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2.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updateLinks="never" codeName="ThisWorkbook"/>
  <bookViews>
    <workbookView xWindow="720" yWindow="168" windowWidth="12240" windowHeight="5496" tabRatio="728" activeTab="8"/>
  </bookViews>
  <sheets>
    <sheet name="Menu Button" sheetId="1" r:id="rId1"/>
    <sheet name="GHARI" sheetId="36" r:id="rId2"/>
    <sheet name="Ledger" sheetId="35" r:id="rId3"/>
    <sheet name="Gradesheet" sheetId="26" r:id="rId4"/>
    <sheet name="Raw Data (50)" sheetId="29" state="hidden" r:id="rId5"/>
    <sheet name="Raw Data" sheetId="30" r:id="rId6"/>
    <sheet name="Card" sheetId="34" r:id="rId7"/>
    <sheet name="Data" sheetId="31" r:id="rId8"/>
    <sheet name="Certificate" sheetId="23" r:id="rId9"/>
    <sheet name="Sheet10" sheetId="15" r:id="rId10"/>
  </sheets>
  <functionGroups builtInGroupCount="17"/>
  <externalReferences>
    <externalReference r:id="rId11"/>
  </externalReferences>
  <definedNames>
    <definedName name="_xlnm._FilterDatabase" localSheetId="3" hidden="1">Gradesheet!$C$16:$C$29</definedName>
    <definedName name="_xlnm._FilterDatabase" localSheetId="5" hidden="1">'Raw Data'!$A$6:$AZ$6</definedName>
    <definedName name="_xlnm._FilterDatabase" localSheetId="4" hidden="1">'Raw Data (50)'!$A$6:$AJ$6</definedName>
    <definedName name="cmbPrintOption">Sheet10!$H$2:$H$7</definedName>
    <definedName name="Data">Data!$A$2:$S$10000</definedName>
    <definedName name="Generate_Print_Option">Sheet10!$I$2:$I$5</definedName>
    <definedName name="Ledge_RgNo">Ledger!$B$7:$B$8888</definedName>
    <definedName name="Ledge_SymbolNo">Ledger!$C$7:$D$8888</definedName>
    <definedName name="Ledger">Ledger!$A$7:$DD$40000</definedName>
    <definedName name="LogoSet">"index(DATA!$AB$9:$AB$1048576,match(PAYSLIP!$AC$4,DATA!$A$9:$A$1048576,0))"</definedName>
    <definedName name="_xlnm.Print_Area" localSheetId="6">Card!$A$1:$Q$30</definedName>
    <definedName name="_xlnm.Print_Area" localSheetId="3">Gradesheet!$B$1:$L$45</definedName>
    <definedName name="Search_List" localSheetId="3">OFFSET(#REF!,1,0,COUNTIF(#REF!,"?*"),1)</definedName>
    <definedName name="Search_List" localSheetId="5">OFFSET(#REF!,1,0,COUNTIF(#REF!,"?*"),1)</definedName>
    <definedName name="Search_List" localSheetId="4">OFFSET(#REF!,1,0,COUNTIF(#REF!,"?*"),1)</definedName>
    <definedName name="Search_List">OFFSET(#REF!,1,0,COUNTIF(#REF!,"?*"),1)</definedName>
    <definedName name="SRLNUMBER" localSheetId="6">[1]Data!$A$2:$A999998</definedName>
    <definedName name="SRLNUMBERENTRANCE">Data!$A$2:$A$8000</definedName>
    <definedName name="SRLNUMBERGrdst">Ledger!$A$7:$A$15000</definedName>
    <definedName name="StudentName_Data">Data!$B$2:$B$7000</definedName>
    <definedName name="StudentName_Ledger">Ledger!$E$7:$E$13000</definedName>
    <definedName name="SUBJECT" localSheetId="4">Sheet10!#REF!</definedName>
  </definedNames>
  <calcPr calcId="144525"/>
</workbook>
</file>

<file path=xl/calcChain.xml><?xml version="1.0" encoding="utf-8"?>
<calcChain xmlns="http://schemas.openxmlformats.org/spreadsheetml/2006/main">
  <c r="CR53" i="35" l="1"/>
  <c r="CQ53" i="35" s="1"/>
  <c r="CP87" i="35"/>
  <c r="CP86" i="35"/>
  <c r="CP85" i="35"/>
  <c r="CP84" i="35"/>
  <c r="CP83" i="35"/>
  <c r="CP82" i="35"/>
  <c r="CP81" i="35"/>
  <c r="CP80" i="35"/>
  <c r="CP79" i="35"/>
  <c r="CP78" i="35"/>
  <c r="CP77" i="35"/>
  <c r="CP76" i="35"/>
  <c r="CP75" i="35"/>
  <c r="CP74" i="35"/>
  <c r="CP73" i="35"/>
  <c r="CP72" i="35"/>
  <c r="CP71" i="35"/>
  <c r="CP70" i="35"/>
  <c r="CP69" i="35"/>
  <c r="CP68" i="35"/>
  <c r="CP67" i="35"/>
  <c r="CP66" i="35"/>
  <c r="CP65" i="35"/>
  <c r="CP64" i="35"/>
  <c r="CP63" i="35"/>
  <c r="CP62" i="35"/>
  <c r="CP61" i="35"/>
  <c r="CP60" i="35"/>
  <c r="CP59" i="35"/>
  <c r="CP58" i="35"/>
  <c r="CP57" i="35"/>
  <c r="CP56" i="35"/>
  <c r="CP55" i="35"/>
  <c r="CP54" i="35"/>
  <c r="CP53" i="35"/>
  <c r="CP52" i="35"/>
  <c r="CP51" i="35"/>
  <c r="CP50" i="35"/>
  <c r="CP49" i="35"/>
  <c r="CP48" i="35"/>
  <c r="CP47" i="35"/>
  <c r="CP46" i="35"/>
  <c r="CP45" i="35"/>
  <c r="CP44" i="35"/>
  <c r="CP43" i="35"/>
  <c r="CP42" i="35"/>
  <c r="CP41" i="35"/>
  <c r="CP40" i="35"/>
  <c r="CP39" i="35"/>
  <c r="CP38" i="35"/>
  <c r="CP37" i="35"/>
  <c r="CP36" i="35"/>
  <c r="CP35" i="35"/>
  <c r="CP34" i="35"/>
  <c r="CP33" i="35"/>
  <c r="CP32" i="35"/>
  <c r="CP31" i="35"/>
  <c r="CP30" i="35"/>
  <c r="CP29" i="35"/>
  <c r="CP28" i="35"/>
  <c r="CP27" i="35"/>
  <c r="CP26" i="35"/>
  <c r="CP25" i="35"/>
  <c r="CP24" i="35"/>
  <c r="CP23" i="35"/>
  <c r="CP22" i="35"/>
  <c r="CP21" i="35"/>
  <c r="CP20" i="35"/>
  <c r="CP19" i="35"/>
  <c r="CP18" i="35"/>
  <c r="CP17" i="35"/>
  <c r="CP16" i="35"/>
  <c r="CP15" i="35"/>
  <c r="CP14" i="35"/>
  <c r="CP13" i="35"/>
  <c r="CP12" i="35"/>
  <c r="CP11" i="35"/>
  <c r="CP10" i="35"/>
  <c r="CP9" i="35"/>
  <c r="CP8" i="35"/>
  <c r="CN60" i="35"/>
  <c r="CO60" i="35" s="1"/>
  <c r="CN36" i="35"/>
  <c r="CO36" i="35" s="1"/>
  <c r="CN28" i="35"/>
  <c r="CO28" i="35" s="1"/>
  <c r="CM87" i="35"/>
  <c r="CN87" i="35" s="1"/>
  <c r="CO87" i="35" s="1"/>
  <c r="CM86" i="35"/>
  <c r="CN86" i="35" s="1"/>
  <c r="CO86" i="35" s="1"/>
  <c r="CM85" i="35"/>
  <c r="CN85" i="35" s="1"/>
  <c r="CO85" i="35" s="1"/>
  <c r="CM84" i="35"/>
  <c r="CN84" i="35" s="1"/>
  <c r="CO84" i="35" s="1"/>
  <c r="CM83" i="35"/>
  <c r="CN83" i="35" s="1"/>
  <c r="CO83" i="35" s="1"/>
  <c r="CM82" i="35"/>
  <c r="CN82" i="35" s="1"/>
  <c r="CO82" i="35" s="1"/>
  <c r="CM81" i="35"/>
  <c r="CN81" i="35" s="1"/>
  <c r="CO81" i="35" s="1"/>
  <c r="CM80" i="35"/>
  <c r="CN80" i="35" s="1"/>
  <c r="CO80" i="35" s="1"/>
  <c r="CM79" i="35"/>
  <c r="CN79" i="35" s="1"/>
  <c r="CO79" i="35" s="1"/>
  <c r="CM78" i="35"/>
  <c r="CN78" i="35" s="1"/>
  <c r="CO78" i="35" s="1"/>
  <c r="CM77" i="35"/>
  <c r="CN77" i="35" s="1"/>
  <c r="CO77" i="35" s="1"/>
  <c r="CM76" i="35"/>
  <c r="CN76" i="35" s="1"/>
  <c r="CO76" i="35" s="1"/>
  <c r="CM75" i="35"/>
  <c r="CN75" i="35" s="1"/>
  <c r="CO75" i="35" s="1"/>
  <c r="CM74" i="35"/>
  <c r="CN74" i="35" s="1"/>
  <c r="CO74" i="35" s="1"/>
  <c r="CM73" i="35"/>
  <c r="CN73" i="35" s="1"/>
  <c r="CO73" i="35" s="1"/>
  <c r="CM72" i="35"/>
  <c r="CN72" i="35" s="1"/>
  <c r="CO72" i="35" s="1"/>
  <c r="CM71" i="35"/>
  <c r="CN71" i="35" s="1"/>
  <c r="CO71" i="35" s="1"/>
  <c r="CM70" i="35"/>
  <c r="CN70" i="35" s="1"/>
  <c r="CO70" i="35" s="1"/>
  <c r="CM69" i="35"/>
  <c r="CN69" i="35" s="1"/>
  <c r="CO69" i="35" s="1"/>
  <c r="CM68" i="35"/>
  <c r="CN68" i="35" s="1"/>
  <c r="CO68" i="35" s="1"/>
  <c r="CM67" i="35"/>
  <c r="CN67" i="35" s="1"/>
  <c r="CO67" i="35" s="1"/>
  <c r="CM66" i="35"/>
  <c r="CN66" i="35" s="1"/>
  <c r="CO66" i="35" s="1"/>
  <c r="CM65" i="35"/>
  <c r="CN65" i="35" s="1"/>
  <c r="CO65" i="35" s="1"/>
  <c r="CM64" i="35"/>
  <c r="CN64" i="35" s="1"/>
  <c r="CO64" i="35" s="1"/>
  <c r="CM63" i="35"/>
  <c r="CN63" i="35" s="1"/>
  <c r="CO63" i="35" s="1"/>
  <c r="CM62" i="35"/>
  <c r="CN62" i="35" s="1"/>
  <c r="CO62" i="35" s="1"/>
  <c r="CM61" i="35"/>
  <c r="CN61" i="35" s="1"/>
  <c r="CO61" i="35" s="1"/>
  <c r="CM60" i="35"/>
  <c r="CM59" i="35"/>
  <c r="CN59" i="35" s="1"/>
  <c r="CO59" i="35" s="1"/>
  <c r="CM58" i="35"/>
  <c r="CN58" i="35" s="1"/>
  <c r="CO58" i="35" s="1"/>
  <c r="CM57" i="35"/>
  <c r="CN57" i="35" s="1"/>
  <c r="CO57" i="35" s="1"/>
  <c r="CM56" i="35"/>
  <c r="CN56" i="35" s="1"/>
  <c r="CO56" i="35" s="1"/>
  <c r="CM55" i="35"/>
  <c r="CN55" i="35" s="1"/>
  <c r="CO55" i="35" s="1"/>
  <c r="CM54" i="35"/>
  <c r="CN54" i="35" s="1"/>
  <c r="CO54" i="35" s="1"/>
  <c r="CM53" i="35"/>
  <c r="CN53" i="35" s="1"/>
  <c r="CO53" i="35" s="1"/>
  <c r="CM52" i="35"/>
  <c r="CN52" i="35" s="1"/>
  <c r="CO52" i="35" s="1"/>
  <c r="CM51" i="35"/>
  <c r="CN51" i="35" s="1"/>
  <c r="CO51" i="35" s="1"/>
  <c r="CM50" i="35"/>
  <c r="CN50" i="35" s="1"/>
  <c r="CO50" i="35" s="1"/>
  <c r="CM49" i="35"/>
  <c r="CN49" i="35" s="1"/>
  <c r="CO49" i="35" s="1"/>
  <c r="CM48" i="35"/>
  <c r="CN48" i="35" s="1"/>
  <c r="CO48" i="35" s="1"/>
  <c r="CM47" i="35"/>
  <c r="CN47" i="35" s="1"/>
  <c r="CO47" i="35" s="1"/>
  <c r="CM46" i="35"/>
  <c r="CN46" i="35" s="1"/>
  <c r="CO46" i="35" s="1"/>
  <c r="CM45" i="35"/>
  <c r="CN45" i="35" s="1"/>
  <c r="CO45" i="35" s="1"/>
  <c r="CM44" i="35"/>
  <c r="CN44" i="35" s="1"/>
  <c r="CO44" i="35" s="1"/>
  <c r="CM43" i="35"/>
  <c r="CN43" i="35" s="1"/>
  <c r="CO43" i="35" s="1"/>
  <c r="CM42" i="35"/>
  <c r="CN42" i="35" s="1"/>
  <c r="CO42" i="35" s="1"/>
  <c r="CM41" i="35"/>
  <c r="CN41" i="35" s="1"/>
  <c r="CO41" i="35" s="1"/>
  <c r="CM40" i="35"/>
  <c r="CN40" i="35" s="1"/>
  <c r="CO40" i="35" s="1"/>
  <c r="CM39" i="35"/>
  <c r="CN39" i="35" s="1"/>
  <c r="CO39" i="35" s="1"/>
  <c r="CM38" i="35"/>
  <c r="CN38" i="35" s="1"/>
  <c r="CO38" i="35" s="1"/>
  <c r="CM37" i="35"/>
  <c r="CN37" i="35" s="1"/>
  <c r="CO37" i="35" s="1"/>
  <c r="CM36" i="35"/>
  <c r="CM35" i="35"/>
  <c r="CN35" i="35" s="1"/>
  <c r="CO35" i="35" s="1"/>
  <c r="CM34" i="35"/>
  <c r="CN34" i="35" s="1"/>
  <c r="CO34" i="35" s="1"/>
  <c r="CM33" i="35"/>
  <c r="CN33" i="35" s="1"/>
  <c r="CO33" i="35" s="1"/>
  <c r="CM32" i="35"/>
  <c r="CN32" i="35" s="1"/>
  <c r="CO32" i="35" s="1"/>
  <c r="CM31" i="35"/>
  <c r="CN31" i="35" s="1"/>
  <c r="CO31" i="35" s="1"/>
  <c r="CM30" i="35"/>
  <c r="CN30" i="35" s="1"/>
  <c r="CO30" i="35" s="1"/>
  <c r="CM29" i="35"/>
  <c r="CN29" i="35" s="1"/>
  <c r="CO29" i="35" s="1"/>
  <c r="CM28" i="35"/>
  <c r="CM27" i="35"/>
  <c r="CN27" i="35" s="1"/>
  <c r="CO27" i="35" s="1"/>
  <c r="CM26" i="35"/>
  <c r="CN26" i="35" s="1"/>
  <c r="CO26" i="35" s="1"/>
  <c r="CM25" i="35"/>
  <c r="CN25" i="35" s="1"/>
  <c r="CO25" i="35" s="1"/>
  <c r="CM24" i="35"/>
  <c r="CN24" i="35" s="1"/>
  <c r="CO24" i="35" s="1"/>
  <c r="CM23" i="35"/>
  <c r="CN23" i="35" s="1"/>
  <c r="CO23" i="35" s="1"/>
  <c r="CM22" i="35"/>
  <c r="CN22" i="35" s="1"/>
  <c r="CO22" i="35" s="1"/>
  <c r="CM21" i="35"/>
  <c r="CN21" i="35" s="1"/>
  <c r="CO21" i="35" s="1"/>
  <c r="CM20" i="35"/>
  <c r="CN20" i="35" s="1"/>
  <c r="CO20" i="35" s="1"/>
  <c r="CM19" i="35"/>
  <c r="CN19" i="35" s="1"/>
  <c r="CO19" i="35" s="1"/>
  <c r="CM18" i="35"/>
  <c r="CN18" i="35" s="1"/>
  <c r="CO18" i="35" s="1"/>
  <c r="CM17" i="35"/>
  <c r="CN17" i="35" s="1"/>
  <c r="CO17" i="35" s="1"/>
  <c r="CM16" i="35"/>
  <c r="CN16" i="35" s="1"/>
  <c r="CO16" i="35" s="1"/>
  <c r="CM15" i="35"/>
  <c r="CN15" i="35" s="1"/>
  <c r="CO15" i="35" s="1"/>
  <c r="CM14" i="35"/>
  <c r="CN14" i="35" s="1"/>
  <c r="CO14" i="35" s="1"/>
  <c r="CM13" i="35"/>
  <c r="CN13" i="35" s="1"/>
  <c r="CO13" i="35" s="1"/>
  <c r="CM12" i="35"/>
  <c r="CN12" i="35" s="1"/>
  <c r="CO12" i="35" s="1"/>
  <c r="CM11" i="35"/>
  <c r="CN11" i="35" s="1"/>
  <c r="CO11" i="35" s="1"/>
  <c r="CM10" i="35"/>
  <c r="CN10" i="35" s="1"/>
  <c r="CO10" i="35" s="1"/>
  <c r="CM9" i="35"/>
  <c r="CN9" i="35" s="1"/>
  <c r="CO9" i="35" s="1"/>
  <c r="CM8" i="35"/>
  <c r="CN8" i="35" s="1"/>
  <c r="CO8" i="35" s="1"/>
  <c r="CI84" i="35"/>
  <c r="CI75" i="35"/>
  <c r="CI51" i="35"/>
  <c r="CR51" i="35" s="1"/>
  <c r="CQ51" i="35" s="1"/>
  <c r="CI43" i="35"/>
  <c r="CI11" i="35"/>
  <c r="CH66" i="35"/>
  <c r="CI66" i="35" s="1"/>
  <c r="CR66" i="35" s="1"/>
  <c r="CQ66" i="35" s="1"/>
  <c r="CG87" i="35"/>
  <c r="CH87" i="35" s="1"/>
  <c r="CI87" i="35" s="1"/>
  <c r="CR87" i="35" s="1"/>
  <c r="CQ87" i="35" s="1"/>
  <c r="CG86" i="35"/>
  <c r="CH86" i="35" s="1"/>
  <c r="CI86" i="35" s="1"/>
  <c r="CR86" i="35" s="1"/>
  <c r="CQ86" i="35" s="1"/>
  <c r="CG85" i="35"/>
  <c r="CH85" i="35" s="1"/>
  <c r="CI85" i="35" s="1"/>
  <c r="CR85" i="35" s="1"/>
  <c r="CQ85" i="35" s="1"/>
  <c r="CG84" i="35"/>
  <c r="CH84" i="35" s="1"/>
  <c r="CG83" i="35"/>
  <c r="CH83" i="35" s="1"/>
  <c r="CI83" i="35" s="1"/>
  <c r="CG82" i="35"/>
  <c r="CH82" i="35" s="1"/>
  <c r="CI82" i="35" s="1"/>
  <c r="CR82" i="35" s="1"/>
  <c r="CQ82" i="35" s="1"/>
  <c r="CG81" i="35"/>
  <c r="CH81" i="35" s="1"/>
  <c r="CI81" i="35" s="1"/>
  <c r="CR81" i="35" s="1"/>
  <c r="CQ81" i="35" s="1"/>
  <c r="CG80" i="35"/>
  <c r="CH80" i="35" s="1"/>
  <c r="CI80" i="35" s="1"/>
  <c r="CG79" i="35"/>
  <c r="CH79" i="35" s="1"/>
  <c r="CI79" i="35" s="1"/>
  <c r="CR79" i="35" s="1"/>
  <c r="CQ79" i="35" s="1"/>
  <c r="CG78" i="35"/>
  <c r="CH78" i="35" s="1"/>
  <c r="CI78" i="35" s="1"/>
  <c r="CR78" i="35" s="1"/>
  <c r="CQ78" i="35" s="1"/>
  <c r="CG77" i="35"/>
  <c r="CH77" i="35" s="1"/>
  <c r="CI77" i="35" s="1"/>
  <c r="CR77" i="35" s="1"/>
  <c r="CQ77" i="35" s="1"/>
  <c r="CG76" i="35"/>
  <c r="CH76" i="35" s="1"/>
  <c r="CI76" i="35" s="1"/>
  <c r="CG75" i="35"/>
  <c r="CH75" i="35" s="1"/>
  <c r="CG74" i="35"/>
  <c r="CH74" i="35" s="1"/>
  <c r="CI74" i="35" s="1"/>
  <c r="CR74" i="35" s="1"/>
  <c r="CQ74" i="35" s="1"/>
  <c r="CG73" i="35"/>
  <c r="CH73" i="35" s="1"/>
  <c r="CI73" i="35" s="1"/>
  <c r="CR73" i="35" s="1"/>
  <c r="CQ73" i="35" s="1"/>
  <c r="CG72" i="35"/>
  <c r="CH72" i="35" s="1"/>
  <c r="CI72" i="35" s="1"/>
  <c r="CG71" i="35"/>
  <c r="CH71" i="35" s="1"/>
  <c r="CI71" i="35" s="1"/>
  <c r="CR71" i="35" s="1"/>
  <c r="CQ71" i="35" s="1"/>
  <c r="CG70" i="35"/>
  <c r="CH70" i="35" s="1"/>
  <c r="CI70" i="35" s="1"/>
  <c r="CR70" i="35" s="1"/>
  <c r="CQ70" i="35" s="1"/>
  <c r="CG69" i="35"/>
  <c r="CH69" i="35" s="1"/>
  <c r="CI69" i="35" s="1"/>
  <c r="CR69" i="35" s="1"/>
  <c r="CQ69" i="35" s="1"/>
  <c r="CG68" i="35"/>
  <c r="CH68" i="35" s="1"/>
  <c r="CI68" i="35" s="1"/>
  <c r="CG67" i="35"/>
  <c r="CH67" i="35" s="1"/>
  <c r="CI67" i="35" s="1"/>
  <c r="CR67" i="35" s="1"/>
  <c r="CQ67" i="35" s="1"/>
  <c r="CG66" i="35"/>
  <c r="CG65" i="35"/>
  <c r="CH65" i="35" s="1"/>
  <c r="CI65" i="35" s="1"/>
  <c r="CR65" i="35" s="1"/>
  <c r="CQ65" i="35" s="1"/>
  <c r="CG64" i="35"/>
  <c r="CH64" i="35" s="1"/>
  <c r="CI64" i="35" s="1"/>
  <c r="CG63" i="35"/>
  <c r="CH63" i="35" s="1"/>
  <c r="CI63" i="35" s="1"/>
  <c r="CR63" i="35" s="1"/>
  <c r="CQ63" i="35" s="1"/>
  <c r="CG62" i="35"/>
  <c r="CH62" i="35" s="1"/>
  <c r="CI62" i="35" s="1"/>
  <c r="CR62" i="35" s="1"/>
  <c r="CQ62" i="35" s="1"/>
  <c r="CG61" i="35"/>
  <c r="CH61" i="35" s="1"/>
  <c r="CI61" i="35" s="1"/>
  <c r="CR61" i="35" s="1"/>
  <c r="CQ61" i="35" s="1"/>
  <c r="CG60" i="35"/>
  <c r="CH60" i="35" s="1"/>
  <c r="CI60" i="35" s="1"/>
  <c r="CG59" i="35"/>
  <c r="CH59" i="35" s="1"/>
  <c r="CI59" i="35" s="1"/>
  <c r="CR59" i="35" s="1"/>
  <c r="CQ59" i="35" s="1"/>
  <c r="CG58" i="35"/>
  <c r="CH58" i="35" s="1"/>
  <c r="CI58" i="35" s="1"/>
  <c r="CR58" i="35" s="1"/>
  <c r="CQ58" i="35" s="1"/>
  <c r="CG57" i="35"/>
  <c r="CH57" i="35" s="1"/>
  <c r="CI57" i="35" s="1"/>
  <c r="CR57" i="35" s="1"/>
  <c r="CQ57" i="35" s="1"/>
  <c r="CG56" i="35"/>
  <c r="CH56" i="35" s="1"/>
  <c r="CI56" i="35" s="1"/>
  <c r="CG55" i="35"/>
  <c r="CH55" i="35" s="1"/>
  <c r="CI55" i="35" s="1"/>
  <c r="CR55" i="35" s="1"/>
  <c r="CQ55" i="35" s="1"/>
  <c r="CG54" i="35"/>
  <c r="CH54" i="35" s="1"/>
  <c r="CI54" i="35" s="1"/>
  <c r="CR54" i="35" s="1"/>
  <c r="CQ54" i="35" s="1"/>
  <c r="CG53" i="35"/>
  <c r="CH53" i="35" s="1"/>
  <c r="CI53" i="35" s="1"/>
  <c r="CG52" i="35"/>
  <c r="CH52" i="35" s="1"/>
  <c r="CI52" i="35" s="1"/>
  <c r="CG51" i="35"/>
  <c r="CH51" i="35" s="1"/>
  <c r="CG50" i="35"/>
  <c r="CH50" i="35" s="1"/>
  <c r="CI50" i="35" s="1"/>
  <c r="CR50" i="35" s="1"/>
  <c r="CQ50" i="35" s="1"/>
  <c r="CG49" i="35"/>
  <c r="CH49" i="35" s="1"/>
  <c r="CI49" i="35" s="1"/>
  <c r="CR49" i="35" s="1"/>
  <c r="CQ49" i="35" s="1"/>
  <c r="CG48" i="35"/>
  <c r="CH48" i="35" s="1"/>
  <c r="CI48" i="35" s="1"/>
  <c r="CG47" i="35"/>
  <c r="CH47" i="35" s="1"/>
  <c r="CI47" i="35" s="1"/>
  <c r="CR47" i="35" s="1"/>
  <c r="CQ47" i="35" s="1"/>
  <c r="CG46" i="35"/>
  <c r="CH46" i="35" s="1"/>
  <c r="CI46" i="35" s="1"/>
  <c r="CR46" i="35" s="1"/>
  <c r="CQ46" i="35" s="1"/>
  <c r="CG45" i="35"/>
  <c r="CH45" i="35" s="1"/>
  <c r="CI45" i="35" s="1"/>
  <c r="CR45" i="35" s="1"/>
  <c r="CQ45" i="35" s="1"/>
  <c r="CG44" i="35"/>
  <c r="CH44" i="35" s="1"/>
  <c r="CI44" i="35" s="1"/>
  <c r="CG43" i="35"/>
  <c r="CH43" i="35" s="1"/>
  <c r="CG42" i="35"/>
  <c r="CH42" i="35" s="1"/>
  <c r="CI42" i="35" s="1"/>
  <c r="CR42" i="35" s="1"/>
  <c r="CQ42" i="35" s="1"/>
  <c r="CG41" i="35"/>
  <c r="CH41" i="35" s="1"/>
  <c r="CI41" i="35" s="1"/>
  <c r="CR41" i="35" s="1"/>
  <c r="CQ41" i="35" s="1"/>
  <c r="CG40" i="35"/>
  <c r="CH40" i="35" s="1"/>
  <c r="CI40" i="35" s="1"/>
  <c r="CG39" i="35"/>
  <c r="CH39" i="35" s="1"/>
  <c r="CI39" i="35" s="1"/>
  <c r="CR39" i="35" s="1"/>
  <c r="CQ39" i="35" s="1"/>
  <c r="CG38" i="35"/>
  <c r="CH38" i="35" s="1"/>
  <c r="CI38" i="35" s="1"/>
  <c r="CR38" i="35" s="1"/>
  <c r="CQ38" i="35" s="1"/>
  <c r="CG37" i="35"/>
  <c r="CH37" i="35" s="1"/>
  <c r="CI37" i="35" s="1"/>
  <c r="CR37" i="35" s="1"/>
  <c r="CQ37" i="35" s="1"/>
  <c r="CG36" i="35"/>
  <c r="CH36" i="35" s="1"/>
  <c r="CI36" i="35" s="1"/>
  <c r="CG35" i="35"/>
  <c r="CH35" i="35" s="1"/>
  <c r="CI35" i="35" s="1"/>
  <c r="CR35" i="35" s="1"/>
  <c r="CQ35" i="35" s="1"/>
  <c r="CG34" i="35"/>
  <c r="CH34" i="35" s="1"/>
  <c r="CI34" i="35" s="1"/>
  <c r="CR34" i="35" s="1"/>
  <c r="CQ34" i="35" s="1"/>
  <c r="CG33" i="35"/>
  <c r="CH33" i="35" s="1"/>
  <c r="CI33" i="35" s="1"/>
  <c r="CR33" i="35" s="1"/>
  <c r="CQ33" i="35" s="1"/>
  <c r="CG32" i="35"/>
  <c r="CH32" i="35" s="1"/>
  <c r="CI32" i="35" s="1"/>
  <c r="CG31" i="35"/>
  <c r="CH31" i="35" s="1"/>
  <c r="CI31" i="35" s="1"/>
  <c r="CR31" i="35" s="1"/>
  <c r="CQ31" i="35" s="1"/>
  <c r="CG30" i="35"/>
  <c r="CH30" i="35" s="1"/>
  <c r="CI30" i="35" s="1"/>
  <c r="CR30" i="35" s="1"/>
  <c r="CQ30" i="35" s="1"/>
  <c r="CG29" i="35"/>
  <c r="CH29" i="35" s="1"/>
  <c r="CI29" i="35" s="1"/>
  <c r="CR29" i="35" s="1"/>
  <c r="CQ29" i="35" s="1"/>
  <c r="CG28" i="35"/>
  <c r="CH28" i="35" s="1"/>
  <c r="CI28" i="35" s="1"/>
  <c r="CG27" i="35"/>
  <c r="CH27" i="35" s="1"/>
  <c r="CI27" i="35" s="1"/>
  <c r="CR27" i="35" s="1"/>
  <c r="CQ27" i="35" s="1"/>
  <c r="CG26" i="35"/>
  <c r="CH26" i="35" s="1"/>
  <c r="CI26" i="35" s="1"/>
  <c r="CR26" i="35" s="1"/>
  <c r="CQ26" i="35" s="1"/>
  <c r="CG25" i="35"/>
  <c r="CH25" i="35" s="1"/>
  <c r="CI25" i="35" s="1"/>
  <c r="CR25" i="35" s="1"/>
  <c r="CQ25" i="35" s="1"/>
  <c r="CG24" i="35"/>
  <c r="CH24" i="35" s="1"/>
  <c r="CI24" i="35" s="1"/>
  <c r="CG23" i="35"/>
  <c r="CH23" i="35" s="1"/>
  <c r="CI23" i="35" s="1"/>
  <c r="CR23" i="35" s="1"/>
  <c r="CQ23" i="35" s="1"/>
  <c r="CG22" i="35"/>
  <c r="CH22" i="35" s="1"/>
  <c r="CI22" i="35" s="1"/>
  <c r="CR22" i="35" s="1"/>
  <c r="CQ22" i="35" s="1"/>
  <c r="CG21" i="35"/>
  <c r="CH21" i="35" s="1"/>
  <c r="CI21" i="35" s="1"/>
  <c r="CR21" i="35" s="1"/>
  <c r="CQ21" i="35" s="1"/>
  <c r="CG20" i="35"/>
  <c r="CH20" i="35" s="1"/>
  <c r="CI20" i="35" s="1"/>
  <c r="CG19" i="35"/>
  <c r="CH19" i="35" s="1"/>
  <c r="CI19" i="35" s="1"/>
  <c r="CR19" i="35" s="1"/>
  <c r="CQ19" i="35" s="1"/>
  <c r="CG18" i="35"/>
  <c r="CH18" i="35" s="1"/>
  <c r="CI18" i="35" s="1"/>
  <c r="CR18" i="35" s="1"/>
  <c r="CQ18" i="35" s="1"/>
  <c r="CG17" i="35"/>
  <c r="CH17" i="35" s="1"/>
  <c r="CI17" i="35" s="1"/>
  <c r="CR17" i="35" s="1"/>
  <c r="CQ17" i="35" s="1"/>
  <c r="CG16" i="35"/>
  <c r="CH16" i="35" s="1"/>
  <c r="CI16" i="35" s="1"/>
  <c r="CG15" i="35"/>
  <c r="CH15" i="35" s="1"/>
  <c r="CI15" i="35" s="1"/>
  <c r="CR15" i="35" s="1"/>
  <c r="CQ15" i="35" s="1"/>
  <c r="CG14" i="35"/>
  <c r="CH14" i="35" s="1"/>
  <c r="CI14" i="35" s="1"/>
  <c r="CR14" i="35" s="1"/>
  <c r="CQ14" i="35" s="1"/>
  <c r="CG13" i="35"/>
  <c r="CH13" i="35" s="1"/>
  <c r="CI13" i="35" s="1"/>
  <c r="CR13" i="35" s="1"/>
  <c r="CQ13" i="35" s="1"/>
  <c r="CG12" i="35"/>
  <c r="CH12" i="35" s="1"/>
  <c r="CI12" i="35" s="1"/>
  <c r="CG11" i="35"/>
  <c r="CH11" i="35" s="1"/>
  <c r="CG10" i="35"/>
  <c r="CH10" i="35" s="1"/>
  <c r="CI10" i="35" s="1"/>
  <c r="CR10" i="35" s="1"/>
  <c r="CQ10" i="35" s="1"/>
  <c r="CG9" i="35"/>
  <c r="CH9" i="35" s="1"/>
  <c r="CI9" i="35" s="1"/>
  <c r="CR9" i="35" s="1"/>
  <c r="CQ9" i="35" s="1"/>
  <c r="CG8" i="35"/>
  <c r="CH8" i="35" s="1"/>
  <c r="CI8" i="35" s="1"/>
  <c r="CC83" i="35"/>
  <c r="CB83" i="35" s="1"/>
  <c r="CB58" i="35"/>
  <c r="CA87" i="35"/>
  <c r="CA86" i="35"/>
  <c r="CA85" i="35"/>
  <c r="CA84" i="35"/>
  <c r="CA83" i="35"/>
  <c r="CA82" i="35"/>
  <c r="CA81" i="35"/>
  <c r="CA80" i="35"/>
  <c r="CA79" i="35"/>
  <c r="CA78" i="35"/>
  <c r="CA77" i="35"/>
  <c r="CA76" i="35"/>
  <c r="CA75" i="35"/>
  <c r="CA74" i="35"/>
  <c r="CA73" i="35"/>
  <c r="CA72" i="35"/>
  <c r="CA71" i="35"/>
  <c r="CA70" i="35"/>
  <c r="CA69" i="35"/>
  <c r="CA68" i="35"/>
  <c r="CA67" i="35"/>
  <c r="CA66" i="35"/>
  <c r="CA65" i="35"/>
  <c r="CA64" i="35"/>
  <c r="CA63" i="35"/>
  <c r="CA62" i="35"/>
  <c r="CA61" i="35"/>
  <c r="CA60" i="35"/>
  <c r="CA59" i="35"/>
  <c r="CA58" i="35"/>
  <c r="CA57" i="35"/>
  <c r="CA56" i="35"/>
  <c r="CA55" i="35"/>
  <c r="CA54" i="35"/>
  <c r="CA53" i="35"/>
  <c r="CA52" i="35"/>
  <c r="CA51" i="35"/>
  <c r="CA50" i="35"/>
  <c r="CA49" i="35"/>
  <c r="CA48" i="35"/>
  <c r="CA47" i="35"/>
  <c r="CA46" i="35"/>
  <c r="CA45" i="35"/>
  <c r="CA44" i="35"/>
  <c r="CA43" i="35"/>
  <c r="CA42" i="35"/>
  <c r="CA41" i="35"/>
  <c r="CA40" i="35"/>
  <c r="CA39" i="35"/>
  <c r="CA38" i="35"/>
  <c r="CA37" i="35"/>
  <c r="CA36" i="35"/>
  <c r="CA35" i="35"/>
  <c r="CA34" i="35"/>
  <c r="CA33" i="35"/>
  <c r="CA32" i="35"/>
  <c r="CA31" i="35"/>
  <c r="CA30" i="35"/>
  <c r="CA29" i="35"/>
  <c r="CA28" i="35"/>
  <c r="CA27" i="35"/>
  <c r="CA26" i="35"/>
  <c r="CA25" i="35"/>
  <c r="CA24" i="35"/>
  <c r="CA23" i="35"/>
  <c r="CA22" i="35"/>
  <c r="CA21" i="35"/>
  <c r="CA20" i="35"/>
  <c r="CA19" i="35"/>
  <c r="CA18" i="35"/>
  <c r="CA17" i="35"/>
  <c r="CA16" i="35"/>
  <c r="CA15" i="35"/>
  <c r="CA14" i="35"/>
  <c r="CA13" i="35"/>
  <c r="CA12" i="35"/>
  <c r="CA11" i="35"/>
  <c r="CA10" i="35"/>
  <c r="CA9" i="35"/>
  <c r="CA8" i="35"/>
  <c r="BZ84" i="35"/>
  <c r="BZ64" i="35"/>
  <c r="BZ60" i="35"/>
  <c r="BZ52" i="35"/>
  <c r="BZ49" i="35"/>
  <c r="BZ32" i="35"/>
  <c r="BZ28" i="35"/>
  <c r="BZ20" i="35"/>
  <c r="BZ17" i="35"/>
  <c r="BY87" i="35"/>
  <c r="BZ87" i="35" s="1"/>
  <c r="BY84" i="35"/>
  <c r="BY80" i="35"/>
  <c r="BZ80" i="35" s="1"/>
  <c r="BY79" i="35"/>
  <c r="BZ79" i="35" s="1"/>
  <c r="BY76" i="35"/>
  <c r="BZ76" i="35" s="1"/>
  <c r="BY68" i="35"/>
  <c r="BZ68" i="35" s="1"/>
  <c r="BY65" i="35"/>
  <c r="BZ65" i="35" s="1"/>
  <c r="BY64" i="35"/>
  <c r="BY60" i="35"/>
  <c r="BY58" i="35"/>
  <c r="BZ58" i="35" s="1"/>
  <c r="BY57" i="35"/>
  <c r="BZ57" i="35" s="1"/>
  <c r="BY56" i="35"/>
  <c r="BZ56" i="35" s="1"/>
  <c r="BY55" i="35"/>
  <c r="BZ55" i="35" s="1"/>
  <c r="BY52" i="35"/>
  <c r="BY48" i="35"/>
  <c r="BZ48" i="35" s="1"/>
  <c r="BY47" i="35"/>
  <c r="BZ47" i="35" s="1"/>
  <c r="BY44" i="35"/>
  <c r="BZ44" i="35" s="1"/>
  <c r="BY36" i="35"/>
  <c r="BZ36" i="35" s="1"/>
  <c r="BY33" i="35"/>
  <c r="BZ33" i="35" s="1"/>
  <c r="BY32" i="35"/>
  <c r="BY28" i="35"/>
  <c r="BY26" i="35"/>
  <c r="BZ26" i="35" s="1"/>
  <c r="BY25" i="35"/>
  <c r="BZ25" i="35" s="1"/>
  <c r="BY24" i="35"/>
  <c r="BZ24" i="35" s="1"/>
  <c r="BY23" i="35"/>
  <c r="BZ23" i="35" s="1"/>
  <c r="BY20" i="35"/>
  <c r="BY16" i="35"/>
  <c r="BZ16" i="35" s="1"/>
  <c r="BY15" i="35"/>
  <c r="BZ15" i="35" s="1"/>
  <c r="BY12" i="35"/>
  <c r="BZ12" i="35" s="1"/>
  <c r="BX87" i="35"/>
  <c r="BX86" i="35"/>
  <c r="BY86" i="35" s="1"/>
  <c r="BZ86" i="35" s="1"/>
  <c r="BX85" i="35"/>
  <c r="BY85" i="35" s="1"/>
  <c r="BZ85" i="35" s="1"/>
  <c r="BX84" i="35"/>
  <c r="BX83" i="35"/>
  <c r="BY83" i="35" s="1"/>
  <c r="BZ83" i="35" s="1"/>
  <c r="BX82" i="35"/>
  <c r="BY82" i="35" s="1"/>
  <c r="BZ82" i="35" s="1"/>
  <c r="BX81" i="35"/>
  <c r="BY81" i="35" s="1"/>
  <c r="BZ81" i="35" s="1"/>
  <c r="BX80" i="35"/>
  <c r="BX79" i="35"/>
  <c r="BX78" i="35"/>
  <c r="BY78" i="35" s="1"/>
  <c r="BZ78" i="35" s="1"/>
  <c r="BX77" i="35"/>
  <c r="BY77" i="35" s="1"/>
  <c r="BZ77" i="35" s="1"/>
  <c r="BX76" i="35"/>
  <c r="BX75" i="35"/>
  <c r="BY75" i="35" s="1"/>
  <c r="BZ75" i="35" s="1"/>
  <c r="BX74" i="35"/>
  <c r="BY74" i="35" s="1"/>
  <c r="BZ74" i="35" s="1"/>
  <c r="BX73" i="35"/>
  <c r="BY73" i="35" s="1"/>
  <c r="BZ73" i="35" s="1"/>
  <c r="BX72" i="35"/>
  <c r="BY72" i="35" s="1"/>
  <c r="BZ72" i="35" s="1"/>
  <c r="BX71" i="35"/>
  <c r="BY71" i="35" s="1"/>
  <c r="BZ71" i="35" s="1"/>
  <c r="BX70" i="35"/>
  <c r="BY70" i="35" s="1"/>
  <c r="BZ70" i="35" s="1"/>
  <c r="BX69" i="35"/>
  <c r="BY69" i="35" s="1"/>
  <c r="BZ69" i="35" s="1"/>
  <c r="BX68" i="35"/>
  <c r="BX67" i="35"/>
  <c r="BY67" i="35" s="1"/>
  <c r="BZ67" i="35" s="1"/>
  <c r="BX66" i="35"/>
  <c r="BY66" i="35" s="1"/>
  <c r="BZ66" i="35" s="1"/>
  <c r="BX65" i="35"/>
  <c r="BX64" i="35"/>
  <c r="BX63" i="35"/>
  <c r="BY63" i="35" s="1"/>
  <c r="BZ63" i="35" s="1"/>
  <c r="BX62" i="35"/>
  <c r="BY62" i="35" s="1"/>
  <c r="BZ62" i="35" s="1"/>
  <c r="BX61" i="35"/>
  <c r="BY61" i="35" s="1"/>
  <c r="BZ61" i="35" s="1"/>
  <c r="BX60" i="35"/>
  <c r="BX59" i="35"/>
  <c r="BY59" i="35" s="1"/>
  <c r="BZ59" i="35" s="1"/>
  <c r="BX58" i="35"/>
  <c r="BX57" i="35"/>
  <c r="BX56" i="35"/>
  <c r="BX55" i="35"/>
  <c r="BX54" i="35"/>
  <c r="BY54" i="35" s="1"/>
  <c r="BZ54" i="35" s="1"/>
  <c r="BX53" i="35"/>
  <c r="BY53" i="35" s="1"/>
  <c r="BZ53" i="35" s="1"/>
  <c r="BX52" i="35"/>
  <c r="BX51" i="35"/>
  <c r="BY51" i="35" s="1"/>
  <c r="BZ51" i="35" s="1"/>
  <c r="BX50" i="35"/>
  <c r="BY50" i="35" s="1"/>
  <c r="BZ50" i="35" s="1"/>
  <c r="BX49" i="35"/>
  <c r="BY49" i="35" s="1"/>
  <c r="BX48" i="35"/>
  <c r="BX47" i="35"/>
  <c r="BX46" i="35"/>
  <c r="BY46" i="35" s="1"/>
  <c r="BZ46" i="35" s="1"/>
  <c r="BX45" i="35"/>
  <c r="BY45" i="35" s="1"/>
  <c r="BZ45" i="35" s="1"/>
  <c r="BX44" i="35"/>
  <c r="BX43" i="35"/>
  <c r="BY43" i="35" s="1"/>
  <c r="BZ43" i="35" s="1"/>
  <c r="BX42" i="35"/>
  <c r="BY42" i="35" s="1"/>
  <c r="BZ42" i="35" s="1"/>
  <c r="BX41" i="35"/>
  <c r="BY41" i="35" s="1"/>
  <c r="BZ41" i="35" s="1"/>
  <c r="BX40" i="35"/>
  <c r="BY40" i="35" s="1"/>
  <c r="BZ40" i="35" s="1"/>
  <c r="BX39" i="35"/>
  <c r="BY39" i="35" s="1"/>
  <c r="BZ39" i="35" s="1"/>
  <c r="BX38" i="35"/>
  <c r="BY38" i="35" s="1"/>
  <c r="BZ38" i="35" s="1"/>
  <c r="BX37" i="35"/>
  <c r="BY37" i="35" s="1"/>
  <c r="BZ37" i="35" s="1"/>
  <c r="BX36" i="35"/>
  <c r="BX35" i="35"/>
  <c r="BY35" i="35" s="1"/>
  <c r="BZ35" i="35" s="1"/>
  <c r="BX34" i="35"/>
  <c r="BY34" i="35" s="1"/>
  <c r="BZ34" i="35" s="1"/>
  <c r="BX33" i="35"/>
  <c r="BX32" i="35"/>
  <c r="BX31" i="35"/>
  <c r="BY31" i="35" s="1"/>
  <c r="BZ31" i="35" s="1"/>
  <c r="BX30" i="35"/>
  <c r="BY30" i="35" s="1"/>
  <c r="BZ30" i="35" s="1"/>
  <c r="BX29" i="35"/>
  <c r="BY29" i="35" s="1"/>
  <c r="BZ29" i="35" s="1"/>
  <c r="BX28" i="35"/>
  <c r="BX27" i="35"/>
  <c r="BY27" i="35" s="1"/>
  <c r="BZ27" i="35" s="1"/>
  <c r="BX26" i="35"/>
  <c r="BX25" i="35"/>
  <c r="BX24" i="35"/>
  <c r="BX23" i="35"/>
  <c r="BX22" i="35"/>
  <c r="BY22" i="35" s="1"/>
  <c r="BZ22" i="35" s="1"/>
  <c r="BX21" i="35"/>
  <c r="BY21" i="35" s="1"/>
  <c r="BZ21" i="35" s="1"/>
  <c r="BX20" i="35"/>
  <c r="BX19" i="35"/>
  <c r="BY19" i="35" s="1"/>
  <c r="BZ19" i="35" s="1"/>
  <c r="BX18" i="35"/>
  <c r="BY18" i="35" s="1"/>
  <c r="BZ18" i="35" s="1"/>
  <c r="BX17" i="35"/>
  <c r="BY17" i="35" s="1"/>
  <c r="BX16" i="35"/>
  <c r="BX15" i="35"/>
  <c r="BX14" i="35"/>
  <c r="BY14" i="35" s="1"/>
  <c r="BZ14" i="35" s="1"/>
  <c r="BX13" i="35"/>
  <c r="BY13" i="35" s="1"/>
  <c r="BZ13" i="35" s="1"/>
  <c r="BX12" i="35"/>
  <c r="BX11" i="35"/>
  <c r="BY11" i="35" s="1"/>
  <c r="BZ11" i="35" s="1"/>
  <c r="BX10" i="35"/>
  <c r="BY10" i="35" s="1"/>
  <c r="BZ10" i="35" s="1"/>
  <c r="BX9" i="35"/>
  <c r="BY9" i="35" s="1"/>
  <c r="BZ9" i="35" s="1"/>
  <c r="BX8" i="35"/>
  <c r="BY8" i="35" s="1"/>
  <c r="BZ8" i="35" s="1"/>
  <c r="BT76" i="35"/>
  <c r="BT68" i="35"/>
  <c r="CC68" i="35" s="1"/>
  <c r="CB68" i="35" s="1"/>
  <c r="BT58" i="35"/>
  <c r="CC58" i="35" s="1"/>
  <c r="BT48" i="35"/>
  <c r="BT46" i="35"/>
  <c r="CC46" i="35" s="1"/>
  <c r="CB46" i="35" s="1"/>
  <c r="BT40" i="35"/>
  <c r="BT37" i="35"/>
  <c r="BT36" i="35"/>
  <c r="CC36" i="35" s="1"/>
  <c r="CB36" i="35" s="1"/>
  <c r="BT31" i="35"/>
  <c r="CC31" i="35" s="1"/>
  <c r="CB31" i="35" s="1"/>
  <c r="BT18" i="35"/>
  <c r="CC18" i="35" s="1"/>
  <c r="CB18" i="35" s="1"/>
  <c r="BT12" i="35"/>
  <c r="BS84" i="35"/>
  <c r="BT84" i="35" s="1"/>
  <c r="CC84" i="35" s="1"/>
  <c r="CB84" i="35" s="1"/>
  <c r="BS82" i="35"/>
  <c r="BT82" i="35" s="1"/>
  <c r="CC82" i="35" s="1"/>
  <c r="CB82" i="35" s="1"/>
  <c r="BS80" i="35"/>
  <c r="BT80" i="35" s="1"/>
  <c r="BS76" i="35"/>
  <c r="BS74" i="35"/>
  <c r="BT74" i="35" s="1"/>
  <c r="CC74" i="35" s="1"/>
  <c r="CB74" i="35" s="1"/>
  <c r="BS65" i="35"/>
  <c r="BT65" i="35" s="1"/>
  <c r="CC65" i="35" s="1"/>
  <c r="CB65" i="35" s="1"/>
  <c r="BS64" i="35"/>
  <c r="BT64" i="35" s="1"/>
  <c r="CC64" i="35" s="1"/>
  <c r="CB64" i="35" s="1"/>
  <c r="BS62" i="35"/>
  <c r="BT62" i="35" s="1"/>
  <c r="CC62" i="35" s="1"/>
  <c r="CB62" i="35" s="1"/>
  <c r="BS61" i="35"/>
  <c r="BT61" i="35" s="1"/>
  <c r="BS60" i="35"/>
  <c r="BT60" i="35" s="1"/>
  <c r="BS56" i="35"/>
  <c r="BT56" i="35" s="1"/>
  <c r="CC56" i="35" s="1"/>
  <c r="CB56" i="35" s="1"/>
  <c r="BS55" i="35"/>
  <c r="BT55" i="35" s="1"/>
  <c r="CC55" i="35" s="1"/>
  <c r="CB55" i="35" s="1"/>
  <c r="BS53" i="35"/>
  <c r="BT53" i="35" s="1"/>
  <c r="BS52" i="35"/>
  <c r="BT52" i="35" s="1"/>
  <c r="CC52" i="35" s="1"/>
  <c r="CB52" i="35" s="1"/>
  <c r="BS48" i="35"/>
  <c r="BS47" i="35"/>
  <c r="BT47" i="35" s="1"/>
  <c r="BS46" i="35"/>
  <c r="BS44" i="35"/>
  <c r="BT44" i="35" s="1"/>
  <c r="BS38" i="35"/>
  <c r="BT38" i="35" s="1"/>
  <c r="CC38" i="35" s="1"/>
  <c r="CB38" i="35" s="1"/>
  <c r="BS37" i="35"/>
  <c r="BS36" i="35"/>
  <c r="BS34" i="35"/>
  <c r="BT34" i="35" s="1"/>
  <c r="CC34" i="35" s="1"/>
  <c r="CB34" i="35" s="1"/>
  <c r="BS32" i="35"/>
  <c r="BT32" i="35" s="1"/>
  <c r="CC32" i="35" s="1"/>
  <c r="CB32" i="35" s="1"/>
  <c r="BS29" i="35"/>
  <c r="BT29" i="35" s="1"/>
  <c r="BS28" i="35"/>
  <c r="BT28" i="35" s="1"/>
  <c r="CC28" i="35" s="1"/>
  <c r="CB28" i="35" s="1"/>
  <c r="BS24" i="35"/>
  <c r="BT24" i="35" s="1"/>
  <c r="CC24" i="35" s="1"/>
  <c r="CB24" i="35" s="1"/>
  <c r="BS20" i="35"/>
  <c r="BT20" i="35" s="1"/>
  <c r="CC20" i="35" s="1"/>
  <c r="CB20" i="35" s="1"/>
  <c r="BS16" i="35"/>
  <c r="BT16" i="35" s="1"/>
  <c r="CC16" i="35" s="1"/>
  <c r="CB16" i="35" s="1"/>
  <c r="BS12" i="35"/>
  <c r="BS10" i="35"/>
  <c r="BT10" i="35" s="1"/>
  <c r="CC10" i="35" s="1"/>
  <c r="CB10" i="35" s="1"/>
  <c r="BR87" i="35"/>
  <c r="BS87" i="35" s="1"/>
  <c r="BT87" i="35" s="1"/>
  <c r="BR86" i="35"/>
  <c r="BS86" i="35" s="1"/>
  <c r="BT86" i="35" s="1"/>
  <c r="CC86" i="35" s="1"/>
  <c r="CB86" i="35" s="1"/>
  <c r="BR85" i="35"/>
  <c r="BS85" i="35" s="1"/>
  <c r="BT85" i="35" s="1"/>
  <c r="BR84" i="35"/>
  <c r="BR83" i="35"/>
  <c r="BS83" i="35" s="1"/>
  <c r="BT83" i="35" s="1"/>
  <c r="BR82" i="35"/>
  <c r="BR81" i="35"/>
  <c r="BS81" i="35" s="1"/>
  <c r="BT81" i="35" s="1"/>
  <c r="BR80" i="35"/>
  <c r="BR79" i="35"/>
  <c r="BS79" i="35" s="1"/>
  <c r="BT79" i="35" s="1"/>
  <c r="CC79" i="35" s="1"/>
  <c r="CB79" i="35" s="1"/>
  <c r="BR78" i="35"/>
  <c r="BS78" i="35" s="1"/>
  <c r="BT78" i="35" s="1"/>
  <c r="CC78" i="35" s="1"/>
  <c r="CB78" i="35" s="1"/>
  <c r="BR77" i="35"/>
  <c r="BS77" i="35" s="1"/>
  <c r="BT77" i="35" s="1"/>
  <c r="CC77" i="35" s="1"/>
  <c r="CB77" i="35" s="1"/>
  <c r="BR76" i="35"/>
  <c r="BR75" i="35"/>
  <c r="BS75" i="35" s="1"/>
  <c r="BT75" i="35" s="1"/>
  <c r="CC75" i="35" s="1"/>
  <c r="CB75" i="35" s="1"/>
  <c r="BR74" i="35"/>
  <c r="BR73" i="35"/>
  <c r="BS73" i="35" s="1"/>
  <c r="BT73" i="35" s="1"/>
  <c r="CC73" i="35" s="1"/>
  <c r="CB73" i="35" s="1"/>
  <c r="BR72" i="35"/>
  <c r="BS72" i="35" s="1"/>
  <c r="BT72" i="35" s="1"/>
  <c r="BR71" i="35"/>
  <c r="BS71" i="35" s="1"/>
  <c r="BT71" i="35" s="1"/>
  <c r="CC71" i="35" s="1"/>
  <c r="CB71" i="35" s="1"/>
  <c r="BR70" i="35"/>
  <c r="BS70" i="35" s="1"/>
  <c r="BT70" i="35" s="1"/>
  <c r="CC70" i="35" s="1"/>
  <c r="CB70" i="35" s="1"/>
  <c r="BR69" i="35"/>
  <c r="BS69" i="35" s="1"/>
  <c r="BT69" i="35" s="1"/>
  <c r="BR68" i="35"/>
  <c r="BS68" i="35" s="1"/>
  <c r="BR67" i="35"/>
  <c r="BS67" i="35" s="1"/>
  <c r="BT67" i="35" s="1"/>
  <c r="BR66" i="35"/>
  <c r="BS66" i="35" s="1"/>
  <c r="BT66" i="35" s="1"/>
  <c r="BR65" i="35"/>
  <c r="BR64" i="35"/>
  <c r="BR63" i="35"/>
  <c r="BS63" i="35" s="1"/>
  <c r="BT63" i="35" s="1"/>
  <c r="CC63" i="35" s="1"/>
  <c r="CB63" i="35" s="1"/>
  <c r="BR62" i="35"/>
  <c r="BR61" i="35"/>
  <c r="BR60" i="35"/>
  <c r="BR59" i="35"/>
  <c r="BS59" i="35" s="1"/>
  <c r="BT59" i="35" s="1"/>
  <c r="BR58" i="35"/>
  <c r="BS58" i="35" s="1"/>
  <c r="BR57" i="35"/>
  <c r="BS57" i="35" s="1"/>
  <c r="BT57" i="35" s="1"/>
  <c r="CC57" i="35" s="1"/>
  <c r="CB57" i="35" s="1"/>
  <c r="BR56" i="35"/>
  <c r="BR55" i="35"/>
  <c r="BR54" i="35"/>
  <c r="BS54" i="35" s="1"/>
  <c r="BT54" i="35" s="1"/>
  <c r="CC54" i="35" s="1"/>
  <c r="CB54" i="35" s="1"/>
  <c r="BR53" i="35"/>
  <c r="BR52" i="35"/>
  <c r="BR51" i="35"/>
  <c r="BS51" i="35" s="1"/>
  <c r="BT51" i="35" s="1"/>
  <c r="BR50" i="35"/>
  <c r="BS50" i="35" s="1"/>
  <c r="BT50" i="35" s="1"/>
  <c r="BR49" i="35"/>
  <c r="BS49" i="35" s="1"/>
  <c r="BT49" i="35" s="1"/>
  <c r="CC49" i="35" s="1"/>
  <c r="CB49" i="35" s="1"/>
  <c r="BR48" i="35"/>
  <c r="BR47" i="35"/>
  <c r="BR46" i="35"/>
  <c r="BR45" i="35"/>
  <c r="BS45" i="35" s="1"/>
  <c r="BT45" i="35" s="1"/>
  <c r="BR44" i="35"/>
  <c r="BR43" i="35"/>
  <c r="BS43" i="35" s="1"/>
  <c r="BT43" i="35" s="1"/>
  <c r="BR42" i="35"/>
  <c r="BS42" i="35" s="1"/>
  <c r="BT42" i="35" s="1"/>
  <c r="CC42" i="35" s="1"/>
  <c r="CB42" i="35" s="1"/>
  <c r="BR41" i="35"/>
  <c r="BS41" i="35" s="1"/>
  <c r="BT41" i="35" s="1"/>
  <c r="CC41" i="35" s="1"/>
  <c r="CB41" i="35" s="1"/>
  <c r="BR40" i="35"/>
  <c r="BS40" i="35" s="1"/>
  <c r="BR39" i="35"/>
  <c r="BS39" i="35" s="1"/>
  <c r="BT39" i="35" s="1"/>
  <c r="BR38" i="35"/>
  <c r="BR37" i="35"/>
  <c r="BR36" i="35"/>
  <c r="BR35" i="35"/>
  <c r="BS35" i="35" s="1"/>
  <c r="BT35" i="35" s="1"/>
  <c r="BR34" i="35"/>
  <c r="BR33" i="35"/>
  <c r="BS33" i="35" s="1"/>
  <c r="BT33" i="35" s="1"/>
  <c r="CC33" i="35" s="1"/>
  <c r="CB33" i="35" s="1"/>
  <c r="BR32" i="35"/>
  <c r="BR31" i="35"/>
  <c r="BS31" i="35" s="1"/>
  <c r="BR30" i="35"/>
  <c r="BS30" i="35" s="1"/>
  <c r="BT30" i="35" s="1"/>
  <c r="CC30" i="35" s="1"/>
  <c r="CB30" i="35" s="1"/>
  <c r="BR29" i="35"/>
  <c r="BR28" i="35"/>
  <c r="BR27" i="35"/>
  <c r="BS27" i="35" s="1"/>
  <c r="BT27" i="35" s="1"/>
  <c r="BR26" i="35"/>
  <c r="BS26" i="35" s="1"/>
  <c r="BT26" i="35" s="1"/>
  <c r="CC26" i="35" s="1"/>
  <c r="CB26" i="35" s="1"/>
  <c r="BR25" i="35"/>
  <c r="BS25" i="35" s="1"/>
  <c r="BT25" i="35" s="1"/>
  <c r="CC25" i="35" s="1"/>
  <c r="CB25" i="35" s="1"/>
  <c r="BR24" i="35"/>
  <c r="BR23" i="35"/>
  <c r="BS23" i="35" s="1"/>
  <c r="BT23" i="35" s="1"/>
  <c r="CC23" i="35" s="1"/>
  <c r="CB23" i="35" s="1"/>
  <c r="BR22" i="35"/>
  <c r="BS22" i="35" s="1"/>
  <c r="BT22" i="35" s="1"/>
  <c r="CC22" i="35" s="1"/>
  <c r="CB22" i="35" s="1"/>
  <c r="BR21" i="35"/>
  <c r="BS21" i="35" s="1"/>
  <c r="BT21" i="35" s="1"/>
  <c r="BR20" i="35"/>
  <c r="BR19" i="35"/>
  <c r="BS19" i="35" s="1"/>
  <c r="BT19" i="35" s="1"/>
  <c r="CC19" i="35" s="1"/>
  <c r="CB19" i="35" s="1"/>
  <c r="BR18" i="35"/>
  <c r="BS18" i="35" s="1"/>
  <c r="BR17" i="35"/>
  <c r="BS17" i="35" s="1"/>
  <c r="BT17" i="35" s="1"/>
  <c r="CC17" i="35" s="1"/>
  <c r="CB17" i="35" s="1"/>
  <c r="BR16" i="35"/>
  <c r="BR15" i="35"/>
  <c r="BS15" i="35" s="1"/>
  <c r="BT15" i="35" s="1"/>
  <c r="CC15" i="35" s="1"/>
  <c r="CB15" i="35" s="1"/>
  <c r="BR14" i="35"/>
  <c r="BS14" i="35" s="1"/>
  <c r="BT14" i="35" s="1"/>
  <c r="CC14" i="35" s="1"/>
  <c r="CB14" i="35" s="1"/>
  <c r="BR13" i="35"/>
  <c r="BS13" i="35" s="1"/>
  <c r="BT13" i="35" s="1"/>
  <c r="BR12" i="35"/>
  <c r="BR11" i="35"/>
  <c r="BS11" i="35" s="1"/>
  <c r="BT11" i="35" s="1"/>
  <c r="CC11" i="35" s="1"/>
  <c r="CB11" i="35" s="1"/>
  <c r="BR10" i="35"/>
  <c r="BR9" i="35"/>
  <c r="BS9" i="35" s="1"/>
  <c r="BT9" i="35" s="1"/>
  <c r="CC9" i="35" s="1"/>
  <c r="CB9" i="35" s="1"/>
  <c r="BR8" i="35"/>
  <c r="BS8" i="35" s="1"/>
  <c r="BT8" i="35" s="1"/>
  <c r="BN63" i="35"/>
  <c r="BM63" i="35" s="1"/>
  <c r="BL87" i="35"/>
  <c r="BL86" i="35"/>
  <c r="BL85" i="35"/>
  <c r="BL84" i="35"/>
  <c r="BL83" i="35"/>
  <c r="BL82" i="35"/>
  <c r="BL81" i="35"/>
  <c r="BL80" i="35"/>
  <c r="BL79" i="35"/>
  <c r="BL78" i="35"/>
  <c r="BL77" i="35"/>
  <c r="BL76" i="35"/>
  <c r="BL75" i="35"/>
  <c r="BL74" i="35"/>
  <c r="BL73" i="35"/>
  <c r="BL72" i="35"/>
  <c r="BL71" i="35"/>
  <c r="BL70" i="35"/>
  <c r="BL69" i="35"/>
  <c r="BL68" i="35"/>
  <c r="BL67" i="35"/>
  <c r="BL66" i="35"/>
  <c r="BL65" i="35"/>
  <c r="BL64" i="35"/>
  <c r="BL63" i="35"/>
  <c r="BL62" i="35"/>
  <c r="BL61" i="35"/>
  <c r="BL60" i="35"/>
  <c r="BL59" i="35"/>
  <c r="BL58" i="35"/>
  <c r="BL57" i="35"/>
  <c r="BL56" i="35"/>
  <c r="BL55" i="35"/>
  <c r="BL54" i="35"/>
  <c r="BL53" i="35"/>
  <c r="BL52" i="35"/>
  <c r="BL51" i="35"/>
  <c r="BL50" i="35"/>
  <c r="BL49" i="35"/>
  <c r="BL48" i="35"/>
  <c r="BL47" i="35"/>
  <c r="BL46" i="35"/>
  <c r="BL45" i="35"/>
  <c r="BL44" i="35"/>
  <c r="BL43" i="35"/>
  <c r="BL42" i="35"/>
  <c r="BL41" i="35"/>
  <c r="BL40" i="35"/>
  <c r="BL39" i="35"/>
  <c r="BL38" i="35"/>
  <c r="BL37" i="35"/>
  <c r="BL36" i="35"/>
  <c r="BL35" i="35"/>
  <c r="BL34" i="35"/>
  <c r="BL33" i="35"/>
  <c r="BL32" i="35"/>
  <c r="BL31" i="35"/>
  <c r="BL30" i="35"/>
  <c r="BL29" i="35"/>
  <c r="BL28" i="35"/>
  <c r="BL27" i="35"/>
  <c r="BL26" i="35"/>
  <c r="BL25" i="35"/>
  <c r="BL24" i="35"/>
  <c r="BL23" i="35"/>
  <c r="BL22" i="35"/>
  <c r="BL21" i="35"/>
  <c r="BL20" i="35"/>
  <c r="BL19" i="35"/>
  <c r="BL18" i="35"/>
  <c r="BL17" i="35"/>
  <c r="BL16" i="35"/>
  <c r="BL15" i="35"/>
  <c r="BL14" i="35"/>
  <c r="BL13" i="35"/>
  <c r="BL12" i="35"/>
  <c r="BL11" i="35"/>
  <c r="BL10" i="35"/>
  <c r="BL9" i="35"/>
  <c r="BL8" i="35"/>
  <c r="BK82" i="35"/>
  <c r="BK64" i="35"/>
  <c r="BK50" i="35"/>
  <c r="BK48" i="35"/>
  <c r="BK40" i="35"/>
  <c r="BK26" i="35"/>
  <c r="BK16" i="35"/>
  <c r="BJ86" i="35"/>
  <c r="BK86" i="35" s="1"/>
  <c r="BJ82" i="35"/>
  <c r="BJ81" i="35"/>
  <c r="BK81" i="35" s="1"/>
  <c r="BJ80" i="35"/>
  <c r="BK80" i="35" s="1"/>
  <c r="BJ66" i="35"/>
  <c r="BK66" i="35" s="1"/>
  <c r="BJ64" i="35"/>
  <c r="BJ56" i="35"/>
  <c r="BK56" i="35" s="1"/>
  <c r="BJ50" i="35"/>
  <c r="BJ48" i="35"/>
  <c r="BJ45" i="35"/>
  <c r="BK45" i="35" s="1"/>
  <c r="BJ42" i="35"/>
  <c r="BK42" i="35" s="1"/>
  <c r="BJ40" i="35"/>
  <c r="BJ34" i="35"/>
  <c r="BK34" i="35" s="1"/>
  <c r="BJ32" i="35"/>
  <c r="BK32" i="35" s="1"/>
  <c r="BN32" i="35" s="1"/>
  <c r="BM32" i="35" s="1"/>
  <c r="BJ29" i="35"/>
  <c r="BK29" i="35" s="1"/>
  <c r="BJ24" i="35"/>
  <c r="BK24" i="35" s="1"/>
  <c r="BJ18" i="35"/>
  <c r="BK18" i="35" s="1"/>
  <c r="BJ16" i="35"/>
  <c r="BJ9" i="35"/>
  <c r="BK9" i="35" s="1"/>
  <c r="BI87" i="35"/>
  <c r="BJ87" i="35" s="1"/>
  <c r="BK87" i="35" s="1"/>
  <c r="BI86" i="35"/>
  <c r="BI85" i="35"/>
  <c r="BJ85" i="35" s="1"/>
  <c r="BK85" i="35" s="1"/>
  <c r="BI84" i="35"/>
  <c r="BJ84" i="35" s="1"/>
  <c r="BK84" i="35" s="1"/>
  <c r="BI83" i="35"/>
  <c r="BJ83" i="35" s="1"/>
  <c r="BK83" i="35" s="1"/>
  <c r="BI82" i="35"/>
  <c r="BI81" i="35"/>
  <c r="BI80" i="35"/>
  <c r="BI79" i="35"/>
  <c r="BJ79" i="35" s="1"/>
  <c r="BK79" i="35" s="1"/>
  <c r="BI78" i="35"/>
  <c r="BJ78" i="35" s="1"/>
  <c r="BK78" i="35" s="1"/>
  <c r="BI77" i="35"/>
  <c r="BJ77" i="35" s="1"/>
  <c r="BK77" i="35" s="1"/>
  <c r="BI76" i="35"/>
  <c r="BJ76" i="35" s="1"/>
  <c r="BK76" i="35" s="1"/>
  <c r="BI75" i="35"/>
  <c r="BJ75" i="35" s="1"/>
  <c r="BK75" i="35" s="1"/>
  <c r="BI74" i="35"/>
  <c r="BJ74" i="35" s="1"/>
  <c r="BK74" i="35" s="1"/>
  <c r="BI73" i="35"/>
  <c r="BJ73" i="35" s="1"/>
  <c r="BK73" i="35" s="1"/>
  <c r="BI72" i="35"/>
  <c r="BJ72" i="35" s="1"/>
  <c r="BK72" i="35" s="1"/>
  <c r="BI71" i="35"/>
  <c r="BJ71" i="35" s="1"/>
  <c r="BK71" i="35" s="1"/>
  <c r="BI70" i="35"/>
  <c r="BJ70" i="35" s="1"/>
  <c r="BK70" i="35" s="1"/>
  <c r="BI69" i="35"/>
  <c r="BJ69" i="35" s="1"/>
  <c r="BK69" i="35" s="1"/>
  <c r="BI68" i="35"/>
  <c r="BJ68" i="35" s="1"/>
  <c r="BK68" i="35" s="1"/>
  <c r="BI67" i="35"/>
  <c r="BJ67" i="35" s="1"/>
  <c r="BK67" i="35" s="1"/>
  <c r="BI66" i="35"/>
  <c r="BI65" i="35"/>
  <c r="BJ65" i="35" s="1"/>
  <c r="BK65" i="35" s="1"/>
  <c r="BI64" i="35"/>
  <c r="BI63" i="35"/>
  <c r="BJ63" i="35" s="1"/>
  <c r="BK63" i="35" s="1"/>
  <c r="BI62" i="35"/>
  <c r="BJ62" i="35" s="1"/>
  <c r="BK62" i="35" s="1"/>
  <c r="BI61" i="35"/>
  <c r="BJ61" i="35" s="1"/>
  <c r="BK61" i="35" s="1"/>
  <c r="BI60" i="35"/>
  <c r="BJ60" i="35" s="1"/>
  <c r="BK60" i="35" s="1"/>
  <c r="BI59" i="35"/>
  <c r="BJ59" i="35" s="1"/>
  <c r="BK59" i="35" s="1"/>
  <c r="BI58" i="35"/>
  <c r="BJ58" i="35" s="1"/>
  <c r="BK58" i="35" s="1"/>
  <c r="BI57" i="35"/>
  <c r="BJ57" i="35" s="1"/>
  <c r="BK57" i="35" s="1"/>
  <c r="BI56" i="35"/>
  <c r="BI55" i="35"/>
  <c r="BJ55" i="35" s="1"/>
  <c r="BK55" i="35" s="1"/>
  <c r="BI54" i="35"/>
  <c r="BJ54" i="35" s="1"/>
  <c r="BK54" i="35" s="1"/>
  <c r="BI53" i="35"/>
  <c r="BJ53" i="35" s="1"/>
  <c r="BK53" i="35" s="1"/>
  <c r="BI52" i="35"/>
  <c r="BJ52" i="35" s="1"/>
  <c r="BK52" i="35" s="1"/>
  <c r="BI51" i="35"/>
  <c r="BJ51" i="35" s="1"/>
  <c r="BK51" i="35" s="1"/>
  <c r="BI50" i="35"/>
  <c r="BI49" i="35"/>
  <c r="BJ49" i="35" s="1"/>
  <c r="BK49" i="35" s="1"/>
  <c r="BI48" i="35"/>
  <c r="BI47" i="35"/>
  <c r="BJ47" i="35" s="1"/>
  <c r="BK47" i="35" s="1"/>
  <c r="BI46" i="35"/>
  <c r="BJ46" i="35" s="1"/>
  <c r="BK46" i="35" s="1"/>
  <c r="BI45" i="35"/>
  <c r="BI44" i="35"/>
  <c r="BJ44" i="35" s="1"/>
  <c r="BK44" i="35" s="1"/>
  <c r="BI43" i="35"/>
  <c r="BJ43" i="35" s="1"/>
  <c r="BK43" i="35" s="1"/>
  <c r="BI42" i="35"/>
  <c r="BI41" i="35"/>
  <c r="BJ41" i="35" s="1"/>
  <c r="BK41" i="35" s="1"/>
  <c r="BI40" i="35"/>
  <c r="BI39" i="35"/>
  <c r="BJ39" i="35" s="1"/>
  <c r="BK39" i="35" s="1"/>
  <c r="BI38" i="35"/>
  <c r="BJ38" i="35" s="1"/>
  <c r="BK38" i="35" s="1"/>
  <c r="BI37" i="35"/>
  <c r="BJ37" i="35" s="1"/>
  <c r="BK37" i="35" s="1"/>
  <c r="BI36" i="35"/>
  <c r="BJ36" i="35" s="1"/>
  <c r="BK36" i="35" s="1"/>
  <c r="BI35" i="35"/>
  <c r="BJ35" i="35" s="1"/>
  <c r="BK35" i="35" s="1"/>
  <c r="BI34" i="35"/>
  <c r="BI33" i="35"/>
  <c r="BJ33" i="35" s="1"/>
  <c r="BK33" i="35" s="1"/>
  <c r="BI32" i="35"/>
  <c r="BI31" i="35"/>
  <c r="BJ31" i="35" s="1"/>
  <c r="BK31" i="35" s="1"/>
  <c r="BI30" i="35"/>
  <c r="BJ30" i="35" s="1"/>
  <c r="BK30" i="35" s="1"/>
  <c r="BI29" i="35"/>
  <c r="BI28" i="35"/>
  <c r="BJ28" i="35" s="1"/>
  <c r="BK28" i="35" s="1"/>
  <c r="BI27" i="35"/>
  <c r="BJ27" i="35" s="1"/>
  <c r="BK27" i="35" s="1"/>
  <c r="BI26" i="35"/>
  <c r="BJ26" i="35" s="1"/>
  <c r="BI25" i="35"/>
  <c r="BJ25" i="35" s="1"/>
  <c r="BK25" i="35" s="1"/>
  <c r="BI24" i="35"/>
  <c r="BI23" i="35"/>
  <c r="BJ23" i="35" s="1"/>
  <c r="BK23" i="35" s="1"/>
  <c r="BI22" i="35"/>
  <c r="BJ22" i="35" s="1"/>
  <c r="BK22" i="35" s="1"/>
  <c r="BI21" i="35"/>
  <c r="BJ21" i="35" s="1"/>
  <c r="BK21" i="35" s="1"/>
  <c r="BI20" i="35"/>
  <c r="BJ20" i="35" s="1"/>
  <c r="BK20" i="35" s="1"/>
  <c r="BI19" i="35"/>
  <c r="BJ19" i="35" s="1"/>
  <c r="BK19" i="35" s="1"/>
  <c r="BI18" i="35"/>
  <c r="BI17" i="35"/>
  <c r="BJ17" i="35" s="1"/>
  <c r="BK17" i="35" s="1"/>
  <c r="BI16" i="35"/>
  <c r="BI15" i="35"/>
  <c r="BJ15" i="35" s="1"/>
  <c r="BK15" i="35" s="1"/>
  <c r="BI14" i="35"/>
  <c r="BJ14" i="35" s="1"/>
  <c r="BK14" i="35" s="1"/>
  <c r="BI13" i="35"/>
  <c r="BJ13" i="35" s="1"/>
  <c r="BK13" i="35" s="1"/>
  <c r="BI12" i="35"/>
  <c r="BJ12" i="35" s="1"/>
  <c r="BK12" i="35" s="1"/>
  <c r="BI11" i="35"/>
  <c r="BJ11" i="35" s="1"/>
  <c r="BK11" i="35" s="1"/>
  <c r="BI10" i="35"/>
  <c r="BJ10" i="35" s="1"/>
  <c r="BK10" i="35" s="1"/>
  <c r="BI9" i="35"/>
  <c r="BI8" i="35"/>
  <c r="BJ8" i="35" s="1"/>
  <c r="BK8" i="35" s="1"/>
  <c r="BE85" i="35"/>
  <c r="BN85" i="35" s="1"/>
  <c r="BM85" i="35" s="1"/>
  <c r="BE81" i="35"/>
  <c r="BN81" i="35" s="1"/>
  <c r="BM81" i="35" s="1"/>
  <c r="BE72" i="35"/>
  <c r="BN72" i="35" s="1"/>
  <c r="BM72" i="35" s="1"/>
  <c r="BE64" i="35"/>
  <c r="BN64" i="35" s="1"/>
  <c r="BM64" i="35" s="1"/>
  <c r="BE61" i="35"/>
  <c r="BE56" i="35"/>
  <c r="BN56" i="35" s="1"/>
  <c r="BM56" i="35" s="1"/>
  <c r="BE48" i="35"/>
  <c r="BE32" i="35"/>
  <c r="BE21" i="35"/>
  <c r="BN21" i="35" s="1"/>
  <c r="BM21" i="35" s="1"/>
  <c r="BE8" i="35"/>
  <c r="BN8" i="35" s="1"/>
  <c r="BM8" i="35" s="1"/>
  <c r="BD81" i="35"/>
  <c r="BD80" i="35"/>
  <c r="BE80" i="35" s="1"/>
  <c r="BN80" i="35" s="1"/>
  <c r="BM80" i="35" s="1"/>
  <c r="BD73" i="35"/>
  <c r="BE73" i="35" s="1"/>
  <c r="BN73" i="35" s="1"/>
  <c r="BM73" i="35" s="1"/>
  <c r="BD69" i="35"/>
  <c r="BE69" i="35" s="1"/>
  <c r="BD64" i="35"/>
  <c r="BD60" i="35"/>
  <c r="BE60" i="35" s="1"/>
  <c r="BN60" i="35" s="1"/>
  <c r="BM60" i="35" s="1"/>
  <c r="BD57" i="35"/>
  <c r="BE57" i="35" s="1"/>
  <c r="BN57" i="35" s="1"/>
  <c r="BM57" i="35" s="1"/>
  <c r="BD56" i="35"/>
  <c r="BD48" i="35"/>
  <c r="BD41" i="35"/>
  <c r="BE41" i="35" s="1"/>
  <c r="BN41" i="35" s="1"/>
  <c r="BM41" i="35" s="1"/>
  <c r="BD33" i="35"/>
  <c r="BE33" i="35" s="1"/>
  <c r="BN33" i="35" s="1"/>
  <c r="BM33" i="35" s="1"/>
  <c r="BD32" i="35"/>
  <c r="BD24" i="35"/>
  <c r="BE24" i="35" s="1"/>
  <c r="BD20" i="35"/>
  <c r="BE20" i="35" s="1"/>
  <c r="BN20" i="35" s="1"/>
  <c r="BM20" i="35" s="1"/>
  <c r="BD16" i="35"/>
  <c r="BE16" i="35" s="1"/>
  <c r="BN16" i="35" s="1"/>
  <c r="BM16" i="35" s="1"/>
  <c r="BD13" i="35"/>
  <c r="BE13" i="35" s="1"/>
  <c r="BC87" i="35"/>
  <c r="BD87" i="35" s="1"/>
  <c r="BE87" i="35" s="1"/>
  <c r="BN87" i="35" s="1"/>
  <c r="BM87" i="35" s="1"/>
  <c r="BC86" i="35"/>
  <c r="BD86" i="35" s="1"/>
  <c r="BE86" i="35" s="1"/>
  <c r="BN86" i="35" s="1"/>
  <c r="BM86" i="35" s="1"/>
  <c r="BC85" i="35"/>
  <c r="BD85" i="35" s="1"/>
  <c r="BC84" i="35"/>
  <c r="BD84" i="35" s="1"/>
  <c r="BE84" i="35" s="1"/>
  <c r="BN84" i="35" s="1"/>
  <c r="BM84" i="35" s="1"/>
  <c r="BC83" i="35"/>
  <c r="BD83" i="35" s="1"/>
  <c r="BE83" i="35" s="1"/>
  <c r="BN83" i="35" s="1"/>
  <c r="BM83" i="35" s="1"/>
  <c r="BC82" i="35"/>
  <c r="BD82" i="35" s="1"/>
  <c r="BE82" i="35" s="1"/>
  <c r="BN82" i="35" s="1"/>
  <c r="BM82" i="35" s="1"/>
  <c r="BC81" i="35"/>
  <c r="BC80" i="35"/>
  <c r="BC79" i="35"/>
  <c r="BD79" i="35" s="1"/>
  <c r="BE79" i="35" s="1"/>
  <c r="BN79" i="35" s="1"/>
  <c r="BM79" i="35" s="1"/>
  <c r="BC78" i="35"/>
  <c r="BD78" i="35" s="1"/>
  <c r="BE78" i="35" s="1"/>
  <c r="BC77" i="35"/>
  <c r="BD77" i="35" s="1"/>
  <c r="BE77" i="35" s="1"/>
  <c r="BC76" i="35"/>
  <c r="BD76" i="35" s="1"/>
  <c r="BE76" i="35" s="1"/>
  <c r="BN76" i="35" s="1"/>
  <c r="BM76" i="35" s="1"/>
  <c r="BC75" i="35"/>
  <c r="BD75" i="35" s="1"/>
  <c r="BE75" i="35" s="1"/>
  <c r="BN75" i="35" s="1"/>
  <c r="BM75" i="35" s="1"/>
  <c r="BC74" i="35"/>
  <c r="BD74" i="35" s="1"/>
  <c r="BE74" i="35" s="1"/>
  <c r="BN74" i="35" s="1"/>
  <c r="BM74" i="35" s="1"/>
  <c r="BC73" i="35"/>
  <c r="BC72" i="35"/>
  <c r="BD72" i="35" s="1"/>
  <c r="BC71" i="35"/>
  <c r="BD71" i="35" s="1"/>
  <c r="BE71" i="35" s="1"/>
  <c r="BN71" i="35" s="1"/>
  <c r="BM71" i="35" s="1"/>
  <c r="BC70" i="35"/>
  <c r="BD70" i="35" s="1"/>
  <c r="BE70" i="35" s="1"/>
  <c r="BC69" i="35"/>
  <c r="BC68" i="35"/>
  <c r="BD68" i="35" s="1"/>
  <c r="BE68" i="35" s="1"/>
  <c r="BN68" i="35" s="1"/>
  <c r="BM68" i="35" s="1"/>
  <c r="BC67" i="35"/>
  <c r="BD67" i="35" s="1"/>
  <c r="BE67" i="35" s="1"/>
  <c r="BN67" i="35" s="1"/>
  <c r="BM67" i="35" s="1"/>
  <c r="BC66" i="35"/>
  <c r="BD66" i="35" s="1"/>
  <c r="BE66" i="35" s="1"/>
  <c r="BC65" i="35"/>
  <c r="BD65" i="35" s="1"/>
  <c r="BE65" i="35" s="1"/>
  <c r="BN65" i="35" s="1"/>
  <c r="BM65" i="35" s="1"/>
  <c r="BC64" i="35"/>
  <c r="BC63" i="35"/>
  <c r="BD63" i="35" s="1"/>
  <c r="BE63" i="35" s="1"/>
  <c r="BC62" i="35"/>
  <c r="BD62" i="35" s="1"/>
  <c r="BE62" i="35" s="1"/>
  <c r="BN62" i="35" s="1"/>
  <c r="BM62" i="35" s="1"/>
  <c r="BC61" i="35"/>
  <c r="BD61" i="35" s="1"/>
  <c r="BC60" i="35"/>
  <c r="BC59" i="35"/>
  <c r="BD59" i="35" s="1"/>
  <c r="BE59" i="35" s="1"/>
  <c r="BN59" i="35" s="1"/>
  <c r="BM59" i="35" s="1"/>
  <c r="BC58" i="35"/>
  <c r="BD58" i="35" s="1"/>
  <c r="BE58" i="35" s="1"/>
  <c r="BN58" i="35" s="1"/>
  <c r="BM58" i="35" s="1"/>
  <c r="BC57" i="35"/>
  <c r="BC56" i="35"/>
  <c r="BC55" i="35"/>
  <c r="BD55" i="35" s="1"/>
  <c r="BE55" i="35" s="1"/>
  <c r="BN55" i="35" s="1"/>
  <c r="BM55" i="35" s="1"/>
  <c r="BC54" i="35"/>
  <c r="BD54" i="35" s="1"/>
  <c r="BE54" i="35" s="1"/>
  <c r="BC53" i="35"/>
  <c r="BD53" i="35" s="1"/>
  <c r="BE53" i="35" s="1"/>
  <c r="BC52" i="35"/>
  <c r="BD52" i="35" s="1"/>
  <c r="BE52" i="35" s="1"/>
  <c r="BN52" i="35" s="1"/>
  <c r="BM52" i="35" s="1"/>
  <c r="BC51" i="35"/>
  <c r="BD51" i="35" s="1"/>
  <c r="BE51" i="35" s="1"/>
  <c r="BN51" i="35" s="1"/>
  <c r="BM51" i="35" s="1"/>
  <c r="BC50" i="35"/>
  <c r="BD50" i="35" s="1"/>
  <c r="BE50" i="35" s="1"/>
  <c r="BN50" i="35" s="1"/>
  <c r="BM50" i="35" s="1"/>
  <c r="BC49" i="35"/>
  <c r="BD49" i="35" s="1"/>
  <c r="BE49" i="35" s="1"/>
  <c r="BN49" i="35" s="1"/>
  <c r="BM49" i="35" s="1"/>
  <c r="BC48" i="35"/>
  <c r="BC47" i="35"/>
  <c r="BD47" i="35" s="1"/>
  <c r="BE47" i="35" s="1"/>
  <c r="BN47" i="35" s="1"/>
  <c r="BM47" i="35" s="1"/>
  <c r="BC46" i="35"/>
  <c r="BD46" i="35" s="1"/>
  <c r="BE46" i="35" s="1"/>
  <c r="BN46" i="35" s="1"/>
  <c r="BM46" i="35" s="1"/>
  <c r="BC45" i="35"/>
  <c r="BD45" i="35" s="1"/>
  <c r="BE45" i="35" s="1"/>
  <c r="BN45" i="35" s="1"/>
  <c r="BM45" i="35" s="1"/>
  <c r="BC44" i="35"/>
  <c r="BD44" i="35" s="1"/>
  <c r="BE44" i="35" s="1"/>
  <c r="BN44" i="35" s="1"/>
  <c r="BM44" i="35" s="1"/>
  <c r="BC43" i="35"/>
  <c r="BD43" i="35" s="1"/>
  <c r="BE43" i="35" s="1"/>
  <c r="BN43" i="35" s="1"/>
  <c r="BM43" i="35" s="1"/>
  <c r="BC42" i="35"/>
  <c r="BD42" i="35" s="1"/>
  <c r="BE42" i="35" s="1"/>
  <c r="BN42" i="35" s="1"/>
  <c r="BM42" i="35" s="1"/>
  <c r="BC41" i="35"/>
  <c r="BC40" i="35"/>
  <c r="BD40" i="35" s="1"/>
  <c r="BE40" i="35" s="1"/>
  <c r="BN40" i="35" s="1"/>
  <c r="BM40" i="35" s="1"/>
  <c r="BC39" i="35"/>
  <c r="BD39" i="35" s="1"/>
  <c r="BE39" i="35" s="1"/>
  <c r="BN39" i="35" s="1"/>
  <c r="BM39" i="35" s="1"/>
  <c r="BC38" i="35"/>
  <c r="BD38" i="35" s="1"/>
  <c r="BE38" i="35" s="1"/>
  <c r="BC37" i="35"/>
  <c r="BD37" i="35" s="1"/>
  <c r="BE37" i="35" s="1"/>
  <c r="BN37" i="35" s="1"/>
  <c r="BM37" i="35" s="1"/>
  <c r="BC36" i="35"/>
  <c r="BD36" i="35" s="1"/>
  <c r="BE36" i="35" s="1"/>
  <c r="BN36" i="35" s="1"/>
  <c r="BM36" i="35" s="1"/>
  <c r="BC35" i="35"/>
  <c r="BD35" i="35" s="1"/>
  <c r="BE35" i="35" s="1"/>
  <c r="BN35" i="35" s="1"/>
  <c r="BM35" i="35" s="1"/>
  <c r="BC34" i="35"/>
  <c r="BD34" i="35" s="1"/>
  <c r="BE34" i="35" s="1"/>
  <c r="BC33" i="35"/>
  <c r="BC32" i="35"/>
  <c r="BC31" i="35"/>
  <c r="BD31" i="35" s="1"/>
  <c r="BE31" i="35" s="1"/>
  <c r="BN31" i="35" s="1"/>
  <c r="BM31" i="35" s="1"/>
  <c r="BC30" i="35"/>
  <c r="BD30" i="35" s="1"/>
  <c r="BE30" i="35" s="1"/>
  <c r="BC29" i="35"/>
  <c r="BD29" i="35" s="1"/>
  <c r="BE29" i="35" s="1"/>
  <c r="BN29" i="35" s="1"/>
  <c r="BM29" i="35" s="1"/>
  <c r="BC28" i="35"/>
  <c r="BD28" i="35" s="1"/>
  <c r="BE28" i="35" s="1"/>
  <c r="BN28" i="35" s="1"/>
  <c r="BM28" i="35" s="1"/>
  <c r="BC27" i="35"/>
  <c r="BD27" i="35" s="1"/>
  <c r="BE27" i="35" s="1"/>
  <c r="BN27" i="35" s="1"/>
  <c r="BM27" i="35" s="1"/>
  <c r="BC26" i="35"/>
  <c r="BD26" i="35" s="1"/>
  <c r="BE26" i="35" s="1"/>
  <c r="BN26" i="35" s="1"/>
  <c r="BM26" i="35" s="1"/>
  <c r="BC25" i="35"/>
  <c r="BD25" i="35" s="1"/>
  <c r="BE25" i="35" s="1"/>
  <c r="BN25" i="35" s="1"/>
  <c r="BM25" i="35" s="1"/>
  <c r="BC24" i="35"/>
  <c r="BC23" i="35"/>
  <c r="BD23" i="35" s="1"/>
  <c r="BE23" i="35" s="1"/>
  <c r="BN23" i="35" s="1"/>
  <c r="BM23" i="35" s="1"/>
  <c r="BC22" i="35"/>
  <c r="BD22" i="35" s="1"/>
  <c r="BE22" i="35" s="1"/>
  <c r="BC21" i="35"/>
  <c r="BD21" i="35" s="1"/>
  <c r="BC20" i="35"/>
  <c r="BC19" i="35"/>
  <c r="BD19" i="35" s="1"/>
  <c r="BE19" i="35" s="1"/>
  <c r="BN19" i="35" s="1"/>
  <c r="BM19" i="35" s="1"/>
  <c r="BC18" i="35"/>
  <c r="BD18" i="35" s="1"/>
  <c r="BE18" i="35" s="1"/>
  <c r="BN18" i="35" s="1"/>
  <c r="BM18" i="35" s="1"/>
  <c r="BC17" i="35"/>
  <c r="BD17" i="35" s="1"/>
  <c r="BE17" i="35" s="1"/>
  <c r="BN17" i="35" s="1"/>
  <c r="BM17" i="35" s="1"/>
  <c r="BC16" i="35"/>
  <c r="BC15" i="35"/>
  <c r="BD15" i="35" s="1"/>
  <c r="BE15" i="35" s="1"/>
  <c r="BN15" i="35" s="1"/>
  <c r="BM15" i="35" s="1"/>
  <c r="BC14" i="35"/>
  <c r="BD14" i="35" s="1"/>
  <c r="BE14" i="35" s="1"/>
  <c r="BC13" i="35"/>
  <c r="BC12" i="35"/>
  <c r="BD12" i="35" s="1"/>
  <c r="BE12" i="35" s="1"/>
  <c r="BN12" i="35" s="1"/>
  <c r="BM12" i="35" s="1"/>
  <c r="BC11" i="35"/>
  <c r="BD11" i="35" s="1"/>
  <c r="BE11" i="35" s="1"/>
  <c r="BN11" i="35" s="1"/>
  <c r="BM11" i="35" s="1"/>
  <c r="BC10" i="35"/>
  <c r="BD10" i="35" s="1"/>
  <c r="BE10" i="35" s="1"/>
  <c r="BN10" i="35" s="1"/>
  <c r="BM10" i="35" s="1"/>
  <c r="BC9" i="35"/>
  <c r="BD9" i="35" s="1"/>
  <c r="BE9" i="35" s="1"/>
  <c r="BN9" i="35" s="1"/>
  <c r="BM9" i="35" s="1"/>
  <c r="BC8" i="35"/>
  <c r="BD8" i="35" s="1"/>
  <c r="AY37" i="35"/>
  <c r="AX37" i="35" s="1"/>
  <c r="AW87" i="35"/>
  <c r="AW86" i="35"/>
  <c r="AW85" i="35"/>
  <c r="AW84" i="35"/>
  <c r="AW83" i="35"/>
  <c r="AW82" i="35"/>
  <c r="AW81" i="35"/>
  <c r="AW80" i="35"/>
  <c r="AW79" i="35"/>
  <c r="AW78" i="35"/>
  <c r="AW77" i="35"/>
  <c r="AW76" i="35"/>
  <c r="AW75" i="35"/>
  <c r="AW74" i="35"/>
  <c r="AW73" i="35"/>
  <c r="AW72" i="35"/>
  <c r="AW71" i="35"/>
  <c r="AW70" i="35"/>
  <c r="AW69" i="35"/>
  <c r="AW68" i="35"/>
  <c r="AW67" i="35"/>
  <c r="AW66" i="35"/>
  <c r="AW65" i="35"/>
  <c r="AW64" i="35"/>
  <c r="AW63" i="35"/>
  <c r="AW62" i="35"/>
  <c r="AW61" i="35"/>
  <c r="AW60" i="35"/>
  <c r="AW59" i="35"/>
  <c r="AW58" i="35"/>
  <c r="AW57" i="35"/>
  <c r="AW56" i="35"/>
  <c r="AW55" i="35"/>
  <c r="AW54" i="35"/>
  <c r="AW53" i="35"/>
  <c r="AW52" i="35"/>
  <c r="AW51" i="35"/>
  <c r="AW50" i="35"/>
  <c r="AW49" i="35"/>
  <c r="AW48" i="35"/>
  <c r="AW47" i="35"/>
  <c r="AW46" i="35"/>
  <c r="AW45" i="35"/>
  <c r="AW44" i="35"/>
  <c r="AW43" i="35"/>
  <c r="AW42" i="35"/>
  <c r="AW41" i="35"/>
  <c r="AW40" i="35"/>
  <c r="AW39" i="35"/>
  <c r="AW38" i="35"/>
  <c r="AW37" i="35"/>
  <c r="AW36" i="35"/>
  <c r="AW35" i="35"/>
  <c r="AW34" i="35"/>
  <c r="AW33" i="35"/>
  <c r="AW32" i="35"/>
  <c r="AW31" i="35"/>
  <c r="AW30" i="35"/>
  <c r="AW29" i="35"/>
  <c r="AW28" i="35"/>
  <c r="AW27" i="35"/>
  <c r="AW26" i="35"/>
  <c r="AW25" i="35"/>
  <c r="AW24" i="35"/>
  <c r="AW23" i="35"/>
  <c r="AW22" i="35"/>
  <c r="AW21" i="35"/>
  <c r="AW20" i="35"/>
  <c r="AW19" i="35"/>
  <c r="AW18" i="35"/>
  <c r="AW17" i="35"/>
  <c r="AW16" i="35"/>
  <c r="AW15" i="35"/>
  <c r="AW14" i="35"/>
  <c r="AW13" i="35"/>
  <c r="AW12" i="35"/>
  <c r="AW11" i="35"/>
  <c r="AW10" i="35"/>
  <c r="AW9" i="35"/>
  <c r="AW8" i="35"/>
  <c r="AV82" i="35"/>
  <c r="AV74" i="35"/>
  <c r="AV70" i="35"/>
  <c r="AV64" i="35"/>
  <c r="AV62" i="35"/>
  <c r="AV58" i="35"/>
  <c r="AV50" i="35"/>
  <c r="AV48" i="35"/>
  <c r="AV46" i="35"/>
  <c r="AV38" i="35"/>
  <c r="AV32" i="35"/>
  <c r="AV26" i="35"/>
  <c r="AV18" i="35"/>
  <c r="AV14" i="35"/>
  <c r="AU84" i="35"/>
  <c r="AV84" i="35" s="1"/>
  <c r="AU81" i="35"/>
  <c r="AV81" i="35" s="1"/>
  <c r="AU80" i="35"/>
  <c r="AV80" i="35" s="1"/>
  <c r="AU77" i="35"/>
  <c r="AV77" i="35" s="1"/>
  <c r="AU74" i="35"/>
  <c r="AU70" i="35"/>
  <c r="AU66" i="35"/>
  <c r="AV66" i="35" s="1"/>
  <c r="AU65" i="35"/>
  <c r="AV65" i="35" s="1"/>
  <c r="AU64" i="35"/>
  <c r="AU58" i="35"/>
  <c r="AU57" i="35"/>
  <c r="AV57" i="35" s="1"/>
  <c r="AY57" i="35" s="1"/>
  <c r="AX57" i="35" s="1"/>
  <c r="AU56" i="35"/>
  <c r="AV56" i="35" s="1"/>
  <c r="AU48" i="35"/>
  <c r="AU46" i="35"/>
  <c r="AU45" i="35"/>
  <c r="AV45" i="35" s="1"/>
  <c r="AU42" i="35"/>
  <c r="AV42" i="35" s="1"/>
  <c r="AU38" i="35"/>
  <c r="AU34" i="35"/>
  <c r="AV34" i="35" s="1"/>
  <c r="AU32" i="35"/>
  <c r="AU28" i="35"/>
  <c r="AV28" i="35" s="1"/>
  <c r="AU26" i="35"/>
  <c r="AU24" i="35"/>
  <c r="AV24" i="35" s="1"/>
  <c r="AU22" i="35"/>
  <c r="AV22" i="35" s="1"/>
  <c r="AU21" i="35"/>
  <c r="AV21" i="35" s="1"/>
  <c r="AU16" i="35"/>
  <c r="AV16" i="35" s="1"/>
  <c r="AU14" i="35"/>
  <c r="AU10" i="35"/>
  <c r="AV10" i="35" s="1"/>
  <c r="AU9" i="35"/>
  <c r="AV9" i="35" s="1"/>
  <c r="AT87" i="35"/>
  <c r="AU87" i="35" s="1"/>
  <c r="AV87" i="35" s="1"/>
  <c r="AT86" i="35"/>
  <c r="AU86" i="35" s="1"/>
  <c r="AV86" i="35" s="1"/>
  <c r="AT85" i="35"/>
  <c r="AU85" i="35" s="1"/>
  <c r="AV85" i="35" s="1"/>
  <c r="AT84" i="35"/>
  <c r="AT83" i="35"/>
  <c r="AU83" i="35" s="1"/>
  <c r="AV83" i="35" s="1"/>
  <c r="AT82" i="35"/>
  <c r="AU82" i="35" s="1"/>
  <c r="AT81" i="35"/>
  <c r="AT80" i="35"/>
  <c r="AT79" i="35"/>
  <c r="AU79" i="35" s="1"/>
  <c r="AV79" i="35" s="1"/>
  <c r="AT78" i="35"/>
  <c r="AU78" i="35" s="1"/>
  <c r="AV78" i="35" s="1"/>
  <c r="AT77" i="35"/>
  <c r="AT76" i="35"/>
  <c r="AU76" i="35" s="1"/>
  <c r="AV76" i="35" s="1"/>
  <c r="AT75" i="35"/>
  <c r="AU75" i="35" s="1"/>
  <c r="AV75" i="35" s="1"/>
  <c r="AT74" i="35"/>
  <c r="AT73" i="35"/>
  <c r="AU73" i="35" s="1"/>
  <c r="AV73" i="35" s="1"/>
  <c r="AT72" i="35"/>
  <c r="AU72" i="35" s="1"/>
  <c r="AV72" i="35" s="1"/>
  <c r="AT71" i="35"/>
  <c r="AU71" i="35" s="1"/>
  <c r="AV71" i="35" s="1"/>
  <c r="AT70" i="35"/>
  <c r="AT69" i="35"/>
  <c r="AU69" i="35" s="1"/>
  <c r="AV69" i="35" s="1"/>
  <c r="AT68" i="35"/>
  <c r="AU68" i="35" s="1"/>
  <c r="AV68" i="35" s="1"/>
  <c r="AT67" i="35"/>
  <c r="AU67" i="35" s="1"/>
  <c r="AV67" i="35" s="1"/>
  <c r="AT66" i="35"/>
  <c r="AT65" i="35"/>
  <c r="AT64" i="35"/>
  <c r="AT63" i="35"/>
  <c r="AU63" i="35" s="1"/>
  <c r="AV63" i="35" s="1"/>
  <c r="AT62" i="35"/>
  <c r="AU62" i="35" s="1"/>
  <c r="AT61" i="35"/>
  <c r="AU61" i="35" s="1"/>
  <c r="AV61" i="35" s="1"/>
  <c r="AT60" i="35"/>
  <c r="AU60" i="35" s="1"/>
  <c r="AV60" i="35" s="1"/>
  <c r="AT59" i="35"/>
  <c r="AU59" i="35" s="1"/>
  <c r="AV59" i="35" s="1"/>
  <c r="AT58" i="35"/>
  <c r="AT57" i="35"/>
  <c r="AT56" i="35"/>
  <c r="AT55" i="35"/>
  <c r="AU55" i="35" s="1"/>
  <c r="AV55" i="35" s="1"/>
  <c r="AT54" i="35"/>
  <c r="AU54" i="35" s="1"/>
  <c r="AV54" i="35" s="1"/>
  <c r="AT53" i="35"/>
  <c r="AU53" i="35" s="1"/>
  <c r="AV53" i="35" s="1"/>
  <c r="AT52" i="35"/>
  <c r="AU52" i="35" s="1"/>
  <c r="AV52" i="35" s="1"/>
  <c r="AT51" i="35"/>
  <c r="AU51" i="35" s="1"/>
  <c r="AV51" i="35" s="1"/>
  <c r="AT50" i="35"/>
  <c r="AU50" i="35" s="1"/>
  <c r="AT49" i="35"/>
  <c r="AU49" i="35" s="1"/>
  <c r="AV49" i="35" s="1"/>
  <c r="AT48" i="35"/>
  <c r="AT47" i="35"/>
  <c r="AU47" i="35" s="1"/>
  <c r="AV47" i="35" s="1"/>
  <c r="AT46" i="35"/>
  <c r="AT45" i="35"/>
  <c r="AT44" i="35"/>
  <c r="AU44" i="35" s="1"/>
  <c r="AV44" i="35" s="1"/>
  <c r="AY44" i="35" s="1"/>
  <c r="AX44" i="35" s="1"/>
  <c r="AT43" i="35"/>
  <c r="AU43" i="35" s="1"/>
  <c r="AV43" i="35" s="1"/>
  <c r="AT42" i="35"/>
  <c r="AT41" i="35"/>
  <c r="AU41" i="35" s="1"/>
  <c r="AV41" i="35" s="1"/>
  <c r="AT40" i="35"/>
  <c r="AU40" i="35" s="1"/>
  <c r="AV40" i="35" s="1"/>
  <c r="AT39" i="35"/>
  <c r="AU39" i="35" s="1"/>
  <c r="AV39" i="35" s="1"/>
  <c r="AT38" i="35"/>
  <c r="AT37" i="35"/>
  <c r="AU37" i="35" s="1"/>
  <c r="AV37" i="35" s="1"/>
  <c r="AT36" i="35"/>
  <c r="AU36" i="35" s="1"/>
  <c r="AV36" i="35" s="1"/>
  <c r="AT35" i="35"/>
  <c r="AU35" i="35" s="1"/>
  <c r="AV35" i="35" s="1"/>
  <c r="AT34" i="35"/>
  <c r="AT33" i="35"/>
  <c r="AU33" i="35" s="1"/>
  <c r="AV33" i="35" s="1"/>
  <c r="AT32" i="35"/>
  <c r="AT31" i="35"/>
  <c r="AU31" i="35" s="1"/>
  <c r="AV31" i="35" s="1"/>
  <c r="AT30" i="35"/>
  <c r="AU30" i="35" s="1"/>
  <c r="AV30" i="35" s="1"/>
  <c r="AT29" i="35"/>
  <c r="AU29" i="35" s="1"/>
  <c r="AV29" i="35" s="1"/>
  <c r="AT28" i="35"/>
  <c r="AT27" i="35"/>
  <c r="AU27" i="35" s="1"/>
  <c r="AV27" i="35" s="1"/>
  <c r="AT26" i="35"/>
  <c r="AT25" i="35"/>
  <c r="AU25" i="35" s="1"/>
  <c r="AV25" i="35" s="1"/>
  <c r="AT24" i="35"/>
  <c r="AT23" i="35"/>
  <c r="AU23" i="35" s="1"/>
  <c r="AV23" i="35" s="1"/>
  <c r="AT22" i="35"/>
  <c r="AT21" i="35"/>
  <c r="AT20" i="35"/>
  <c r="AU20" i="35" s="1"/>
  <c r="AV20" i="35" s="1"/>
  <c r="AT19" i="35"/>
  <c r="AU19" i="35" s="1"/>
  <c r="AV19" i="35" s="1"/>
  <c r="AT18" i="35"/>
  <c r="AU18" i="35" s="1"/>
  <c r="AT17" i="35"/>
  <c r="AU17" i="35" s="1"/>
  <c r="AV17" i="35" s="1"/>
  <c r="AT16" i="35"/>
  <c r="AT15" i="35"/>
  <c r="AU15" i="35" s="1"/>
  <c r="AV15" i="35" s="1"/>
  <c r="AT14" i="35"/>
  <c r="AT13" i="35"/>
  <c r="AU13" i="35" s="1"/>
  <c r="AV13" i="35" s="1"/>
  <c r="AT12" i="35"/>
  <c r="AU12" i="35" s="1"/>
  <c r="AV12" i="35" s="1"/>
  <c r="AT11" i="35"/>
  <c r="AU11" i="35" s="1"/>
  <c r="AV11" i="35" s="1"/>
  <c r="AT10" i="35"/>
  <c r="AT9" i="35"/>
  <c r="AT8" i="35"/>
  <c r="AU8" i="35" s="1"/>
  <c r="AV8" i="35" s="1"/>
  <c r="AP82" i="35"/>
  <c r="AY82" i="35" s="1"/>
  <c r="AX82" i="35" s="1"/>
  <c r="AP76" i="35"/>
  <c r="AY76" i="35" s="1"/>
  <c r="AX76" i="35" s="1"/>
  <c r="AP72" i="35"/>
  <c r="AY72" i="35" s="1"/>
  <c r="AX72" i="35" s="1"/>
  <c r="AP64" i="35"/>
  <c r="AY64" i="35" s="1"/>
  <c r="AX64" i="35" s="1"/>
  <c r="AP57" i="35"/>
  <c r="AP53" i="35"/>
  <c r="AP48" i="35"/>
  <c r="AY48" i="35" s="1"/>
  <c r="AX48" i="35" s="1"/>
  <c r="AP21" i="35"/>
  <c r="AP17" i="35"/>
  <c r="AY17" i="35" s="1"/>
  <c r="AX17" i="35" s="1"/>
  <c r="AP16" i="35"/>
  <c r="AY16" i="35" s="1"/>
  <c r="AX16" i="35" s="1"/>
  <c r="AO85" i="35"/>
  <c r="AP85" i="35" s="1"/>
  <c r="AY85" i="35" s="1"/>
  <c r="AX85" i="35" s="1"/>
  <c r="AO81" i="35"/>
  <c r="AP81" i="35" s="1"/>
  <c r="AY81" i="35" s="1"/>
  <c r="AX81" i="35" s="1"/>
  <c r="AO77" i="35"/>
  <c r="AP77" i="35" s="1"/>
  <c r="AO73" i="35"/>
  <c r="AP73" i="35" s="1"/>
  <c r="AY73" i="35" s="1"/>
  <c r="AX73" i="35" s="1"/>
  <c r="AO69" i="35"/>
  <c r="AP69" i="35" s="1"/>
  <c r="AO66" i="35"/>
  <c r="AP66" i="35" s="1"/>
  <c r="AY66" i="35" s="1"/>
  <c r="AX66" i="35" s="1"/>
  <c r="AO65" i="35"/>
  <c r="AP65" i="35" s="1"/>
  <c r="AY65" i="35" s="1"/>
  <c r="AX65" i="35" s="1"/>
  <c r="AO61" i="35"/>
  <c r="AP61" i="35" s="1"/>
  <c r="AY61" i="35" s="1"/>
  <c r="AX61" i="35" s="1"/>
  <c r="AO58" i="35"/>
  <c r="AP58" i="35" s="1"/>
  <c r="AY58" i="35" s="1"/>
  <c r="AX58" i="35" s="1"/>
  <c r="AO57" i="35"/>
  <c r="AO53" i="35"/>
  <c r="AO50" i="35"/>
  <c r="AP50" i="35" s="1"/>
  <c r="AY50" i="35" s="1"/>
  <c r="AX50" i="35" s="1"/>
  <c r="AO49" i="35"/>
  <c r="AP49" i="35" s="1"/>
  <c r="AY49" i="35" s="1"/>
  <c r="AX49" i="35" s="1"/>
  <c r="AO45" i="35"/>
  <c r="AP45" i="35" s="1"/>
  <c r="AO44" i="35"/>
  <c r="AP44" i="35" s="1"/>
  <c r="AO40" i="35"/>
  <c r="AP40" i="35" s="1"/>
  <c r="AY40" i="35" s="1"/>
  <c r="AX40" i="35" s="1"/>
  <c r="AO37" i="35"/>
  <c r="AP37" i="35" s="1"/>
  <c r="AO34" i="35"/>
  <c r="AP34" i="35" s="1"/>
  <c r="AY34" i="35" s="1"/>
  <c r="AX34" i="35" s="1"/>
  <c r="AO33" i="35"/>
  <c r="AP33" i="35" s="1"/>
  <c r="AO29" i="35"/>
  <c r="AP29" i="35" s="1"/>
  <c r="AY29" i="35" s="1"/>
  <c r="AX29" i="35" s="1"/>
  <c r="AO26" i="35"/>
  <c r="AP26" i="35" s="1"/>
  <c r="AO25" i="35"/>
  <c r="AP25" i="35" s="1"/>
  <c r="AY25" i="35" s="1"/>
  <c r="AX25" i="35" s="1"/>
  <c r="AO21" i="35"/>
  <c r="AO18" i="35"/>
  <c r="AP18" i="35" s="1"/>
  <c r="AY18" i="35" s="1"/>
  <c r="AX18" i="35" s="1"/>
  <c r="AO17" i="35"/>
  <c r="AO16" i="35"/>
  <c r="AO13" i="35"/>
  <c r="AP13" i="35" s="1"/>
  <c r="AY13" i="35" s="1"/>
  <c r="AX13" i="35" s="1"/>
  <c r="AN87" i="35"/>
  <c r="AO87" i="35" s="1"/>
  <c r="AP87" i="35" s="1"/>
  <c r="AY87" i="35" s="1"/>
  <c r="AX87" i="35" s="1"/>
  <c r="AN86" i="35"/>
  <c r="AO86" i="35" s="1"/>
  <c r="AP86" i="35" s="1"/>
  <c r="AN85" i="35"/>
  <c r="AN84" i="35"/>
  <c r="AO84" i="35" s="1"/>
  <c r="AP84" i="35" s="1"/>
  <c r="AY84" i="35" s="1"/>
  <c r="AX84" i="35" s="1"/>
  <c r="AN83" i="35"/>
  <c r="AO83" i="35" s="1"/>
  <c r="AP83" i="35" s="1"/>
  <c r="AY83" i="35" s="1"/>
  <c r="AX83" i="35" s="1"/>
  <c r="AN82" i="35"/>
  <c r="AO82" i="35" s="1"/>
  <c r="AN81" i="35"/>
  <c r="AN80" i="35"/>
  <c r="AO80" i="35" s="1"/>
  <c r="AP80" i="35" s="1"/>
  <c r="AY80" i="35" s="1"/>
  <c r="AX80" i="35" s="1"/>
  <c r="AN79" i="35"/>
  <c r="AO79" i="35" s="1"/>
  <c r="AP79" i="35" s="1"/>
  <c r="AY79" i="35" s="1"/>
  <c r="AX79" i="35" s="1"/>
  <c r="AN78" i="35"/>
  <c r="AO78" i="35" s="1"/>
  <c r="AP78" i="35" s="1"/>
  <c r="AY78" i="35" s="1"/>
  <c r="AX78" i="35" s="1"/>
  <c r="AN77" i="35"/>
  <c r="AN76" i="35"/>
  <c r="AO76" i="35" s="1"/>
  <c r="AN75" i="35"/>
  <c r="AO75" i="35" s="1"/>
  <c r="AP75" i="35" s="1"/>
  <c r="AY75" i="35" s="1"/>
  <c r="AX75" i="35" s="1"/>
  <c r="AN74" i="35"/>
  <c r="AO74" i="35" s="1"/>
  <c r="AP74" i="35" s="1"/>
  <c r="AY74" i="35" s="1"/>
  <c r="AX74" i="35" s="1"/>
  <c r="AN73" i="35"/>
  <c r="AN72" i="35"/>
  <c r="AO72" i="35" s="1"/>
  <c r="AN71" i="35"/>
  <c r="AO71" i="35" s="1"/>
  <c r="AP71" i="35" s="1"/>
  <c r="AY71" i="35" s="1"/>
  <c r="AX71" i="35" s="1"/>
  <c r="AN70" i="35"/>
  <c r="AO70" i="35" s="1"/>
  <c r="AP70" i="35" s="1"/>
  <c r="AY70" i="35" s="1"/>
  <c r="AX70" i="35" s="1"/>
  <c r="AN69" i="35"/>
  <c r="AN68" i="35"/>
  <c r="AO68" i="35" s="1"/>
  <c r="AP68" i="35" s="1"/>
  <c r="AN67" i="35"/>
  <c r="AO67" i="35" s="1"/>
  <c r="AP67" i="35" s="1"/>
  <c r="AY67" i="35" s="1"/>
  <c r="AX67" i="35" s="1"/>
  <c r="AN66" i="35"/>
  <c r="AN65" i="35"/>
  <c r="AN64" i="35"/>
  <c r="AO64" i="35" s="1"/>
  <c r="AN63" i="35"/>
  <c r="AO63" i="35" s="1"/>
  <c r="AP63" i="35" s="1"/>
  <c r="AY63" i="35" s="1"/>
  <c r="AX63" i="35" s="1"/>
  <c r="AN62" i="35"/>
  <c r="AO62" i="35" s="1"/>
  <c r="AP62" i="35" s="1"/>
  <c r="AN61" i="35"/>
  <c r="AN60" i="35"/>
  <c r="AO60" i="35" s="1"/>
  <c r="AP60" i="35" s="1"/>
  <c r="AY60" i="35" s="1"/>
  <c r="AX60" i="35" s="1"/>
  <c r="AN59" i="35"/>
  <c r="AO59" i="35" s="1"/>
  <c r="AP59" i="35" s="1"/>
  <c r="AY59" i="35" s="1"/>
  <c r="AX59" i="35" s="1"/>
  <c r="AN58" i="35"/>
  <c r="AN57" i="35"/>
  <c r="AN56" i="35"/>
  <c r="AO56" i="35" s="1"/>
  <c r="AP56" i="35" s="1"/>
  <c r="AY56" i="35" s="1"/>
  <c r="AX56" i="35" s="1"/>
  <c r="AN55" i="35"/>
  <c r="AO55" i="35" s="1"/>
  <c r="AP55" i="35" s="1"/>
  <c r="AY55" i="35" s="1"/>
  <c r="AX55" i="35" s="1"/>
  <c r="AN54" i="35"/>
  <c r="AO54" i="35" s="1"/>
  <c r="AP54" i="35" s="1"/>
  <c r="AY54" i="35" s="1"/>
  <c r="AX54" i="35" s="1"/>
  <c r="AN53" i="35"/>
  <c r="AN52" i="35"/>
  <c r="AO52" i="35" s="1"/>
  <c r="AP52" i="35" s="1"/>
  <c r="AY52" i="35" s="1"/>
  <c r="AX52" i="35" s="1"/>
  <c r="AN51" i="35"/>
  <c r="AO51" i="35" s="1"/>
  <c r="AP51" i="35" s="1"/>
  <c r="AY51" i="35" s="1"/>
  <c r="AX51" i="35" s="1"/>
  <c r="AN50" i="35"/>
  <c r="AN49" i="35"/>
  <c r="AN48" i="35"/>
  <c r="AO48" i="35" s="1"/>
  <c r="AN47" i="35"/>
  <c r="AO47" i="35" s="1"/>
  <c r="AP47" i="35" s="1"/>
  <c r="AY47" i="35" s="1"/>
  <c r="AX47" i="35" s="1"/>
  <c r="AN46" i="35"/>
  <c r="AO46" i="35" s="1"/>
  <c r="AP46" i="35" s="1"/>
  <c r="AY46" i="35" s="1"/>
  <c r="AX46" i="35" s="1"/>
  <c r="AN45" i="35"/>
  <c r="AN44" i="35"/>
  <c r="AN43" i="35"/>
  <c r="AO43" i="35" s="1"/>
  <c r="AP43" i="35" s="1"/>
  <c r="AY43" i="35" s="1"/>
  <c r="AX43" i="35" s="1"/>
  <c r="AN42" i="35"/>
  <c r="AO42" i="35" s="1"/>
  <c r="AP42" i="35" s="1"/>
  <c r="AY42" i="35" s="1"/>
  <c r="AX42" i="35" s="1"/>
  <c r="AN41" i="35"/>
  <c r="AO41" i="35" s="1"/>
  <c r="AP41" i="35" s="1"/>
  <c r="AY41" i="35" s="1"/>
  <c r="AX41" i="35" s="1"/>
  <c r="AN40" i="35"/>
  <c r="AN39" i="35"/>
  <c r="AO39" i="35" s="1"/>
  <c r="AP39" i="35" s="1"/>
  <c r="AY39" i="35" s="1"/>
  <c r="AX39" i="35" s="1"/>
  <c r="AN38" i="35"/>
  <c r="AO38" i="35" s="1"/>
  <c r="AP38" i="35" s="1"/>
  <c r="AY38" i="35" s="1"/>
  <c r="AX38" i="35" s="1"/>
  <c r="AN37" i="35"/>
  <c r="AN36" i="35"/>
  <c r="AO36" i="35" s="1"/>
  <c r="AP36" i="35" s="1"/>
  <c r="AY36" i="35" s="1"/>
  <c r="AX36" i="35" s="1"/>
  <c r="AN35" i="35"/>
  <c r="AO35" i="35" s="1"/>
  <c r="AP35" i="35" s="1"/>
  <c r="AY35" i="35" s="1"/>
  <c r="AX35" i="35" s="1"/>
  <c r="AN34" i="35"/>
  <c r="AN33" i="35"/>
  <c r="AN32" i="35"/>
  <c r="AO32" i="35" s="1"/>
  <c r="AP32" i="35" s="1"/>
  <c r="AY32" i="35" s="1"/>
  <c r="AX32" i="35" s="1"/>
  <c r="AN31" i="35"/>
  <c r="AO31" i="35" s="1"/>
  <c r="AP31" i="35" s="1"/>
  <c r="AY31" i="35" s="1"/>
  <c r="AX31" i="35" s="1"/>
  <c r="AN30" i="35"/>
  <c r="AO30" i="35" s="1"/>
  <c r="AP30" i="35" s="1"/>
  <c r="AN29" i="35"/>
  <c r="AN28" i="35"/>
  <c r="AO28" i="35" s="1"/>
  <c r="AP28" i="35" s="1"/>
  <c r="AY28" i="35" s="1"/>
  <c r="AX28" i="35" s="1"/>
  <c r="AN27" i="35"/>
  <c r="AO27" i="35" s="1"/>
  <c r="AP27" i="35" s="1"/>
  <c r="AY27" i="35" s="1"/>
  <c r="AX27" i="35" s="1"/>
  <c r="AN26" i="35"/>
  <c r="AN25" i="35"/>
  <c r="AN24" i="35"/>
  <c r="AO24" i="35" s="1"/>
  <c r="AP24" i="35" s="1"/>
  <c r="AY24" i="35" s="1"/>
  <c r="AX24" i="35" s="1"/>
  <c r="AN23" i="35"/>
  <c r="AO23" i="35" s="1"/>
  <c r="AP23" i="35" s="1"/>
  <c r="AY23" i="35" s="1"/>
  <c r="AX23" i="35" s="1"/>
  <c r="AN22" i="35"/>
  <c r="AO22" i="35" s="1"/>
  <c r="AP22" i="35" s="1"/>
  <c r="AY22" i="35" s="1"/>
  <c r="AX22" i="35" s="1"/>
  <c r="AN21" i="35"/>
  <c r="AN20" i="35"/>
  <c r="AO20" i="35" s="1"/>
  <c r="AP20" i="35" s="1"/>
  <c r="AY20" i="35" s="1"/>
  <c r="AX20" i="35" s="1"/>
  <c r="AN19" i="35"/>
  <c r="AO19" i="35" s="1"/>
  <c r="AP19" i="35" s="1"/>
  <c r="AY19" i="35" s="1"/>
  <c r="AX19" i="35" s="1"/>
  <c r="AN18" i="35"/>
  <c r="AN17" i="35"/>
  <c r="AN16" i="35"/>
  <c r="AN15" i="35"/>
  <c r="AO15" i="35" s="1"/>
  <c r="AP15" i="35" s="1"/>
  <c r="AY15" i="35" s="1"/>
  <c r="AX15" i="35" s="1"/>
  <c r="AN14" i="35"/>
  <c r="AO14" i="35" s="1"/>
  <c r="AP14" i="35" s="1"/>
  <c r="AY14" i="35" s="1"/>
  <c r="AX14" i="35" s="1"/>
  <c r="AN13" i="35"/>
  <c r="AN12" i="35"/>
  <c r="AO12" i="35" s="1"/>
  <c r="AP12" i="35" s="1"/>
  <c r="AY12" i="35" s="1"/>
  <c r="AX12" i="35" s="1"/>
  <c r="AN11" i="35"/>
  <c r="AO11" i="35" s="1"/>
  <c r="AP11" i="35" s="1"/>
  <c r="AY11" i="35" s="1"/>
  <c r="AX11" i="35" s="1"/>
  <c r="AN10" i="35"/>
  <c r="AO10" i="35" s="1"/>
  <c r="AP10" i="35" s="1"/>
  <c r="AY10" i="35" s="1"/>
  <c r="AX10" i="35" s="1"/>
  <c r="AN9" i="35"/>
  <c r="AO9" i="35" s="1"/>
  <c r="AP9" i="35" s="1"/>
  <c r="AN8" i="35"/>
  <c r="AO8" i="35" s="1"/>
  <c r="AP8" i="35" s="1"/>
  <c r="AY8" i="35" s="1"/>
  <c r="AX8" i="35" s="1"/>
  <c r="AI30" i="35"/>
  <c r="AH87" i="35"/>
  <c r="AH86" i="35"/>
  <c r="AH85" i="35"/>
  <c r="AH84" i="35"/>
  <c r="AH83" i="35"/>
  <c r="AH82" i="35"/>
  <c r="AH81" i="35"/>
  <c r="AH80" i="35"/>
  <c r="AH79" i="35"/>
  <c r="AH78" i="35"/>
  <c r="AH77" i="35"/>
  <c r="AH76" i="35"/>
  <c r="AH75" i="35"/>
  <c r="AH74" i="35"/>
  <c r="AH73" i="35"/>
  <c r="AH72" i="35"/>
  <c r="AH71" i="35"/>
  <c r="AH70" i="35"/>
  <c r="AH69" i="35"/>
  <c r="AH68" i="35"/>
  <c r="AH67" i="35"/>
  <c r="AH66" i="35"/>
  <c r="AH65" i="35"/>
  <c r="AH64" i="35"/>
  <c r="AH63" i="35"/>
  <c r="AH62" i="35"/>
  <c r="AH61" i="35"/>
  <c r="AH60" i="35"/>
  <c r="AH59" i="35"/>
  <c r="AH58" i="35"/>
  <c r="AH57" i="35"/>
  <c r="AH56" i="35"/>
  <c r="AH55" i="35"/>
  <c r="AH54" i="35"/>
  <c r="AH53" i="35"/>
  <c r="AH52" i="35"/>
  <c r="AH51" i="35"/>
  <c r="AH50" i="35"/>
  <c r="AH49" i="35"/>
  <c r="AH48" i="35"/>
  <c r="AH47" i="35"/>
  <c r="AH46" i="35"/>
  <c r="AH45" i="35"/>
  <c r="AH44" i="35"/>
  <c r="AH43" i="35"/>
  <c r="AH42" i="35"/>
  <c r="AH41" i="35"/>
  <c r="AH40" i="35"/>
  <c r="AH39" i="35"/>
  <c r="AH38" i="35"/>
  <c r="AH37" i="35"/>
  <c r="AH36" i="35"/>
  <c r="AH35" i="35"/>
  <c r="AH34" i="35"/>
  <c r="AH33" i="35"/>
  <c r="AH32" i="35"/>
  <c r="AH31" i="35"/>
  <c r="AH30" i="35"/>
  <c r="AH29" i="35"/>
  <c r="AH28" i="35"/>
  <c r="AH27" i="35"/>
  <c r="AH26" i="35"/>
  <c r="AH25" i="35"/>
  <c r="AH24" i="35"/>
  <c r="AH23" i="35"/>
  <c r="AH22" i="35"/>
  <c r="AH21" i="35"/>
  <c r="AH20" i="35"/>
  <c r="AH19" i="35"/>
  <c r="AH18" i="35"/>
  <c r="AH17" i="35"/>
  <c r="AH16" i="35"/>
  <c r="AH15" i="35"/>
  <c r="AH14" i="35"/>
  <c r="AH13" i="35"/>
  <c r="AH12" i="35"/>
  <c r="AH11" i="35"/>
  <c r="AH10" i="35"/>
  <c r="AH9" i="35"/>
  <c r="AH8" i="35"/>
  <c r="AG86" i="35"/>
  <c r="AG85" i="35"/>
  <c r="AG79" i="35"/>
  <c r="AG77" i="35"/>
  <c r="AG70" i="35"/>
  <c r="AG61" i="35"/>
  <c r="AG48" i="35"/>
  <c r="AG43" i="35"/>
  <c r="AG39" i="35"/>
  <c r="AG32" i="35"/>
  <c r="AG24" i="35"/>
  <c r="AG22" i="35"/>
  <c r="AG21" i="35"/>
  <c r="AG15" i="35"/>
  <c r="AF86" i="35"/>
  <c r="AF85" i="35"/>
  <c r="AF83" i="35"/>
  <c r="AG83" i="35" s="1"/>
  <c r="AF80" i="35"/>
  <c r="AG80" i="35" s="1"/>
  <c r="AF79" i="35"/>
  <c r="AF77" i="35"/>
  <c r="AF75" i="35"/>
  <c r="AG75" i="35" s="1"/>
  <c r="AF64" i="35"/>
  <c r="AG64" i="35" s="1"/>
  <c r="AF61" i="35"/>
  <c r="AF59" i="35"/>
  <c r="AG59" i="35" s="1"/>
  <c r="AF56" i="35"/>
  <c r="AG56" i="35" s="1"/>
  <c r="AF55" i="35"/>
  <c r="AG55" i="35" s="1"/>
  <c r="AF53" i="35"/>
  <c r="AG53" i="35" s="1"/>
  <c r="AF48" i="35"/>
  <c r="AF47" i="35"/>
  <c r="AG47" i="35" s="1"/>
  <c r="AF46" i="35"/>
  <c r="AG46" i="35" s="1"/>
  <c r="AF43" i="35"/>
  <c r="AF40" i="35"/>
  <c r="AG40" i="35" s="1"/>
  <c r="AF39" i="35"/>
  <c r="AF38" i="35"/>
  <c r="AG38" i="35" s="1"/>
  <c r="AF37" i="35"/>
  <c r="AG37" i="35" s="1"/>
  <c r="AF32" i="35"/>
  <c r="AF31" i="35"/>
  <c r="AG31" i="35" s="1"/>
  <c r="AF29" i="35"/>
  <c r="AG29" i="35" s="1"/>
  <c r="AF28" i="35"/>
  <c r="AG28" i="35" s="1"/>
  <c r="AF24" i="35"/>
  <c r="AF22" i="35"/>
  <c r="AF21" i="35"/>
  <c r="AF19" i="35"/>
  <c r="AG19" i="35" s="1"/>
  <c r="AF16" i="35"/>
  <c r="AG16" i="35" s="1"/>
  <c r="AF15" i="35"/>
  <c r="AF13" i="35"/>
  <c r="AG13" i="35" s="1"/>
  <c r="AF11" i="35"/>
  <c r="AG11" i="35" s="1"/>
  <c r="AE87" i="35"/>
  <c r="AF87" i="35" s="1"/>
  <c r="AG87" i="35" s="1"/>
  <c r="AE86" i="35"/>
  <c r="AE85" i="35"/>
  <c r="AE84" i="35"/>
  <c r="AF84" i="35" s="1"/>
  <c r="AG84" i="35" s="1"/>
  <c r="AE83" i="35"/>
  <c r="AE82" i="35"/>
  <c r="AF82" i="35" s="1"/>
  <c r="AG82" i="35" s="1"/>
  <c r="AE81" i="35"/>
  <c r="AF81" i="35" s="1"/>
  <c r="AG81" i="35" s="1"/>
  <c r="AJ81" i="35" s="1"/>
  <c r="AI81" i="35" s="1"/>
  <c r="AE80" i="35"/>
  <c r="AE79" i="35"/>
  <c r="AE78" i="35"/>
  <c r="AF78" i="35" s="1"/>
  <c r="AG78" i="35" s="1"/>
  <c r="AE77" i="35"/>
  <c r="AE76" i="35"/>
  <c r="AF76" i="35" s="1"/>
  <c r="AG76" i="35" s="1"/>
  <c r="AE75" i="35"/>
  <c r="AE74" i="35"/>
  <c r="AF74" i="35" s="1"/>
  <c r="AG74" i="35" s="1"/>
  <c r="AE73" i="35"/>
  <c r="AF73" i="35" s="1"/>
  <c r="AG73" i="35" s="1"/>
  <c r="AE72" i="35"/>
  <c r="AF72" i="35" s="1"/>
  <c r="AG72" i="35" s="1"/>
  <c r="AE71" i="35"/>
  <c r="AF71" i="35" s="1"/>
  <c r="AG71" i="35" s="1"/>
  <c r="AE70" i="35"/>
  <c r="AF70" i="35" s="1"/>
  <c r="AE69" i="35"/>
  <c r="AF69" i="35" s="1"/>
  <c r="AG69" i="35" s="1"/>
  <c r="AE68" i="35"/>
  <c r="AF68" i="35" s="1"/>
  <c r="AG68" i="35" s="1"/>
  <c r="AE67" i="35"/>
  <c r="AF67" i="35" s="1"/>
  <c r="AG67" i="35" s="1"/>
  <c r="AE66" i="35"/>
  <c r="AF66" i="35" s="1"/>
  <c r="AG66" i="35" s="1"/>
  <c r="AE65" i="35"/>
  <c r="AF65" i="35" s="1"/>
  <c r="AG65" i="35" s="1"/>
  <c r="AE64" i="35"/>
  <c r="AE63" i="35"/>
  <c r="AF63" i="35" s="1"/>
  <c r="AG63" i="35" s="1"/>
  <c r="AE62" i="35"/>
  <c r="AF62" i="35" s="1"/>
  <c r="AG62" i="35" s="1"/>
  <c r="AE61" i="35"/>
  <c r="AE60" i="35"/>
  <c r="AF60" i="35" s="1"/>
  <c r="AG60" i="35" s="1"/>
  <c r="AE59" i="35"/>
  <c r="AE58" i="35"/>
  <c r="AF58" i="35" s="1"/>
  <c r="AG58" i="35" s="1"/>
  <c r="AE57" i="35"/>
  <c r="AF57" i="35" s="1"/>
  <c r="AG57" i="35" s="1"/>
  <c r="AE56" i="35"/>
  <c r="AE55" i="35"/>
  <c r="AE54" i="35"/>
  <c r="AF54" i="35" s="1"/>
  <c r="AG54" i="35" s="1"/>
  <c r="AE53" i="35"/>
  <c r="AE52" i="35"/>
  <c r="AF52" i="35" s="1"/>
  <c r="AG52" i="35" s="1"/>
  <c r="AE51" i="35"/>
  <c r="AF51" i="35" s="1"/>
  <c r="AG51" i="35" s="1"/>
  <c r="AE50" i="35"/>
  <c r="AF50" i="35" s="1"/>
  <c r="AG50" i="35" s="1"/>
  <c r="AE49" i="35"/>
  <c r="AF49" i="35" s="1"/>
  <c r="AG49" i="35" s="1"/>
  <c r="AE48" i="35"/>
  <c r="AE47" i="35"/>
  <c r="AE46" i="35"/>
  <c r="AE45" i="35"/>
  <c r="AF45" i="35" s="1"/>
  <c r="AG45" i="35" s="1"/>
  <c r="AE44" i="35"/>
  <c r="AF44" i="35" s="1"/>
  <c r="AG44" i="35" s="1"/>
  <c r="AE43" i="35"/>
  <c r="AE42" i="35"/>
  <c r="AF42" i="35" s="1"/>
  <c r="AG42" i="35" s="1"/>
  <c r="AE41" i="35"/>
  <c r="AF41" i="35" s="1"/>
  <c r="AG41" i="35" s="1"/>
  <c r="AE40" i="35"/>
  <c r="AE39" i="35"/>
  <c r="AE38" i="35"/>
  <c r="AE37" i="35"/>
  <c r="AE36" i="35"/>
  <c r="AF36" i="35" s="1"/>
  <c r="AG36" i="35" s="1"/>
  <c r="AE35" i="35"/>
  <c r="AF35" i="35" s="1"/>
  <c r="AG35" i="35" s="1"/>
  <c r="AE34" i="35"/>
  <c r="AF34" i="35" s="1"/>
  <c r="AG34" i="35" s="1"/>
  <c r="AE33" i="35"/>
  <c r="AF33" i="35" s="1"/>
  <c r="AG33" i="35" s="1"/>
  <c r="AE32" i="35"/>
  <c r="AE31" i="35"/>
  <c r="AE30" i="35"/>
  <c r="AF30" i="35" s="1"/>
  <c r="AG30" i="35" s="1"/>
  <c r="AE29" i="35"/>
  <c r="AE28" i="35"/>
  <c r="AE27" i="35"/>
  <c r="AF27" i="35" s="1"/>
  <c r="AG27" i="35" s="1"/>
  <c r="AE26" i="35"/>
  <c r="AF26" i="35" s="1"/>
  <c r="AG26" i="35" s="1"/>
  <c r="AE25" i="35"/>
  <c r="AF25" i="35" s="1"/>
  <c r="AG25" i="35" s="1"/>
  <c r="AE24" i="35"/>
  <c r="AE23" i="35"/>
  <c r="AF23" i="35" s="1"/>
  <c r="AG23" i="35" s="1"/>
  <c r="AE22" i="35"/>
  <c r="AE21" i="35"/>
  <c r="AE20" i="35"/>
  <c r="AF20" i="35" s="1"/>
  <c r="AG20" i="35" s="1"/>
  <c r="AE19" i="35"/>
  <c r="AE18" i="35"/>
  <c r="AF18" i="35" s="1"/>
  <c r="AG18" i="35" s="1"/>
  <c r="AE17" i="35"/>
  <c r="AF17" i="35" s="1"/>
  <c r="AG17" i="35" s="1"/>
  <c r="AE16" i="35"/>
  <c r="AE15" i="35"/>
  <c r="AE14" i="35"/>
  <c r="AF14" i="35" s="1"/>
  <c r="AG14" i="35" s="1"/>
  <c r="AE13" i="35"/>
  <c r="AE12" i="35"/>
  <c r="AF12" i="35" s="1"/>
  <c r="AG12" i="35" s="1"/>
  <c r="AE11" i="35"/>
  <c r="AE10" i="35"/>
  <c r="AF10" i="35" s="1"/>
  <c r="AG10" i="35" s="1"/>
  <c r="AE9" i="35"/>
  <c r="AF9" i="35" s="1"/>
  <c r="AG9" i="35" s="1"/>
  <c r="AE8" i="35"/>
  <c r="AF8" i="35" s="1"/>
  <c r="AG8" i="35" s="1"/>
  <c r="AA84" i="35"/>
  <c r="AA75" i="35"/>
  <c r="AJ75" i="35" s="1"/>
  <c r="AI75" i="35" s="1"/>
  <c r="AA71" i="35"/>
  <c r="AJ71" i="35" s="1"/>
  <c r="AI71" i="35" s="1"/>
  <c r="AA66" i="35"/>
  <c r="AA53" i="35"/>
  <c r="AJ53" i="35" s="1"/>
  <c r="AI53" i="35" s="1"/>
  <c r="AA47" i="35"/>
  <c r="AA45" i="35"/>
  <c r="AJ45" i="35" s="1"/>
  <c r="AI45" i="35" s="1"/>
  <c r="AA44" i="35"/>
  <c r="AJ44" i="35" s="1"/>
  <c r="AI44" i="35" s="1"/>
  <c r="AA35" i="35"/>
  <c r="AA29" i="35"/>
  <c r="AJ29" i="35" s="1"/>
  <c r="AI29" i="35" s="1"/>
  <c r="AA28" i="35"/>
  <c r="AA26" i="35"/>
  <c r="AJ26" i="35" s="1"/>
  <c r="AI26" i="35" s="1"/>
  <c r="AA20" i="35"/>
  <c r="AA11" i="35"/>
  <c r="Z87" i="35"/>
  <c r="AA87" i="35" s="1"/>
  <c r="AJ87" i="35" s="1"/>
  <c r="AI87" i="35" s="1"/>
  <c r="Z84" i="35"/>
  <c r="Z82" i="35"/>
  <c r="AA82" i="35" s="1"/>
  <c r="AJ82" i="35" s="1"/>
  <c r="AI82" i="35" s="1"/>
  <c r="Z79" i="35"/>
  <c r="AA79" i="35" s="1"/>
  <c r="AJ79" i="35" s="1"/>
  <c r="AI79" i="35" s="1"/>
  <c r="Z76" i="35"/>
  <c r="AA76" i="35" s="1"/>
  <c r="AJ76" i="35" s="1"/>
  <c r="AI76" i="35" s="1"/>
  <c r="Z75" i="35"/>
  <c r="Z70" i="35"/>
  <c r="AA70" i="35" s="1"/>
  <c r="AJ70" i="35" s="1"/>
  <c r="AI70" i="35" s="1"/>
  <c r="Z69" i="35"/>
  <c r="AA69" i="35" s="1"/>
  <c r="AJ69" i="35" s="1"/>
  <c r="AI69" i="35" s="1"/>
  <c r="Z63" i="35"/>
  <c r="AA63" i="35" s="1"/>
  <c r="AJ63" i="35" s="1"/>
  <c r="AI63" i="35" s="1"/>
  <c r="Z61" i="35"/>
  <c r="AA61" i="35" s="1"/>
  <c r="AJ61" i="35" s="1"/>
  <c r="AI61" i="35" s="1"/>
  <c r="Z60" i="35"/>
  <c r="AA60" i="35" s="1"/>
  <c r="AJ60" i="35" s="1"/>
  <c r="AI60" i="35" s="1"/>
  <c r="Z52" i="35"/>
  <c r="AA52" i="35" s="1"/>
  <c r="Z51" i="35"/>
  <c r="AA51" i="35" s="1"/>
  <c r="AJ51" i="35" s="1"/>
  <c r="AI51" i="35" s="1"/>
  <c r="Z47" i="35"/>
  <c r="Z45" i="35"/>
  <c r="Z44" i="35"/>
  <c r="Z43" i="35"/>
  <c r="AA43" i="35" s="1"/>
  <c r="Z36" i="35"/>
  <c r="AA36" i="35" s="1"/>
  <c r="AJ36" i="35" s="1"/>
  <c r="AI36" i="35" s="1"/>
  <c r="Z35" i="35"/>
  <c r="Z28" i="35"/>
  <c r="Z27" i="35"/>
  <c r="AA27" i="35" s="1"/>
  <c r="AJ27" i="35" s="1"/>
  <c r="AI27" i="35" s="1"/>
  <c r="Z23" i="35"/>
  <c r="AA23" i="35" s="1"/>
  <c r="AJ23" i="35" s="1"/>
  <c r="AI23" i="35" s="1"/>
  <c r="Z20" i="35"/>
  <c r="Z15" i="35"/>
  <c r="AA15" i="35" s="1"/>
  <c r="AJ15" i="35" s="1"/>
  <c r="AI15" i="35" s="1"/>
  <c r="Z14" i="35"/>
  <c r="AA14" i="35" s="1"/>
  <c r="AJ14" i="35" s="1"/>
  <c r="AI14" i="35" s="1"/>
  <c r="Z12" i="35"/>
  <c r="AA12" i="35" s="1"/>
  <c r="AJ12" i="35" s="1"/>
  <c r="AI12" i="35" s="1"/>
  <c r="Z11" i="35"/>
  <c r="Y87" i="35"/>
  <c r="Y86" i="35"/>
  <c r="Z86" i="35" s="1"/>
  <c r="AA86" i="35" s="1"/>
  <c r="AJ86" i="35" s="1"/>
  <c r="AI86" i="35" s="1"/>
  <c r="Y85" i="35"/>
  <c r="Z85" i="35" s="1"/>
  <c r="AA85" i="35" s="1"/>
  <c r="AJ85" i="35" s="1"/>
  <c r="AI85" i="35" s="1"/>
  <c r="Y84" i="35"/>
  <c r="Y83" i="35"/>
  <c r="Z83" i="35" s="1"/>
  <c r="AA83" i="35" s="1"/>
  <c r="AJ83" i="35" s="1"/>
  <c r="AI83" i="35" s="1"/>
  <c r="Y82" i="35"/>
  <c r="Y81" i="35"/>
  <c r="Z81" i="35" s="1"/>
  <c r="AA81" i="35" s="1"/>
  <c r="Y80" i="35"/>
  <c r="Z80" i="35" s="1"/>
  <c r="AA80" i="35" s="1"/>
  <c r="AJ80" i="35" s="1"/>
  <c r="AI80" i="35" s="1"/>
  <c r="Y79" i="35"/>
  <c r="Y78" i="35"/>
  <c r="Z78" i="35" s="1"/>
  <c r="AA78" i="35" s="1"/>
  <c r="AJ78" i="35" s="1"/>
  <c r="AI78" i="35" s="1"/>
  <c r="Y77" i="35"/>
  <c r="Z77" i="35" s="1"/>
  <c r="AA77" i="35" s="1"/>
  <c r="Y76" i="35"/>
  <c r="Y75" i="35"/>
  <c r="Y74" i="35"/>
  <c r="Z74" i="35" s="1"/>
  <c r="AA74" i="35" s="1"/>
  <c r="Y73" i="35"/>
  <c r="Z73" i="35" s="1"/>
  <c r="AA73" i="35" s="1"/>
  <c r="Y72" i="35"/>
  <c r="Z72" i="35" s="1"/>
  <c r="AA72" i="35" s="1"/>
  <c r="AJ72" i="35" s="1"/>
  <c r="AI72" i="35" s="1"/>
  <c r="Y71" i="35"/>
  <c r="Z71" i="35" s="1"/>
  <c r="Y70" i="35"/>
  <c r="Y69" i="35"/>
  <c r="Y68" i="35"/>
  <c r="Z68" i="35" s="1"/>
  <c r="AA68" i="35" s="1"/>
  <c r="Y67" i="35"/>
  <c r="Z67" i="35" s="1"/>
  <c r="AA67" i="35" s="1"/>
  <c r="AJ67" i="35" s="1"/>
  <c r="AI67" i="35" s="1"/>
  <c r="Y66" i="35"/>
  <c r="Z66" i="35" s="1"/>
  <c r="Y65" i="35"/>
  <c r="Z65" i="35" s="1"/>
  <c r="AA65" i="35" s="1"/>
  <c r="AJ65" i="35" s="1"/>
  <c r="AI65" i="35" s="1"/>
  <c r="Y64" i="35"/>
  <c r="Z64" i="35" s="1"/>
  <c r="AA64" i="35" s="1"/>
  <c r="AJ64" i="35" s="1"/>
  <c r="AI64" i="35" s="1"/>
  <c r="Y63" i="35"/>
  <c r="Y62" i="35"/>
  <c r="Z62" i="35" s="1"/>
  <c r="AA62" i="35" s="1"/>
  <c r="AJ62" i="35" s="1"/>
  <c r="AI62" i="35" s="1"/>
  <c r="Y61" i="35"/>
  <c r="Y60" i="35"/>
  <c r="Y59" i="35"/>
  <c r="Z59" i="35" s="1"/>
  <c r="AA59" i="35" s="1"/>
  <c r="Y58" i="35"/>
  <c r="Z58" i="35" s="1"/>
  <c r="AA58" i="35" s="1"/>
  <c r="Y57" i="35"/>
  <c r="Z57" i="35" s="1"/>
  <c r="AA57" i="35" s="1"/>
  <c r="Y56" i="35"/>
  <c r="Z56" i="35" s="1"/>
  <c r="AA56" i="35" s="1"/>
  <c r="AJ56" i="35" s="1"/>
  <c r="AI56" i="35" s="1"/>
  <c r="Y55" i="35"/>
  <c r="Z55" i="35" s="1"/>
  <c r="AA55" i="35" s="1"/>
  <c r="AJ55" i="35" s="1"/>
  <c r="AI55" i="35" s="1"/>
  <c r="Y54" i="35"/>
  <c r="Z54" i="35" s="1"/>
  <c r="AA54" i="35" s="1"/>
  <c r="AJ54" i="35" s="1"/>
  <c r="AI54" i="35" s="1"/>
  <c r="Y53" i="35"/>
  <c r="Z53" i="35" s="1"/>
  <c r="Y52" i="35"/>
  <c r="Y51" i="35"/>
  <c r="Y50" i="35"/>
  <c r="Z50" i="35" s="1"/>
  <c r="AA50" i="35" s="1"/>
  <c r="Y49" i="35"/>
  <c r="Z49" i="35" s="1"/>
  <c r="AA49" i="35" s="1"/>
  <c r="AJ49" i="35" s="1"/>
  <c r="AI49" i="35" s="1"/>
  <c r="Y48" i="35"/>
  <c r="Z48" i="35" s="1"/>
  <c r="AA48" i="35" s="1"/>
  <c r="AJ48" i="35" s="1"/>
  <c r="AI48" i="35" s="1"/>
  <c r="Y47" i="35"/>
  <c r="Y46" i="35"/>
  <c r="Z46" i="35" s="1"/>
  <c r="AA46" i="35" s="1"/>
  <c r="AJ46" i="35" s="1"/>
  <c r="AI46" i="35" s="1"/>
  <c r="Y45" i="35"/>
  <c r="Y44" i="35"/>
  <c r="Y43" i="35"/>
  <c r="Y42" i="35"/>
  <c r="Z42" i="35" s="1"/>
  <c r="AA42" i="35" s="1"/>
  <c r="AJ42" i="35" s="1"/>
  <c r="AI42" i="35" s="1"/>
  <c r="Y41" i="35"/>
  <c r="Z41" i="35" s="1"/>
  <c r="AA41" i="35" s="1"/>
  <c r="Y40" i="35"/>
  <c r="Z40" i="35" s="1"/>
  <c r="AA40" i="35" s="1"/>
  <c r="Y39" i="35"/>
  <c r="Z39" i="35" s="1"/>
  <c r="AA39" i="35" s="1"/>
  <c r="AJ39" i="35" s="1"/>
  <c r="AI39" i="35" s="1"/>
  <c r="Y38" i="35"/>
  <c r="Z38" i="35" s="1"/>
  <c r="AA38" i="35" s="1"/>
  <c r="AJ38" i="35" s="1"/>
  <c r="AI38" i="35" s="1"/>
  <c r="Y37" i="35"/>
  <c r="Z37" i="35" s="1"/>
  <c r="AA37" i="35" s="1"/>
  <c r="AJ37" i="35" s="1"/>
  <c r="AI37" i="35" s="1"/>
  <c r="Y36" i="35"/>
  <c r="Y35" i="35"/>
  <c r="Y34" i="35"/>
  <c r="Z34" i="35" s="1"/>
  <c r="AA34" i="35" s="1"/>
  <c r="AJ34" i="35" s="1"/>
  <c r="AI34" i="35" s="1"/>
  <c r="Y33" i="35"/>
  <c r="Z33" i="35" s="1"/>
  <c r="AA33" i="35" s="1"/>
  <c r="AJ33" i="35" s="1"/>
  <c r="AI33" i="35" s="1"/>
  <c r="Y32" i="35"/>
  <c r="Z32" i="35" s="1"/>
  <c r="AA32" i="35" s="1"/>
  <c r="AJ32" i="35" s="1"/>
  <c r="AI32" i="35" s="1"/>
  <c r="Y31" i="35"/>
  <c r="Z31" i="35" s="1"/>
  <c r="AA31" i="35" s="1"/>
  <c r="Y30" i="35"/>
  <c r="Z30" i="35" s="1"/>
  <c r="AA30" i="35" s="1"/>
  <c r="AJ30" i="35" s="1"/>
  <c r="Y29" i="35"/>
  <c r="Z29" i="35" s="1"/>
  <c r="Y28" i="35"/>
  <c r="Y27" i="35"/>
  <c r="Y26" i="35"/>
  <c r="Z26" i="35" s="1"/>
  <c r="Y25" i="35"/>
  <c r="Z25" i="35" s="1"/>
  <c r="AA25" i="35" s="1"/>
  <c r="Y24" i="35"/>
  <c r="Z24" i="35" s="1"/>
  <c r="AA24" i="35" s="1"/>
  <c r="AJ24" i="35" s="1"/>
  <c r="AI24" i="35" s="1"/>
  <c r="Y23" i="35"/>
  <c r="Y22" i="35"/>
  <c r="Z22" i="35" s="1"/>
  <c r="AA22" i="35" s="1"/>
  <c r="AJ22" i="35" s="1"/>
  <c r="AI22" i="35" s="1"/>
  <c r="Y21" i="35"/>
  <c r="Z21" i="35" s="1"/>
  <c r="AA21" i="35" s="1"/>
  <c r="AJ21" i="35" s="1"/>
  <c r="AI21" i="35" s="1"/>
  <c r="Y20" i="35"/>
  <c r="Y19" i="35"/>
  <c r="Z19" i="35" s="1"/>
  <c r="AA19" i="35" s="1"/>
  <c r="AJ19" i="35" s="1"/>
  <c r="AI19" i="35" s="1"/>
  <c r="Y18" i="35"/>
  <c r="Z18" i="35" s="1"/>
  <c r="AA18" i="35" s="1"/>
  <c r="AJ18" i="35" s="1"/>
  <c r="AI18" i="35" s="1"/>
  <c r="Y17" i="35"/>
  <c r="Z17" i="35" s="1"/>
  <c r="AA17" i="35" s="1"/>
  <c r="Y16" i="35"/>
  <c r="Z16" i="35" s="1"/>
  <c r="AA16" i="35" s="1"/>
  <c r="AJ16" i="35" s="1"/>
  <c r="AI16" i="35" s="1"/>
  <c r="Y15" i="35"/>
  <c r="Y14" i="35"/>
  <c r="Y13" i="35"/>
  <c r="Z13" i="35" s="1"/>
  <c r="AA13" i="35" s="1"/>
  <c r="Y12" i="35"/>
  <c r="Y11" i="35"/>
  <c r="Y10" i="35"/>
  <c r="Z10" i="35" s="1"/>
  <c r="AA10" i="35" s="1"/>
  <c r="Y9" i="35"/>
  <c r="Z9" i="35" s="1"/>
  <c r="AA9" i="35" s="1"/>
  <c r="Y8" i="35"/>
  <c r="Z8" i="35" s="1"/>
  <c r="AA8" i="35" s="1"/>
  <c r="AJ8" i="35" s="1"/>
  <c r="AI8" i="35" s="1"/>
  <c r="S87" i="35"/>
  <c r="S86" i="35"/>
  <c r="S85" i="35"/>
  <c r="S84" i="35"/>
  <c r="S83" i="35"/>
  <c r="S82" i="35"/>
  <c r="S81" i="35"/>
  <c r="S80" i="35"/>
  <c r="S79" i="35"/>
  <c r="S78" i="35"/>
  <c r="S77" i="35"/>
  <c r="S76" i="35"/>
  <c r="S75" i="35"/>
  <c r="S74" i="35"/>
  <c r="S73" i="35"/>
  <c r="S72" i="35"/>
  <c r="S71" i="35"/>
  <c r="S70" i="35"/>
  <c r="S69" i="35"/>
  <c r="S68" i="35"/>
  <c r="S67" i="35"/>
  <c r="S66" i="35"/>
  <c r="S65" i="35"/>
  <c r="S64" i="35"/>
  <c r="S63" i="35"/>
  <c r="S62" i="35"/>
  <c r="S61" i="35"/>
  <c r="S60" i="35"/>
  <c r="S59" i="35"/>
  <c r="S58" i="35"/>
  <c r="S57" i="35"/>
  <c r="S56" i="35"/>
  <c r="S55" i="35"/>
  <c r="S54" i="35"/>
  <c r="S53" i="35"/>
  <c r="S52" i="35"/>
  <c r="S51" i="35"/>
  <c r="S50" i="35"/>
  <c r="S49" i="35"/>
  <c r="S48" i="35"/>
  <c r="S47" i="35"/>
  <c r="S46" i="35"/>
  <c r="S45" i="35"/>
  <c r="S44" i="35"/>
  <c r="S43" i="35"/>
  <c r="S42" i="35"/>
  <c r="S41" i="35"/>
  <c r="S40" i="35"/>
  <c r="S39" i="35"/>
  <c r="S38" i="35"/>
  <c r="S37" i="35"/>
  <c r="S36" i="35"/>
  <c r="S35" i="35"/>
  <c r="S34" i="35"/>
  <c r="S33" i="35"/>
  <c r="S32" i="35"/>
  <c r="S31" i="35"/>
  <c r="S30" i="35"/>
  <c r="S29" i="35"/>
  <c r="S28" i="35"/>
  <c r="S27" i="35"/>
  <c r="S26" i="35"/>
  <c r="S25" i="35"/>
  <c r="S24" i="35"/>
  <c r="S23" i="35"/>
  <c r="S22" i="35"/>
  <c r="S21" i="35"/>
  <c r="S20" i="35"/>
  <c r="S19" i="35"/>
  <c r="S18" i="35"/>
  <c r="S17" i="35"/>
  <c r="S16" i="35"/>
  <c r="S15" i="35"/>
  <c r="S14" i="35"/>
  <c r="S13" i="35"/>
  <c r="S12" i="35"/>
  <c r="S11" i="35"/>
  <c r="S10" i="35"/>
  <c r="S9" i="35"/>
  <c r="S8" i="35"/>
  <c r="R84" i="35"/>
  <c r="R76" i="35"/>
  <c r="R75" i="35"/>
  <c r="R71" i="35"/>
  <c r="R68" i="35"/>
  <c r="R53" i="35"/>
  <c r="R50" i="35"/>
  <c r="R44" i="35"/>
  <c r="R36" i="35"/>
  <c r="R35" i="35"/>
  <c r="R31" i="35"/>
  <c r="R20" i="35"/>
  <c r="R12" i="35"/>
  <c r="R11" i="35"/>
  <c r="Q84" i="35"/>
  <c r="Q83" i="35"/>
  <c r="R83" i="35" s="1"/>
  <c r="Q82" i="35"/>
  <c r="R82" i="35" s="1"/>
  <c r="Q79" i="35"/>
  <c r="R79" i="35" s="1"/>
  <c r="Q76" i="35"/>
  <c r="Q75" i="35"/>
  <c r="Q74" i="35"/>
  <c r="R74" i="35" s="1"/>
  <c r="Q69" i="35"/>
  <c r="R69" i="35" s="1"/>
  <c r="Q66" i="35"/>
  <c r="R66" i="35" s="1"/>
  <c r="Q60" i="35"/>
  <c r="R60" i="35" s="1"/>
  <c r="Q54" i="35"/>
  <c r="R54" i="35" s="1"/>
  <c r="Q52" i="35"/>
  <c r="R52" i="35" s="1"/>
  <c r="U52" i="35" s="1"/>
  <c r="Q51" i="35"/>
  <c r="R51" i="35" s="1"/>
  <c r="Q44" i="35"/>
  <c r="Q43" i="35"/>
  <c r="R43" i="35" s="1"/>
  <c r="Q42" i="35"/>
  <c r="R42" i="35" s="1"/>
  <c r="Q36" i="35"/>
  <c r="Q35" i="35"/>
  <c r="Q34" i="35"/>
  <c r="R34" i="35" s="1"/>
  <c r="Q28" i="35"/>
  <c r="R28" i="35" s="1"/>
  <c r="Q27" i="35"/>
  <c r="R27" i="35" s="1"/>
  <c r="Q26" i="35"/>
  <c r="R26" i="35" s="1"/>
  <c r="Q20" i="35"/>
  <c r="Q19" i="35"/>
  <c r="R19" i="35" s="1"/>
  <c r="Q18" i="35"/>
  <c r="R18" i="35" s="1"/>
  <c r="Q16" i="35"/>
  <c r="R16" i="35" s="1"/>
  <c r="Q15" i="35"/>
  <c r="R15" i="35" s="1"/>
  <c r="Q12" i="35"/>
  <c r="Q11" i="35"/>
  <c r="Q10" i="35"/>
  <c r="R10" i="35" s="1"/>
  <c r="P87" i="35"/>
  <c r="Q87" i="35" s="1"/>
  <c r="R87" i="35" s="1"/>
  <c r="P86" i="35"/>
  <c r="Q86" i="35" s="1"/>
  <c r="R86" i="35" s="1"/>
  <c r="P85" i="35"/>
  <c r="Q85" i="35" s="1"/>
  <c r="R85" i="35" s="1"/>
  <c r="P84" i="35"/>
  <c r="P83" i="35"/>
  <c r="P82" i="35"/>
  <c r="P81" i="35"/>
  <c r="Q81" i="35" s="1"/>
  <c r="R81" i="35" s="1"/>
  <c r="P80" i="35"/>
  <c r="Q80" i="35" s="1"/>
  <c r="R80" i="35" s="1"/>
  <c r="P79" i="35"/>
  <c r="P78" i="35"/>
  <c r="Q78" i="35" s="1"/>
  <c r="R78" i="35" s="1"/>
  <c r="P77" i="35"/>
  <c r="Q77" i="35" s="1"/>
  <c r="R77" i="35" s="1"/>
  <c r="P76" i="35"/>
  <c r="P75" i="35"/>
  <c r="P74" i="35"/>
  <c r="P73" i="35"/>
  <c r="Q73" i="35" s="1"/>
  <c r="R73" i="35" s="1"/>
  <c r="P72" i="35"/>
  <c r="Q72" i="35" s="1"/>
  <c r="R72" i="35" s="1"/>
  <c r="P71" i="35"/>
  <c r="Q71" i="35" s="1"/>
  <c r="P70" i="35"/>
  <c r="Q70" i="35" s="1"/>
  <c r="R70" i="35" s="1"/>
  <c r="P69" i="35"/>
  <c r="P68" i="35"/>
  <c r="Q68" i="35" s="1"/>
  <c r="P67" i="35"/>
  <c r="Q67" i="35" s="1"/>
  <c r="R67" i="35" s="1"/>
  <c r="P66" i="35"/>
  <c r="P65" i="35"/>
  <c r="Q65" i="35" s="1"/>
  <c r="R65" i="35" s="1"/>
  <c r="P64" i="35"/>
  <c r="Q64" i="35" s="1"/>
  <c r="R64" i="35" s="1"/>
  <c r="P63" i="35"/>
  <c r="Q63" i="35" s="1"/>
  <c r="R63" i="35" s="1"/>
  <c r="P62" i="35"/>
  <c r="Q62" i="35" s="1"/>
  <c r="R62" i="35" s="1"/>
  <c r="P61" i="35"/>
  <c r="Q61" i="35" s="1"/>
  <c r="R61" i="35" s="1"/>
  <c r="P60" i="35"/>
  <c r="P59" i="35"/>
  <c r="Q59" i="35" s="1"/>
  <c r="R59" i="35" s="1"/>
  <c r="P58" i="35"/>
  <c r="Q58" i="35" s="1"/>
  <c r="R58" i="35" s="1"/>
  <c r="P57" i="35"/>
  <c r="Q57" i="35" s="1"/>
  <c r="R57" i="35" s="1"/>
  <c r="P56" i="35"/>
  <c r="Q56" i="35" s="1"/>
  <c r="R56" i="35" s="1"/>
  <c r="P55" i="35"/>
  <c r="Q55" i="35" s="1"/>
  <c r="R55" i="35" s="1"/>
  <c r="P54" i="35"/>
  <c r="P53" i="35"/>
  <c r="Q53" i="35" s="1"/>
  <c r="P52" i="35"/>
  <c r="P51" i="35"/>
  <c r="P50" i="35"/>
  <c r="Q50" i="35" s="1"/>
  <c r="P49" i="35"/>
  <c r="Q49" i="35" s="1"/>
  <c r="R49" i="35" s="1"/>
  <c r="P48" i="35"/>
  <c r="Q48" i="35" s="1"/>
  <c r="R48" i="35" s="1"/>
  <c r="P47" i="35"/>
  <c r="Q47" i="35" s="1"/>
  <c r="R47" i="35" s="1"/>
  <c r="P46" i="35"/>
  <c r="Q46" i="35" s="1"/>
  <c r="R46" i="35" s="1"/>
  <c r="P45" i="35"/>
  <c r="Q45" i="35" s="1"/>
  <c r="R45" i="35" s="1"/>
  <c r="P44" i="35"/>
  <c r="P43" i="35"/>
  <c r="P42" i="35"/>
  <c r="P41" i="35"/>
  <c r="Q41" i="35" s="1"/>
  <c r="R41" i="35" s="1"/>
  <c r="P40" i="35"/>
  <c r="Q40" i="35" s="1"/>
  <c r="R40" i="35" s="1"/>
  <c r="P39" i="35"/>
  <c r="Q39" i="35" s="1"/>
  <c r="R39" i="35" s="1"/>
  <c r="P38" i="35"/>
  <c r="Q38" i="35" s="1"/>
  <c r="R38" i="35" s="1"/>
  <c r="P37" i="35"/>
  <c r="Q37" i="35" s="1"/>
  <c r="R37" i="35" s="1"/>
  <c r="P36" i="35"/>
  <c r="P35" i="35"/>
  <c r="P34" i="35"/>
  <c r="P33" i="35"/>
  <c r="Q33" i="35" s="1"/>
  <c r="R33" i="35" s="1"/>
  <c r="P32" i="35"/>
  <c r="Q32" i="35" s="1"/>
  <c r="R32" i="35" s="1"/>
  <c r="P31" i="35"/>
  <c r="Q31" i="35" s="1"/>
  <c r="P30" i="35"/>
  <c r="Q30" i="35" s="1"/>
  <c r="R30" i="35" s="1"/>
  <c r="P29" i="35"/>
  <c r="Q29" i="35" s="1"/>
  <c r="R29" i="35" s="1"/>
  <c r="P28" i="35"/>
  <c r="P27" i="35"/>
  <c r="P26" i="35"/>
  <c r="P25" i="35"/>
  <c r="Q25" i="35" s="1"/>
  <c r="R25" i="35" s="1"/>
  <c r="P24" i="35"/>
  <c r="Q24" i="35" s="1"/>
  <c r="R24" i="35" s="1"/>
  <c r="P23" i="35"/>
  <c r="Q23" i="35" s="1"/>
  <c r="R23" i="35" s="1"/>
  <c r="P22" i="35"/>
  <c r="Q22" i="35" s="1"/>
  <c r="R22" i="35" s="1"/>
  <c r="P21" i="35"/>
  <c r="Q21" i="35" s="1"/>
  <c r="R21" i="35" s="1"/>
  <c r="P20" i="35"/>
  <c r="P19" i="35"/>
  <c r="P18" i="35"/>
  <c r="P17" i="35"/>
  <c r="Q17" i="35" s="1"/>
  <c r="R17" i="35" s="1"/>
  <c r="P16" i="35"/>
  <c r="P15" i="35"/>
  <c r="P14" i="35"/>
  <c r="Q14" i="35" s="1"/>
  <c r="R14" i="35" s="1"/>
  <c r="P13" i="35"/>
  <c r="Q13" i="35" s="1"/>
  <c r="R13" i="35" s="1"/>
  <c r="P12" i="35"/>
  <c r="P11" i="35"/>
  <c r="P10" i="35"/>
  <c r="P9" i="35"/>
  <c r="Q9" i="35" s="1"/>
  <c r="R9" i="35" s="1"/>
  <c r="P8" i="35"/>
  <c r="Q8" i="35" s="1"/>
  <c r="R8" i="35" s="1"/>
  <c r="L87" i="35"/>
  <c r="L80" i="35"/>
  <c r="L72" i="35"/>
  <c r="L71" i="35"/>
  <c r="L63" i="35"/>
  <c r="L60" i="35"/>
  <c r="L52" i="35"/>
  <c r="L50" i="35"/>
  <c r="L48" i="35"/>
  <c r="CT48" i="35" s="1"/>
  <c r="L24" i="35"/>
  <c r="L23" i="35"/>
  <c r="L12" i="35"/>
  <c r="CT12" i="35" s="1"/>
  <c r="K87" i="35"/>
  <c r="K84" i="35"/>
  <c r="L84" i="35" s="1"/>
  <c r="K83" i="35"/>
  <c r="L83" i="35" s="1"/>
  <c r="U83" i="35" s="1"/>
  <c r="T83" i="35" s="1"/>
  <c r="K80" i="35"/>
  <c r="K79" i="35"/>
  <c r="L79" i="35" s="1"/>
  <c r="K75" i="35"/>
  <c r="L75" i="35" s="1"/>
  <c r="K74" i="35"/>
  <c r="L74" i="35" s="1"/>
  <c r="K68" i="35"/>
  <c r="L68" i="35" s="1"/>
  <c r="K66" i="35"/>
  <c r="L66" i="35" s="1"/>
  <c r="K60" i="35"/>
  <c r="K59" i="35"/>
  <c r="L59" i="35" s="1"/>
  <c r="K58" i="35"/>
  <c r="L58" i="35" s="1"/>
  <c r="K52" i="35"/>
  <c r="K51" i="35"/>
  <c r="L51" i="35" s="1"/>
  <c r="K50" i="35"/>
  <c r="K49" i="35"/>
  <c r="L49" i="35" s="1"/>
  <c r="K46" i="35"/>
  <c r="L46" i="35" s="1"/>
  <c r="K44" i="35"/>
  <c r="L44" i="35" s="1"/>
  <c r="K42" i="35"/>
  <c r="L42" i="35" s="1"/>
  <c r="K41" i="35"/>
  <c r="L41" i="35" s="1"/>
  <c r="K36" i="35"/>
  <c r="L36" i="35" s="1"/>
  <c r="K34" i="35"/>
  <c r="L34" i="35" s="1"/>
  <c r="K28" i="35"/>
  <c r="L28" i="35" s="1"/>
  <c r="K27" i="35"/>
  <c r="L27" i="35" s="1"/>
  <c r="K26" i="35"/>
  <c r="L26" i="35" s="1"/>
  <c r="K20" i="35"/>
  <c r="L20" i="35" s="1"/>
  <c r="K19" i="35"/>
  <c r="L19" i="35" s="1"/>
  <c r="K18" i="35"/>
  <c r="L18" i="35" s="1"/>
  <c r="K17" i="35"/>
  <c r="L17" i="35" s="1"/>
  <c r="K14" i="35"/>
  <c r="L14" i="35" s="1"/>
  <c r="K12" i="35"/>
  <c r="K10" i="35"/>
  <c r="L10" i="35" s="1"/>
  <c r="K9" i="35"/>
  <c r="L9" i="35" s="1"/>
  <c r="J87" i="35"/>
  <c r="J86" i="35"/>
  <c r="K86" i="35" s="1"/>
  <c r="L86" i="35" s="1"/>
  <c r="J85" i="35"/>
  <c r="K85" i="35" s="1"/>
  <c r="L85" i="35" s="1"/>
  <c r="J84" i="35"/>
  <c r="J83" i="35"/>
  <c r="J82" i="35"/>
  <c r="K82" i="35" s="1"/>
  <c r="L82" i="35" s="1"/>
  <c r="J81" i="35"/>
  <c r="K81" i="35" s="1"/>
  <c r="L81" i="35" s="1"/>
  <c r="J80" i="35"/>
  <c r="J79" i="35"/>
  <c r="J78" i="35"/>
  <c r="K78" i="35" s="1"/>
  <c r="L78" i="35" s="1"/>
  <c r="J77" i="35"/>
  <c r="K77" i="35" s="1"/>
  <c r="L77" i="35" s="1"/>
  <c r="J76" i="35"/>
  <c r="K76" i="35" s="1"/>
  <c r="L76" i="35" s="1"/>
  <c r="J75" i="35"/>
  <c r="J74" i="35"/>
  <c r="J73" i="35"/>
  <c r="K73" i="35" s="1"/>
  <c r="L73" i="35" s="1"/>
  <c r="J72" i="35"/>
  <c r="K72" i="35" s="1"/>
  <c r="J71" i="35"/>
  <c r="K71" i="35" s="1"/>
  <c r="J70" i="35"/>
  <c r="K70" i="35" s="1"/>
  <c r="L70" i="35" s="1"/>
  <c r="J69" i="35"/>
  <c r="K69" i="35" s="1"/>
  <c r="L69" i="35" s="1"/>
  <c r="J68" i="35"/>
  <c r="J67" i="35"/>
  <c r="K67" i="35" s="1"/>
  <c r="L67" i="35" s="1"/>
  <c r="J66" i="35"/>
  <c r="J65" i="35"/>
  <c r="K65" i="35" s="1"/>
  <c r="L65" i="35" s="1"/>
  <c r="J64" i="35"/>
  <c r="K64" i="35" s="1"/>
  <c r="L64" i="35" s="1"/>
  <c r="J63" i="35"/>
  <c r="K63" i="35" s="1"/>
  <c r="J62" i="35"/>
  <c r="K62" i="35" s="1"/>
  <c r="L62" i="35" s="1"/>
  <c r="J61" i="35"/>
  <c r="K61" i="35" s="1"/>
  <c r="L61" i="35" s="1"/>
  <c r="J60" i="35"/>
  <c r="J59" i="35"/>
  <c r="J58" i="35"/>
  <c r="J57" i="35"/>
  <c r="K57" i="35" s="1"/>
  <c r="L57" i="35" s="1"/>
  <c r="J56" i="35"/>
  <c r="K56" i="35" s="1"/>
  <c r="L56" i="35" s="1"/>
  <c r="J55" i="35"/>
  <c r="K55" i="35" s="1"/>
  <c r="L55" i="35" s="1"/>
  <c r="J54" i="35"/>
  <c r="K54" i="35" s="1"/>
  <c r="L54" i="35" s="1"/>
  <c r="J53" i="35"/>
  <c r="K53" i="35" s="1"/>
  <c r="L53" i="35" s="1"/>
  <c r="J52" i="35"/>
  <c r="J51" i="35"/>
  <c r="J50" i="35"/>
  <c r="J49" i="35"/>
  <c r="J48" i="35"/>
  <c r="K48" i="35" s="1"/>
  <c r="J47" i="35"/>
  <c r="K47" i="35" s="1"/>
  <c r="L47" i="35" s="1"/>
  <c r="J46" i="35"/>
  <c r="J45" i="35"/>
  <c r="K45" i="35" s="1"/>
  <c r="L45" i="35" s="1"/>
  <c r="J44" i="35"/>
  <c r="J43" i="35"/>
  <c r="K43" i="35" s="1"/>
  <c r="L43" i="35" s="1"/>
  <c r="J42" i="35"/>
  <c r="J41" i="35"/>
  <c r="J40" i="35"/>
  <c r="K40" i="35" s="1"/>
  <c r="L40" i="35" s="1"/>
  <c r="J39" i="35"/>
  <c r="K39" i="35" s="1"/>
  <c r="L39" i="35" s="1"/>
  <c r="J38" i="35"/>
  <c r="K38" i="35" s="1"/>
  <c r="L38" i="35" s="1"/>
  <c r="J37" i="35"/>
  <c r="K37" i="35" s="1"/>
  <c r="L37" i="35" s="1"/>
  <c r="J36" i="35"/>
  <c r="J35" i="35"/>
  <c r="K35" i="35" s="1"/>
  <c r="L35" i="35" s="1"/>
  <c r="J34" i="35"/>
  <c r="J33" i="35"/>
  <c r="K33" i="35" s="1"/>
  <c r="L33" i="35" s="1"/>
  <c r="J32" i="35"/>
  <c r="K32" i="35" s="1"/>
  <c r="L32" i="35" s="1"/>
  <c r="J31" i="35"/>
  <c r="K31" i="35" s="1"/>
  <c r="L31" i="35" s="1"/>
  <c r="J30" i="35"/>
  <c r="K30" i="35" s="1"/>
  <c r="L30" i="35" s="1"/>
  <c r="J29" i="35"/>
  <c r="K29" i="35" s="1"/>
  <c r="L29" i="35" s="1"/>
  <c r="J28" i="35"/>
  <c r="J27" i="35"/>
  <c r="J26" i="35"/>
  <c r="J25" i="35"/>
  <c r="K25" i="35" s="1"/>
  <c r="L25" i="35" s="1"/>
  <c r="J24" i="35"/>
  <c r="K24" i="35" s="1"/>
  <c r="J23" i="35"/>
  <c r="K23" i="35" s="1"/>
  <c r="J22" i="35"/>
  <c r="K22" i="35" s="1"/>
  <c r="L22" i="35" s="1"/>
  <c r="J21" i="35"/>
  <c r="K21" i="35" s="1"/>
  <c r="L21" i="35" s="1"/>
  <c r="J20" i="35"/>
  <c r="J19" i="35"/>
  <c r="J18" i="35"/>
  <c r="J17" i="35"/>
  <c r="J16" i="35"/>
  <c r="K16" i="35" s="1"/>
  <c r="L16" i="35" s="1"/>
  <c r="J15" i="35"/>
  <c r="K15" i="35" s="1"/>
  <c r="L15" i="35" s="1"/>
  <c r="J14" i="35"/>
  <c r="J13" i="35"/>
  <c r="K13" i="35" s="1"/>
  <c r="L13" i="35" s="1"/>
  <c r="J12" i="35"/>
  <c r="J11" i="35"/>
  <c r="K11" i="35" s="1"/>
  <c r="L11" i="35" s="1"/>
  <c r="J10" i="35"/>
  <c r="J9" i="35"/>
  <c r="J8" i="35"/>
  <c r="K8" i="35" s="1"/>
  <c r="L8" i="35" s="1"/>
  <c r="CT25" i="35" l="1"/>
  <c r="U25" i="35"/>
  <c r="CT57" i="35"/>
  <c r="U57" i="35"/>
  <c r="CT27" i="35"/>
  <c r="U27" i="35"/>
  <c r="CT68" i="35"/>
  <c r="U68" i="35"/>
  <c r="CT82" i="35"/>
  <c r="U82" i="35"/>
  <c r="CT35" i="35"/>
  <c r="U35" i="35"/>
  <c r="CT14" i="35"/>
  <c r="U14" i="35"/>
  <c r="CT32" i="35"/>
  <c r="U32" i="35"/>
  <c r="CT11" i="35"/>
  <c r="U11" i="35"/>
  <c r="CT43" i="35"/>
  <c r="U43" i="35"/>
  <c r="CT34" i="35"/>
  <c r="U34" i="35"/>
  <c r="CT67" i="35"/>
  <c r="U67" i="35"/>
  <c r="CT51" i="35"/>
  <c r="U51" i="35"/>
  <c r="CT76" i="35"/>
  <c r="U76" i="35"/>
  <c r="CT36" i="35"/>
  <c r="U36" i="35"/>
  <c r="CT79" i="35"/>
  <c r="U79" i="35"/>
  <c r="CT13" i="35"/>
  <c r="U13" i="35"/>
  <c r="CT21" i="35"/>
  <c r="U21" i="35"/>
  <c r="CT29" i="35"/>
  <c r="U29" i="35"/>
  <c r="CT37" i="35"/>
  <c r="U37" i="35"/>
  <c r="CT45" i="35"/>
  <c r="U45" i="35"/>
  <c r="CT53" i="35"/>
  <c r="U53" i="35"/>
  <c r="CT61" i="35"/>
  <c r="U61" i="35"/>
  <c r="CT69" i="35"/>
  <c r="U69" i="35"/>
  <c r="CT77" i="35"/>
  <c r="U77" i="35"/>
  <c r="CT85" i="35"/>
  <c r="U85" i="35"/>
  <c r="CT18" i="35"/>
  <c r="U18" i="35"/>
  <c r="CT58" i="35"/>
  <c r="U58" i="35"/>
  <c r="CT8" i="35"/>
  <c r="U8" i="35"/>
  <c r="CT26" i="35"/>
  <c r="U26" i="35"/>
  <c r="CT38" i="35"/>
  <c r="U38" i="35"/>
  <c r="CT54" i="35"/>
  <c r="U54" i="35"/>
  <c r="CT62" i="35"/>
  <c r="U62" i="35"/>
  <c r="CT70" i="35"/>
  <c r="U70" i="35"/>
  <c r="CT78" i="35"/>
  <c r="U78" i="35"/>
  <c r="CT86" i="35"/>
  <c r="U86" i="35"/>
  <c r="CT42" i="35"/>
  <c r="U42" i="35"/>
  <c r="CT59" i="35"/>
  <c r="U59" i="35"/>
  <c r="CT40" i="35"/>
  <c r="U40" i="35"/>
  <c r="CT22" i="35"/>
  <c r="U22" i="35"/>
  <c r="CT30" i="35"/>
  <c r="U30" i="35"/>
  <c r="CT15" i="35"/>
  <c r="U15" i="35"/>
  <c r="CT31" i="35"/>
  <c r="U31" i="35"/>
  <c r="CT39" i="35"/>
  <c r="U39" i="35"/>
  <c r="CT44" i="35"/>
  <c r="U44" i="35"/>
  <c r="T52" i="35"/>
  <c r="CT16" i="35"/>
  <c r="U16" i="35"/>
  <c r="CT33" i="35"/>
  <c r="U33" i="35"/>
  <c r="CT65" i="35"/>
  <c r="U65" i="35"/>
  <c r="CT47" i="35"/>
  <c r="U47" i="35"/>
  <c r="CT55" i="35"/>
  <c r="U55" i="35"/>
  <c r="CT28" i="35"/>
  <c r="U28" i="35"/>
  <c r="CT87" i="35"/>
  <c r="U87" i="35"/>
  <c r="AJ10" i="35"/>
  <c r="AI10" i="35" s="1"/>
  <c r="AJ50" i="35"/>
  <c r="AI50" i="35" s="1"/>
  <c r="AJ58" i="35"/>
  <c r="AI58" i="35" s="1"/>
  <c r="AJ74" i="35"/>
  <c r="AI74" i="35" s="1"/>
  <c r="AJ47" i="35"/>
  <c r="AI47" i="35" s="1"/>
  <c r="CT49" i="35"/>
  <c r="U49" i="35"/>
  <c r="CT72" i="35"/>
  <c r="CT64" i="35"/>
  <c r="U64" i="35"/>
  <c r="CT74" i="35"/>
  <c r="U74" i="35"/>
  <c r="AJ59" i="35"/>
  <c r="AI59" i="35" s="1"/>
  <c r="BN34" i="35"/>
  <c r="BM34" i="35" s="1"/>
  <c r="BN66" i="35"/>
  <c r="BM66" i="35" s="1"/>
  <c r="CT17" i="35"/>
  <c r="U17" i="35"/>
  <c r="CT24" i="35"/>
  <c r="CT56" i="35"/>
  <c r="U56" i="35"/>
  <c r="CT41" i="35"/>
  <c r="U41" i="35"/>
  <c r="CT10" i="35"/>
  <c r="U10" i="35"/>
  <c r="U24" i="35"/>
  <c r="AJ68" i="35"/>
  <c r="AI68" i="35" s="1"/>
  <c r="AY26" i="35"/>
  <c r="AX26" i="35" s="1"/>
  <c r="CT46" i="35"/>
  <c r="U46" i="35"/>
  <c r="CT9" i="35"/>
  <c r="U9" i="35"/>
  <c r="CT63" i="35"/>
  <c r="AJ28" i="35"/>
  <c r="AI28" i="35" s="1"/>
  <c r="CT20" i="35"/>
  <c r="U20" i="35"/>
  <c r="U63" i="35"/>
  <c r="AJ13" i="35"/>
  <c r="AI13" i="35" s="1"/>
  <c r="AJ77" i="35"/>
  <c r="AI77" i="35" s="1"/>
  <c r="AJ52" i="35"/>
  <c r="AI52" i="35" s="1"/>
  <c r="AJ11" i="35"/>
  <c r="AI11" i="35" s="1"/>
  <c r="AJ35" i="35"/>
  <c r="AI35" i="35" s="1"/>
  <c r="CT19" i="35"/>
  <c r="U19" i="35"/>
  <c r="CT52" i="35"/>
  <c r="CT81" i="35"/>
  <c r="U81" i="35"/>
  <c r="CT66" i="35"/>
  <c r="U66" i="35"/>
  <c r="CT80" i="35"/>
  <c r="U80" i="35"/>
  <c r="U12" i="35"/>
  <c r="U48" i="35"/>
  <c r="AJ84" i="35"/>
  <c r="AI84" i="35" s="1"/>
  <c r="AY77" i="35"/>
  <c r="AX77" i="35" s="1"/>
  <c r="CT50" i="35"/>
  <c r="U72" i="35"/>
  <c r="CT84" i="35"/>
  <c r="U84" i="35"/>
  <c r="CT73" i="35"/>
  <c r="U73" i="35"/>
  <c r="CT75" i="35"/>
  <c r="U75" i="35"/>
  <c r="U50" i="35"/>
  <c r="AJ31" i="35"/>
  <c r="AI31" i="35" s="1"/>
  <c r="AY9" i="35"/>
  <c r="AX9" i="35" s="1"/>
  <c r="BN38" i="35"/>
  <c r="BM38" i="35" s="1"/>
  <c r="CT23" i="35"/>
  <c r="U23" i="35"/>
  <c r="CT60" i="35"/>
  <c r="U60" i="35"/>
  <c r="CT71" i="35"/>
  <c r="U71" i="35"/>
  <c r="AJ40" i="35"/>
  <c r="AI40" i="35" s="1"/>
  <c r="AJ43" i="35"/>
  <c r="AI43" i="35" s="1"/>
  <c r="AJ20" i="35"/>
  <c r="AI20" i="35" s="1"/>
  <c r="AJ66" i="35"/>
  <c r="AI66" i="35" s="1"/>
  <c r="AY45" i="35"/>
  <c r="AX45" i="35" s="1"/>
  <c r="AY21" i="35"/>
  <c r="AX21" i="35" s="1"/>
  <c r="AY68" i="35"/>
  <c r="AX68" i="35" s="1"/>
  <c r="AY53" i="35"/>
  <c r="AX53" i="35" s="1"/>
  <c r="AJ9" i="35"/>
  <c r="AI9" i="35" s="1"/>
  <c r="AJ17" i="35"/>
  <c r="AI17" i="35" s="1"/>
  <c r="AJ25" i="35"/>
  <c r="AI25" i="35" s="1"/>
  <c r="AJ41" i="35"/>
  <c r="AI41" i="35" s="1"/>
  <c r="AJ57" i="35"/>
  <c r="AI57" i="35" s="1"/>
  <c r="AJ73" i="35"/>
  <c r="AI73" i="35" s="1"/>
  <c r="AY33" i="35"/>
  <c r="AX33" i="35" s="1"/>
  <c r="BN77" i="35"/>
  <c r="BM77" i="35" s="1"/>
  <c r="BN69" i="35"/>
  <c r="BM69" i="35" s="1"/>
  <c r="AY30" i="35"/>
  <c r="AX30" i="35" s="1"/>
  <c r="AY62" i="35"/>
  <c r="AX62" i="35" s="1"/>
  <c r="AY86" i="35"/>
  <c r="AX86" i="35" s="1"/>
  <c r="BN14" i="35"/>
  <c r="BM14" i="35" s="1"/>
  <c r="BN22" i="35"/>
  <c r="BM22" i="35" s="1"/>
  <c r="BN30" i="35"/>
  <c r="BM30" i="35" s="1"/>
  <c r="BN54" i="35"/>
  <c r="BM54" i="35" s="1"/>
  <c r="BN70" i="35"/>
  <c r="BM70" i="35" s="1"/>
  <c r="BN78" i="35"/>
  <c r="BM78" i="35" s="1"/>
  <c r="AY69" i="35"/>
  <c r="AX69" i="35" s="1"/>
  <c r="BN48" i="35"/>
  <c r="BM48" i="35" s="1"/>
  <c r="CC13" i="35"/>
  <c r="CB13" i="35" s="1"/>
  <c r="CC21" i="35"/>
  <c r="CB21" i="35" s="1"/>
  <c r="CC45" i="35"/>
  <c r="CB45" i="35" s="1"/>
  <c r="CC69" i="35"/>
  <c r="CB69" i="35" s="1"/>
  <c r="CC85" i="35"/>
  <c r="CB85" i="35" s="1"/>
  <c r="CC29" i="35"/>
  <c r="CB29" i="35" s="1"/>
  <c r="CC47" i="35"/>
  <c r="CB47" i="35" s="1"/>
  <c r="BN53" i="35"/>
  <c r="BM53" i="35" s="1"/>
  <c r="CC81" i="35"/>
  <c r="CB81" i="35" s="1"/>
  <c r="BN24" i="35"/>
  <c r="BM24" i="35" s="1"/>
  <c r="BN61" i="35"/>
  <c r="BM61" i="35" s="1"/>
  <c r="CC37" i="35"/>
  <c r="CB37" i="35" s="1"/>
  <c r="BN13" i="35"/>
  <c r="BM13" i="35" s="1"/>
  <c r="CC39" i="35"/>
  <c r="CB39" i="35" s="1"/>
  <c r="CC87" i="35"/>
  <c r="CB87" i="35" s="1"/>
  <c r="CC44" i="35"/>
  <c r="CB44" i="35" s="1"/>
  <c r="CC60" i="35"/>
  <c r="CB60" i="35" s="1"/>
  <c r="CC8" i="35"/>
  <c r="CB8" i="35" s="1"/>
  <c r="CC72" i="35"/>
  <c r="CB72" i="35" s="1"/>
  <c r="CC61" i="35"/>
  <c r="CB61" i="35" s="1"/>
  <c r="CC80" i="35"/>
  <c r="CB80" i="35" s="1"/>
  <c r="CC50" i="35"/>
  <c r="CB50" i="35" s="1"/>
  <c r="CC66" i="35"/>
  <c r="CB66" i="35" s="1"/>
  <c r="CC53" i="35"/>
  <c r="CB53" i="35" s="1"/>
  <c r="CC12" i="35"/>
  <c r="CB12" i="35" s="1"/>
  <c r="CC40" i="35"/>
  <c r="CB40" i="35" s="1"/>
  <c r="CC48" i="35"/>
  <c r="CB48" i="35" s="1"/>
  <c r="CC76" i="35"/>
  <c r="CB76" i="35" s="1"/>
  <c r="CC27" i="35"/>
  <c r="CB27" i="35" s="1"/>
  <c r="CC35" i="35"/>
  <c r="CB35" i="35" s="1"/>
  <c r="CC43" i="35"/>
  <c r="CB43" i="35" s="1"/>
  <c r="CC51" i="35"/>
  <c r="CB51" i="35" s="1"/>
  <c r="CC59" i="35"/>
  <c r="CB59" i="35" s="1"/>
  <c r="CC67" i="35"/>
  <c r="CB67" i="35" s="1"/>
  <c r="CR8" i="35"/>
  <c r="CQ8" i="35" s="1"/>
  <c r="CR16" i="35"/>
  <c r="CQ16" i="35" s="1"/>
  <c r="CR24" i="35"/>
  <c r="CQ24" i="35" s="1"/>
  <c r="CR32" i="35"/>
  <c r="CQ32" i="35" s="1"/>
  <c r="CR40" i="35"/>
  <c r="CQ40" i="35" s="1"/>
  <c r="CR48" i="35"/>
  <c r="CQ48" i="35" s="1"/>
  <c r="CR56" i="35"/>
  <c r="CQ56" i="35" s="1"/>
  <c r="CR64" i="35"/>
  <c r="CQ64" i="35" s="1"/>
  <c r="CR72" i="35"/>
  <c r="CQ72" i="35" s="1"/>
  <c r="CR80" i="35"/>
  <c r="CQ80" i="35" s="1"/>
  <c r="CR11" i="35"/>
  <c r="CQ11" i="35" s="1"/>
  <c r="CR75" i="35"/>
  <c r="CQ75" i="35" s="1"/>
  <c r="CR84" i="35"/>
  <c r="CQ84" i="35" s="1"/>
  <c r="CR12" i="35"/>
  <c r="CQ12" i="35" s="1"/>
  <c r="CR20" i="35"/>
  <c r="CQ20" i="35" s="1"/>
  <c r="CR28" i="35"/>
  <c r="CQ28" i="35" s="1"/>
  <c r="CR36" i="35"/>
  <c r="CQ36" i="35" s="1"/>
  <c r="CR44" i="35"/>
  <c r="CQ44" i="35" s="1"/>
  <c r="CR52" i="35"/>
  <c r="CQ52" i="35" s="1"/>
  <c r="CR60" i="35"/>
  <c r="CQ60" i="35" s="1"/>
  <c r="CR68" i="35"/>
  <c r="CQ68" i="35" s="1"/>
  <c r="CR76" i="35"/>
  <c r="CQ76" i="35" s="1"/>
  <c r="CR43" i="35"/>
  <c r="CQ43" i="35" s="1"/>
  <c r="CT83" i="35"/>
  <c r="CR83" i="35"/>
  <c r="AU7" i="30"/>
  <c r="CS50" i="35" l="1"/>
  <c r="T50" i="35"/>
  <c r="CS9" i="35"/>
  <c r="T9" i="35"/>
  <c r="CS49" i="35"/>
  <c r="T49" i="35"/>
  <c r="CS60" i="35"/>
  <c r="T60" i="35"/>
  <c r="CS75" i="35"/>
  <c r="T75" i="35"/>
  <c r="CS81" i="35"/>
  <c r="T81" i="35"/>
  <c r="CS41" i="35"/>
  <c r="T41" i="35"/>
  <c r="CS28" i="35"/>
  <c r="T28" i="35"/>
  <c r="CS33" i="35"/>
  <c r="T33" i="35"/>
  <c r="CS39" i="35"/>
  <c r="T39" i="35"/>
  <c r="CS22" i="35"/>
  <c r="T22" i="35"/>
  <c r="CS86" i="35"/>
  <c r="T86" i="35"/>
  <c r="CS54" i="35"/>
  <c r="T54" i="35"/>
  <c r="CS58" i="35"/>
  <c r="T58" i="35"/>
  <c r="CS69" i="35"/>
  <c r="T69" i="35"/>
  <c r="CS37" i="35"/>
  <c r="T37" i="35"/>
  <c r="CS79" i="35"/>
  <c r="T79" i="35"/>
  <c r="CS67" i="35"/>
  <c r="T67" i="35"/>
  <c r="CS32" i="35"/>
  <c r="T32" i="35"/>
  <c r="CS68" i="35"/>
  <c r="T68" i="35"/>
  <c r="CS46" i="35"/>
  <c r="T46" i="35"/>
  <c r="CS23" i="35"/>
  <c r="T23" i="35"/>
  <c r="CS73" i="35"/>
  <c r="T73" i="35"/>
  <c r="CS48" i="35"/>
  <c r="T48" i="35"/>
  <c r="CS63" i="35"/>
  <c r="T63" i="35"/>
  <c r="CS56" i="35"/>
  <c r="T56" i="35"/>
  <c r="CS74" i="35"/>
  <c r="T74" i="35"/>
  <c r="CS55" i="35"/>
  <c r="T55" i="35"/>
  <c r="CS16" i="35"/>
  <c r="T16" i="35"/>
  <c r="CS31" i="35"/>
  <c r="T31" i="35"/>
  <c r="CS40" i="35"/>
  <c r="T40" i="35"/>
  <c r="CS78" i="35"/>
  <c r="T78" i="35"/>
  <c r="CS38" i="35"/>
  <c r="T38" i="35"/>
  <c r="CS18" i="35"/>
  <c r="T18" i="35"/>
  <c r="CS61" i="35"/>
  <c r="T61" i="35"/>
  <c r="CS29" i="35"/>
  <c r="T29" i="35"/>
  <c r="CS36" i="35"/>
  <c r="T36" i="35"/>
  <c r="CS34" i="35"/>
  <c r="T34" i="35"/>
  <c r="CS14" i="35"/>
  <c r="T14" i="35"/>
  <c r="CS27" i="35"/>
  <c r="T27" i="35"/>
  <c r="CS12" i="35"/>
  <c r="T12" i="35"/>
  <c r="CS19" i="35"/>
  <c r="T19" i="35"/>
  <c r="CS20" i="35"/>
  <c r="T20" i="35"/>
  <c r="CS84" i="35"/>
  <c r="T84" i="35"/>
  <c r="CS80" i="35"/>
  <c r="T80" i="35"/>
  <c r="CS64" i="35"/>
  <c r="T64" i="35"/>
  <c r="CS47" i="35"/>
  <c r="T47" i="35"/>
  <c r="CS15" i="35"/>
  <c r="T15" i="35"/>
  <c r="CS59" i="35"/>
  <c r="T59" i="35"/>
  <c r="CS70" i="35"/>
  <c r="T70" i="35"/>
  <c r="CS26" i="35"/>
  <c r="T26" i="35"/>
  <c r="CS85" i="35"/>
  <c r="T85" i="35"/>
  <c r="CS53" i="35"/>
  <c r="T53" i="35"/>
  <c r="CS21" i="35"/>
  <c r="T21" i="35"/>
  <c r="CS76" i="35"/>
  <c r="T76" i="35"/>
  <c r="CS43" i="35"/>
  <c r="T43" i="35"/>
  <c r="CS35" i="35"/>
  <c r="T35" i="35"/>
  <c r="CS57" i="35"/>
  <c r="T57" i="35"/>
  <c r="CS24" i="35"/>
  <c r="T24" i="35"/>
  <c r="CS17" i="35"/>
  <c r="T17" i="35"/>
  <c r="CS52" i="35"/>
  <c r="CS71" i="35"/>
  <c r="T71" i="35"/>
  <c r="CS72" i="35"/>
  <c r="T72" i="35"/>
  <c r="CS66" i="35"/>
  <c r="T66" i="35"/>
  <c r="CS10" i="35"/>
  <c r="T10" i="35"/>
  <c r="CS87" i="35"/>
  <c r="T87" i="35"/>
  <c r="CS65" i="35"/>
  <c r="T65" i="35"/>
  <c r="CS44" i="35"/>
  <c r="T44" i="35"/>
  <c r="CS30" i="35"/>
  <c r="T30" i="35"/>
  <c r="CS42" i="35"/>
  <c r="T42" i="35"/>
  <c r="CS62" i="35"/>
  <c r="T62" i="35"/>
  <c r="CS8" i="35"/>
  <c r="T8" i="35"/>
  <c r="CS77" i="35"/>
  <c r="T77" i="35"/>
  <c r="CS45" i="35"/>
  <c r="T45" i="35"/>
  <c r="CS13" i="35"/>
  <c r="T13" i="35"/>
  <c r="CS51" i="35"/>
  <c r="T51" i="35"/>
  <c r="CS11" i="35"/>
  <c r="T11" i="35"/>
  <c r="CS82" i="35"/>
  <c r="T82" i="35"/>
  <c r="CS25" i="35"/>
  <c r="T25" i="35"/>
  <c r="CS83" i="35"/>
  <c r="CQ83" i="35"/>
  <c r="AR88" i="30"/>
  <c r="AS88" i="30"/>
  <c r="AU70" i="30"/>
  <c r="AV70" i="30"/>
  <c r="AR9" i="30"/>
  <c r="AS9" i="30"/>
  <c r="AU71" i="30"/>
  <c r="AV71" i="30"/>
  <c r="AT9" i="30" l="1"/>
  <c r="AT88" i="30"/>
  <c r="AW70" i="30"/>
  <c r="AW71" i="30"/>
  <c r="AV87" i="30"/>
  <c r="AU87" i="30"/>
  <c r="AS87" i="30"/>
  <c r="AR87" i="30"/>
  <c r="AV86" i="30"/>
  <c r="AU86" i="30"/>
  <c r="AS86" i="30"/>
  <c r="AR86" i="30"/>
  <c r="AV85" i="30"/>
  <c r="AU85" i="30"/>
  <c r="AS85" i="30"/>
  <c r="AR85" i="30"/>
  <c r="AV84" i="30"/>
  <c r="AU84" i="30"/>
  <c r="AS84" i="30"/>
  <c r="AR84" i="30"/>
  <c r="AV83" i="30"/>
  <c r="AU83" i="30"/>
  <c r="AS83" i="30"/>
  <c r="AR83" i="30"/>
  <c r="AV82" i="30"/>
  <c r="AU82" i="30"/>
  <c r="AS82" i="30"/>
  <c r="AR82" i="30"/>
  <c r="AV81" i="30"/>
  <c r="AU81" i="30"/>
  <c r="AS81" i="30"/>
  <c r="AR81" i="30"/>
  <c r="AV80" i="30"/>
  <c r="AU80" i="30"/>
  <c r="AS80" i="30"/>
  <c r="AR80" i="30"/>
  <c r="AV79" i="30"/>
  <c r="AU79" i="30"/>
  <c r="AS79" i="30"/>
  <c r="AR79" i="30"/>
  <c r="AV78" i="30"/>
  <c r="AU78" i="30"/>
  <c r="AS78" i="30"/>
  <c r="AR78" i="30"/>
  <c r="AV77" i="30"/>
  <c r="AU77" i="30"/>
  <c r="AS77" i="30"/>
  <c r="AR77" i="30"/>
  <c r="AV76" i="30"/>
  <c r="AU76" i="30"/>
  <c r="AS76" i="30"/>
  <c r="AR76" i="30"/>
  <c r="AV75" i="30"/>
  <c r="AU75" i="30"/>
  <c r="AS75" i="30"/>
  <c r="AR75" i="30"/>
  <c r="AV74" i="30"/>
  <c r="AU74" i="30"/>
  <c r="AS74" i="30"/>
  <c r="AR74" i="30"/>
  <c r="AV73" i="30"/>
  <c r="AU73" i="30"/>
  <c r="AS73" i="30"/>
  <c r="AR73" i="30"/>
  <c r="AV72" i="30"/>
  <c r="AU72" i="30"/>
  <c r="AS72" i="30"/>
  <c r="AR72" i="30"/>
  <c r="AS71" i="30"/>
  <c r="AY71" i="30" s="1"/>
  <c r="AR71" i="30"/>
  <c r="AX71" i="30" s="1"/>
  <c r="AV69" i="30"/>
  <c r="AU69" i="30"/>
  <c r="AS70" i="30"/>
  <c r="AY70" i="30" s="1"/>
  <c r="AR70" i="30"/>
  <c r="AX70" i="30" s="1"/>
  <c r="AV68" i="30"/>
  <c r="AU68" i="30"/>
  <c r="AS69" i="30"/>
  <c r="AR69" i="30"/>
  <c r="AV67" i="30"/>
  <c r="AU67" i="30"/>
  <c r="AS68" i="30"/>
  <c r="AR68" i="30"/>
  <c r="AV66" i="30"/>
  <c r="AU66" i="30"/>
  <c r="AS67" i="30"/>
  <c r="AR67" i="30"/>
  <c r="AV65" i="30"/>
  <c r="AU65" i="30"/>
  <c r="AS66" i="30"/>
  <c r="AR66" i="30"/>
  <c r="AV64" i="30"/>
  <c r="AU64" i="30"/>
  <c r="AS65" i="30"/>
  <c r="AR65" i="30"/>
  <c r="AV63" i="30"/>
  <c r="AU63" i="30"/>
  <c r="AS64" i="30"/>
  <c r="AR64" i="30"/>
  <c r="AV62" i="30"/>
  <c r="AU62" i="30"/>
  <c r="AS63" i="30"/>
  <c r="AR63" i="30"/>
  <c r="AV61" i="30"/>
  <c r="AU61" i="30"/>
  <c r="AS62" i="30"/>
  <c r="AR62" i="30"/>
  <c r="AV60" i="30"/>
  <c r="AU60" i="30"/>
  <c r="AS61" i="30"/>
  <c r="AR61" i="30"/>
  <c r="AV59" i="30"/>
  <c r="AU59" i="30"/>
  <c r="AS60" i="30"/>
  <c r="AR60" i="30"/>
  <c r="AV58" i="30"/>
  <c r="AU58" i="30"/>
  <c r="AS59" i="30"/>
  <c r="AR59" i="30"/>
  <c r="AV57" i="30"/>
  <c r="AU57" i="30"/>
  <c r="AS58" i="30"/>
  <c r="AR58" i="30"/>
  <c r="AV56" i="30"/>
  <c r="AU56" i="30"/>
  <c r="AS57" i="30"/>
  <c r="AR57" i="30"/>
  <c r="AV55" i="30"/>
  <c r="AU55" i="30"/>
  <c r="AS56" i="30"/>
  <c r="AR56" i="30"/>
  <c r="AV54" i="30"/>
  <c r="AU54" i="30"/>
  <c r="AS55" i="30"/>
  <c r="AR55" i="30"/>
  <c r="AV53" i="30"/>
  <c r="AU53" i="30"/>
  <c r="AS54" i="30"/>
  <c r="AR54" i="30"/>
  <c r="AV52" i="30"/>
  <c r="AU52" i="30"/>
  <c r="AS53" i="30"/>
  <c r="AR53" i="30"/>
  <c r="AV51" i="30"/>
  <c r="AU51" i="30"/>
  <c r="AS52" i="30"/>
  <c r="AR52" i="30"/>
  <c r="AV50" i="30"/>
  <c r="AU50" i="30"/>
  <c r="AS51" i="30"/>
  <c r="AR51" i="30"/>
  <c r="AV49" i="30"/>
  <c r="AU49" i="30"/>
  <c r="AS50" i="30"/>
  <c r="AR50" i="30"/>
  <c r="AV48" i="30"/>
  <c r="AU48" i="30"/>
  <c r="AS49" i="30"/>
  <c r="AR49" i="30"/>
  <c r="AV47" i="30"/>
  <c r="AU47" i="30"/>
  <c r="AS48" i="30"/>
  <c r="AR48" i="30"/>
  <c r="AV46" i="30"/>
  <c r="AU46" i="30"/>
  <c r="AS47" i="30"/>
  <c r="AR47" i="30"/>
  <c r="AV45" i="30"/>
  <c r="AU45" i="30"/>
  <c r="AS46" i="30"/>
  <c r="AR46" i="30"/>
  <c r="AV44" i="30"/>
  <c r="AU44" i="30"/>
  <c r="AS45" i="30"/>
  <c r="AR45" i="30"/>
  <c r="AV43" i="30"/>
  <c r="AU43" i="30"/>
  <c r="AS44" i="30"/>
  <c r="AR44" i="30"/>
  <c r="AV42" i="30"/>
  <c r="AU42" i="30"/>
  <c r="AS43" i="30"/>
  <c r="AR43" i="30"/>
  <c r="AV41" i="30"/>
  <c r="AU41" i="30"/>
  <c r="AS42" i="30"/>
  <c r="AR42" i="30"/>
  <c r="AV40" i="30"/>
  <c r="AU40" i="30"/>
  <c r="AS41" i="30"/>
  <c r="AR41" i="30"/>
  <c r="AV39" i="30"/>
  <c r="AU39" i="30"/>
  <c r="AS40" i="30"/>
  <c r="AR40" i="30"/>
  <c r="AV38" i="30"/>
  <c r="AU38" i="30"/>
  <c r="AS39" i="30"/>
  <c r="AR39" i="30"/>
  <c r="AV37" i="30"/>
  <c r="AU37" i="30"/>
  <c r="AS38" i="30"/>
  <c r="AR38" i="30"/>
  <c r="AV36" i="30"/>
  <c r="AU36" i="30"/>
  <c r="AS37" i="30"/>
  <c r="AR37" i="30"/>
  <c r="AV35" i="30"/>
  <c r="AU35" i="30"/>
  <c r="AS36" i="30"/>
  <c r="AR36" i="30"/>
  <c r="AV34" i="30"/>
  <c r="AU34" i="30"/>
  <c r="AS35" i="30"/>
  <c r="AR35" i="30"/>
  <c r="AV33" i="30"/>
  <c r="AU33" i="30"/>
  <c r="AS34" i="30"/>
  <c r="AR34" i="30"/>
  <c r="AV32" i="30"/>
  <c r="AU32" i="30"/>
  <c r="AS33" i="30"/>
  <c r="AR33" i="30"/>
  <c r="AV31" i="30"/>
  <c r="AU31" i="30"/>
  <c r="AS32" i="30"/>
  <c r="AR32" i="30"/>
  <c r="AV30" i="30"/>
  <c r="AU30" i="30"/>
  <c r="AS31" i="30"/>
  <c r="AR31" i="30"/>
  <c r="AV29" i="30"/>
  <c r="AU29" i="30"/>
  <c r="AS30" i="30"/>
  <c r="AR30" i="30"/>
  <c r="AV28" i="30"/>
  <c r="AU28" i="30"/>
  <c r="AS29" i="30"/>
  <c r="AR29" i="30"/>
  <c r="AV27" i="30"/>
  <c r="AU27" i="30"/>
  <c r="AS28" i="30"/>
  <c r="AR28" i="30"/>
  <c r="AV26" i="30"/>
  <c r="AU26" i="30"/>
  <c r="AS27" i="30"/>
  <c r="AR27" i="30"/>
  <c r="AV25" i="30"/>
  <c r="AU25" i="30"/>
  <c r="AS26" i="30"/>
  <c r="AR26" i="30"/>
  <c r="AV24" i="30"/>
  <c r="AU24" i="30"/>
  <c r="AS25" i="30"/>
  <c r="AR25" i="30"/>
  <c r="AV23" i="30"/>
  <c r="AU23" i="30"/>
  <c r="AS24" i="30"/>
  <c r="AR24" i="30"/>
  <c r="AV22" i="30"/>
  <c r="AU22" i="30"/>
  <c r="AS23" i="30"/>
  <c r="AR23" i="30"/>
  <c r="AV21" i="30"/>
  <c r="AU21" i="30"/>
  <c r="AS22" i="30"/>
  <c r="AR22" i="30"/>
  <c r="AV20" i="30"/>
  <c r="AU20" i="30"/>
  <c r="AS21" i="30"/>
  <c r="AR21" i="30"/>
  <c r="AV19" i="30"/>
  <c r="AU19" i="30"/>
  <c r="AS20" i="30"/>
  <c r="AR20" i="30"/>
  <c r="AV18" i="30"/>
  <c r="AU18" i="30"/>
  <c r="AS19" i="30"/>
  <c r="AR19" i="30"/>
  <c r="AV17" i="30"/>
  <c r="AU17" i="30"/>
  <c r="AS18" i="30"/>
  <c r="AR18" i="30"/>
  <c r="AV16" i="30"/>
  <c r="AU16" i="30"/>
  <c r="AS17" i="30"/>
  <c r="AR17" i="30"/>
  <c r="AV15" i="30"/>
  <c r="AU15" i="30"/>
  <c r="AS16" i="30"/>
  <c r="AR16" i="30"/>
  <c r="AV14" i="30"/>
  <c r="AU14" i="30"/>
  <c r="AS15" i="30"/>
  <c r="AR15" i="30"/>
  <c r="AV13" i="30"/>
  <c r="AU13" i="30"/>
  <c r="AS14" i="30"/>
  <c r="AR14" i="30"/>
  <c r="AV12" i="30"/>
  <c r="AU12" i="30"/>
  <c r="AS13" i="30"/>
  <c r="AR13" i="30"/>
  <c r="AV11" i="30"/>
  <c r="AU11" i="30"/>
  <c r="AS12" i="30"/>
  <c r="AR12" i="30"/>
  <c r="AV10" i="30"/>
  <c r="AU10" i="30"/>
  <c r="AS11" i="30"/>
  <c r="AR11" i="30"/>
  <c r="AV9" i="30"/>
  <c r="AU9" i="30"/>
  <c r="AS10" i="30"/>
  <c r="AR10" i="30"/>
  <c r="AV88" i="30"/>
  <c r="AU88" i="30"/>
  <c r="AV8" i="30"/>
  <c r="AU8" i="30"/>
  <c r="AS8" i="30"/>
  <c r="AR8" i="30"/>
  <c r="AV7" i="30"/>
  <c r="AS7" i="30"/>
  <c r="AR7" i="30"/>
  <c r="CP7" i="35"/>
  <c r="AR7" i="36"/>
  <c r="AR8" i="36"/>
  <c r="AS8" i="36"/>
  <c r="AR9" i="36"/>
  <c r="AS9" i="36"/>
  <c r="AR10" i="36"/>
  <c r="AS10" i="36"/>
  <c r="AR11" i="36"/>
  <c r="AS11" i="36"/>
  <c r="AR12" i="36"/>
  <c r="AS12" i="36"/>
  <c r="AR13" i="36"/>
  <c r="AS13" i="36"/>
  <c r="AR14" i="36"/>
  <c r="AS14" i="36"/>
  <c r="AR15" i="36"/>
  <c r="AS15" i="36"/>
  <c r="AR16" i="36"/>
  <c r="AS16" i="36"/>
  <c r="AR17" i="36"/>
  <c r="AS17" i="36"/>
  <c r="AR18" i="36"/>
  <c r="AS18" i="36"/>
  <c r="AR19" i="36"/>
  <c r="AS19" i="36"/>
  <c r="AR20" i="36"/>
  <c r="AS20" i="36"/>
  <c r="AR21" i="36"/>
  <c r="AS21" i="36"/>
  <c r="AR22" i="36"/>
  <c r="AS22" i="36"/>
  <c r="AR23" i="36"/>
  <c r="AS23" i="36"/>
  <c r="AR24" i="36"/>
  <c r="AS24" i="36"/>
  <c r="AR25" i="36"/>
  <c r="AS25" i="36"/>
  <c r="AR26" i="36"/>
  <c r="AS26" i="36"/>
  <c r="AR27" i="36"/>
  <c r="AS27" i="36"/>
  <c r="AR28" i="36"/>
  <c r="AS28" i="36"/>
  <c r="AR29" i="36"/>
  <c r="AT29" i="36" s="1"/>
  <c r="AS29" i="36"/>
  <c r="AR30" i="36"/>
  <c r="AS30" i="36"/>
  <c r="AR31" i="36"/>
  <c r="AS31" i="36"/>
  <c r="AR32" i="36"/>
  <c r="AS32" i="36"/>
  <c r="AR33" i="36"/>
  <c r="AT33" i="36" s="1"/>
  <c r="AS33" i="36"/>
  <c r="AR34" i="36"/>
  <c r="AS34" i="36"/>
  <c r="AR35" i="36"/>
  <c r="AS35" i="36"/>
  <c r="AR36" i="36"/>
  <c r="AS36" i="36"/>
  <c r="AR37" i="36"/>
  <c r="AT37" i="36" s="1"/>
  <c r="AS37" i="36"/>
  <c r="AR38" i="36"/>
  <c r="AS38" i="36"/>
  <c r="AR39" i="36"/>
  <c r="AS39" i="36"/>
  <c r="AR40" i="36"/>
  <c r="AS40" i="36"/>
  <c r="AR41" i="36"/>
  <c r="AS41" i="36"/>
  <c r="AR42" i="36"/>
  <c r="AS42" i="36"/>
  <c r="AS7" i="36"/>
  <c r="C5" i="26"/>
  <c r="L11" i="26"/>
  <c r="G4" i="26"/>
  <c r="F3" i="26"/>
  <c r="C2" i="26"/>
  <c r="D9" i="26"/>
  <c r="B17" i="26"/>
  <c r="C17" i="26" s="1"/>
  <c r="B16" i="26"/>
  <c r="E16" i="26" s="1"/>
  <c r="B19" i="26"/>
  <c r="C19" i="26" s="1"/>
  <c r="B18" i="26"/>
  <c r="C18" i="26" s="1"/>
  <c r="K18" i="23"/>
  <c r="D19" i="23"/>
  <c r="D25" i="23"/>
  <c r="D24" i="23"/>
  <c r="J19" i="23"/>
  <c r="H19" i="23"/>
  <c r="D18" i="23"/>
  <c r="CA7" i="35"/>
  <c r="BL7" i="35"/>
  <c r="AW7" i="35"/>
  <c r="AH7" i="35"/>
  <c r="J12" i="26"/>
  <c r="S7" i="35"/>
  <c r="G82" i="31"/>
  <c r="G81" i="31"/>
  <c r="G80" i="31"/>
  <c r="P79" i="31"/>
  <c r="N79" i="31"/>
  <c r="L79" i="31"/>
  <c r="J79" i="31"/>
  <c r="G79" i="31"/>
  <c r="P78" i="31"/>
  <c r="N78" i="31"/>
  <c r="L78" i="31"/>
  <c r="J78" i="31"/>
  <c r="G78" i="31"/>
  <c r="P77" i="31"/>
  <c r="N77" i="31"/>
  <c r="L77" i="31"/>
  <c r="J77" i="31"/>
  <c r="G77" i="31"/>
  <c r="P76" i="31"/>
  <c r="N76" i="31"/>
  <c r="L76" i="31"/>
  <c r="J76" i="31"/>
  <c r="G76" i="31"/>
  <c r="P75" i="31"/>
  <c r="N75" i="31"/>
  <c r="L75" i="31"/>
  <c r="J75" i="31"/>
  <c r="G75" i="31"/>
  <c r="P74" i="31"/>
  <c r="N74" i="31"/>
  <c r="L74" i="31"/>
  <c r="J74" i="31"/>
  <c r="G74" i="31"/>
  <c r="P73" i="31"/>
  <c r="N73" i="31"/>
  <c r="L73" i="31"/>
  <c r="J73" i="31"/>
  <c r="G73" i="31"/>
  <c r="P72" i="31"/>
  <c r="N72" i="31"/>
  <c r="L72" i="31"/>
  <c r="J72" i="31"/>
  <c r="G72" i="31"/>
  <c r="P71" i="31"/>
  <c r="N71" i="31"/>
  <c r="L71" i="31"/>
  <c r="J71" i="31"/>
  <c r="G71" i="31"/>
  <c r="P70" i="31"/>
  <c r="N70" i="31"/>
  <c r="L70" i="31"/>
  <c r="J70" i="31"/>
  <c r="G70" i="31"/>
  <c r="P69" i="31"/>
  <c r="N69" i="31"/>
  <c r="L69" i="31"/>
  <c r="J69" i="31"/>
  <c r="G69" i="31"/>
  <c r="P68" i="31"/>
  <c r="N68" i="31"/>
  <c r="L68" i="31"/>
  <c r="J68" i="31"/>
  <c r="G68" i="31"/>
  <c r="P67" i="31"/>
  <c r="N67" i="31"/>
  <c r="L67" i="31"/>
  <c r="J67" i="31"/>
  <c r="G67" i="31"/>
  <c r="P66" i="31"/>
  <c r="N66" i="31"/>
  <c r="L66" i="31"/>
  <c r="J66" i="31"/>
  <c r="G66" i="31"/>
  <c r="P65" i="31"/>
  <c r="N65" i="31"/>
  <c r="L65" i="31"/>
  <c r="J65" i="31"/>
  <c r="G65" i="31"/>
  <c r="P64" i="31"/>
  <c r="N64" i="31"/>
  <c r="L64" i="31"/>
  <c r="J64" i="31"/>
  <c r="G64" i="31"/>
  <c r="P63" i="31"/>
  <c r="N63" i="31"/>
  <c r="L63" i="31"/>
  <c r="J63" i="31"/>
  <c r="G63" i="31"/>
  <c r="P62" i="31"/>
  <c r="N62" i="31"/>
  <c r="L62" i="31"/>
  <c r="J62" i="31"/>
  <c r="G62" i="31"/>
  <c r="P61" i="31"/>
  <c r="N61" i="31"/>
  <c r="L61" i="31"/>
  <c r="J61" i="31"/>
  <c r="G61" i="31"/>
  <c r="P60" i="31"/>
  <c r="N60" i="31"/>
  <c r="L60" i="31"/>
  <c r="J60" i="31"/>
  <c r="G60" i="31"/>
  <c r="P59" i="31"/>
  <c r="N59" i="31"/>
  <c r="L59" i="31"/>
  <c r="J59" i="31"/>
  <c r="G59" i="31"/>
  <c r="P58" i="31"/>
  <c r="N58" i="31"/>
  <c r="L58" i="31"/>
  <c r="J58" i="31"/>
  <c r="G58" i="31"/>
  <c r="P57" i="31"/>
  <c r="N57" i="31"/>
  <c r="L57" i="31"/>
  <c r="J57" i="31"/>
  <c r="G57" i="31"/>
  <c r="P56" i="31"/>
  <c r="N56" i="31"/>
  <c r="L56" i="31"/>
  <c r="J56" i="31"/>
  <c r="G56" i="31"/>
  <c r="P55" i="31"/>
  <c r="N55" i="31"/>
  <c r="L55" i="31"/>
  <c r="J55" i="31"/>
  <c r="G55" i="31"/>
  <c r="P54" i="31"/>
  <c r="N54" i="31"/>
  <c r="L54" i="31"/>
  <c r="J54" i="31"/>
  <c r="G54" i="31"/>
  <c r="P53" i="31"/>
  <c r="N53" i="31"/>
  <c r="L53" i="31"/>
  <c r="J53" i="31"/>
  <c r="G53" i="31"/>
  <c r="P52" i="31"/>
  <c r="N52" i="31"/>
  <c r="L52" i="31"/>
  <c r="J52" i="31"/>
  <c r="G52" i="31"/>
  <c r="P51" i="31"/>
  <c r="N51" i="31"/>
  <c r="L51" i="31"/>
  <c r="J51" i="31"/>
  <c r="G51" i="31"/>
  <c r="P50" i="31"/>
  <c r="N50" i="31"/>
  <c r="L50" i="31"/>
  <c r="J50" i="31"/>
  <c r="G50" i="31"/>
  <c r="P49" i="31"/>
  <c r="N49" i="31"/>
  <c r="L49" i="31"/>
  <c r="J49" i="31"/>
  <c r="G49" i="31"/>
  <c r="P48" i="31"/>
  <c r="N48" i="31"/>
  <c r="L48" i="31"/>
  <c r="J48" i="31"/>
  <c r="G48" i="31"/>
  <c r="P47" i="31"/>
  <c r="N47" i="31"/>
  <c r="L47" i="31"/>
  <c r="J47" i="31"/>
  <c r="G47" i="31"/>
  <c r="P46" i="31"/>
  <c r="N46" i="31"/>
  <c r="L46" i="31"/>
  <c r="J46" i="31"/>
  <c r="G46" i="31"/>
  <c r="P45" i="31"/>
  <c r="N45" i="31"/>
  <c r="L45" i="31"/>
  <c r="J45" i="31"/>
  <c r="G45" i="31"/>
  <c r="P44" i="31"/>
  <c r="N44" i="31"/>
  <c r="L44" i="31"/>
  <c r="J44" i="31"/>
  <c r="G44" i="31"/>
  <c r="P43" i="31"/>
  <c r="N43" i="31"/>
  <c r="L43" i="31"/>
  <c r="J43" i="31"/>
  <c r="G43" i="31"/>
  <c r="P42" i="31"/>
  <c r="N42" i="31"/>
  <c r="L42" i="31"/>
  <c r="J42" i="31"/>
  <c r="G42" i="31"/>
  <c r="P41" i="31"/>
  <c r="N41" i="31"/>
  <c r="L41" i="31"/>
  <c r="J41" i="31"/>
  <c r="G41" i="31"/>
  <c r="P40" i="31"/>
  <c r="N40" i="31"/>
  <c r="L40" i="31"/>
  <c r="J40" i="31"/>
  <c r="G40" i="31"/>
  <c r="P39" i="31"/>
  <c r="N39" i="31"/>
  <c r="L39" i="31"/>
  <c r="J39" i="31"/>
  <c r="G39" i="31"/>
  <c r="P38" i="31"/>
  <c r="N38" i="31"/>
  <c r="L38" i="31"/>
  <c r="J38" i="31"/>
  <c r="G38" i="31"/>
  <c r="P37" i="31"/>
  <c r="N37" i="31"/>
  <c r="L37" i="31"/>
  <c r="J37" i="31"/>
  <c r="G37" i="31"/>
  <c r="P36" i="31"/>
  <c r="N36" i="31"/>
  <c r="L36" i="31"/>
  <c r="J36" i="31"/>
  <c r="G36" i="31"/>
  <c r="P35" i="31"/>
  <c r="N35" i="31"/>
  <c r="L35" i="31"/>
  <c r="J35" i="31"/>
  <c r="G35" i="31"/>
  <c r="P34" i="31"/>
  <c r="N34" i="31"/>
  <c r="L34" i="31"/>
  <c r="J34" i="31"/>
  <c r="G34" i="31"/>
  <c r="P33" i="31"/>
  <c r="N33" i="31"/>
  <c r="L33" i="31"/>
  <c r="J33" i="31"/>
  <c r="G33" i="31"/>
  <c r="P32" i="31"/>
  <c r="N32" i="31"/>
  <c r="L32" i="31"/>
  <c r="J32" i="31"/>
  <c r="G32" i="31"/>
  <c r="P31" i="31"/>
  <c r="N31" i="31"/>
  <c r="L31" i="31"/>
  <c r="J31" i="31"/>
  <c r="G31" i="31"/>
  <c r="P30" i="31"/>
  <c r="N30" i="31"/>
  <c r="L30" i="31"/>
  <c r="J30" i="31"/>
  <c r="G30" i="31"/>
  <c r="P29" i="31"/>
  <c r="N29" i="31"/>
  <c r="L29" i="31"/>
  <c r="J29" i="31"/>
  <c r="G29" i="31"/>
  <c r="P28" i="31"/>
  <c r="N28" i="31"/>
  <c r="L28" i="31"/>
  <c r="J28" i="31"/>
  <c r="G28" i="31"/>
  <c r="P27" i="31"/>
  <c r="N27" i="31"/>
  <c r="L27" i="31"/>
  <c r="J27" i="31"/>
  <c r="G27" i="31"/>
  <c r="P26" i="31"/>
  <c r="N26" i="31"/>
  <c r="L26" i="31"/>
  <c r="J26" i="31"/>
  <c r="G26" i="31"/>
  <c r="P25" i="31"/>
  <c r="N25" i="31"/>
  <c r="L25" i="31"/>
  <c r="J25" i="31"/>
  <c r="G25" i="31"/>
  <c r="P24" i="31"/>
  <c r="N24" i="31"/>
  <c r="L24" i="31"/>
  <c r="J24" i="31"/>
  <c r="G24" i="31"/>
  <c r="P23" i="31"/>
  <c r="N23" i="31"/>
  <c r="L23" i="31"/>
  <c r="J23" i="31"/>
  <c r="G23" i="31"/>
  <c r="P22" i="31"/>
  <c r="N22" i="31"/>
  <c r="L22" i="31"/>
  <c r="J22" i="31"/>
  <c r="G22" i="31"/>
  <c r="P21" i="31"/>
  <c r="N21" i="31"/>
  <c r="L21" i="31"/>
  <c r="J21" i="31"/>
  <c r="G21" i="31"/>
  <c r="P20" i="31"/>
  <c r="N20" i="31"/>
  <c r="L20" i="31"/>
  <c r="J20" i="31"/>
  <c r="G20" i="31"/>
  <c r="P19" i="31"/>
  <c r="N19" i="31"/>
  <c r="L19" i="31"/>
  <c r="J19" i="31"/>
  <c r="G19" i="31"/>
  <c r="P18" i="31"/>
  <c r="N18" i="31"/>
  <c r="L18" i="31"/>
  <c r="J18" i="31"/>
  <c r="G18" i="31"/>
  <c r="P17" i="31"/>
  <c r="N17" i="31"/>
  <c r="L17" i="31"/>
  <c r="J17" i="31"/>
  <c r="G17" i="31"/>
  <c r="P16" i="31"/>
  <c r="N16" i="31"/>
  <c r="L16" i="31"/>
  <c r="J16" i="31"/>
  <c r="G16" i="31"/>
  <c r="P15" i="31"/>
  <c r="N15" i="31"/>
  <c r="L15" i="31"/>
  <c r="J15" i="31"/>
  <c r="G15" i="31"/>
  <c r="P14" i="31"/>
  <c r="N14" i="31"/>
  <c r="L14" i="31"/>
  <c r="J14" i="31"/>
  <c r="G14" i="31"/>
  <c r="P13" i="31"/>
  <c r="N13" i="31"/>
  <c r="L13" i="31"/>
  <c r="J13" i="31"/>
  <c r="G13" i="31"/>
  <c r="P12" i="31"/>
  <c r="N12" i="31"/>
  <c r="L12" i="31"/>
  <c r="J12" i="31"/>
  <c r="G12" i="31"/>
  <c r="H65" i="31"/>
  <c r="H48" i="31"/>
  <c r="H51" i="31"/>
  <c r="H42" i="31"/>
  <c r="H61" i="31"/>
  <c r="H71" i="31"/>
  <c r="H47" i="31"/>
  <c r="H12" i="31"/>
  <c r="H39" i="31"/>
  <c r="H66" i="31"/>
  <c r="H63" i="31"/>
  <c r="H82" i="31"/>
  <c r="H25" i="31"/>
  <c r="H27" i="31"/>
  <c r="H16" i="31"/>
  <c r="H81" i="31"/>
  <c r="H78" i="31"/>
  <c r="H70" i="31"/>
  <c r="H13" i="31"/>
  <c r="H28" i="31"/>
  <c r="H20" i="31"/>
  <c r="H14" i="31"/>
  <c r="H35" i="31"/>
  <c r="H55" i="31"/>
  <c r="H52" i="31"/>
  <c r="I9" i="26"/>
  <c r="H21" i="31"/>
  <c r="H24" i="31"/>
  <c r="H40" i="31"/>
  <c r="H36" i="31"/>
  <c r="H43" i="31"/>
  <c r="H19" i="31"/>
  <c r="H58" i="31"/>
  <c r="H29" i="31"/>
  <c r="H68" i="31"/>
  <c r="H49" i="31"/>
  <c r="H15" i="31"/>
  <c r="H18" i="31"/>
  <c r="H80" i="31"/>
  <c r="H34" i="31"/>
  <c r="H50" i="31"/>
  <c r="H77" i="31"/>
  <c r="H41" i="31"/>
  <c r="H46" i="31"/>
  <c r="H75" i="31"/>
  <c r="H64" i="31"/>
  <c r="H44" i="31"/>
  <c r="H62" i="31"/>
  <c r="H74" i="31"/>
  <c r="H33" i="31"/>
  <c r="H30" i="31"/>
  <c r="H72" i="31"/>
  <c r="H32" i="31"/>
  <c r="H57" i="31"/>
  <c r="H53" i="31"/>
  <c r="H54" i="31"/>
  <c r="H17" i="31"/>
  <c r="H38" i="31"/>
  <c r="H69" i="31"/>
  <c r="H73" i="31"/>
  <c r="H67" i="31"/>
  <c r="H37" i="31"/>
  <c r="H59" i="31"/>
  <c r="H56" i="31"/>
  <c r="H31" i="31"/>
  <c r="H79" i="31"/>
  <c r="H76" i="31"/>
  <c r="H26" i="31"/>
  <c r="H22" i="31"/>
  <c r="H23" i="31"/>
  <c r="H60" i="31"/>
  <c r="H45" i="31"/>
  <c r="AT32" i="36" l="1"/>
  <c r="AT35" i="36"/>
  <c r="AT31" i="36"/>
  <c r="AT27" i="36"/>
  <c r="AW61" i="30"/>
  <c r="AT49" i="30"/>
  <c r="AT65" i="30"/>
  <c r="AT52" i="30"/>
  <c r="AT57" i="30"/>
  <c r="AT60" i="30"/>
  <c r="AT63" i="30"/>
  <c r="AT64" i="30"/>
  <c r="AT68" i="30"/>
  <c r="AT18" i="36"/>
  <c r="AT10" i="36"/>
  <c r="AY27" i="30"/>
  <c r="AY35" i="30"/>
  <c r="AT73" i="30"/>
  <c r="AT21" i="36"/>
  <c r="AT9" i="36"/>
  <c r="AT7" i="36"/>
  <c r="AW37" i="30"/>
  <c r="AW69" i="30"/>
  <c r="AW86" i="30"/>
  <c r="AY38" i="30"/>
  <c r="AY39" i="30"/>
  <c r="AY41" i="30"/>
  <c r="AY44" i="30"/>
  <c r="AY49" i="30"/>
  <c r="AY62" i="30"/>
  <c r="AY63" i="30"/>
  <c r="AX73" i="30"/>
  <c r="AX81" i="30"/>
  <c r="AY68" i="30"/>
  <c r="AW24" i="30"/>
  <c r="AW29" i="30"/>
  <c r="AW32" i="30"/>
  <c r="AY84" i="30"/>
  <c r="AT69" i="30"/>
  <c r="AT33" i="30"/>
  <c r="AT36" i="30"/>
  <c r="AX44" i="30"/>
  <c r="AW48" i="30"/>
  <c r="AX52" i="30"/>
  <c r="AX56" i="30"/>
  <c r="AX57" i="30"/>
  <c r="AW58" i="30"/>
  <c r="AT81" i="30"/>
  <c r="AY82" i="30"/>
  <c r="AT28" i="30"/>
  <c r="AT31" i="30"/>
  <c r="AT37" i="30"/>
  <c r="AX16" i="30"/>
  <c r="AY72" i="30"/>
  <c r="AX82" i="30"/>
  <c r="AX85" i="30"/>
  <c r="AT32" i="30"/>
  <c r="AT84" i="30"/>
  <c r="AT12" i="30"/>
  <c r="AT17" i="30"/>
  <c r="AT20" i="30"/>
  <c r="AT25" i="30"/>
  <c r="AW45" i="30"/>
  <c r="AY59" i="30"/>
  <c r="AX77" i="30"/>
  <c r="AW78" i="30"/>
  <c r="AY12" i="30"/>
  <c r="AY9" i="30"/>
  <c r="AX25" i="30"/>
  <c r="AW26" i="30"/>
  <c r="AT41" i="30"/>
  <c r="AT44" i="30"/>
  <c r="AW81" i="30"/>
  <c r="AW16" i="30"/>
  <c r="AX17" i="30"/>
  <c r="AY51" i="30"/>
  <c r="AW56" i="30"/>
  <c r="AY67" i="30"/>
  <c r="AY74" i="30"/>
  <c r="AY77" i="30"/>
  <c r="AY19" i="30"/>
  <c r="AW40" i="30"/>
  <c r="AX48" i="30"/>
  <c r="AW53" i="30"/>
  <c r="AY7" i="30"/>
  <c r="AY8" i="30"/>
  <c r="AX88" i="30"/>
  <c r="AX12" i="30"/>
  <c r="AW13" i="30"/>
  <c r="AY17" i="30"/>
  <c r="AX20" i="30"/>
  <c r="AW21" i="30"/>
  <c r="AX24" i="30"/>
  <c r="AY30" i="30"/>
  <c r="AY31" i="30"/>
  <c r="AY36" i="30"/>
  <c r="AX49" i="30"/>
  <c r="AW64" i="30"/>
  <c r="AT76" i="30"/>
  <c r="AT41" i="36"/>
  <c r="AT34" i="36"/>
  <c r="AT26" i="36"/>
  <c r="AT22" i="36"/>
  <c r="AT16" i="36"/>
  <c r="AT25" i="36"/>
  <c r="AT42" i="36"/>
  <c r="AT38" i="36"/>
  <c r="AT19" i="36"/>
  <c r="AT17" i="36"/>
  <c r="AT15" i="36"/>
  <c r="AT13" i="36"/>
  <c r="AT11" i="36"/>
  <c r="AT36" i="36"/>
  <c r="AT20" i="36"/>
  <c r="AT40" i="36"/>
  <c r="AT24" i="36"/>
  <c r="AT8" i="36"/>
  <c r="AT39" i="36"/>
  <c r="AT30" i="36"/>
  <c r="AT28" i="36"/>
  <c r="AT23" i="36"/>
  <c r="AT14" i="36"/>
  <c r="AT12" i="36"/>
  <c r="AT24" i="30"/>
  <c r="AX40" i="30"/>
  <c r="AW50" i="30"/>
  <c r="AT56" i="30"/>
  <c r="AT61" i="30"/>
  <c r="AW83" i="30"/>
  <c r="AT87" i="30"/>
  <c r="AW88" i="30"/>
  <c r="AX9" i="30"/>
  <c r="AW10" i="30"/>
  <c r="AT15" i="30"/>
  <c r="AT16" i="30"/>
  <c r="AT21" i="30"/>
  <c r="AY22" i="30"/>
  <c r="AY23" i="30"/>
  <c r="AY28" i="30"/>
  <c r="AX32" i="30"/>
  <c r="AY33" i="30"/>
  <c r="AX36" i="30"/>
  <c r="AX41" i="30"/>
  <c r="AW42" i="30"/>
  <c r="AT47" i="30"/>
  <c r="AT48" i="30"/>
  <c r="AT53" i="30"/>
  <c r="AY54" i="30"/>
  <c r="AY55" i="30"/>
  <c r="AY60" i="30"/>
  <c r="AX64" i="30"/>
  <c r="AY65" i="30"/>
  <c r="AX68" i="30"/>
  <c r="AW73" i="30"/>
  <c r="AX74" i="30"/>
  <c r="AW75" i="30"/>
  <c r="AT79" i="30"/>
  <c r="AT80" i="30"/>
  <c r="AT85" i="30"/>
  <c r="AY87" i="30"/>
  <c r="AW18" i="30"/>
  <c r="AT23" i="30"/>
  <c r="AT29" i="30"/>
  <c r="AT55" i="30"/>
  <c r="AT7" i="30"/>
  <c r="AT8" i="30"/>
  <c r="AY11" i="30"/>
  <c r="AT13" i="30"/>
  <c r="AY14" i="30"/>
  <c r="AY15" i="30"/>
  <c r="AY20" i="30"/>
  <c r="AY25" i="30"/>
  <c r="AX28" i="30"/>
  <c r="AX33" i="30"/>
  <c r="AW34" i="30"/>
  <c r="AT39" i="30"/>
  <c r="AT40" i="30"/>
  <c r="AY43" i="30"/>
  <c r="AT45" i="30"/>
  <c r="AY46" i="30"/>
  <c r="AY47" i="30"/>
  <c r="AY52" i="30"/>
  <c r="AY57" i="30"/>
  <c r="AX60" i="30"/>
  <c r="AX65" i="30"/>
  <c r="AW66" i="30"/>
  <c r="AT71" i="30"/>
  <c r="AZ71" i="30" s="1"/>
  <c r="AT72" i="30"/>
  <c r="AY76" i="30"/>
  <c r="AT77" i="30"/>
  <c r="AY79" i="30"/>
  <c r="AY80" i="30"/>
  <c r="AY85" i="30"/>
  <c r="AT14" i="30"/>
  <c r="AW15" i="30"/>
  <c r="AT22" i="30"/>
  <c r="AX23" i="30"/>
  <c r="AT30" i="30"/>
  <c r="AX31" i="30"/>
  <c r="AT46" i="30"/>
  <c r="AW47" i="30"/>
  <c r="AT62" i="30"/>
  <c r="AX63" i="30"/>
  <c r="AW80" i="30"/>
  <c r="AT10" i="30"/>
  <c r="AW9" i="30"/>
  <c r="AY10" i="30"/>
  <c r="AW11" i="30"/>
  <c r="AW12" i="30"/>
  <c r="AX13" i="30"/>
  <c r="AT18" i="30"/>
  <c r="AW17" i="30"/>
  <c r="AY18" i="30"/>
  <c r="AW19" i="30"/>
  <c r="AW20" i="30"/>
  <c r="AX21" i="30"/>
  <c r="AT26" i="30"/>
  <c r="AW25" i="30"/>
  <c r="AY26" i="30"/>
  <c r="AX27" i="30"/>
  <c r="AW28" i="30"/>
  <c r="AX29" i="30"/>
  <c r="AT34" i="30"/>
  <c r="AW33" i="30"/>
  <c r="AY34" i="30"/>
  <c r="AX35" i="30"/>
  <c r="AW36" i="30"/>
  <c r="AX37" i="30"/>
  <c r="AT42" i="30"/>
  <c r="AW41" i="30"/>
  <c r="AY42" i="30"/>
  <c r="AW43" i="30"/>
  <c r="AW44" i="30"/>
  <c r="AX45" i="30"/>
  <c r="AT50" i="30"/>
  <c r="AW49" i="30"/>
  <c r="AY50" i="30"/>
  <c r="AW51" i="30"/>
  <c r="AW52" i="30"/>
  <c r="AX53" i="30"/>
  <c r="AT58" i="30"/>
  <c r="AW57" i="30"/>
  <c r="AY58" i="30"/>
  <c r="AX59" i="30"/>
  <c r="AW60" i="30"/>
  <c r="AX61" i="30"/>
  <c r="AT66" i="30"/>
  <c r="AW65" i="30"/>
  <c r="AY66" i="30"/>
  <c r="AX67" i="30"/>
  <c r="AW68" i="30"/>
  <c r="AZ68" i="30" s="1"/>
  <c r="AX69" i="30"/>
  <c r="AT74" i="30"/>
  <c r="AW74" i="30"/>
  <c r="AY75" i="30"/>
  <c r="AW76" i="30"/>
  <c r="AW77" i="30"/>
  <c r="AX78" i="30"/>
  <c r="AT82" i="30"/>
  <c r="AW82" i="30"/>
  <c r="AY83" i="30"/>
  <c r="AX84" i="30"/>
  <c r="AW85" i="30"/>
  <c r="AX86" i="30"/>
  <c r="AX8" i="30"/>
  <c r="AT38" i="30"/>
  <c r="AW39" i="30"/>
  <c r="AT54" i="30"/>
  <c r="AX55" i="30"/>
  <c r="AT70" i="30"/>
  <c r="AZ70" i="30" s="1"/>
  <c r="AW72" i="30"/>
  <c r="AT78" i="30"/>
  <c r="AZ78" i="30" s="1"/>
  <c r="AT86" i="30"/>
  <c r="AW7" i="30"/>
  <c r="AZ7" i="30" s="1"/>
  <c r="AY88" i="30"/>
  <c r="AT11" i="30"/>
  <c r="AY13" i="30"/>
  <c r="AW14" i="30"/>
  <c r="AY16" i="30"/>
  <c r="AT19" i="30"/>
  <c r="AY21" i="30"/>
  <c r="AW22" i="30"/>
  <c r="AY24" i="30"/>
  <c r="AT27" i="30"/>
  <c r="AY29" i="30"/>
  <c r="AW30" i="30"/>
  <c r="AY32" i="30"/>
  <c r="AT35" i="30"/>
  <c r="AY37" i="30"/>
  <c r="AW38" i="30"/>
  <c r="AY40" i="30"/>
  <c r="AT43" i="30"/>
  <c r="AY45" i="30"/>
  <c r="AW46" i="30"/>
  <c r="AY48" i="30"/>
  <c r="AT51" i="30"/>
  <c r="AY53" i="30"/>
  <c r="AW54" i="30"/>
  <c r="AY56" i="30"/>
  <c r="AT59" i="30"/>
  <c r="AY61" i="30"/>
  <c r="AW62" i="30"/>
  <c r="AY64" i="30"/>
  <c r="AT67" i="30"/>
  <c r="AY69" i="30"/>
  <c r="AY73" i="30"/>
  <c r="AT75" i="30"/>
  <c r="AY78" i="30"/>
  <c r="AW79" i="30"/>
  <c r="AZ79" i="30" s="1"/>
  <c r="AY81" i="30"/>
  <c r="AT83" i="30"/>
  <c r="AY86" i="30"/>
  <c r="AW87" i="30"/>
  <c r="AX11" i="30"/>
  <c r="AX15" i="30"/>
  <c r="AX19" i="30"/>
  <c r="AX39" i="30"/>
  <c r="AX43" i="30"/>
  <c r="AX47" i="30"/>
  <c r="AX51" i="30"/>
  <c r="AX72" i="30"/>
  <c r="AX76" i="30"/>
  <c r="AX80" i="30"/>
  <c r="AX7" i="30"/>
  <c r="AW8" i="30"/>
  <c r="AX10" i="30"/>
  <c r="AX14" i="30"/>
  <c r="AX18" i="30"/>
  <c r="AX22" i="30"/>
  <c r="AW23" i="30"/>
  <c r="AX26" i="30"/>
  <c r="AW27" i="30"/>
  <c r="AX30" i="30"/>
  <c r="AW31" i="30"/>
  <c r="AX34" i="30"/>
  <c r="AW35" i="30"/>
  <c r="AX38" i="30"/>
  <c r="AX42" i="30"/>
  <c r="AX46" i="30"/>
  <c r="AX50" i="30"/>
  <c r="AX54" i="30"/>
  <c r="AW55" i="30"/>
  <c r="AX58" i="30"/>
  <c r="AW59" i="30"/>
  <c r="AX62" i="30"/>
  <c r="AW63" i="30"/>
  <c r="AX66" i="30"/>
  <c r="AW67" i="30"/>
  <c r="AX75" i="30"/>
  <c r="AX79" i="30"/>
  <c r="AX83" i="30"/>
  <c r="AW84" i="30"/>
  <c r="AX87" i="30"/>
  <c r="E19" i="26"/>
  <c r="F19" i="26" s="1"/>
  <c r="E17" i="26"/>
  <c r="E18" i="26"/>
  <c r="C16" i="26"/>
  <c r="B9" i="23"/>
  <c r="K22" i="23"/>
  <c r="AZ8" i="30" l="1"/>
  <c r="AZ63" i="30"/>
  <c r="AZ55" i="30"/>
  <c r="AZ31" i="30"/>
  <c r="AZ76" i="30"/>
  <c r="AZ43" i="30"/>
  <c r="AZ67" i="30"/>
  <c r="AZ88" i="30"/>
  <c r="AZ56" i="30"/>
  <c r="AZ34" i="30"/>
  <c r="AZ29" i="30"/>
  <c r="AZ84" i="30"/>
  <c r="AZ73" i="30"/>
  <c r="AZ58" i="30"/>
  <c r="AZ11" i="30"/>
  <c r="AZ64" i="30"/>
  <c r="AZ32" i="30"/>
  <c r="AZ40" i="30"/>
  <c r="AZ24" i="30"/>
  <c r="AZ46" i="30"/>
  <c r="AZ30" i="30"/>
  <c r="AZ69" i="30"/>
  <c r="AZ51" i="30"/>
  <c r="AZ61" i="30"/>
  <c r="AZ66" i="30"/>
  <c r="AZ50" i="30"/>
  <c r="AZ26" i="30"/>
  <c r="AZ59" i="30"/>
  <c r="AZ27" i="30"/>
  <c r="AZ62" i="30"/>
  <c r="AZ54" i="30"/>
  <c r="AZ38" i="30"/>
  <c r="AZ37" i="30"/>
  <c r="AZ85" i="30"/>
  <c r="AZ52" i="30"/>
  <c r="AZ36" i="30"/>
  <c r="AZ45" i="30"/>
  <c r="AZ48" i="30"/>
  <c r="AZ86" i="30"/>
  <c r="AZ87" i="30"/>
  <c r="AZ22" i="30"/>
  <c r="AZ14" i="30"/>
  <c r="AZ77" i="30"/>
  <c r="AZ44" i="30"/>
  <c r="AZ28" i="30"/>
  <c r="AZ15" i="30"/>
  <c r="AZ35" i="30"/>
  <c r="AZ72" i="30"/>
  <c r="AZ53" i="30"/>
  <c r="AZ81" i="30"/>
  <c r="AZ47" i="30"/>
  <c r="AZ80" i="30"/>
  <c r="AZ65" i="30"/>
  <c r="AZ33" i="30"/>
  <c r="AZ21" i="30"/>
  <c r="AZ16" i="30"/>
  <c r="AZ83" i="30"/>
  <c r="AZ19" i="30"/>
  <c r="AZ13" i="30"/>
  <c r="AZ18" i="30"/>
  <c r="AZ23" i="30"/>
  <c r="AZ75" i="30"/>
  <c r="AZ42" i="30"/>
  <c r="AZ10" i="30"/>
  <c r="AZ39" i="30"/>
  <c r="AZ74" i="30"/>
  <c r="AZ57" i="30"/>
  <c r="AZ41" i="30"/>
  <c r="AZ25" i="30"/>
  <c r="AZ9" i="30"/>
  <c r="AZ60" i="30"/>
  <c r="AZ12" i="30"/>
  <c r="AZ82" i="30"/>
  <c r="AZ49" i="30"/>
  <c r="AZ20" i="30"/>
  <c r="AZ17" i="30"/>
  <c r="J6" i="31"/>
  <c r="D10" i="26"/>
  <c r="A1" i="34"/>
  <c r="J1" i="34" s="1"/>
  <c r="A2" i="34"/>
  <c r="J2" i="34" s="1"/>
  <c r="D3" i="34"/>
  <c r="L3" i="34" s="1"/>
  <c r="CM7" i="35" l="1"/>
  <c r="CN7" i="35" s="1"/>
  <c r="CO7" i="35" s="1"/>
  <c r="G5" i="15"/>
  <c r="G4" i="15"/>
  <c r="G2" i="15"/>
  <c r="CM3" i="35"/>
  <c r="CN3" i="35" s="1"/>
  <c r="CO3" i="35" s="1"/>
  <c r="CG3" i="35"/>
  <c r="CH3" i="35" s="1"/>
  <c r="CI3" i="35" s="1"/>
  <c r="BX3" i="35"/>
  <c r="BY3" i="35" s="1"/>
  <c r="BZ3" i="35" s="1"/>
  <c r="BR3" i="35"/>
  <c r="BS3" i="35" s="1"/>
  <c r="BT3" i="35" s="1"/>
  <c r="BI3" i="35"/>
  <c r="BJ3" i="35" s="1"/>
  <c r="BK3" i="35" s="1"/>
  <c r="BC3" i="35"/>
  <c r="BD3" i="35" s="1"/>
  <c r="BE3" i="35" s="1"/>
  <c r="AT3" i="35"/>
  <c r="AU3" i="35" s="1"/>
  <c r="AV3" i="35" s="1"/>
  <c r="AO3" i="35"/>
  <c r="AP3" i="35" s="1"/>
  <c r="AN3" i="35"/>
  <c r="AE3" i="35"/>
  <c r="AF3" i="35" s="1"/>
  <c r="AG3" i="35" s="1"/>
  <c r="Y3" i="35"/>
  <c r="Z3" i="35" s="1"/>
  <c r="AA3" i="35" s="1"/>
  <c r="P3" i="35"/>
  <c r="Q3" i="35" s="1"/>
  <c r="R3" i="35" s="1"/>
  <c r="J3" i="35"/>
  <c r="K3" i="35" s="1"/>
  <c r="L3" i="35" s="1"/>
  <c r="J7" i="35"/>
  <c r="P7" i="35"/>
  <c r="Q7" i="35" s="1"/>
  <c r="R7" i="35" s="1"/>
  <c r="Y7" i="35"/>
  <c r="AE7" i="35"/>
  <c r="AF7" i="35" s="1"/>
  <c r="AG7" i="35" s="1"/>
  <c r="AN7" i="35"/>
  <c r="AO7" i="35" s="1"/>
  <c r="AP7" i="35" s="1"/>
  <c r="AT7" i="35"/>
  <c r="BC7" i="35"/>
  <c r="BD7" i="35" s="1"/>
  <c r="BE7" i="35" s="1"/>
  <c r="BI7" i="35"/>
  <c r="BJ7" i="35" s="1"/>
  <c r="BK7" i="35" s="1"/>
  <c r="BR7" i="35"/>
  <c r="BX7" i="35"/>
  <c r="BY7" i="35" s="1"/>
  <c r="BZ7" i="35" s="1"/>
  <c r="CG7" i="35"/>
  <c r="C28" i="15"/>
  <c r="B28" i="15"/>
  <c r="C27" i="15"/>
  <c r="B27" i="15"/>
  <c r="C26" i="15"/>
  <c r="B26" i="15"/>
  <c r="C25" i="15"/>
  <c r="B25" i="15"/>
  <c r="C24" i="15"/>
  <c r="B24" i="15"/>
  <c r="C23" i="15"/>
  <c r="B23" i="15"/>
  <c r="C22" i="15"/>
  <c r="B22" i="15"/>
  <c r="C21" i="15"/>
  <c r="B21" i="15"/>
  <c r="C20" i="15"/>
  <c r="B20" i="15"/>
  <c r="C19" i="15"/>
  <c r="B19" i="15"/>
  <c r="C18" i="15"/>
  <c r="B18" i="15"/>
  <c r="C17" i="15"/>
  <c r="B17" i="15"/>
  <c r="C16" i="15"/>
  <c r="B16" i="15"/>
  <c r="C15" i="15"/>
  <c r="B15" i="15"/>
  <c r="C14" i="15"/>
  <c r="B14" i="15"/>
  <c r="C13" i="15"/>
  <c r="B13" i="15"/>
  <c r="C12" i="15"/>
  <c r="B12" i="15"/>
  <c r="C11" i="15"/>
  <c r="B11" i="15"/>
  <c r="C10" i="15"/>
  <c r="B10" i="15"/>
  <c r="C9" i="15"/>
  <c r="B9" i="15"/>
  <c r="C8" i="15"/>
  <c r="B8" i="15"/>
  <c r="C7" i="15"/>
  <c r="B7" i="15"/>
  <c r="C6" i="15"/>
  <c r="B6" i="15"/>
  <c r="C5" i="15"/>
  <c r="B5" i="15"/>
  <c r="C4" i="15"/>
  <c r="B4" i="15"/>
  <c r="G3" i="15"/>
  <c r="C3" i="15"/>
  <c r="B3" i="15"/>
  <c r="C2" i="15"/>
  <c r="B2" i="15"/>
  <c r="P11" i="31"/>
  <c r="N11" i="31"/>
  <c r="L11" i="31"/>
  <c r="J11" i="31"/>
  <c r="G11" i="31"/>
  <c r="H11" i="31"/>
  <c r="AW3" i="35" l="1"/>
  <c r="AX3" i="35" s="1"/>
  <c r="AY3" i="35" s="1"/>
  <c r="BN7" i="35"/>
  <c r="BM7" i="35" s="1"/>
  <c r="K7" i="35"/>
  <c r="L7" i="35" s="1"/>
  <c r="BL3" i="35"/>
  <c r="BM3" i="35" s="1"/>
  <c r="BN3" i="35" s="1"/>
  <c r="BS7" i="35"/>
  <c r="BT7" i="35" s="1"/>
  <c r="CT3" i="35"/>
  <c r="S3" i="35"/>
  <c r="T3" i="35" s="1"/>
  <c r="U3" i="35" s="1"/>
  <c r="CA3" i="35"/>
  <c r="CB3" i="35" s="1"/>
  <c r="CC3" i="35" s="1"/>
  <c r="AH3" i="35"/>
  <c r="AI3" i="35" s="1"/>
  <c r="AJ3" i="35" s="1"/>
  <c r="CP3" i="35"/>
  <c r="CQ3" i="35" s="1"/>
  <c r="CR3" i="35" s="1"/>
  <c r="AU7" i="35"/>
  <c r="AV7" i="35" s="1"/>
  <c r="AY7" i="35" s="1"/>
  <c r="CH7" i="35"/>
  <c r="CI7" i="35" s="1"/>
  <c r="CR7" i="35" s="1"/>
  <c r="CQ7" i="35" s="1"/>
  <c r="Z7" i="35"/>
  <c r="AA7" i="35" s="1"/>
  <c r="P10" i="31"/>
  <c r="N10" i="31"/>
  <c r="L10" i="31"/>
  <c r="J10" i="31"/>
  <c r="G10" i="31"/>
  <c r="P9" i="31"/>
  <c r="N9" i="31"/>
  <c r="L9" i="31"/>
  <c r="J9" i="31"/>
  <c r="G9" i="31"/>
  <c r="P8" i="31"/>
  <c r="N8" i="31"/>
  <c r="L8" i="31"/>
  <c r="J8" i="31"/>
  <c r="G8" i="31"/>
  <c r="P7" i="31"/>
  <c r="N7" i="31"/>
  <c r="L7" i="31"/>
  <c r="J7" i="31"/>
  <c r="G7" i="31"/>
  <c r="P6" i="31"/>
  <c r="N6" i="31"/>
  <c r="L6" i="31"/>
  <c r="G6" i="31"/>
  <c r="P5" i="31"/>
  <c r="N5" i="31"/>
  <c r="L5" i="31"/>
  <c r="J5" i="31"/>
  <c r="G5" i="31"/>
  <c r="P4" i="31"/>
  <c r="N4" i="31"/>
  <c r="L4" i="31"/>
  <c r="J4" i="31"/>
  <c r="G4" i="31"/>
  <c r="P3" i="31"/>
  <c r="N3" i="31"/>
  <c r="L3" i="31"/>
  <c r="J3" i="31"/>
  <c r="G3" i="31"/>
  <c r="P2" i="31"/>
  <c r="N2" i="31"/>
  <c r="L2" i="31"/>
  <c r="J2" i="31"/>
  <c r="G2" i="31"/>
  <c r="E22" i="34"/>
  <c r="H7" i="31"/>
  <c r="H2" i="31"/>
  <c r="H9" i="31"/>
  <c r="H8" i="31"/>
  <c r="H6" i="31"/>
  <c r="H5" i="31"/>
  <c r="H4" i="31"/>
  <c r="H10" i="31"/>
  <c r="H3" i="31"/>
  <c r="U7" i="35" l="1"/>
  <c r="T7" i="35" s="1"/>
  <c r="CT7" i="35"/>
  <c r="J20" i="23" s="1"/>
  <c r="CC7" i="35"/>
  <c r="CB7" i="35" s="1"/>
  <c r="AX7" i="35"/>
  <c r="AJ7" i="35"/>
  <c r="AI7" i="35" s="1"/>
  <c r="I18" i="26"/>
  <c r="I16" i="26"/>
  <c r="A1" i="35"/>
  <c r="CS3" i="35"/>
  <c r="B21" i="34"/>
  <c r="C21" i="34" s="1"/>
  <c r="Q20" i="34"/>
  <c r="G20" i="34"/>
  <c r="B20" i="34"/>
  <c r="Q19" i="34"/>
  <c r="G19" i="34"/>
  <c r="P19" i="34" s="1"/>
  <c r="B19" i="34"/>
  <c r="Q18" i="34"/>
  <c r="P18" i="34" s="1"/>
  <c r="L18" i="34"/>
  <c r="G18" i="34"/>
  <c r="C18" i="34"/>
  <c r="Q17" i="34"/>
  <c r="L17" i="34"/>
  <c r="G17" i="34"/>
  <c r="P17" i="34" s="1"/>
  <c r="C17" i="34"/>
  <c r="Q16" i="34"/>
  <c r="L16" i="34"/>
  <c r="G16" i="34"/>
  <c r="P16" i="34" s="1"/>
  <c r="C16" i="34"/>
  <c r="Q13" i="34"/>
  <c r="H13" i="34"/>
  <c r="P20" i="34" l="1"/>
  <c r="CS7" i="35"/>
  <c r="C19" i="34"/>
  <c r="E21" i="34"/>
  <c r="C20" i="34"/>
  <c r="G21" i="34"/>
  <c r="H21" i="34"/>
  <c r="Q21" i="34" s="1"/>
  <c r="E12" i="34"/>
  <c r="C12" i="34"/>
  <c r="C11" i="34"/>
  <c r="H9" i="34"/>
  <c r="P21" i="34" l="1"/>
  <c r="L8" i="34"/>
  <c r="Q8" i="34" s="1"/>
  <c r="H8" i="34"/>
  <c r="K21" i="34" l="1"/>
  <c r="K19" i="34"/>
  <c r="L19" i="34" s="1"/>
  <c r="L12" i="34"/>
  <c r="K20" i="34"/>
  <c r="L20" i="34" s="1"/>
  <c r="N12" i="34"/>
  <c r="Q9" i="34"/>
  <c r="L11" i="34"/>
  <c r="Q6" i="34"/>
  <c r="H6" i="34"/>
  <c r="B4" i="34"/>
  <c r="Q7" i="34"/>
  <c r="H7" i="34"/>
  <c r="K4" i="34" l="1"/>
  <c r="N21" i="34"/>
  <c r="L21" i="34"/>
  <c r="I27" i="26"/>
  <c r="G27" i="26"/>
  <c r="B27" i="26"/>
  <c r="E27" i="26" s="1"/>
  <c r="I26" i="26"/>
  <c r="G26" i="26"/>
  <c r="B26" i="26"/>
  <c r="E26" i="26" s="1"/>
  <c r="I25" i="26"/>
  <c r="G25" i="26"/>
  <c r="B25" i="26"/>
  <c r="E25" i="26" s="1"/>
  <c r="I24" i="26"/>
  <c r="G24" i="26"/>
  <c r="B24" i="26"/>
  <c r="E24" i="26" s="1"/>
  <c r="I23" i="26"/>
  <c r="G23" i="26"/>
  <c r="B23" i="26"/>
  <c r="E23" i="26" s="1"/>
  <c r="F26" i="26" l="1"/>
  <c r="C26" i="26"/>
  <c r="F23" i="26"/>
  <c r="M23" i="26" s="1"/>
  <c r="L23" i="26" s="1"/>
  <c r="C23" i="26"/>
  <c r="F27" i="26"/>
  <c r="C27" i="26"/>
  <c r="C24" i="26"/>
  <c r="C25" i="26"/>
  <c r="H23" i="26"/>
  <c r="H25" i="26"/>
  <c r="H24" i="26"/>
  <c r="H26" i="26"/>
  <c r="H27" i="26"/>
  <c r="I22" i="26"/>
  <c r="G22" i="26"/>
  <c r="B22" i="26"/>
  <c r="E22" i="26" s="1"/>
  <c r="I21" i="26"/>
  <c r="G21" i="26"/>
  <c r="B21" i="26"/>
  <c r="E21" i="26" s="1"/>
  <c r="I20" i="26"/>
  <c r="G20" i="26"/>
  <c r="B20" i="26"/>
  <c r="E20" i="26" s="1"/>
  <c r="I19" i="26"/>
  <c r="G19" i="26"/>
  <c r="G18" i="26"/>
  <c r="I17" i="26"/>
  <c r="G17" i="26"/>
  <c r="G16" i="26"/>
  <c r="C22" i="26" l="1"/>
  <c r="C20" i="26"/>
  <c r="C21" i="26"/>
  <c r="M26" i="26"/>
  <c r="L26" i="26" s="1"/>
  <c r="K26" i="26"/>
  <c r="J26" i="26" s="1"/>
  <c r="H22" i="26"/>
  <c r="H20" i="26"/>
  <c r="H16" i="26"/>
  <c r="H17" i="26"/>
  <c r="H18" i="26"/>
  <c r="H19" i="26"/>
  <c r="H21" i="26"/>
  <c r="M19" i="26"/>
  <c r="L19" i="26" s="1"/>
  <c r="F16" i="26"/>
  <c r="G28" i="26"/>
  <c r="I11" i="26"/>
  <c r="I10" i="26"/>
  <c r="F8" i="26"/>
  <c r="J6" i="26"/>
  <c r="H28" i="26" l="1"/>
  <c r="F17" i="26"/>
  <c r="M16" i="26"/>
  <c r="M17" i="26" l="1"/>
  <c r="L17" i="26" s="1"/>
  <c r="K16" i="26"/>
  <c r="J16" i="26" s="1"/>
  <c r="L16" i="26"/>
  <c r="K19" i="1" l="1"/>
  <c r="E1" i="1"/>
  <c r="H1" i="1"/>
  <c r="F18" i="26" l="1"/>
  <c r="K18" i="26" s="1"/>
  <c r="J18" i="26" s="1"/>
  <c r="F20" i="26"/>
  <c r="F21" i="26"/>
  <c r="M21" i="26" s="1"/>
  <c r="F22" i="26"/>
  <c r="F24" i="26"/>
  <c r="F25" i="26"/>
  <c r="M25" i="26" s="1"/>
  <c r="M27" i="26"/>
  <c r="L18" i="26"/>
  <c r="L27" i="26"/>
  <c r="L21" i="26"/>
  <c r="L20" i="26"/>
  <c r="L22" i="26"/>
  <c r="L25" i="26"/>
  <c r="L24" i="26"/>
  <c r="M24" i="26" l="1"/>
  <c r="K24" i="26"/>
  <c r="J24" i="26" s="1"/>
  <c r="M20" i="26"/>
  <c r="K20" i="26"/>
  <c r="J20" i="26" s="1"/>
  <c r="M22" i="26"/>
  <c r="K22" i="26"/>
  <c r="J22" i="26" s="1"/>
  <c r="F28" i="26"/>
  <c r="M18" i="26"/>
  <c r="M28" i="26" l="1"/>
  <c r="L28" i="26" s="1"/>
</calcChain>
</file>

<file path=xl/sharedStrings.xml><?xml version="1.0" encoding="utf-8"?>
<sst xmlns="http://schemas.openxmlformats.org/spreadsheetml/2006/main" count="1385" uniqueCount="501">
  <si>
    <t>SN</t>
  </si>
  <si>
    <t>DOB</t>
  </si>
  <si>
    <t>tkfO{n] cfkmgf] 8f6fx?nfO{ XPS df ;]e u/L /fVg ;Sg' x'g]5 . Plg6ffOddf lk|G6 ug{ ;Sg' x'g]5 .</t>
  </si>
  <si>
    <t xml:space="preserve">
</t>
  </si>
  <si>
    <t xml:space="preserve">
</t>
  </si>
  <si>
    <t>TH</t>
  </si>
  <si>
    <t>PR</t>
  </si>
  <si>
    <t>Estd 2023 B.S</t>
  </si>
  <si>
    <t>son /daughter of</t>
  </si>
  <si>
    <t>inhabitant of rural/municipality</t>
  </si>
  <si>
    <t xml:space="preserve">examination held in </t>
  </si>
  <si>
    <t>He/she bears a  good  moral character.His/her date of birth as admission record is</t>
  </si>
  <si>
    <t>Registration No :</t>
  </si>
  <si>
    <t>Symbol No/Roll No :</t>
  </si>
  <si>
    <t>photo</t>
  </si>
  <si>
    <t>Checked by</t>
  </si>
  <si>
    <t>Issued date</t>
  </si>
  <si>
    <t>Certified by</t>
  </si>
  <si>
    <t>CODE</t>
  </si>
  <si>
    <t>SUB1</t>
  </si>
  <si>
    <t>SUB2</t>
  </si>
  <si>
    <t>SUB3</t>
  </si>
  <si>
    <t>SUB4</t>
  </si>
  <si>
    <t>SUB</t>
  </si>
  <si>
    <t>CRT HR</t>
  </si>
  <si>
    <t>MARK</t>
  </si>
  <si>
    <t>SUB5</t>
  </si>
  <si>
    <t>ALP</t>
  </si>
  <si>
    <t>GRADE POINT</t>
  </si>
  <si>
    <t>OBTAINED GRADE</t>
  </si>
  <si>
    <t>FINAL GRADE</t>
  </si>
  <si>
    <t>CREDIT HOUR</t>
  </si>
  <si>
    <t>SUBJECTS</t>
  </si>
  <si>
    <t>REMARKS</t>
  </si>
  <si>
    <t>SUBJECT CODE</t>
  </si>
  <si>
    <t>CHECKED BY</t>
  </si>
  <si>
    <t>PREPARED BY</t>
  </si>
  <si>
    <t xml:space="preserve">DATE OF BIRTH :   </t>
  </si>
  <si>
    <t xml:space="preserve">GRADE POINT AVERAGE (G.P.A) </t>
  </si>
  <si>
    <t>FM</t>
  </si>
  <si>
    <t>A</t>
  </si>
  <si>
    <t>SUB6</t>
  </si>
  <si>
    <t>REGISTRATION NUMBER  :</t>
  </si>
  <si>
    <t>(CLASS TEACHER)</t>
  </si>
  <si>
    <t>TOTAL</t>
  </si>
  <si>
    <t>DATE OF ISSUED…</t>
  </si>
  <si>
    <t>HEADMASTER</t>
  </si>
  <si>
    <t>NOTE : ONE CREDIT HOURS 32 CLOCK HOURS</t>
  </si>
  <si>
    <t>TH := THEORY</t>
  </si>
  <si>
    <t>PR :=PRACTICAL</t>
  </si>
  <si>
    <t>W :=WITHHELD</t>
  </si>
  <si>
    <t>EXAM HELD IN  (BS)</t>
  </si>
  <si>
    <t>EXAM HELD IN  (AD)</t>
  </si>
  <si>
    <t>School Name</t>
  </si>
  <si>
    <t>Address</t>
  </si>
  <si>
    <t>Stablished  Year :</t>
  </si>
  <si>
    <t>SHREE DIM JANATA  SECONDARY SCHOOL</t>
  </si>
  <si>
    <t xml:space="preserve">LALBANDI-16, PARWANIPUR,SARLAHI </t>
  </si>
  <si>
    <t>STD : 2023B.S</t>
  </si>
  <si>
    <t>B</t>
  </si>
  <si>
    <t>C</t>
  </si>
  <si>
    <t>D</t>
  </si>
  <si>
    <t>SBL NO.</t>
  </si>
  <si>
    <t>REG NO.</t>
  </si>
  <si>
    <t xml:space="preserve"> STUDENTS NAME</t>
  </si>
  <si>
    <t>SAGAR BASNET</t>
  </si>
  <si>
    <t>BINOD  GOLE</t>
  </si>
  <si>
    <t>SAROJ KARKI</t>
  </si>
  <si>
    <t>DIPAK WAIBA</t>
  </si>
  <si>
    <t>(BS)</t>
  </si>
  <si>
    <t>SYMBOL No   :</t>
  </si>
  <si>
    <t>Srl No :</t>
  </si>
  <si>
    <t>Bill N :</t>
  </si>
  <si>
    <t>E</t>
  </si>
  <si>
    <t>TEJBAHADUR BOHARA</t>
  </si>
  <si>
    <t>F</t>
  </si>
  <si>
    <t>ASHIK BK</t>
  </si>
  <si>
    <t>G</t>
  </si>
  <si>
    <t>FUL MAYA THING</t>
  </si>
  <si>
    <t>H</t>
  </si>
  <si>
    <t>RAVI THING</t>
  </si>
  <si>
    <t>I</t>
  </si>
  <si>
    <t>MIRAKUMARI LO</t>
  </si>
  <si>
    <t>J</t>
  </si>
  <si>
    <t>ANISHA KUMARI  THOKAR</t>
  </si>
  <si>
    <t>K</t>
  </si>
  <si>
    <t>MANISHA  KUMARI  THOKAR</t>
  </si>
  <si>
    <t>L</t>
  </si>
  <si>
    <t>ANILKUMAR PAKHRIN</t>
  </si>
  <si>
    <t>M</t>
  </si>
  <si>
    <t>ANIL SING NYASUR</t>
  </si>
  <si>
    <t>N</t>
  </si>
  <si>
    <t>ABISHEK B.K</t>
  </si>
  <si>
    <t>O</t>
  </si>
  <si>
    <t>ANJANA BHOLAN</t>
  </si>
  <si>
    <t>P</t>
  </si>
  <si>
    <t>BIKESH LO</t>
  </si>
  <si>
    <t>Q</t>
  </si>
  <si>
    <t>PASANGDOLMA LO</t>
  </si>
  <si>
    <t>R</t>
  </si>
  <si>
    <t>RAM KRISHNA  RANA MAGAR</t>
  </si>
  <si>
    <t>S</t>
  </si>
  <si>
    <t>RENUKA MAINALI</t>
  </si>
  <si>
    <t>T</t>
  </si>
  <si>
    <t>ANUSHA  MAINALI</t>
  </si>
  <si>
    <t>U</t>
  </si>
  <si>
    <t>BINITA KUMARI THAPA</t>
  </si>
  <si>
    <t>V</t>
  </si>
  <si>
    <t>SUNIL KUMAR MOKTAN</t>
  </si>
  <si>
    <t>W</t>
  </si>
  <si>
    <t>BISHALTHOKAR</t>
  </si>
  <si>
    <t>X</t>
  </si>
  <si>
    <t>SANGITA KUMARI THING</t>
  </si>
  <si>
    <t>Y</t>
  </si>
  <si>
    <t>SUJAN KUMAR WAIBA</t>
  </si>
  <si>
    <t>Z</t>
  </si>
  <si>
    <t>AAKRITITHAPA MAGAR</t>
  </si>
  <si>
    <t>SALINA  KHAPANGI MAGAR</t>
  </si>
  <si>
    <t>BRIKHABAHADUR SYANGTAN</t>
  </si>
  <si>
    <t>SUMITRAKUMARI SYANGTAN</t>
  </si>
  <si>
    <t>SUNILKUMAR JIMBA</t>
  </si>
  <si>
    <t>MANOJ GOLE</t>
  </si>
  <si>
    <t>RAMKRISHNA NYASUR</t>
  </si>
  <si>
    <t>BISHALPRASAD NEUUPANE</t>
  </si>
  <si>
    <t>AJAY BISHWAKARMA</t>
  </si>
  <si>
    <t>JANUKA ROKKA</t>
  </si>
  <si>
    <t>RAMCHANDRA POUDEL</t>
  </si>
  <si>
    <t>SUSMA KARKI</t>
  </si>
  <si>
    <t>SAMJHANA KHATRI</t>
  </si>
  <si>
    <t>UMESHKUMAR SYANGTAN</t>
  </si>
  <si>
    <t>SAMIR AALE MAGAR</t>
  </si>
  <si>
    <t>KRISHALA PATHAK</t>
  </si>
  <si>
    <t>ANISHAKUMARI KHADKA</t>
  </si>
  <si>
    <t>SANJAY  GHALAN</t>
  </si>
  <si>
    <t>LAXMI PARIYAR</t>
  </si>
  <si>
    <t>PRADIPKUMAR THAPA</t>
  </si>
  <si>
    <t>SUJIP KUMAR  THING</t>
  </si>
  <si>
    <t>NISHA KHADKA</t>
  </si>
  <si>
    <t>ASMITAKUMARI BOMJAN</t>
  </si>
  <si>
    <t>SHRIJANA THAPA</t>
  </si>
  <si>
    <t>2061-02-30</t>
  </si>
  <si>
    <t>DIL KUMARI THAPA</t>
  </si>
  <si>
    <t>JOSANAKUMARI GAUTAM</t>
  </si>
  <si>
    <t>SAPHALTAKUMARI THING</t>
  </si>
  <si>
    <t>ANISHAMANGRATI SARKI</t>
  </si>
  <si>
    <t>MINBAHADUR SUNUWAR</t>
  </si>
  <si>
    <t>KUMAR YONJAN</t>
  </si>
  <si>
    <t>LAXMI SHRESTHA</t>
  </si>
  <si>
    <t>PRATIKSHYA POUDEL</t>
  </si>
  <si>
    <t>PREMBAHADUR GHALAN</t>
  </si>
  <si>
    <t>DEEPIKAKUMARI MAJHI</t>
  </si>
  <si>
    <t>MANISHA MAJHI</t>
  </si>
  <si>
    <t>GANGA MAYA THING</t>
  </si>
  <si>
    <t>CHETANA   K.C.</t>
  </si>
  <si>
    <t>AVIMANYU KHADKA</t>
  </si>
  <si>
    <t>MENUKAKUMARI DAHAL THAPA</t>
  </si>
  <si>
    <t>SANTOSHKUMAR SHRESTHA</t>
  </si>
  <si>
    <t>PREEVIKUMARI GURMACHHAN</t>
  </si>
  <si>
    <t>THAKKAR BAHADUR BUDHATHOKI</t>
  </si>
  <si>
    <t>SUJITAKUMARI SARKI ROKKA</t>
  </si>
  <si>
    <t>PUSPA PARIYAR</t>
  </si>
  <si>
    <t>SHAKTI SUNUWAR</t>
  </si>
  <si>
    <t>BIJAYLAL MOKTAN</t>
  </si>
  <si>
    <t>RINAKUMARI ADHIKARI</t>
  </si>
  <si>
    <t>ROJITA B.K</t>
  </si>
  <si>
    <t>JELESH  PANDEY</t>
  </si>
  <si>
    <t>KALPANA B.K</t>
  </si>
  <si>
    <t xml:space="preserve">LAMINMAYA YONJAN </t>
  </si>
  <si>
    <t>MILAN TIMALSHINA</t>
  </si>
  <si>
    <t>PARMILA THING</t>
  </si>
  <si>
    <t>KIRAN KUMAR KARKI</t>
  </si>
  <si>
    <t>PARBATI KUMARI BAL</t>
  </si>
  <si>
    <t xml:space="preserve">SUB.GRADE </t>
  </si>
  <si>
    <t xml:space="preserve">IN ANNUAL/TERMINAL EXAMINATION CONDUCTED BY SCHOOL IN    </t>
  </si>
  <si>
    <t>TERM</t>
  </si>
  <si>
    <t>FINAL</t>
  </si>
  <si>
    <t>THE FOLLOWINGS ARE THE GRADE OBTAINED BY :</t>
  </si>
  <si>
    <t>SUNITA PHUYAL</t>
  </si>
  <si>
    <t>11</t>
  </si>
  <si>
    <t xml:space="preserve">TH      </t>
  </si>
  <si>
    <r>
      <rPr>
        <b/>
        <sz val="9"/>
        <color theme="1"/>
        <rFont val="Cambria"/>
        <family val="1"/>
        <scheme val="major"/>
      </rPr>
      <t>4431 HP  3071</t>
    </r>
    <r>
      <rPr>
        <sz val="9"/>
        <color theme="1"/>
        <rFont val="Cambria"/>
        <family val="1"/>
        <scheme val="major"/>
      </rPr>
      <t xml:space="preserve"> TH</t>
    </r>
  </si>
  <si>
    <r>
      <rPr>
        <b/>
        <sz val="9"/>
        <color theme="1"/>
        <rFont val="Cambria"/>
        <family val="1"/>
        <scheme val="major"/>
      </rPr>
      <t>3331</t>
    </r>
    <r>
      <rPr>
        <sz val="9"/>
        <color theme="1"/>
        <rFont val="Cambria"/>
        <family val="1"/>
        <scheme val="major"/>
      </rPr>
      <t xml:space="preserve"> PR</t>
    </r>
  </si>
  <si>
    <t>SCL CODE</t>
  </si>
  <si>
    <t>Abs :=ABSENT</t>
  </si>
  <si>
    <t>ARE GIVEN BELOW :</t>
  </si>
  <si>
    <t>Total No of students</t>
  </si>
  <si>
    <t xml:space="preserve">district </t>
  </si>
  <si>
    <t>was regular</t>
  </si>
  <si>
    <t>Prades,</t>
  </si>
  <si>
    <t>student of  this school, passed</t>
  </si>
  <si>
    <t>placing marks/GPA/</t>
  </si>
  <si>
    <t>SCHOOL LEAVING &amp; CHARACTER CERTIFICATE</t>
  </si>
  <si>
    <t>YEARLY</t>
  </si>
  <si>
    <t>2059-11-11</t>
  </si>
  <si>
    <t>2061-12-10</t>
  </si>
  <si>
    <t>2058-11-18</t>
  </si>
  <si>
    <t>2060-12-24</t>
  </si>
  <si>
    <t>2062-12-26</t>
  </si>
  <si>
    <t>2059-11-23</t>
  </si>
  <si>
    <t>2059-12-17</t>
  </si>
  <si>
    <t>2060-10-22</t>
  </si>
  <si>
    <t>2050-10-17</t>
  </si>
  <si>
    <t>2061-12-28</t>
  </si>
  <si>
    <t>2059-12-28</t>
  </si>
  <si>
    <t>2060-11-12</t>
  </si>
  <si>
    <t>2061-11-10</t>
  </si>
  <si>
    <t>2060-12-29</t>
  </si>
  <si>
    <t>2060-12-10</t>
  </si>
  <si>
    <t>2061-10-18</t>
  </si>
  <si>
    <t>2060-08-03</t>
  </si>
  <si>
    <t>2061-02-03</t>
  </si>
  <si>
    <t>2059-08-25</t>
  </si>
  <si>
    <t>2060-03-08</t>
  </si>
  <si>
    <t>2061-06-17</t>
  </si>
  <si>
    <t>2062-04-29</t>
  </si>
  <si>
    <t>2060-08-01</t>
  </si>
  <si>
    <t>2060-06-03</t>
  </si>
  <si>
    <t>2060-08-14</t>
  </si>
  <si>
    <t>2059-05-23</t>
  </si>
  <si>
    <t>2062-08-16</t>
  </si>
  <si>
    <t>2060-10-01</t>
  </si>
  <si>
    <t>2060-04-29</t>
  </si>
  <si>
    <t>2061-09-20</t>
  </si>
  <si>
    <t>2061-04-30</t>
  </si>
  <si>
    <t>2062-01-11</t>
  </si>
  <si>
    <t>2061-09-29</t>
  </si>
  <si>
    <t>2061-07-20</t>
  </si>
  <si>
    <t>2061-10-01</t>
  </si>
  <si>
    <t>2061-12-05</t>
  </si>
  <si>
    <t>2060-04-10</t>
  </si>
  <si>
    <t>2062-06-15</t>
  </si>
  <si>
    <t>2054-02-12</t>
  </si>
  <si>
    <t>2055-02-02</t>
  </si>
  <si>
    <t>2062-07-13</t>
  </si>
  <si>
    <t>2060-07-15</t>
  </si>
  <si>
    <t>2060-06-21</t>
  </si>
  <si>
    <t>2062-03-06</t>
  </si>
  <si>
    <t>2038-07-16</t>
  </si>
  <si>
    <t>2059-08-06</t>
  </si>
  <si>
    <t>2061-01-07</t>
  </si>
  <si>
    <t>2060-07-26</t>
  </si>
  <si>
    <t>2061-11-08</t>
  </si>
  <si>
    <t>2060-06-06</t>
  </si>
  <si>
    <t>2061-01-12</t>
  </si>
  <si>
    <t>2060-03-19</t>
  </si>
  <si>
    <t>2050-06-01</t>
  </si>
  <si>
    <t>2062-03-09</t>
  </si>
  <si>
    <t>2060-09-29</t>
  </si>
  <si>
    <t>2061-09-12</t>
  </si>
  <si>
    <t>2059-06-16</t>
  </si>
  <si>
    <t>2062-05-15</t>
  </si>
  <si>
    <t>2061-08-05</t>
  </si>
  <si>
    <t>2062-08-06</t>
  </si>
  <si>
    <t>2062-04-27</t>
  </si>
  <si>
    <t>2061-01-05</t>
  </si>
  <si>
    <t>2061-09-03</t>
  </si>
  <si>
    <t>2025-08-04</t>
  </si>
  <si>
    <t>2058-07-26</t>
  </si>
  <si>
    <t>2062-06-12</t>
  </si>
  <si>
    <t>2060-04-25</t>
  </si>
  <si>
    <t>2061-08-01</t>
  </si>
  <si>
    <t>2061-04-16</t>
  </si>
  <si>
    <t>2061-04-07</t>
  </si>
  <si>
    <t>2060-07-30</t>
  </si>
  <si>
    <t>2062-01-05</t>
  </si>
  <si>
    <t>2049-01-09</t>
  </si>
  <si>
    <t>2060-01-05</t>
  </si>
  <si>
    <t>2060-05-13</t>
  </si>
  <si>
    <t>2059-09-13</t>
  </si>
  <si>
    <t>1900-01-00</t>
  </si>
  <si>
    <t>Date</t>
  </si>
  <si>
    <t>SHREE DIM JANATA SEC.SCHOOL</t>
  </si>
  <si>
    <t>LALBANDI-16 PARWANIPUR,SARLAHI</t>
  </si>
  <si>
    <t>YEARLY EXAMINATION-077</t>
  </si>
  <si>
    <t>School Code</t>
  </si>
  <si>
    <t xml:space="preserve">       </t>
  </si>
  <si>
    <t>Issued Date :</t>
  </si>
  <si>
    <t>Class :</t>
  </si>
  <si>
    <t>XI</t>
  </si>
  <si>
    <t>Symbol No :</t>
  </si>
  <si>
    <t xml:space="preserve">Name :           </t>
  </si>
  <si>
    <t>Roll  No :</t>
  </si>
  <si>
    <t>DOB :</t>
  </si>
  <si>
    <t>Time :</t>
  </si>
  <si>
    <t xml:space="preserve">7:00 AM  -10:00  AM </t>
  </si>
  <si>
    <t xml:space="preserve">Exam Routine </t>
  </si>
  <si>
    <t>Exam Routine</t>
  </si>
  <si>
    <t>S.N</t>
  </si>
  <si>
    <t>SUB CODE</t>
  </si>
  <si>
    <t>FULL MARKS</t>
  </si>
  <si>
    <t>DATE</t>
  </si>
  <si>
    <t>DAYS</t>
  </si>
  <si>
    <t>TIME</t>
  </si>
  <si>
    <t>SUNDAY</t>
  </si>
  <si>
    <t>MONDAY</t>
  </si>
  <si>
    <t>TUESDAY</t>
  </si>
  <si>
    <t>WEDNESDAY</t>
  </si>
  <si>
    <t>THURSDAY</t>
  </si>
  <si>
    <t xml:space="preserve">Total </t>
  </si>
  <si>
    <t>Assistant Superintendent's Sign                                Issued date                                     Co-ordinator</t>
  </si>
  <si>
    <t>Head teacher's Sign</t>
  </si>
  <si>
    <t>Note : Students Must Bring this card during the exam period</t>
  </si>
  <si>
    <t>Name</t>
  </si>
  <si>
    <t>Rgd No</t>
  </si>
  <si>
    <t>Syb No</t>
  </si>
  <si>
    <t>Roll No</t>
  </si>
  <si>
    <t>Formate</t>
  </si>
  <si>
    <t>AD</t>
  </si>
  <si>
    <t>Sub Code4</t>
  </si>
  <si>
    <t>Bill No</t>
  </si>
  <si>
    <t>EXAM DATE</t>
  </si>
  <si>
    <t>SCHOOL CODE</t>
  </si>
  <si>
    <t>EXAM TERM</t>
  </si>
  <si>
    <t>cmbPrintOption</t>
  </si>
  <si>
    <t>1190005</t>
  </si>
  <si>
    <t>Print Upto</t>
  </si>
  <si>
    <t>1190006</t>
  </si>
  <si>
    <t>Print This</t>
  </si>
  <si>
    <t>1190007</t>
  </si>
  <si>
    <t>Print All</t>
  </si>
  <si>
    <t>1190008</t>
  </si>
  <si>
    <t>Save MultiCard as PDF</t>
  </si>
  <si>
    <t>1190009</t>
  </si>
  <si>
    <t>Save Single Card as PDF</t>
  </si>
  <si>
    <t>1190010</t>
  </si>
  <si>
    <t>1190012</t>
  </si>
  <si>
    <t>1190013</t>
  </si>
  <si>
    <t>Gcfkm"nfO{ rfx] cg';f/ lk|G6 ug{ SN df gDa/ xfNg'; / Single print df Click ug'{;  jf Data sheet df uP/uidelines</t>
  </si>
  <si>
    <t xml:space="preserve">cfkm'nfO{ rfx] sf] gDa/ dfq /fv]/ All Print df Click ug'{;  </t>
  </si>
  <si>
    <t>Student's Sign                                Issued date                                     Co-ordinator</t>
  </si>
  <si>
    <t>1190014</t>
  </si>
  <si>
    <t>Sub Code5</t>
  </si>
  <si>
    <t>Sub Code6</t>
  </si>
  <si>
    <t>Opt  Sub6</t>
  </si>
  <si>
    <t>Opt  Sub4</t>
  </si>
  <si>
    <t>"(" &amp;bs2ad(J6) &amp;" "&amp; "AD"&amp;")</t>
  </si>
  <si>
    <t>3</t>
  </si>
  <si>
    <t>https://commons.wikimedia.org/wiki/File:Animated-Flag-Nepal.gif</t>
  </si>
  <si>
    <t>Generate and Print Option</t>
  </si>
  <si>
    <t>Gradesheet</t>
  </si>
  <si>
    <t>Entrance Card</t>
  </si>
  <si>
    <t>Certificate</t>
  </si>
  <si>
    <t xml:space="preserve">Total No.of student </t>
  </si>
  <si>
    <t>ISHWORPUR</t>
  </si>
  <si>
    <t>SARLAHI</t>
  </si>
  <si>
    <t xml:space="preserve">LAL BDR </t>
  </si>
  <si>
    <t>BILL NO</t>
  </si>
  <si>
    <t>WARD NO</t>
  </si>
  <si>
    <t>Rural/Munici</t>
  </si>
  <si>
    <t>district</t>
  </si>
  <si>
    <t>Prades's Nmae</t>
  </si>
  <si>
    <t>Father's Name</t>
  </si>
  <si>
    <t>GP</t>
  </si>
  <si>
    <t>GRADE</t>
  </si>
  <si>
    <t>%</t>
  </si>
  <si>
    <t>GPA</t>
  </si>
  <si>
    <t>TTL</t>
  </si>
  <si>
    <t>STABLISHED YEAR :</t>
  </si>
  <si>
    <t>ADDRESS :</t>
  </si>
  <si>
    <t>SCHOOL NAME :</t>
  </si>
  <si>
    <t>EXAM HELD IN  (AD) :</t>
  </si>
  <si>
    <t xml:space="preserve">EXAM HELD IN  (BS) </t>
  </si>
  <si>
    <t>School Name :</t>
  </si>
  <si>
    <t>Address :</t>
  </si>
  <si>
    <t>SRL NO :</t>
  </si>
  <si>
    <t>SCL CODE :</t>
  </si>
  <si>
    <t xml:space="preserve">Pay Bill No:                                                                                    </t>
  </si>
  <si>
    <t xml:space="preserve">                                          </t>
  </si>
  <si>
    <t xml:space="preserve">This is certified that </t>
  </si>
  <si>
    <t>division/position.</t>
  </si>
  <si>
    <t>1190015</t>
  </si>
  <si>
    <t>1190016</t>
  </si>
  <si>
    <t>1190017</t>
  </si>
  <si>
    <t>1190018</t>
  </si>
  <si>
    <t>1190019</t>
  </si>
  <si>
    <t>1190020</t>
  </si>
  <si>
    <t>1190021</t>
  </si>
  <si>
    <t>1190022</t>
  </si>
  <si>
    <t>1190023</t>
  </si>
  <si>
    <t>1190024</t>
  </si>
  <si>
    <t>1190025</t>
  </si>
  <si>
    <t>1190026</t>
  </si>
  <si>
    <t>1190027</t>
  </si>
  <si>
    <t>1190028</t>
  </si>
  <si>
    <t>1190029</t>
  </si>
  <si>
    <t>1190030</t>
  </si>
  <si>
    <t>1190031</t>
  </si>
  <si>
    <t>1190032</t>
  </si>
  <si>
    <t>1190033</t>
  </si>
  <si>
    <t>1190034</t>
  </si>
  <si>
    <t>1190035</t>
  </si>
  <si>
    <t>1190036</t>
  </si>
  <si>
    <t>1190037</t>
  </si>
  <si>
    <t>1190038</t>
  </si>
  <si>
    <t>1190039</t>
  </si>
  <si>
    <t>1190040</t>
  </si>
  <si>
    <t>1190041</t>
  </si>
  <si>
    <t>1190042</t>
  </si>
  <si>
    <t>1190043</t>
  </si>
  <si>
    <t>1190044</t>
  </si>
  <si>
    <t>1190045</t>
  </si>
  <si>
    <t>1190046</t>
  </si>
  <si>
    <t>1190047</t>
  </si>
  <si>
    <t>1190048</t>
  </si>
  <si>
    <t>1190049</t>
  </si>
  <si>
    <t>1190050</t>
  </si>
  <si>
    <t>1190051</t>
  </si>
  <si>
    <t>1190052</t>
  </si>
  <si>
    <t>1190053</t>
  </si>
  <si>
    <t>1190054</t>
  </si>
  <si>
    <t>1190055</t>
  </si>
  <si>
    <t>1190056</t>
  </si>
  <si>
    <t>1190057</t>
  </si>
  <si>
    <t>1190058</t>
  </si>
  <si>
    <t>1190059</t>
  </si>
  <si>
    <t>1190060</t>
  </si>
  <si>
    <t>1190061</t>
  </si>
  <si>
    <t>1190062</t>
  </si>
  <si>
    <t>1190063</t>
  </si>
  <si>
    <t>1190064</t>
  </si>
  <si>
    <t>1190065</t>
  </si>
  <si>
    <t>1190066</t>
  </si>
  <si>
    <t>1190067</t>
  </si>
  <si>
    <t>1190068</t>
  </si>
  <si>
    <t>1190069</t>
  </si>
  <si>
    <t>1190070</t>
  </si>
  <si>
    <t>1190071</t>
  </si>
  <si>
    <t>1190072</t>
  </si>
  <si>
    <t>1190073</t>
  </si>
  <si>
    <t>1190074</t>
  </si>
  <si>
    <t>1190075</t>
  </si>
  <si>
    <t>1190076</t>
  </si>
  <si>
    <t>1190077</t>
  </si>
  <si>
    <t>1190078</t>
  </si>
  <si>
    <t>1190079</t>
  </si>
  <si>
    <t>1190080</t>
  </si>
  <si>
    <t>1190081</t>
  </si>
  <si>
    <t>1190082</t>
  </si>
  <si>
    <t>1190083</t>
  </si>
  <si>
    <t>1190084</t>
  </si>
  <si>
    <t>1190085</t>
  </si>
  <si>
    <t>EDU. DEVELOPMENT-(TH)</t>
  </si>
  <si>
    <t>HEALTH &amp; PHY.EDUCATION (TH)</t>
  </si>
  <si>
    <t>CHILD DEVELOPMENT-(TH)</t>
  </si>
  <si>
    <t>SHREE RASHTRIYA JANATA  SECONDARY SCHOOL</t>
  </si>
  <si>
    <t>ISHWORPUR 12 KALINZOR,SARLAHI</t>
  </si>
  <si>
    <t xml:space="preserve"> PR</t>
  </si>
  <si>
    <t>ALISH  LUNGELI</t>
  </si>
  <si>
    <t>ANGEL  LUNGELI</t>
  </si>
  <si>
    <t>BINITA  BISHOWKARMA</t>
  </si>
  <si>
    <t>CHANDRA KUMAR THAPA</t>
  </si>
  <si>
    <t>CHHAIGU JIMBA TAMANG</t>
  </si>
  <si>
    <t>DARSHAN  LUNGELI</t>
  </si>
  <si>
    <t>GITA KUMARI KAMI</t>
  </si>
  <si>
    <t>ISHWORI PRASAD ACHARYA</t>
  </si>
  <si>
    <t>JASMI  LAMA</t>
  </si>
  <si>
    <t>KHUSHI  KARKI</t>
  </si>
  <si>
    <t>KRISHNA PRASAD BHATTARAI</t>
  </si>
  <si>
    <t>LAXMI KUMARI BANIYA</t>
  </si>
  <si>
    <t>LILA KUMARI MAGRATI</t>
  </si>
  <si>
    <t>MADHAB PRASAD ADHIKARI</t>
  </si>
  <si>
    <t>MAMATA KUMARI PURBACHHANE</t>
  </si>
  <si>
    <t>MANJU  BARAL</t>
  </si>
  <si>
    <t>MANJU KUMARI YADAV</t>
  </si>
  <si>
    <t>PUJA KUMARI WAIBA</t>
  </si>
  <si>
    <t>RAJANI KUMARI PAKHRIN</t>
  </si>
  <si>
    <t>RAMILA KUMARI GOLE</t>
  </si>
  <si>
    <t>RANJIT  THING</t>
  </si>
  <si>
    <t>RASAMILA  KHADKA</t>
  </si>
  <si>
    <t>RASMI  LAMA</t>
  </si>
  <si>
    <t>REJINA  DHAKAL</t>
  </si>
  <si>
    <t>RITU  KUMARI</t>
  </si>
  <si>
    <t>ROSHAN  LAMA</t>
  </si>
  <si>
    <t>RUDRA BAHADUR SHRESTHA</t>
  </si>
  <si>
    <t>SAMJHANA  LAYO</t>
  </si>
  <si>
    <t>SANJEEP  REGMI</t>
  </si>
  <si>
    <t>SAPANA  B K</t>
  </si>
  <si>
    <t>SITA KUMARI BAL</t>
  </si>
  <si>
    <t>SUBHANAM  PAKHRIN</t>
  </si>
  <si>
    <t>SUNIL MANGRATI SARKI</t>
  </si>
  <si>
    <t>SUSHMA  MAGAR</t>
  </si>
  <si>
    <t>SUSMITA  GHIMIRE</t>
  </si>
  <si>
    <t>TIKA KUMARI KAFLE</t>
  </si>
  <si>
    <t xml:space="preserve">SUB5 </t>
  </si>
  <si>
    <t>STD : 2031B.S</t>
  </si>
  <si>
    <t>B.S</t>
  </si>
  <si>
    <t>GRADE-SHEET</t>
  </si>
  <si>
    <t>Yearly</t>
  </si>
  <si>
    <r>
      <rPr>
        <sz val="11"/>
        <color theme="3" tint="0.39997558519241921"/>
        <rFont val="Calibri"/>
        <family val="2"/>
        <scheme val="minor"/>
      </rPr>
      <t>*</t>
    </r>
    <r>
      <rPr>
        <sz val="9"/>
        <color theme="3" tint="0.39997558519241921"/>
        <rFont val="Calibri"/>
        <family val="2"/>
        <scheme val="minor"/>
      </rPr>
      <t xml:space="preserve">  = FAIL</t>
    </r>
  </si>
  <si>
    <r>
      <t xml:space="preserve">CLASS :   </t>
    </r>
    <r>
      <rPr>
        <sz val="10"/>
        <color theme="0" tint="-0.34998626667073579"/>
        <rFont val="Calibri"/>
        <family val="2"/>
        <scheme val="minor"/>
      </rPr>
      <t>11</t>
    </r>
  </si>
  <si>
    <t>Full Marks</t>
  </si>
  <si>
    <t>Average</t>
  </si>
  <si>
    <t>SAROJ KARKI KARKI</t>
  </si>
  <si>
    <t xml:space="preserve">SAROJ BISHWAKARMA </t>
  </si>
  <si>
    <t>PREM BAHADUR GHALAN</t>
  </si>
  <si>
    <t>UMESH KUMAR SYANGTAN</t>
  </si>
  <si>
    <t>AAKRITI THAPA MAGAR</t>
  </si>
  <si>
    <t>TOL</t>
  </si>
  <si>
    <t>Obt Marks</t>
  </si>
  <si>
    <t xml:space="preserve">SUB4 2031 edu+ 2151 Boom </t>
  </si>
  <si>
    <t>1151 child  SUB51031 Acc</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</si>
</sst>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_(* \(#,##0.00\);_(* &quot;-&quot;??_);_(@_)"/>
    <numFmt numFmtId="165" formatCode="yyyy\-mm\-dd"/>
    <numFmt numFmtId="166" formatCode="000"/>
    <numFmt numFmtId="167" formatCode="0000"/>
    <numFmt numFmtId="168" formatCode="m/d/yyyy;@"/>
    <numFmt numFmtId="169" formatCode="[$-F400]h:mm:ss\ AM/PM"/>
    <numFmt numFmtId="170" formatCode="0.0"/>
  </numFmts>
  <fonts count="203">
    <font>
      <sz val="16"/>
      <color theme="1"/>
      <name val="Calibri"/>
      <family val="2"/>
      <scheme val="minor"/>
    </font>
    <font>
      <sz val="14"/>
      <color theme="1"/>
      <name val="Cambria"/>
      <family val="2"/>
      <scheme val="major"/>
    </font>
    <font>
      <sz val="14"/>
      <color theme="1"/>
      <name val="Cambria"/>
      <family val="2"/>
      <scheme val="major"/>
    </font>
    <font>
      <sz val="14"/>
      <color theme="1"/>
      <name val="Cambria"/>
      <family val="2"/>
      <scheme val="major"/>
    </font>
    <font>
      <sz val="14"/>
      <color theme="1"/>
      <name val="Cambria"/>
      <family val="2"/>
      <scheme val="maj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0"/>
      <name val="Cambria"/>
      <family val="1"/>
      <scheme val="major"/>
    </font>
    <font>
      <b/>
      <sz val="12"/>
      <name val="Cambria"/>
      <family val="1"/>
      <scheme val="major"/>
    </font>
    <font>
      <b/>
      <sz val="12"/>
      <color theme="1"/>
      <name val="Calibri"/>
      <family val="2"/>
      <scheme val="minor"/>
    </font>
    <font>
      <u/>
      <sz val="16"/>
      <color theme="10"/>
      <name val="Calibri"/>
      <family val="2"/>
      <scheme val="minor"/>
    </font>
    <font>
      <sz val="9"/>
      <color theme="1"/>
      <name val="Calibri"/>
      <family val="2"/>
      <scheme val="minor"/>
    </font>
    <font>
      <sz val="10"/>
      <name val="Calibri"/>
      <family val="2"/>
      <scheme val="minor"/>
    </font>
    <font>
      <sz val="11"/>
      <color rgb="FF000000"/>
      <name val="Calibri"/>
      <family val="2"/>
    </font>
    <font>
      <sz val="14"/>
      <name val="Cambria"/>
      <family val="1"/>
      <scheme val="major"/>
    </font>
    <font>
      <sz val="12"/>
      <name val="Cambria"/>
      <family val="1"/>
      <scheme val="major"/>
    </font>
    <font>
      <sz val="12"/>
      <name val="Calibri"/>
      <family val="2"/>
      <scheme val="minor"/>
    </font>
    <font>
      <sz val="16"/>
      <color theme="0"/>
      <name val="Calibri"/>
      <family val="2"/>
      <scheme val="minor"/>
    </font>
    <font>
      <b/>
      <sz val="10"/>
      <name val="Calibri"/>
      <family val="2"/>
      <scheme val="minor"/>
    </font>
    <font>
      <b/>
      <sz val="12"/>
      <name val="Calibri"/>
      <family val="2"/>
      <scheme val="minor"/>
    </font>
    <font>
      <sz val="11"/>
      <color theme="1"/>
      <name val="Calibri"/>
      <family val="2"/>
    </font>
    <font>
      <u/>
      <sz val="16"/>
      <color theme="10"/>
      <name val="Calibri"/>
      <family val="2"/>
    </font>
    <font>
      <b/>
      <sz val="11"/>
      <name val="Cambria"/>
      <family val="1"/>
      <scheme val="major"/>
    </font>
    <font>
      <b/>
      <sz val="8"/>
      <color theme="1"/>
      <name val="Calibri"/>
      <family val="2"/>
      <scheme val="minor"/>
    </font>
    <font>
      <b/>
      <sz val="9"/>
      <color theme="1"/>
      <name val="Cambria"/>
      <family val="1"/>
      <scheme val="major"/>
    </font>
    <font>
      <sz val="14"/>
      <color rgb="FF0070C0"/>
      <name val="Calibri"/>
      <family val="2"/>
      <scheme val="minor"/>
    </font>
    <font>
      <sz val="10"/>
      <color theme="0"/>
      <name val="Cambria"/>
      <family val="1"/>
      <scheme val="major"/>
    </font>
    <font>
      <b/>
      <sz val="11"/>
      <color theme="0" tint="-0.34998626667073579"/>
      <name val="Calibri"/>
      <family val="2"/>
      <scheme val="minor"/>
    </font>
    <font>
      <sz val="9"/>
      <color theme="1"/>
      <name val="Cambria"/>
      <family val="1"/>
    </font>
    <font>
      <sz val="16"/>
      <color theme="1"/>
      <name val="Calibri"/>
      <family val="2"/>
      <scheme val="minor"/>
    </font>
    <font>
      <sz val="12"/>
      <color theme="2" tint="-0.499984740745262"/>
      <name val="Cambria"/>
      <family val="1"/>
      <scheme val="major"/>
    </font>
    <font>
      <sz val="8"/>
      <color theme="1"/>
      <name val="Calibri"/>
      <family val="2"/>
      <scheme val="minor"/>
    </font>
    <font>
      <b/>
      <sz val="12"/>
      <color theme="3" tint="-0.249977111117893"/>
      <name val="Calibri"/>
      <family val="2"/>
      <scheme val="minor"/>
    </font>
    <font>
      <sz val="9"/>
      <name val="Calibri"/>
      <family val="2"/>
      <scheme val="minor"/>
    </font>
    <font>
      <sz val="9"/>
      <color theme="1" tint="0.499984740745262"/>
      <name val="Cambria"/>
      <family val="1"/>
      <scheme val="major"/>
    </font>
    <font>
      <b/>
      <sz val="10"/>
      <color theme="1" tint="0.34998626667073579"/>
      <name val="Calibri"/>
      <family val="2"/>
      <scheme val="minor"/>
    </font>
    <font>
      <b/>
      <i/>
      <sz val="10"/>
      <color theme="1" tint="0.34998626667073579"/>
      <name val="Calibri"/>
      <family val="2"/>
      <scheme val="minor"/>
    </font>
    <font>
      <b/>
      <sz val="23"/>
      <color theme="3" tint="-0.249977111117893"/>
      <name val="Calibri"/>
      <family val="2"/>
      <scheme val="minor"/>
    </font>
    <font>
      <sz val="24"/>
      <color theme="1"/>
      <name val="Calibri"/>
      <family val="2"/>
      <scheme val="minor"/>
    </font>
    <font>
      <b/>
      <sz val="11"/>
      <color theme="1" tint="0.499984740745262"/>
      <name val="Calibri"/>
      <family val="2"/>
      <scheme val="minor"/>
    </font>
    <font>
      <b/>
      <sz val="21"/>
      <color theme="3" tint="-0.249977111117893"/>
      <name val="Calibri"/>
      <family val="2"/>
      <scheme val="minor"/>
    </font>
    <font>
      <sz val="9"/>
      <name val="Cambria"/>
      <family val="1"/>
      <scheme val="major"/>
    </font>
    <font>
      <b/>
      <sz val="20"/>
      <color theme="3" tint="-0.249977111117893"/>
      <name val="Calibri"/>
      <family val="2"/>
      <scheme val="minor"/>
    </font>
    <font>
      <b/>
      <sz val="9"/>
      <color theme="1"/>
      <name val="Calibri"/>
      <family val="2"/>
      <scheme val="minor"/>
    </font>
    <font>
      <b/>
      <sz val="8"/>
      <color rgb="FF000000"/>
      <name val="Calibri"/>
      <family val="2"/>
    </font>
    <font>
      <b/>
      <sz val="12"/>
      <color rgb="FFFF0000"/>
      <name val="Calibri"/>
      <family val="2"/>
      <scheme val="minor"/>
    </font>
    <font>
      <sz val="9"/>
      <color theme="0" tint="-0.249977111117893"/>
      <name val="Calibri"/>
      <family val="2"/>
      <scheme val="minor"/>
    </font>
    <font>
      <b/>
      <sz val="10"/>
      <color rgb="FFFF0000"/>
      <name val="Calibri"/>
      <family val="2"/>
      <scheme val="minor"/>
    </font>
    <font>
      <b/>
      <sz val="8"/>
      <color theme="1"/>
      <name val="Cambria"/>
      <family val="1"/>
    </font>
    <font>
      <i/>
      <sz val="12"/>
      <color theme="1" tint="0.34998626667073579"/>
      <name val="Calibri"/>
      <family val="2"/>
      <scheme val="minor"/>
    </font>
    <font>
      <sz val="10"/>
      <color theme="1"/>
      <name val="Cambria"/>
      <family val="2"/>
      <scheme val="major"/>
    </font>
    <font>
      <sz val="10"/>
      <color rgb="FF000000"/>
      <name val="Cambria"/>
      <family val="2"/>
      <scheme val="major"/>
    </font>
    <font>
      <sz val="10"/>
      <color rgb="FFFF0000"/>
      <name val="Cambria"/>
      <family val="2"/>
      <scheme val="major"/>
    </font>
    <font>
      <b/>
      <sz val="16"/>
      <color theme="3" tint="-0.249977111117893"/>
      <name val="Calibri"/>
      <family val="2"/>
      <scheme val="minor"/>
    </font>
    <font>
      <sz val="9"/>
      <color theme="1"/>
      <name val="Cambria"/>
      <family val="2"/>
      <scheme val="major"/>
    </font>
    <font>
      <sz val="11"/>
      <color theme="1"/>
      <name val="Cambria"/>
      <family val="2"/>
      <scheme val="major"/>
    </font>
    <font>
      <sz val="10"/>
      <color rgb="FFFF0000"/>
      <name val="Calibri"/>
      <family val="2"/>
      <scheme val="minor"/>
    </font>
    <font>
      <sz val="9"/>
      <color rgb="FFFF0000"/>
      <name val="Calibri"/>
      <family val="2"/>
      <scheme val="minor"/>
    </font>
    <font>
      <sz val="10"/>
      <color theme="1"/>
      <name val="Cambria"/>
      <family val="1"/>
      <scheme val="major"/>
    </font>
    <font>
      <sz val="9"/>
      <color rgb="FFFF0000"/>
      <name val="Cambria"/>
      <family val="2"/>
      <scheme val="major"/>
    </font>
    <font>
      <sz val="10"/>
      <color rgb="FF000000"/>
      <name val="Cambria"/>
      <family val="1"/>
    </font>
    <font>
      <sz val="9"/>
      <color rgb="FF000000"/>
      <name val="Cambria"/>
      <family val="1"/>
    </font>
    <font>
      <sz val="9"/>
      <color rgb="FF000000"/>
      <name val="Calibri"/>
      <family val="2"/>
    </font>
    <font>
      <b/>
      <sz val="9"/>
      <color theme="0" tint="-0.499984740745262"/>
      <name val="Cambria"/>
      <family val="1"/>
      <scheme val="major"/>
    </font>
    <font>
      <sz val="9"/>
      <color theme="1"/>
      <name val="Cambria"/>
      <family val="1"/>
      <scheme val="major"/>
    </font>
    <font>
      <b/>
      <sz val="20"/>
      <color theme="3" tint="-0.249977111117893"/>
      <name val="Cambria"/>
      <family val="1"/>
      <scheme val="major"/>
    </font>
    <font>
      <sz val="14"/>
      <color theme="1"/>
      <name val="Cambria"/>
      <family val="1"/>
      <scheme val="major"/>
    </font>
    <font>
      <sz val="10"/>
      <color theme="0" tint="-0.499984740745262"/>
      <name val="Cambria"/>
      <family val="1"/>
      <scheme val="major"/>
    </font>
    <font>
      <sz val="11"/>
      <color theme="1" tint="0.499984740745262"/>
      <name val="Calibri"/>
      <family val="2"/>
      <scheme val="minor"/>
    </font>
    <font>
      <sz val="10"/>
      <color theme="0" tint="-0.499984740745262"/>
      <name val="Calibri"/>
      <family val="2"/>
      <scheme val="minor"/>
    </font>
    <font>
      <sz val="24"/>
      <color theme="3" tint="-0.249977111117893"/>
      <name val="Cambria"/>
      <family val="1"/>
      <scheme val="major"/>
    </font>
    <font>
      <sz val="10"/>
      <color rgb="FF000000"/>
      <name val="Calibri"/>
      <family val="2"/>
    </font>
    <font>
      <b/>
      <sz val="8"/>
      <color rgb="FF00B050"/>
      <name val="Calibri"/>
      <family val="2"/>
      <scheme val="minor"/>
    </font>
    <font>
      <sz val="16"/>
      <color rgb="FF00B050"/>
      <name val="Calibri"/>
      <family val="2"/>
      <scheme val="minor"/>
    </font>
    <font>
      <sz val="8"/>
      <color rgb="FF00B050"/>
      <name val="Calibri"/>
      <family val="2"/>
      <scheme val="minor"/>
    </font>
    <font>
      <b/>
      <sz val="16"/>
      <color theme="1"/>
      <name val="Calibri"/>
      <family val="2"/>
      <scheme val="minor"/>
    </font>
    <font>
      <b/>
      <sz val="10"/>
      <color rgb="FF00B050"/>
      <name val="Calibri"/>
      <family val="2"/>
      <scheme val="minor"/>
    </font>
    <font>
      <b/>
      <sz val="9"/>
      <color rgb="FF00B050"/>
      <name val="Calibri"/>
      <family val="2"/>
      <scheme val="minor"/>
    </font>
    <font>
      <b/>
      <sz val="16"/>
      <color rgb="FF00B050"/>
      <name val="Calibri"/>
      <family val="2"/>
      <scheme val="minor"/>
    </font>
    <font>
      <b/>
      <sz val="11"/>
      <color rgb="FF00B050"/>
      <name val="Calibri"/>
      <family val="2"/>
      <scheme val="minor"/>
    </font>
    <font>
      <b/>
      <sz val="12"/>
      <color rgb="FF00B050"/>
      <name val="Calibri"/>
      <family val="2"/>
      <scheme val="minor"/>
    </font>
    <font>
      <b/>
      <sz val="8"/>
      <color rgb="FF00B050"/>
      <name val="Times New Roman"/>
      <family val="1"/>
    </font>
    <font>
      <sz val="9"/>
      <color theme="0"/>
      <name val="Cambria"/>
      <family val="1"/>
    </font>
    <font>
      <sz val="9"/>
      <color theme="0"/>
      <name val="Calibri"/>
      <family val="2"/>
      <scheme val="minor"/>
    </font>
    <font>
      <b/>
      <sz val="24"/>
      <color theme="4" tint="-0.249977111117893"/>
      <name val="Monotype Corsiva"/>
      <family val="4"/>
    </font>
    <font>
      <b/>
      <sz val="14"/>
      <color theme="4" tint="-0.249977111117893"/>
      <name val="Monotype Corsiva"/>
      <family val="4"/>
    </font>
    <font>
      <sz val="14"/>
      <color theme="0" tint="-0.14999847407452621"/>
      <name val="Cambria"/>
      <family val="2"/>
      <scheme val="major"/>
    </font>
    <font>
      <b/>
      <sz val="12"/>
      <color theme="4" tint="-0.249977111117893"/>
      <name val="Monotype Corsiva"/>
      <family val="4"/>
    </font>
    <font>
      <b/>
      <sz val="12"/>
      <color theme="4" tint="-0.249977111117893"/>
      <name val="Cambria"/>
      <family val="1"/>
      <scheme val="major"/>
    </font>
    <font>
      <sz val="14"/>
      <color theme="4" tint="-0.249977111117893"/>
      <name val="Cambria"/>
      <family val="2"/>
      <scheme val="major"/>
    </font>
    <font>
      <sz val="10"/>
      <color theme="1"/>
      <name val="Monotype Corsiva"/>
      <family val="4"/>
    </font>
    <font>
      <b/>
      <sz val="10"/>
      <color theme="1"/>
      <name val="Monotype Corsiva"/>
      <family val="4"/>
    </font>
    <font>
      <sz val="11"/>
      <color theme="0" tint="-0.34998626667073579"/>
      <name val="Calibri"/>
      <family val="2"/>
    </font>
    <font>
      <sz val="12"/>
      <color theme="0" tint="-0.249977111117893"/>
      <name val="Calibri"/>
      <family val="2"/>
    </font>
    <font>
      <b/>
      <sz val="11"/>
      <color rgb="FF505050"/>
      <name val="Monotype Corsiva"/>
      <family val="4"/>
    </font>
    <font>
      <b/>
      <sz val="10"/>
      <color rgb="FF505050"/>
      <name val="Monotype Corsiva"/>
      <family val="4"/>
    </font>
    <font>
      <sz val="12"/>
      <name val="Calibri"/>
      <family val="2"/>
    </font>
    <font>
      <b/>
      <sz val="11"/>
      <color theme="0"/>
      <name val="Monotype Corsiva"/>
      <family val="4"/>
    </font>
    <font>
      <sz val="8"/>
      <color theme="0"/>
      <name val="Calibri"/>
      <family val="2"/>
    </font>
    <font>
      <sz val="11"/>
      <color theme="1"/>
      <name val="Monotype Corsiva"/>
      <family val="4"/>
    </font>
    <font>
      <b/>
      <sz val="11"/>
      <color theme="0" tint="-0.499984740745262"/>
      <name val="Calibri"/>
      <family val="2"/>
    </font>
    <font>
      <b/>
      <sz val="12"/>
      <name val="Calibri"/>
      <family val="2"/>
    </font>
    <font>
      <b/>
      <sz val="12"/>
      <color theme="1"/>
      <name val="Calibri"/>
      <family val="2"/>
    </font>
    <font>
      <sz val="12"/>
      <color theme="1"/>
      <name val="Calibri"/>
      <family val="2"/>
    </font>
    <font>
      <b/>
      <sz val="12"/>
      <color theme="0" tint="-0.499984740745262"/>
      <name val="Calibri"/>
      <family val="2"/>
    </font>
    <font>
      <b/>
      <sz val="11"/>
      <color theme="0" tint="-0.499984740745262"/>
      <name val="Calibri"/>
      <family val="2"/>
      <scheme val="minor"/>
    </font>
    <font>
      <sz val="12"/>
      <color theme="1"/>
      <name val="Monotype Corsiva"/>
      <family val="4"/>
    </font>
    <font>
      <b/>
      <sz val="10"/>
      <color theme="0" tint="-0.499984740745262"/>
      <name val="Cambria"/>
      <family val="1"/>
      <scheme val="major"/>
    </font>
    <font>
      <b/>
      <sz val="11"/>
      <name val="Calibri"/>
      <family val="2"/>
    </font>
    <font>
      <sz val="12"/>
      <color theme="0"/>
      <name val="Calibri"/>
      <family val="2"/>
    </font>
    <font>
      <b/>
      <sz val="10"/>
      <color theme="1"/>
      <name val="Calibri"/>
      <family val="2"/>
    </font>
    <font>
      <sz val="11"/>
      <color theme="0" tint="-0.34998626667073579"/>
      <name val="Cambria"/>
      <family val="2"/>
      <scheme val="major"/>
    </font>
    <font>
      <sz val="11"/>
      <color theme="0" tint="-0.499984740745262"/>
      <name val="Monotype Corsiva"/>
      <family val="4"/>
    </font>
    <font>
      <sz val="10"/>
      <color theme="1"/>
      <name val="Calibri"/>
      <family val="2"/>
    </font>
    <font>
      <sz val="8"/>
      <color theme="1"/>
      <name val="Calibri"/>
      <family val="2"/>
    </font>
    <font>
      <sz val="10"/>
      <name val="MS Sans Serif"/>
      <family val="2"/>
    </font>
    <font>
      <i/>
      <sz val="10"/>
      <name val="Cambria"/>
      <family val="1"/>
      <scheme val="major"/>
    </font>
    <font>
      <b/>
      <sz val="8"/>
      <color theme="0" tint="-0.34998626667073579"/>
      <name val="Cambria"/>
      <family val="1"/>
      <scheme val="major"/>
    </font>
    <font>
      <i/>
      <sz val="10"/>
      <name val="MS Sans Serif"/>
      <family val="2"/>
    </font>
    <font>
      <i/>
      <sz val="10"/>
      <name val="Calibri"/>
      <family val="2"/>
    </font>
    <font>
      <b/>
      <i/>
      <sz val="10"/>
      <name val="MS Sans Serif"/>
      <family val="2"/>
    </font>
    <font>
      <b/>
      <i/>
      <sz val="10"/>
      <name val="Calibri"/>
      <family val="2"/>
    </font>
    <font>
      <b/>
      <i/>
      <sz val="11"/>
      <name val="Calibri"/>
      <family val="2"/>
    </font>
    <font>
      <b/>
      <i/>
      <sz val="11"/>
      <color theme="0" tint="-0.34998626667073579"/>
      <name val="Monotype Corsiva"/>
      <family val="4"/>
    </font>
    <font>
      <i/>
      <sz val="11"/>
      <color theme="1"/>
      <name val="Monotype Corsiva"/>
      <family val="4"/>
    </font>
    <font>
      <u/>
      <sz val="11"/>
      <color theme="1"/>
      <name val="Monotype Corsiva"/>
      <family val="4"/>
    </font>
    <font>
      <sz val="14"/>
      <color theme="1"/>
      <name val="Monotype Corsiva"/>
      <family val="4"/>
    </font>
    <font>
      <b/>
      <sz val="12"/>
      <color theme="0"/>
      <name val="Calibri"/>
      <family val="2"/>
      <scheme val="minor"/>
    </font>
    <font>
      <b/>
      <sz val="14"/>
      <color rgb="FF00B050"/>
      <name val="Calibri"/>
      <family val="2"/>
      <scheme val="minor"/>
    </font>
    <font>
      <b/>
      <sz val="18"/>
      <color rgb="FF00B050"/>
      <name val="Calibri"/>
      <family val="2"/>
      <scheme val="minor"/>
    </font>
    <font>
      <b/>
      <sz val="9"/>
      <color rgb="FFFFC000"/>
      <name val="Preeti"/>
    </font>
    <font>
      <b/>
      <sz val="9"/>
      <color rgb="FFFFC000"/>
      <name val="Times New Roman"/>
      <family val="1"/>
    </font>
    <font>
      <b/>
      <sz val="9"/>
      <color rgb="FFFFC000"/>
      <name val="Calibri"/>
      <family val="2"/>
      <scheme val="minor"/>
    </font>
    <font>
      <sz val="9"/>
      <color rgb="FFFFC000"/>
      <name val="Calibri"/>
      <family val="2"/>
      <scheme val="minor"/>
    </font>
    <font>
      <b/>
      <sz val="10"/>
      <color rgb="FFFFC000"/>
      <name val="Preeti"/>
    </font>
    <font>
      <sz val="10"/>
      <color theme="1" tint="0.34998626667073579"/>
      <name val="Cambria"/>
      <family val="2"/>
      <scheme val="major"/>
    </font>
    <font>
      <b/>
      <sz val="16"/>
      <color rgb="FF00B050"/>
      <name val="Cambria"/>
      <family val="1"/>
    </font>
    <font>
      <sz val="14"/>
      <name val="Cambria"/>
      <family val="2"/>
      <scheme val="major"/>
    </font>
    <font>
      <sz val="12"/>
      <color rgb="FFECF2FA"/>
      <name val="Calibri"/>
      <family val="2"/>
      <scheme val="minor"/>
    </font>
    <font>
      <b/>
      <sz val="14"/>
      <color theme="0"/>
      <name val="Calibri"/>
      <family val="2"/>
      <scheme val="minor"/>
    </font>
    <font>
      <sz val="8"/>
      <color rgb="FFC00000"/>
      <name val="Calibri"/>
      <family val="2"/>
      <scheme val="minor"/>
    </font>
    <font>
      <sz val="10"/>
      <color rgb="FFC00000"/>
      <name val="Calibri"/>
      <family val="2"/>
      <scheme val="minor"/>
    </font>
    <font>
      <b/>
      <sz val="12"/>
      <color rgb="FFFF0000"/>
      <name val="Cambria"/>
      <family val="1"/>
      <scheme val="major"/>
    </font>
    <font>
      <b/>
      <sz val="9"/>
      <color theme="4" tint="0.59999389629810485"/>
      <name val="Calibri"/>
      <family val="2"/>
      <scheme val="minor"/>
    </font>
    <font>
      <u/>
      <sz val="8"/>
      <color theme="10"/>
      <name val="Calibri"/>
      <family val="2"/>
      <scheme val="minor"/>
    </font>
    <font>
      <b/>
      <sz val="10"/>
      <name val="Cambria"/>
      <family val="1"/>
      <scheme val="major"/>
    </font>
    <font>
      <b/>
      <sz val="10"/>
      <color theme="1"/>
      <name val="Cambria"/>
      <family val="1"/>
      <scheme val="major"/>
    </font>
    <font>
      <b/>
      <vertAlign val="subscript"/>
      <sz val="10"/>
      <color rgb="FFFF0000"/>
      <name val="Cambria"/>
      <family val="1"/>
      <scheme val="major"/>
    </font>
    <font>
      <sz val="8"/>
      <color rgb="FFFF0000"/>
      <name val="Calibri"/>
      <family val="2"/>
      <scheme val="minor"/>
    </font>
    <font>
      <sz val="10"/>
      <color rgb="FFFF0000"/>
      <name val="Cambria"/>
      <family val="1"/>
      <scheme val="major"/>
    </font>
    <font>
      <b/>
      <sz val="10"/>
      <color rgb="FFFF0000"/>
      <name val="Cambria"/>
      <family val="1"/>
      <scheme val="major"/>
    </font>
    <font>
      <sz val="9"/>
      <color theme="0"/>
      <name val="Cambria"/>
      <family val="2"/>
      <scheme val="major"/>
    </font>
    <font>
      <sz val="10"/>
      <color theme="0"/>
      <name val="Cambria"/>
      <family val="2"/>
      <scheme val="major"/>
    </font>
    <font>
      <b/>
      <sz val="10"/>
      <color theme="0"/>
      <name val="Cambria"/>
      <family val="2"/>
      <scheme val="major"/>
    </font>
    <font>
      <sz val="10"/>
      <color theme="0"/>
      <name val="Cambria"/>
      <family val="2"/>
    </font>
    <font>
      <sz val="14"/>
      <color theme="0" tint="-4.9989318521683403E-2"/>
      <name val="Calibri"/>
      <family val="2"/>
      <scheme val="minor"/>
    </font>
    <font>
      <sz val="10"/>
      <color theme="0" tint="-0.249977111117893"/>
      <name val="Calibri"/>
      <family val="2"/>
      <scheme val="minor"/>
    </font>
    <font>
      <b/>
      <sz val="18"/>
      <color theme="0"/>
      <name val="Cambria"/>
      <family val="1"/>
      <scheme val="major"/>
    </font>
    <font>
      <sz val="12"/>
      <color theme="1"/>
      <name val="Cambria"/>
      <family val="2"/>
      <scheme val="major"/>
    </font>
    <font>
      <sz val="12"/>
      <color theme="0" tint="-0.34998626667073579"/>
      <name val="Cambria"/>
      <family val="2"/>
      <scheme val="major"/>
    </font>
    <font>
      <b/>
      <sz val="18"/>
      <color theme="1"/>
      <name val="Cambria"/>
      <family val="1"/>
      <scheme val="major"/>
    </font>
    <font>
      <sz val="8"/>
      <color theme="1"/>
      <name val="Cambria"/>
      <family val="2"/>
      <scheme val="major"/>
    </font>
    <font>
      <sz val="16"/>
      <color theme="3" tint="0.39997558519241921"/>
      <name val="Calibri"/>
      <family val="2"/>
      <scheme val="minor"/>
    </font>
    <font>
      <b/>
      <sz val="10"/>
      <color theme="3" tint="0.39997558519241921"/>
      <name val="Calibri"/>
      <family val="2"/>
      <scheme val="minor"/>
    </font>
    <font>
      <b/>
      <sz val="9"/>
      <color theme="3" tint="0.39997558519241921"/>
      <name val="Calibri"/>
      <family val="2"/>
      <scheme val="minor"/>
    </font>
    <font>
      <b/>
      <sz val="10"/>
      <color theme="3" tint="0.39997558519241921"/>
      <name val="Calibri"/>
      <family val="2"/>
    </font>
    <font>
      <b/>
      <sz val="9"/>
      <color theme="3" tint="0.39997558519241921"/>
      <name val="Calibri"/>
      <family val="2"/>
    </font>
    <font>
      <sz val="9"/>
      <color theme="3" tint="0.39997558519241921"/>
      <name val="Calibri"/>
      <family val="2"/>
    </font>
    <font>
      <b/>
      <sz val="8"/>
      <color theme="3" tint="0.39997558519241921"/>
      <name val="Calibri"/>
      <family val="2"/>
      <scheme val="minor"/>
    </font>
    <font>
      <sz val="8"/>
      <color theme="3" tint="0.39997558519241921"/>
      <name val="Calibri"/>
      <family val="2"/>
      <scheme val="minor"/>
    </font>
    <font>
      <sz val="9"/>
      <color theme="3" tint="0.39997558519241921"/>
      <name val="Calibri"/>
      <family val="2"/>
      <scheme val="minor"/>
    </font>
    <font>
      <sz val="11"/>
      <color theme="3" tint="0.39997558519241921"/>
      <name val="Calibri"/>
      <family val="2"/>
      <scheme val="minor"/>
    </font>
    <font>
      <b/>
      <sz val="9"/>
      <name val="Cambria"/>
      <family val="1"/>
      <scheme val="major"/>
    </font>
    <font>
      <b/>
      <sz val="10"/>
      <color theme="0"/>
      <name val="Cambria"/>
      <family val="1"/>
      <scheme val="major"/>
    </font>
    <font>
      <b/>
      <sz val="9"/>
      <color theme="3" tint="0.39997558519241921"/>
      <name val="Cambria"/>
      <family val="1"/>
      <scheme val="major"/>
    </font>
    <font>
      <b/>
      <sz val="10"/>
      <color theme="3" tint="0.39997558519241921"/>
      <name val="Cambria"/>
      <family val="1"/>
      <scheme val="major"/>
    </font>
    <font>
      <b/>
      <sz val="16"/>
      <color theme="3" tint="0.39997558519241921"/>
      <name val="Calibri"/>
      <family val="2"/>
      <scheme val="minor"/>
    </font>
    <font>
      <sz val="10"/>
      <color theme="3" tint="0.39997558519241921"/>
      <name val="Calibri"/>
      <family val="2"/>
    </font>
    <font>
      <sz val="10"/>
      <color theme="3" tint="0.39997558519241921"/>
      <name val="Calibri"/>
      <family val="2"/>
      <scheme val="minor"/>
    </font>
    <font>
      <sz val="10"/>
      <color theme="0" tint="-0.34998626667073579"/>
      <name val="Calibri"/>
      <family val="2"/>
      <scheme val="minor"/>
    </font>
    <font>
      <sz val="9"/>
      <color theme="3" tint="0.39997558519241921"/>
      <name val="Cambria"/>
      <family val="1"/>
      <scheme val="major"/>
    </font>
    <font>
      <sz val="10"/>
      <color theme="0" tint="-0.34998626667073579"/>
      <name val="Times New Roman"/>
      <family val="1"/>
    </font>
    <font>
      <sz val="9"/>
      <color theme="2" tint="-0.499984740745262"/>
      <name val="New Roman"/>
    </font>
    <font>
      <sz val="8"/>
      <color theme="2" tint="-0.499984740745262"/>
      <name val="New Roman"/>
    </font>
    <font>
      <sz val="10"/>
      <color theme="2" tint="-0.499984740745262"/>
      <name val="Calibri"/>
      <family val="2"/>
    </font>
    <font>
      <sz val="24"/>
      <color theme="4" tint="-0.249977111117893"/>
      <name val="Times New Roman"/>
      <family val="1"/>
    </font>
    <font>
      <b/>
      <sz val="16"/>
      <color theme="3" tint="0.39997558519241921"/>
      <name val="Times New Roman"/>
      <family val="1"/>
    </font>
    <font>
      <b/>
      <sz val="20"/>
      <color theme="3" tint="0.39997558519241921"/>
      <name val="Times New Roman"/>
      <family val="1"/>
    </font>
    <font>
      <b/>
      <sz val="9"/>
      <color theme="1"/>
      <name val="Cambria"/>
      <family val="2"/>
      <scheme val="major"/>
    </font>
    <font>
      <sz val="8"/>
      <color rgb="FF797979"/>
      <name val="Times New Roman"/>
      <family val="1"/>
    </font>
    <font>
      <sz val="8"/>
      <color rgb="FF797979"/>
      <name val="New Roman"/>
    </font>
    <font>
      <sz val="10"/>
      <color theme="0"/>
      <name val="Calibri"/>
      <family val="2"/>
    </font>
    <font>
      <sz val="8"/>
      <color theme="2" tint="-0.499984740745262"/>
      <name val="Times New Roman"/>
      <family val="1"/>
    </font>
    <font>
      <sz val="10"/>
      <color theme="0" tint="-0.499984740745262"/>
      <name val="Calibri"/>
      <family val="2"/>
    </font>
    <font>
      <b/>
      <sz val="8"/>
      <color theme="0" tint="-0.499984740745262"/>
      <name val="Times New Roman"/>
      <family val="1"/>
    </font>
    <font>
      <sz val="10"/>
      <color rgb="FF000080"/>
      <name val="Calibri"/>
      <family val="2"/>
    </font>
  </fonts>
  <fills count="14">
    <fill>
      <patternFill patternType="none"/>
    </fill>
    <fill>
      <patternFill patternType="gray125"/>
    </fill>
    <fill>
      <patternFill patternType="solid">
        <fgColor theme="0"/>
        <bgColor indexed="64"/>
      </patternFill>
    </fill>
    <fill>
      <patternFill patternType="solid">
        <fgColor rgb="FFFFFFCC"/>
      </patternFill>
    </fill>
    <fill>
      <patternFill patternType="solid">
        <fgColor rgb="FF00B050"/>
        <bgColor indexed="64"/>
      </patternFill>
    </fill>
    <fill>
      <patternFill patternType="solid">
        <fgColor rgb="FFECF2FA"/>
        <bgColor indexed="64"/>
      </patternFill>
    </fill>
    <fill>
      <patternFill patternType="solid">
        <fgColor theme="4" tint="-0.499984740745262"/>
        <bgColor indexed="64"/>
      </patternFill>
    </fill>
    <fill>
      <patternFill patternType="solid">
        <fgColor rgb="FF002060"/>
        <bgColor indexed="64"/>
      </patternFill>
    </fill>
    <fill>
      <patternFill patternType="solid">
        <fgColor rgb="FFC00000"/>
        <bgColor indexed="64"/>
      </patternFill>
    </fill>
    <fill>
      <patternFill patternType="solid">
        <fgColor rgb="FFFFFF00"/>
        <bgColor indexed="64"/>
      </patternFill>
    </fill>
    <fill>
      <patternFill patternType="solid">
        <fgColor theme="1"/>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EFF4FB"/>
        <bgColor indexed="64"/>
      </patternFill>
    </fill>
  </fills>
  <borders count="83">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thin">
        <color theme="3" tint="0.59999389629810485"/>
      </bottom>
      <diagonal/>
    </border>
    <border>
      <left style="thin">
        <color theme="3" tint="0.59999389629810485"/>
      </left>
      <right style="thin">
        <color theme="3" tint="0.59999389629810485"/>
      </right>
      <top style="thin">
        <color theme="3" tint="0.59999389629810485"/>
      </top>
      <bottom style="thin">
        <color theme="3" tint="0.59999389629810485"/>
      </bottom>
      <diagonal/>
    </border>
    <border>
      <left style="thin">
        <color theme="3" tint="0.59999389629810485"/>
      </left>
      <right/>
      <top/>
      <bottom style="thin">
        <color theme="3" tint="0.59999389629810485"/>
      </bottom>
      <diagonal/>
    </border>
    <border>
      <left/>
      <right style="thin">
        <color theme="3" tint="0.59999389629810485"/>
      </right>
      <top/>
      <bottom style="thin">
        <color theme="3" tint="0.59999389629810485"/>
      </bottom>
      <diagonal/>
    </border>
    <border>
      <left/>
      <right style="thin">
        <color theme="3" tint="0.59999389629810485"/>
      </right>
      <top/>
      <bottom/>
      <diagonal/>
    </border>
    <border>
      <left style="thin">
        <color theme="3" tint="0.59999389629810485"/>
      </left>
      <right style="thin">
        <color theme="3" tint="0.59999389629810485"/>
      </right>
      <top/>
      <bottom style="thin">
        <color theme="3" tint="0.59999389629810485"/>
      </bottom>
      <diagonal/>
    </border>
    <border>
      <left style="thin">
        <color theme="3" tint="0.59999389629810485"/>
      </left>
      <right/>
      <top style="thin">
        <color theme="3" tint="0.59999389629810485"/>
      </top>
      <bottom style="thin">
        <color theme="3" tint="0.59999389629810485"/>
      </bottom>
      <diagonal/>
    </border>
    <border>
      <left/>
      <right/>
      <top style="thin">
        <color theme="3" tint="0.59999389629810485"/>
      </top>
      <bottom style="thin">
        <color theme="3" tint="0.59999389629810485"/>
      </bottom>
      <diagonal/>
    </border>
    <border>
      <left/>
      <right style="thin">
        <color theme="3" tint="0.59999389629810485"/>
      </right>
      <top style="thin">
        <color theme="3" tint="0.59999389629810485"/>
      </top>
      <bottom style="thin">
        <color theme="3" tint="0.59999389629810485"/>
      </bottom>
      <diagonal/>
    </border>
    <border>
      <left style="thin">
        <color theme="3" tint="0.59999389629810485"/>
      </left>
      <right style="thin">
        <color theme="3" tint="0.59999389629810485"/>
      </right>
      <top style="thin">
        <color theme="3" tint="0.59999389629810485"/>
      </top>
      <bottom/>
      <diagonal/>
    </border>
    <border>
      <left style="thin">
        <color theme="3" tint="0.59999389629810485"/>
      </left>
      <right style="thin">
        <color theme="3" tint="0.59999389629810485"/>
      </right>
      <top/>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thin">
        <color theme="3" tint="0.39997558519241921"/>
      </left>
      <right/>
      <top style="thin">
        <color theme="3" tint="0.39997558519241921"/>
      </top>
      <bottom/>
      <diagonal/>
    </border>
    <border>
      <left/>
      <right/>
      <top style="thin">
        <color theme="3" tint="0.39997558519241921"/>
      </top>
      <bottom/>
      <diagonal/>
    </border>
    <border>
      <left/>
      <right style="thin">
        <color theme="3" tint="0.59999389629810485"/>
      </right>
      <top style="thin">
        <color theme="3" tint="0.39997558519241921"/>
      </top>
      <bottom/>
      <diagonal/>
    </border>
    <border>
      <left style="thin">
        <color theme="3" tint="0.59999389629810485"/>
      </left>
      <right/>
      <top/>
      <bottom/>
      <diagonal/>
    </border>
    <border>
      <left style="thin">
        <color theme="3" tint="0.39997558519241921"/>
      </left>
      <right/>
      <top/>
      <bottom style="thin">
        <color theme="3" tint="0.39997558519241921"/>
      </bottom>
      <diagonal/>
    </border>
    <border>
      <left/>
      <right/>
      <top/>
      <bottom style="thin">
        <color theme="3" tint="0.39997558519241921"/>
      </bottom>
      <diagonal/>
    </border>
    <border>
      <left/>
      <right style="thin">
        <color theme="3" tint="0.59999389629810485"/>
      </right>
      <top/>
      <bottom style="thin">
        <color theme="3" tint="0.39997558519241921"/>
      </bottom>
      <diagonal/>
    </border>
    <border>
      <left style="thin">
        <color theme="3" tint="0.59999389629810485"/>
      </left>
      <right/>
      <top style="thin">
        <color theme="3" tint="0.59999389629810485"/>
      </top>
      <bottom/>
      <diagonal/>
    </border>
    <border>
      <left style="thin">
        <color theme="3" tint="0.39997558519241921"/>
      </left>
      <right/>
      <top/>
      <bottom/>
      <diagonal/>
    </border>
    <border>
      <left style="thin">
        <color theme="3" tint="0.39997558519241921"/>
      </left>
      <right style="thin">
        <color theme="3" tint="0.39997558519241921"/>
      </right>
      <top style="thin">
        <color theme="3" tint="0.59999389629810485"/>
      </top>
      <bottom/>
      <diagonal/>
    </border>
    <border>
      <left style="thin">
        <color theme="3" tint="0.39997558519241921"/>
      </left>
      <right style="thin">
        <color theme="3" tint="0.39997558519241921"/>
      </right>
      <top style="thin">
        <color theme="3" tint="0.59999389629810485"/>
      </top>
      <bottom style="thin">
        <color indexed="64"/>
      </bottom>
      <diagonal/>
    </border>
    <border>
      <left style="thin">
        <color theme="3" tint="0.39997558519241921"/>
      </left>
      <right style="thin">
        <color theme="3" tint="0.39997558519241921"/>
      </right>
      <top style="thin">
        <color indexed="64"/>
      </top>
      <bottom/>
      <diagonal/>
    </border>
    <border>
      <left style="thin">
        <color theme="3" tint="0.39997558519241921"/>
      </left>
      <right style="thin">
        <color theme="3" tint="0.39997558519241921"/>
      </right>
      <top/>
      <bottom style="thin">
        <color theme="3" tint="0.59999389629810485"/>
      </bottom>
      <diagonal/>
    </border>
    <border>
      <left style="thin">
        <color theme="3" tint="0.59999389629810485"/>
      </left>
      <right style="thin">
        <color theme="3" tint="0.59999389629810485"/>
      </right>
      <top style="thin">
        <color theme="3" tint="0.39997558519241921"/>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style="thin">
        <color rgb="FF00B050"/>
      </top>
      <bottom/>
      <diagonal/>
    </border>
    <border>
      <left/>
      <right/>
      <top style="thin">
        <color rgb="FF00B050"/>
      </top>
      <bottom/>
      <diagonal/>
    </border>
    <border>
      <left style="thin">
        <color indexed="64"/>
      </left>
      <right style="thin">
        <color indexed="64"/>
      </right>
      <top style="thin">
        <color rgb="FF00B050"/>
      </top>
      <bottom style="thin">
        <color rgb="FF00B050"/>
      </bottom>
      <diagonal/>
    </border>
    <border>
      <left style="medium">
        <color rgb="FF00B050"/>
      </left>
      <right/>
      <top style="thin">
        <color rgb="FF00B050"/>
      </top>
      <bottom style="thin">
        <color rgb="FF00B050"/>
      </bottom>
      <diagonal/>
    </border>
    <border>
      <left/>
      <right/>
      <top style="thin">
        <color rgb="FF00B050"/>
      </top>
      <bottom style="thin">
        <color rgb="FF00B050"/>
      </bottom>
      <diagonal/>
    </border>
    <border>
      <left/>
      <right style="medium">
        <color rgb="FF00B050"/>
      </right>
      <top style="thin">
        <color rgb="FF00B050"/>
      </top>
      <bottom style="thin">
        <color rgb="FF00B050"/>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right/>
      <top/>
      <bottom style="thin">
        <color indexed="64"/>
      </bottom>
      <diagonal/>
    </border>
    <border>
      <left style="medium">
        <color rgb="FF00B050"/>
      </left>
      <right style="thin">
        <color indexed="64"/>
      </right>
      <top style="thin">
        <color rgb="FF00B050"/>
      </top>
      <bottom style="thin">
        <color rgb="FF00B050"/>
      </bottom>
      <diagonal/>
    </border>
    <border>
      <left style="thin">
        <color indexed="64"/>
      </left>
      <right style="medium">
        <color rgb="FF00B050"/>
      </right>
      <top style="thin">
        <color rgb="FF00B050"/>
      </top>
      <bottom style="thin">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14">
    <xf numFmtId="0" fontId="0" fillId="0" borderId="0"/>
    <xf numFmtId="0" fontId="10" fillId="0" borderId="0"/>
    <xf numFmtId="0" fontId="17" fillId="0" borderId="0" applyNumberFormat="0" applyFill="0" applyBorder="0" applyAlignment="0" applyProtection="0"/>
    <xf numFmtId="9" fontId="10" fillId="0" borderId="0" applyFont="0" applyFill="0" applyBorder="0" applyAlignment="0" applyProtection="0"/>
    <xf numFmtId="0" fontId="20" fillId="0" borderId="0"/>
    <xf numFmtId="0" fontId="28" fillId="0" borderId="0" applyNumberFormat="0" applyFill="0" applyBorder="0" applyAlignment="0" applyProtection="0">
      <alignment vertical="top"/>
      <protection locked="0"/>
    </xf>
    <xf numFmtId="0" fontId="10" fillId="0" borderId="0"/>
    <xf numFmtId="0" fontId="36" fillId="3" borderId="19" applyNumberFormat="0" applyFont="0" applyAlignment="0" applyProtection="0"/>
    <xf numFmtId="164" fontId="36" fillId="0" borderId="0" applyFont="0" applyFill="0" applyBorder="0" applyAlignment="0" applyProtection="0"/>
    <xf numFmtId="0" fontId="4" fillId="0" borderId="0"/>
    <xf numFmtId="0" fontId="122" fillId="0" borderId="0"/>
    <xf numFmtId="0" fontId="3" fillId="0" borderId="0"/>
    <xf numFmtId="0" fontId="1" fillId="0" borderId="0"/>
    <xf numFmtId="0" fontId="1" fillId="3" borderId="19" applyNumberFormat="0" applyFont="0" applyAlignment="0" applyProtection="0"/>
  </cellStyleXfs>
  <cellXfs count="783">
    <xf numFmtId="0" fontId="0" fillId="0" borderId="0" xfId="0"/>
    <xf numFmtId="0" fontId="0" fillId="0" borderId="0" xfId="0" applyProtection="1">
      <protection locked="0"/>
    </xf>
    <xf numFmtId="0" fontId="0" fillId="2" borderId="0" xfId="0" applyFill="1" applyProtection="1">
      <protection locked="0"/>
    </xf>
    <xf numFmtId="0" fontId="0" fillId="0" borderId="0" xfId="0" applyProtection="1">
      <protection hidden="1"/>
    </xf>
    <xf numFmtId="0" fontId="0" fillId="0" borderId="0" xfId="0" applyFill="1" applyProtection="1">
      <protection hidden="1"/>
    </xf>
    <xf numFmtId="0" fontId="13" fillId="0" borderId="0" xfId="0" applyFont="1" applyProtection="1">
      <protection hidden="1"/>
    </xf>
    <xf numFmtId="166" fontId="9" fillId="0" borderId="0" xfId="0" applyNumberFormat="1" applyFont="1" applyAlignment="1" applyProtection="1">
      <alignment horizontal="center"/>
      <protection hidden="1"/>
    </xf>
    <xf numFmtId="0" fontId="0" fillId="2" borderId="0" xfId="0" applyFill="1" applyBorder="1"/>
    <xf numFmtId="0" fontId="0" fillId="2" borderId="0" xfId="0" applyFill="1"/>
    <xf numFmtId="0" fontId="6" fillId="2" borderId="0" xfId="0" applyFont="1" applyFill="1"/>
    <xf numFmtId="0" fontId="13" fillId="2" borderId="0" xfId="0" applyNumberFormat="1" applyFont="1" applyFill="1" applyBorder="1"/>
    <xf numFmtId="0" fontId="35" fillId="2" borderId="0" xfId="0" applyFont="1" applyFill="1" applyBorder="1"/>
    <xf numFmtId="0" fontId="0" fillId="2" borderId="0" xfId="0" applyFill="1" applyBorder="1" applyAlignment="1">
      <alignment horizontal="center"/>
    </xf>
    <xf numFmtId="0" fontId="35" fillId="2" borderId="0" xfId="0" applyFont="1" applyFill="1" applyBorder="1" applyAlignment="1">
      <alignment horizontal="left"/>
    </xf>
    <xf numFmtId="0" fontId="52" fillId="2" borderId="0" xfId="0" applyFont="1" applyFill="1" applyBorder="1" applyAlignment="1">
      <alignment horizontal="center" vertical="center"/>
    </xf>
    <xf numFmtId="0" fontId="53" fillId="2" borderId="0" xfId="0" applyFont="1" applyFill="1" applyAlignment="1">
      <alignment horizontal="center"/>
    </xf>
    <xf numFmtId="0" fontId="13" fillId="2" borderId="0" xfId="0" applyFont="1" applyFill="1" applyBorder="1" applyAlignment="1">
      <alignment horizontal="center"/>
    </xf>
    <xf numFmtId="0" fontId="7" fillId="2" borderId="4" xfId="0" applyFont="1" applyFill="1" applyBorder="1" applyAlignment="1"/>
    <xf numFmtId="0" fontId="23" fillId="2" borderId="0" xfId="0" applyFont="1" applyFill="1" applyBorder="1" applyAlignment="1">
      <alignment horizontal="center" vertical="center"/>
    </xf>
    <xf numFmtId="0" fontId="7" fillId="2" borderId="0" xfId="0" applyFont="1" applyFill="1" applyBorder="1" applyAlignment="1"/>
    <xf numFmtId="0" fontId="5" fillId="0" borderId="0" xfId="6" applyFont="1"/>
    <xf numFmtId="0" fontId="57" fillId="0" borderId="0" xfId="0" applyFont="1" applyAlignment="1">
      <alignment horizontal="center" vertical="center"/>
    </xf>
    <xf numFmtId="0" fontId="58" fillId="0" borderId="0" xfId="0" applyFont="1"/>
    <xf numFmtId="0" fontId="58" fillId="0" borderId="0" xfId="0" applyFont="1" applyFill="1"/>
    <xf numFmtId="0" fontId="59" fillId="0" borderId="0" xfId="0" applyFont="1"/>
    <xf numFmtId="167" fontId="0" fillId="2" borderId="0" xfId="0" applyNumberFormat="1" applyFill="1" applyBorder="1" applyAlignment="1">
      <alignment horizontal="center"/>
    </xf>
    <xf numFmtId="0" fontId="7" fillId="2" borderId="4" xfId="0" applyFont="1" applyFill="1" applyBorder="1" applyAlignment="1">
      <alignment horizontal="center"/>
    </xf>
    <xf numFmtId="0" fontId="53" fillId="2" borderId="0" xfId="0" applyFont="1" applyFill="1" applyAlignment="1">
      <alignment horizontal="center" vertical="center"/>
    </xf>
    <xf numFmtId="0" fontId="13" fillId="2" borderId="0" xfId="0" applyFont="1" applyFill="1" applyBorder="1" applyAlignment="1">
      <alignment horizontal="center" vertical="center"/>
    </xf>
    <xf numFmtId="0" fontId="7" fillId="2" borderId="4" xfId="0" applyFont="1" applyFill="1" applyBorder="1" applyAlignment="1">
      <alignment horizontal="center" vertical="center"/>
    </xf>
    <xf numFmtId="0" fontId="0" fillId="2" borderId="0" xfId="0" applyFill="1" applyBorder="1" applyAlignment="1">
      <alignment horizontal="center" vertical="center"/>
    </xf>
    <xf numFmtId="166" fontId="0" fillId="2" borderId="0" xfId="0" applyNumberFormat="1" applyFill="1" applyBorder="1" applyAlignment="1">
      <alignment horizontal="center" vertical="center"/>
    </xf>
    <xf numFmtId="0" fontId="54" fillId="2" borderId="0" xfId="0" applyFont="1" applyFill="1" applyBorder="1" applyAlignment="1">
      <alignment horizontal="center" vertical="center"/>
    </xf>
    <xf numFmtId="0" fontId="0" fillId="2" borderId="0" xfId="0" applyFill="1" applyBorder="1" applyProtection="1">
      <protection locked="0"/>
    </xf>
    <xf numFmtId="0" fontId="45" fillId="2" borderId="0" xfId="0" applyFont="1" applyFill="1" applyBorder="1" applyAlignment="1" applyProtection="1">
      <alignment vertical="center"/>
      <protection locked="0"/>
    </xf>
    <xf numFmtId="0" fontId="47" fillId="2" borderId="0" xfId="0" applyFont="1" applyFill="1" applyBorder="1" applyAlignment="1" applyProtection="1">
      <alignment horizontal="left"/>
      <protection locked="0"/>
    </xf>
    <xf numFmtId="0" fontId="32" fillId="2" borderId="0" xfId="0" applyFont="1" applyFill="1" applyBorder="1" applyAlignment="1" applyProtection="1">
      <alignment vertical="center"/>
      <protection locked="0"/>
    </xf>
    <xf numFmtId="0" fontId="21" fillId="2" borderId="0" xfId="0" applyFont="1" applyFill="1" applyBorder="1" applyAlignment="1" applyProtection="1">
      <alignment vertical="center"/>
      <protection locked="0"/>
    </xf>
    <xf numFmtId="49" fontId="15" fillId="2" borderId="0" xfId="0" applyNumberFormat="1" applyFont="1" applyFill="1" applyBorder="1" applyAlignment="1" applyProtection="1">
      <alignment vertical="center"/>
      <protection locked="0"/>
    </xf>
    <xf numFmtId="0" fontId="18" fillId="2" borderId="0" xfId="0" applyFont="1" applyFill="1" applyBorder="1" applyAlignment="1" applyProtection="1">
      <protection locked="0"/>
    </xf>
    <xf numFmtId="0" fontId="0" fillId="2" borderId="0" xfId="0" applyFill="1" applyAlignment="1" applyProtection="1">
      <alignment vertical="center"/>
      <protection locked="0"/>
    </xf>
    <xf numFmtId="0" fontId="13" fillId="2" borderId="0" xfId="0" applyFont="1" applyFill="1" applyBorder="1" applyAlignment="1" applyProtection="1">
      <protection locked="0"/>
    </xf>
    <xf numFmtId="0" fontId="0" fillId="2" borderId="0" xfId="0" applyFill="1" applyAlignment="1" applyProtection="1">
      <alignment horizontal="center" vertical="center"/>
      <protection locked="0"/>
    </xf>
    <xf numFmtId="0" fontId="33" fillId="2" borderId="0" xfId="0" applyFont="1" applyFill="1" applyBorder="1" applyAlignment="1" applyProtection="1">
      <alignment horizontal="center" vertical="top"/>
      <protection locked="0"/>
    </xf>
    <xf numFmtId="0" fontId="13" fillId="2" borderId="0" xfId="0" applyFont="1" applyFill="1" applyBorder="1" applyAlignment="1" applyProtection="1">
      <alignment horizontal="center"/>
      <protection locked="0"/>
    </xf>
    <xf numFmtId="0" fontId="33" fillId="2" borderId="0" xfId="0" applyNumberFormat="1" applyFont="1" applyFill="1" applyBorder="1" applyAlignment="1" applyProtection="1">
      <alignment horizontal="center" vertical="top"/>
      <protection locked="0"/>
    </xf>
    <xf numFmtId="0" fontId="13" fillId="0" borderId="0" xfId="0" applyFont="1" applyFill="1" applyAlignment="1">
      <alignment horizontal="center" vertical="center"/>
    </xf>
    <xf numFmtId="0" fontId="63" fillId="0" borderId="0" xfId="0" applyFont="1" applyFill="1" applyAlignment="1">
      <alignment horizontal="center" vertical="center"/>
    </xf>
    <xf numFmtId="0" fontId="13" fillId="0" borderId="0" xfId="0" applyFont="1" applyFill="1" applyAlignment="1">
      <alignment horizontal="center"/>
    </xf>
    <xf numFmtId="0" fontId="18" fillId="2" borderId="0" xfId="0" applyFont="1" applyFill="1" applyBorder="1" applyAlignment="1">
      <alignment horizontal="center"/>
    </xf>
    <xf numFmtId="0" fontId="18" fillId="2" borderId="4" xfId="0" applyFont="1" applyFill="1" applyBorder="1" applyAlignment="1">
      <alignment horizontal="center"/>
    </xf>
    <xf numFmtId="0" fontId="18" fillId="0" borderId="0" xfId="0" applyFont="1" applyFill="1" applyAlignment="1">
      <alignment horizontal="center" vertical="center"/>
    </xf>
    <xf numFmtId="0" fontId="64" fillId="0" borderId="0" xfId="0" applyFont="1" applyFill="1" applyAlignment="1">
      <alignment horizontal="center" vertical="center"/>
    </xf>
    <xf numFmtId="0" fontId="18" fillId="0" borderId="0" xfId="0" applyFont="1" applyFill="1" applyAlignment="1">
      <alignment horizontal="center"/>
    </xf>
    <xf numFmtId="0" fontId="61" fillId="0" borderId="0" xfId="0" applyFont="1" applyFill="1" applyAlignment="1">
      <alignment horizontal="center" vertical="center"/>
    </xf>
    <xf numFmtId="0" fontId="61" fillId="0" borderId="0" xfId="0" applyFont="1" applyFill="1" applyAlignment="1">
      <alignment horizontal="center"/>
    </xf>
    <xf numFmtId="1" fontId="61" fillId="0" borderId="0" xfId="0" applyNumberFormat="1" applyFont="1" applyAlignment="1">
      <alignment horizontal="center" vertical="center"/>
    </xf>
    <xf numFmtId="1" fontId="65" fillId="0" borderId="0" xfId="0" applyNumberFormat="1" applyFont="1" applyFill="1" applyBorder="1" applyAlignment="1" applyProtection="1">
      <alignment horizontal="center"/>
      <protection locked="0"/>
    </xf>
    <xf numFmtId="0" fontId="65" fillId="0" borderId="0" xfId="1" applyFont="1" applyFill="1" applyBorder="1" applyAlignment="1" applyProtection="1">
      <alignment horizontal="center" vertical="center"/>
      <protection locked="0"/>
    </xf>
    <xf numFmtId="0" fontId="57" fillId="0" borderId="0" xfId="0" applyFont="1" applyFill="1" applyAlignment="1">
      <alignment horizontal="center"/>
    </xf>
    <xf numFmtId="0" fontId="62" fillId="0" borderId="0" xfId="0" applyFont="1" applyFill="1"/>
    <xf numFmtId="0" fontId="62" fillId="0" borderId="0" xfId="0" applyFont="1" applyFill="1" applyAlignment="1">
      <alignment horizontal="center"/>
    </xf>
    <xf numFmtId="0" fontId="57" fillId="0" borderId="0" xfId="0" applyFont="1" applyFill="1"/>
    <xf numFmtId="166" fontId="50" fillId="0" borderId="5" xfId="7" applyNumberFormat="1" applyFont="1" applyFill="1" applyBorder="1" applyAlignment="1">
      <alignment horizontal="center" vertical="center"/>
    </xf>
    <xf numFmtId="0" fontId="61" fillId="0" borderId="0" xfId="0" applyFont="1" applyFill="1"/>
    <xf numFmtId="166" fontId="31" fillId="2" borderId="28" xfId="7" applyNumberFormat="1" applyFont="1" applyFill="1" applyBorder="1" applyAlignment="1">
      <alignment horizontal="center" vertical="center"/>
    </xf>
    <xf numFmtId="166" fontId="31" fillId="2" borderId="5" xfId="7" applyNumberFormat="1" applyFont="1" applyFill="1" applyBorder="1" applyAlignment="1">
      <alignment horizontal="center" vertical="center"/>
    </xf>
    <xf numFmtId="0" fontId="31" fillId="2" borderId="5" xfId="0" applyNumberFormat="1" applyFont="1" applyFill="1" applyBorder="1" applyAlignment="1">
      <alignment horizontal="center" vertical="center"/>
    </xf>
    <xf numFmtId="166" fontId="31" fillId="0" borderId="5" xfId="7" applyNumberFormat="1" applyFont="1" applyFill="1" applyBorder="1" applyAlignment="1">
      <alignment horizontal="center" vertical="center"/>
    </xf>
    <xf numFmtId="0" fontId="31" fillId="2" borderId="24" xfId="0" applyNumberFormat="1" applyFont="1" applyFill="1" applyBorder="1" applyAlignment="1">
      <alignment horizontal="center" vertical="center"/>
    </xf>
    <xf numFmtId="166" fontId="31" fillId="2" borderId="27" xfId="7" applyNumberFormat="1" applyFont="1" applyFill="1" applyBorder="1" applyAlignment="1">
      <alignment horizontal="center" vertical="center"/>
    </xf>
    <xf numFmtId="166" fontId="31" fillId="2" borderId="17" xfId="7" applyNumberFormat="1" applyFont="1" applyFill="1" applyBorder="1" applyAlignment="1">
      <alignment horizontal="center" vertical="center"/>
    </xf>
    <xf numFmtId="0" fontId="31" fillId="2" borderId="17" xfId="0" applyNumberFormat="1" applyFont="1" applyFill="1" applyBorder="1" applyAlignment="1">
      <alignment horizontal="center" vertical="center"/>
    </xf>
    <xf numFmtId="0" fontId="0" fillId="0" borderId="9" xfId="0" applyFill="1" applyBorder="1"/>
    <xf numFmtId="0" fontId="50" fillId="0" borderId="1" xfId="0" applyFont="1" applyFill="1" applyBorder="1" applyAlignment="1">
      <alignment horizontal="right"/>
    </xf>
    <xf numFmtId="0" fontId="38" fillId="0" borderId="1" xfId="0" applyFont="1" applyFill="1" applyBorder="1" applyAlignment="1">
      <alignment horizontal="center"/>
    </xf>
    <xf numFmtId="0" fontId="8" fillId="0" borderId="1" xfId="0" applyFont="1" applyFill="1" applyBorder="1" applyAlignment="1">
      <alignment horizontal="center"/>
    </xf>
    <xf numFmtId="0" fontId="13" fillId="0" borderId="1" xfId="0" applyFont="1" applyFill="1" applyBorder="1" applyAlignment="1">
      <alignment horizontal="center"/>
    </xf>
    <xf numFmtId="0" fontId="13" fillId="0" borderId="10" xfId="0" applyFont="1" applyFill="1" applyBorder="1" applyAlignment="1">
      <alignment horizontal="center"/>
    </xf>
    <xf numFmtId="0" fontId="53" fillId="0" borderId="0" xfId="0" applyFont="1" applyFill="1" applyAlignment="1">
      <alignment horizontal="center"/>
    </xf>
    <xf numFmtId="0" fontId="53" fillId="0" borderId="0" xfId="0" applyFont="1" applyFill="1" applyAlignment="1">
      <alignment horizontal="center" vertical="center"/>
    </xf>
    <xf numFmtId="0" fontId="0" fillId="0" borderId="0" xfId="0" applyFill="1"/>
    <xf numFmtId="0" fontId="0" fillId="0" borderId="2" xfId="0" applyFill="1" applyBorder="1"/>
    <xf numFmtId="0" fontId="50" fillId="0" borderId="0" xfId="0" applyFont="1" applyFill="1" applyBorder="1" applyAlignment="1">
      <alignment horizontal="right"/>
    </xf>
    <xf numFmtId="0" fontId="38" fillId="0" borderId="0" xfId="0" applyFont="1" applyFill="1" applyBorder="1" applyAlignment="1">
      <alignment horizontal="center"/>
    </xf>
    <xf numFmtId="0" fontId="0" fillId="0" borderId="0" xfId="0" applyFill="1" applyBorder="1"/>
    <xf numFmtId="0" fontId="0" fillId="0" borderId="3" xfId="0" applyFill="1" applyBorder="1"/>
    <xf numFmtId="0" fontId="0" fillId="0" borderId="0" xfId="0" applyFill="1" applyBorder="1" applyAlignment="1">
      <alignment horizontal="center"/>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xf>
    <xf numFmtId="0" fontId="23" fillId="0" borderId="0" xfId="0" applyFont="1" applyFill="1" applyBorder="1" applyAlignment="1">
      <alignment horizontal="center" vertical="center"/>
    </xf>
    <xf numFmtId="0" fontId="18" fillId="0" borderId="0" xfId="0" applyFont="1" applyFill="1" applyBorder="1" applyAlignment="1">
      <alignment horizontal="center"/>
    </xf>
    <xf numFmtId="0" fontId="12" fillId="0" borderId="0" xfId="0" applyFont="1" applyFill="1" applyBorder="1" applyAlignment="1">
      <alignment horizontal="right"/>
    </xf>
    <xf numFmtId="0" fontId="38" fillId="0" borderId="0" xfId="0" applyFont="1" applyFill="1" applyBorder="1"/>
    <xf numFmtId="0" fontId="7" fillId="0" borderId="4" xfId="0" applyFont="1" applyFill="1" applyBorder="1" applyAlignment="1"/>
    <xf numFmtId="0" fontId="7" fillId="0" borderId="4" xfId="0" applyFont="1" applyFill="1" applyBorder="1" applyAlignment="1">
      <alignment horizontal="center" vertical="center"/>
    </xf>
    <xf numFmtId="0" fontId="7" fillId="0" borderId="4" xfId="0" applyFont="1" applyFill="1" applyBorder="1" applyAlignment="1">
      <alignment horizontal="center"/>
    </xf>
    <xf numFmtId="0" fontId="18" fillId="0" borderId="4" xfId="0" applyFont="1" applyFill="1" applyBorder="1" applyAlignment="1">
      <alignment horizontal="center"/>
    </xf>
    <xf numFmtId="0" fontId="7" fillId="0" borderId="0" xfId="0" applyFont="1" applyFill="1" applyBorder="1" applyAlignment="1"/>
    <xf numFmtId="0" fontId="8" fillId="0" borderId="2" xfId="0" applyFont="1" applyFill="1" applyBorder="1" applyAlignment="1">
      <alignment horizontal="center"/>
    </xf>
    <xf numFmtId="0" fontId="11" fillId="0" borderId="0" xfId="0" applyFont="1" applyFill="1" applyBorder="1" applyAlignment="1">
      <alignment horizontal="right"/>
    </xf>
    <xf numFmtId="0" fontId="38" fillId="0" borderId="0" xfId="0" applyFont="1" applyFill="1" applyBorder="1" applyAlignment="1"/>
    <xf numFmtId="0" fontId="8" fillId="0" borderId="0" xfId="0" applyFont="1" applyFill="1" applyBorder="1" applyAlignment="1">
      <alignment horizontal="center"/>
    </xf>
    <xf numFmtId="0" fontId="8" fillId="0" borderId="3" xfId="0" applyFont="1" applyFill="1" applyBorder="1" applyAlignment="1">
      <alignment horizontal="center"/>
    </xf>
    <xf numFmtId="0" fontId="6" fillId="0" borderId="11" xfId="0" applyFont="1" applyFill="1" applyBorder="1"/>
    <xf numFmtId="0" fontId="12" fillId="0" borderId="4" xfId="0" applyFont="1" applyFill="1" applyBorder="1" applyAlignment="1">
      <alignment horizontal="right" vertical="center"/>
    </xf>
    <xf numFmtId="0" fontId="38" fillId="0" borderId="4" xfId="0" applyFont="1" applyFill="1" applyBorder="1" applyAlignment="1">
      <alignment horizontal="center" vertical="center"/>
    </xf>
    <xf numFmtId="0" fontId="6" fillId="0" borderId="4" xfId="0" applyFont="1" applyFill="1" applyBorder="1"/>
    <xf numFmtId="0" fontId="6" fillId="0" borderId="4" xfId="0" applyFont="1" applyFill="1" applyBorder="1" applyAlignment="1">
      <alignment horizontal="center"/>
    </xf>
    <xf numFmtId="0" fontId="6" fillId="0" borderId="0" xfId="0" applyFont="1" applyFill="1"/>
    <xf numFmtId="0" fontId="51" fillId="0" borderId="6" xfId="4" applyFont="1" applyFill="1" applyBorder="1" applyAlignment="1">
      <alignment horizontal="center" vertical="center"/>
    </xf>
    <xf numFmtId="0" fontId="51" fillId="0" borderId="7" xfId="4" applyFont="1" applyFill="1" applyBorder="1" applyAlignment="1">
      <alignment horizontal="center" vertical="center"/>
    </xf>
    <xf numFmtId="0" fontId="51" fillId="0" borderId="8" xfId="4" applyFont="1" applyFill="1" applyBorder="1" applyAlignment="1">
      <alignment horizontal="center" vertical="center"/>
    </xf>
    <xf numFmtId="166" fontId="30" fillId="0" borderId="28" xfId="7" applyNumberFormat="1" applyFont="1" applyFill="1" applyBorder="1" applyAlignment="1">
      <alignment horizontal="center" vertical="center"/>
    </xf>
    <xf numFmtId="166" fontId="30" fillId="0" borderId="5" xfId="7" applyNumberFormat="1" applyFont="1" applyFill="1" applyBorder="1" applyAlignment="1">
      <alignment horizontal="center" vertical="center"/>
    </xf>
    <xf numFmtId="0" fontId="55" fillId="0" borderId="5" xfId="0" applyNumberFormat="1" applyFont="1" applyFill="1" applyBorder="1" applyAlignment="1">
      <alignment horizontal="center" vertical="center"/>
    </xf>
    <xf numFmtId="0" fontId="55" fillId="0" borderId="24" xfId="0" applyNumberFormat="1" applyFont="1" applyFill="1" applyBorder="1" applyAlignment="1">
      <alignment horizontal="center" vertical="center"/>
    </xf>
    <xf numFmtId="166" fontId="30" fillId="0" borderId="27" xfId="7" applyNumberFormat="1" applyFont="1" applyFill="1" applyBorder="1" applyAlignment="1">
      <alignment horizontal="center" vertical="center"/>
    </xf>
    <xf numFmtId="166" fontId="30" fillId="0" borderId="17" xfId="7" applyNumberFormat="1" applyFont="1" applyFill="1" applyBorder="1" applyAlignment="1">
      <alignment horizontal="center" vertical="center"/>
    </xf>
    <xf numFmtId="0" fontId="55" fillId="0" borderId="17" xfId="0" applyNumberFormat="1" applyFont="1" applyFill="1" applyBorder="1" applyAlignment="1">
      <alignment horizontal="center" vertical="center"/>
    </xf>
    <xf numFmtId="0" fontId="55" fillId="0" borderId="18" xfId="0" applyNumberFormat="1" applyFont="1" applyFill="1" applyBorder="1" applyAlignment="1">
      <alignment horizontal="center" vertical="center"/>
    </xf>
    <xf numFmtId="0" fontId="13" fillId="0" borderId="0" xfId="0" applyNumberFormat="1" applyFont="1" applyFill="1" applyBorder="1"/>
    <xf numFmtId="0" fontId="57" fillId="0" borderId="0" xfId="0" applyFont="1" applyFill="1" applyAlignment="1">
      <alignment horizontal="center" vertical="center"/>
    </xf>
    <xf numFmtId="14" fontId="57" fillId="0" borderId="0" xfId="0" applyNumberFormat="1" applyFont="1" applyFill="1" applyAlignment="1">
      <alignment horizontal="center"/>
    </xf>
    <xf numFmtId="0" fontId="68" fillId="0" borderId="0" xfId="0" applyFont="1" applyFill="1" applyAlignment="1">
      <alignment horizontal="center"/>
    </xf>
    <xf numFmtId="0" fontId="67" fillId="0" borderId="0" xfId="0" applyFont="1" applyFill="1" applyAlignment="1">
      <alignment horizontal="center"/>
    </xf>
    <xf numFmtId="0" fontId="68" fillId="0" borderId="0" xfId="0" applyFont="1" applyFill="1" applyAlignment="1">
      <alignment horizontal="center" vertical="center"/>
    </xf>
    <xf numFmtId="0" fontId="67" fillId="0" borderId="0" xfId="0" applyFont="1" applyFill="1" applyAlignment="1">
      <alignment horizontal="center" vertical="center"/>
    </xf>
    <xf numFmtId="0" fontId="66" fillId="0" borderId="0" xfId="0" applyFont="1" applyFill="1" applyAlignment="1">
      <alignment horizontal="center" vertical="center"/>
    </xf>
    <xf numFmtId="0" fontId="66" fillId="0" borderId="0" xfId="0" applyFont="1" applyFill="1"/>
    <xf numFmtId="0" fontId="69" fillId="0" borderId="0" xfId="0" applyFont="1" applyFill="1" applyAlignment="1">
      <alignment horizontal="center"/>
    </xf>
    <xf numFmtId="0" fontId="59" fillId="0" borderId="0" xfId="0" applyFont="1" applyFill="1" applyAlignment="1">
      <alignment horizontal="center"/>
    </xf>
    <xf numFmtId="0" fontId="5" fillId="0" borderId="0" xfId="0" applyFont="1" applyFill="1"/>
    <xf numFmtId="0" fontId="59" fillId="0" borderId="0" xfId="0" applyFont="1" applyFill="1"/>
    <xf numFmtId="0" fontId="35" fillId="0" borderId="0" xfId="0" applyFont="1" applyFill="1" applyBorder="1"/>
    <xf numFmtId="14" fontId="35" fillId="0" borderId="0" xfId="0" applyNumberFormat="1" applyFont="1" applyFill="1" applyBorder="1"/>
    <xf numFmtId="1" fontId="61" fillId="0" borderId="0" xfId="0" applyNumberFormat="1" applyFont="1" applyFill="1" applyAlignment="1">
      <alignment horizontal="center" vertical="center"/>
    </xf>
    <xf numFmtId="0" fontId="35" fillId="0" borderId="0" xfId="0" applyFont="1" applyFill="1" applyBorder="1" applyAlignment="1">
      <alignment horizontal="left"/>
    </xf>
    <xf numFmtId="0" fontId="18" fillId="0" borderId="0" xfId="0" applyFont="1" applyFill="1" applyBorder="1" applyAlignment="1">
      <alignment horizontal="center" vertical="center"/>
    </xf>
    <xf numFmtId="0" fontId="18" fillId="0" borderId="0" xfId="0" applyFont="1" applyFill="1" applyBorder="1"/>
    <xf numFmtId="167" fontId="0" fillId="0" borderId="0" xfId="0" applyNumberFormat="1" applyFill="1" applyBorder="1" applyAlignment="1">
      <alignment horizontal="center"/>
    </xf>
    <xf numFmtId="166" fontId="0" fillId="0" borderId="0" xfId="0" applyNumberFormat="1" applyFill="1" applyBorder="1" applyAlignment="1">
      <alignment horizontal="center" vertical="center"/>
    </xf>
    <xf numFmtId="0" fontId="52" fillId="0" borderId="0" xfId="0" applyFont="1" applyFill="1" applyBorder="1" applyAlignment="1">
      <alignment horizontal="center" vertical="center"/>
    </xf>
    <xf numFmtId="0" fontId="54" fillId="0" borderId="0" xfId="0" applyFont="1" applyFill="1" applyBorder="1" applyAlignment="1">
      <alignment horizontal="center" vertical="center"/>
    </xf>
    <xf numFmtId="167" fontId="65" fillId="0" borderId="0" xfId="1" applyNumberFormat="1" applyFont="1" applyFill="1" applyBorder="1" applyAlignment="1" applyProtection="1">
      <alignment horizontal="center" vertical="center"/>
      <protection locked="0"/>
    </xf>
    <xf numFmtId="0" fontId="79" fillId="4" borderId="0" xfId="0" applyFont="1" applyFill="1" applyBorder="1" applyAlignment="1" applyProtection="1">
      <alignment vertical="center"/>
      <protection hidden="1"/>
    </xf>
    <xf numFmtId="1" fontId="38" fillId="2" borderId="0" xfId="0" applyNumberFormat="1" applyFont="1" applyFill="1" applyBorder="1" applyAlignment="1">
      <alignment horizontal="center" vertical="center"/>
    </xf>
    <xf numFmtId="0" fontId="0" fillId="0" borderId="10" xfId="0" applyFill="1" applyBorder="1" applyProtection="1">
      <protection locked="0"/>
    </xf>
    <xf numFmtId="0" fontId="0" fillId="0" borderId="0" xfId="0" applyFill="1" applyBorder="1" applyProtection="1">
      <protection locked="0"/>
    </xf>
    <xf numFmtId="0" fontId="0" fillId="0" borderId="3" xfId="0" applyFill="1" applyBorder="1" applyProtection="1">
      <protection locked="0"/>
    </xf>
    <xf numFmtId="0" fontId="16" fillId="0" borderId="0" xfId="0" applyFont="1" applyFill="1" applyBorder="1" applyProtection="1">
      <protection locked="0"/>
    </xf>
    <xf numFmtId="0" fontId="9" fillId="0" borderId="0" xfId="0" applyFont="1" applyFill="1" applyBorder="1" applyProtection="1">
      <protection locked="0"/>
    </xf>
    <xf numFmtId="0" fontId="0" fillId="2" borderId="0" xfId="0" applyFill="1" applyAlignment="1" applyProtection="1">
      <alignment horizontal="left" indent="1"/>
      <protection locked="0"/>
    </xf>
    <xf numFmtId="0" fontId="19" fillId="2" borderId="29" xfId="0" applyFont="1" applyFill="1" applyBorder="1" applyAlignment="1" applyProtection="1">
      <alignment horizontal="left"/>
      <protection locked="0"/>
    </xf>
    <xf numFmtId="0" fontId="0" fillId="2" borderId="43" xfId="0" applyFill="1" applyBorder="1" applyProtection="1">
      <protection locked="0"/>
    </xf>
    <xf numFmtId="0" fontId="0" fillId="2" borderId="0" xfId="0" applyFill="1" applyBorder="1" applyAlignment="1" applyProtection="1">
      <alignment vertical="center"/>
      <protection locked="0"/>
    </xf>
    <xf numFmtId="0" fontId="0" fillId="2" borderId="0" xfId="0" applyFill="1" applyBorder="1" applyAlignment="1" applyProtection="1">
      <alignment horizontal="center" vertical="center"/>
      <protection locked="0"/>
    </xf>
    <xf numFmtId="0" fontId="83" fillId="4" borderId="0" xfId="0" applyFont="1" applyFill="1" applyBorder="1" applyAlignment="1" applyProtection="1">
      <alignment horizontal="center" vertical="center"/>
      <protection hidden="1"/>
    </xf>
    <xf numFmtId="0" fontId="83" fillId="4" borderId="0" xfId="0" applyFont="1" applyFill="1" applyBorder="1" applyAlignment="1" applyProtection="1">
      <alignment horizontal="left" indent="1"/>
      <protection hidden="1"/>
    </xf>
    <xf numFmtId="0" fontId="83" fillId="4" borderId="0" xfId="0" applyFont="1" applyFill="1" applyBorder="1" applyAlignment="1" applyProtection="1">
      <alignment horizontal="left"/>
      <protection hidden="1"/>
    </xf>
    <xf numFmtId="0" fontId="85" fillId="4" borderId="0" xfId="0" applyFont="1" applyFill="1" applyBorder="1" applyProtection="1">
      <protection hidden="1"/>
    </xf>
    <xf numFmtId="0" fontId="79" fillId="4" borderId="0" xfId="0" applyFont="1" applyFill="1" applyBorder="1" applyProtection="1">
      <protection hidden="1"/>
    </xf>
    <xf numFmtId="0" fontId="86" fillId="4" borderId="0" xfId="0" applyFont="1" applyFill="1" applyBorder="1" applyAlignment="1" applyProtection="1">
      <alignment horizontal="left" indent="1"/>
      <protection hidden="1"/>
    </xf>
    <xf numFmtId="0" fontId="86" fillId="4" borderId="0" xfId="0" applyFont="1" applyFill="1" applyBorder="1" applyProtection="1">
      <protection hidden="1"/>
    </xf>
    <xf numFmtId="0" fontId="88" fillId="4" borderId="0" xfId="0" applyFont="1" applyFill="1" applyBorder="1" applyAlignment="1" applyProtection="1">
      <alignment vertical="center"/>
      <protection hidden="1"/>
    </xf>
    <xf numFmtId="0" fontId="87" fillId="4" borderId="0" xfId="0" applyFont="1" applyFill="1" applyBorder="1" applyAlignment="1" applyProtection="1">
      <alignment horizontal="center"/>
      <protection hidden="1"/>
    </xf>
    <xf numFmtId="0" fontId="87" fillId="4" borderId="0" xfId="0" applyFont="1" applyFill="1" applyBorder="1" applyAlignment="1" applyProtection="1">
      <alignment horizontal="left" indent="3"/>
      <protection hidden="1"/>
    </xf>
    <xf numFmtId="0" fontId="87" fillId="4" borderId="0" xfId="0" applyFont="1" applyFill="1" applyBorder="1" applyProtection="1">
      <protection hidden="1"/>
    </xf>
    <xf numFmtId="14" fontId="84" fillId="4" borderId="0" xfId="0" applyNumberFormat="1" applyFont="1" applyFill="1" applyBorder="1" applyAlignment="1" applyProtection="1">
      <alignment horizontal="center"/>
      <protection hidden="1"/>
    </xf>
    <xf numFmtId="0" fontId="90" fillId="2" borderId="0" xfId="2" applyFont="1" applyFill="1" applyBorder="1" applyAlignment="1" applyProtection="1">
      <alignment horizontal="left"/>
      <protection locked="0"/>
    </xf>
    <xf numFmtId="0" fontId="0" fillId="5" borderId="40" xfId="0" applyFill="1" applyBorder="1" applyProtection="1">
      <protection locked="0"/>
    </xf>
    <xf numFmtId="0" fontId="0" fillId="5" borderId="41" xfId="0" applyFill="1" applyBorder="1" applyAlignment="1" applyProtection="1">
      <alignment horizontal="center" vertical="center"/>
      <protection locked="0"/>
    </xf>
    <xf numFmtId="0" fontId="44" fillId="5" borderId="41" xfId="0" applyFont="1" applyFill="1" applyBorder="1" applyAlignment="1" applyProtection="1">
      <protection locked="0"/>
    </xf>
    <xf numFmtId="0" fontId="0" fillId="5" borderId="41" xfId="0" applyFill="1" applyBorder="1" applyProtection="1">
      <protection locked="0"/>
    </xf>
    <xf numFmtId="0" fontId="0" fillId="5" borderId="46" xfId="0" applyFill="1" applyBorder="1" applyAlignment="1" applyProtection="1">
      <alignment vertical="center"/>
      <protection locked="0"/>
    </xf>
    <xf numFmtId="0" fontId="0" fillId="5" borderId="2" xfId="0" applyFill="1" applyBorder="1" applyAlignment="1" applyProtection="1">
      <alignment horizontal="center" vertical="center"/>
      <protection locked="0"/>
    </xf>
    <xf numFmtId="0" fontId="0" fillId="5" borderId="2" xfId="0" applyFill="1" applyBorder="1" applyProtection="1">
      <protection locked="0"/>
    </xf>
    <xf numFmtId="0" fontId="0" fillId="5" borderId="49" xfId="0" applyFill="1" applyBorder="1" applyProtection="1">
      <protection locked="0"/>
    </xf>
    <xf numFmtId="0" fontId="0" fillId="5" borderId="45" xfId="0" applyFill="1" applyBorder="1" applyProtection="1">
      <protection locked="0"/>
    </xf>
    <xf numFmtId="0" fontId="0" fillId="5" borderId="39" xfId="0" applyFill="1" applyBorder="1" applyProtection="1">
      <protection locked="0"/>
    </xf>
    <xf numFmtId="0" fontId="0" fillId="5" borderId="33" xfId="0" applyFill="1" applyBorder="1" applyProtection="1">
      <protection locked="0"/>
    </xf>
    <xf numFmtId="0" fontId="78" fillId="5" borderId="0" xfId="4" applyFont="1" applyFill="1" applyBorder="1" applyAlignment="1" applyProtection="1">
      <alignment vertical="center"/>
      <protection hidden="1"/>
    </xf>
    <xf numFmtId="0" fontId="14" fillId="0" borderId="64" xfId="10" applyFont="1" applyBorder="1" applyAlignment="1" applyProtection="1">
      <alignment horizontal="center" vertical="center"/>
      <protection locked="0"/>
    </xf>
    <xf numFmtId="0" fontId="48" fillId="0" borderId="65" xfId="10" applyFont="1" applyBorder="1" applyAlignment="1" applyProtection="1">
      <alignment vertical="center"/>
      <protection locked="0"/>
    </xf>
    <xf numFmtId="0" fontId="14" fillId="0" borderId="59" xfId="10" applyFont="1" applyBorder="1" applyAlignment="1" applyProtection="1">
      <alignment horizontal="center"/>
      <protection locked="0"/>
    </xf>
    <xf numFmtId="0" fontId="123" fillId="0" borderId="0" xfId="10" applyFont="1" applyBorder="1" applyAlignment="1" applyProtection="1">
      <alignment horizontal="left" indent="1"/>
      <protection locked="0"/>
    </xf>
    <xf numFmtId="0" fontId="123" fillId="0" borderId="0" xfId="10" applyFont="1" applyBorder="1" applyAlignment="1" applyProtection="1">
      <alignment horizontal="center"/>
      <protection locked="0"/>
    </xf>
    <xf numFmtId="0" fontId="14" fillId="0" borderId="0" xfId="10" applyFont="1" applyBorder="1" applyProtection="1">
      <protection locked="0"/>
    </xf>
    <xf numFmtId="14" fontId="48" fillId="0" borderId="0" xfId="10" applyNumberFormat="1" applyFont="1" applyBorder="1" applyAlignment="1" applyProtection="1">
      <alignment horizontal="center"/>
      <protection hidden="1"/>
    </xf>
    <xf numFmtId="0" fontId="123" fillId="0" borderId="0" xfId="10" applyFont="1" applyBorder="1" applyProtection="1">
      <protection locked="0"/>
    </xf>
    <xf numFmtId="0" fontId="123" fillId="0" borderId="0" xfId="10" applyFont="1" applyBorder="1" applyAlignment="1" applyProtection="1">
      <alignment horizontal="left" indent="1"/>
      <protection hidden="1"/>
    </xf>
    <xf numFmtId="0" fontId="123" fillId="0" borderId="0" xfId="10" applyFont="1" applyBorder="1" applyAlignment="1" applyProtection="1">
      <alignment horizontal="center"/>
      <protection hidden="1"/>
    </xf>
    <xf numFmtId="0" fontId="135" fillId="4" borderId="0" xfId="0" applyFont="1" applyFill="1" applyBorder="1" applyProtection="1">
      <protection hidden="1"/>
    </xf>
    <xf numFmtId="0" fontId="80" fillId="0" borderId="0" xfId="0" applyFont="1" applyFill="1" applyBorder="1" applyProtection="1">
      <protection hidden="1"/>
    </xf>
    <xf numFmtId="0" fontId="136" fillId="4" borderId="0" xfId="0" applyFont="1" applyFill="1" applyBorder="1" applyAlignment="1" applyProtection="1">
      <protection hidden="1"/>
    </xf>
    <xf numFmtId="0" fontId="86" fillId="4" borderId="0" xfId="0" applyFont="1" applyFill="1" applyBorder="1" applyAlignment="1" applyProtection="1">
      <alignment horizontal="left" vertical="center"/>
      <protection hidden="1"/>
    </xf>
    <xf numFmtId="0" fontId="83" fillId="4" borderId="0" xfId="0" applyFont="1" applyFill="1" applyBorder="1" applyAlignment="1" applyProtection="1">
      <alignment horizontal="right"/>
      <protection hidden="1"/>
    </xf>
    <xf numFmtId="0" fontId="80" fillId="0" borderId="0" xfId="0" applyFont="1" applyFill="1" applyBorder="1" applyProtection="1">
      <protection locked="0"/>
    </xf>
    <xf numFmtId="0" fontId="81" fillId="0" borderId="0" xfId="0" applyFont="1" applyFill="1" applyBorder="1" applyProtection="1">
      <protection locked="0"/>
    </xf>
    <xf numFmtId="0" fontId="137" fillId="6" borderId="0" xfId="0" applyFont="1" applyFill="1" applyBorder="1" applyProtection="1">
      <protection hidden="1"/>
    </xf>
    <xf numFmtId="0" fontId="138" fillId="6" borderId="0" xfId="0" applyFont="1" applyFill="1" applyBorder="1" applyAlignment="1" applyProtection="1">
      <alignment vertical="center"/>
      <protection hidden="1"/>
    </xf>
    <xf numFmtId="0" fontId="139" fillId="6" borderId="0" xfId="0" applyFont="1" applyFill="1" applyBorder="1" applyAlignment="1" applyProtection="1">
      <alignment horizontal="left"/>
      <protection hidden="1"/>
    </xf>
    <xf numFmtId="0" fontId="139" fillId="6" borderId="0" xfId="0" applyFont="1" applyFill="1" applyBorder="1" applyAlignment="1" applyProtection="1">
      <alignment horizontal="left" indent="3"/>
      <protection hidden="1"/>
    </xf>
    <xf numFmtId="0" fontId="139" fillId="6" borderId="0" xfId="0" applyFont="1" applyFill="1" applyBorder="1" applyProtection="1">
      <protection hidden="1"/>
    </xf>
    <xf numFmtId="0" fontId="139" fillId="6" borderId="0" xfId="0" applyFont="1" applyFill="1" applyBorder="1" applyAlignment="1" applyProtection="1">
      <alignment horizontal="right" vertical="top"/>
      <protection hidden="1"/>
    </xf>
    <xf numFmtId="0" fontId="139" fillId="6" borderId="0" xfId="0" applyFont="1" applyFill="1" applyBorder="1" applyAlignment="1" applyProtection="1">
      <alignment horizontal="center" vertical="center"/>
      <protection hidden="1"/>
    </xf>
    <xf numFmtId="0" fontId="139" fillId="6" borderId="0" xfId="0" applyFont="1" applyFill="1" applyBorder="1" applyAlignment="1" applyProtection="1">
      <alignment horizontal="left" vertical="center"/>
      <protection hidden="1"/>
    </xf>
    <xf numFmtId="0" fontId="139" fillId="6" borderId="0" xfId="0" applyFont="1" applyFill="1" applyBorder="1" applyAlignment="1" applyProtection="1">
      <alignment horizontal="center" vertical="center" wrapText="1"/>
      <protection hidden="1"/>
    </xf>
    <xf numFmtId="0" fontId="139" fillId="6" borderId="0" xfId="0" applyFont="1" applyFill="1" applyBorder="1" applyAlignment="1" applyProtection="1">
      <alignment horizontal="center"/>
      <protection hidden="1"/>
    </xf>
    <xf numFmtId="0" fontId="139" fillId="6" borderId="0" xfId="0" applyFont="1" applyFill="1" applyBorder="1" applyAlignment="1" applyProtection="1">
      <alignment horizontal="center" wrapText="1"/>
      <protection hidden="1"/>
    </xf>
    <xf numFmtId="0" fontId="139" fillId="6" borderId="0" xfId="0" applyFont="1" applyFill="1" applyBorder="1" applyAlignment="1" applyProtection="1">
      <alignment horizontal="right" wrapText="1"/>
      <protection hidden="1"/>
    </xf>
    <xf numFmtId="0" fontId="139" fillId="6" borderId="0" xfId="0" applyFont="1" applyFill="1" applyBorder="1" applyAlignment="1" applyProtection="1">
      <protection hidden="1"/>
    </xf>
    <xf numFmtId="0" fontId="139" fillId="6" borderId="0" xfId="0" applyFont="1" applyFill="1" applyBorder="1" applyAlignment="1" applyProtection="1">
      <alignment vertical="top"/>
      <protection hidden="1"/>
    </xf>
    <xf numFmtId="0" fontId="140" fillId="6" borderId="0" xfId="0" applyFont="1" applyFill="1" applyBorder="1" applyProtection="1">
      <protection hidden="1"/>
    </xf>
    <xf numFmtId="0" fontId="141" fillId="6" borderId="0" xfId="0" applyFont="1" applyFill="1" applyBorder="1" applyProtection="1">
      <protection hidden="1"/>
    </xf>
    <xf numFmtId="0" fontId="141" fillId="6" borderId="0" xfId="0" applyFont="1" applyFill="1" applyBorder="1" applyAlignment="1" applyProtection="1">
      <protection hidden="1"/>
    </xf>
    <xf numFmtId="0" fontId="143" fillId="4" borderId="0" xfId="0" applyFont="1" applyFill="1" applyBorder="1" applyProtection="1">
      <protection hidden="1"/>
    </xf>
    <xf numFmtId="0" fontId="85" fillId="4" borderId="0" xfId="0" applyFont="1" applyFill="1" applyBorder="1" applyProtection="1">
      <protection locked="0"/>
    </xf>
    <xf numFmtId="0" fontId="3" fillId="0" borderId="0" xfId="11" applyProtection="1">
      <protection locked="0"/>
    </xf>
    <xf numFmtId="0" fontId="3" fillId="2" borderId="0" xfId="11" applyFill="1" applyBorder="1" applyProtection="1">
      <protection locked="0"/>
    </xf>
    <xf numFmtId="0" fontId="93" fillId="2" borderId="59" xfId="11" applyFont="1" applyFill="1" applyBorder="1" applyProtection="1">
      <protection locked="0"/>
    </xf>
    <xf numFmtId="0" fontId="94" fillId="2" borderId="0" xfId="11" applyFont="1" applyFill="1" applyBorder="1" applyAlignment="1" applyProtection="1">
      <alignment vertical="top" wrapText="1"/>
      <protection locked="0"/>
    </xf>
    <xf numFmtId="0" fontId="94" fillId="2" borderId="60" xfId="11" applyFont="1" applyFill="1" applyBorder="1" applyAlignment="1" applyProtection="1">
      <alignment vertical="top" wrapText="1"/>
      <protection locked="0"/>
    </xf>
    <xf numFmtId="0" fontId="96" fillId="2" borderId="59" xfId="11" applyFont="1" applyFill="1" applyBorder="1" applyProtection="1">
      <protection locked="0"/>
    </xf>
    <xf numFmtId="0" fontId="97" fillId="2" borderId="59" xfId="11" applyFont="1" applyFill="1" applyBorder="1" applyAlignment="1" applyProtection="1">
      <alignment vertical="center"/>
      <protection locked="0"/>
    </xf>
    <xf numFmtId="0" fontId="98" fillId="2" borderId="0" xfId="11" applyFont="1" applyFill="1" applyBorder="1" applyAlignment="1" applyProtection="1">
      <alignment horizontal="center" vertical="center"/>
      <protection hidden="1"/>
    </xf>
    <xf numFmtId="0" fontId="99" fillId="2" borderId="0" xfId="11" applyFont="1" applyFill="1" applyBorder="1" applyAlignment="1" applyProtection="1">
      <alignment horizontal="left" vertical="center"/>
      <protection locked="0"/>
    </xf>
    <xf numFmtId="0" fontId="100" fillId="2" borderId="60" xfId="11" applyFont="1" applyFill="1" applyBorder="1" applyAlignment="1" applyProtection="1">
      <alignment horizontal="center" vertical="top" wrapText="1"/>
      <protection locked="0"/>
    </xf>
    <xf numFmtId="0" fontId="97" fillId="2" borderId="59" xfId="11" applyFont="1" applyFill="1" applyBorder="1" applyAlignment="1" applyProtection="1">
      <protection locked="0"/>
    </xf>
    <xf numFmtId="0" fontId="101" fillId="2" borderId="59" xfId="11" applyFont="1" applyFill="1" applyBorder="1" applyAlignment="1" applyProtection="1">
      <alignment vertical="top" wrapText="1"/>
      <protection locked="0"/>
    </xf>
    <xf numFmtId="0" fontId="101" fillId="2" borderId="0" xfId="11" applyFont="1" applyFill="1" applyBorder="1" applyAlignment="1" applyProtection="1">
      <alignment vertical="top" wrapText="1"/>
      <protection locked="0"/>
    </xf>
    <xf numFmtId="0" fontId="102" fillId="2" borderId="0" xfId="11" applyFont="1" applyFill="1" applyBorder="1" applyAlignment="1" applyProtection="1">
      <alignment vertical="top" wrapText="1"/>
      <protection locked="0"/>
    </xf>
    <xf numFmtId="0" fontId="100" fillId="2" borderId="0" xfId="11" applyFont="1" applyFill="1" applyBorder="1" applyAlignment="1" applyProtection="1">
      <alignment horizontal="center" vertical="top" wrapText="1"/>
      <protection locked="0"/>
    </xf>
    <xf numFmtId="0" fontId="103" fillId="2" borderId="60" xfId="11" applyFont="1" applyFill="1" applyBorder="1" applyAlignment="1" applyProtection="1">
      <alignment horizontal="center" vertical="top" wrapText="1"/>
      <protection locked="0"/>
    </xf>
    <xf numFmtId="0" fontId="102" fillId="2" borderId="59" xfId="11" applyFont="1" applyFill="1" applyBorder="1" applyAlignment="1" applyProtection="1">
      <alignment vertical="top" wrapText="1"/>
      <protection locked="0"/>
    </xf>
    <xf numFmtId="0" fontId="104" fillId="2" borderId="59" xfId="11" applyFont="1" applyFill="1" applyBorder="1" applyAlignment="1" applyProtection="1">
      <alignment horizontal="left" vertical="center" wrapText="1"/>
      <protection locked="0"/>
    </xf>
    <xf numFmtId="14" fontId="105" fillId="2" borderId="60" xfId="11" applyNumberFormat="1" applyFont="1" applyFill="1" applyBorder="1" applyAlignment="1" applyProtection="1">
      <alignment horizontal="center" vertical="top" wrapText="1"/>
      <protection hidden="1"/>
    </xf>
    <xf numFmtId="0" fontId="106" fillId="2" borderId="59" xfId="11" applyFont="1" applyFill="1" applyBorder="1" applyAlignment="1" applyProtection="1">
      <alignment vertical="center"/>
      <protection locked="0"/>
    </xf>
    <xf numFmtId="0" fontId="107" fillId="2" borderId="0" xfId="11" applyFont="1" applyFill="1" applyBorder="1" applyAlignment="1" applyProtection="1">
      <alignment vertical="center"/>
      <protection locked="0"/>
    </xf>
    <xf numFmtId="0" fontId="108" fillId="2" borderId="0" xfId="11" applyFont="1" applyFill="1" applyBorder="1" applyAlignment="1" applyProtection="1">
      <alignment vertical="center"/>
      <protection locked="0"/>
    </xf>
    <xf numFmtId="0" fontId="109" fillId="2" borderId="0" xfId="11" applyFont="1" applyFill="1" applyBorder="1" applyAlignment="1" applyProtection="1">
      <alignment vertical="center"/>
      <protection locked="0"/>
    </xf>
    <xf numFmtId="0" fontId="110" fillId="2" borderId="0" xfId="11" applyFont="1" applyFill="1" applyBorder="1" applyAlignment="1" applyProtection="1">
      <alignment vertical="center"/>
      <protection locked="0"/>
    </xf>
    <xf numFmtId="0" fontId="100" fillId="2" borderId="0" xfId="11" applyFont="1" applyFill="1" applyBorder="1" applyAlignment="1" applyProtection="1">
      <alignment horizontal="center" vertical="center" wrapText="1"/>
      <protection locked="0"/>
    </xf>
    <xf numFmtId="0" fontId="106" fillId="2" borderId="0" xfId="11" applyFont="1" applyFill="1" applyBorder="1" applyAlignment="1" applyProtection="1">
      <alignment horizontal="right" vertical="center"/>
      <protection locked="0"/>
    </xf>
    <xf numFmtId="0" fontId="3" fillId="2" borderId="0" xfId="11" applyFont="1" applyFill="1" applyBorder="1" applyProtection="1">
      <protection locked="0"/>
    </xf>
    <xf numFmtId="0" fontId="106" fillId="2" borderId="59" xfId="11" applyFont="1" applyFill="1" applyBorder="1" applyProtection="1">
      <protection locked="0"/>
    </xf>
    <xf numFmtId="0" fontId="111" fillId="2" borderId="0" xfId="11" applyFont="1" applyFill="1" applyBorder="1" applyAlignment="1" applyProtection="1">
      <alignment vertical="top"/>
      <protection locked="0"/>
    </xf>
    <xf numFmtId="1" fontId="112" fillId="2" borderId="0" xfId="11" applyNumberFormat="1" applyFont="1" applyFill="1" applyBorder="1" applyAlignment="1" applyProtection="1">
      <alignment horizontal="center" vertical="center"/>
      <protection locked="0"/>
    </xf>
    <xf numFmtId="0" fontId="109" fillId="2" borderId="0" xfId="11" applyFont="1" applyFill="1" applyBorder="1" applyAlignment="1" applyProtection="1">
      <alignment vertical="top"/>
      <protection locked="0"/>
    </xf>
    <xf numFmtId="0" fontId="110" fillId="2" borderId="0" xfId="11" applyFont="1" applyFill="1" applyBorder="1" applyAlignment="1" applyProtection="1">
      <alignment vertical="top"/>
      <protection locked="0"/>
    </xf>
    <xf numFmtId="0" fontId="113" fillId="2" borderId="0" xfId="11" applyFont="1" applyFill="1" applyBorder="1" applyAlignment="1" applyProtection="1">
      <alignment horizontal="right" vertical="top"/>
      <protection locked="0"/>
    </xf>
    <xf numFmtId="14" fontId="114" fillId="2" borderId="60" xfId="11" applyNumberFormat="1" applyFont="1" applyFill="1" applyBorder="1" applyAlignment="1" applyProtection="1">
      <alignment horizontal="left" vertical="top" wrapText="1"/>
      <protection hidden="1"/>
    </xf>
    <xf numFmtId="0" fontId="115" fillId="2" borderId="0" xfId="11" applyFont="1" applyFill="1" applyBorder="1" applyAlignment="1" applyProtection="1">
      <alignment horizontal="center" vertical="center"/>
      <protection locked="0"/>
    </xf>
    <xf numFmtId="0" fontId="116" fillId="2" borderId="0" xfId="11" applyFont="1" applyFill="1" applyBorder="1" applyAlignment="1" applyProtection="1">
      <alignment vertical="center"/>
      <protection locked="0"/>
    </xf>
    <xf numFmtId="0" fontId="3" fillId="2" borderId="0" xfId="11" applyFill="1" applyBorder="1" applyAlignment="1" applyProtection="1">
      <alignment vertical="center"/>
      <protection locked="0"/>
    </xf>
    <xf numFmtId="0" fontId="113" fillId="2" borderId="0" xfId="11" applyFont="1" applyFill="1" applyBorder="1" applyAlignment="1" applyProtection="1">
      <alignment horizontal="right"/>
      <protection locked="0"/>
    </xf>
    <xf numFmtId="1" fontId="114" fillId="2" borderId="60" xfId="11" applyNumberFormat="1" applyFont="1" applyFill="1" applyBorder="1" applyAlignment="1" applyProtection="1">
      <alignment horizontal="left" vertical="center"/>
      <protection hidden="1"/>
    </xf>
    <xf numFmtId="0" fontId="70" fillId="2" borderId="0" xfId="11" applyFont="1" applyFill="1" applyBorder="1" applyAlignment="1" applyProtection="1">
      <alignment horizontal="left" vertical="center"/>
      <protection locked="0"/>
    </xf>
    <xf numFmtId="0" fontId="114" fillId="2" borderId="0" xfId="11" applyFont="1" applyFill="1" applyBorder="1" applyAlignment="1" applyProtection="1">
      <alignment horizontal="left" vertical="top"/>
      <protection locked="0"/>
    </xf>
    <xf numFmtId="1" fontId="114" fillId="2" borderId="60" xfId="11" applyNumberFormat="1" applyFont="1" applyFill="1" applyBorder="1" applyAlignment="1" applyProtection="1">
      <alignment horizontal="left" vertical="center"/>
      <protection locked="0"/>
    </xf>
    <xf numFmtId="0" fontId="62" fillId="2" borderId="0" xfId="11" applyFont="1" applyFill="1" applyBorder="1" applyAlignment="1" applyProtection="1">
      <alignment vertical="center"/>
      <protection locked="0"/>
    </xf>
    <xf numFmtId="0" fontId="70" fillId="2" borderId="0" xfId="11" applyFont="1" applyFill="1" applyBorder="1" applyAlignment="1" applyProtection="1">
      <alignment horizontal="left" vertical="center"/>
      <protection hidden="1"/>
    </xf>
    <xf numFmtId="0" fontId="117" fillId="2" borderId="0" xfId="11" applyFont="1" applyFill="1" applyBorder="1" applyAlignment="1" applyProtection="1">
      <alignment horizontal="center" vertical="center" wrapText="1"/>
      <protection locked="0"/>
    </xf>
    <xf numFmtId="0" fontId="114" fillId="2" borderId="0" xfId="11" applyFont="1" applyFill="1" applyBorder="1" applyAlignment="1" applyProtection="1">
      <alignment horizontal="left" vertical="center"/>
      <protection hidden="1"/>
    </xf>
    <xf numFmtId="0" fontId="117" fillId="2" borderId="0" xfId="11" applyFont="1" applyFill="1" applyBorder="1" applyAlignment="1" applyProtection="1">
      <alignment horizontal="center" vertical="top" wrapText="1"/>
      <protection locked="0"/>
    </xf>
    <xf numFmtId="0" fontId="106" fillId="2" borderId="0" xfId="11" applyFont="1" applyFill="1" applyBorder="1" applyAlignment="1" applyProtection="1">
      <alignment horizontal="right"/>
      <protection locked="0"/>
    </xf>
    <xf numFmtId="0" fontId="27" fillId="2" borderId="0" xfId="11" applyFont="1" applyFill="1" applyBorder="1" applyAlignment="1" applyProtection="1">
      <alignment vertical="center" wrapText="1"/>
      <protection locked="0"/>
    </xf>
    <xf numFmtId="14" fontId="70" fillId="2" borderId="0" xfId="11" applyNumberFormat="1" applyFont="1" applyFill="1" applyBorder="1" applyAlignment="1" applyProtection="1">
      <alignment horizontal="left" vertical="center"/>
      <protection hidden="1"/>
    </xf>
    <xf numFmtId="0" fontId="118" fillId="2" borderId="0" xfId="11" applyFont="1" applyFill="1" applyBorder="1" applyAlignment="1" applyProtection="1">
      <alignment vertical="center"/>
      <protection locked="0"/>
    </xf>
    <xf numFmtId="14" fontId="14" fillId="2" borderId="0" xfId="11" applyNumberFormat="1" applyFont="1" applyFill="1" applyBorder="1" applyAlignment="1" applyProtection="1">
      <alignment vertical="center"/>
      <protection hidden="1"/>
    </xf>
    <xf numFmtId="1" fontId="119" fillId="2" borderId="60" xfId="11" applyNumberFormat="1" applyFont="1" applyFill="1" applyBorder="1" applyAlignment="1" applyProtection="1">
      <alignment horizontal="left" vertical="center"/>
      <protection locked="0"/>
    </xf>
    <xf numFmtId="0" fontId="110" fillId="2" borderId="0" xfId="11" applyFont="1" applyFill="1" applyBorder="1" applyAlignment="1" applyProtection="1">
      <alignment vertical="top" wrapText="1"/>
      <protection locked="0"/>
    </xf>
    <xf numFmtId="14" fontId="114" fillId="2" borderId="0" xfId="11" applyNumberFormat="1" applyFont="1" applyFill="1" applyBorder="1" applyAlignment="1" applyProtection="1">
      <alignment horizontal="left"/>
      <protection hidden="1"/>
    </xf>
    <xf numFmtId="0" fontId="118" fillId="2" borderId="0" xfId="11" applyFont="1" applyFill="1" applyBorder="1" applyProtection="1">
      <protection locked="0"/>
    </xf>
    <xf numFmtId="14" fontId="74" fillId="2" borderId="0" xfId="11" applyNumberFormat="1" applyFont="1" applyFill="1" applyBorder="1" applyAlignment="1" applyProtection="1">
      <protection hidden="1"/>
    </xf>
    <xf numFmtId="0" fontId="3" fillId="2" borderId="59" xfId="11" applyFill="1" applyBorder="1" applyAlignment="1" applyProtection="1">
      <alignment vertical="center"/>
      <protection locked="0"/>
    </xf>
    <xf numFmtId="0" fontId="110" fillId="2" borderId="0" xfId="11" applyFont="1" applyFill="1" applyBorder="1" applyAlignment="1" applyProtection="1">
      <alignment vertical="center" wrapText="1"/>
      <protection locked="0"/>
    </xf>
    <xf numFmtId="0" fontId="103" fillId="2" borderId="0" xfId="11" applyFont="1" applyFill="1" applyBorder="1" applyAlignment="1" applyProtection="1">
      <alignment vertical="center" wrapText="1"/>
      <protection locked="0"/>
    </xf>
    <xf numFmtId="0" fontId="110" fillId="2" borderId="0" xfId="11" applyFont="1" applyFill="1" applyBorder="1" applyAlignment="1" applyProtection="1">
      <alignment horizontal="center" vertical="center" wrapText="1"/>
      <protection locked="0"/>
    </xf>
    <xf numFmtId="0" fontId="120" fillId="2" borderId="0" xfId="11" applyFont="1" applyFill="1" applyBorder="1" applyAlignment="1" applyProtection="1">
      <alignment horizontal="right" vertical="center" wrapText="1"/>
      <protection locked="0"/>
    </xf>
    <xf numFmtId="0" fontId="121" fillId="2" borderId="60" xfId="11" applyFont="1" applyFill="1" applyBorder="1" applyAlignment="1" applyProtection="1">
      <alignment horizontal="center" vertical="center" wrapText="1"/>
      <protection hidden="1"/>
    </xf>
    <xf numFmtId="0" fontId="3" fillId="2" borderId="59" xfId="11" applyFont="1" applyFill="1" applyBorder="1" applyProtection="1">
      <protection locked="0"/>
    </xf>
    <xf numFmtId="0" fontId="110" fillId="2" borderId="0" xfId="11" applyFont="1" applyFill="1" applyBorder="1" applyAlignment="1" applyProtection="1">
      <alignment horizontal="center" vertical="top" wrapText="1"/>
      <protection locked="0"/>
    </xf>
    <xf numFmtId="0" fontId="124" fillId="0" borderId="60" xfId="10" applyFont="1" applyBorder="1" applyAlignment="1" applyProtection="1">
      <alignment horizontal="left" indent="2"/>
      <protection hidden="1"/>
    </xf>
    <xf numFmtId="0" fontId="62" fillId="0" borderId="0" xfId="11" applyFont="1" applyProtection="1">
      <protection locked="0"/>
    </xf>
    <xf numFmtId="0" fontId="123" fillId="2" borderId="0" xfId="11" applyFont="1" applyFill="1" applyBorder="1" applyAlignment="1" applyProtection="1">
      <alignment horizontal="center" vertical="center" wrapText="1"/>
      <protection locked="0"/>
    </xf>
    <xf numFmtId="0" fontId="126" fillId="2" borderId="0" xfId="11" applyFont="1" applyFill="1" applyBorder="1" applyAlignment="1" applyProtection="1">
      <alignment horizontal="center" wrapText="1"/>
      <protection locked="0"/>
    </xf>
    <xf numFmtId="0" fontId="126" fillId="2" borderId="0" xfId="11" applyFont="1" applyFill="1" applyBorder="1" applyAlignment="1" applyProtection="1">
      <alignment vertical="top" wrapText="1"/>
      <protection locked="0"/>
    </xf>
    <xf numFmtId="0" fontId="126" fillId="2" borderId="0" xfId="11" applyFont="1" applyFill="1" applyBorder="1" applyAlignment="1" applyProtection="1">
      <alignment horizontal="left" vertical="top" wrapText="1" indent="4"/>
      <protection locked="0"/>
    </xf>
    <xf numFmtId="0" fontId="126" fillId="2" borderId="0" xfId="11" applyFont="1" applyFill="1" applyBorder="1" applyAlignment="1" applyProtection="1">
      <alignment horizontal="right" wrapText="1"/>
      <protection locked="0"/>
    </xf>
    <xf numFmtId="0" fontId="128" fillId="2" borderId="0" xfId="11" applyFont="1" applyFill="1" applyBorder="1" applyAlignment="1" applyProtection="1">
      <alignment horizontal="center" vertical="top" wrapText="1"/>
      <protection locked="0"/>
    </xf>
    <xf numFmtId="0" fontId="129" fillId="2" borderId="0" xfId="11" applyFont="1" applyFill="1" applyBorder="1" applyAlignment="1" applyProtection="1">
      <alignment horizontal="left" vertical="top" wrapText="1" indent="4"/>
      <protection locked="0"/>
    </xf>
    <xf numFmtId="0" fontId="129" fillId="2" borderId="60" xfId="11" applyFont="1" applyFill="1" applyBorder="1" applyAlignment="1" applyProtection="1">
      <alignment horizontal="left" vertical="top" wrapText="1" indent="6"/>
      <protection locked="0"/>
    </xf>
    <xf numFmtId="0" fontId="129" fillId="2" borderId="60" xfId="11" applyFont="1" applyFill="1" applyBorder="1" applyAlignment="1" applyProtection="1">
      <alignment horizontal="left" vertical="top" wrapText="1" indent="4"/>
      <protection locked="0"/>
    </xf>
    <xf numFmtId="0" fontId="130" fillId="2" borderId="67" xfId="11" applyFont="1" applyFill="1" applyBorder="1" applyAlignment="1" applyProtection="1">
      <alignment vertical="top" wrapText="1"/>
      <protection locked="0"/>
    </xf>
    <xf numFmtId="0" fontId="130" fillId="2" borderId="68" xfId="11" applyFont="1" applyFill="1" applyBorder="1" applyAlignment="1" applyProtection="1">
      <alignment vertical="top" wrapText="1"/>
      <protection locked="0"/>
    </xf>
    <xf numFmtId="0" fontId="131" fillId="2" borderId="59" xfId="11" applyFont="1" applyFill="1" applyBorder="1" applyAlignment="1" applyProtection="1">
      <alignment vertical="top" wrapText="1"/>
      <protection locked="0"/>
    </xf>
    <xf numFmtId="0" fontId="131" fillId="2" borderId="0" xfId="11" applyFont="1" applyFill="1" applyBorder="1" applyAlignment="1" applyProtection="1">
      <alignment vertical="top" wrapText="1"/>
      <protection locked="0"/>
    </xf>
    <xf numFmtId="0" fontId="131" fillId="2" borderId="60" xfId="11" applyFont="1" applyFill="1" applyBorder="1" applyAlignment="1" applyProtection="1">
      <alignment vertical="top" wrapText="1"/>
      <protection locked="0"/>
    </xf>
    <xf numFmtId="0" fontId="131" fillId="2" borderId="67" xfId="11" applyFont="1" applyFill="1" applyBorder="1" applyAlignment="1" applyProtection="1">
      <alignment horizontal="center" vertical="top" wrapText="1"/>
      <protection locked="0"/>
    </xf>
    <xf numFmtId="0" fontId="131" fillId="2" borderId="68" xfId="11" applyFont="1" applyFill="1" applyBorder="1" applyAlignment="1" applyProtection="1">
      <alignment horizontal="center" vertical="top" wrapText="1"/>
      <protection locked="0"/>
    </xf>
    <xf numFmtId="0" fontId="131" fillId="2" borderId="68" xfId="11" applyFont="1" applyFill="1" applyBorder="1" applyAlignment="1" applyProtection="1">
      <alignment vertical="top" wrapText="1"/>
      <protection locked="0"/>
    </xf>
    <xf numFmtId="0" fontId="131" fillId="2" borderId="69" xfId="11" applyFont="1" applyFill="1" applyBorder="1" applyAlignment="1" applyProtection="1">
      <alignment vertical="top" wrapText="1"/>
      <protection locked="0"/>
    </xf>
    <xf numFmtId="0" fontId="132" fillId="2" borderId="0" xfId="11" applyFont="1" applyFill="1" applyBorder="1" applyProtection="1">
      <protection locked="0"/>
    </xf>
    <xf numFmtId="0" fontId="133" fillId="2" borderId="0" xfId="11" applyFont="1" applyFill="1" applyBorder="1" applyProtection="1">
      <protection locked="0"/>
    </xf>
    <xf numFmtId="0" fontId="3" fillId="2" borderId="0" xfId="11" applyFill="1" applyProtection="1">
      <protection locked="0"/>
    </xf>
    <xf numFmtId="14" fontId="105" fillId="2" borderId="0" xfId="11" applyNumberFormat="1" applyFont="1" applyFill="1" applyBorder="1" applyAlignment="1" applyProtection="1">
      <alignment horizontal="center" vertical="top" wrapText="1"/>
      <protection hidden="1"/>
    </xf>
    <xf numFmtId="0" fontId="26" fillId="0" borderId="0" xfId="0" applyFont="1" applyFill="1" applyBorder="1" applyProtection="1">
      <protection locked="0"/>
    </xf>
    <xf numFmtId="165" fontId="25" fillId="0" borderId="0" xfId="0" applyNumberFormat="1" applyFont="1" applyFill="1" applyBorder="1" applyAlignment="1" applyProtection="1">
      <alignment horizontal="center"/>
      <protection locked="0"/>
    </xf>
    <xf numFmtId="1" fontId="34" fillId="0" borderId="0" xfId="0" applyNumberFormat="1" applyFont="1" applyFill="1" applyBorder="1" applyAlignment="1" applyProtection="1">
      <alignment horizontal="left"/>
      <protection locked="0"/>
    </xf>
    <xf numFmtId="0" fontId="0" fillId="0" borderId="0" xfId="0" applyFill="1" applyBorder="1" applyAlignment="1" applyProtection="1">
      <alignment horizontal="center"/>
      <protection locked="0"/>
    </xf>
    <xf numFmtId="0" fontId="146" fillId="8" borderId="0" xfId="0" applyFont="1" applyFill="1" applyBorder="1" applyAlignment="1" applyProtection="1">
      <alignment horizontal="center" vertical="center"/>
      <protection locked="0"/>
    </xf>
    <xf numFmtId="0" fontId="147" fillId="0" borderId="9" xfId="0" applyFont="1" applyFill="1" applyBorder="1" applyAlignment="1">
      <alignment horizontal="center"/>
    </xf>
    <xf numFmtId="0" fontId="6" fillId="0" borderId="12" xfId="0" applyFont="1" applyFill="1" applyBorder="1"/>
    <xf numFmtId="0" fontId="148" fillId="0" borderId="10" xfId="0" applyFont="1" applyFill="1" applyBorder="1" applyAlignment="1">
      <alignment horizontal="center"/>
    </xf>
    <xf numFmtId="1" fontId="112" fillId="2" borderId="0" xfId="11" applyNumberFormat="1" applyFont="1" applyFill="1" applyBorder="1" applyAlignment="1" applyProtection="1">
      <alignment horizontal="left" vertical="center"/>
      <protection hidden="1"/>
    </xf>
    <xf numFmtId="0" fontId="48" fillId="0" borderId="66" xfId="10" applyFont="1" applyBorder="1" applyAlignment="1" applyProtection="1">
      <alignment horizontal="left" vertical="center" indent="2"/>
      <protection locked="0"/>
    </xf>
    <xf numFmtId="14" fontId="48" fillId="0" borderId="0" xfId="10" applyNumberFormat="1" applyFont="1" applyBorder="1" applyAlignment="1" applyProtection="1">
      <alignment horizontal="left" indent="2"/>
      <protection hidden="1"/>
    </xf>
    <xf numFmtId="0" fontId="124" fillId="0" borderId="0" xfId="10" applyFont="1" applyBorder="1" applyAlignment="1" applyProtection="1">
      <alignment horizontal="left" indent="2"/>
      <protection locked="0"/>
    </xf>
    <xf numFmtId="0" fontId="62" fillId="2" borderId="74" xfId="11" applyFont="1" applyFill="1" applyBorder="1" applyProtection="1">
      <protection locked="0"/>
    </xf>
    <xf numFmtId="0" fontId="103" fillId="2" borderId="0" xfId="11" applyFont="1" applyFill="1" applyBorder="1" applyAlignment="1" applyProtection="1">
      <alignment horizontal="center" vertical="top" wrapText="1"/>
      <protection locked="0"/>
    </xf>
    <xf numFmtId="14" fontId="70" fillId="2" borderId="0" xfId="11" applyNumberFormat="1" applyFont="1" applyFill="1" applyBorder="1" applyAlignment="1" applyProtection="1">
      <alignment horizontal="left" vertical="center" wrapText="1"/>
      <protection hidden="1"/>
    </xf>
    <xf numFmtId="1" fontId="70" fillId="2" borderId="0" xfId="11" applyNumberFormat="1" applyFont="1" applyFill="1" applyBorder="1" applyAlignment="1" applyProtection="1">
      <alignment horizontal="left" vertical="center"/>
      <protection hidden="1"/>
    </xf>
    <xf numFmtId="1" fontId="70" fillId="2" borderId="0" xfId="11" applyNumberFormat="1" applyFont="1" applyFill="1" applyBorder="1" applyAlignment="1" applyProtection="1">
      <alignment horizontal="left" vertical="center"/>
      <protection locked="0"/>
    </xf>
    <xf numFmtId="1" fontId="119" fillId="2" borderId="0" xfId="11" applyNumberFormat="1" applyFont="1" applyFill="1" applyBorder="1" applyAlignment="1" applyProtection="1">
      <alignment horizontal="left" vertical="center"/>
      <protection locked="0"/>
    </xf>
    <xf numFmtId="0" fontId="121" fillId="2" borderId="0" xfId="11" applyFont="1" applyFill="1" applyBorder="1" applyAlignment="1" applyProtection="1">
      <alignment horizontal="center" vertical="center" wrapText="1"/>
      <protection hidden="1"/>
    </xf>
    <xf numFmtId="0" fontId="48" fillId="0" borderId="65" xfId="10" applyFont="1" applyBorder="1" applyAlignment="1" applyProtection="1">
      <alignment horizontal="left" vertical="center" indent="2"/>
      <protection locked="0"/>
    </xf>
    <xf numFmtId="0" fontId="124" fillId="0" borderId="0" xfId="10" applyFont="1" applyBorder="1" applyAlignment="1" applyProtection="1">
      <alignment horizontal="left" indent="3"/>
      <protection locked="0"/>
    </xf>
    <xf numFmtId="0" fontId="124" fillId="0" borderId="0" xfId="10" applyFont="1" applyBorder="1" applyAlignment="1" applyProtection="1">
      <alignment horizontal="center"/>
      <protection locked="0"/>
    </xf>
    <xf numFmtId="0" fontId="3" fillId="0" borderId="68" xfId="11" applyBorder="1" applyProtection="1">
      <protection locked="0"/>
    </xf>
    <xf numFmtId="0" fontId="3" fillId="2" borderId="73" xfId="11" applyFill="1" applyBorder="1" applyProtection="1">
      <protection locked="0"/>
    </xf>
    <xf numFmtId="0" fontId="3" fillId="2" borderId="74" xfId="11" applyFill="1" applyBorder="1" applyProtection="1">
      <protection locked="0"/>
    </xf>
    <xf numFmtId="0" fontId="3" fillId="2" borderId="74" xfId="11" applyFont="1" applyFill="1" applyBorder="1" applyProtection="1">
      <protection locked="0"/>
    </xf>
    <xf numFmtId="0" fontId="62" fillId="0" borderId="74" xfId="11" applyFont="1" applyBorder="1" applyProtection="1">
      <protection locked="0"/>
    </xf>
    <xf numFmtId="0" fontId="3" fillId="2" borderId="75" xfId="11" applyFill="1" applyBorder="1" applyProtection="1">
      <protection locked="0"/>
    </xf>
    <xf numFmtId="0" fontId="144" fillId="0" borderId="0" xfId="11" applyFont="1" applyFill="1" applyBorder="1" applyProtection="1">
      <protection locked="0"/>
    </xf>
    <xf numFmtId="49" fontId="149" fillId="0" borderId="0" xfId="0" applyNumberFormat="1" applyFont="1" applyFill="1" applyBorder="1" applyAlignment="1" applyProtection="1">
      <alignment horizontal="center" vertical="center"/>
      <protection locked="0"/>
    </xf>
    <xf numFmtId="0" fontId="150" fillId="4" borderId="0" xfId="0" applyFont="1" applyFill="1" applyBorder="1" applyProtection="1">
      <protection hidden="1"/>
    </xf>
    <xf numFmtId="0" fontId="151" fillId="4" borderId="0" xfId="2" applyFont="1" applyFill="1" applyBorder="1" applyProtection="1">
      <protection hidden="1"/>
    </xf>
    <xf numFmtId="2" fontId="152" fillId="0" borderId="0" xfId="1" applyNumberFormat="1" applyFont="1" applyFill="1" applyAlignment="1" applyProtection="1">
      <alignment horizontal="center" vertical="center"/>
      <protection hidden="1"/>
    </xf>
    <xf numFmtId="0" fontId="65" fillId="0" borderId="0" xfId="1" applyFont="1" applyFill="1" applyBorder="1" applyAlignment="1" applyProtection="1">
      <alignment horizontal="center" vertical="center"/>
      <protection hidden="1"/>
    </xf>
    <xf numFmtId="1" fontId="65" fillId="0" borderId="0" xfId="1" applyNumberFormat="1" applyFont="1" applyFill="1" applyBorder="1" applyAlignment="1" applyProtection="1">
      <alignment horizontal="center" vertical="center"/>
      <protection hidden="1"/>
    </xf>
    <xf numFmtId="0" fontId="153" fillId="0" borderId="0" xfId="1" applyFont="1" applyFill="1" applyAlignment="1" applyProtection="1">
      <alignment horizontal="center" vertical="center"/>
      <protection locked="0"/>
    </xf>
    <xf numFmtId="0" fontId="71" fillId="0" borderId="0" xfId="1" applyFont="1" applyFill="1" applyAlignment="1" applyProtection="1">
      <alignment horizontal="center" vertical="center"/>
      <protection locked="0"/>
    </xf>
    <xf numFmtId="0" fontId="65" fillId="0" borderId="0" xfId="1" applyFont="1" applyFill="1" applyAlignment="1" applyProtection="1">
      <alignment horizontal="center" vertical="center"/>
      <protection locked="0"/>
    </xf>
    <xf numFmtId="0" fontId="14" fillId="0" borderId="0" xfId="1" applyNumberFormat="1" applyFont="1" applyFill="1" applyBorder="1" applyAlignment="1" applyProtection="1">
      <alignment horizontal="center" vertical="center"/>
      <protection hidden="1"/>
    </xf>
    <xf numFmtId="0" fontId="153" fillId="0" borderId="0" xfId="1" applyFont="1" applyFill="1" applyBorder="1" applyAlignment="1" applyProtection="1">
      <alignment horizontal="center" vertical="center"/>
      <protection hidden="1"/>
    </xf>
    <xf numFmtId="0" fontId="152" fillId="0" borderId="0" xfId="1" applyNumberFormat="1" applyFont="1" applyFill="1" applyBorder="1" applyAlignment="1" applyProtection="1">
      <alignment horizontal="center" vertical="center"/>
      <protection hidden="1"/>
    </xf>
    <xf numFmtId="0" fontId="31" fillId="0" borderId="76" xfId="0" applyFont="1" applyFill="1" applyBorder="1" applyAlignment="1" applyProtection="1">
      <alignment horizontal="center" vertical="center"/>
      <protection locked="0"/>
    </xf>
    <xf numFmtId="0" fontId="65" fillId="0" borderId="78" xfId="1" applyFont="1" applyFill="1" applyBorder="1" applyAlignment="1" applyProtection="1">
      <alignment horizontal="center" vertical="center"/>
      <protection locked="0"/>
    </xf>
    <xf numFmtId="0" fontId="65" fillId="0" borderId="79" xfId="1" applyFont="1" applyFill="1" applyBorder="1" applyAlignment="1" applyProtection="1">
      <alignment horizontal="center" vertical="center"/>
      <protection locked="0"/>
    </xf>
    <xf numFmtId="0" fontId="153" fillId="0" borderId="10" xfId="0" applyFont="1" applyFill="1" applyBorder="1" applyAlignment="1" applyProtection="1">
      <alignment horizontal="center" vertical="center"/>
      <protection locked="0"/>
    </xf>
    <xf numFmtId="0" fontId="153" fillId="0" borderId="1" xfId="0" applyFont="1" applyFill="1" applyBorder="1" applyAlignment="1" applyProtection="1">
      <alignment horizontal="center" vertical="center"/>
      <protection locked="0"/>
    </xf>
    <xf numFmtId="0" fontId="153" fillId="0" borderId="9" xfId="0" applyFont="1" applyFill="1" applyBorder="1" applyAlignment="1" applyProtection="1">
      <alignment horizontal="center" vertical="center"/>
      <protection locked="0"/>
    </xf>
    <xf numFmtId="0" fontId="65" fillId="0" borderId="80" xfId="1" applyFont="1" applyFill="1" applyBorder="1" applyAlignment="1" applyProtection="1">
      <alignment horizontal="center" vertical="center"/>
      <protection locked="0"/>
    </xf>
    <xf numFmtId="0" fontId="65" fillId="0" borderId="13" xfId="1" applyFont="1" applyFill="1" applyBorder="1" applyAlignment="1" applyProtection="1">
      <alignment horizontal="center" vertical="center"/>
      <protection locked="0"/>
    </xf>
    <xf numFmtId="0" fontId="65" fillId="0" borderId="81" xfId="1" applyFont="1" applyFill="1" applyBorder="1" applyAlignment="1" applyProtection="1">
      <alignment horizontal="center" vertical="center"/>
      <protection locked="0"/>
    </xf>
    <xf numFmtId="0" fontId="65" fillId="0" borderId="82" xfId="1" applyFont="1" applyFill="1" applyBorder="1" applyAlignment="1" applyProtection="1">
      <alignment horizontal="center" vertical="center"/>
      <protection locked="0"/>
    </xf>
    <xf numFmtId="0" fontId="65" fillId="0" borderId="9" xfId="1" applyFont="1" applyFill="1" applyBorder="1" applyAlignment="1" applyProtection="1">
      <alignment horizontal="center" vertical="center"/>
      <protection locked="0"/>
    </xf>
    <xf numFmtId="0" fontId="153" fillId="0" borderId="8" xfId="0" applyFont="1" applyFill="1" applyBorder="1" applyAlignment="1" applyProtection="1">
      <alignment horizontal="center" vertical="center"/>
      <protection locked="0"/>
    </xf>
    <xf numFmtId="0" fontId="153" fillId="0" borderId="7" xfId="0" applyFont="1" applyFill="1" applyBorder="1" applyAlignment="1" applyProtection="1">
      <alignment horizontal="center" vertical="center"/>
      <protection locked="0"/>
    </xf>
    <xf numFmtId="0" fontId="154" fillId="0" borderId="0" xfId="1" applyFont="1" applyFill="1" applyBorder="1" applyAlignment="1" applyProtection="1">
      <alignment horizontal="center" vertical="center"/>
      <protection locked="0"/>
    </xf>
    <xf numFmtId="0" fontId="14" fillId="0" borderId="0" xfId="1" applyNumberFormat="1" applyFont="1" applyFill="1" applyBorder="1" applyAlignment="1" applyProtection="1">
      <alignment horizontal="center" vertical="center"/>
      <protection locked="0"/>
    </xf>
    <xf numFmtId="0" fontId="65" fillId="0" borderId="0" xfId="0" applyNumberFormat="1" applyFont="1" applyFill="1" applyBorder="1" applyAlignment="1" applyProtection="1">
      <alignment horizontal="center" vertical="center"/>
      <protection locked="0"/>
    </xf>
    <xf numFmtId="0" fontId="65" fillId="0" borderId="0" xfId="0" applyFont="1" applyFill="1" applyBorder="1" applyAlignment="1" applyProtection="1">
      <alignment horizontal="center" vertical="center"/>
      <protection locked="0"/>
    </xf>
    <xf numFmtId="0" fontId="65" fillId="0" borderId="0" xfId="1" applyNumberFormat="1" applyFont="1" applyFill="1" applyBorder="1" applyAlignment="1" applyProtection="1">
      <alignment horizontal="center" vertical="center"/>
      <protection locked="0"/>
    </xf>
    <xf numFmtId="0" fontId="71" fillId="0" borderId="77" xfId="1" applyFont="1" applyFill="1" applyBorder="1" applyAlignment="1" applyProtection="1">
      <alignment horizontal="center" vertical="center"/>
      <protection locked="0"/>
    </xf>
    <xf numFmtId="0" fontId="71" fillId="0" borderId="28" xfId="1" applyFont="1" applyFill="1" applyBorder="1" applyAlignment="1" applyProtection="1">
      <alignment horizontal="center" vertical="center"/>
      <protection locked="0"/>
    </xf>
    <xf numFmtId="0" fontId="71" fillId="0" borderId="24" xfId="1" applyFont="1" applyFill="1" applyBorder="1" applyAlignment="1" applyProtection="1">
      <alignment horizontal="center" vertical="center"/>
      <protection locked="0"/>
    </xf>
    <xf numFmtId="0" fontId="71" fillId="0" borderId="76" xfId="1" applyFont="1" applyFill="1" applyBorder="1" applyAlignment="1" applyProtection="1">
      <alignment horizontal="center" vertical="center"/>
      <protection locked="0"/>
    </xf>
    <xf numFmtId="0" fontId="71" fillId="0" borderId="0" xfId="1" applyFont="1" applyFill="1" applyBorder="1" applyAlignment="1" applyProtection="1">
      <alignment horizontal="center" vertical="center"/>
      <protection locked="0"/>
    </xf>
    <xf numFmtId="2" fontId="65" fillId="0" borderId="0" xfId="1" applyNumberFormat="1" applyFont="1" applyFill="1" applyBorder="1" applyAlignment="1" applyProtection="1">
      <alignment horizontal="center" vertical="center"/>
      <protection hidden="1"/>
    </xf>
    <xf numFmtId="0" fontId="35" fillId="2" borderId="0" xfId="0" applyFont="1" applyFill="1" applyBorder="1" applyAlignment="1">
      <alignment horizontal="center" vertical="center"/>
    </xf>
    <xf numFmtId="0" fontId="51" fillId="2" borderId="11" xfId="4" applyFont="1" applyFill="1" applyBorder="1" applyAlignment="1">
      <alignment horizontal="center" vertical="center"/>
    </xf>
    <xf numFmtId="0" fontId="51" fillId="2" borderId="4" xfId="4" applyFont="1" applyFill="1" applyBorder="1" applyAlignment="1">
      <alignment horizontal="center" vertical="center"/>
    </xf>
    <xf numFmtId="0" fontId="51" fillId="2" borderId="12" xfId="4" applyFont="1" applyFill="1" applyBorder="1" applyAlignment="1">
      <alignment horizontal="center" vertical="center"/>
    </xf>
    <xf numFmtId="0" fontId="31" fillId="0" borderId="1" xfId="0" applyFont="1" applyFill="1" applyBorder="1" applyAlignment="1" applyProtection="1">
      <alignment horizontal="left" vertical="center"/>
      <protection locked="0"/>
    </xf>
    <xf numFmtId="0" fontId="31" fillId="0" borderId="0" xfId="0" applyFont="1" applyFill="1" applyBorder="1" applyAlignment="1" applyProtection="1">
      <alignment horizontal="left" vertical="center"/>
      <protection locked="0"/>
    </xf>
    <xf numFmtId="0" fontId="31" fillId="0" borderId="9" xfId="0" applyFont="1" applyFill="1" applyBorder="1" applyAlignment="1" applyProtection="1">
      <alignment horizontal="left" vertical="center" indent="1"/>
      <protection locked="0"/>
    </xf>
    <xf numFmtId="0" fontId="50" fillId="0" borderId="1" xfId="0" applyFont="1" applyFill="1" applyBorder="1" applyAlignment="1">
      <alignment horizontal="right" wrapText="1"/>
    </xf>
    <xf numFmtId="0" fontId="50" fillId="0" borderId="10" xfId="0" applyFont="1" applyFill="1" applyBorder="1" applyAlignment="1">
      <alignment horizontal="right" wrapText="1"/>
    </xf>
    <xf numFmtId="0" fontId="12" fillId="0" borderId="0" xfId="0" applyFont="1" applyFill="1" applyBorder="1" applyAlignment="1">
      <alignment horizontal="right" wrapText="1"/>
    </xf>
    <xf numFmtId="0" fontId="11" fillId="0" borderId="0" xfId="0" applyFont="1" applyFill="1" applyBorder="1" applyAlignment="1">
      <alignment horizontal="right" wrapText="1"/>
    </xf>
    <xf numFmtId="0" fontId="12" fillId="0" borderId="4" xfId="0" applyFont="1" applyFill="1" applyBorder="1" applyAlignment="1">
      <alignment horizontal="right" vertical="center" wrapText="1"/>
    </xf>
    <xf numFmtId="0" fontId="50" fillId="0" borderId="1" xfId="0" applyFont="1" applyFill="1" applyBorder="1" applyAlignment="1">
      <alignment horizontal="left" indent="1"/>
    </xf>
    <xf numFmtId="0" fontId="50" fillId="0" borderId="9" xfId="0" applyFont="1" applyFill="1" applyBorder="1" applyAlignment="1">
      <alignment horizontal="left" indent="1"/>
    </xf>
    <xf numFmtId="0" fontId="0" fillId="0" borderId="1" xfId="0" applyFill="1" applyBorder="1"/>
    <xf numFmtId="0" fontId="0" fillId="0" borderId="10" xfId="0" applyFill="1" applyBorder="1"/>
    <xf numFmtId="0" fontId="12" fillId="0" borderId="2" xfId="0" applyFont="1" applyFill="1" applyBorder="1" applyAlignment="1">
      <alignment horizontal="left" indent="1"/>
    </xf>
    <xf numFmtId="0" fontId="11" fillId="0" borderId="2" xfId="0" applyFont="1" applyFill="1" applyBorder="1" applyAlignment="1">
      <alignment horizontal="left" indent="1"/>
    </xf>
    <xf numFmtId="0" fontId="12" fillId="0" borderId="11" xfId="0" applyFont="1" applyFill="1" applyBorder="1" applyAlignment="1">
      <alignment horizontal="left" vertical="center" indent="1"/>
    </xf>
    <xf numFmtId="0" fontId="147" fillId="0" borderId="1" xfId="0" applyFont="1" applyFill="1" applyBorder="1" applyAlignment="1">
      <alignment horizontal="left" indent="1"/>
    </xf>
    <xf numFmtId="0" fontId="147" fillId="0" borderId="0" xfId="0" applyFont="1" applyFill="1" applyBorder="1" applyAlignment="1">
      <alignment horizontal="left" indent="1"/>
    </xf>
    <xf numFmtId="0" fontId="147" fillId="0" borderId="4" xfId="0" applyFont="1" applyFill="1" applyBorder="1" applyAlignment="1">
      <alignment horizontal="left" vertical="center" indent="1"/>
    </xf>
    <xf numFmtId="0" fontId="0" fillId="0" borderId="0" xfId="0" applyFill="1" applyAlignment="1">
      <alignment horizontal="center" vertical="center"/>
    </xf>
    <xf numFmtId="0" fontId="18" fillId="0" borderId="24" xfId="0" applyNumberFormat="1" applyFont="1" applyFill="1" applyBorder="1" applyAlignment="1" applyProtection="1">
      <alignment horizontal="center" vertical="center"/>
      <protection locked="0"/>
    </xf>
    <xf numFmtId="0" fontId="18" fillId="0" borderId="76" xfId="0" applyNumberFormat="1" applyFont="1" applyFill="1" applyBorder="1" applyAlignment="1" applyProtection="1">
      <alignment horizontal="center" vertical="center"/>
      <protection locked="0"/>
    </xf>
    <xf numFmtId="0" fontId="0" fillId="0" borderId="0" xfId="0" applyFill="1" applyAlignment="1">
      <alignment horizontal="left" vertical="center"/>
    </xf>
    <xf numFmtId="0" fontId="31" fillId="0" borderId="2" xfId="0" applyFont="1" applyFill="1" applyBorder="1" applyAlignment="1" applyProtection="1">
      <alignment horizontal="left" vertical="center" indent="1"/>
      <protection locked="0"/>
    </xf>
    <xf numFmtId="0" fontId="156" fillId="0" borderId="1" xfId="0" applyFont="1" applyFill="1" applyBorder="1" applyAlignment="1" applyProtection="1">
      <alignment horizontal="center" vertical="center"/>
      <protection locked="0"/>
    </xf>
    <xf numFmtId="0" fontId="157" fillId="0" borderId="1" xfId="0" applyFont="1" applyFill="1" applyBorder="1" applyAlignment="1" applyProtection="1">
      <alignment horizontal="center" vertical="center"/>
      <protection locked="0"/>
    </xf>
    <xf numFmtId="0" fontId="59" fillId="0" borderId="10" xfId="0" applyFont="1" applyFill="1" applyBorder="1" applyAlignment="1">
      <alignment horizontal="center" vertical="center"/>
    </xf>
    <xf numFmtId="0" fontId="155" fillId="0" borderId="0" xfId="0" applyFont="1" applyFill="1" applyBorder="1" applyAlignment="1">
      <alignment horizontal="center" vertical="center"/>
    </xf>
    <xf numFmtId="0" fontId="156" fillId="0" borderId="0" xfId="0" applyFont="1" applyFill="1" applyBorder="1" applyAlignment="1" applyProtection="1">
      <alignment horizontal="center" vertical="center"/>
      <protection locked="0"/>
    </xf>
    <xf numFmtId="0" fontId="156" fillId="0" borderId="0" xfId="1" applyFont="1" applyFill="1" applyBorder="1" applyAlignment="1" applyProtection="1">
      <alignment horizontal="center" vertical="center"/>
      <protection locked="0"/>
    </xf>
    <xf numFmtId="0" fontId="156" fillId="0" borderId="3" xfId="1" applyFont="1" applyFill="1" applyBorder="1" applyAlignment="1" applyProtection="1">
      <alignment horizontal="center" vertical="center"/>
      <protection locked="0"/>
    </xf>
    <xf numFmtId="0" fontId="154" fillId="0" borderId="3" xfId="1" applyFont="1" applyFill="1" applyBorder="1" applyAlignment="1" applyProtection="1">
      <alignment horizontal="center" vertical="center"/>
      <protection locked="0"/>
    </xf>
    <xf numFmtId="1" fontId="158" fillId="0" borderId="0" xfId="0" applyNumberFormat="1" applyFont="1" applyFill="1" applyAlignment="1" applyProtection="1">
      <alignment horizontal="center" vertical="center"/>
      <protection hidden="1"/>
    </xf>
    <xf numFmtId="1" fontId="159" fillId="0" borderId="0" xfId="1" applyNumberFormat="1" applyFont="1" applyFill="1" applyBorder="1" applyAlignment="1" applyProtection="1">
      <alignment horizontal="center" vertical="center"/>
      <protection hidden="1"/>
    </xf>
    <xf numFmtId="0" fontId="159" fillId="0" borderId="0" xfId="1" applyNumberFormat="1" applyFont="1" applyFill="1" applyBorder="1" applyAlignment="1" applyProtection="1">
      <alignment horizontal="center" vertical="center"/>
      <protection hidden="1"/>
    </xf>
    <xf numFmtId="0" fontId="159" fillId="0" borderId="0" xfId="1" applyFont="1" applyFill="1" applyBorder="1" applyAlignment="1" applyProtection="1">
      <alignment horizontal="center" vertical="center"/>
      <protection hidden="1"/>
    </xf>
    <xf numFmtId="0" fontId="160" fillId="0" borderId="0" xfId="1" applyNumberFormat="1" applyFont="1" applyFill="1" applyBorder="1" applyAlignment="1" applyProtection="1">
      <alignment horizontal="center" vertical="center"/>
      <protection hidden="1"/>
    </xf>
    <xf numFmtId="0" fontId="159" fillId="0" borderId="0" xfId="0" applyNumberFormat="1" applyFont="1" applyFill="1" applyBorder="1" applyAlignment="1" applyProtection="1">
      <alignment horizontal="center" vertical="center"/>
      <protection hidden="1"/>
    </xf>
    <xf numFmtId="170" fontId="159" fillId="0" borderId="0" xfId="0" applyNumberFormat="1" applyFont="1" applyFill="1" applyBorder="1" applyAlignment="1" applyProtection="1">
      <alignment horizontal="center" vertical="center"/>
      <protection hidden="1"/>
    </xf>
    <xf numFmtId="1" fontId="161" fillId="0" borderId="0" xfId="0" applyNumberFormat="1" applyFont="1" applyFill="1" applyAlignment="1" applyProtection="1">
      <alignment horizontal="center" vertical="center"/>
      <protection hidden="1"/>
    </xf>
    <xf numFmtId="0" fontId="160" fillId="0" borderId="0" xfId="1" applyFont="1" applyFill="1" applyBorder="1" applyAlignment="1" applyProtection="1">
      <alignment horizontal="center" vertical="center"/>
      <protection hidden="1"/>
    </xf>
    <xf numFmtId="2" fontId="159" fillId="0" borderId="0" xfId="1" applyNumberFormat="1" applyFont="1" applyFill="1" applyBorder="1" applyAlignment="1" applyProtection="1">
      <alignment horizontal="center" vertical="center"/>
      <protection hidden="1"/>
    </xf>
    <xf numFmtId="2" fontId="160" fillId="0" borderId="0" xfId="1" applyNumberFormat="1" applyFont="1" applyFill="1" applyAlignment="1" applyProtection="1">
      <alignment horizontal="center" vertical="center"/>
      <protection hidden="1"/>
    </xf>
    <xf numFmtId="1" fontId="65" fillId="9" borderId="0" xfId="0" applyNumberFormat="1" applyFont="1" applyFill="1" applyBorder="1" applyAlignment="1" applyProtection="1">
      <alignment horizontal="center" vertical="center"/>
      <protection hidden="1"/>
    </xf>
    <xf numFmtId="0" fontId="33" fillId="2" borderId="0" xfId="0" applyNumberFormat="1" applyFont="1" applyFill="1" applyBorder="1" applyAlignment="1" applyProtection="1">
      <alignment horizontal="center" vertical="center"/>
      <protection locked="0"/>
    </xf>
    <xf numFmtId="2" fontId="89" fillId="2" borderId="0" xfId="8" applyNumberFormat="1" applyFont="1" applyFill="1" applyBorder="1" applyAlignment="1" applyProtection="1">
      <alignment horizontal="center" vertical="center"/>
      <protection locked="0"/>
    </xf>
    <xf numFmtId="0" fontId="125" fillId="0" borderId="59" xfId="10" applyFont="1" applyBorder="1" applyAlignment="1" applyProtection="1">
      <protection locked="0"/>
    </xf>
    <xf numFmtId="0" fontId="125" fillId="0" borderId="0" xfId="10" applyFont="1" applyBorder="1" applyAlignment="1" applyProtection="1">
      <protection locked="0"/>
    </xf>
    <xf numFmtId="0" fontId="127" fillId="0" borderId="59" xfId="10" applyFont="1" applyBorder="1" applyAlignment="1" applyProtection="1">
      <alignment horizontal="left"/>
      <protection locked="0"/>
    </xf>
    <xf numFmtId="0" fontId="127" fillId="0" borderId="0" xfId="10" applyFont="1" applyBorder="1" applyAlignment="1" applyProtection="1">
      <alignment horizontal="left"/>
      <protection locked="0"/>
    </xf>
    <xf numFmtId="0" fontId="48" fillId="0" borderId="65" xfId="10" applyFont="1" applyBorder="1" applyAlignment="1" applyProtection="1">
      <alignment horizontal="center" vertical="center"/>
      <protection locked="0"/>
    </xf>
    <xf numFmtId="1" fontId="112" fillId="2" borderId="0" xfId="11" applyNumberFormat="1" applyFont="1" applyFill="1" applyBorder="1" applyAlignment="1" applyProtection="1">
      <alignment horizontal="left" vertical="center"/>
      <protection locked="0"/>
    </xf>
    <xf numFmtId="14" fontId="48" fillId="0" borderId="0" xfId="10" applyNumberFormat="1" applyFont="1" applyBorder="1" applyAlignment="1" applyProtection="1">
      <alignment horizontal="center"/>
      <protection locked="0"/>
    </xf>
    <xf numFmtId="0" fontId="124" fillId="0" borderId="60" xfId="10" applyFont="1" applyBorder="1" applyAlignment="1" applyProtection="1">
      <alignment horizontal="left" indent="2"/>
      <protection locked="0"/>
    </xf>
    <xf numFmtId="0" fontId="12" fillId="0" borderId="5" xfId="0" applyFont="1" applyBorder="1" applyAlignment="1" applyProtection="1">
      <alignment horizontal="center"/>
      <protection locked="0"/>
    </xf>
    <xf numFmtId="0" fontId="5" fillId="0" borderId="0" xfId="6" applyFont="1" applyProtection="1">
      <protection locked="0"/>
    </xf>
    <xf numFmtId="0" fontId="142" fillId="0" borderId="70" xfId="0" applyFont="1" applyFill="1" applyBorder="1" applyAlignment="1" applyProtection="1">
      <alignment horizontal="left" vertical="center" indent="1"/>
      <protection locked="0"/>
    </xf>
    <xf numFmtId="166" fontId="9" fillId="0" borderId="5" xfId="0" applyNumberFormat="1" applyFont="1" applyBorder="1" applyAlignment="1" applyProtection="1">
      <alignment horizontal="center"/>
      <protection locked="0"/>
    </xf>
    <xf numFmtId="0" fontId="9" fillId="0" borderId="5" xfId="0" applyFont="1" applyBorder="1" applyAlignment="1" applyProtection="1">
      <alignment horizontal="center" vertical="center"/>
      <protection locked="0"/>
    </xf>
    <xf numFmtId="0" fontId="142" fillId="0" borderId="0" xfId="0" applyFont="1" applyFill="1" applyBorder="1" applyAlignment="1" applyProtection="1">
      <alignment horizontal="left" vertical="center" indent="1"/>
      <protection locked="0"/>
    </xf>
    <xf numFmtId="0" fontId="18" fillId="0" borderId="0" xfId="0" applyFont="1" applyProtection="1">
      <protection locked="0"/>
    </xf>
    <xf numFmtId="0" fontId="0" fillId="0" borderId="5" xfId="0" applyBorder="1" applyProtection="1">
      <protection locked="0"/>
    </xf>
    <xf numFmtId="0" fontId="57" fillId="0" borderId="0" xfId="0" applyFont="1" applyFill="1" applyBorder="1" applyAlignment="1" applyProtection="1">
      <alignment horizontal="left" indent="1"/>
      <protection locked="0"/>
    </xf>
    <xf numFmtId="0" fontId="13" fillId="0" borderId="0" xfId="0" applyFont="1" applyAlignment="1" applyProtection="1">
      <alignment horizontal="left" indent="1"/>
      <protection locked="0"/>
    </xf>
    <xf numFmtId="0" fontId="19" fillId="2" borderId="5" xfId="0" applyFont="1" applyFill="1" applyBorder="1" applyAlignment="1" applyProtection="1">
      <alignment horizontal="left" vertical="top"/>
      <protection hidden="1"/>
    </xf>
    <xf numFmtId="0" fontId="78" fillId="0" borderId="5" xfId="4" applyNumberFormat="1" applyFont="1" applyBorder="1" applyAlignment="1" applyProtection="1">
      <alignment horizontal="center" vertical="center"/>
      <protection hidden="1"/>
    </xf>
    <xf numFmtId="0" fontId="5" fillId="0" borderId="0" xfId="6" applyFont="1" applyAlignment="1" applyProtection="1">
      <alignment horizontal="center"/>
      <protection hidden="1"/>
    </xf>
    <xf numFmtId="0" fontId="5" fillId="0" borderId="0" xfId="0" applyFont="1" applyAlignment="1" applyProtection="1">
      <alignment horizontal="center"/>
      <protection locked="0"/>
    </xf>
    <xf numFmtId="0" fontId="5" fillId="0" borderId="0" xfId="0" applyFont="1" applyAlignment="1" applyProtection="1">
      <alignment horizontal="left"/>
      <protection locked="0"/>
    </xf>
    <xf numFmtId="0" fontId="13" fillId="0" borderId="0" xfId="0" applyFont="1" applyAlignment="1" applyProtection="1">
      <alignment horizontal="left"/>
      <protection locked="0"/>
    </xf>
    <xf numFmtId="14" fontId="5" fillId="0" borderId="0" xfId="0" applyNumberFormat="1" applyFont="1" applyAlignment="1" applyProtection="1">
      <alignment horizontal="center"/>
      <protection locked="0"/>
    </xf>
    <xf numFmtId="0" fontId="5" fillId="0" borderId="0" xfId="0" applyFont="1" applyAlignment="1" applyProtection="1">
      <alignment horizontal="center"/>
      <protection hidden="1"/>
    </xf>
    <xf numFmtId="0" fontId="5" fillId="0" borderId="0" xfId="6" applyFont="1" applyBorder="1"/>
    <xf numFmtId="0" fontId="2" fillId="0" borderId="1" xfId="9" applyFont="1" applyBorder="1"/>
    <xf numFmtId="0" fontId="2" fillId="0" borderId="0" xfId="9" applyFont="1" applyBorder="1"/>
    <xf numFmtId="0" fontId="165" fillId="0" borderId="0" xfId="9" applyFont="1" applyBorder="1"/>
    <xf numFmtId="0" fontId="166" fillId="0" borderId="0" xfId="9" applyFont="1" applyBorder="1"/>
    <xf numFmtId="0" fontId="166" fillId="0" borderId="0" xfId="9" applyFont="1" applyBorder="1" applyAlignment="1">
      <alignment horizontal="center"/>
    </xf>
    <xf numFmtId="2" fontId="165" fillId="0" borderId="0" xfId="9" applyNumberFormat="1" applyFont="1" applyBorder="1" applyAlignment="1">
      <alignment horizontal="center"/>
    </xf>
    <xf numFmtId="0" fontId="0" fillId="0" borderId="0" xfId="0" applyFill="1" applyBorder="1" applyProtection="1">
      <protection hidden="1"/>
    </xf>
    <xf numFmtId="0" fontId="2" fillId="0" borderId="9" xfId="9" applyFont="1" applyBorder="1"/>
    <xf numFmtId="0" fontId="2" fillId="0" borderId="2" xfId="9" applyFont="1" applyBorder="1"/>
    <xf numFmtId="0" fontId="165" fillId="0" borderId="2" xfId="9" applyFont="1" applyBorder="1"/>
    <xf numFmtId="0" fontId="24" fillId="0" borderId="0" xfId="0" applyFont="1" applyFill="1" applyBorder="1" applyProtection="1">
      <protection locked="0"/>
    </xf>
    <xf numFmtId="0" fontId="24" fillId="0" borderId="0" xfId="0" applyFont="1" applyFill="1" applyBorder="1" applyAlignment="1" applyProtection="1">
      <alignment horizontal="center" vertical="center"/>
      <protection locked="0"/>
    </xf>
    <xf numFmtId="0" fontId="163" fillId="0" borderId="0" xfId="6" applyFont="1" applyBorder="1" applyAlignment="1">
      <alignment horizontal="right"/>
    </xf>
    <xf numFmtId="0" fontId="164" fillId="0" borderId="0" xfId="9" applyFont="1" applyFill="1" applyBorder="1" applyAlignment="1">
      <alignment vertical="center"/>
    </xf>
    <xf numFmtId="0" fontId="166" fillId="0" borderId="0" xfId="9" applyFont="1" applyBorder="1" applyAlignment="1"/>
    <xf numFmtId="0" fontId="62" fillId="0" borderId="2" xfId="9" applyFont="1" applyBorder="1"/>
    <xf numFmtId="0" fontId="2" fillId="0" borderId="6" xfId="9" applyFont="1" applyBorder="1"/>
    <xf numFmtId="0" fontId="2" fillId="0" borderId="7" xfId="9" applyFont="1" applyBorder="1"/>
    <xf numFmtId="0" fontId="0" fillId="0" borderId="8" xfId="0" applyFill="1" applyBorder="1" applyProtection="1">
      <protection locked="0"/>
    </xf>
    <xf numFmtId="0" fontId="78" fillId="5" borderId="0" xfId="4" applyFont="1" applyFill="1" applyBorder="1" applyAlignment="1" applyProtection="1">
      <alignment vertical="center"/>
      <protection locked="0" hidden="1"/>
    </xf>
    <xf numFmtId="0" fontId="5" fillId="11" borderId="0" xfId="0" applyFont="1" applyFill="1" applyAlignment="1" applyProtection="1">
      <alignment horizontal="center" vertical="center"/>
      <protection locked="0"/>
    </xf>
    <xf numFmtId="0" fontId="5" fillId="11" borderId="0" xfId="0" applyFont="1" applyFill="1" applyAlignment="1" applyProtection="1">
      <alignment horizontal="left" vertical="center"/>
      <protection locked="0"/>
    </xf>
    <xf numFmtId="0" fontId="65" fillId="12" borderId="0" xfId="1" applyFont="1" applyFill="1" applyBorder="1" applyAlignment="1" applyProtection="1">
      <alignment horizontal="center" vertical="center"/>
      <protection hidden="1"/>
    </xf>
    <xf numFmtId="0" fontId="50" fillId="0" borderId="1" xfId="12" applyFont="1" applyFill="1" applyBorder="1" applyAlignment="1">
      <alignment horizontal="left" indent="1"/>
    </xf>
    <xf numFmtId="0" fontId="50" fillId="0" borderId="10" xfId="12" applyFont="1" applyFill="1" applyBorder="1" applyAlignment="1">
      <alignment horizontal="right" wrapText="1"/>
    </xf>
    <xf numFmtId="0" fontId="147" fillId="0" borderId="9" xfId="12" applyFont="1" applyFill="1" applyBorder="1" applyAlignment="1">
      <alignment horizontal="center"/>
    </xf>
    <xf numFmtId="0" fontId="5" fillId="0" borderId="1" xfId="12" applyFont="1" applyFill="1" applyBorder="1" applyAlignment="1">
      <alignment horizontal="center"/>
    </xf>
    <xf numFmtId="0" fontId="13" fillId="0" borderId="1" xfId="12" applyFont="1" applyFill="1" applyBorder="1" applyAlignment="1">
      <alignment horizontal="center"/>
    </xf>
    <xf numFmtId="0" fontId="148" fillId="0" borderId="10" xfId="12" applyFont="1" applyFill="1" applyBorder="1" applyAlignment="1">
      <alignment horizontal="center"/>
    </xf>
    <xf numFmtId="0" fontId="53" fillId="2" borderId="0" xfId="12" applyFont="1" applyFill="1" applyAlignment="1">
      <alignment horizontal="center"/>
    </xf>
    <xf numFmtId="0" fontId="53" fillId="2" borderId="0" xfId="12" applyFont="1" applyFill="1" applyAlignment="1">
      <alignment horizontal="center" vertical="center"/>
    </xf>
    <xf numFmtId="0" fontId="1" fillId="2" borderId="0" xfId="12" applyFill="1"/>
    <xf numFmtId="0" fontId="1" fillId="0" borderId="0" xfId="12"/>
    <xf numFmtId="0" fontId="50" fillId="0" borderId="9" xfId="12" applyFont="1" applyFill="1" applyBorder="1" applyAlignment="1">
      <alignment horizontal="left" indent="1"/>
    </xf>
    <xf numFmtId="0" fontId="50" fillId="0" borderId="1" xfId="12" applyFont="1" applyFill="1" applyBorder="1" applyAlignment="1">
      <alignment horizontal="right" wrapText="1"/>
    </xf>
    <xf numFmtId="0" fontId="147" fillId="0" borderId="1" xfId="12" applyFont="1" applyFill="1" applyBorder="1" applyAlignment="1">
      <alignment horizontal="left" indent="1"/>
    </xf>
    <xf numFmtId="0" fontId="1" fillId="0" borderId="1" xfId="12" applyFill="1" applyBorder="1"/>
    <xf numFmtId="0" fontId="1" fillId="2" borderId="0" xfId="12" applyFill="1" applyBorder="1" applyAlignment="1">
      <alignment horizontal="center"/>
    </xf>
    <xf numFmtId="0" fontId="1" fillId="2" borderId="0" xfId="12" applyFill="1" applyBorder="1" applyAlignment="1">
      <alignment horizontal="center" vertical="center"/>
    </xf>
    <xf numFmtId="0" fontId="13" fillId="2" borderId="0" xfId="12" applyFont="1" applyFill="1" applyBorder="1" applyAlignment="1">
      <alignment horizontal="center" vertical="center"/>
    </xf>
    <xf numFmtId="0" fontId="13" fillId="2" borderId="0" xfId="12" applyFont="1" applyFill="1" applyBorder="1" applyAlignment="1">
      <alignment horizontal="center"/>
    </xf>
    <xf numFmtId="0" fontId="23" fillId="2" borderId="0" xfId="12" applyFont="1" applyFill="1" applyBorder="1" applyAlignment="1">
      <alignment horizontal="center" vertical="center"/>
    </xf>
    <xf numFmtId="0" fontId="18" fillId="2" borderId="0" xfId="12" applyFont="1" applyFill="1" applyBorder="1" applyAlignment="1">
      <alignment horizontal="center"/>
    </xf>
    <xf numFmtId="0" fontId="1" fillId="2" borderId="0" xfId="12" applyFill="1" applyBorder="1"/>
    <xf numFmtId="0" fontId="12" fillId="0" borderId="2" xfId="12" applyFont="1" applyFill="1" applyBorder="1" applyAlignment="1">
      <alignment horizontal="left" indent="1"/>
    </xf>
    <xf numFmtId="0" fontId="12" fillId="0" borderId="0" xfId="12" applyFont="1" applyFill="1" applyBorder="1" applyAlignment="1">
      <alignment horizontal="right" wrapText="1"/>
    </xf>
    <xf numFmtId="0" fontId="147" fillId="0" borderId="0" xfId="12" applyFont="1" applyFill="1" applyBorder="1" applyAlignment="1">
      <alignment horizontal="left" indent="1"/>
    </xf>
    <xf numFmtId="0" fontId="1" fillId="0" borderId="0" xfId="12" applyFill="1" applyBorder="1"/>
    <xf numFmtId="0" fontId="1" fillId="0" borderId="3" xfId="12" applyFill="1" applyBorder="1"/>
    <xf numFmtId="0" fontId="5" fillId="2" borderId="4" xfId="12" applyFont="1" applyFill="1" applyBorder="1" applyAlignment="1"/>
    <xf numFmtId="0" fontId="5" fillId="2" borderId="4" xfId="12" applyFont="1" applyFill="1" applyBorder="1" applyAlignment="1">
      <alignment horizontal="center" vertical="center"/>
    </xf>
    <xf numFmtId="0" fontId="5" fillId="2" borderId="4" xfId="12" applyFont="1" applyFill="1" applyBorder="1" applyAlignment="1">
      <alignment horizontal="center"/>
    </xf>
    <xf numFmtId="0" fontId="18" fillId="2" borderId="4" xfId="12" applyFont="1" applyFill="1" applyBorder="1" applyAlignment="1">
      <alignment horizontal="center"/>
    </xf>
    <xf numFmtId="0" fontId="5" fillId="2" borderId="0" xfId="12" applyFont="1" applyFill="1" applyBorder="1" applyAlignment="1"/>
    <xf numFmtId="0" fontId="11" fillId="0" borderId="2" xfId="12" applyFont="1" applyFill="1" applyBorder="1" applyAlignment="1">
      <alignment horizontal="left" indent="1"/>
    </xf>
    <xf numFmtId="0" fontId="11" fillId="0" borderId="0" xfId="12" applyFont="1" applyFill="1" applyBorder="1" applyAlignment="1">
      <alignment horizontal="right" wrapText="1"/>
    </xf>
    <xf numFmtId="0" fontId="5" fillId="0" borderId="0" xfId="12" applyFont="1" applyFill="1" applyBorder="1" applyAlignment="1">
      <alignment horizontal="center"/>
    </xf>
    <xf numFmtId="0" fontId="5" fillId="0" borderId="3" xfId="12" applyFont="1" applyFill="1" applyBorder="1" applyAlignment="1">
      <alignment horizontal="center"/>
    </xf>
    <xf numFmtId="0" fontId="12" fillId="0" borderId="11" xfId="12" applyFont="1" applyFill="1" applyBorder="1" applyAlignment="1">
      <alignment horizontal="left" vertical="center" indent="1"/>
    </xf>
    <xf numFmtId="0" fontId="12" fillId="0" borderId="4" xfId="12" applyFont="1" applyFill="1" applyBorder="1" applyAlignment="1">
      <alignment horizontal="right" vertical="center" wrapText="1"/>
    </xf>
    <xf numFmtId="0" fontId="147" fillId="0" borderId="4" xfId="12" applyFont="1" applyFill="1" applyBorder="1" applyAlignment="1">
      <alignment horizontal="left" vertical="center" indent="1"/>
    </xf>
    <xf numFmtId="0" fontId="5" fillId="0" borderId="4" xfId="12" applyFont="1" applyFill="1" applyBorder="1"/>
    <xf numFmtId="0" fontId="5" fillId="0" borderId="4" xfId="12" applyFont="1" applyFill="1" applyBorder="1" applyAlignment="1">
      <alignment horizontal="center"/>
    </xf>
    <xf numFmtId="0" fontId="5" fillId="0" borderId="12" xfId="12" applyFont="1" applyFill="1" applyBorder="1"/>
    <xf numFmtId="0" fontId="5" fillId="2" borderId="0" xfId="12" applyFont="1" applyFill="1"/>
    <xf numFmtId="166" fontId="31" fillId="2" borderId="28" xfId="13" applyNumberFormat="1" applyFont="1" applyFill="1" applyBorder="1" applyAlignment="1">
      <alignment horizontal="center" vertical="center"/>
    </xf>
    <xf numFmtId="166" fontId="31" fillId="2" borderId="5" xfId="13" applyNumberFormat="1" applyFont="1" applyFill="1" applyBorder="1" applyAlignment="1">
      <alignment horizontal="center" vertical="center"/>
    </xf>
    <xf numFmtId="0" fontId="31" fillId="2" borderId="5" xfId="12" applyNumberFormat="1" applyFont="1" applyFill="1" applyBorder="1" applyAlignment="1">
      <alignment horizontal="center" vertical="center"/>
    </xf>
    <xf numFmtId="166" fontId="31" fillId="0" borderId="5" xfId="13" applyNumberFormat="1" applyFont="1" applyFill="1" applyBorder="1" applyAlignment="1">
      <alignment horizontal="center" vertical="center"/>
    </xf>
    <xf numFmtId="0" fontId="31" fillId="2" borderId="24" xfId="12" applyNumberFormat="1" applyFont="1" applyFill="1" applyBorder="1" applyAlignment="1">
      <alignment horizontal="center" vertical="center"/>
    </xf>
    <xf numFmtId="166" fontId="31" fillId="2" borderId="27" xfId="13" applyNumberFormat="1" applyFont="1" applyFill="1" applyBorder="1" applyAlignment="1">
      <alignment horizontal="center" vertical="center"/>
    </xf>
    <xf numFmtId="166" fontId="31" fillId="2" borderId="17" xfId="13" applyNumberFormat="1" applyFont="1" applyFill="1" applyBorder="1" applyAlignment="1">
      <alignment horizontal="center" vertical="center"/>
    </xf>
    <xf numFmtId="0" fontId="31" fillId="2" borderId="17" xfId="12" applyNumberFormat="1" applyFont="1" applyFill="1" applyBorder="1" applyAlignment="1">
      <alignment horizontal="center" vertical="center"/>
    </xf>
    <xf numFmtId="0" fontId="13" fillId="2" borderId="0" xfId="12" applyNumberFormat="1" applyFont="1" applyFill="1" applyBorder="1"/>
    <xf numFmtId="0" fontId="57" fillId="0" borderId="0" xfId="12" applyFont="1" applyAlignment="1">
      <alignment horizontal="center" vertical="center"/>
    </xf>
    <xf numFmtId="1" fontId="57" fillId="0" borderId="5" xfId="12" applyNumberFormat="1" applyFont="1" applyBorder="1" applyAlignment="1">
      <alignment horizontal="center" vertical="center"/>
    </xf>
    <xf numFmtId="0" fontId="57" fillId="0" borderId="5" xfId="12" applyFont="1" applyBorder="1" applyAlignment="1">
      <alignment horizontal="center" vertical="center"/>
    </xf>
    <xf numFmtId="0" fontId="57" fillId="0" borderId="5" xfId="12" applyFont="1" applyBorder="1"/>
    <xf numFmtId="14" fontId="57" fillId="0" borderId="0" xfId="12" applyNumberFormat="1" applyFont="1" applyAlignment="1">
      <alignment horizontal="center" vertical="center"/>
    </xf>
    <xf numFmtId="1" fontId="61" fillId="0" borderId="0" xfId="12" applyNumberFormat="1" applyFont="1" applyAlignment="1">
      <alignment horizontal="center" vertical="center"/>
    </xf>
    <xf numFmtId="0" fontId="62" fillId="0" borderId="0" xfId="12" applyFont="1" applyAlignment="1">
      <alignment horizontal="center"/>
    </xf>
    <xf numFmtId="0" fontId="168" fillId="0" borderId="0" xfId="12" applyFont="1" applyAlignment="1">
      <alignment horizontal="center" vertical="center"/>
    </xf>
    <xf numFmtId="1" fontId="67" fillId="0" borderId="0" xfId="12" applyNumberFormat="1" applyFont="1" applyAlignment="1">
      <alignment horizontal="center"/>
    </xf>
    <xf numFmtId="2" fontId="65" fillId="12" borderId="0" xfId="1" applyNumberFormat="1" applyFont="1" applyFill="1" applyBorder="1" applyAlignment="1" applyProtection="1">
      <alignment horizontal="center" vertical="center"/>
      <protection hidden="1"/>
    </xf>
    <xf numFmtId="0" fontId="59" fillId="0" borderId="1" xfId="12" applyFont="1" applyFill="1" applyBorder="1" applyAlignment="1">
      <alignment horizontal="center"/>
    </xf>
    <xf numFmtId="0" fontId="61" fillId="0" borderId="10" xfId="12" applyFont="1" applyFill="1" applyBorder="1" applyAlignment="1">
      <alignment horizontal="center" vertical="center"/>
    </xf>
    <xf numFmtId="0" fontId="59" fillId="0" borderId="3" xfId="0" applyFont="1" applyFill="1" applyBorder="1" applyAlignment="1">
      <alignment horizontal="center" vertical="center"/>
    </xf>
    <xf numFmtId="0" fontId="155" fillId="0" borderId="4" xfId="0" applyFont="1" applyFill="1" applyBorder="1" applyAlignment="1">
      <alignment horizontal="center" vertical="center"/>
    </xf>
    <xf numFmtId="0" fontId="154" fillId="0" borderId="4" xfId="1" applyFont="1" applyFill="1" applyBorder="1" applyAlignment="1" applyProtection="1">
      <alignment horizontal="center" vertical="center"/>
      <protection locked="0"/>
    </xf>
    <xf numFmtId="0" fontId="154" fillId="0" borderId="12" xfId="1" applyFont="1" applyFill="1" applyBorder="1" applyAlignment="1" applyProtection="1">
      <alignment horizontal="center" vertical="center"/>
      <protection locked="0"/>
    </xf>
    <xf numFmtId="0" fontId="5" fillId="2" borderId="0" xfId="0" applyFont="1" applyFill="1" applyBorder="1" applyAlignment="1">
      <alignment horizontal="center" vertical="center"/>
    </xf>
    <xf numFmtId="0" fontId="18" fillId="2" borderId="0" xfId="0" applyFont="1" applyFill="1" applyBorder="1" applyAlignment="1">
      <alignment horizontal="center" vertical="center"/>
    </xf>
    <xf numFmtId="0" fontId="33" fillId="2" borderId="0" xfId="1" applyFont="1" applyFill="1" applyBorder="1" applyAlignment="1" applyProtection="1">
      <alignment horizontal="center" vertical="center"/>
      <protection locked="0"/>
    </xf>
    <xf numFmtId="0" fontId="33" fillId="2" borderId="0" xfId="1" applyFont="1" applyFill="1" applyAlignment="1" applyProtection="1">
      <alignment horizontal="center" vertical="center"/>
      <protection locked="0"/>
    </xf>
    <xf numFmtId="0" fontId="0" fillId="13" borderId="42" xfId="0" applyFill="1" applyBorder="1" applyProtection="1">
      <protection locked="0"/>
    </xf>
    <xf numFmtId="0" fontId="0" fillId="13" borderId="43" xfId="0" applyFill="1" applyBorder="1" applyProtection="1">
      <protection locked="0"/>
    </xf>
    <xf numFmtId="0" fontId="0" fillId="13" borderId="44" xfId="0" applyFill="1" applyBorder="1" applyProtection="1">
      <protection locked="0"/>
    </xf>
    <xf numFmtId="0" fontId="32" fillId="13" borderId="0" xfId="0" applyFont="1" applyFill="1" applyBorder="1" applyAlignment="1" applyProtection="1">
      <alignment vertical="center"/>
      <protection locked="0"/>
    </xf>
    <xf numFmtId="0" fontId="45" fillId="13" borderId="0" xfId="0" applyFont="1" applyFill="1" applyBorder="1" applyAlignment="1" applyProtection="1">
      <alignment vertical="center"/>
      <protection locked="0"/>
    </xf>
    <xf numFmtId="0" fontId="45" fillId="13" borderId="33" xfId="0" applyFont="1" applyFill="1" applyBorder="1" applyAlignment="1" applyProtection="1">
      <alignment vertical="center"/>
      <protection locked="0"/>
    </xf>
    <xf numFmtId="0" fontId="162" fillId="13" borderId="0" xfId="0" applyFont="1" applyFill="1" applyBorder="1" applyAlignment="1" applyProtection="1">
      <alignment horizontal="center" vertical="center"/>
      <protection locked="0"/>
    </xf>
    <xf numFmtId="0" fontId="77" fillId="13" borderId="0" xfId="0" applyFont="1" applyFill="1" applyBorder="1" applyAlignment="1" applyProtection="1">
      <alignment horizontal="left" indent="1"/>
      <protection locked="0"/>
    </xf>
    <xf numFmtId="0" fontId="73" fillId="13" borderId="0" xfId="0" applyFont="1" applyFill="1" applyBorder="1" applyProtection="1">
      <protection hidden="1"/>
    </xf>
    <xf numFmtId="0" fontId="49" fillId="13" borderId="0" xfId="0" applyFont="1" applyFill="1" applyBorder="1" applyAlignment="1" applyProtection="1">
      <protection locked="0"/>
    </xf>
    <xf numFmtId="0" fontId="76" fillId="13" borderId="0" xfId="0" applyFont="1" applyFill="1" applyBorder="1" applyAlignment="1" applyProtection="1">
      <alignment vertical="center"/>
      <protection hidden="1"/>
    </xf>
    <xf numFmtId="0" fontId="170" fillId="13" borderId="0" xfId="0" applyFont="1" applyFill="1" applyBorder="1" applyAlignment="1" applyProtection="1">
      <alignment vertical="center"/>
      <protection hidden="1"/>
    </xf>
    <xf numFmtId="0" fontId="49" fillId="13" borderId="33" xfId="0" applyFont="1" applyFill="1" applyBorder="1" applyAlignment="1" applyProtection="1">
      <protection locked="0"/>
    </xf>
    <xf numFmtId="0" fontId="171" fillId="13" borderId="0" xfId="0" applyFont="1" applyFill="1" applyBorder="1" applyAlignment="1" applyProtection="1">
      <alignment horizontal="left" vertical="center"/>
      <protection locked="0"/>
    </xf>
    <xf numFmtId="0" fontId="188" fillId="13" borderId="0" xfId="0" applyFont="1" applyFill="1" applyBorder="1" applyAlignment="1" applyProtection="1">
      <alignment horizontal="left" vertical="center" indent="1"/>
      <protection hidden="1"/>
    </xf>
    <xf numFmtId="0" fontId="0" fillId="13" borderId="0" xfId="0" applyFill="1" applyBorder="1" applyProtection="1">
      <protection locked="0"/>
    </xf>
    <xf numFmtId="0" fontId="39" fillId="13" borderId="0" xfId="0" applyFont="1" applyFill="1" applyBorder="1" applyAlignment="1" applyProtection="1">
      <alignment vertical="center"/>
      <protection locked="0"/>
    </xf>
    <xf numFmtId="0" fontId="60" fillId="13" borderId="0" xfId="0" applyFont="1" applyFill="1" applyBorder="1" applyAlignment="1" applyProtection="1">
      <alignment horizontal="center" vertical="center"/>
      <protection locked="0"/>
    </xf>
    <xf numFmtId="0" fontId="39" fillId="13" borderId="0" xfId="0" applyFont="1" applyFill="1" applyBorder="1" applyAlignment="1" applyProtection="1">
      <alignment horizontal="center" vertical="center"/>
      <protection locked="0"/>
    </xf>
    <xf numFmtId="0" fontId="32" fillId="13" borderId="33" xfId="0" applyFont="1" applyFill="1" applyBorder="1" applyAlignment="1" applyProtection="1">
      <alignment vertical="center"/>
      <protection locked="0"/>
    </xf>
    <xf numFmtId="166" fontId="188" fillId="13" borderId="0" xfId="0" applyNumberFormat="1" applyFont="1" applyFill="1" applyBorder="1" applyAlignment="1" applyProtection="1">
      <alignment horizontal="left" vertical="center" indent="1"/>
      <protection locked="0"/>
    </xf>
    <xf numFmtId="0" fontId="72" fillId="13" borderId="0" xfId="0" applyFont="1" applyFill="1" applyBorder="1" applyAlignment="1" applyProtection="1">
      <alignment vertical="center" wrapText="1"/>
      <protection locked="0"/>
    </xf>
    <xf numFmtId="0" fontId="145" fillId="13" borderId="0" xfId="0" applyFont="1" applyFill="1" applyBorder="1" applyAlignment="1" applyProtection="1">
      <alignment vertical="center"/>
      <protection hidden="1"/>
    </xf>
    <xf numFmtId="0" fontId="15" fillId="13" borderId="0" xfId="0" applyFont="1" applyFill="1" applyBorder="1" applyAlignment="1" applyProtection="1">
      <alignment horizontal="left" vertical="center"/>
      <protection locked="0"/>
    </xf>
    <xf numFmtId="0" fontId="21" fillId="13" borderId="0" xfId="0" applyFont="1" applyFill="1" applyBorder="1" applyAlignment="1" applyProtection="1">
      <alignment vertical="center"/>
      <protection locked="0"/>
    </xf>
    <xf numFmtId="0" fontId="21" fillId="13" borderId="33" xfId="0" applyFont="1" applyFill="1" applyBorder="1" applyAlignment="1" applyProtection="1">
      <alignment vertical="center"/>
      <protection locked="0"/>
    </xf>
    <xf numFmtId="0" fontId="177" fillId="13" borderId="0" xfId="0" applyFont="1" applyFill="1" applyBorder="1" applyAlignment="1" applyProtection="1">
      <alignment horizontal="left" indent="1"/>
      <protection locked="0"/>
    </xf>
    <xf numFmtId="0" fontId="76" fillId="13" borderId="0" xfId="0" applyFont="1" applyFill="1" applyBorder="1" applyAlignment="1" applyProtection="1">
      <protection locked="0"/>
    </xf>
    <xf numFmtId="49" fontId="15" fillId="13" borderId="0" xfId="0" applyNumberFormat="1" applyFont="1" applyFill="1" applyBorder="1" applyAlignment="1" applyProtection="1">
      <alignment vertical="center"/>
      <protection locked="0"/>
    </xf>
    <xf numFmtId="0" fontId="82" fillId="13" borderId="0" xfId="0" applyFont="1" applyFill="1" applyBorder="1" applyProtection="1">
      <protection locked="0"/>
    </xf>
    <xf numFmtId="49" fontId="15" fillId="13" borderId="33" xfId="0" applyNumberFormat="1" applyFont="1" applyFill="1" applyBorder="1" applyAlignment="1" applyProtection="1">
      <alignment vertical="center"/>
      <protection locked="0"/>
    </xf>
    <xf numFmtId="1" fontId="185" fillId="13" borderId="0" xfId="0" applyNumberFormat="1" applyFont="1" applyFill="1" applyBorder="1" applyAlignment="1" applyProtection="1">
      <alignment horizontal="left"/>
      <protection locked="0"/>
    </xf>
    <xf numFmtId="0" fontId="185" fillId="13" borderId="0" xfId="0" applyFont="1" applyFill="1" applyBorder="1" applyAlignment="1" applyProtection="1">
      <alignment horizontal="left" vertical="center" wrapText="1"/>
      <protection locked="0"/>
    </xf>
    <xf numFmtId="165" fontId="56" fillId="13" borderId="0" xfId="0" applyNumberFormat="1" applyFont="1" applyFill="1" applyBorder="1" applyAlignment="1" applyProtection="1">
      <alignment horizontal="left" vertical="center"/>
      <protection locked="0"/>
    </xf>
    <xf numFmtId="165" fontId="34" fillId="13" borderId="0" xfId="0" applyNumberFormat="1" applyFont="1" applyFill="1" applyBorder="1" applyAlignment="1" applyProtection="1">
      <protection locked="0"/>
    </xf>
    <xf numFmtId="1" fontId="43" fillId="13" borderId="0" xfId="0" applyNumberFormat="1" applyFont="1" applyFill="1" applyBorder="1" applyAlignment="1" applyProtection="1">
      <protection locked="0"/>
    </xf>
    <xf numFmtId="1" fontId="42" fillId="13" borderId="0" xfId="0" applyNumberFormat="1" applyFont="1" applyFill="1" applyBorder="1" applyAlignment="1" applyProtection="1">
      <protection locked="0"/>
    </xf>
    <xf numFmtId="0" fontId="0" fillId="13" borderId="0" xfId="0" applyFill="1" applyBorder="1" applyProtection="1">
      <protection hidden="1"/>
    </xf>
    <xf numFmtId="0" fontId="22" fillId="13" borderId="50" xfId="0" applyFont="1" applyFill="1" applyBorder="1" applyProtection="1">
      <protection locked="0"/>
    </xf>
    <xf numFmtId="0" fontId="0" fillId="13" borderId="47" xfId="0" applyFill="1" applyBorder="1" applyProtection="1">
      <protection locked="0"/>
    </xf>
    <xf numFmtId="0" fontId="29" fillId="13" borderId="47" xfId="0" applyFont="1" applyFill="1" applyBorder="1" applyAlignment="1" applyProtection="1">
      <alignment horizontal="left"/>
      <protection locked="0"/>
    </xf>
    <xf numFmtId="0" fontId="37" fillId="13" borderId="47" xfId="0" applyFont="1" applyFill="1" applyBorder="1" applyAlignment="1" applyProtection="1">
      <alignment horizontal="left"/>
      <protection locked="0"/>
    </xf>
    <xf numFmtId="0" fontId="75" fillId="13" borderId="47" xfId="0" applyFont="1" applyFill="1" applyBorder="1" applyAlignment="1" applyProtection="1">
      <alignment horizontal="left" indent="1"/>
      <protection locked="0"/>
    </xf>
    <xf numFmtId="0" fontId="46" fillId="13" borderId="47" xfId="0" applyFont="1" applyFill="1" applyBorder="1" applyAlignment="1" applyProtection="1">
      <protection locked="0"/>
    </xf>
    <xf numFmtId="0" fontId="74" fillId="13" borderId="47" xfId="0" applyFont="1" applyFill="1" applyBorder="1" applyAlignment="1" applyProtection="1">
      <alignment horizontal="left"/>
      <protection locked="0"/>
    </xf>
    <xf numFmtId="0" fontId="41" fillId="13" borderId="47" xfId="0" applyFont="1" applyFill="1" applyBorder="1" applyAlignment="1" applyProtection="1">
      <alignment horizontal="left"/>
      <protection locked="0"/>
    </xf>
    <xf numFmtId="0" fontId="40" fillId="13" borderId="48" xfId="0" applyFont="1" applyFill="1" applyBorder="1" applyAlignment="1" applyProtection="1">
      <alignment horizontal="left"/>
      <protection locked="0"/>
    </xf>
    <xf numFmtId="0" fontId="173" fillId="13" borderId="33" xfId="4" applyFont="1" applyFill="1" applyBorder="1" applyAlignment="1" applyProtection="1">
      <alignment horizontal="center" vertical="center"/>
      <protection locked="0"/>
    </xf>
    <xf numFmtId="0" fontId="173" fillId="13" borderId="34" xfId="4" applyFont="1" applyFill="1" applyBorder="1" applyAlignment="1" applyProtection="1">
      <alignment horizontal="center" vertical="center"/>
      <protection locked="0"/>
    </xf>
    <xf numFmtId="0" fontId="173" fillId="13" borderId="29" xfId="4" applyFont="1" applyFill="1" applyBorder="1" applyAlignment="1" applyProtection="1">
      <alignment horizontal="center" vertical="center"/>
      <protection locked="0"/>
    </xf>
    <xf numFmtId="0" fontId="173" fillId="13" borderId="32" xfId="4" applyFont="1" applyFill="1" applyBorder="1" applyAlignment="1" applyProtection="1">
      <alignment horizontal="center" vertical="center"/>
      <protection locked="0"/>
    </xf>
    <xf numFmtId="0" fontId="184" fillId="13" borderId="51" xfId="4" applyFont="1" applyFill="1" applyBorder="1" applyAlignment="1" applyProtection="1">
      <alignment horizontal="center" vertical="center"/>
      <protection locked="0"/>
    </xf>
    <xf numFmtId="0" fontId="184" fillId="13" borderId="0" xfId="4" applyFont="1" applyFill="1" applyBorder="1" applyProtection="1">
      <protection hidden="1"/>
    </xf>
    <xf numFmtId="0" fontId="184" fillId="13" borderId="38" xfId="4" applyFont="1" applyFill="1" applyBorder="1" applyAlignment="1" applyProtection="1">
      <alignment horizontal="center" vertical="center"/>
      <protection hidden="1"/>
    </xf>
    <xf numFmtId="0" fontId="184" fillId="13" borderId="41" xfId="4" applyFont="1" applyFill="1" applyBorder="1" applyAlignment="1" applyProtection="1">
      <alignment horizontal="center" vertical="center"/>
      <protection locked="0"/>
    </xf>
    <xf numFmtId="0" fontId="184" fillId="13" borderId="39" xfId="4" applyFont="1" applyFill="1" applyBorder="1" applyAlignment="1" applyProtection="1">
      <alignment horizontal="center" vertical="center"/>
      <protection hidden="1"/>
    </xf>
    <xf numFmtId="0" fontId="184" fillId="13" borderId="52" xfId="4" applyFont="1" applyFill="1" applyBorder="1" applyAlignment="1" applyProtection="1">
      <alignment horizontal="center" vertical="center"/>
      <protection locked="0"/>
    </xf>
    <xf numFmtId="0" fontId="184" fillId="13" borderId="35" xfId="4" applyFont="1" applyFill="1" applyBorder="1" applyProtection="1">
      <protection locked="0"/>
    </xf>
    <xf numFmtId="0" fontId="78" fillId="13" borderId="30" xfId="4" applyFont="1" applyFill="1" applyBorder="1" applyProtection="1">
      <protection hidden="1"/>
    </xf>
    <xf numFmtId="0" fontId="78" fillId="13" borderId="36" xfId="4" applyFont="1" applyFill="1" applyBorder="1" applyProtection="1">
      <protection hidden="1"/>
    </xf>
    <xf numFmtId="0" fontId="174" fillId="13" borderId="36" xfId="4" applyFont="1" applyFill="1" applyBorder="1" applyProtection="1">
      <protection locked="0"/>
    </xf>
    <xf numFmtId="0" fontId="184" fillId="13" borderId="37" xfId="4" applyFont="1" applyFill="1" applyBorder="1" applyProtection="1">
      <protection locked="0"/>
    </xf>
    <xf numFmtId="0" fontId="78" fillId="13" borderId="37" xfId="4" applyFont="1" applyFill="1" applyBorder="1" applyProtection="1">
      <protection locked="0"/>
    </xf>
    <xf numFmtId="166" fontId="15" fillId="13" borderId="0" xfId="0" applyNumberFormat="1" applyFont="1" applyFill="1" applyBorder="1" applyAlignment="1" applyProtection="1">
      <alignment horizontal="center"/>
      <protection locked="0"/>
    </xf>
    <xf numFmtId="0" fontId="19" fillId="13" borderId="0" xfId="0" applyFont="1" applyFill="1" applyBorder="1" applyAlignment="1" applyProtection="1">
      <alignment horizontal="left" vertical="top"/>
      <protection locked="0"/>
    </xf>
    <xf numFmtId="0" fontId="19" fillId="13" borderId="0" xfId="0" applyFont="1" applyFill="1" applyBorder="1" applyAlignment="1" applyProtection="1">
      <alignment horizontal="center" vertical="top"/>
      <protection locked="0"/>
    </xf>
    <xf numFmtId="0" fontId="33" fillId="13" borderId="0" xfId="0" applyFont="1" applyFill="1" applyBorder="1" applyAlignment="1" applyProtection="1">
      <alignment horizontal="center" vertical="top"/>
      <protection locked="0"/>
    </xf>
    <xf numFmtId="0" fontId="33" fillId="13" borderId="33" xfId="0" applyFont="1" applyFill="1" applyBorder="1" applyAlignment="1" applyProtection="1">
      <alignment horizontal="center" vertical="top"/>
      <protection locked="0"/>
    </xf>
    <xf numFmtId="166" fontId="48" fillId="13" borderId="0" xfId="0" applyNumberFormat="1" applyFont="1" applyFill="1" applyBorder="1" applyAlignment="1" applyProtection="1">
      <alignment horizontal="left"/>
      <protection locked="0"/>
    </xf>
    <xf numFmtId="166" fontId="179" fillId="13" borderId="0" xfId="0" applyNumberFormat="1" applyFont="1" applyFill="1" applyBorder="1" applyAlignment="1" applyProtection="1">
      <alignment horizontal="left"/>
      <protection locked="0"/>
    </xf>
    <xf numFmtId="0" fontId="25" fillId="13" borderId="0" xfId="0" applyFont="1" applyFill="1" applyBorder="1" applyAlignment="1" applyProtection="1">
      <alignment horizontal="left" vertical="top"/>
      <protection locked="0"/>
    </xf>
    <xf numFmtId="0" fontId="25" fillId="13" borderId="0" xfId="0" applyFont="1" applyFill="1" applyBorder="1" applyAlignment="1" applyProtection="1">
      <alignment horizontal="center" vertical="top"/>
      <protection locked="0"/>
    </xf>
    <xf numFmtId="0" fontId="180" fillId="13" borderId="0" xfId="0" applyFont="1" applyFill="1" applyBorder="1" applyAlignment="1" applyProtection="1">
      <alignment horizontal="center" vertical="top"/>
      <protection locked="0"/>
    </xf>
    <xf numFmtId="0" fontId="180" fillId="13" borderId="33" xfId="0" applyFont="1" applyFill="1" applyBorder="1" applyAlignment="1" applyProtection="1">
      <alignment horizontal="center" vertical="top"/>
      <protection locked="0"/>
    </xf>
    <xf numFmtId="166" fontId="187" fillId="13" borderId="0" xfId="0" applyNumberFormat="1" applyFont="1" applyFill="1" applyBorder="1" applyAlignment="1" applyProtection="1">
      <alignment horizontal="left"/>
      <protection locked="0"/>
    </xf>
    <xf numFmtId="0" fontId="170" fillId="13" borderId="0" xfId="0" applyFont="1" applyFill="1" applyBorder="1" applyAlignment="1" applyProtection="1">
      <alignment horizontal="left" vertical="top"/>
      <protection locked="0"/>
    </xf>
    <xf numFmtId="0" fontId="170" fillId="13" borderId="0" xfId="0" applyFont="1" applyFill="1" applyBorder="1" applyAlignment="1" applyProtection="1">
      <alignment horizontal="center" vertical="top"/>
      <protection locked="0"/>
    </xf>
    <xf numFmtId="0" fontId="182" fillId="13" borderId="0" xfId="0" applyFont="1" applyFill="1" applyBorder="1" applyAlignment="1" applyProtection="1">
      <alignment horizontal="center" vertical="top"/>
      <protection locked="0"/>
    </xf>
    <xf numFmtId="0" fontId="182" fillId="13" borderId="33" xfId="0" applyFont="1" applyFill="1" applyBorder="1" applyAlignment="1" applyProtection="1">
      <alignment horizontal="center" vertical="top"/>
      <protection locked="0"/>
    </xf>
    <xf numFmtId="166" fontId="181" fillId="13" borderId="0" xfId="0" applyNumberFormat="1" applyFont="1" applyFill="1" applyBorder="1" applyAlignment="1" applyProtection="1">
      <alignment horizontal="left"/>
      <protection locked="0"/>
    </xf>
    <xf numFmtId="0" fontId="175" fillId="13" borderId="0" xfId="0" applyFont="1" applyFill="1" applyBorder="1" applyAlignment="1" applyProtection="1">
      <alignment horizontal="left"/>
      <protection locked="0"/>
    </xf>
    <xf numFmtId="0" fontId="175" fillId="13" borderId="0" xfId="2" applyFont="1" applyFill="1" applyBorder="1" applyAlignment="1" applyProtection="1">
      <alignment horizontal="left"/>
      <protection locked="0"/>
    </xf>
    <xf numFmtId="0" fontId="171" fillId="13" borderId="0" xfId="2" applyFont="1" applyFill="1" applyBorder="1" applyAlignment="1" applyProtection="1">
      <alignment horizontal="left"/>
      <protection locked="0"/>
    </xf>
    <xf numFmtId="0" fontId="171" fillId="13" borderId="33" xfId="2" applyFont="1" applyFill="1" applyBorder="1" applyAlignment="1" applyProtection="1">
      <alignment horizontal="left"/>
      <protection locked="0"/>
    </xf>
    <xf numFmtId="0" fontId="183" fillId="13" borderId="0" xfId="0" applyFont="1" applyFill="1" applyBorder="1" applyProtection="1">
      <protection locked="0"/>
    </xf>
    <xf numFmtId="0" fontId="183" fillId="13" borderId="0" xfId="0" applyFont="1" applyFill="1" applyProtection="1">
      <protection locked="0"/>
    </xf>
    <xf numFmtId="0" fontId="177" fillId="13" borderId="13" xfId="0" applyFont="1" applyFill="1" applyBorder="1" applyAlignment="1" applyProtection="1">
      <alignment horizontal="center"/>
      <protection locked="0"/>
    </xf>
    <xf numFmtId="0" fontId="170" fillId="13" borderId="0" xfId="0" applyFont="1" applyFill="1" applyBorder="1" applyAlignment="1" applyProtection="1">
      <protection locked="0"/>
    </xf>
    <xf numFmtId="0" fontId="170" fillId="13" borderId="0" xfId="0" applyFont="1" applyFill="1" applyBorder="1" applyProtection="1">
      <protection locked="0"/>
    </xf>
    <xf numFmtId="0" fontId="185" fillId="13" borderId="13" xfId="0" applyFont="1" applyFill="1" applyBorder="1" applyProtection="1">
      <protection locked="0"/>
    </xf>
    <xf numFmtId="0" fontId="170" fillId="13" borderId="33" xfId="0" applyFont="1" applyFill="1" applyBorder="1" applyProtection="1">
      <protection locked="0"/>
    </xf>
    <xf numFmtId="0" fontId="176" fillId="13" borderId="13" xfId="0" applyFont="1" applyFill="1" applyBorder="1" applyProtection="1">
      <protection locked="0"/>
    </xf>
    <xf numFmtId="0" fontId="177" fillId="13" borderId="0" xfId="0" applyFont="1" applyFill="1" applyBorder="1" applyAlignment="1" applyProtection="1">
      <alignment horizontal="center"/>
      <protection locked="0"/>
    </xf>
    <xf numFmtId="0" fontId="12" fillId="13" borderId="0" xfId="0" applyFont="1" applyFill="1" applyBorder="1" applyAlignment="1" applyProtection="1">
      <protection locked="0"/>
    </xf>
    <xf numFmtId="0" fontId="12" fillId="13" borderId="0" xfId="0" applyFont="1" applyFill="1" applyBorder="1" applyProtection="1">
      <protection locked="0"/>
    </xf>
    <xf numFmtId="0" fontId="12" fillId="13" borderId="33" xfId="0" applyFont="1" applyFill="1" applyBorder="1" applyProtection="1">
      <protection locked="0"/>
    </xf>
    <xf numFmtId="0" fontId="82" fillId="13" borderId="29" xfId="0" applyFont="1" applyFill="1" applyBorder="1" applyProtection="1">
      <protection locked="0"/>
    </xf>
    <xf numFmtId="0" fontId="82" fillId="13" borderId="32" xfId="0" applyFont="1" applyFill="1" applyBorder="1" applyProtection="1">
      <protection locked="0"/>
    </xf>
    <xf numFmtId="0" fontId="175" fillId="13" borderId="0" xfId="0" applyFont="1" applyFill="1" applyBorder="1" applyAlignment="1" applyProtection="1">
      <alignment horizontal="left" vertical="center" indent="1"/>
      <protection locked="0"/>
    </xf>
    <xf numFmtId="0" fontId="171" fillId="13" borderId="0" xfId="0" applyFont="1" applyFill="1" applyBorder="1" applyAlignment="1" applyProtection="1">
      <alignment horizontal="left" vertical="center" indent="1"/>
      <protection locked="0"/>
    </xf>
    <xf numFmtId="0" fontId="13" fillId="13" borderId="0" xfId="0" applyFont="1" applyFill="1" applyBorder="1" applyAlignment="1" applyProtection="1">
      <protection locked="0"/>
    </xf>
    <xf numFmtId="0" fontId="13" fillId="13" borderId="0" xfId="0" applyFont="1" applyFill="1" applyBorder="1" applyProtection="1">
      <protection locked="0"/>
    </xf>
    <xf numFmtId="0" fontId="13" fillId="13" borderId="33" xfId="0" applyFont="1" applyFill="1" applyBorder="1" applyProtection="1">
      <protection locked="0"/>
    </xf>
    <xf numFmtId="0" fontId="176" fillId="13" borderId="0" xfId="0" applyFont="1" applyFill="1" applyBorder="1" applyAlignment="1" applyProtection="1">
      <alignment horizontal="left" indent="1"/>
      <protection locked="0"/>
    </xf>
    <xf numFmtId="0" fontId="176" fillId="13" borderId="0" xfId="0" applyFont="1" applyFill="1" applyBorder="1" applyProtection="1">
      <protection locked="0"/>
    </xf>
    <xf numFmtId="0" fontId="0" fillId="13" borderId="33" xfId="0" applyFill="1" applyBorder="1" applyProtection="1">
      <protection locked="0"/>
    </xf>
    <xf numFmtId="0" fontId="177" fillId="13" borderId="0" xfId="0" applyFont="1" applyFill="1" applyBorder="1" applyAlignment="1" applyProtection="1">
      <alignment horizontal="left" vertical="top" indent="1"/>
      <protection locked="0"/>
    </xf>
    <xf numFmtId="0" fontId="176" fillId="13" borderId="0" xfId="0" applyFont="1" applyFill="1" applyBorder="1" applyAlignment="1" applyProtection="1">
      <alignment horizontal="center"/>
      <protection locked="0"/>
    </xf>
    <xf numFmtId="0" fontId="169" fillId="13" borderId="0" xfId="0" applyFont="1" applyFill="1" applyBorder="1" applyAlignment="1" applyProtection="1">
      <alignment horizontal="left" indent="1"/>
      <protection locked="0"/>
    </xf>
    <xf numFmtId="0" fontId="0" fillId="13" borderId="0" xfId="0" applyFill="1" applyBorder="1" applyAlignment="1" applyProtection="1">
      <alignment horizontal="left" indent="1"/>
      <protection locked="0"/>
    </xf>
    <xf numFmtId="0" fontId="189" fillId="13" borderId="0" xfId="0" applyFont="1" applyFill="1" applyBorder="1" applyProtection="1">
      <protection hidden="1"/>
    </xf>
    <xf numFmtId="0" fontId="190" fillId="13" borderId="0" xfId="4" applyFont="1" applyFill="1" applyBorder="1" applyAlignment="1" applyProtection="1">
      <alignment horizontal="center"/>
      <protection hidden="1"/>
    </xf>
    <xf numFmtId="0" fontId="191" fillId="13" borderId="33" xfId="4" applyFont="1" applyFill="1" applyBorder="1" applyAlignment="1" applyProtection="1">
      <alignment horizontal="center"/>
      <protection locked="0"/>
    </xf>
    <xf numFmtId="0" fontId="191" fillId="13" borderId="33" xfId="4" applyFont="1" applyFill="1" applyBorder="1" applyAlignment="1" applyProtection="1">
      <alignment horizontal="left" indent="1"/>
      <protection hidden="1"/>
    </xf>
    <xf numFmtId="0" fontId="190" fillId="13" borderId="39" xfId="4" applyFont="1" applyFill="1" applyBorder="1" applyAlignment="1" applyProtection="1">
      <alignment horizontal="center"/>
      <protection hidden="1"/>
    </xf>
    <xf numFmtId="0" fontId="192" fillId="13" borderId="0" xfId="0" applyFont="1" applyFill="1" applyBorder="1" applyAlignment="1" applyProtection="1">
      <alignment horizontal="left" indent="2"/>
      <protection hidden="1"/>
    </xf>
    <xf numFmtId="0" fontId="193" fillId="13" borderId="0" xfId="0" applyFont="1" applyFill="1" applyBorder="1" applyAlignment="1" applyProtection="1">
      <alignment vertical="center"/>
      <protection locked="0"/>
    </xf>
    <xf numFmtId="2" fontId="168" fillId="0" borderId="0" xfId="0" applyNumberFormat="1" applyFont="1" applyAlignment="1">
      <alignment horizontal="center"/>
    </xf>
    <xf numFmtId="0" fontId="5" fillId="2" borderId="0" xfId="0" applyFont="1" applyFill="1"/>
    <xf numFmtId="0" fontId="5" fillId="0" borderId="0" xfId="0" applyFont="1"/>
    <xf numFmtId="0" fontId="5" fillId="2" borderId="0" xfId="0" applyFont="1" applyFill="1" applyBorder="1"/>
    <xf numFmtId="14" fontId="13" fillId="0" borderId="0" xfId="0" applyNumberFormat="1" applyFont="1" applyAlignment="1">
      <alignment horizontal="center" vertical="center"/>
    </xf>
    <xf numFmtId="14" fontId="35" fillId="2" borderId="0" xfId="0" applyNumberFormat="1" applyFont="1" applyFill="1" applyBorder="1"/>
    <xf numFmtId="14" fontId="57" fillId="0" borderId="0" xfId="0" applyNumberFormat="1" applyFont="1" applyAlignment="1">
      <alignment horizontal="center"/>
    </xf>
    <xf numFmtId="14" fontId="57" fillId="0" borderId="0" xfId="0" applyNumberFormat="1" applyFont="1" applyAlignment="1">
      <alignment horizontal="left"/>
    </xf>
    <xf numFmtId="1" fontId="57" fillId="0" borderId="0" xfId="0" applyNumberFormat="1" applyFont="1" applyAlignment="1">
      <alignment horizontal="center" vertical="center"/>
    </xf>
    <xf numFmtId="0" fontId="50" fillId="2" borderId="0" xfId="0" applyNumberFormat="1" applyFont="1" applyFill="1" applyBorder="1" applyAlignment="1"/>
    <xf numFmtId="165" fontId="196" fillId="13" borderId="0" xfId="0" applyNumberFormat="1" applyFont="1" applyFill="1" applyBorder="1" applyAlignment="1" applyProtection="1">
      <alignment horizontal="right" vertical="center"/>
      <protection hidden="1"/>
    </xf>
    <xf numFmtId="165" fontId="196" fillId="13" borderId="0" xfId="0" applyNumberFormat="1" applyFont="1" applyFill="1" applyBorder="1" applyAlignment="1" applyProtection="1">
      <alignment vertical="center"/>
      <protection hidden="1"/>
    </xf>
    <xf numFmtId="168" fontId="197" fillId="13" borderId="0" xfId="0" applyNumberFormat="1" applyFont="1" applyFill="1" applyBorder="1" applyAlignment="1" applyProtection="1">
      <alignment horizontal="left" indent="1"/>
      <protection hidden="1"/>
    </xf>
    <xf numFmtId="1" fontId="197" fillId="13" borderId="0" xfId="0" applyNumberFormat="1" applyFont="1" applyFill="1" applyBorder="1" applyAlignment="1" applyProtection="1">
      <alignment horizontal="left" indent="1"/>
      <protection hidden="1"/>
    </xf>
    <xf numFmtId="0" fontId="197" fillId="13" borderId="0" xfId="0" applyFont="1" applyFill="1" applyBorder="1" applyAlignment="1" applyProtection="1">
      <alignment horizontal="center"/>
      <protection hidden="1"/>
    </xf>
    <xf numFmtId="0" fontId="197" fillId="13" borderId="33" xfId="4" applyFont="1" applyFill="1" applyBorder="1" applyAlignment="1" applyProtection="1">
      <alignment horizontal="center"/>
      <protection hidden="1"/>
    </xf>
    <xf numFmtId="0" fontId="197" fillId="13" borderId="33" xfId="4" applyFont="1" applyFill="1" applyBorder="1" applyAlignment="1" applyProtection="1">
      <alignment horizontal="center"/>
      <protection locked="0"/>
    </xf>
    <xf numFmtId="0" fontId="198" fillId="13" borderId="30" xfId="4" applyFont="1" applyFill="1" applyBorder="1" applyAlignment="1" applyProtection="1">
      <alignment horizontal="center" vertical="center"/>
      <protection hidden="1"/>
    </xf>
    <xf numFmtId="0" fontId="196" fillId="13" borderId="38" xfId="4" applyFont="1" applyFill="1" applyBorder="1" applyAlignment="1" applyProtection="1">
      <alignment horizontal="center"/>
      <protection hidden="1"/>
    </xf>
    <xf numFmtId="0" fontId="199" fillId="13" borderId="0" xfId="4" applyFont="1" applyFill="1" applyBorder="1" applyAlignment="1" applyProtection="1">
      <alignment horizontal="center"/>
      <protection hidden="1"/>
    </xf>
    <xf numFmtId="0" fontId="196" fillId="13" borderId="33" xfId="4" applyFont="1" applyFill="1" applyBorder="1" applyAlignment="1" applyProtection="1">
      <alignment horizontal="center"/>
      <protection hidden="1"/>
    </xf>
    <xf numFmtId="0" fontId="196" fillId="13" borderId="39" xfId="4" applyFont="1" applyFill="1" applyBorder="1" applyAlignment="1" applyProtection="1">
      <alignment horizontal="center"/>
      <protection hidden="1"/>
    </xf>
    <xf numFmtId="0" fontId="196" fillId="13" borderId="33" xfId="4" applyFont="1" applyFill="1" applyBorder="1" applyAlignment="1" applyProtection="1">
      <alignment horizontal="center"/>
      <protection locked="0"/>
    </xf>
    <xf numFmtId="0" fontId="200" fillId="13" borderId="33" xfId="4" applyFont="1" applyFill="1" applyBorder="1" applyAlignment="1" applyProtection="1">
      <alignment horizontal="left" indent="1"/>
      <protection hidden="1"/>
    </xf>
    <xf numFmtId="0" fontId="200" fillId="13" borderId="39" xfId="4" applyFont="1" applyFill="1" applyBorder="1" applyAlignment="1" applyProtection="1">
      <alignment horizontal="left" indent="1"/>
      <protection hidden="1"/>
    </xf>
    <xf numFmtId="2" fontId="201" fillId="13" borderId="37" xfId="4" applyNumberFormat="1" applyFont="1" applyFill="1" applyBorder="1" applyAlignment="1" applyProtection="1">
      <alignment horizontal="left" indent="2"/>
      <protection hidden="1"/>
    </xf>
    <xf numFmtId="14" fontId="134" fillId="7" borderId="6" xfId="0" applyNumberFormat="1" applyFont="1" applyFill="1" applyBorder="1" applyAlignment="1" applyProtection="1">
      <alignment horizontal="center"/>
      <protection locked="0"/>
    </xf>
    <xf numFmtId="14" fontId="134" fillId="7" borderId="7" xfId="0" applyNumberFormat="1" applyFont="1" applyFill="1" applyBorder="1" applyAlignment="1" applyProtection="1">
      <alignment horizontal="center"/>
      <protection locked="0"/>
    </xf>
    <xf numFmtId="14" fontId="134" fillId="7" borderId="8" xfId="0" applyNumberFormat="1" applyFont="1" applyFill="1" applyBorder="1" applyAlignment="1" applyProtection="1">
      <alignment horizontal="center"/>
      <protection locked="0"/>
    </xf>
    <xf numFmtId="169" fontId="134" fillId="7" borderId="0" xfId="0" applyNumberFormat="1" applyFont="1" applyFill="1" applyBorder="1" applyAlignment="1" applyProtection="1">
      <alignment horizontal="center"/>
      <protection locked="0"/>
    </xf>
    <xf numFmtId="0" fontId="31" fillId="2" borderId="5" xfId="12" applyFont="1" applyFill="1" applyBorder="1" applyAlignment="1">
      <alignment horizontal="center" vertical="center"/>
    </xf>
    <xf numFmtId="0" fontId="31" fillId="2" borderId="28" xfId="12" applyFont="1" applyFill="1" applyBorder="1" applyAlignment="1">
      <alignment horizontal="center" vertical="center"/>
    </xf>
    <xf numFmtId="0" fontId="31" fillId="2" borderId="24" xfId="12" applyFont="1" applyFill="1" applyBorder="1" applyAlignment="1">
      <alignment horizontal="center" vertical="center"/>
    </xf>
    <xf numFmtId="0" fontId="31" fillId="2" borderId="25" xfId="12" applyFont="1" applyFill="1" applyBorder="1" applyAlignment="1">
      <alignment horizontal="center" vertical="center"/>
    </xf>
    <xf numFmtId="0" fontId="71" fillId="2" borderId="5" xfId="12" applyFont="1" applyFill="1" applyBorder="1" applyAlignment="1">
      <alignment horizontal="center"/>
    </xf>
    <xf numFmtId="0" fontId="71" fillId="2" borderId="28" xfId="12" applyFont="1" applyFill="1" applyBorder="1" applyAlignment="1">
      <alignment horizontal="center"/>
    </xf>
    <xf numFmtId="0" fontId="71" fillId="2" borderId="24" xfId="12" applyFont="1" applyFill="1" applyBorder="1" applyAlignment="1">
      <alignment horizontal="center"/>
    </xf>
    <xf numFmtId="0" fontId="71" fillId="2" borderId="25" xfId="12" applyFont="1" applyFill="1" applyBorder="1" applyAlignment="1">
      <alignment horizontal="center"/>
    </xf>
    <xf numFmtId="0" fontId="153" fillId="0" borderId="1" xfId="0" applyFont="1" applyFill="1" applyBorder="1" applyAlignment="1" applyProtection="1">
      <alignment horizontal="center" vertical="center"/>
      <protection locked="0"/>
    </xf>
    <xf numFmtId="0" fontId="153" fillId="0" borderId="10" xfId="0" applyFont="1" applyFill="1" applyBorder="1" applyAlignment="1" applyProtection="1">
      <alignment horizontal="center" vertical="center"/>
      <protection locked="0"/>
    </xf>
    <xf numFmtId="0" fontId="153" fillId="0" borderId="9" xfId="0" applyFont="1" applyFill="1" applyBorder="1" applyAlignment="1" applyProtection="1">
      <alignment horizontal="center" vertical="center"/>
      <protection locked="0"/>
    </xf>
    <xf numFmtId="0" fontId="65" fillId="0" borderId="2" xfId="1" applyFont="1" applyFill="1" applyBorder="1" applyAlignment="1" applyProtection="1">
      <alignment horizontal="center" vertical="center"/>
      <protection locked="0"/>
    </xf>
    <xf numFmtId="0" fontId="65" fillId="0" borderId="11" xfId="1" applyFont="1" applyFill="1" applyBorder="1" applyAlignment="1" applyProtection="1">
      <alignment horizontal="center" vertical="center"/>
      <protection locked="0"/>
    </xf>
    <xf numFmtId="0" fontId="153" fillId="0" borderId="6" xfId="0" applyFont="1" applyFill="1" applyBorder="1" applyAlignment="1" applyProtection="1">
      <alignment horizontal="center" vertical="center"/>
      <protection locked="0"/>
    </xf>
    <xf numFmtId="0" fontId="153" fillId="0" borderId="7" xfId="0" applyFont="1" applyFill="1" applyBorder="1" applyAlignment="1" applyProtection="1">
      <alignment horizontal="center" vertical="center"/>
      <protection locked="0"/>
    </xf>
    <xf numFmtId="0" fontId="153" fillId="0" borderId="8" xfId="0" applyFont="1" applyFill="1" applyBorder="1" applyAlignment="1" applyProtection="1">
      <alignment horizontal="center" vertical="center"/>
      <protection locked="0"/>
    </xf>
    <xf numFmtId="0" fontId="65" fillId="0" borderId="6" xfId="0" applyFont="1" applyFill="1" applyBorder="1" applyAlignment="1" applyProtection="1">
      <alignment horizontal="center" vertical="center"/>
      <protection locked="0"/>
    </xf>
    <xf numFmtId="0" fontId="65" fillId="0" borderId="7" xfId="0" applyFont="1" applyFill="1" applyBorder="1" applyAlignment="1" applyProtection="1">
      <alignment horizontal="center" vertical="center"/>
      <protection locked="0"/>
    </xf>
    <xf numFmtId="0" fontId="65" fillId="0" borderId="8" xfId="0" applyFont="1" applyFill="1" applyBorder="1" applyAlignment="1" applyProtection="1">
      <alignment horizontal="center" vertical="center"/>
      <protection locked="0"/>
    </xf>
    <xf numFmtId="0" fontId="173" fillId="13" borderId="33" xfId="4" applyFont="1" applyFill="1" applyBorder="1" applyAlignment="1" applyProtection="1">
      <alignment horizontal="center" vertical="center"/>
      <protection locked="0"/>
    </xf>
    <xf numFmtId="0" fontId="173" fillId="13" borderId="32" xfId="4" applyFont="1" applyFill="1" applyBorder="1" applyAlignment="1" applyProtection="1">
      <alignment horizontal="center" vertical="center"/>
      <protection locked="0"/>
    </xf>
    <xf numFmtId="0" fontId="173" fillId="13" borderId="0" xfId="4" applyFont="1" applyFill="1" applyBorder="1" applyProtection="1">
      <protection locked="0"/>
    </xf>
    <xf numFmtId="0" fontId="173" fillId="13" borderId="29" xfId="4" applyFont="1" applyFill="1" applyBorder="1" applyProtection="1">
      <protection locked="0"/>
    </xf>
    <xf numFmtId="0" fontId="173" fillId="13" borderId="31" xfId="4" applyFont="1" applyFill="1" applyBorder="1" applyAlignment="1" applyProtection="1">
      <alignment horizontal="center" vertical="center"/>
      <protection locked="0"/>
    </xf>
    <xf numFmtId="0" fontId="173" fillId="13" borderId="29" xfId="4" applyFont="1" applyFill="1" applyBorder="1" applyAlignment="1" applyProtection="1">
      <alignment horizontal="center" vertical="center"/>
      <protection locked="0"/>
    </xf>
    <xf numFmtId="0" fontId="184" fillId="13" borderId="0" xfId="4" applyFont="1" applyFill="1" applyBorder="1" applyAlignment="1" applyProtection="1">
      <alignment horizontal="left" vertical="center" indent="1"/>
      <protection hidden="1"/>
    </xf>
    <xf numFmtId="0" fontId="184" fillId="13" borderId="33" xfId="4" applyFont="1" applyFill="1" applyBorder="1" applyAlignment="1" applyProtection="1">
      <alignment horizontal="left" vertical="center" indent="1"/>
      <protection hidden="1"/>
    </xf>
    <xf numFmtId="0" fontId="173" fillId="13" borderId="55" xfId="4" applyFont="1" applyFill="1" applyBorder="1" applyAlignment="1" applyProtection="1">
      <alignment horizontal="center" vertical="center" wrapText="1"/>
      <protection locked="0"/>
    </xf>
    <xf numFmtId="0" fontId="173" fillId="13" borderId="34" xfId="4" applyFont="1" applyFill="1" applyBorder="1" applyAlignment="1" applyProtection="1">
      <alignment horizontal="center" vertical="center" wrapText="1"/>
      <protection locked="0"/>
    </xf>
    <xf numFmtId="1" fontId="196" fillId="13" borderId="0" xfId="0" applyNumberFormat="1" applyFont="1" applyFill="1" applyBorder="1" applyAlignment="1" applyProtection="1">
      <alignment horizontal="left" indent="2"/>
      <protection hidden="1"/>
    </xf>
    <xf numFmtId="0" fontId="196" fillId="13" borderId="0" xfId="0" applyNumberFormat="1" applyFont="1" applyFill="1" applyBorder="1" applyAlignment="1" applyProtection="1">
      <alignment horizontal="center"/>
      <protection hidden="1"/>
    </xf>
    <xf numFmtId="0" fontId="194" fillId="13" borderId="0" xfId="0" applyFont="1" applyFill="1" applyBorder="1" applyAlignment="1" applyProtection="1">
      <alignment horizontal="center" vertical="center"/>
      <protection locked="0"/>
    </xf>
    <xf numFmtId="0" fontId="172" fillId="13" borderId="53" xfId="4" applyFont="1" applyFill="1" applyBorder="1" applyAlignment="1" applyProtection="1">
      <alignment horizontal="center" vertical="center" wrapText="1"/>
      <protection locked="0"/>
    </xf>
    <xf numFmtId="0" fontId="172" fillId="13" borderId="54" xfId="4" applyFont="1" applyFill="1" applyBorder="1" applyAlignment="1" applyProtection="1">
      <alignment horizontal="center" vertical="center" wrapText="1"/>
      <protection locked="0"/>
    </xf>
    <xf numFmtId="0" fontId="173" fillId="13" borderId="0" xfId="4" applyFont="1" applyFill="1" applyBorder="1" applyAlignment="1" applyProtection="1">
      <alignment horizontal="center" vertical="center"/>
      <protection locked="0"/>
    </xf>
    <xf numFmtId="0" fontId="184" fillId="13" borderId="36" xfId="4" applyFont="1" applyFill="1" applyBorder="1" applyAlignment="1" applyProtection="1">
      <alignment horizontal="center" vertical="center"/>
      <protection locked="0"/>
    </xf>
    <xf numFmtId="0" fontId="184" fillId="13" borderId="37" xfId="4" applyFont="1" applyFill="1" applyBorder="1" applyAlignment="1" applyProtection="1">
      <alignment horizontal="center" vertical="center"/>
      <protection locked="0"/>
    </xf>
    <xf numFmtId="0" fontId="11" fillId="0" borderId="5" xfId="0" applyFont="1" applyFill="1" applyBorder="1" applyAlignment="1">
      <alignment horizontal="center"/>
    </xf>
    <xf numFmtId="0" fontId="11" fillId="0" borderId="26" xfId="0" applyFont="1" applyFill="1" applyBorder="1" applyAlignment="1">
      <alignment horizontal="center"/>
    </xf>
    <xf numFmtId="0" fontId="7" fillId="0" borderId="5" xfId="0" applyFont="1" applyFill="1" applyBorder="1" applyAlignment="1">
      <alignment horizontal="center"/>
    </xf>
    <xf numFmtId="0" fontId="8" fillId="0" borderId="5" xfId="0" applyFont="1" applyFill="1" applyBorder="1" applyAlignment="1">
      <alignment horizontal="center"/>
    </xf>
    <xf numFmtId="0" fontId="5" fillId="0" borderId="5" xfId="0" applyFont="1" applyFill="1" applyBorder="1" applyAlignment="1">
      <alignment horizontal="center"/>
    </xf>
    <xf numFmtId="0" fontId="11" fillId="0" borderId="24" xfId="0" applyFont="1" applyFill="1" applyBorder="1" applyAlignment="1">
      <alignment horizontal="center"/>
    </xf>
    <xf numFmtId="0" fontId="11" fillId="0" borderId="25" xfId="0" applyFont="1" applyFill="1" applyBorder="1" applyAlignment="1">
      <alignment horizontal="center"/>
    </xf>
    <xf numFmtId="0" fontId="16" fillId="0" borderId="15" xfId="0" applyFont="1" applyFill="1" applyBorder="1" applyAlignment="1">
      <alignment horizontal="center"/>
    </xf>
    <xf numFmtId="0" fontId="16" fillId="0" borderId="21" xfId="0" applyFont="1" applyFill="1" applyBorder="1" applyAlignment="1">
      <alignment horizontal="center"/>
    </xf>
    <xf numFmtId="0" fontId="16" fillId="0" borderId="16" xfId="0" applyFont="1" applyFill="1" applyBorder="1" applyAlignment="1">
      <alignment horizontal="center"/>
    </xf>
    <xf numFmtId="0" fontId="16" fillId="0" borderId="22" xfId="0" applyFont="1" applyFill="1" applyBorder="1" applyAlignment="1">
      <alignment horizontal="center"/>
    </xf>
    <xf numFmtId="0" fontId="16" fillId="0" borderId="23" xfId="0" applyFont="1" applyFill="1" applyBorder="1" applyAlignment="1">
      <alignment horizontal="center"/>
    </xf>
    <xf numFmtId="0" fontId="16" fillId="0" borderId="20" xfId="0" applyFont="1" applyFill="1" applyBorder="1" applyAlignment="1">
      <alignment horizontal="center"/>
    </xf>
    <xf numFmtId="0" fontId="16" fillId="0" borderId="14" xfId="0" applyFont="1" applyFill="1" applyBorder="1" applyAlignment="1">
      <alignment horizontal="center"/>
    </xf>
    <xf numFmtId="0" fontId="71" fillId="2" borderId="5" xfId="0" applyFont="1" applyFill="1" applyBorder="1" applyAlignment="1">
      <alignment horizontal="center"/>
    </xf>
    <xf numFmtId="0" fontId="71" fillId="2" borderId="24" xfId="0" applyFont="1" applyFill="1" applyBorder="1" applyAlignment="1">
      <alignment horizontal="center"/>
    </xf>
    <xf numFmtId="0" fontId="71" fillId="2" borderId="25" xfId="0" applyFont="1" applyFill="1" applyBorder="1" applyAlignment="1">
      <alignment horizontal="center"/>
    </xf>
    <xf numFmtId="0" fontId="50" fillId="2" borderId="0" xfId="0" applyNumberFormat="1" applyFont="1" applyFill="1" applyBorder="1" applyAlignment="1">
      <alignment horizontal="center"/>
    </xf>
    <xf numFmtId="0" fontId="195" fillId="0" borderId="0" xfId="0" applyFont="1" applyAlignment="1">
      <alignment horizontal="center"/>
    </xf>
    <xf numFmtId="0" fontId="31" fillId="2" borderId="5" xfId="0" applyFont="1" applyFill="1" applyBorder="1" applyAlignment="1">
      <alignment horizontal="center" vertical="center"/>
    </xf>
    <xf numFmtId="0" fontId="31" fillId="2" borderId="28" xfId="0" applyFont="1" applyFill="1" applyBorder="1" applyAlignment="1">
      <alignment horizontal="center" vertical="center"/>
    </xf>
    <xf numFmtId="0" fontId="31" fillId="2" borderId="24" xfId="0" applyFont="1" applyFill="1" applyBorder="1" applyAlignment="1">
      <alignment horizontal="center" vertical="center"/>
    </xf>
    <xf numFmtId="0" fontId="31" fillId="2" borderId="25" xfId="0" applyFont="1" applyFill="1" applyBorder="1" applyAlignment="1">
      <alignment horizontal="center" vertical="center"/>
    </xf>
    <xf numFmtId="0" fontId="71" fillId="2" borderId="28" xfId="0" applyFont="1" applyFill="1" applyBorder="1" applyAlignment="1">
      <alignment horizontal="center"/>
    </xf>
    <xf numFmtId="0" fontId="91" fillId="2" borderId="56" xfId="11" applyNumberFormat="1" applyFont="1" applyFill="1" applyBorder="1" applyAlignment="1" applyProtection="1">
      <alignment horizontal="center" vertical="top"/>
      <protection hidden="1"/>
    </xf>
    <xf numFmtId="0" fontId="91" fillId="2" borderId="57" xfId="11" applyNumberFormat="1" applyFont="1" applyFill="1" applyBorder="1" applyAlignment="1" applyProtection="1">
      <alignment horizontal="center" vertical="top"/>
      <protection hidden="1"/>
    </xf>
    <xf numFmtId="0" fontId="91" fillId="2" borderId="56" xfId="11" applyFont="1" applyFill="1" applyBorder="1" applyAlignment="1" applyProtection="1">
      <alignment horizontal="right" vertical="top" indent="4"/>
      <protection hidden="1"/>
    </xf>
    <xf numFmtId="0" fontId="91" fillId="2" borderId="57" xfId="11" applyFont="1" applyFill="1" applyBorder="1" applyAlignment="1" applyProtection="1">
      <alignment horizontal="right" vertical="top" indent="4"/>
      <protection hidden="1"/>
    </xf>
    <xf numFmtId="0" fontId="91" fillId="2" borderId="58" xfId="11" applyFont="1" applyFill="1" applyBorder="1" applyAlignment="1" applyProtection="1">
      <alignment horizontal="right" vertical="top" indent="4"/>
      <protection hidden="1"/>
    </xf>
    <xf numFmtId="0" fontId="92" fillId="2" borderId="59" xfId="11" applyFont="1" applyFill="1" applyBorder="1" applyAlignment="1" applyProtection="1">
      <alignment horizontal="center" vertical="top" wrapText="1"/>
      <protection hidden="1"/>
    </xf>
    <xf numFmtId="0" fontId="92" fillId="2" borderId="0" xfId="11" applyFont="1" applyFill="1" applyBorder="1" applyAlignment="1" applyProtection="1">
      <alignment horizontal="center" vertical="top" wrapText="1"/>
      <protection hidden="1"/>
    </xf>
    <xf numFmtId="0" fontId="92" fillId="2" borderId="60" xfId="11" applyFont="1" applyFill="1" applyBorder="1" applyAlignment="1" applyProtection="1">
      <alignment horizontal="center" vertical="top" wrapText="1"/>
      <protection hidden="1"/>
    </xf>
    <xf numFmtId="0" fontId="95" fillId="2" borderId="0" xfId="11" applyFont="1" applyFill="1" applyBorder="1" applyAlignment="1" applyProtection="1">
      <alignment horizontal="left" vertical="center" wrapText="1"/>
      <protection hidden="1"/>
    </xf>
    <xf numFmtId="0" fontId="95" fillId="2" borderId="0" xfId="11" applyFont="1" applyFill="1" applyBorder="1" applyAlignment="1" applyProtection="1">
      <alignment horizontal="center" vertical="center" wrapText="1"/>
      <protection hidden="1"/>
    </xf>
    <xf numFmtId="0" fontId="109" fillId="2" borderId="61" xfId="11" applyFont="1" applyFill="1" applyBorder="1" applyAlignment="1" applyProtection="1">
      <alignment horizontal="center" vertical="top" wrapText="1"/>
      <protection locked="0"/>
    </xf>
    <xf numFmtId="0" fontId="109" fillId="2" borderId="62" xfId="11" applyFont="1" applyFill="1" applyBorder="1" applyAlignment="1" applyProtection="1">
      <alignment horizontal="center" vertical="top" wrapText="1"/>
      <protection locked="0"/>
    </xf>
    <xf numFmtId="0" fontId="109" fillId="2" borderId="71" xfId="11" applyFont="1" applyFill="1" applyBorder="1" applyAlignment="1" applyProtection="1">
      <alignment horizontal="center" vertical="top" wrapText="1"/>
      <protection locked="0"/>
    </xf>
    <xf numFmtId="0" fontId="109" fillId="2" borderId="63" xfId="11" applyFont="1" applyFill="1" applyBorder="1" applyAlignment="1" applyProtection="1">
      <alignment horizontal="center" vertical="top" wrapText="1"/>
      <protection locked="0"/>
    </xf>
    <xf numFmtId="0" fontId="109" fillId="2" borderId="72" xfId="11" applyFont="1" applyFill="1" applyBorder="1" applyAlignment="1" applyProtection="1">
      <alignment horizontal="center" vertical="top" wrapText="1"/>
      <protection locked="0"/>
    </xf>
    <xf numFmtId="0" fontId="48" fillId="0" borderId="65" xfId="10" applyFont="1" applyBorder="1" applyAlignment="1" applyProtection="1">
      <alignment horizontal="center" vertical="center"/>
      <protection locked="0"/>
    </xf>
    <xf numFmtId="0" fontId="78" fillId="2" borderId="0" xfId="10" applyFont="1" applyFill="1" applyBorder="1" applyAlignment="1" applyProtection="1">
      <alignment horizontal="left" vertical="center" indent="1"/>
      <protection hidden="1"/>
    </xf>
    <xf numFmtId="0" fontId="78" fillId="2" borderId="0" xfId="10" applyFont="1" applyFill="1" applyBorder="1" applyAlignment="1" applyProtection="1">
      <alignment horizontal="left" vertical="center" indent="1"/>
      <protection locked="0"/>
    </xf>
    <xf numFmtId="0" fontId="131" fillId="2" borderId="0" xfId="11" applyFont="1" applyFill="1" applyBorder="1" applyAlignment="1" applyProtection="1">
      <alignment horizontal="center" vertical="top" wrapText="1"/>
      <protection locked="0"/>
    </xf>
    <xf numFmtId="0" fontId="131" fillId="2" borderId="60" xfId="11" applyFont="1" applyFill="1" applyBorder="1" applyAlignment="1" applyProtection="1">
      <alignment horizontal="center" vertical="top" wrapText="1"/>
      <protection locked="0"/>
    </xf>
    <xf numFmtId="0" fontId="125" fillId="0" borderId="59" xfId="10" applyFont="1" applyBorder="1" applyAlignment="1" applyProtection="1">
      <protection locked="0"/>
    </xf>
    <xf numFmtId="0" fontId="125" fillId="0" borderId="0" xfId="10" applyFont="1" applyBorder="1" applyAlignment="1" applyProtection="1">
      <protection locked="0"/>
    </xf>
    <xf numFmtId="0" fontId="127" fillId="0" borderId="59" xfId="10" applyFont="1" applyBorder="1" applyAlignment="1" applyProtection="1">
      <alignment horizontal="left"/>
      <protection locked="0"/>
    </xf>
    <xf numFmtId="0" fontId="127" fillId="0" borderId="0" xfId="10" applyFont="1" applyBorder="1" applyAlignment="1" applyProtection="1">
      <alignment horizontal="left"/>
      <protection locked="0"/>
    </xf>
    <xf numFmtId="0" fontId="131" fillId="2" borderId="59" xfId="11" applyFont="1" applyFill="1" applyBorder="1" applyAlignment="1" applyProtection="1">
      <alignment horizontal="center" vertical="top" wrapText="1"/>
      <protection locked="0"/>
    </xf>
    <xf numFmtId="0" fontId="57" fillId="0" borderId="0" xfId="9" applyFont="1" applyBorder="1" applyAlignment="1">
      <alignment horizontal="center"/>
    </xf>
    <xf numFmtId="0" fontId="164" fillId="10" borderId="0" xfId="9" applyFont="1" applyFill="1" applyBorder="1" applyAlignment="1">
      <alignment horizontal="center" vertical="center"/>
    </xf>
    <xf numFmtId="0" fontId="167" fillId="0" borderId="2" xfId="9" applyFont="1" applyBorder="1" applyAlignment="1">
      <alignment horizontal="left" indent="12"/>
    </xf>
    <xf numFmtId="0" fontId="167" fillId="0" borderId="0" xfId="9" applyFont="1" applyBorder="1" applyAlignment="1">
      <alignment horizontal="left" indent="12"/>
    </xf>
    <xf numFmtId="0" fontId="2" fillId="0" borderId="0" xfId="9" applyFont="1" applyBorder="1"/>
    <xf numFmtId="0" fontId="165" fillId="0" borderId="0" xfId="9" applyFont="1" applyBorder="1"/>
    <xf numFmtId="0" fontId="166" fillId="0" borderId="0" xfId="9" applyFont="1" applyBorder="1" applyAlignment="1">
      <alignment horizontal="left"/>
    </xf>
  </cellXfs>
  <cellStyles count="14">
    <cellStyle name="Comma" xfId="8" builtinId="3"/>
    <cellStyle name="Hyperlink" xfId="2" builtinId="8"/>
    <cellStyle name="Hyperlink 2" xfId="5"/>
    <cellStyle name="Normal" xfId="0" builtinId="0"/>
    <cellStyle name="Normal 2" xfId="4"/>
    <cellStyle name="Normal 2 2" xfId="6"/>
    <cellStyle name="Normal 2 3" xfId="10"/>
    <cellStyle name="Normal 3" xfId="9"/>
    <cellStyle name="Normal 4" xfId="11"/>
    <cellStyle name="Normal 5" xfId="12"/>
    <cellStyle name="Normal 6" xfId="1"/>
    <cellStyle name="Note" xfId="7" builtinId="10"/>
    <cellStyle name="Note 2" xfId="13"/>
    <cellStyle name="Percent 2" xfId="3"/>
  </cellStyles>
  <dxfs count="502">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s>
  <tableStyles count="0" defaultTableStyle="TableStyleMedium9" defaultPivotStyle="PivotStyleLight16"/>
  <colors>
    <mruColors>
      <color rgb="FF797979"/>
      <color rgb="FFEFF4FB"/>
      <color rgb="FFCCECFF"/>
      <color rgb="FF7D7D7D"/>
      <color rgb="FFBABABA"/>
      <color rgb="FFF2F7FC"/>
      <color rgb="FFE7EFF9"/>
      <color rgb="FFFBFDFF"/>
      <color rgb="FFDAE7F6"/>
      <color rgb="FFE8FCF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4C599241-6926-101B-9992-00000B65C6F9}" ax:persistence="persistStreamInit" r:id="rId1"/>
</file>

<file path=xl/activeX/activeX11.xml><?xml version="1.0" encoding="utf-8"?>
<ax:ocx xmlns:ax="http://schemas.microsoft.com/office/2006/activeX" xmlns:r="http://schemas.openxmlformats.org/officeDocument/2006/relationships" ax:classid="{4C599241-6926-101B-9992-00000B65C6F9}" ax:persistence="persistStreamInit" r:id="rId1"/>
</file>

<file path=xl/activeX/activeX12.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Menu Button'!$F$6" max="30000" min="1" page="10"/>
</file>

<file path=xl/drawings/_rels/drawing2.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3.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4.xml.rels><?xml version="1.0" encoding="UTF-8" standalone="yes"?>
<Relationships xmlns="http://schemas.openxmlformats.org/package/2006/relationships"><Relationship Id="rId2" Type="http://schemas.openxmlformats.org/officeDocument/2006/relationships/hyperlink" Target="#Ledger!A1"/><Relationship Id="rId1" Type="http://schemas.openxmlformats.org/officeDocument/2006/relationships/hyperlink" Target="#'Menu Button'!A1"/></Relationships>
</file>

<file path=xl/drawings/_rels/drawing5.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6.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7.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8.xml.rels><?xml version="1.0" encoding="UTF-8" standalone="yes"?>
<Relationships xmlns="http://schemas.openxmlformats.org/package/2006/relationships"><Relationship Id="rId1" Type="http://schemas.openxmlformats.org/officeDocument/2006/relationships/hyperlink" Target="#'Menu Button'!A1"/></Relationships>
</file>

<file path=xl/drawings/_rels/drawing9.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hyperlink" Target="#'Menu Button'!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7.emf"/><Relationship Id="rId5" Type="http://schemas.openxmlformats.org/officeDocument/2006/relationships/image" Target="../media/image8.emf"/><Relationship Id="rId4"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xdr:from>
      <xdr:col>14</xdr:col>
      <xdr:colOff>74542</xdr:colOff>
      <xdr:row>0</xdr:row>
      <xdr:rowOff>8283</xdr:rowOff>
    </xdr:from>
    <xdr:to>
      <xdr:col>15</xdr:col>
      <xdr:colOff>173934</xdr:colOff>
      <xdr:row>1</xdr:row>
      <xdr:rowOff>132522</xdr:rowOff>
    </xdr:to>
    <xdr:sp macro="[0]!stopClock" textlink="">
      <xdr:nvSpPr>
        <xdr:cNvPr id="3" name="Multiply 2"/>
        <xdr:cNvSpPr/>
      </xdr:nvSpPr>
      <xdr:spPr>
        <a:xfrm>
          <a:off x="4373216" y="8283"/>
          <a:ext cx="306457" cy="356152"/>
        </a:xfrm>
        <a:prstGeom prst="mathMultiply">
          <a:avLst/>
        </a:prstGeom>
        <a:ln/>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endParaRPr lang="en-US" sz="1100"/>
        </a:p>
      </xdr:txBody>
    </xdr:sp>
    <xdr:clientData/>
  </xdr:twoCellAnchor>
  <xdr:twoCellAnchor>
    <xdr:from>
      <xdr:col>16</xdr:col>
      <xdr:colOff>115956</xdr:colOff>
      <xdr:row>0</xdr:row>
      <xdr:rowOff>74544</xdr:rowOff>
    </xdr:from>
    <xdr:to>
      <xdr:col>17</xdr:col>
      <xdr:colOff>157370</xdr:colOff>
      <xdr:row>1</xdr:row>
      <xdr:rowOff>33131</xdr:rowOff>
    </xdr:to>
    <xdr:sp macro="[0]!Chevron3_Click" textlink="">
      <xdr:nvSpPr>
        <xdr:cNvPr id="4" name="Chevron 3"/>
        <xdr:cNvSpPr/>
      </xdr:nvSpPr>
      <xdr:spPr>
        <a:xfrm>
          <a:off x="4861891" y="74544"/>
          <a:ext cx="248479" cy="190500"/>
        </a:xfrm>
        <a:prstGeom prst="chevron">
          <a:avLst/>
        </a:prstGeom>
      </xdr:spPr>
      <xdr:style>
        <a:lnRef idx="3">
          <a:schemeClr val="lt1"/>
        </a:lnRef>
        <a:fillRef idx="1">
          <a:schemeClr val="dk1"/>
        </a:fillRef>
        <a:effectRef idx="1">
          <a:schemeClr val="dk1"/>
        </a:effectRef>
        <a:fontRef idx="minor">
          <a:schemeClr val="lt1"/>
        </a:fontRef>
      </xdr:style>
      <xdr:txBody>
        <a:bodyPr vertOverflow="clip" rtlCol="0" anchor="ctr"/>
        <a:lstStyle/>
        <a:p>
          <a:pPr algn="ctr"/>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11</xdr:col>
          <xdr:colOff>121920</xdr:colOff>
          <xdr:row>2</xdr:row>
          <xdr:rowOff>144780</xdr:rowOff>
        </xdr:from>
        <xdr:to>
          <xdr:col>13</xdr:col>
          <xdr:colOff>411480</xdr:colOff>
          <xdr:row>3</xdr:row>
          <xdr:rowOff>152400</xdr:rowOff>
        </xdr:to>
        <xdr:sp macro="" textlink="">
          <xdr:nvSpPr>
            <xdr:cNvPr id="7188" name="Button 20" hidden="1">
              <a:extLst>
                <a:ext uri="{63B3BB69-23CF-44E3-9099-C40C66FF867C}">
                  <a14:compatExt spid="_x0000_s71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0" i="0" u="none" strike="noStrike" baseline="0">
                  <a:solidFill>
                    <a:srgbClr val="000080"/>
                  </a:solidFill>
                  <a:latin typeface="Calibri"/>
                  <a:cs typeface="Calibri"/>
                </a:rPr>
                <a:t>Control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2</xdr:col>
          <xdr:colOff>7620</xdr:colOff>
          <xdr:row>2</xdr:row>
          <xdr:rowOff>76200</xdr:rowOff>
        </xdr:to>
        <xdr:sp macro="" textlink="">
          <xdr:nvSpPr>
            <xdr:cNvPr id="7192" name="Image1" hidden="1">
              <a:extLst>
                <a:ext uri="{63B3BB69-23CF-44E3-9099-C40C66FF867C}">
                  <a14:compatExt spid="_x0000_s7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83820</xdr:colOff>
          <xdr:row>1</xdr:row>
          <xdr:rowOff>129540</xdr:rowOff>
        </xdr:from>
        <xdr:to>
          <xdr:col>15</xdr:col>
          <xdr:colOff>99060</xdr:colOff>
          <xdr:row>2</xdr:row>
          <xdr:rowOff>60960</xdr:rowOff>
        </xdr:to>
        <xdr:sp macro="" textlink="">
          <xdr:nvSpPr>
            <xdr:cNvPr id="7193" name="Label1" hidden="1">
              <a:extLst>
                <a:ext uri="{63B3BB69-23CF-44E3-9099-C40C66FF867C}">
                  <a14:compatExt spid="_x0000_s7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76200</xdr:colOff>
          <xdr:row>1</xdr:row>
          <xdr:rowOff>114300</xdr:rowOff>
        </xdr:from>
        <xdr:to>
          <xdr:col>17</xdr:col>
          <xdr:colOff>91440</xdr:colOff>
          <xdr:row>2</xdr:row>
          <xdr:rowOff>30480</xdr:rowOff>
        </xdr:to>
        <xdr:sp macro="" textlink="">
          <xdr:nvSpPr>
            <xdr:cNvPr id="7194" name="Label2" hidden="1">
              <a:extLst>
                <a:ext uri="{63B3BB69-23CF-44E3-9099-C40C66FF867C}">
                  <a14:compatExt spid="_x0000_s719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571498</xdr:colOff>
      <xdr:row>3</xdr:row>
      <xdr:rowOff>41413</xdr:rowOff>
    </xdr:from>
    <xdr:to>
      <xdr:col>4</xdr:col>
      <xdr:colOff>1325216</xdr:colOff>
      <xdr:row>5</xdr:row>
      <xdr:rowOff>91109</xdr:rowOff>
    </xdr:to>
    <xdr:sp macro="" textlink="">
      <xdr:nvSpPr>
        <xdr:cNvPr id="2" name="Right Arrow 1">
          <a:hlinkClick xmlns:r="http://schemas.openxmlformats.org/officeDocument/2006/relationships" r:id="rId1"/>
        </xdr:cNvPr>
        <xdr:cNvSpPr/>
      </xdr:nvSpPr>
      <xdr:spPr>
        <a:xfrm>
          <a:off x="3047998" y="746263"/>
          <a:ext cx="344143" cy="516421"/>
        </a:xfrm>
        <a:prstGeom prst="rightArrow">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b="1"/>
            <a:t>Go Back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657225</xdr:colOff>
      <xdr:row>2</xdr:row>
      <xdr:rowOff>161925</xdr:rowOff>
    </xdr:from>
    <xdr:to>
      <xdr:col>5</xdr:col>
      <xdr:colOff>20293</xdr:colOff>
      <xdr:row>5</xdr:row>
      <xdr:rowOff>41413</xdr:rowOff>
    </xdr:to>
    <xdr:sp macro="" textlink="">
      <xdr:nvSpPr>
        <xdr:cNvPr id="2" name="Right Arrow 1">
          <a:hlinkClick xmlns:r="http://schemas.openxmlformats.org/officeDocument/2006/relationships" r:id="rId1"/>
        </xdr:cNvPr>
        <xdr:cNvSpPr/>
      </xdr:nvSpPr>
      <xdr:spPr>
        <a:xfrm>
          <a:off x="2676525" y="523875"/>
          <a:ext cx="753718" cy="422413"/>
        </a:xfrm>
        <a:prstGeom prst="rightArrow">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b="1"/>
            <a:t>Go Back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47625</xdr:colOff>
      <xdr:row>13</xdr:row>
      <xdr:rowOff>208472</xdr:rowOff>
    </xdr:from>
    <xdr:to>
      <xdr:col>13</xdr:col>
      <xdr:colOff>38099</xdr:colOff>
      <xdr:row>14</xdr:row>
      <xdr:rowOff>226983</xdr:rowOff>
    </xdr:to>
    <xdr:sp macro="" textlink="">
      <xdr:nvSpPr>
        <xdr:cNvPr id="2" name="Rectangle 1">
          <a:hlinkClick xmlns:r="http://schemas.openxmlformats.org/officeDocument/2006/relationships" r:id="rId1"/>
        </xdr:cNvPr>
        <xdr:cNvSpPr/>
      </xdr:nvSpPr>
      <xdr:spPr>
        <a:xfrm>
          <a:off x="7705725" y="2923097"/>
          <a:ext cx="447674" cy="237586"/>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solidFill>
                <a:schemeClr val="bg1"/>
              </a:solidFill>
            </a:rPr>
            <a:t>M</a:t>
          </a:r>
        </a:p>
      </xdr:txBody>
    </xdr:sp>
    <xdr:clientData/>
  </xdr:twoCellAnchor>
  <xdr:twoCellAnchor>
    <xdr:from>
      <xdr:col>12</xdr:col>
      <xdr:colOff>38102</xdr:colOff>
      <xdr:row>15</xdr:row>
      <xdr:rowOff>124906</xdr:rowOff>
    </xdr:from>
    <xdr:to>
      <xdr:col>13</xdr:col>
      <xdr:colOff>38099</xdr:colOff>
      <xdr:row>16</xdr:row>
      <xdr:rowOff>135327</xdr:rowOff>
    </xdr:to>
    <xdr:sp macro="[0]!UserForm1_Click" textlink="">
      <xdr:nvSpPr>
        <xdr:cNvPr id="3" name="Rectangle 2">
          <a:hlinkClick xmlns:r="http://schemas.openxmlformats.org/officeDocument/2006/relationships" r:id="rId2"/>
        </xdr:cNvPr>
        <xdr:cNvSpPr/>
      </xdr:nvSpPr>
      <xdr:spPr>
        <a:xfrm>
          <a:off x="7696202" y="3287206"/>
          <a:ext cx="457197" cy="229496"/>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200" b="1"/>
            <a:t>L</a:t>
          </a:r>
        </a:p>
      </xdr:txBody>
    </xdr:sp>
    <xdr:clientData/>
  </xdr:twoCellAnchor>
  <xdr:twoCellAnchor>
    <xdr:from>
      <xdr:col>1</xdr:col>
      <xdr:colOff>0</xdr:colOff>
      <xdr:row>0</xdr:row>
      <xdr:rowOff>17972</xdr:rowOff>
    </xdr:from>
    <xdr:to>
      <xdr:col>12</xdr:col>
      <xdr:colOff>179</xdr:colOff>
      <xdr:row>45</xdr:row>
      <xdr:rowOff>12579</xdr:rowOff>
    </xdr:to>
    <xdr:sp macro="" textlink="">
      <xdr:nvSpPr>
        <xdr:cNvPr id="4" name="Rectangle 3"/>
        <xdr:cNvSpPr/>
      </xdr:nvSpPr>
      <xdr:spPr>
        <a:xfrm>
          <a:off x="0" y="17972"/>
          <a:ext cx="7343954" cy="9538657"/>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0</xdr:colOff>
          <xdr:row>1</xdr:row>
          <xdr:rowOff>182880</xdr:rowOff>
        </xdr:from>
        <xdr:to>
          <xdr:col>13</xdr:col>
          <xdr:colOff>0</xdr:colOff>
          <xdr:row>4</xdr:row>
          <xdr:rowOff>53340</xdr:rowOff>
        </xdr:to>
        <xdr:sp macro="" textlink="">
          <xdr:nvSpPr>
            <xdr:cNvPr id="29697" name="Spinner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xdr:row>
          <xdr:rowOff>7620</xdr:rowOff>
        </xdr:from>
        <xdr:to>
          <xdr:col>2</xdr:col>
          <xdr:colOff>0</xdr:colOff>
          <xdr:row>2</xdr:row>
          <xdr:rowOff>121920</xdr:rowOff>
        </xdr:to>
        <xdr:sp macro="" textlink="">
          <xdr:nvSpPr>
            <xdr:cNvPr id="29731" name="img" hidden="1">
              <a:extLst>
                <a:ext uri="{63B3BB69-23CF-44E3-9099-C40C66FF867C}">
                  <a14:compatExt spid="_x0000_s29731"/>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800100</xdr:colOff>
      <xdr:row>3</xdr:row>
      <xdr:rowOff>114300</xdr:rowOff>
    </xdr:from>
    <xdr:to>
      <xdr:col>4</xdr:col>
      <xdr:colOff>1362075</xdr:colOff>
      <xdr:row>4</xdr:row>
      <xdr:rowOff>161925</xdr:rowOff>
    </xdr:to>
    <xdr:sp macro="" textlink="">
      <xdr:nvSpPr>
        <xdr:cNvPr id="2" name="Rectangle 1">
          <a:hlinkClick xmlns:r="http://schemas.openxmlformats.org/officeDocument/2006/relationships" r:id="rId1"/>
        </xdr:cNvPr>
        <xdr:cNvSpPr/>
      </xdr:nvSpPr>
      <xdr:spPr>
        <a:xfrm>
          <a:off x="2686050" y="923925"/>
          <a:ext cx="561975" cy="238125"/>
        </a:xfrm>
        <a:prstGeom prst="rect">
          <a:avLst/>
        </a:prstGeom>
      </xdr:spPr>
      <xdr:style>
        <a:lnRef idx="0">
          <a:schemeClr val="dk1"/>
        </a:lnRef>
        <a:fillRef idx="3">
          <a:schemeClr val="dk1"/>
        </a:fillRef>
        <a:effectRef idx="3">
          <a:schemeClr val="dk1"/>
        </a:effectRef>
        <a:fontRef idx="minor">
          <a:schemeClr val="lt1"/>
        </a:fontRef>
      </xdr:style>
      <xdr:txBody>
        <a:bodyPr vertOverflow="clip" rtlCol="0" anchor="ctr"/>
        <a:lstStyle/>
        <a:p>
          <a:pPr algn="ctr"/>
          <a:r>
            <a:rPr lang="en-US" sz="1100"/>
            <a:t>&gt;&gt;&gt;</a:t>
          </a:r>
        </a:p>
      </xdr:txBody>
    </xdr:sp>
    <xdr:clientData/>
  </xdr:twoCellAnchor>
  <mc:AlternateContent xmlns:mc="http://schemas.openxmlformats.org/markup-compatibility/2006">
    <mc:Choice xmlns:a14="http://schemas.microsoft.com/office/drawing/2010/main" Requires="a14">
      <xdr:twoCellAnchor editAs="oneCell">
        <xdr:from>
          <xdr:col>13</xdr:col>
          <xdr:colOff>228600</xdr:colOff>
          <xdr:row>1</xdr:row>
          <xdr:rowOff>121920</xdr:rowOff>
        </xdr:from>
        <xdr:to>
          <xdr:col>16</xdr:col>
          <xdr:colOff>68580</xdr:colOff>
          <xdr:row>2</xdr:row>
          <xdr:rowOff>152400</xdr:rowOff>
        </xdr:to>
        <xdr:sp macro="" textlink="">
          <xdr:nvSpPr>
            <xdr:cNvPr id="30721" name="CommandButton1" hidden="1">
              <a:extLst>
                <a:ext uri="{63B3BB69-23CF-44E3-9099-C40C66FF867C}">
                  <a14:compatExt spid="_x0000_s3072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571498</xdr:colOff>
      <xdr:row>3</xdr:row>
      <xdr:rowOff>41413</xdr:rowOff>
    </xdr:from>
    <xdr:to>
      <xdr:col>4</xdr:col>
      <xdr:colOff>1325216</xdr:colOff>
      <xdr:row>5</xdr:row>
      <xdr:rowOff>91109</xdr:rowOff>
    </xdr:to>
    <xdr:sp macro="" textlink="">
      <xdr:nvSpPr>
        <xdr:cNvPr id="3" name="Right Arrow 2">
          <a:hlinkClick xmlns:r="http://schemas.openxmlformats.org/officeDocument/2006/relationships" r:id="rId1"/>
        </xdr:cNvPr>
        <xdr:cNvSpPr/>
      </xdr:nvSpPr>
      <xdr:spPr>
        <a:xfrm>
          <a:off x="2526194" y="844826"/>
          <a:ext cx="753718" cy="422413"/>
        </a:xfrm>
        <a:prstGeom prst="rightArrow">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b="1"/>
            <a:t>Go Back </a:t>
          </a:r>
        </a:p>
      </xdr:txBody>
    </xdr:sp>
    <xdr:clientData/>
  </xdr:twoCellAnchor>
  <mc:AlternateContent xmlns:mc="http://schemas.openxmlformats.org/markup-compatibility/2006">
    <mc:Choice xmlns:a14="http://schemas.microsoft.com/office/drawing/2010/main" Requires="a14">
      <xdr:twoCellAnchor editAs="oneCell">
        <xdr:from>
          <xdr:col>13</xdr:col>
          <xdr:colOff>228600</xdr:colOff>
          <xdr:row>1</xdr:row>
          <xdr:rowOff>121920</xdr:rowOff>
        </xdr:from>
        <xdr:to>
          <xdr:col>16</xdr:col>
          <xdr:colOff>68580</xdr:colOff>
          <xdr:row>2</xdr:row>
          <xdr:rowOff>152400</xdr:rowOff>
        </xdr:to>
        <xdr:sp macro="" textlink="">
          <xdr:nvSpPr>
            <xdr:cNvPr id="31745" name="CommandButton1" hidden="1">
              <a:extLst>
                <a:ext uri="{63B3BB69-23CF-44E3-9099-C40C66FF867C}">
                  <a14:compatExt spid="_x0000_s3174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16</xdr:col>
      <xdr:colOff>571500</xdr:colOff>
      <xdr:row>2</xdr:row>
      <xdr:rowOff>66675</xdr:rowOff>
    </xdr:from>
    <xdr:to>
      <xdr:col>16</xdr:col>
      <xdr:colOff>1238250</xdr:colOff>
      <xdr:row>5</xdr:row>
      <xdr:rowOff>38100</xdr:rowOff>
    </xdr:to>
    <xdr:sp macro="" textlink="">
      <xdr:nvSpPr>
        <xdr:cNvPr id="2" name="Rectangle 1">
          <a:hlinkClick xmlns:r="http://schemas.openxmlformats.org/officeDocument/2006/relationships" r:id="rId1"/>
        </xdr:cNvPr>
        <xdr:cNvSpPr/>
      </xdr:nvSpPr>
      <xdr:spPr>
        <a:xfrm>
          <a:off x="11715750" y="733425"/>
          <a:ext cx="666750" cy="714375"/>
        </a:xfrm>
        <a:prstGeom prst="rect">
          <a:avLst/>
        </a:prstGeom>
        <a:ln w="3175">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100">
              <a:solidFill>
                <a:schemeClr val="bg1">
                  <a:lumMod val="75000"/>
                </a:schemeClr>
              </a:solidFill>
            </a:rPr>
            <a:t>Photo</a:t>
          </a:r>
        </a:p>
      </xdr:txBody>
    </xdr:sp>
    <xdr:clientData/>
  </xdr:twoCellAnchor>
  <xdr:twoCellAnchor>
    <xdr:from>
      <xdr:col>7</xdr:col>
      <xdr:colOff>276225</xdr:colOff>
      <xdr:row>2</xdr:row>
      <xdr:rowOff>133350</xdr:rowOff>
    </xdr:from>
    <xdr:to>
      <xdr:col>7</xdr:col>
      <xdr:colOff>942975</xdr:colOff>
      <xdr:row>5</xdr:row>
      <xdr:rowOff>104775</xdr:rowOff>
    </xdr:to>
    <xdr:sp macro="" textlink="">
      <xdr:nvSpPr>
        <xdr:cNvPr id="3" name="Rectangle 2"/>
        <xdr:cNvSpPr/>
      </xdr:nvSpPr>
      <xdr:spPr>
        <a:xfrm>
          <a:off x="5381625" y="800100"/>
          <a:ext cx="666750" cy="714375"/>
        </a:xfrm>
        <a:prstGeom prst="rect">
          <a:avLst/>
        </a:prstGeom>
        <a:ln w="3175">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100">
              <a:solidFill>
                <a:schemeClr val="bg1">
                  <a:lumMod val="75000"/>
                </a:schemeClr>
              </a:solidFill>
            </a:rPr>
            <a:t>Photo</a:t>
          </a:r>
        </a:p>
      </xdr:txBody>
    </xdr:sp>
    <xdr:clientData/>
  </xdr:twoCellAnchor>
  <xdr:twoCellAnchor>
    <xdr:from>
      <xdr:col>11</xdr:col>
      <xdr:colOff>638174</xdr:colOff>
      <xdr:row>3</xdr:row>
      <xdr:rowOff>238125</xdr:rowOff>
    </xdr:from>
    <xdr:to>
      <xdr:col>15</xdr:col>
      <xdr:colOff>342899</xdr:colOff>
      <xdr:row>5</xdr:row>
      <xdr:rowOff>28575</xdr:rowOff>
    </xdr:to>
    <xdr:sp macro="" textlink="">
      <xdr:nvSpPr>
        <xdr:cNvPr id="4" name="Rectangle 4"/>
        <xdr:cNvSpPr>
          <a:spLocks noChangeArrowheads="1"/>
        </xdr:cNvSpPr>
      </xdr:nvSpPr>
      <xdr:spPr bwMode="auto">
        <a:xfrm>
          <a:off x="7972424" y="1152525"/>
          <a:ext cx="2638425" cy="285750"/>
        </a:xfrm>
        <a:prstGeom prst="rect">
          <a:avLst/>
        </a:prstGeom>
        <a:solidFill>
          <a:schemeClr val="tx1">
            <a:lumMod val="65000"/>
            <a:lumOff val="35000"/>
          </a:schemeClr>
        </a:solidFill>
        <a:ln w="12700">
          <a:solidFill>
            <a:srgbClr val="000000"/>
          </a:solidFill>
          <a:miter lim="800000"/>
          <a:headEnd/>
          <a:tailEnd/>
        </a:ln>
        <a:effectLst>
          <a:outerShdw dist="28398" dir="3806097" algn="ctr" rotWithShape="0">
            <a:srgbClr val="7F7F7F"/>
          </a:outerShdw>
        </a:effectLst>
      </xdr:spPr>
      <xdr:txBody>
        <a:bodyPr vertOverflow="clip" wrap="square" lIns="91440" tIns="45720" rIns="91440" bIns="45720" anchor="ctr" upright="1"/>
        <a:lstStyle/>
        <a:p>
          <a:pPr algn="ctr" rtl="0">
            <a:defRPr sz="1000"/>
          </a:pPr>
          <a:r>
            <a:rPr lang="en-US" sz="1800" b="1" i="0" u="none" strike="noStrike" baseline="0">
              <a:solidFill>
                <a:srgbClr val="FFFFFF"/>
              </a:solidFill>
              <a:latin typeface="Calibri"/>
              <a:cs typeface="Calibri"/>
            </a:rPr>
            <a:t>EXAM ENTRANCE-CARD</a:t>
          </a:r>
        </a:p>
      </xdr:txBody>
    </xdr:sp>
    <xdr:clientData/>
  </xdr:twoCellAnchor>
  <xdr:twoCellAnchor>
    <xdr:from>
      <xdr:col>2</xdr:col>
      <xdr:colOff>495300</xdr:colOff>
      <xdr:row>3</xdr:row>
      <xdr:rowOff>228600</xdr:rowOff>
    </xdr:from>
    <xdr:to>
      <xdr:col>6</xdr:col>
      <xdr:colOff>219075</xdr:colOff>
      <xdr:row>5</xdr:row>
      <xdr:rowOff>19050</xdr:rowOff>
    </xdr:to>
    <xdr:sp macro="" textlink="">
      <xdr:nvSpPr>
        <xdr:cNvPr id="5" name="Rectangle 4"/>
        <xdr:cNvSpPr>
          <a:spLocks noChangeArrowheads="1"/>
        </xdr:cNvSpPr>
      </xdr:nvSpPr>
      <xdr:spPr bwMode="auto">
        <a:xfrm>
          <a:off x="1676400" y="1143000"/>
          <a:ext cx="2638425" cy="285750"/>
        </a:xfrm>
        <a:prstGeom prst="rect">
          <a:avLst/>
        </a:prstGeom>
        <a:solidFill>
          <a:schemeClr val="tx1">
            <a:lumMod val="65000"/>
            <a:lumOff val="35000"/>
          </a:schemeClr>
        </a:solidFill>
        <a:ln w="12700">
          <a:solidFill>
            <a:srgbClr val="000000"/>
          </a:solidFill>
          <a:miter lim="800000"/>
          <a:headEnd/>
          <a:tailEnd/>
        </a:ln>
        <a:effectLst>
          <a:outerShdw dist="28398" dir="3806097" algn="ctr" rotWithShape="0">
            <a:srgbClr val="7F7F7F"/>
          </a:outerShdw>
        </a:effectLst>
      </xdr:spPr>
      <xdr:txBody>
        <a:bodyPr vertOverflow="clip" wrap="square" lIns="91440" tIns="45720" rIns="91440" bIns="45720" anchor="ctr" upright="1"/>
        <a:lstStyle/>
        <a:p>
          <a:pPr algn="ctr" rtl="0">
            <a:defRPr sz="1000"/>
          </a:pPr>
          <a:r>
            <a:rPr lang="en-US" sz="1800" b="1" i="0" u="none" strike="noStrike" baseline="0">
              <a:solidFill>
                <a:srgbClr val="FFFFFF"/>
              </a:solidFill>
              <a:latin typeface="Calibri"/>
              <a:cs typeface="Calibri"/>
            </a:rPr>
            <a:t>EXAM ENTRANCE-CARD</a:t>
          </a:r>
        </a:p>
      </xdr:txBody>
    </xdr:sp>
    <xdr:clientData/>
  </xdr:twoCellAnchor>
  <mc:AlternateContent xmlns:mc="http://schemas.openxmlformats.org/markup-compatibility/2006">
    <mc:Choice xmlns:a14="http://schemas.microsoft.com/office/drawing/2010/main" Requires="a14">
      <xdr:twoCellAnchor editAs="oneCell">
        <xdr:from>
          <xdr:col>0</xdr:col>
          <xdr:colOff>30480</xdr:colOff>
          <xdr:row>0</xdr:row>
          <xdr:rowOff>38100</xdr:rowOff>
        </xdr:from>
        <xdr:to>
          <xdr:col>0</xdr:col>
          <xdr:colOff>403860</xdr:colOff>
          <xdr:row>1</xdr:row>
          <xdr:rowOff>129540</xdr:rowOff>
        </xdr:to>
        <xdr:sp macro="" textlink="">
          <xdr:nvSpPr>
            <xdr:cNvPr id="34817" name="Image1" hidden="1">
              <a:extLst>
                <a:ext uri="{63B3BB69-23CF-44E3-9099-C40C66FF867C}">
                  <a14:compatExt spid="_x0000_s34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0</xdr:row>
          <xdr:rowOff>38100</xdr:rowOff>
        </xdr:from>
        <xdr:to>
          <xdr:col>9</xdr:col>
          <xdr:colOff>495300</xdr:colOff>
          <xdr:row>1</xdr:row>
          <xdr:rowOff>152400</xdr:rowOff>
        </xdr:to>
        <xdr:sp macro="" textlink="">
          <xdr:nvSpPr>
            <xdr:cNvPr id="34818" name="Image2" hidden="1">
              <a:extLst>
                <a:ext uri="{63B3BB69-23CF-44E3-9099-C40C66FF867C}">
                  <a14:compatExt spid="_x0000_s34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0</xdr:row>
          <xdr:rowOff>53340</xdr:rowOff>
        </xdr:from>
        <xdr:to>
          <xdr:col>16</xdr:col>
          <xdr:colOff>1104900</xdr:colOff>
          <xdr:row>1</xdr:row>
          <xdr:rowOff>198120</xdr:rowOff>
        </xdr:to>
        <xdr:sp macro="" textlink="">
          <xdr:nvSpPr>
            <xdr:cNvPr id="34819" name="Image3" hidden="1">
              <a:extLst>
                <a:ext uri="{63B3BB69-23CF-44E3-9099-C40C66FF867C}">
                  <a14:compatExt spid="_x0000_s34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388620</xdr:colOff>
          <xdr:row>0</xdr:row>
          <xdr:rowOff>45720</xdr:rowOff>
        </xdr:from>
        <xdr:to>
          <xdr:col>7</xdr:col>
          <xdr:colOff>929640</xdr:colOff>
          <xdr:row>1</xdr:row>
          <xdr:rowOff>190500</xdr:rowOff>
        </xdr:to>
        <xdr:sp macro="" textlink="">
          <xdr:nvSpPr>
            <xdr:cNvPr id="34820" name="Image4" hidden="1">
              <a:extLst>
                <a:ext uri="{63B3BB69-23CF-44E3-9099-C40C66FF867C}">
                  <a14:compatExt spid="_x0000_s34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8</xdr:row>
          <xdr:rowOff>38100</xdr:rowOff>
        </xdr:from>
        <xdr:to>
          <xdr:col>17</xdr:col>
          <xdr:colOff>365760</xdr:colOff>
          <xdr:row>11</xdr:row>
          <xdr:rowOff>22860</xdr:rowOff>
        </xdr:to>
        <xdr:sp macro="" textlink="">
          <xdr:nvSpPr>
            <xdr:cNvPr id="34821" name="SpinButton1" hidden="1">
              <a:extLst>
                <a:ext uri="{63B3BB69-23CF-44E3-9099-C40C66FF867C}">
                  <a14:compatExt spid="_x0000_s34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6</xdr:row>
          <xdr:rowOff>114300</xdr:rowOff>
        </xdr:from>
        <xdr:to>
          <xdr:col>17</xdr:col>
          <xdr:colOff>487680</xdr:colOff>
          <xdr:row>7</xdr:row>
          <xdr:rowOff>182880</xdr:rowOff>
        </xdr:to>
        <xdr:sp macro="" textlink="">
          <xdr:nvSpPr>
            <xdr:cNvPr id="34822" name="Print" hidden="1">
              <a:extLst>
                <a:ext uri="{63B3BB69-23CF-44E3-9099-C40C66FF867C}">
                  <a14:compatExt spid="_x0000_s34822"/>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1140321</xdr:colOff>
      <xdr:row>0</xdr:row>
      <xdr:rowOff>2872</xdr:rowOff>
    </xdr:from>
    <xdr:to>
      <xdr:col>2</xdr:col>
      <xdr:colOff>222174</xdr:colOff>
      <xdr:row>1</xdr:row>
      <xdr:rowOff>180975</xdr:rowOff>
    </xdr:to>
    <xdr:sp macro="" textlink="">
      <xdr:nvSpPr>
        <xdr:cNvPr id="3" name="Right Arrow 2">
          <a:hlinkClick xmlns:r="http://schemas.openxmlformats.org/officeDocument/2006/relationships" r:id="rId1"/>
        </xdr:cNvPr>
        <xdr:cNvSpPr/>
      </xdr:nvSpPr>
      <xdr:spPr>
        <a:xfrm>
          <a:off x="1521321" y="2872"/>
          <a:ext cx="815403" cy="511478"/>
        </a:xfrm>
        <a:prstGeom prst="rightArrow">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000">
              <a:solidFill>
                <a:srgbClr val="FF0000"/>
              </a:solidFill>
            </a:rPr>
            <a:t>Go</a:t>
          </a:r>
          <a:r>
            <a:rPr lang="en-US" sz="1000" baseline="0">
              <a:solidFill>
                <a:srgbClr val="FF0000"/>
              </a:solidFill>
            </a:rPr>
            <a:t> Back&gt;</a:t>
          </a:r>
          <a:endParaRPr lang="en-US" sz="10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71438</xdr:colOff>
      <xdr:row>1</xdr:row>
      <xdr:rowOff>11643</xdr:rowOff>
    </xdr:from>
    <xdr:to>
      <xdr:col>13</xdr:col>
      <xdr:colOff>35720</xdr:colOff>
      <xdr:row>29</xdr:row>
      <xdr:rowOff>47626</xdr:rowOff>
    </xdr:to>
    <xdr:sp macro="" textlink="">
      <xdr:nvSpPr>
        <xdr:cNvPr id="11" name="WordArt 2"/>
        <xdr:cNvSpPr>
          <a:spLocks noChangeArrowheads="1" noChangeShapeType="1" noTextEdit="1"/>
        </xdr:cNvSpPr>
      </xdr:nvSpPr>
      <xdr:spPr bwMode="auto">
        <a:xfrm>
          <a:off x="690563" y="416456"/>
          <a:ext cx="6643688" cy="7501201"/>
        </a:xfrm>
        <a:prstGeom prst="rect">
          <a:avLst/>
        </a:prstGeom>
      </xdr:spPr>
      <xdr:txBody>
        <a:bodyPr wrap="none" fromWordArt="1">
          <a:prstTxWarp prst="textArchUp">
            <a:avLst>
              <a:gd name="adj" fmla="val 10491136"/>
            </a:avLst>
          </a:prstTxWarp>
        </a:bodyPr>
        <a:lstStyle/>
        <a:p>
          <a:pPr lvl="0" algn="ctr" rtl="0"/>
          <a:r>
            <a:rPr lang="en-US" sz="2800" b="1" kern="10" spc="0">
              <a:ln w="9525">
                <a:solidFill>
                  <a:srgbClr val="000000"/>
                </a:solidFill>
                <a:round/>
                <a:headEnd/>
                <a:tailEnd/>
              </a:ln>
              <a:solidFill>
                <a:srgbClr val="000000"/>
              </a:solidFill>
              <a:effectLst/>
              <a:latin typeface="Times New Roman" pitchFamily="18" charset="0"/>
              <a:cs typeface="Times New Roman" pitchFamily="18" charset="0"/>
            </a:rPr>
            <a:t>DIM JANATA SECONDARY SHOOL</a:t>
          </a:r>
          <a:endParaRPr lang="en-US" sz="3100" b="1" kern="10" spc="0">
            <a:ln w="9525">
              <a:solidFill>
                <a:srgbClr val="000000"/>
              </a:solidFill>
              <a:round/>
              <a:headEnd/>
              <a:tailEnd/>
            </a:ln>
            <a:solidFill>
              <a:srgbClr val="000000"/>
            </a:solidFill>
            <a:effectLst/>
            <a:latin typeface="Times New Roman" pitchFamily="18" charset="0"/>
            <a:cs typeface="Times New Roman" pitchFamily="18" charset="0"/>
          </a:endParaRPr>
        </a:p>
      </xdr:txBody>
    </xdr:sp>
    <xdr:clientData/>
  </xdr:twoCellAnchor>
  <xdr:twoCellAnchor>
    <xdr:from>
      <xdr:col>0</xdr:col>
      <xdr:colOff>57149</xdr:colOff>
      <xdr:row>0</xdr:row>
      <xdr:rowOff>0</xdr:rowOff>
    </xdr:from>
    <xdr:to>
      <xdr:col>1</xdr:col>
      <xdr:colOff>428625</xdr:colOff>
      <xdr:row>1</xdr:row>
      <xdr:rowOff>1</xdr:rowOff>
    </xdr:to>
    <xdr:sp macro="" textlink="">
      <xdr:nvSpPr>
        <xdr:cNvPr id="14" name="Notched Right Arrow 13">
          <a:hlinkClick xmlns:r="http://schemas.openxmlformats.org/officeDocument/2006/relationships" r:id="rId1"/>
        </xdr:cNvPr>
        <xdr:cNvSpPr/>
      </xdr:nvSpPr>
      <xdr:spPr>
        <a:xfrm>
          <a:off x="57149" y="0"/>
          <a:ext cx="876301" cy="409576"/>
        </a:xfrm>
        <a:prstGeom prst="notchedRightArrow">
          <a:avLst>
            <a:gd name="adj1" fmla="val 55263"/>
            <a:gd name="adj2" fmla="val 50000"/>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a:t>Go</a:t>
          </a:r>
          <a:r>
            <a:rPr lang="en-US" sz="1100" baseline="0"/>
            <a:t> back</a:t>
          </a:r>
          <a:endParaRPr lang="en-US" sz="1100"/>
        </a:p>
      </xdr:txBody>
    </xdr:sp>
    <xdr:clientData/>
  </xdr:twoCellAnchor>
  <xdr:twoCellAnchor editAs="oneCell">
    <xdr:from>
      <xdr:col>4</xdr:col>
      <xdr:colOff>453232</xdr:colOff>
      <xdr:row>2</xdr:row>
      <xdr:rowOff>47358</xdr:rowOff>
    </xdr:from>
    <xdr:to>
      <xdr:col>5</xdr:col>
      <xdr:colOff>407192</xdr:colOff>
      <xdr:row>6</xdr:row>
      <xdr:rowOff>233096</xdr:rowOff>
    </xdr:to>
    <xdr:pic>
      <xdr:nvPicPr>
        <xdr:cNvPr id="15" name="Picture 14" descr="C:\Users\wcc\Pictures\SCHOOL LOGO\PIC3.jpg"/>
        <xdr:cNvPicPr/>
      </xdr:nvPicPr>
      <xdr:blipFill>
        <a:blip xmlns:r="http://schemas.openxmlformats.org/officeDocument/2006/relationships" r:embed="rId2" cstate="print"/>
        <a:srcRect/>
        <a:stretch>
          <a:fillRect/>
        </a:stretch>
      </xdr:blipFill>
      <xdr:spPr bwMode="auto">
        <a:xfrm>
          <a:off x="3548857" y="714108"/>
          <a:ext cx="1120774" cy="1233488"/>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cc/AppData/Roaming/Microsoft/Excel/1-Softare/Oriiginal/ENTRANCE%20CARD.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d"/>
      <sheetName val="Sheet4"/>
      <sheetName val="Data"/>
      <sheetName val="Menu"/>
    </sheetNames>
    <sheetDataSet>
      <sheetData sheetId="0" refreshError="1"/>
      <sheetData sheetId="1" refreshError="1"/>
      <sheetData sheetId="2">
        <row r="2">
          <cell r="V2">
            <v>65122</v>
          </cell>
          <cell r="W2" t="str">
            <v xml:space="preserve">7:00 AM  -10:00  AM </v>
          </cell>
          <cell r="X2">
            <v>1923</v>
          </cell>
        </row>
        <row r="3">
          <cell r="V3">
            <v>65123</v>
          </cell>
        </row>
        <row r="4">
          <cell r="V4">
            <v>65124</v>
          </cell>
        </row>
        <row r="5">
          <cell r="V5">
            <v>65125</v>
          </cell>
        </row>
        <row r="6">
          <cell r="V6">
            <v>65126</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commons.wikimedia.org/wiki/File:Animated-Flag-Nepal.gif" TargetMode="External"/><Relationship Id="rId6" Type="http://schemas.openxmlformats.org/officeDocument/2006/relationships/image" Target="../media/image1.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5.vml"/><Relationship Id="rId7" Type="http://schemas.openxmlformats.org/officeDocument/2006/relationships/image" Target="../media/image8.emf"/><Relationship Id="rId12" Type="http://schemas.openxmlformats.org/officeDocument/2006/relationships/control" Target="../activeX/activeX11.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J36"/>
  <sheetViews>
    <sheetView showWhiteSpace="0" zoomScale="115" zoomScaleNormal="115" workbookViewId="0"/>
  </sheetViews>
  <sheetFormatPr defaultColWidth="2" defaultRowHeight="18" customHeight="1"/>
  <cols>
    <col min="1" max="1" width="2" style="198"/>
    <col min="2" max="2" width="2.2109375" style="199" bestFit="1" customWidth="1"/>
    <col min="3" max="4" width="2" style="198"/>
    <col min="5" max="5" width="5.640625" style="198" customWidth="1"/>
    <col min="6" max="7" width="2" style="198"/>
    <col min="8" max="8" width="2.0703125" style="198" bestFit="1" customWidth="1"/>
    <col min="9" max="10" width="2" style="194"/>
    <col min="11" max="11" width="4.0703125" style="194" customWidth="1"/>
    <col min="12" max="12" width="2.92578125" style="194" customWidth="1"/>
    <col min="13" max="13" width="3.28515625" style="194" customWidth="1"/>
    <col min="14" max="14" width="7" style="194" customWidth="1"/>
    <col min="15" max="15" width="2" style="194"/>
    <col min="16" max="16" width="2.28515625" style="194" customWidth="1"/>
    <col min="17" max="27" width="2" style="194"/>
    <col min="28" max="28" width="2.28515625" style="194" customWidth="1"/>
    <col min="29" max="16384" width="2" style="194"/>
  </cols>
  <sheetData>
    <row r="1" spans="1:36" ht="18" customHeight="1" thickBot="1">
      <c r="A1" s="193"/>
      <c r="B1" s="162"/>
      <c r="C1" s="161"/>
      <c r="D1" s="161"/>
      <c r="E1" s="169">
        <f ca="1">TODAY()</f>
        <v>44533</v>
      </c>
      <c r="F1" s="164" t="s">
        <v>270</v>
      </c>
      <c r="G1" s="161"/>
      <c r="H1" s="686" t="str">
        <f ca="1">AD2BS(E1)</f>
        <v>2078-8-17</v>
      </c>
      <c r="I1" s="687"/>
      <c r="J1" s="687"/>
      <c r="K1" s="688"/>
      <c r="L1" s="218"/>
      <c r="M1" s="689">
        <v>44533.908321759256</v>
      </c>
      <c r="N1" s="689"/>
      <c r="O1" s="217"/>
      <c r="P1" s="161"/>
      <c r="Q1" s="161"/>
      <c r="R1" s="161"/>
      <c r="S1" s="161"/>
      <c r="T1" s="161"/>
      <c r="U1" s="161"/>
      <c r="V1" s="161"/>
      <c r="W1" s="161"/>
      <c r="X1" s="161"/>
      <c r="Y1" s="161"/>
      <c r="Z1" s="161"/>
      <c r="AA1" s="161"/>
      <c r="AB1" s="161"/>
      <c r="AC1" s="161"/>
      <c r="AD1" s="161"/>
      <c r="AE1" s="161"/>
      <c r="AF1" s="161"/>
      <c r="AG1" s="161"/>
      <c r="AH1" s="161"/>
      <c r="AI1" s="161"/>
      <c r="AJ1" s="161"/>
    </row>
    <row r="2" spans="1:36" ht="18" customHeight="1">
      <c r="A2" s="161"/>
      <c r="B2" s="162"/>
      <c r="C2" s="161"/>
      <c r="D2" s="161"/>
      <c r="E2" s="195"/>
      <c r="F2" s="195"/>
      <c r="G2" s="195"/>
      <c r="H2" s="161"/>
      <c r="I2" s="195"/>
      <c r="J2" s="195"/>
      <c r="K2" s="196"/>
      <c r="L2" s="161"/>
      <c r="M2" s="161"/>
      <c r="N2" s="161"/>
      <c r="O2" s="161"/>
      <c r="P2" s="161"/>
      <c r="Q2" s="161"/>
      <c r="R2" s="161"/>
      <c r="S2" s="161"/>
      <c r="T2" s="161"/>
      <c r="U2" s="161"/>
      <c r="V2" s="161"/>
      <c r="W2" s="161"/>
      <c r="X2" s="161"/>
      <c r="Y2" s="161"/>
      <c r="Z2" s="161"/>
      <c r="AA2" s="161"/>
      <c r="AB2" s="161"/>
      <c r="AC2" s="161"/>
      <c r="AD2" s="161"/>
      <c r="AE2" s="161"/>
      <c r="AF2" s="161"/>
      <c r="AG2" s="161"/>
      <c r="AH2" s="161"/>
      <c r="AI2" s="161"/>
      <c r="AJ2" s="161"/>
    </row>
    <row r="3" spans="1:36" ht="18" customHeight="1">
      <c r="A3" s="146" t="s">
        <v>185</v>
      </c>
      <c r="B3" s="162"/>
      <c r="C3" s="162"/>
      <c r="D3" s="162"/>
      <c r="E3" s="162"/>
      <c r="F3" s="162"/>
      <c r="G3" s="161"/>
      <c r="H3" s="161"/>
      <c r="I3" s="161"/>
      <c r="J3" s="161"/>
      <c r="K3" s="197"/>
      <c r="L3" s="161"/>
      <c r="M3" s="161"/>
      <c r="N3" s="161"/>
      <c r="O3" s="161"/>
      <c r="P3" s="161"/>
      <c r="Q3" s="161"/>
      <c r="R3" s="161"/>
      <c r="S3" s="161"/>
      <c r="T3" s="161"/>
      <c r="U3" s="161"/>
      <c r="V3" s="161"/>
      <c r="W3" s="161"/>
      <c r="X3" s="161"/>
      <c r="Y3" s="161"/>
      <c r="Z3" s="161"/>
      <c r="AA3" s="161"/>
      <c r="AB3" s="161"/>
      <c r="AC3" s="161"/>
      <c r="AD3" s="161"/>
      <c r="AE3" s="161"/>
      <c r="AF3" s="161"/>
      <c r="AG3" s="161"/>
      <c r="AH3" s="161"/>
      <c r="AI3" s="161"/>
      <c r="AJ3" s="161"/>
    </row>
    <row r="4" spans="1:36" ht="18" customHeight="1">
      <c r="A4" s="161"/>
      <c r="B4" s="168"/>
      <c r="C4" s="161"/>
      <c r="D4" s="163"/>
      <c r="E4" s="164"/>
      <c r="F4" s="164"/>
      <c r="G4" s="164"/>
      <c r="H4" s="164"/>
      <c r="I4" s="164"/>
      <c r="J4" s="164"/>
      <c r="K4" s="196"/>
      <c r="L4" s="161"/>
      <c r="M4" s="161"/>
      <c r="N4" s="161"/>
      <c r="O4" s="161"/>
      <c r="P4" s="161"/>
      <c r="Q4" s="161"/>
      <c r="R4" s="161"/>
      <c r="S4" s="161"/>
      <c r="T4" s="161"/>
      <c r="U4" s="161"/>
      <c r="V4" s="161"/>
      <c r="W4" s="161"/>
      <c r="X4" s="161"/>
      <c r="Y4" s="161"/>
      <c r="Z4" s="161"/>
      <c r="AA4" s="161"/>
      <c r="AB4" s="161"/>
      <c r="AC4" s="161"/>
      <c r="AD4" s="161"/>
      <c r="AE4" s="161"/>
      <c r="AF4" s="161"/>
      <c r="AG4" s="161"/>
      <c r="AH4" s="161"/>
      <c r="AI4" s="161"/>
      <c r="AJ4" s="161"/>
    </row>
    <row r="5" spans="1:36" ht="18" customHeight="1">
      <c r="A5" s="161"/>
      <c r="B5" s="162"/>
      <c r="C5" s="161"/>
      <c r="D5" s="163"/>
      <c r="E5" s="164"/>
      <c r="F5" s="164"/>
      <c r="G5" s="164"/>
      <c r="H5" s="164">
        <v>5</v>
      </c>
      <c r="I5" s="164"/>
      <c r="J5" s="164"/>
      <c r="K5" s="196"/>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row>
    <row r="6" spans="1:36" ht="18" customHeight="1">
      <c r="A6" s="161"/>
      <c r="B6" s="165"/>
      <c r="C6" s="161"/>
      <c r="D6" s="163"/>
      <c r="E6" s="164"/>
      <c r="F6" s="164"/>
      <c r="G6" s="164"/>
      <c r="H6" s="164"/>
      <c r="I6" s="164"/>
      <c r="J6" s="164"/>
      <c r="K6" s="161"/>
      <c r="L6" s="161"/>
      <c r="M6" s="161"/>
      <c r="N6" s="161"/>
      <c r="O6" s="161"/>
      <c r="P6" s="161"/>
      <c r="Q6" s="161"/>
      <c r="R6" s="161"/>
      <c r="S6" s="161"/>
      <c r="T6" s="161"/>
      <c r="U6" s="161"/>
      <c r="V6" s="161"/>
      <c r="W6" s="161"/>
      <c r="X6" s="161"/>
      <c r="Y6" s="161"/>
      <c r="Z6" s="161"/>
      <c r="AA6" s="161"/>
      <c r="AB6" s="161"/>
      <c r="AC6" s="161"/>
      <c r="AD6" s="161"/>
      <c r="AE6" s="161"/>
      <c r="AF6" s="161"/>
      <c r="AG6" s="161"/>
      <c r="AH6" s="161"/>
      <c r="AI6" s="161"/>
      <c r="AJ6" s="161"/>
    </row>
    <row r="7" spans="1:36" ht="18" customHeight="1">
      <c r="A7" s="161"/>
      <c r="B7" s="158"/>
      <c r="C7" s="159"/>
      <c r="D7" s="163"/>
      <c r="E7" s="164"/>
      <c r="F7" s="164"/>
      <c r="G7" s="164"/>
      <c r="H7" s="164"/>
      <c r="I7" s="164"/>
      <c r="J7" s="164"/>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row>
    <row r="8" spans="1:36" ht="18" customHeight="1">
      <c r="A8" s="161"/>
      <c r="B8" s="166"/>
      <c r="C8" s="160"/>
      <c r="D8" s="167"/>
      <c r="E8" s="164"/>
      <c r="F8" s="164"/>
      <c r="G8" s="164"/>
      <c r="H8" s="164"/>
      <c r="I8" s="164"/>
      <c r="J8" s="164"/>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row>
    <row r="9" spans="1:36" ht="18" customHeight="1">
      <c r="A9" s="161"/>
      <c r="B9" s="162"/>
      <c r="C9" s="160"/>
      <c r="D9" s="167"/>
      <c r="E9" s="164"/>
      <c r="F9" s="164"/>
      <c r="G9" s="164"/>
      <c r="H9" s="164"/>
      <c r="I9" s="164"/>
      <c r="J9" s="164"/>
      <c r="K9" s="161"/>
      <c r="L9" s="161"/>
      <c r="M9" s="161"/>
      <c r="N9" s="161"/>
      <c r="O9" s="161"/>
      <c r="P9" s="161"/>
      <c r="Q9" s="339" t="s">
        <v>337</v>
      </c>
      <c r="R9" s="338"/>
      <c r="S9" s="338"/>
      <c r="T9" s="338"/>
      <c r="U9" s="338"/>
      <c r="V9" s="338"/>
      <c r="W9" s="338"/>
      <c r="X9" s="338"/>
      <c r="Y9" s="338"/>
      <c r="Z9" s="161"/>
      <c r="AA9" s="161"/>
      <c r="AB9" s="161"/>
      <c r="AC9" s="161"/>
      <c r="AD9" s="161"/>
      <c r="AE9" s="161"/>
      <c r="AF9" s="161"/>
      <c r="AG9" s="161"/>
      <c r="AH9" s="161"/>
      <c r="AI9" s="161"/>
      <c r="AJ9" s="161"/>
    </row>
    <row r="10" spans="1:36" ht="18" customHeight="1">
      <c r="A10" s="215" t="s">
        <v>2</v>
      </c>
      <c r="B10" s="201"/>
      <c r="C10" s="202"/>
      <c r="D10" s="203"/>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row>
    <row r="11" spans="1:36" ht="18" customHeight="1">
      <c r="A11" s="216" t="s">
        <v>327</v>
      </c>
      <c r="B11" s="204"/>
      <c r="C11" s="205"/>
      <c r="D11" s="203"/>
      <c r="E11" s="202"/>
      <c r="F11" s="206"/>
      <c r="G11" s="206"/>
      <c r="H11" s="206"/>
      <c r="I11" s="207"/>
      <c r="J11" s="208"/>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row>
    <row r="12" spans="1:36" ht="18" customHeight="1">
      <c r="A12" s="215" t="s">
        <v>328</v>
      </c>
      <c r="B12" s="201"/>
      <c r="C12" s="202"/>
      <c r="D12" s="204"/>
      <c r="E12" s="202"/>
      <c r="F12" s="209"/>
      <c r="G12" s="209"/>
      <c r="H12" s="209"/>
      <c r="I12" s="210" t="s">
        <v>4</v>
      </c>
      <c r="J12" s="211" t="s">
        <v>3</v>
      </c>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row>
    <row r="13" spans="1:36" ht="18" customHeight="1">
      <c r="A13" s="204"/>
      <c r="B13" s="201"/>
      <c r="C13" s="202"/>
      <c r="D13" s="204"/>
      <c r="E13" s="202"/>
      <c r="F13" s="209"/>
      <c r="G13" s="209"/>
      <c r="H13" s="209"/>
      <c r="I13" s="210" t="s">
        <v>4</v>
      </c>
      <c r="J13" s="211" t="s">
        <v>3</v>
      </c>
      <c r="K13" s="21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row>
    <row r="14" spans="1:36" ht="18" customHeight="1">
      <c r="A14" s="204"/>
      <c r="B14" s="201"/>
      <c r="C14" s="202"/>
      <c r="D14" s="204"/>
      <c r="E14" s="202"/>
      <c r="F14" s="209"/>
      <c r="G14" s="209"/>
      <c r="H14" s="209"/>
      <c r="I14" s="210" t="s">
        <v>4</v>
      </c>
      <c r="J14" s="211" t="s">
        <v>3</v>
      </c>
      <c r="K14" s="213"/>
      <c r="L14" s="204"/>
      <c r="M14" s="204"/>
      <c r="N14" s="204"/>
      <c r="O14" s="204"/>
      <c r="P14" s="204"/>
      <c r="Q14" s="204"/>
      <c r="R14" s="204"/>
      <c r="S14" s="204"/>
      <c r="T14" s="204"/>
      <c r="U14" s="204"/>
      <c r="V14" s="204"/>
      <c r="W14" s="204"/>
      <c r="X14" s="204"/>
      <c r="Y14" s="204"/>
      <c r="Z14" s="204"/>
      <c r="AA14" s="204"/>
      <c r="AB14" s="204"/>
      <c r="AC14" s="204"/>
      <c r="AD14" s="204"/>
      <c r="AE14" s="204"/>
      <c r="AF14" s="204"/>
      <c r="AG14" s="204"/>
      <c r="AH14" s="204"/>
      <c r="AI14" s="204"/>
      <c r="AJ14" s="204"/>
    </row>
    <row r="15" spans="1:36" ht="18" customHeight="1">
      <c r="A15" s="204"/>
      <c r="B15" s="201"/>
      <c r="C15" s="202"/>
      <c r="D15" s="204"/>
      <c r="E15" s="202"/>
      <c r="F15" s="209"/>
      <c r="G15" s="209"/>
      <c r="H15" s="209"/>
      <c r="I15" s="210" t="s">
        <v>4</v>
      </c>
      <c r="J15" s="211" t="s">
        <v>3</v>
      </c>
      <c r="K15" s="200"/>
      <c r="L15" s="204"/>
      <c r="M15" s="204"/>
      <c r="N15" s="204"/>
      <c r="O15" s="204"/>
      <c r="P15" s="204"/>
      <c r="Q15" s="204"/>
      <c r="R15" s="204"/>
      <c r="S15" s="204"/>
      <c r="T15" s="204"/>
      <c r="U15" s="204"/>
      <c r="V15" s="204"/>
      <c r="W15" s="204"/>
      <c r="X15" s="204"/>
      <c r="Y15" s="204"/>
      <c r="Z15" s="204"/>
      <c r="AA15" s="204"/>
      <c r="AB15" s="204"/>
      <c r="AC15" s="204"/>
      <c r="AD15" s="204"/>
      <c r="AE15" s="204"/>
      <c r="AF15" s="204"/>
      <c r="AG15" s="204"/>
      <c r="AH15" s="204"/>
      <c r="AI15" s="204"/>
      <c r="AJ15" s="204"/>
    </row>
    <row r="16" spans="1:36" ht="18" customHeight="1">
      <c r="A16" s="204"/>
      <c r="B16" s="201"/>
      <c r="C16" s="202"/>
      <c r="D16" s="204"/>
      <c r="E16" s="202"/>
      <c r="F16" s="209"/>
      <c r="G16" s="209"/>
      <c r="H16" s="209"/>
      <c r="I16" s="210" t="s">
        <v>4</v>
      </c>
      <c r="J16" s="211" t="s">
        <v>3</v>
      </c>
      <c r="K16" s="200"/>
      <c r="L16" s="204"/>
      <c r="M16" s="204"/>
      <c r="N16" s="204"/>
      <c r="O16" s="204"/>
      <c r="P16" s="204"/>
      <c r="Q16" s="204"/>
      <c r="R16" s="204"/>
      <c r="S16" s="204"/>
      <c r="T16" s="204"/>
      <c r="U16" s="204"/>
      <c r="V16" s="204"/>
      <c r="W16" s="204"/>
      <c r="X16" s="204"/>
      <c r="Y16" s="204"/>
      <c r="Z16" s="204"/>
      <c r="AA16" s="204"/>
      <c r="AB16" s="204"/>
      <c r="AC16" s="204"/>
      <c r="AD16" s="204"/>
      <c r="AE16" s="204"/>
      <c r="AF16" s="204"/>
      <c r="AG16" s="204"/>
      <c r="AH16" s="204"/>
      <c r="AI16" s="204"/>
      <c r="AJ16" s="204"/>
    </row>
    <row r="17" spans="1:36" ht="18" customHeight="1">
      <c r="A17" s="204"/>
      <c r="B17" s="201"/>
      <c r="C17" s="202"/>
      <c r="D17" s="204"/>
      <c r="E17" s="202"/>
      <c r="F17" s="209"/>
      <c r="G17" s="209"/>
      <c r="H17" s="209"/>
      <c r="I17" s="210" t="s">
        <v>4</v>
      </c>
      <c r="J17" s="211" t="s">
        <v>3</v>
      </c>
      <c r="K17" s="200"/>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row>
    <row r="18" spans="1:36" ht="18" customHeight="1">
      <c r="A18" s="204"/>
      <c r="B18" s="201"/>
      <c r="C18" s="202"/>
      <c r="D18" s="204"/>
      <c r="E18" s="202"/>
      <c r="F18" s="209"/>
      <c r="G18" s="209"/>
      <c r="H18" s="209"/>
      <c r="I18" s="210" t="s">
        <v>4</v>
      </c>
      <c r="J18" s="211" t="s">
        <v>3</v>
      </c>
      <c r="K18" s="200"/>
      <c r="L18" s="204"/>
      <c r="M18" s="204"/>
      <c r="N18" s="204"/>
      <c r="O18" s="204"/>
      <c r="P18" s="204"/>
      <c r="Q18" s="204"/>
      <c r="R18" s="204"/>
      <c r="S18" s="204"/>
      <c r="T18" s="204"/>
      <c r="U18" s="204"/>
      <c r="V18" s="204"/>
      <c r="W18" s="204"/>
      <c r="X18" s="204"/>
      <c r="Y18" s="204"/>
      <c r="Z18" s="204"/>
      <c r="AA18" s="204"/>
      <c r="AB18" s="204"/>
      <c r="AC18" s="204"/>
      <c r="AD18" s="204"/>
      <c r="AE18" s="204"/>
      <c r="AF18" s="204"/>
      <c r="AG18" s="204"/>
      <c r="AH18" s="204"/>
      <c r="AI18" s="204"/>
      <c r="AJ18" s="204"/>
    </row>
    <row r="19" spans="1:36" ht="18" customHeight="1">
      <c r="A19" s="204"/>
      <c r="B19" s="201"/>
      <c r="C19" s="202"/>
      <c r="D19" s="204"/>
      <c r="E19" s="202"/>
      <c r="F19" s="209"/>
      <c r="G19" s="209"/>
      <c r="H19" s="209"/>
      <c r="I19" s="210" t="s">
        <v>4</v>
      </c>
      <c r="J19" s="211" t="s">
        <v>3</v>
      </c>
      <c r="K19" s="200" t="str">
        <f>IF(I19="","Abs",IF(I19="Abs","Abs",IF(I19="E","*",IF(I19="D","*"," "))))</f>
        <v xml:space="preserve"> </v>
      </c>
      <c r="L19" s="204"/>
      <c r="M19" s="204"/>
      <c r="N19" s="204"/>
      <c r="O19" s="204"/>
      <c r="P19" s="204"/>
      <c r="Q19" s="204"/>
      <c r="R19" s="204"/>
      <c r="S19" s="204"/>
      <c r="T19" s="204"/>
      <c r="U19" s="204"/>
      <c r="V19" s="204"/>
      <c r="W19" s="204"/>
      <c r="X19" s="204"/>
      <c r="Y19" s="204"/>
      <c r="Z19" s="204"/>
      <c r="AA19" s="204"/>
      <c r="AB19" s="204"/>
      <c r="AC19" s="204"/>
      <c r="AD19" s="204"/>
      <c r="AE19" s="204"/>
      <c r="AF19" s="204"/>
      <c r="AG19" s="204"/>
      <c r="AH19" s="204"/>
      <c r="AI19" s="204"/>
      <c r="AJ19" s="204"/>
    </row>
    <row r="20" spans="1:36" ht="18" customHeight="1">
      <c r="A20" s="204"/>
      <c r="B20" s="201"/>
      <c r="C20" s="202"/>
      <c r="D20" s="204"/>
      <c r="E20" s="202"/>
      <c r="F20" s="209"/>
      <c r="G20" s="209"/>
      <c r="H20" s="209"/>
      <c r="I20" s="210" t="s">
        <v>4</v>
      </c>
      <c r="J20" s="211" t="s">
        <v>3</v>
      </c>
      <c r="K20" s="200"/>
      <c r="L20" s="204"/>
      <c r="M20" s="204"/>
      <c r="N20" s="204"/>
      <c r="O20" s="204"/>
      <c r="P20" s="204"/>
      <c r="Q20" s="204"/>
      <c r="R20" s="204"/>
      <c r="S20" s="204"/>
      <c r="T20" s="204"/>
      <c r="U20" s="204"/>
      <c r="V20" s="204"/>
      <c r="W20" s="204"/>
      <c r="X20" s="204"/>
      <c r="Y20" s="204"/>
      <c r="Z20" s="204"/>
      <c r="AA20" s="204"/>
      <c r="AB20" s="204"/>
      <c r="AC20" s="204"/>
      <c r="AD20" s="204"/>
      <c r="AE20" s="204"/>
      <c r="AF20" s="204"/>
      <c r="AG20" s="204"/>
      <c r="AH20" s="204"/>
      <c r="AI20" s="204"/>
      <c r="AJ20" s="204"/>
    </row>
    <row r="21" spans="1:36" ht="18" customHeight="1">
      <c r="A21" s="204"/>
      <c r="B21" s="201"/>
      <c r="C21" s="202"/>
      <c r="D21" s="204"/>
      <c r="E21" s="202"/>
      <c r="F21" s="209"/>
      <c r="G21" s="209"/>
      <c r="H21" s="209"/>
      <c r="I21" s="210" t="s">
        <v>4</v>
      </c>
      <c r="J21" s="211" t="s">
        <v>3</v>
      </c>
      <c r="K21" s="200"/>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row>
    <row r="22" spans="1:36" ht="18" customHeight="1">
      <c r="A22" s="204"/>
      <c r="B22" s="201"/>
      <c r="C22" s="202"/>
      <c r="D22" s="204"/>
      <c r="E22" s="202"/>
      <c r="F22" s="209"/>
      <c r="G22" s="209"/>
      <c r="H22" s="209"/>
      <c r="I22" s="210" t="s">
        <v>4</v>
      </c>
      <c r="J22" s="211" t="s">
        <v>3</v>
      </c>
      <c r="K22" s="200"/>
      <c r="L22" s="204"/>
      <c r="M22" s="204"/>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row>
    <row r="23" spans="1:36" ht="18" customHeight="1">
      <c r="A23" s="204"/>
      <c r="B23" s="201"/>
      <c r="C23" s="202"/>
      <c r="D23" s="204"/>
      <c r="E23" s="202"/>
      <c r="F23" s="209"/>
      <c r="G23" s="209"/>
      <c r="H23" s="209"/>
      <c r="I23" s="210" t="s">
        <v>4</v>
      </c>
      <c r="J23" s="211" t="s">
        <v>3</v>
      </c>
      <c r="K23" s="200"/>
      <c r="L23" s="204"/>
      <c r="M23" s="204"/>
      <c r="N23" s="204"/>
      <c r="O23" s="204"/>
      <c r="P23" s="204"/>
      <c r="Q23" s="204"/>
      <c r="R23" s="204"/>
      <c r="S23" s="204"/>
      <c r="T23" s="204"/>
      <c r="U23" s="204"/>
      <c r="V23" s="204"/>
      <c r="W23" s="204"/>
      <c r="X23" s="204"/>
      <c r="Y23" s="204"/>
      <c r="Z23" s="204"/>
      <c r="AA23" s="204"/>
      <c r="AB23" s="204"/>
      <c r="AC23" s="204"/>
      <c r="AD23" s="204"/>
      <c r="AE23" s="204"/>
      <c r="AF23" s="204"/>
      <c r="AG23" s="204"/>
      <c r="AH23" s="204"/>
      <c r="AI23" s="204"/>
      <c r="AJ23" s="204"/>
    </row>
    <row r="24" spans="1:36" ht="18" customHeight="1">
      <c r="A24" s="204"/>
      <c r="B24" s="201"/>
      <c r="C24" s="202"/>
      <c r="D24" s="204"/>
      <c r="E24" s="202"/>
      <c r="F24" s="209"/>
      <c r="G24" s="209"/>
      <c r="H24" s="209"/>
      <c r="I24" s="210" t="s">
        <v>4</v>
      </c>
      <c r="J24" s="211" t="s">
        <v>3</v>
      </c>
      <c r="K24" s="200"/>
      <c r="L24" s="204"/>
      <c r="M24" s="204"/>
      <c r="N24" s="204"/>
      <c r="O24" s="204"/>
      <c r="P24" s="204"/>
      <c r="Q24" s="204"/>
      <c r="R24" s="204"/>
      <c r="S24" s="204"/>
      <c r="T24" s="204"/>
      <c r="U24" s="204"/>
      <c r="V24" s="204"/>
      <c r="W24" s="204"/>
      <c r="X24" s="204"/>
      <c r="Y24" s="204"/>
      <c r="Z24" s="204"/>
      <c r="AA24" s="204"/>
      <c r="AB24" s="204"/>
      <c r="AC24" s="204"/>
      <c r="AD24" s="204"/>
      <c r="AE24" s="204"/>
      <c r="AF24" s="204"/>
      <c r="AG24" s="204"/>
      <c r="AH24" s="204"/>
      <c r="AI24" s="204"/>
      <c r="AJ24" s="204"/>
    </row>
    <row r="25" spans="1:36" ht="18" customHeight="1">
      <c r="A25" s="204"/>
      <c r="B25" s="201"/>
      <c r="C25" s="202"/>
      <c r="D25" s="204"/>
      <c r="E25" s="202"/>
      <c r="F25" s="209"/>
      <c r="G25" s="209"/>
      <c r="H25" s="209"/>
      <c r="I25" s="210" t="s">
        <v>4</v>
      </c>
      <c r="J25" s="211" t="s">
        <v>3</v>
      </c>
      <c r="K25" s="200"/>
      <c r="L25" s="204"/>
      <c r="M25" s="204"/>
      <c r="N25" s="204"/>
      <c r="O25" s="204"/>
      <c r="P25" s="204"/>
      <c r="Q25" s="204"/>
      <c r="R25" s="204"/>
      <c r="S25" s="204"/>
      <c r="T25" s="204"/>
      <c r="U25" s="204"/>
      <c r="V25" s="204"/>
      <c r="W25" s="204"/>
      <c r="X25" s="204"/>
      <c r="Y25" s="204"/>
      <c r="Z25" s="204"/>
      <c r="AA25" s="204"/>
      <c r="AB25" s="204"/>
      <c r="AC25" s="204"/>
      <c r="AD25" s="204"/>
      <c r="AE25" s="204"/>
      <c r="AF25" s="204"/>
      <c r="AG25" s="204"/>
      <c r="AH25" s="204"/>
      <c r="AI25" s="204"/>
      <c r="AJ25" s="204"/>
    </row>
    <row r="26" spans="1:36" ht="18" customHeight="1">
      <c r="A26" s="204"/>
      <c r="B26" s="201"/>
      <c r="C26" s="202"/>
      <c r="D26" s="204"/>
      <c r="E26" s="202"/>
      <c r="F26" s="209"/>
      <c r="G26" s="209"/>
      <c r="H26" s="209"/>
      <c r="I26" s="210" t="s">
        <v>4</v>
      </c>
      <c r="J26" s="211" t="s">
        <v>3</v>
      </c>
      <c r="K26" s="200"/>
      <c r="L26" s="204"/>
      <c r="M26" s="204"/>
      <c r="N26" s="204"/>
      <c r="O26" s="204"/>
      <c r="P26" s="204"/>
      <c r="Q26" s="204"/>
      <c r="R26" s="204"/>
      <c r="S26" s="204"/>
      <c r="T26" s="204"/>
      <c r="U26" s="204"/>
      <c r="V26" s="204"/>
      <c r="W26" s="204"/>
      <c r="X26" s="204"/>
      <c r="Y26" s="204"/>
      <c r="Z26" s="204"/>
      <c r="AA26" s="204"/>
      <c r="AB26" s="204"/>
      <c r="AC26" s="204"/>
      <c r="AD26" s="204"/>
      <c r="AE26" s="204"/>
      <c r="AF26" s="204"/>
      <c r="AG26" s="204"/>
      <c r="AH26" s="204"/>
      <c r="AI26" s="204"/>
      <c r="AJ26" s="204"/>
    </row>
    <row r="27" spans="1:36" ht="18" customHeight="1">
      <c r="A27" s="204"/>
      <c r="B27" s="201"/>
      <c r="C27" s="202"/>
      <c r="D27" s="204"/>
      <c r="E27" s="202"/>
      <c r="F27" s="209"/>
      <c r="G27" s="209"/>
      <c r="H27" s="209"/>
      <c r="I27" s="210" t="s">
        <v>4</v>
      </c>
      <c r="J27" s="211" t="s">
        <v>3</v>
      </c>
      <c r="K27" s="200"/>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row>
    <row r="28" spans="1:36" ht="18" customHeight="1">
      <c r="A28" s="204"/>
      <c r="B28" s="201"/>
      <c r="C28" s="202"/>
      <c r="D28" s="204"/>
      <c r="E28" s="202"/>
      <c r="F28" s="209"/>
      <c r="G28" s="209"/>
      <c r="H28" s="209"/>
      <c r="I28" s="210" t="s">
        <v>4</v>
      </c>
      <c r="J28" s="211" t="s">
        <v>3</v>
      </c>
      <c r="K28" s="200"/>
      <c r="L28" s="204"/>
      <c r="M28" s="204"/>
      <c r="N28" s="204"/>
      <c r="O28" s="204"/>
      <c r="P28" s="204"/>
      <c r="Q28" s="204"/>
      <c r="R28" s="204"/>
      <c r="S28" s="204"/>
      <c r="T28" s="204"/>
      <c r="U28" s="204"/>
      <c r="V28" s="204"/>
      <c r="W28" s="204"/>
      <c r="X28" s="204"/>
      <c r="Y28" s="204"/>
      <c r="Z28" s="204"/>
      <c r="AA28" s="204"/>
      <c r="AB28" s="204"/>
      <c r="AC28" s="204"/>
      <c r="AD28" s="204"/>
      <c r="AE28" s="204"/>
      <c r="AF28" s="204"/>
      <c r="AG28" s="204"/>
      <c r="AH28" s="204"/>
      <c r="AI28" s="204"/>
      <c r="AJ28" s="204"/>
    </row>
    <row r="29" spans="1:36" ht="18" customHeight="1">
      <c r="A29" s="204"/>
      <c r="B29" s="204"/>
      <c r="C29" s="204"/>
      <c r="D29" s="204"/>
      <c r="E29" s="204"/>
      <c r="F29" s="204"/>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c r="AG29" s="204"/>
      <c r="AH29" s="204"/>
      <c r="AI29" s="204"/>
      <c r="AJ29" s="204"/>
    </row>
    <row r="30" spans="1:36" ht="18" customHeight="1">
      <c r="A30" s="204"/>
      <c r="B30" s="204"/>
      <c r="C30" s="204"/>
      <c r="D30" s="204"/>
      <c r="E30" s="204"/>
      <c r="F30" s="204"/>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c r="AG30" s="204"/>
      <c r="AH30" s="204"/>
      <c r="AI30" s="204"/>
      <c r="AJ30" s="204"/>
    </row>
    <row r="31" spans="1:36" ht="18" customHeight="1">
      <c r="A31" s="204"/>
      <c r="B31" s="204"/>
      <c r="C31" s="204"/>
      <c r="D31" s="204"/>
      <c r="E31" s="204"/>
      <c r="F31" s="204"/>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c r="AG31" s="204"/>
      <c r="AH31" s="204"/>
      <c r="AI31" s="204"/>
      <c r="AJ31" s="204"/>
    </row>
    <row r="32" spans="1:36" ht="18" customHeight="1">
      <c r="A32" s="204"/>
      <c r="B32" s="204"/>
      <c r="C32" s="204"/>
      <c r="D32" s="204"/>
      <c r="E32" s="204"/>
      <c r="F32" s="204"/>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c r="AG32" s="204"/>
      <c r="AH32" s="204"/>
      <c r="AI32" s="204"/>
      <c r="AJ32" s="204"/>
    </row>
    <row r="33" spans="1:36" ht="18" customHeight="1">
      <c r="A33" s="204"/>
      <c r="B33" s="204"/>
      <c r="C33" s="204"/>
      <c r="D33" s="204"/>
      <c r="E33" s="204"/>
      <c r="F33" s="204"/>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c r="AG33" s="204"/>
      <c r="AH33" s="204"/>
      <c r="AI33" s="204"/>
      <c r="AJ33" s="204"/>
    </row>
    <row r="34" spans="1:36" ht="18" customHeight="1">
      <c r="A34" s="204"/>
      <c r="B34" s="204"/>
      <c r="C34" s="204"/>
      <c r="D34" s="204"/>
      <c r="E34" s="204"/>
      <c r="F34" s="204"/>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c r="AG34" s="204"/>
      <c r="AH34" s="204"/>
      <c r="AI34" s="204"/>
      <c r="AJ34" s="204"/>
    </row>
    <row r="35" spans="1:36" ht="18" customHeight="1">
      <c r="A35" s="204"/>
      <c r="B35" s="204"/>
      <c r="C35" s="204"/>
      <c r="D35" s="204"/>
      <c r="E35" s="204"/>
      <c r="F35" s="20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4"/>
      <c r="AI35" s="204"/>
      <c r="AJ35" s="204"/>
    </row>
    <row r="36" spans="1:36" ht="18" customHeight="1">
      <c r="A36" s="214"/>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row>
  </sheetData>
  <sheetProtection sheet="1" objects="1" scenarios="1"/>
  <mergeCells count="2">
    <mergeCell ref="H1:K1"/>
    <mergeCell ref="M1:N1"/>
  </mergeCells>
  <hyperlinks>
    <hyperlink ref="Q9" r:id="rId1"/>
  </hyperlinks>
  <pageMargins left="0.25039308176100628" right="0.12519654088050314" top="0.49135220125786161" bottom="0.75" header="9.375E-2" footer="0.3"/>
  <pageSetup orientation="landscape" horizontalDpi="300" verticalDpi="300" r:id="rId2"/>
  <drawing r:id="rId3"/>
  <legacyDrawing r:id="rId4"/>
  <controls>
    <mc:AlternateContent xmlns:mc="http://schemas.openxmlformats.org/markup-compatibility/2006">
      <mc:Choice Requires="x14">
        <control shapeId="7192" r:id="rId5" name="Image1">
          <controlPr defaultSize="0" autoLine="0" r:id="rId6">
            <anchor moveWithCells="1">
              <from>
                <xdr:col>0</xdr:col>
                <xdr:colOff>38100</xdr:colOff>
                <xdr:row>0</xdr:row>
                <xdr:rowOff>38100</xdr:rowOff>
              </from>
              <to>
                <xdr:col>2</xdr:col>
                <xdr:colOff>7620</xdr:colOff>
                <xdr:row>2</xdr:row>
                <xdr:rowOff>76200</xdr:rowOff>
              </to>
            </anchor>
          </controlPr>
        </control>
      </mc:Choice>
      <mc:Fallback>
        <control shapeId="7192" r:id="rId5" name="Image1"/>
      </mc:Fallback>
    </mc:AlternateContent>
    <mc:AlternateContent xmlns:mc="http://schemas.openxmlformats.org/markup-compatibility/2006">
      <mc:Choice Requires="x14">
        <control shapeId="7193" r:id="rId7" name="Label1">
          <controlPr defaultSize="0" autoLine="0" autoPict="0" r:id="rId8">
            <anchor moveWithCells="1">
              <from>
                <xdr:col>14</xdr:col>
                <xdr:colOff>83820</xdr:colOff>
                <xdr:row>1</xdr:row>
                <xdr:rowOff>129540</xdr:rowOff>
              </from>
              <to>
                <xdr:col>15</xdr:col>
                <xdr:colOff>99060</xdr:colOff>
                <xdr:row>2</xdr:row>
                <xdr:rowOff>60960</xdr:rowOff>
              </to>
            </anchor>
          </controlPr>
        </control>
      </mc:Choice>
      <mc:Fallback>
        <control shapeId="7193" r:id="rId7" name="Label1"/>
      </mc:Fallback>
    </mc:AlternateContent>
    <mc:AlternateContent xmlns:mc="http://schemas.openxmlformats.org/markup-compatibility/2006">
      <mc:Choice Requires="x14">
        <control shapeId="7194" r:id="rId9" name="Label2">
          <controlPr defaultSize="0" autoLine="0" r:id="rId10">
            <anchor moveWithCells="1">
              <from>
                <xdr:col>16</xdr:col>
                <xdr:colOff>76200</xdr:colOff>
                <xdr:row>1</xdr:row>
                <xdr:rowOff>114300</xdr:rowOff>
              </from>
              <to>
                <xdr:col>17</xdr:col>
                <xdr:colOff>91440</xdr:colOff>
                <xdr:row>2</xdr:row>
                <xdr:rowOff>30480</xdr:rowOff>
              </to>
            </anchor>
          </controlPr>
        </control>
      </mc:Choice>
      <mc:Fallback>
        <control shapeId="7194" r:id="rId9" name="Label2"/>
      </mc:Fallback>
    </mc:AlternateContent>
    <mc:AlternateContent xmlns:mc="http://schemas.openxmlformats.org/markup-compatibility/2006">
      <mc:Choice Requires="x14">
        <control shapeId="7188" r:id="rId11" name="Button 20">
          <controlPr defaultSize="0" print="0" autoFill="0" autoPict="0" macro="[0]!AddUpdate_Click">
            <anchor moveWithCells="1" sizeWithCells="1">
              <from>
                <xdr:col>11</xdr:col>
                <xdr:colOff>121920</xdr:colOff>
                <xdr:row>2</xdr:row>
                <xdr:rowOff>144780</xdr:rowOff>
              </from>
              <to>
                <xdr:col>13</xdr:col>
                <xdr:colOff>411480</xdr:colOff>
                <xdr:row>3</xdr:row>
                <xdr:rowOff>152400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7"/>
  <sheetViews>
    <sheetView showGridLines="0" showRowColHeaders="0" workbookViewId="0">
      <pane xSplit="5" ySplit="6" topLeftCell="F7" activePane="bottomRight" state="frozen"/>
      <selection pane="topRight" activeCell="F1" sqref="F1"/>
      <selection pane="bottomLeft" activeCell="A7" sqref="A7"/>
      <selection pane="bottomRight" activeCell="I10" sqref="I10"/>
    </sheetView>
  </sheetViews>
  <sheetFormatPr defaultColWidth="8.7109375" defaultRowHeight="17.399999999999999"/>
  <cols>
    <col min="1" max="1" width="3.35546875" style="481" customWidth="1"/>
    <col min="2" max="2" width="9.42578125" style="481" customWidth="1"/>
    <col min="3" max="3" width="6.7109375" style="481" customWidth="1"/>
    <col min="4" max="4" width="2.7109375" style="481" customWidth="1"/>
    <col min="5" max="5" width="12.2109375" style="481" customWidth="1"/>
    <col min="6" max="6" width="8.7109375" style="481"/>
    <col min="7" max="46" width="3.28515625" style="481" customWidth="1"/>
    <col min="47" max="16384" width="8.7109375" style="481"/>
  </cols>
  <sheetData>
    <row r="1" spans="1:46" ht="18" thickBot="1">
      <c r="A1" s="472" t="s">
        <v>361</v>
      </c>
      <c r="B1" s="473"/>
      <c r="C1" s="474">
        <v>2077</v>
      </c>
      <c r="D1" s="475"/>
      <c r="E1" s="476" t="s">
        <v>174</v>
      </c>
      <c r="F1" s="477" t="s">
        <v>18</v>
      </c>
      <c r="G1" s="478"/>
      <c r="H1" s="479"/>
      <c r="I1" s="479"/>
      <c r="J1" s="478"/>
      <c r="K1" s="479"/>
      <c r="L1" s="479"/>
      <c r="M1" s="478"/>
      <c r="N1" s="478"/>
      <c r="O1" s="478"/>
      <c r="P1" s="478"/>
      <c r="Q1" s="478"/>
      <c r="R1" s="478"/>
      <c r="S1" s="478"/>
      <c r="T1" s="479"/>
      <c r="U1" s="479"/>
      <c r="V1" s="478"/>
      <c r="W1" s="478"/>
      <c r="X1" s="478"/>
      <c r="Y1" s="478"/>
      <c r="Z1" s="479"/>
      <c r="AA1" s="478"/>
      <c r="AB1" s="478"/>
      <c r="AC1" s="478"/>
      <c r="AD1" s="478"/>
      <c r="AE1" s="478"/>
      <c r="AF1" s="478"/>
      <c r="AG1" s="478"/>
      <c r="AH1" s="478"/>
      <c r="AI1" s="478"/>
      <c r="AJ1" s="478"/>
      <c r="AK1" s="480"/>
      <c r="AL1" s="480"/>
      <c r="AM1" s="480"/>
      <c r="AN1" s="480"/>
      <c r="AO1" s="480"/>
      <c r="AP1" s="480"/>
      <c r="AQ1" s="480"/>
      <c r="AR1" s="480"/>
      <c r="AS1" s="480"/>
      <c r="AT1" s="480"/>
    </row>
    <row r="2" spans="1:46">
      <c r="A2" s="482" t="s">
        <v>360</v>
      </c>
      <c r="B2" s="483"/>
      <c r="C2" s="484">
        <v>2021</v>
      </c>
      <c r="D2" s="485"/>
      <c r="E2" s="533" t="s">
        <v>487</v>
      </c>
      <c r="F2" s="534">
        <v>1945</v>
      </c>
      <c r="G2" s="486"/>
      <c r="H2" s="487"/>
      <c r="I2" s="488"/>
      <c r="J2" s="489"/>
      <c r="K2" s="488"/>
      <c r="L2" s="488"/>
      <c r="M2" s="489"/>
      <c r="N2" s="489"/>
      <c r="O2" s="490"/>
      <c r="P2" s="489"/>
      <c r="Q2" s="489"/>
      <c r="R2" s="489"/>
      <c r="S2" s="489"/>
      <c r="T2" s="488"/>
      <c r="U2" s="488"/>
      <c r="V2" s="489"/>
      <c r="W2" s="489"/>
      <c r="X2" s="489"/>
      <c r="Y2" s="491"/>
      <c r="Z2" s="488"/>
      <c r="AA2" s="489"/>
      <c r="AB2" s="489"/>
      <c r="AC2" s="489"/>
      <c r="AD2" s="489"/>
      <c r="AE2" s="492"/>
      <c r="AF2" s="492"/>
      <c r="AG2" s="492"/>
      <c r="AH2" s="492"/>
      <c r="AI2" s="492"/>
      <c r="AJ2" s="492"/>
      <c r="AK2" s="492"/>
      <c r="AL2" s="492"/>
      <c r="AM2" s="480"/>
      <c r="AN2" s="480"/>
      <c r="AO2" s="480"/>
      <c r="AP2" s="480"/>
      <c r="AQ2" s="480"/>
      <c r="AR2" s="480"/>
      <c r="AS2" s="480"/>
      <c r="AT2" s="480"/>
    </row>
    <row r="3" spans="1:46" ht="18" thickBot="1">
      <c r="A3" s="493" t="s">
        <v>362</v>
      </c>
      <c r="B3" s="494"/>
      <c r="C3" s="495" t="s">
        <v>444</v>
      </c>
      <c r="D3" s="496"/>
      <c r="E3" s="496"/>
      <c r="F3" s="497"/>
      <c r="G3" s="498"/>
      <c r="H3" s="499"/>
      <c r="I3" s="499"/>
      <c r="J3" s="498"/>
      <c r="K3" s="499"/>
      <c r="L3" s="499"/>
      <c r="M3" s="498"/>
      <c r="N3" s="498"/>
      <c r="O3" s="500"/>
      <c r="P3" s="498"/>
      <c r="Q3" s="498"/>
      <c r="R3" s="498"/>
      <c r="S3" s="498"/>
      <c r="T3" s="499"/>
      <c r="U3" s="499"/>
      <c r="V3" s="498"/>
      <c r="W3" s="498"/>
      <c r="X3" s="498"/>
      <c r="Y3" s="501"/>
      <c r="Z3" s="499"/>
      <c r="AA3" s="498"/>
      <c r="AB3" s="498"/>
      <c r="AC3" s="498"/>
      <c r="AD3" s="498"/>
      <c r="AE3" s="502"/>
      <c r="AF3" s="502"/>
      <c r="AG3" s="502"/>
      <c r="AH3" s="502"/>
      <c r="AI3" s="502"/>
      <c r="AJ3" s="502"/>
      <c r="AK3" s="492"/>
      <c r="AL3" s="480"/>
      <c r="AM3" s="480"/>
      <c r="AN3" s="480"/>
      <c r="AO3" s="480"/>
      <c r="AP3" s="480"/>
      <c r="AQ3" s="480"/>
      <c r="AR3" s="480"/>
      <c r="AS3" s="480"/>
      <c r="AT3" s="480"/>
    </row>
    <row r="4" spans="1:46">
      <c r="A4" s="503" t="s">
        <v>363</v>
      </c>
      <c r="B4" s="504"/>
      <c r="C4" s="495" t="s">
        <v>445</v>
      </c>
      <c r="D4" s="505"/>
      <c r="E4" s="505"/>
      <c r="F4" s="506"/>
      <c r="G4" s="691" t="s">
        <v>19</v>
      </c>
      <c r="H4" s="690"/>
      <c r="I4" s="690"/>
      <c r="J4" s="690"/>
      <c r="K4" s="690"/>
      <c r="L4" s="690"/>
      <c r="M4" s="690" t="s">
        <v>20</v>
      </c>
      <c r="N4" s="690"/>
      <c r="O4" s="690"/>
      <c r="P4" s="690"/>
      <c r="Q4" s="690"/>
      <c r="R4" s="690"/>
      <c r="S4" s="690" t="s">
        <v>21</v>
      </c>
      <c r="T4" s="690"/>
      <c r="U4" s="690"/>
      <c r="V4" s="690"/>
      <c r="W4" s="690"/>
      <c r="X4" s="690"/>
      <c r="Y4" s="690" t="s">
        <v>22</v>
      </c>
      <c r="Z4" s="690"/>
      <c r="AA4" s="690"/>
      <c r="AB4" s="690"/>
      <c r="AC4" s="690"/>
      <c r="AD4" s="692"/>
      <c r="AE4" s="693" t="s">
        <v>483</v>
      </c>
      <c r="AF4" s="690"/>
      <c r="AG4" s="690"/>
      <c r="AH4" s="690"/>
      <c r="AI4" s="690"/>
      <c r="AJ4" s="690"/>
      <c r="AK4" s="690" t="s">
        <v>41</v>
      </c>
      <c r="AL4" s="690"/>
      <c r="AM4" s="690"/>
      <c r="AN4" s="690"/>
      <c r="AO4" s="690"/>
      <c r="AP4" s="690"/>
      <c r="AQ4" s="480"/>
      <c r="AR4" s="480"/>
      <c r="AS4" s="480"/>
      <c r="AT4" s="480"/>
    </row>
    <row r="5" spans="1:46" ht="18" thickBot="1">
      <c r="A5" s="507" t="s">
        <v>55</v>
      </c>
      <c r="B5" s="508"/>
      <c r="C5" s="509" t="s">
        <v>484</v>
      </c>
      <c r="D5" s="510"/>
      <c r="E5" s="511"/>
      <c r="F5" s="512"/>
      <c r="G5" s="695" t="s">
        <v>5</v>
      </c>
      <c r="H5" s="694"/>
      <c r="I5" s="694"/>
      <c r="J5" s="694" t="s">
        <v>6</v>
      </c>
      <c r="K5" s="694"/>
      <c r="L5" s="694"/>
      <c r="M5" s="694" t="s">
        <v>5</v>
      </c>
      <c r="N5" s="694"/>
      <c r="O5" s="694"/>
      <c r="P5" s="694" t="s">
        <v>6</v>
      </c>
      <c r="Q5" s="694"/>
      <c r="R5" s="694"/>
      <c r="S5" s="694" t="s">
        <v>5</v>
      </c>
      <c r="T5" s="694"/>
      <c r="U5" s="694"/>
      <c r="V5" s="694" t="s">
        <v>6</v>
      </c>
      <c r="W5" s="694"/>
      <c r="X5" s="694"/>
      <c r="Y5" s="694" t="s">
        <v>179</v>
      </c>
      <c r="Z5" s="694"/>
      <c r="AA5" s="694"/>
      <c r="AB5" s="694" t="s">
        <v>6</v>
      </c>
      <c r="AC5" s="694"/>
      <c r="AD5" s="696"/>
      <c r="AE5" s="697" t="s">
        <v>5</v>
      </c>
      <c r="AF5" s="694"/>
      <c r="AG5" s="694"/>
      <c r="AH5" s="694" t="s">
        <v>6</v>
      </c>
      <c r="AI5" s="694"/>
      <c r="AJ5" s="694"/>
      <c r="AK5" s="694" t="s">
        <v>5</v>
      </c>
      <c r="AL5" s="694"/>
      <c r="AM5" s="694"/>
      <c r="AN5" s="694" t="s">
        <v>446</v>
      </c>
      <c r="AO5" s="694"/>
      <c r="AP5" s="694"/>
      <c r="AQ5" s="513"/>
      <c r="AR5" s="513"/>
      <c r="AS5" s="513"/>
      <c r="AT5" s="513"/>
    </row>
    <row r="6" spans="1:46" ht="18" thickBot="1">
      <c r="A6" s="374" t="s">
        <v>0</v>
      </c>
      <c r="B6" s="375" t="s">
        <v>63</v>
      </c>
      <c r="C6" s="374" t="s">
        <v>62</v>
      </c>
      <c r="D6" s="375" t="s">
        <v>27</v>
      </c>
      <c r="E6" s="375" t="s">
        <v>64</v>
      </c>
      <c r="F6" s="376" t="s">
        <v>1</v>
      </c>
      <c r="G6" s="514" t="s">
        <v>18</v>
      </c>
      <c r="H6" s="515" t="s">
        <v>39</v>
      </c>
      <c r="I6" s="516" t="s">
        <v>25</v>
      </c>
      <c r="J6" s="515" t="s">
        <v>18</v>
      </c>
      <c r="K6" s="515" t="s">
        <v>39</v>
      </c>
      <c r="L6" s="516" t="s">
        <v>25</v>
      </c>
      <c r="M6" s="515" t="s">
        <v>18</v>
      </c>
      <c r="N6" s="515" t="s">
        <v>39</v>
      </c>
      <c r="O6" s="516" t="s">
        <v>25</v>
      </c>
      <c r="P6" s="515" t="s">
        <v>18</v>
      </c>
      <c r="Q6" s="515" t="s">
        <v>39</v>
      </c>
      <c r="R6" s="516" t="s">
        <v>25</v>
      </c>
      <c r="S6" s="515" t="s">
        <v>18</v>
      </c>
      <c r="T6" s="515" t="s">
        <v>39</v>
      </c>
      <c r="U6" s="516" t="s">
        <v>25</v>
      </c>
      <c r="V6" s="515" t="s">
        <v>18</v>
      </c>
      <c r="W6" s="515" t="s">
        <v>39</v>
      </c>
      <c r="X6" s="516" t="s">
        <v>25</v>
      </c>
      <c r="Y6" s="517" t="s">
        <v>18</v>
      </c>
      <c r="Z6" s="515" t="s">
        <v>39</v>
      </c>
      <c r="AA6" s="516" t="s">
        <v>25</v>
      </c>
      <c r="AB6" s="515" t="s">
        <v>18</v>
      </c>
      <c r="AC6" s="515" t="s">
        <v>39</v>
      </c>
      <c r="AD6" s="518" t="s">
        <v>25</v>
      </c>
      <c r="AE6" s="519" t="s">
        <v>18</v>
      </c>
      <c r="AF6" s="520" t="s">
        <v>39</v>
      </c>
      <c r="AG6" s="521" t="s">
        <v>25</v>
      </c>
      <c r="AH6" s="520" t="s">
        <v>18</v>
      </c>
      <c r="AI6" s="520" t="s">
        <v>39</v>
      </c>
      <c r="AJ6" s="521" t="s">
        <v>25</v>
      </c>
      <c r="AK6" s="520" t="s">
        <v>18</v>
      </c>
      <c r="AL6" s="520" t="s">
        <v>39</v>
      </c>
      <c r="AM6" s="521" t="s">
        <v>25</v>
      </c>
      <c r="AN6" s="520" t="s">
        <v>18</v>
      </c>
      <c r="AO6" s="520" t="s">
        <v>39</v>
      </c>
      <c r="AP6" s="521" t="s">
        <v>25</v>
      </c>
      <c r="AQ6" s="522"/>
      <c r="AR6" s="522"/>
      <c r="AS6" s="522"/>
      <c r="AT6" s="522"/>
    </row>
    <row r="7" spans="1:46">
      <c r="A7" s="523">
        <v>1</v>
      </c>
      <c r="B7" s="524">
        <v>782190450001</v>
      </c>
      <c r="C7" s="525">
        <v>11194501</v>
      </c>
      <c r="D7" s="523" t="s">
        <v>40</v>
      </c>
      <c r="E7" s="526" t="s">
        <v>447</v>
      </c>
      <c r="F7" s="527">
        <v>56572</v>
      </c>
      <c r="G7" s="528">
        <v>11</v>
      </c>
      <c r="H7" s="528">
        <v>75</v>
      </c>
      <c r="I7" s="529">
        <v>41</v>
      </c>
      <c r="J7" s="528">
        <v>12</v>
      </c>
      <c r="K7" s="528">
        <v>25</v>
      </c>
      <c r="L7" s="528">
        <v>10</v>
      </c>
      <c r="M7" s="528">
        <v>31</v>
      </c>
      <c r="N7" s="528">
        <v>75</v>
      </c>
      <c r="O7" s="528">
        <v>32</v>
      </c>
      <c r="P7" s="528">
        <v>32</v>
      </c>
      <c r="Q7" s="528">
        <v>25</v>
      </c>
      <c r="R7" s="528">
        <v>14</v>
      </c>
      <c r="S7" s="528">
        <v>51</v>
      </c>
      <c r="T7" s="528">
        <v>75</v>
      </c>
      <c r="U7" s="528">
        <v>48</v>
      </c>
      <c r="V7" s="528">
        <v>52</v>
      </c>
      <c r="W7" s="528">
        <v>25</v>
      </c>
      <c r="X7" s="528">
        <v>20</v>
      </c>
      <c r="Y7" s="530">
        <v>1151</v>
      </c>
      <c r="Z7" s="528">
        <v>75</v>
      </c>
      <c r="AA7" s="531">
        <v>40</v>
      </c>
      <c r="AB7" s="528">
        <v>1152</v>
      </c>
      <c r="AC7" s="528">
        <v>25</v>
      </c>
      <c r="AD7" s="528">
        <v>19</v>
      </c>
      <c r="AE7" s="530">
        <v>2031</v>
      </c>
      <c r="AF7" s="528">
        <v>75</v>
      </c>
      <c r="AG7" s="528">
        <v>40</v>
      </c>
      <c r="AH7" s="528">
        <v>2032</v>
      </c>
      <c r="AI7" s="528">
        <v>25</v>
      </c>
      <c r="AJ7" s="528">
        <v>19</v>
      </c>
      <c r="AK7" s="530">
        <v>3331</v>
      </c>
      <c r="AL7" s="528">
        <v>75</v>
      </c>
      <c r="AM7" s="528">
        <v>43</v>
      </c>
      <c r="AN7" s="528">
        <v>3332</v>
      </c>
      <c r="AO7" s="528">
        <v>25</v>
      </c>
      <c r="AP7" s="528">
        <v>20</v>
      </c>
      <c r="AQ7" s="492"/>
      <c r="AR7" s="147">
        <f>H7+N7+T7+Z7+AF7+AL7</f>
        <v>450</v>
      </c>
      <c r="AS7" s="147">
        <f>K7+Q7+W7+AC7+AI7+AO7</f>
        <v>150</v>
      </c>
      <c r="AT7" s="147">
        <f>AR7+AS7</f>
        <v>600</v>
      </c>
    </row>
    <row r="8" spans="1:46">
      <c r="A8" s="523">
        <v>2</v>
      </c>
      <c r="B8" s="524">
        <v>782190450002</v>
      </c>
      <c r="C8" s="525">
        <v>11194502</v>
      </c>
      <c r="D8" s="523" t="s">
        <v>59</v>
      </c>
      <c r="E8" s="526" t="s">
        <v>448</v>
      </c>
      <c r="F8" s="527">
        <v>56683</v>
      </c>
      <c r="G8" s="528">
        <v>11</v>
      </c>
      <c r="H8" s="528">
        <v>75</v>
      </c>
      <c r="I8" s="529">
        <v>32</v>
      </c>
      <c r="J8" s="528">
        <v>12</v>
      </c>
      <c r="K8" s="528">
        <v>25</v>
      </c>
      <c r="L8" s="528">
        <v>10</v>
      </c>
      <c r="M8" s="528">
        <v>31</v>
      </c>
      <c r="N8" s="528">
        <v>75</v>
      </c>
      <c r="O8" s="528">
        <v>38</v>
      </c>
      <c r="P8" s="528">
        <v>32</v>
      </c>
      <c r="Q8" s="528">
        <v>25</v>
      </c>
      <c r="R8" s="528">
        <v>15</v>
      </c>
      <c r="S8" s="528">
        <v>51</v>
      </c>
      <c r="T8" s="528">
        <v>75</v>
      </c>
      <c r="U8" s="528">
        <v>33</v>
      </c>
      <c r="V8" s="528">
        <v>52</v>
      </c>
      <c r="W8" s="528">
        <v>25</v>
      </c>
      <c r="X8" s="528">
        <v>15</v>
      </c>
      <c r="Y8" s="530">
        <v>1151</v>
      </c>
      <c r="Z8" s="528">
        <v>75</v>
      </c>
      <c r="AA8" s="531">
        <v>43</v>
      </c>
      <c r="AB8" s="528">
        <v>1152</v>
      </c>
      <c r="AC8" s="528">
        <v>25</v>
      </c>
      <c r="AD8" s="528">
        <v>19</v>
      </c>
      <c r="AE8" s="530">
        <v>2031</v>
      </c>
      <c r="AF8" s="528">
        <v>75</v>
      </c>
      <c r="AG8" s="528">
        <v>36</v>
      </c>
      <c r="AH8" s="528">
        <v>2032</v>
      </c>
      <c r="AI8" s="528">
        <v>25</v>
      </c>
      <c r="AJ8" s="528">
        <v>18</v>
      </c>
      <c r="AK8" s="530">
        <v>4431</v>
      </c>
      <c r="AL8" s="528">
        <v>75</v>
      </c>
      <c r="AM8" s="528">
        <v>30</v>
      </c>
      <c r="AN8" s="528">
        <v>4432</v>
      </c>
      <c r="AO8" s="528">
        <v>25</v>
      </c>
      <c r="AP8" s="528">
        <v>16</v>
      </c>
      <c r="AQ8" s="492"/>
      <c r="AR8" s="147">
        <f t="shared" ref="AR8:AR42" si="0">H8+N8+T8+Z8+AF8+AL8</f>
        <v>450</v>
      </c>
      <c r="AS8" s="147">
        <f t="shared" ref="AS8:AS42" si="1">K8+Q8+W8+AC8+AI8+AO8</f>
        <v>150</v>
      </c>
      <c r="AT8" s="147">
        <f t="shared" ref="AT8:AT42" si="2">AR8+AS8</f>
        <v>600</v>
      </c>
    </row>
    <row r="9" spans="1:46">
      <c r="A9" s="523">
        <v>3</v>
      </c>
      <c r="B9" s="524">
        <v>782190450003</v>
      </c>
      <c r="C9" s="525">
        <v>11194503</v>
      </c>
      <c r="D9" s="523" t="s">
        <v>60</v>
      </c>
      <c r="E9" s="526" t="s">
        <v>449</v>
      </c>
      <c r="F9" s="527">
        <v>57781</v>
      </c>
      <c r="G9" s="528">
        <v>11</v>
      </c>
      <c r="H9" s="528">
        <v>75</v>
      </c>
      <c r="I9" s="529">
        <v>20</v>
      </c>
      <c r="J9" s="528">
        <v>12</v>
      </c>
      <c r="K9" s="528">
        <v>25</v>
      </c>
      <c r="L9" s="528">
        <v>10</v>
      </c>
      <c r="M9" s="528">
        <v>31</v>
      </c>
      <c r="N9" s="528">
        <v>75</v>
      </c>
      <c r="O9" s="528">
        <v>47</v>
      </c>
      <c r="P9" s="528">
        <v>32</v>
      </c>
      <c r="Q9" s="528">
        <v>25</v>
      </c>
      <c r="R9" s="528">
        <v>20</v>
      </c>
      <c r="S9" s="528">
        <v>51</v>
      </c>
      <c r="T9" s="528">
        <v>75</v>
      </c>
      <c r="U9" s="528">
        <v>38</v>
      </c>
      <c r="V9" s="528">
        <v>52</v>
      </c>
      <c r="W9" s="528">
        <v>25</v>
      </c>
      <c r="X9" s="528">
        <v>18</v>
      </c>
      <c r="Y9" s="530">
        <v>1031</v>
      </c>
      <c r="Z9" s="528">
        <v>75</v>
      </c>
      <c r="AA9" s="531">
        <v>24</v>
      </c>
      <c r="AB9" s="528">
        <v>1032</v>
      </c>
      <c r="AC9" s="528">
        <v>25</v>
      </c>
      <c r="AD9" s="528">
        <v>18</v>
      </c>
      <c r="AE9" s="530">
        <v>2031</v>
      </c>
      <c r="AF9" s="528">
        <v>75</v>
      </c>
      <c r="AG9" s="528">
        <v>32</v>
      </c>
      <c r="AH9" s="528">
        <v>2032</v>
      </c>
      <c r="AI9" s="528">
        <v>25</v>
      </c>
      <c r="AJ9" s="528">
        <v>18</v>
      </c>
      <c r="AK9" s="530">
        <v>3071</v>
      </c>
      <c r="AL9" s="528">
        <v>75</v>
      </c>
      <c r="AM9" s="528">
        <v>25</v>
      </c>
      <c r="AN9" s="528">
        <v>3072</v>
      </c>
      <c r="AO9" s="528">
        <v>25</v>
      </c>
      <c r="AP9" s="528">
        <v>18</v>
      </c>
      <c r="AQ9" s="492"/>
      <c r="AR9" s="147">
        <f t="shared" si="0"/>
        <v>450</v>
      </c>
      <c r="AS9" s="147">
        <f t="shared" si="1"/>
        <v>150</v>
      </c>
      <c r="AT9" s="147">
        <f t="shared" si="2"/>
        <v>600</v>
      </c>
    </row>
    <row r="10" spans="1:46">
      <c r="A10" s="523">
        <v>4</v>
      </c>
      <c r="B10" s="524">
        <v>782190450004</v>
      </c>
      <c r="C10" s="525">
        <v>11194504</v>
      </c>
      <c r="D10" s="523" t="s">
        <v>61</v>
      </c>
      <c r="E10" s="526" t="s">
        <v>450</v>
      </c>
      <c r="F10" s="527">
        <v>58457</v>
      </c>
      <c r="G10" s="528">
        <v>11</v>
      </c>
      <c r="H10" s="528">
        <v>75</v>
      </c>
      <c r="I10" s="529">
        <v>35</v>
      </c>
      <c r="J10" s="528">
        <v>12</v>
      </c>
      <c r="K10" s="528">
        <v>25</v>
      </c>
      <c r="L10" s="528">
        <v>10</v>
      </c>
      <c r="M10" s="528">
        <v>31</v>
      </c>
      <c r="N10" s="528">
        <v>75</v>
      </c>
      <c r="O10" s="528">
        <v>34</v>
      </c>
      <c r="P10" s="528">
        <v>32</v>
      </c>
      <c r="Q10" s="528">
        <v>25</v>
      </c>
      <c r="R10" s="528">
        <v>16</v>
      </c>
      <c r="S10" s="528">
        <v>51</v>
      </c>
      <c r="T10" s="528">
        <v>75</v>
      </c>
      <c r="U10" s="528">
        <v>44</v>
      </c>
      <c r="V10" s="528">
        <v>52</v>
      </c>
      <c r="W10" s="528">
        <v>25</v>
      </c>
      <c r="X10" s="528">
        <v>20</v>
      </c>
      <c r="Y10" s="530">
        <v>1151</v>
      </c>
      <c r="Z10" s="528">
        <v>75</v>
      </c>
      <c r="AA10" s="531">
        <v>40</v>
      </c>
      <c r="AB10" s="528">
        <v>1152</v>
      </c>
      <c r="AC10" s="528">
        <v>25</v>
      </c>
      <c r="AD10" s="528">
        <v>19</v>
      </c>
      <c r="AE10" s="530">
        <v>2151</v>
      </c>
      <c r="AF10" s="528">
        <v>75</v>
      </c>
      <c r="AG10" s="528">
        <v>42</v>
      </c>
      <c r="AH10" s="528">
        <v>2152</v>
      </c>
      <c r="AI10" s="528">
        <v>25</v>
      </c>
      <c r="AJ10" s="528">
        <v>18</v>
      </c>
      <c r="AK10" s="530">
        <v>4431</v>
      </c>
      <c r="AL10" s="528">
        <v>75</v>
      </c>
      <c r="AM10" s="528">
        <v>31</v>
      </c>
      <c r="AN10" s="528">
        <v>4432</v>
      </c>
      <c r="AO10" s="528">
        <v>25</v>
      </c>
      <c r="AP10" s="528">
        <v>16</v>
      </c>
      <c r="AQ10" s="492"/>
      <c r="AR10" s="147">
        <f t="shared" si="0"/>
        <v>450</v>
      </c>
      <c r="AS10" s="147">
        <f t="shared" si="1"/>
        <v>150</v>
      </c>
      <c r="AT10" s="147">
        <f t="shared" si="2"/>
        <v>600</v>
      </c>
    </row>
    <row r="11" spans="1:46">
      <c r="A11" s="523">
        <v>5</v>
      </c>
      <c r="B11" s="524">
        <v>782190450005</v>
      </c>
      <c r="C11" s="525">
        <v>11194505</v>
      </c>
      <c r="D11" s="523" t="s">
        <v>73</v>
      </c>
      <c r="E11" s="526" t="s">
        <v>451</v>
      </c>
      <c r="F11" s="527">
        <v>58547</v>
      </c>
      <c r="G11" s="528">
        <v>11</v>
      </c>
      <c r="H11" s="528">
        <v>75</v>
      </c>
      <c r="I11" s="529">
        <v>35</v>
      </c>
      <c r="J11" s="528">
        <v>12</v>
      </c>
      <c r="K11" s="528">
        <v>25</v>
      </c>
      <c r="L11" s="528">
        <v>10</v>
      </c>
      <c r="M11" s="528">
        <v>31</v>
      </c>
      <c r="N11" s="528">
        <v>75</v>
      </c>
      <c r="O11" s="528">
        <v>33</v>
      </c>
      <c r="P11" s="528">
        <v>32</v>
      </c>
      <c r="Q11" s="528">
        <v>25</v>
      </c>
      <c r="R11" s="528">
        <v>16</v>
      </c>
      <c r="S11" s="528">
        <v>51</v>
      </c>
      <c r="T11" s="528">
        <v>75</v>
      </c>
      <c r="U11" s="528">
        <v>43</v>
      </c>
      <c r="V11" s="528">
        <v>52</v>
      </c>
      <c r="W11" s="528">
        <v>25</v>
      </c>
      <c r="X11" s="528">
        <v>20</v>
      </c>
      <c r="Y11" s="530">
        <v>1151</v>
      </c>
      <c r="Z11" s="528">
        <v>75</v>
      </c>
      <c r="AA11" s="531">
        <v>48</v>
      </c>
      <c r="AB11" s="528">
        <v>1152</v>
      </c>
      <c r="AC11" s="528">
        <v>25</v>
      </c>
      <c r="AD11" s="528">
        <v>20</v>
      </c>
      <c r="AE11" s="530">
        <v>2031</v>
      </c>
      <c r="AF11" s="528">
        <v>75</v>
      </c>
      <c r="AG11" s="528">
        <v>36</v>
      </c>
      <c r="AH11" s="528">
        <v>2032</v>
      </c>
      <c r="AI11" s="528">
        <v>25</v>
      </c>
      <c r="AJ11" s="528">
        <v>18</v>
      </c>
      <c r="AK11" s="530">
        <v>4431</v>
      </c>
      <c r="AL11" s="528">
        <v>75</v>
      </c>
      <c r="AM11" s="528">
        <v>38</v>
      </c>
      <c r="AN11" s="528">
        <v>4432</v>
      </c>
      <c r="AO11" s="528">
        <v>25</v>
      </c>
      <c r="AP11" s="528">
        <v>20</v>
      </c>
      <c r="AQ11" s="492"/>
      <c r="AR11" s="147">
        <f t="shared" si="0"/>
        <v>450</v>
      </c>
      <c r="AS11" s="147">
        <f t="shared" si="1"/>
        <v>150</v>
      </c>
      <c r="AT11" s="147">
        <f t="shared" si="2"/>
        <v>600</v>
      </c>
    </row>
    <row r="12" spans="1:46">
      <c r="A12" s="523">
        <v>6</v>
      </c>
      <c r="B12" s="524">
        <v>782190450006</v>
      </c>
      <c r="C12" s="525">
        <v>11194506</v>
      </c>
      <c r="D12" s="523" t="s">
        <v>75</v>
      </c>
      <c r="E12" s="526" t="s">
        <v>452</v>
      </c>
      <c r="F12" s="527">
        <v>58830</v>
      </c>
      <c r="G12" s="528">
        <v>11</v>
      </c>
      <c r="H12" s="528">
        <v>75</v>
      </c>
      <c r="I12" s="529">
        <v>32</v>
      </c>
      <c r="J12" s="528">
        <v>12</v>
      </c>
      <c r="K12" s="528">
        <v>25</v>
      </c>
      <c r="L12" s="528">
        <v>10</v>
      </c>
      <c r="M12" s="528">
        <v>31</v>
      </c>
      <c r="N12" s="528">
        <v>75</v>
      </c>
      <c r="O12" s="528">
        <v>25</v>
      </c>
      <c r="P12" s="528">
        <v>32</v>
      </c>
      <c r="Q12" s="528">
        <v>25</v>
      </c>
      <c r="R12" s="528">
        <v>11</v>
      </c>
      <c r="S12" s="528">
        <v>51</v>
      </c>
      <c r="T12" s="528">
        <v>75</v>
      </c>
      <c r="U12" s="528">
        <v>41</v>
      </c>
      <c r="V12" s="528">
        <v>52</v>
      </c>
      <c r="W12" s="528">
        <v>25</v>
      </c>
      <c r="X12" s="528">
        <v>20</v>
      </c>
      <c r="Y12" s="530">
        <v>1151</v>
      </c>
      <c r="Z12" s="528">
        <v>75</v>
      </c>
      <c r="AA12" s="531">
        <v>34</v>
      </c>
      <c r="AB12" s="528">
        <v>1152</v>
      </c>
      <c r="AC12" s="528">
        <v>25</v>
      </c>
      <c r="AD12" s="528">
        <v>23</v>
      </c>
      <c r="AE12" s="530">
        <v>2031</v>
      </c>
      <c r="AF12" s="528">
        <v>75</v>
      </c>
      <c r="AG12" s="528">
        <v>36</v>
      </c>
      <c r="AH12" s="528">
        <v>2032</v>
      </c>
      <c r="AI12" s="528">
        <v>25</v>
      </c>
      <c r="AJ12" s="528">
        <v>18</v>
      </c>
      <c r="AK12" s="530">
        <v>4431</v>
      </c>
      <c r="AL12" s="528">
        <v>75</v>
      </c>
      <c r="AM12" s="528">
        <v>32</v>
      </c>
      <c r="AN12" s="528">
        <v>4432</v>
      </c>
      <c r="AO12" s="528">
        <v>25</v>
      </c>
      <c r="AP12" s="528">
        <v>16</v>
      </c>
      <c r="AQ12" s="492"/>
      <c r="AR12" s="147">
        <f t="shared" si="0"/>
        <v>450</v>
      </c>
      <c r="AS12" s="147">
        <f t="shared" si="1"/>
        <v>150</v>
      </c>
      <c r="AT12" s="147">
        <f t="shared" si="2"/>
        <v>600</v>
      </c>
    </row>
    <row r="13" spans="1:46">
      <c r="A13" s="523">
        <v>7</v>
      </c>
      <c r="B13" s="524">
        <v>782190450007</v>
      </c>
      <c r="C13" s="525">
        <v>11194507</v>
      </c>
      <c r="D13" s="523" t="s">
        <v>77</v>
      </c>
      <c r="E13" s="526" t="s">
        <v>453</v>
      </c>
      <c r="F13" s="527">
        <v>55677</v>
      </c>
      <c r="G13" s="528">
        <v>11</v>
      </c>
      <c r="H13" s="528">
        <v>75</v>
      </c>
      <c r="I13" s="529">
        <v>31</v>
      </c>
      <c r="J13" s="528">
        <v>12</v>
      </c>
      <c r="K13" s="528">
        <v>25</v>
      </c>
      <c r="L13" s="528">
        <v>10</v>
      </c>
      <c r="M13" s="528">
        <v>31</v>
      </c>
      <c r="N13" s="528">
        <v>75</v>
      </c>
      <c r="O13" s="528">
        <v>39</v>
      </c>
      <c r="P13" s="528">
        <v>32</v>
      </c>
      <c r="Q13" s="528">
        <v>25</v>
      </c>
      <c r="R13" s="528">
        <v>16</v>
      </c>
      <c r="S13" s="528">
        <v>51</v>
      </c>
      <c r="T13" s="528">
        <v>75</v>
      </c>
      <c r="U13" s="528">
        <v>40</v>
      </c>
      <c r="V13" s="528">
        <v>52</v>
      </c>
      <c r="W13" s="528">
        <v>25</v>
      </c>
      <c r="X13" s="528">
        <v>18</v>
      </c>
      <c r="Y13" s="530">
        <v>1151</v>
      </c>
      <c r="Z13" s="528">
        <v>75</v>
      </c>
      <c r="AA13" s="531">
        <v>40</v>
      </c>
      <c r="AB13" s="528">
        <v>1152</v>
      </c>
      <c r="AC13" s="528">
        <v>25</v>
      </c>
      <c r="AD13" s="528">
        <v>19</v>
      </c>
      <c r="AE13" s="530">
        <v>2031</v>
      </c>
      <c r="AF13" s="528">
        <v>75</v>
      </c>
      <c r="AG13" s="528">
        <v>44</v>
      </c>
      <c r="AH13" s="528">
        <v>2032</v>
      </c>
      <c r="AI13" s="528">
        <v>25</v>
      </c>
      <c r="AJ13" s="528">
        <v>20</v>
      </c>
      <c r="AK13" s="530">
        <v>4431</v>
      </c>
      <c r="AL13" s="528">
        <v>75</v>
      </c>
      <c r="AM13" s="528">
        <v>34</v>
      </c>
      <c r="AN13" s="528">
        <v>4432</v>
      </c>
      <c r="AO13" s="528">
        <v>25</v>
      </c>
      <c r="AP13" s="528">
        <v>16</v>
      </c>
      <c r="AQ13" s="492"/>
      <c r="AR13" s="147">
        <f t="shared" si="0"/>
        <v>450</v>
      </c>
      <c r="AS13" s="147">
        <f t="shared" si="1"/>
        <v>150</v>
      </c>
      <c r="AT13" s="147">
        <f t="shared" si="2"/>
        <v>600</v>
      </c>
    </row>
    <row r="14" spans="1:46">
      <c r="A14" s="523">
        <v>8</v>
      </c>
      <c r="B14" s="524">
        <v>782190450008</v>
      </c>
      <c r="C14" s="525">
        <v>11194508</v>
      </c>
      <c r="D14" s="523" t="s">
        <v>79</v>
      </c>
      <c r="E14" s="526" t="s">
        <v>454</v>
      </c>
      <c r="F14" s="527">
        <v>51990</v>
      </c>
      <c r="G14" s="528">
        <v>11</v>
      </c>
      <c r="H14" s="528">
        <v>75</v>
      </c>
      <c r="I14" s="529">
        <v>36</v>
      </c>
      <c r="J14" s="528">
        <v>12</v>
      </c>
      <c r="K14" s="528">
        <v>25</v>
      </c>
      <c r="L14" s="528">
        <v>10</v>
      </c>
      <c r="M14" s="528">
        <v>31</v>
      </c>
      <c r="N14" s="528">
        <v>75</v>
      </c>
      <c r="O14" s="528">
        <v>32</v>
      </c>
      <c r="P14" s="528">
        <v>32</v>
      </c>
      <c r="Q14" s="528">
        <v>25</v>
      </c>
      <c r="R14" s="528">
        <v>12</v>
      </c>
      <c r="S14" s="528">
        <v>51</v>
      </c>
      <c r="T14" s="528">
        <v>75</v>
      </c>
      <c r="U14" s="528">
        <v>48</v>
      </c>
      <c r="V14" s="528">
        <v>52</v>
      </c>
      <c r="W14" s="528">
        <v>25</v>
      </c>
      <c r="X14" s="528">
        <v>18</v>
      </c>
      <c r="Y14" s="530">
        <v>1031</v>
      </c>
      <c r="Z14" s="528">
        <v>75</v>
      </c>
      <c r="AA14" s="531">
        <v>39</v>
      </c>
      <c r="AB14" s="528">
        <v>1032</v>
      </c>
      <c r="AC14" s="528">
        <v>25</v>
      </c>
      <c r="AD14" s="528">
        <v>19</v>
      </c>
      <c r="AE14" s="530">
        <v>2031</v>
      </c>
      <c r="AF14" s="528">
        <v>75</v>
      </c>
      <c r="AG14" s="528">
        <v>32</v>
      </c>
      <c r="AH14" s="528">
        <v>2032</v>
      </c>
      <c r="AI14" s="528">
        <v>25</v>
      </c>
      <c r="AJ14" s="528">
        <v>18</v>
      </c>
      <c r="AK14" s="530">
        <v>3071</v>
      </c>
      <c r="AL14" s="528">
        <v>75</v>
      </c>
      <c r="AM14" s="528">
        <v>41</v>
      </c>
      <c r="AN14" s="528">
        <v>3072</v>
      </c>
      <c r="AO14" s="528">
        <v>25</v>
      </c>
      <c r="AP14" s="528">
        <v>23</v>
      </c>
      <c r="AQ14" s="492"/>
      <c r="AR14" s="147">
        <f t="shared" si="0"/>
        <v>450</v>
      </c>
      <c r="AS14" s="147">
        <f t="shared" si="1"/>
        <v>150</v>
      </c>
      <c r="AT14" s="147">
        <f t="shared" si="2"/>
        <v>600</v>
      </c>
    </row>
    <row r="15" spans="1:46">
      <c r="A15" s="523">
        <v>9</v>
      </c>
      <c r="B15" s="524">
        <v>782190450009</v>
      </c>
      <c r="C15" s="525">
        <v>11194509</v>
      </c>
      <c r="D15" s="523" t="s">
        <v>81</v>
      </c>
      <c r="E15" s="526" t="s">
        <v>455</v>
      </c>
      <c r="F15" s="527">
        <v>59074</v>
      </c>
      <c r="G15" s="528">
        <v>11</v>
      </c>
      <c r="H15" s="528">
        <v>75</v>
      </c>
      <c r="I15" s="529">
        <v>31</v>
      </c>
      <c r="J15" s="528">
        <v>12</v>
      </c>
      <c r="K15" s="528">
        <v>25</v>
      </c>
      <c r="L15" s="528">
        <v>10</v>
      </c>
      <c r="M15" s="528">
        <v>31</v>
      </c>
      <c r="N15" s="528">
        <v>75</v>
      </c>
      <c r="O15" s="528">
        <v>32</v>
      </c>
      <c r="P15" s="528">
        <v>32</v>
      </c>
      <c r="Q15" s="528">
        <v>25</v>
      </c>
      <c r="R15" s="528">
        <v>12</v>
      </c>
      <c r="S15" s="528">
        <v>51</v>
      </c>
      <c r="T15" s="528">
        <v>75</v>
      </c>
      <c r="U15" s="528">
        <v>38</v>
      </c>
      <c r="V15" s="528">
        <v>52</v>
      </c>
      <c r="W15" s="528">
        <v>25</v>
      </c>
      <c r="X15" s="528">
        <v>18</v>
      </c>
      <c r="Y15" s="530">
        <v>1151</v>
      </c>
      <c r="Z15" s="528">
        <v>75</v>
      </c>
      <c r="AA15" s="531">
        <v>40</v>
      </c>
      <c r="AB15" s="528">
        <v>1152</v>
      </c>
      <c r="AC15" s="528">
        <v>25</v>
      </c>
      <c r="AD15" s="528">
        <v>19</v>
      </c>
      <c r="AE15" s="530">
        <v>2151</v>
      </c>
      <c r="AF15" s="528">
        <v>75</v>
      </c>
      <c r="AG15" s="528">
        <v>41</v>
      </c>
      <c r="AH15" s="528">
        <v>2152</v>
      </c>
      <c r="AI15" s="528">
        <v>25</v>
      </c>
      <c r="AJ15" s="528">
        <v>18</v>
      </c>
      <c r="AK15" s="530">
        <v>4431</v>
      </c>
      <c r="AL15" s="528">
        <v>75</v>
      </c>
      <c r="AM15" s="528">
        <v>31</v>
      </c>
      <c r="AN15" s="528">
        <v>4432</v>
      </c>
      <c r="AO15" s="528">
        <v>25</v>
      </c>
      <c r="AP15" s="528">
        <v>16</v>
      </c>
      <c r="AQ15" s="492"/>
      <c r="AR15" s="147">
        <f t="shared" si="0"/>
        <v>450</v>
      </c>
      <c r="AS15" s="147">
        <f t="shared" si="1"/>
        <v>150</v>
      </c>
      <c r="AT15" s="147">
        <f t="shared" si="2"/>
        <v>600</v>
      </c>
    </row>
    <row r="16" spans="1:46">
      <c r="A16" s="523">
        <v>10</v>
      </c>
      <c r="B16" s="524">
        <v>782190450010</v>
      </c>
      <c r="C16" s="525">
        <v>11194510</v>
      </c>
      <c r="D16" s="523" t="s">
        <v>83</v>
      </c>
      <c r="E16" s="526" t="s">
        <v>456</v>
      </c>
      <c r="F16" s="527">
        <v>58396</v>
      </c>
      <c r="G16" s="528">
        <v>11</v>
      </c>
      <c r="H16" s="528">
        <v>75</v>
      </c>
      <c r="I16" s="529">
        <v>36</v>
      </c>
      <c r="J16" s="528">
        <v>12</v>
      </c>
      <c r="K16" s="528">
        <v>25</v>
      </c>
      <c r="L16" s="528">
        <v>10</v>
      </c>
      <c r="M16" s="528">
        <v>31</v>
      </c>
      <c r="N16" s="528">
        <v>75</v>
      </c>
      <c r="O16" s="528">
        <v>32</v>
      </c>
      <c r="P16" s="528">
        <v>32</v>
      </c>
      <c r="Q16" s="528">
        <v>25</v>
      </c>
      <c r="R16" s="528">
        <v>12</v>
      </c>
      <c r="S16" s="528">
        <v>51</v>
      </c>
      <c r="T16" s="528">
        <v>75</v>
      </c>
      <c r="U16" s="528">
        <v>39</v>
      </c>
      <c r="V16" s="528">
        <v>52</v>
      </c>
      <c r="W16" s="528">
        <v>25</v>
      </c>
      <c r="X16" s="528">
        <v>18</v>
      </c>
      <c r="Y16" s="530">
        <v>1151</v>
      </c>
      <c r="Z16" s="528">
        <v>75</v>
      </c>
      <c r="AA16" s="531">
        <v>40</v>
      </c>
      <c r="AB16" s="528">
        <v>1152</v>
      </c>
      <c r="AC16" s="528">
        <v>25</v>
      </c>
      <c r="AD16" s="528">
        <v>19</v>
      </c>
      <c r="AE16" s="530">
        <v>2031</v>
      </c>
      <c r="AF16" s="528">
        <v>75</v>
      </c>
      <c r="AG16" s="528">
        <v>38</v>
      </c>
      <c r="AH16" s="528">
        <v>2032</v>
      </c>
      <c r="AI16" s="528">
        <v>25</v>
      </c>
      <c r="AJ16" s="528">
        <v>18</v>
      </c>
      <c r="AK16" s="530">
        <v>4431</v>
      </c>
      <c r="AL16" s="528">
        <v>75</v>
      </c>
      <c r="AM16" s="528">
        <v>43</v>
      </c>
      <c r="AN16" s="528">
        <v>4432</v>
      </c>
      <c r="AO16" s="528">
        <v>25</v>
      </c>
      <c r="AP16" s="528">
        <v>23</v>
      </c>
      <c r="AQ16" s="492"/>
      <c r="AR16" s="147">
        <f t="shared" si="0"/>
        <v>450</v>
      </c>
      <c r="AS16" s="147">
        <f t="shared" si="1"/>
        <v>150</v>
      </c>
      <c r="AT16" s="147">
        <f t="shared" si="2"/>
        <v>600</v>
      </c>
    </row>
    <row r="17" spans="1:46">
      <c r="A17" s="523">
        <v>11</v>
      </c>
      <c r="B17" s="524">
        <v>782190450011</v>
      </c>
      <c r="C17" s="525">
        <v>11194511</v>
      </c>
      <c r="D17" s="523" t="s">
        <v>85</v>
      </c>
      <c r="E17" s="526" t="s">
        <v>457</v>
      </c>
      <c r="F17" s="527">
        <v>54203</v>
      </c>
      <c r="G17" s="528">
        <v>11</v>
      </c>
      <c r="H17" s="528">
        <v>75</v>
      </c>
      <c r="I17" s="529">
        <v>33</v>
      </c>
      <c r="J17" s="528">
        <v>12</v>
      </c>
      <c r="K17" s="528">
        <v>25</v>
      </c>
      <c r="L17" s="528">
        <v>10</v>
      </c>
      <c r="M17" s="528">
        <v>31</v>
      </c>
      <c r="N17" s="528">
        <v>75</v>
      </c>
      <c r="O17" s="528">
        <v>32</v>
      </c>
      <c r="P17" s="528">
        <v>32</v>
      </c>
      <c r="Q17" s="528">
        <v>25</v>
      </c>
      <c r="R17" s="528">
        <v>12</v>
      </c>
      <c r="S17" s="528">
        <v>51</v>
      </c>
      <c r="T17" s="528">
        <v>75</v>
      </c>
      <c r="U17" s="528">
        <v>41</v>
      </c>
      <c r="V17" s="528">
        <v>52</v>
      </c>
      <c r="W17" s="528">
        <v>25</v>
      </c>
      <c r="X17" s="528">
        <v>18</v>
      </c>
      <c r="Y17" s="530">
        <v>1151</v>
      </c>
      <c r="Z17" s="528">
        <v>75</v>
      </c>
      <c r="AA17" s="531">
        <v>52</v>
      </c>
      <c r="AB17" s="528">
        <v>1152</v>
      </c>
      <c r="AC17" s="528">
        <v>25</v>
      </c>
      <c r="AD17" s="528">
        <v>22</v>
      </c>
      <c r="AE17" s="530">
        <v>2031</v>
      </c>
      <c r="AF17" s="528">
        <v>75</v>
      </c>
      <c r="AG17" s="528">
        <v>32</v>
      </c>
      <c r="AH17" s="528">
        <v>2032</v>
      </c>
      <c r="AI17" s="528">
        <v>25</v>
      </c>
      <c r="AJ17" s="528">
        <v>18</v>
      </c>
      <c r="AK17" s="530">
        <v>4431</v>
      </c>
      <c r="AL17" s="528">
        <v>75</v>
      </c>
      <c r="AM17" s="528">
        <v>44</v>
      </c>
      <c r="AN17" s="528">
        <v>4432</v>
      </c>
      <c r="AO17" s="528">
        <v>25</v>
      </c>
      <c r="AP17" s="528">
        <v>23</v>
      </c>
      <c r="AQ17" s="492"/>
      <c r="AR17" s="147">
        <f t="shared" si="0"/>
        <v>450</v>
      </c>
      <c r="AS17" s="147">
        <f t="shared" si="1"/>
        <v>150</v>
      </c>
      <c r="AT17" s="147">
        <f t="shared" si="2"/>
        <v>600</v>
      </c>
    </row>
    <row r="18" spans="1:46">
      <c r="A18" s="523">
        <v>12</v>
      </c>
      <c r="B18" s="524">
        <v>782190450012</v>
      </c>
      <c r="C18" s="525">
        <v>11194512</v>
      </c>
      <c r="D18" s="523" t="s">
        <v>87</v>
      </c>
      <c r="E18" s="526" t="s">
        <v>458</v>
      </c>
      <c r="F18" s="527">
        <v>58704</v>
      </c>
      <c r="G18" s="528">
        <v>11</v>
      </c>
      <c r="H18" s="528">
        <v>75</v>
      </c>
      <c r="I18" s="529">
        <v>22</v>
      </c>
      <c r="J18" s="528">
        <v>12</v>
      </c>
      <c r="K18" s="528">
        <v>25</v>
      </c>
      <c r="L18" s="528">
        <v>10</v>
      </c>
      <c r="M18" s="528">
        <v>31</v>
      </c>
      <c r="N18" s="528">
        <v>75</v>
      </c>
      <c r="O18" s="528">
        <v>50</v>
      </c>
      <c r="P18" s="528">
        <v>32</v>
      </c>
      <c r="Q18" s="528">
        <v>25</v>
      </c>
      <c r="R18" s="528">
        <v>12</v>
      </c>
      <c r="S18" s="528">
        <v>51</v>
      </c>
      <c r="T18" s="528">
        <v>75</v>
      </c>
      <c r="U18" s="528">
        <v>39</v>
      </c>
      <c r="V18" s="528">
        <v>52</v>
      </c>
      <c r="W18" s="528">
        <v>25</v>
      </c>
      <c r="X18" s="528">
        <v>18</v>
      </c>
      <c r="Y18" s="530">
        <v>1151</v>
      </c>
      <c r="Z18" s="528">
        <v>75</v>
      </c>
      <c r="AA18" s="531">
        <v>43</v>
      </c>
      <c r="AB18" s="528">
        <v>1152</v>
      </c>
      <c r="AC18" s="528">
        <v>25</v>
      </c>
      <c r="AD18" s="528">
        <v>19</v>
      </c>
      <c r="AE18" s="530">
        <v>2031</v>
      </c>
      <c r="AF18" s="528">
        <v>75</v>
      </c>
      <c r="AG18" s="528">
        <v>31</v>
      </c>
      <c r="AH18" s="528">
        <v>2032</v>
      </c>
      <c r="AI18" s="528">
        <v>25</v>
      </c>
      <c r="AJ18" s="528">
        <v>18</v>
      </c>
      <c r="AK18" s="530">
        <v>3331</v>
      </c>
      <c r="AL18" s="528">
        <v>75</v>
      </c>
      <c r="AM18" s="528">
        <v>42</v>
      </c>
      <c r="AN18" s="528">
        <v>3332</v>
      </c>
      <c r="AO18" s="528">
        <v>25</v>
      </c>
      <c r="AP18" s="528">
        <v>20</v>
      </c>
      <c r="AQ18" s="492"/>
      <c r="AR18" s="147">
        <f t="shared" si="0"/>
        <v>450</v>
      </c>
      <c r="AS18" s="147">
        <f t="shared" si="1"/>
        <v>150</v>
      </c>
      <c r="AT18" s="147">
        <f t="shared" si="2"/>
        <v>600</v>
      </c>
    </row>
    <row r="19" spans="1:46">
      <c r="A19" s="523">
        <v>13</v>
      </c>
      <c r="B19" s="524">
        <v>782190450013</v>
      </c>
      <c r="C19" s="525">
        <v>11194513</v>
      </c>
      <c r="D19" s="523" t="s">
        <v>89</v>
      </c>
      <c r="E19" s="526" t="s">
        <v>459</v>
      </c>
      <c r="F19" s="527">
        <v>58517</v>
      </c>
      <c r="G19" s="528">
        <v>11</v>
      </c>
      <c r="H19" s="528">
        <v>75</v>
      </c>
      <c r="I19" s="529">
        <v>31</v>
      </c>
      <c r="J19" s="528">
        <v>12</v>
      </c>
      <c r="K19" s="528">
        <v>25</v>
      </c>
      <c r="L19" s="528">
        <v>10</v>
      </c>
      <c r="M19" s="528">
        <v>31</v>
      </c>
      <c r="N19" s="528">
        <v>75</v>
      </c>
      <c r="O19" s="528">
        <v>36</v>
      </c>
      <c r="P19" s="528">
        <v>32</v>
      </c>
      <c r="Q19" s="528">
        <v>25</v>
      </c>
      <c r="R19" s="528">
        <v>18</v>
      </c>
      <c r="S19" s="528">
        <v>51</v>
      </c>
      <c r="T19" s="528">
        <v>75</v>
      </c>
      <c r="U19" s="528">
        <v>34</v>
      </c>
      <c r="V19" s="528">
        <v>52</v>
      </c>
      <c r="W19" s="528">
        <v>25</v>
      </c>
      <c r="X19" s="528">
        <v>15</v>
      </c>
      <c r="Y19" s="530">
        <v>1151</v>
      </c>
      <c r="Z19" s="528">
        <v>75</v>
      </c>
      <c r="AA19" s="531">
        <v>45</v>
      </c>
      <c r="AB19" s="528">
        <v>1152</v>
      </c>
      <c r="AC19" s="528">
        <v>25</v>
      </c>
      <c r="AD19" s="528">
        <v>20</v>
      </c>
      <c r="AE19" s="530">
        <v>2031</v>
      </c>
      <c r="AF19" s="528">
        <v>75</v>
      </c>
      <c r="AG19" s="528">
        <v>48</v>
      </c>
      <c r="AH19" s="528">
        <v>2032</v>
      </c>
      <c r="AI19" s="528">
        <v>25</v>
      </c>
      <c r="AJ19" s="528">
        <v>18</v>
      </c>
      <c r="AK19" s="530">
        <v>3331</v>
      </c>
      <c r="AL19" s="528">
        <v>75</v>
      </c>
      <c r="AM19" s="528">
        <v>42</v>
      </c>
      <c r="AN19" s="528">
        <v>3332</v>
      </c>
      <c r="AO19" s="528">
        <v>25</v>
      </c>
      <c r="AP19" s="528">
        <v>20</v>
      </c>
      <c r="AQ19" s="492"/>
      <c r="AR19" s="147">
        <f t="shared" si="0"/>
        <v>450</v>
      </c>
      <c r="AS19" s="147">
        <f t="shared" si="1"/>
        <v>150</v>
      </c>
      <c r="AT19" s="147">
        <f t="shared" si="2"/>
        <v>600</v>
      </c>
    </row>
    <row r="20" spans="1:46">
      <c r="A20" s="523">
        <v>14</v>
      </c>
      <c r="B20" s="524">
        <v>782190450014</v>
      </c>
      <c r="C20" s="525">
        <v>11194514</v>
      </c>
      <c r="D20" s="523" t="s">
        <v>91</v>
      </c>
      <c r="E20" s="526" t="s">
        <v>460</v>
      </c>
      <c r="F20" s="527">
        <v>49563</v>
      </c>
      <c r="G20" s="528">
        <v>11</v>
      </c>
      <c r="H20" s="528">
        <v>75</v>
      </c>
      <c r="I20" s="529">
        <v>40</v>
      </c>
      <c r="J20" s="528">
        <v>12</v>
      </c>
      <c r="K20" s="528">
        <v>25</v>
      </c>
      <c r="L20" s="528">
        <v>10</v>
      </c>
      <c r="M20" s="528">
        <v>31</v>
      </c>
      <c r="N20" s="528">
        <v>75</v>
      </c>
      <c r="O20" s="528">
        <v>48</v>
      </c>
      <c r="P20" s="528">
        <v>32</v>
      </c>
      <c r="Q20" s="528">
        <v>25</v>
      </c>
      <c r="R20" s="528">
        <v>21</v>
      </c>
      <c r="S20" s="528">
        <v>51</v>
      </c>
      <c r="T20" s="528">
        <v>75</v>
      </c>
      <c r="U20" s="528">
        <v>38</v>
      </c>
      <c r="V20" s="528">
        <v>52</v>
      </c>
      <c r="W20" s="528">
        <v>25</v>
      </c>
      <c r="X20" s="528">
        <v>18</v>
      </c>
      <c r="Y20" s="530">
        <v>1031</v>
      </c>
      <c r="Z20" s="528">
        <v>75</v>
      </c>
      <c r="AA20" s="531">
        <v>21</v>
      </c>
      <c r="AB20" s="528">
        <v>1032</v>
      </c>
      <c r="AC20" s="528">
        <v>25</v>
      </c>
      <c r="AD20" s="528">
        <v>23</v>
      </c>
      <c r="AE20" s="530">
        <v>2031</v>
      </c>
      <c r="AF20" s="528">
        <v>75</v>
      </c>
      <c r="AG20" s="528">
        <v>32</v>
      </c>
      <c r="AH20" s="528">
        <v>2032</v>
      </c>
      <c r="AI20" s="528">
        <v>25</v>
      </c>
      <c r="AJ20" s="528">
        <v>18</v>
      </c>
      <c r="AK20" s="530">
        <v>3071</v>
      </c>
      <c r="AL20" s="528">
        <v>75</v>
      </c>
      <c r="AM20" s="528">
        <v>30</v>
      </c>
      <c r="AN20" s="528">
        <v>3072</v>
      </c>
      <c r="AO20" s="528">
        <v>25</v>
      </c>
      <c r="AP20" s="528">
        <v>20</v>
      </c>
      <c r="AQ20" s="492"/>
      <c r="AR20" s="147">
        <f t="shared" si="0"/>
        <v>450</v>
      </c>
      <c r="AS20" s="147">
        <f t="shared" si="1"/>
        <v>150</v>
      </c>
      <c r="AT20" s="147">
        <f t="shared" si="2"/>
        <v>600</v>
      </c>
    </row>
    <row r="21" spans="1:46">
      <c r="A21" s="523">
        <v>15</v>
      </c>
      <c r="B21" s="524">
        <v>782190450015</v>
      </c>
      <c r="C21" s="525">
        <v>11194515</v>
      </c>
      <c r="D21" s="523" t="s">
        <v>93</v>
      </c>
      <c r="E21" s="526" t="s">
        <v>461</v>
      </c>
      <c r="F21" s="527">
        <v>58578</v>
      </c>
      <c r="G21" s="528">
        <v>11</v>
      </c>
      <c r="H21" s="528">
        <v>75</v>
      </c>
      <c r="I21" s="529">
        <v>45</v>
      </c>
      <c r="J21" s="528">
        <v>12</v>
      </c>
      <c r="K21" s="528">
        <v>25</v>
      </c>
      <c r="L21" s="528">
        <v>10</v>
      </c>
      <c r="M21" s="528">
        <v>31</v>
      </c>
      <c r="N21" s="528">
        <v>75</v>
      </c>
      <c r="O21" s="528">
        <v>47</v>
      </c>
      <c r="P21" s="528">
        <v>32</v>
      </c>
      <c r="Q21" s="528">
        <v>25</v>
      </c>
      <c r="R21" s="528">
        <v>20</v>
      </c>
      <c r="S21" s="528">
        <v>51</v>
      </c>
      <c r="T21" s="528">
        <v>75</v>
      </c>
      <c r="U21" s="528">
        <v>59</v>
      </c>
      <c r="V21" s="528">
        <v>52</v>
      </c>
      <c r="W21" s="528">
        <v>25</v>
      </c>
      <c r="X21" s="528">
        <v>24</v>
      </c>
      <c r="Y21" s="530">
        <v>1151</v>
      </c>
      <c r="Z21" s="528">
        <v>75</v>
      </c>
      <c r="AA21" s="531">
        <v>50</v>
      </c>
      <c r="AB21" s="528">
        <v>1152</v>
      </c>
      <c r="AC21" s="528">
        <v>25</v>
      </c>
      <c r="AD21" s="528">
        <v>18</v>
      </c>
      <c r="AE21" s="530">
        <v>2151</v>
      </c>
      <c r="AF21" s="528">
        <v>75</v>
      </c>
      <c r="AG21" s="528">
        <v>42</v>
      </c>
      <c r="AH21" s="528">
        <v>2152</v>
      </c>
      <c r="AI21" s="528">
        <v>25</v>
      </c>
      <c r="AJ21" s="528">
        <v>18</v>
      </c>
      <c r="AK21" s="530">
        <v>3311</v>
      </c>
      <c r="AL21" s="528">
        <v>75</v>
      </c>
      <c r="AM21" s="528">
        <v>40</v>
      </c>
      <c r="AN21" s="528">
        <v>3312</v>
      </c>
      <c r="AO21" s="528">
        <v>25</v>
      </c>
      <c r="AP21" s="528">
        <v>20</v>
      </c>
      <c r="AQ21" s="492"/>
      <c r="AR21" s="147">
        <f t="shared" si="0"/>
        <v>450</v>
      </c>
      <c r="AS21" s="147">
        <f t="shared" si="1"/>
        <v>150</v>
      </c>
      <c r="AT21" s="147">
        <f t="shared" si="2"/>
        <v>600</v>
      </c>
    </row>
    <row r="22" spans="1:46">
      <c r="A22" s="523">
        <v>16</v>
      </c>
      <c r="B22" s="524">
        <v>782190450016</v>
      </c>
      <c r="C22" s="525">
        <v>11194516</v>
      </c>
      <c r="D22" s="523" t="s">
        <v>95</v>
      </c>
      <c r="E22" s="526" t="s">
        <v>462</v>
      </c>
      <c r="F22" s="527">
        <v>58581</v>
      </c>
      <c r="G22" s="528">
        <v>11</v>
      </c>
      <c r="H22" s="528">
        <v>75</v>
      </c>
      <c r="I22" s="529">
        <v>28</v>
      </c>
      <c r="J22" s="528">
        <v>12</v>
      </c>
      <c r="K22" s="528">
        <v>25</v>
      </c>
      <c r="L22" s="528">
        <v>10</v>
      </c>
      <c r="M22" s="528">
        <v>31</v>
      </c>
      <c r="N22" s="528">
        <v>75</v>
      </c>
      <c r="O22" s="528">
        <v>28</v>
      </c>
      <c r="P22" s="528">
        <v>32</v>
      </c>
      <c r="Q22" s="528">
        <v>25</v>
      </c>
      <c r="R22" s="528">
        <v>12</v>
      </c>
      <c r="S22" s="528">
        <v>51</v>
      </c>
      <c r="T22" s="528">
        <v>75</v>
      </c>
      <c r="U22" s="528">
        <v>29</v>
      </c>
      <c r="V22" s="528">
        <v>52</v>
      </c>
      <c r="W22" s="528">
        <v>25</v>
      </c>
      <c r="X22" s="528">
        <v>14</v>
      </c>
      <c r="Y22" s="530">
        <v>1151</v>
      </c>
      <c r="Z22" s="528">
        <v>75</v>
      </c>
      <c r="AA22" s="531">
        <v>25</v>
      </c>
      <c r="AB22" s="528">
        <v>1152</v>
      </c>
      <c r="AC22" s="528">
        <v>25</v>
      </c>
      <c r="AD22" s="528">
        <v>19</v>
      </c>
      <c r="AE22" s="530">
        <v>2031</v>
      </c>
      <c r="AF22" s="528">
        <v>75</v>
      </c>
      <c r="AG22" s="528">
        <v>30</v>
      </c>
      <c r="AH22" s="528">
        <v>2032</v>
      </c>
      <c r="AI22" s="528">
        <v>25</v>
      </c>
      <c r="AJ22" s="528">
        <v>18</v>
      </c>
      <c r="AK22" s="530">
        <v>4431</v>
      </c>
      <c r="AL22" s="528">
        <v>75</v>
      </c>
      <c r="AM22" s="528">
        <v>26</v>
      </c>
      <c r="AN22" s="528">
        <v>4432</v>
      </c>
      <c r="AO22" s="528">
        <v>25</v>
      </c>
      <c r="AP22" s="528">
        <v>19</v>
      </c>
      <c r="AQ22" s="492"/>
      <c r="AR22" s="147">
        <f t="shared" si="0"/>
        <v>450</v>
      </c>
      <c r="AS22" s="147">
        <f t="shared" si="1"/>
        <v>150</v>
      </c>
      <c r="AT22" s="147">
        <f t="shared" si="2"/>
        <v>600</v>
      </c>
    </row>
    <row r="23" spans="1:46">
      <c r="A23" s="523">
        <v>17</v>
      </c>
      <c r="B23" s="524">
        <v>782190450017</v>
      </c>
      <c r="C23" s="525">
        <v>11194517</v>
      </c>
      <c r="D23" s="523" t="s">
        <v>97</v>
      </c>
      <c r="E23" s="526" t="s">
        <v>463</v>
      </c>
      <c r="F23" s="527">
        <v>58733</v>
      </c>
      <c r="G23" s="528">
        <v>11</v>
      </c>
      <c r="H23" s="528">
        <v>75</v>
      </c>
      <c r="I23" s="529">
        <v>0</v>
      </c>
      <c r="J23" s="528">
        <v>12</v>
      </c>
      <c r="K23" s="528">
        <v>25</v>
      </c>
      <c r="L23" s="528">
        <v>0</v>
      </c>
      <c r="M23" s="528">
        <v>31</v>
      </c>
      <c r="N23" s="528">
        <v>75</v>
      </c>
      <c r="O23" s="528">
        <v>0</v>
      </c>
      <c r="P23" s="528">
        <v>32</v>
      </c>
      <c r="Q23" s="528">
        <v>25</v>
      </c>
      <c r="R23" s="528">
        <v>0</v>
      </c>
      <c r="S23" s="528">
        <v>51</v>
      </c>
      <c r="T23" s="528">
        <v>75</v>
      </c>
      <c r="U23" s="528">
        <v>0</v>
      </c>
      <c r="V23" s="528">
        <v>52</v>
      </c>
      <c r="W23" s="528">
        <v>25</v>
      </c>
      <c r="X23" s="528">
        <v>0</v>
      </c>
      <c r="Y23" s="530">
        <v>1151</v>
      </c>
      <c r="Z23" s="528">
        <v>75</v>
      </c>
      <c r="AA23" s="528">
        <v>0</v>
      </c>
      <c r="AB23" s="528">
        <v>1152</v>
      </c>
      <c r="AC23" s="528">
        <v>25</v>
      </c>
      <c r="AD23" s="528">
        <v>0</v>
      </c>
      <c r="AE23" s="530">
        <v>2031</v>
      </c>
      <c r="AF23" s="528">
        <v>75</v>
      </c>
      <c r="AG23" s="528">
        <v>0</v>
      </c>
      <c r="AH23" s="528">
        <v>2032</v>
      </c>
      <c r="AI23" s="528">
        <v>25</v>
      </c>
      <c r="AJ23" s="528">
        <v>0</v>
      </c>
      <c r="AK23" s="530">
        <v>4431</v>
      </c>
      <c r="AL23" s="528">
        <v>75</v>
      </c>
      <c r="AM23" s="528">
        <v>0</v>
      </c>
      <c r="AN23" s="528">
        <v>4432</v>
      </c>
      <c r="AO23" s="528">
        <v>25</v>
      </c>
      <c r="AP23" s="528">
        <v>0</v>
      </c>
      <c r="AQ23" s="492"/>
      <c r="AR23" s="147">
        <f t="shared" si="0"/>
        <v>450</v>
      </c>
      <c r="AS23" s="147">
        <f t="shared" si="1"/>
        <v>150</v>
      </c>
      <c r="AT23" s="147">
        <f t="shared" si="2"/>
        <v>600</v>
      </c>
    </row>
    <row r="24" spans="1:46">
      <c r="A24" s="523">
        <v>18</v>
      </c>
      <c r="B24" s="524">
        <v>782190450018</v>
      </c>
      <c r="C24" s="525">
        <v>11194518</v>
      </c>
      <c r="D24" s="523" t="s">
        <v>99</v>
      </c>
      <c r="E24" s="526" t="s">
        <v>464</v>
      </c>
      <c r="F24" s="527">
        <v>58167</v>
      </c>
      <c r="G24" s="528">
        <v>11</v>
      </c>
      <c r="H24" s="528">
        <v>75</v>
      </c>
      <c r="I24" s="529">
        <v>30</v>
      </c>
      <c r="J24" s="528">
        <v>12</v>
      </c>
      <c r="K24" s="528">
        <v>25</v>
      </c>
      <c r="L24" s="528">
        <v>10</v>
      </c>
      <c r="M24" s="528">
        <v>31</v>
      </c>
      <c r="N24" s="528">
        <v>75</v>
      </c>
      <c r="O24" s="528">
        <v>27</v>
      </c>
      <c r="P24" s="528">
        <v>32</v>
      </c>
      <c r="Q24" s="528">
        <v>25</v>
      </c>
      <c r="R24" s="528">
        <v>12</v>
      </c>
      <c r="S24" s="528">
        <v>51</v>
      </c>
      <c r="T24" s="528">
        <v>75</v>
      </c>
      <c r="U24" s="528">
        <v>34</v>
      </c>
      <c r="V24" s="528">
        <v>52</v>
      </c>
      <c r="W24" s="528">
        <v>25</v>
      </c>
      <c r="X24" s="528">
        <v>14</v>
      </c>
      <c r="Y24" s="530">
        <v>1151</v>
      </c>
      <c r="Z24" s="528">
        <v>75</v>
      </c>
      <c r="AA24" s="531">
        <v>36</v>
      </c>
      <c r="AB24" s="528">
        <v>1152</v>
      </c>
      <c r="AC24" s="528">
        <v>25</v>
      </c>
      <c r="AD24" s="528">
        <v>18</v>
      </c>
      <c r="AE24" s="530">
        <v>2031</v>
      </c>
      <c r="AF24" s="528">
        <v>75</v>
      </c>
      <c r="AG24" s="528">
        <v>36</v>
      </c>
      <c r="AH24" s="528">
        <v>2032</v>
      </c>
      <c r="AI24" s="528">
        <v>25</v>
      </c>
      <c r="AJ24" s="528">
        <v>18</v>
      </c>
      <c r="AK24" s="530">
        <v>3331</v>
      </c>
      <c r="AL24" s="528">
        <v>75</v>
      </c>
      <c r="AM24" s="528">
        <v>42</v>
      </c>
      <c r="AN24" s="528">
        <v>3332</v>
      </c>
      <c r="AO24" s="528">
        <v>25</v>
      </c>
      <c r="AP24" s="528">
        <v>20</v>
      </c>
      <c r="AQ24" s="492"/>
      <c r="AR24" s="147">
        <f t="shared" si="0"/>
        <v>450</v>
      </c>
      <c r="AS24" s="147">
        <f t="shared" si="1"/>
        <v>150</v>
      </c>
      <c r="AT24" s="147">
        <f t="shared" si="2"/>
        <v>600</v>
      </c>
    </row>
    <row r="25" spans="1:46">
      <c r="A25" s="523">
        <v>19</v>
      </c>
      <c r="B25" s="524">
        <v>782190450019</v>
      </c>
      <c r="C25" s="525">
        <v>11194519</v>
      </c>
      <c r="D25" s="523" t="s">
        <v>101</v>
      </c>
      <c r="E25" s="526" t="s">
        <v>465</v>
      </c>
      <c r="F25" s="527">
        <v>58783</v>
      </c>
      <c r="G25" s="528">
        <v>11</v>
      </c>
      <c r="H25" s="528">
        <v>75</v>
      </c>
      <c r="I25" s="529">
        <v>43</v>
      </c>
      <c r="J25" s="528">
        <v>12</v>
      </c>
      <c r="K25" s="528">
        <v>25</v>
      </c>
      <c r="L25" s="528">
        <v>10</v>
      </c>
      <c r="M25" s="528">
        <v>31</v>
      </c>
      <c r="N25" s="528">
        <v>75</v>
      </c>
      <c r="O25" s="528">
        <v>33</v>
      </c>
      <c r="P25" s="528">
        <v>32</v>
      </c>
      <c r="Q25" s="528">
        <v>25</v>
      </c>
      <c r="R25" s="528">
        <v>16</v>
      </c>
      <c r="S25" s="528">
        <v>51</v>
      </c>
      <c r="T25" s="528">
        <v>75</v>
      </c>
      <c r="U25" s="528">
        <v>49</v>
      </c>
      <c r="V25" s="528">
        <v>52</v>
      </c>
      <c r="W25" s="528">
        <v>25</v>
      </c>
      <c r="X25" s="528">
        <v>22</v>
      </c>
      <c r="Y25" s="530">
        <v>1031</v>
      </c>
      <c r="Z25" s="528">
        <v>75</v>
      </c>
      <c r="AA25" s="531">
        <v>27</v>
      </c>
      <c r="AB25" s="528">
        <v>1032</v>
      </c>
      <c r="AC25" s="528">
        <v>25</v>
      </c>
      <c r="AD25" s="528">
        <v>18</v>
      </c>
      <c r="AE25" s="530">
        <v>2031</v>
      </c>
      <c r="AF25" s="528">
        <v>75</v>
      </c>
      <c r="AG25" s="528">
        <v>36</v>
      </c>
      <c r="AH25" s="528">
        <v>2032</v>
      </c>
      <c r="AI25" s="528">
        <v>25</v>
      </c>
      <c r="AJ25" s="528">
        <v>0</v>
      </c>
      <c r="AK25" s="530">
        <v>3071</v>
      </c>
      <c r="AL25" s="528">
        <v>75</v>
      </c>
      <c r="AM25" s="528">
        <v>36</v>
      </c>
      <c r="AN25" s="528">
        <v>3072</v>
      </c>
      <c r="AO25" s="528">
        <v>25</v>
      </c>
      <c r="AP25" s="528">
        <v>21</v>
      </c>
      <c r="AQ25" s="492"/>
      <c r="AR25" s="147">
        <f t="shared" si="0"/>
        <v>450</v>
      </c>
      <c r="AS25" s="147">
        <f t="shared" si="1"/>
        <v>150</v>
      </c>
      <c r="AT25" s="147">
        <f t="shared" si="2"/>
        <v>600</v>
      </c>
    </row>
    <row r="26" spans="1:46">
      <c r="A26" s="523">
        <v>20</v>
      </c>
      <c r="B26" s="524">
        <v>782190450020</v>
      </c>
      <c r="C26" s="525">
        <v>11194520</v>
      </c>
      <c r="D26" s="523" t="s">
        <v>103</v>
      </c>
      <c r="E26" s="526" t="s">
        <v>466</v>
      </c>
      <c r="F26" s="527">
        <v>58341</v>
      </c>
      <c r="G26" s="528">
        <v>11</v>
      </c>
      <c r="H26" s="528">
        <v>75</v>
      </c>
      <c r="I26" s="529">
        <v>45</v>
      </c>
      <c r="J26" s="528">
        <v>12</v>
      </c>
      <c r="K26" s="528">
        <v>25</v>
      </c>
      <c r="L26" s="528">
        <v>10</v>
      </c>
      <c r="M26" s="528">
        <v>31</v>
      </c>
      <c r="N26" s="528">
        <v>75</v>
      </c>
      <c r="O26" s="528">
        <v>47</v>
      </c>
      <c r="P26" s="528">
        <v>32</v>
      </c>
      <c r="Q26" s="528">
        <v>25</v>
      </c>
      <c r="R26" s="528">
        <v>20</v>
      </c>
      <c r="S26" s="528">
        <v>51</v>
      </c>
      <c r="T26" s="528">
        <v>75</v>
      </c>
      <c r="U26" s="528">
        <v>56</v>
      </c>
      <c r="V26" s="528">
        <v>52</v>
      </c>
      <c r="W26" s="528">
        <v>25</v>
      </c>
      <c r="X26" s="528">
        <v>23</v>
      </c>
      <c r="Y26" s="530">
        <v>1031</v>
      </c>
      <c r="Z26" s="528">
        <v>75</v>
      </c>
      <c r="AA26" s="531">
        <v>27</v>
      </c>
      <c r="AB26" s="528">
        <v>1032</v>
      </c>
      <c r="AC26" s="528">
        <v>25</v>
      </c>
      <c r="AD26" s="528">
        <v>19</v>
      </c>
      <c r="AE26" s="530">
        <v>2151</v>
      </c>
      <c r="AF26" s="528">
        <v>75</v>
      </c>
      <c r="AG26" s="528">
        <v>39</v>
      </c>
      <c r="AH26" s="528">
        <v>2152</v>
      </c>
      <c r="AI26" s="528">
        <v>25</v>
      </c>
      <c r="AJ26" s="528">
        <v>18</v>
      </c>
      <c r="AK26" s="530">
        <v>3071</v>
      </c>
      <c r="AL26" s="528">
        <v>75</v>
      </c>
      <c r="AM26" s="528">
        <v>38</v>
      </c>
      <c r="AN26" s="528">
        <v>3072</v>
      </c>
      <c r="AO26" s="528">
        <v>25</v>
      </c>
      <c r="AP26" s="528">
        <v>22</v>
      </c>
      <c r="AQ26" s="492"/>
      <c r="AR26" s="147">
        <f t="shared" si="0"/>
        <v>450</v>
      </c>
      <c r="AS26" s="147">
        <f t="shared" si="1"/>
        <v>150</v>
      </c>
      <c r="AT26" s="147">
        <f t="shared" si="2"/>
        <v>600</v>
      </c>
    </row>
    <row r="27" spans="1:46">
      <c r="A27" s="523">
        <v>21</v>
      </c>
      <c r="B27" s="524">
        <v>782190450021</v>
      </c>
      <c r="C27" s="525">
        <v>11194521</v>
      </c>
      <c r="D27" s="523" t="s">
        <v>105</v>
      </c>
      <c r="E27" s="526" t="s">
        <v>467</v>
      </c>
      <c r="F27" s="527">
        <v>57923</v>
      </c>
      <c r="G27" s="528">
        <v>11</v>
      </c>
      <c r="H27" s="528">
        <v>75</v>
      </c>
      <c r="I27" s="529">
        <v>49</v>
      </c>
      <c r="J27" s="528">
        <v>12</v>
      </c>
      <c r="K27" s="528">
        <v>25</v>
      </c>
      <c r="L27" s="528">
        <v>10</v>
      </c>
      <c r="M27" s="528">
        <v>31</v>
      </c>
      <c r="N27" s="528">
        <v>75</v>
      </c>
      <c r="O27" s="528">
        <v>47</v>
      </c>
      <c r="P27" s="528">
        <v>32</v>
      </c>
      <c r="Q27" s="528">
        <v>25</v>
      </c>
      <c r="R27" s="528">
        <v>20</v>
      </c>
      <c r="S27" s="528">
        <v>51</v>
      </c>
      <c r="T27" s="528">
        <v>75</v>
      </c>
      <c r="U27" s="528">
        <v>53</v>
      </c>
      <c r="V27" s="528">
        <v>52</v>
      </c>
      <c r="W27" s="528">
        <v>25</v>
      </c>
      <c r="X27" s="528">
        <v>23</v>
      </c>
      <c r="Y27" s="530">
        <v>1031</v>
      </c>
      <c r="Z27" s="528">
        <v>75</v>
      </c>
      <c r="AA27" s="531">
        <v>32</v>
      </c>
      <c r="AB27" s="528">
        <v>1032</v>
      </c>
      <c r="AC27" s="528">
        <v>25</v>
      </c>
      <c r="AD27" s="528">
        <v>18</v>
      </c>
      <c r="AE27" s="530">
        <v>2151</v>
      </c>
      <c r="AF27" s="528">
        <v>75</v>
      </c>
      <c r="AG27" s="528">
        <v>42</v>
      </c>
      <c r="AH27" s="528">
        <v>2152</v>
      </c>
      <c r="AI27" s="528">
        <v>25</v>
      </c>
      <c r="AJ27" s="528">
        <v>18</v>
      </c>
      <c r="AK27" s="530">
        <v>3071</v>
      </c>
      <c r="AL27" s="528">
        <v>75</v>
      </c>
      <c r="AM27" s="528">
        <v>46</v>
      </c>
      <c r="AN27" s="528">
        <v>3072</v>
      </c>
      <c r="AO27" s="528">
        <v>25</v>
      </c>
      <c r="AP27" s="528">
        <v>23</v>
      </c>
      <c r="AQ27" s="492"/>
      <c r="AR27" s="147">
        <f t="shared" si="0"/>
        <v>450</v>
      </c>
      <c r="AS27" s="147">
        <f t="shared" si="1"/>
        <v>150</v>
      </c>
      <c r="AT27" s="147">
        <f t="shared" si="2"/>
        <v>600</v>
      </c>
    </row>
    <row r="28" spans="1:46">
      <c r="A28" s="523">
        <v>22</v>
      </c>
      <c r="B28" s="524">
        <v>782190450022</v>
      </c>
      <c r="C28" s="525">
        <v>11194522</v>
      </c>
      <c r="D28" s="523" t="s">
        <v>107</v>
      </c>
      <c r="E28" s="526" t="s">
        <v>468</v>
      </c>
      <c r="F28" s="527">
        <v>59107</v>
      </c>
      <c r="G28" s="528">
        <v>11</v>
      </c>
      <c r="H28" s="528">
        <v>75</v>
      </c>
      <c r="I28" s="529">
        <v>29</v>
      </c>
      <c r="J28" s="528">
        <v>12</v>
      </c>
      <c r="K28" s="528">
        <v>25</v>
      </c>
      <c r="L28" s="528">
        <v>10</v>
      </c>
      <c r="M28" s="528">
        <v>31</v>
      </c>
      <c r="N28" s="528">
        <v>75</v>
      </c>
      <c r="O28" s="528">
        <v>30</v>
      </c>
      <c r="P28" s="528">
        <v>32</v>
      </c>
      <c r="Q28" s="528">
        <v>25</v>
      </c>
      <c r="R28" s="528">
        <v>12</v>
      </c>
      <c r="S28" s="528">
        <v>51</v>
      </c>
      <c r="T28" s="528">
        <v>75</v>
      </c>
      <c r="U28" s="528">
        <v>41</v>
      </c>
      <c r="V28" s="528">
        <v>52</v>
      </c>
      <c r="W28" s="528">
        <v>25</v>
      </c>
      <c r="X28" s="528">
        <v>20</v>
      </c>
      <c r="Y28" s="530">
        <v>1151</v>
      </c>
      <c r="Z28" s="528">
        <v>75</v>
      </c>
      <c r="AA28" s="531">
        <v>32</v>
      </c>
      <c r="AB28" s="528">
        <v>1152</v>
      </c>
      <c r="AC28" s="528">
        <v>25</v>
      </c>
      <c r="AD28" s="528">
        <v>18</v>
      </c>
      <c r="AE28" s="530">
        <v>2151</v>
      </c>
      <c r="AF28" s="528">
        <v>75</v>
      </c>
      <c r="AG28" s="528">
        <v>24</v>
      </c>
      <c r="AH28" s="528">
        <v>2152</v>
      </c>
      <c r="AI28" s="528">
        <v>25</v>
      </c>
      <c r="AJ28" s="528">
        <v>18</v>
      </c>
      <c r="AK28" s="530">
        <v>3311</v>
      </c>
      <c r="AL28" s="528">
        <v>75</v>
      </c>
      <c r="AM28" s="528">
        <v>31</v>
      </c>
      <c r="AN28" s="528">
        <v>3312</v>
      </c>
      <c r="AO28" s="528">
        <v>25</v>
      </c>
      <c r="AP28" s="528">
        <v>19</v>
      </c>
      <c r="AQ28" s="492"/>
      <c r="AR28" s="147">
        <f t="shared" si="0"/>
        <v>450</v>
      </c>
      <c r="AS28" s="147">
        <f t="shared" si="1"/>
        <v>150</v>
      </c>
      <c r="AT28" s="147">
        <f t="shared" si="2"/>
        <v>600</v>
      </c>
    </row>
    <row r="29" spans="1:46">
      <c r="A29" s="523">
        <v>23</v>
      </c>
      <c r="B29" s="524">
        <v>782190450023</v>
      </c>
      <c r="C29" s="525">
        <v>11194523</v>
      </c>
      <c r="D29" s="523" t="s">
        <v>109</v>
      </c>
      <c r="E29" s="526" t="s">
        <v>469</v>
      </c>
      <c r="F29" s="527">
        <v>58513</v>
      </c>
      <c r="G29" s="528">
        <v>11</v>
      </c>
      <c r="H29" s="528">
        <v>75</v>
      </c>
      <c r="I29" s="529">
        <v>0</v>
      </c>
      <c r="J29" s="528">
        <v>12</v>
      </c>
      <c r="K29" s="528">
        <v>25</v>
      </c>
      <c r="L29" s="528">
        <v>0</v>
      </c>
      <c r="M29" s="528">
        <v>31</v>
      </c>
      <c r="N29" s="528">
        <v>75</v>
      </c>
      <c r="O29" s="528">
        <v>28</v>
      </c>
      <c r="P29" s="528">
        <v>32</v>
      </c>
      <c r="Q29" s="528">
        <v>25</v>
      </c>
      <c r="R29" s="528">
        <v>11</v>
      </c>
      <c r="S29" s="528">
        <v>51</v>
      </c>
      <c r="T29" s="528">
        <v>75</v>
      </c>
      <c r="U29" s="528">
        <v>0</v>
      </c>
      <c r="V29" s="528">
        <v>52</v>
      </c>
      <c r="W29" s="528">
        <v>25</v>
      </c>
      <c r="X29" s="528">
        <v>0</v>
      </c>
      <c r="Y29" s="530">
        <v>1151</v>
      </c>
      <c r="Z29" s="528">
        <v>75</v>
      </c>
      <c r="AA29" s="531">
        <v>0</v>
      </c>
      <c r="AB29" s="528">
        <v>1152</v>
      </c>
      <c r="AC29" s="528">
        <v>25</v>
      </c>
      <c r="AD29" s="528">
        <v>0</v>
      </c>
      <c r="AE29" s="530">
        <v>2031</v>
      </c>
      <c r="AF29" s="528">
        <v>75</v>
      </c>
      <c r="AG29" s="528">
        <v>0</v>
      </c>
      <c r="AH29" s="528">
        <v>2032</v>
      </c>
      <c r="AI29" s="528">
        <v>25</v>
      </c>
      <c r="AJ29" s="528">
        <v>0</v>
      </c>
      <c r="AK29" s="530">
        <v>4431</v>
      </c>
      <c r="AL29" s="528">
        <v>75</v>
      </c>
      <c r="AM29" s="528">
        <v>0</v>
      </c>
      <c r="AN29" s="528">
        <v>4432</v>
      </c>
      <c r="AO29" s="528">
        <v>25</v>
      </c>
      <c r="AP29" s="528">
        <v>0</v>
      </c>
      <c r="AQ29" s="492"/>
      <c r="AR29" s="147">
        <f t="shared" si="0"/>
        <v>450</v>
      </c>
      <c r="AS29" s="147">
        <f t="shared" si="1"/>
        <v>150</v>
      </c>
      <c r="AT29" s="147">
        <f t="shared" si="2"/>
        <v>600</v>
      </c>
    </row>
    <row r="30" spans="1:46">
      <c r="A30" s="523">
        <v>24</v>
      </c>
      <c r="B30" s="524">
        <v>782190450024</v>
      </c>
      <c r="C30" s="525">
        <v>11194524</v>
      </c>
      <c r="D30" s="523" t="s">
        <v>111</v>
      </c>
      <c r="E30" s="526" t="s">
        <v>470</v>
      </c>
      <c r="F30" s="527">
        <v>58950</v>
      </c>
      <c r="G30" s="528">
        <v>11</v>
      </c>
      <c r="H30" s="528">
        <v>75</v>
      </c>
      <c r="I30" s="529">
        <v>45</v>
      </c>
      <c r="J30" s="528">
        <v>12</v>
      </c>
      <c r="K30" s="528">
        <v>25</v>
      </c>
      <c r="L30" s="528">
        <v>10</v>
      </c>
      <c r="M30" s="528">
        <v>31</v>
      </c>
      <c r="N30" s="528">
        <v>75</v>
      </c>
      <c r="O30" s="528">
        <v>34</v>
      </c>
      <c r="P30" s="528">
        <v>32</v>
      </c>
      <c r="Q30" s="528">
        <v>25</v>
      </c>
      <c r="R30" s="528">
        <v>16</v>
      </c>
      <c r="S30" s="528">
        <v>51</v>
      </c>
      <c r="T30" s="528">
        <v>75</v>
      </c>
      <c r="U30" s="528">
        <v>34</v>
      </c>
      <c r="V30" s="528">
        <v>52</v>
      </c>
      <c r="W30" s="528">
        <v>25</v>
      </c>
      <c r="X30" s="528">
        <v>18</v>
      </c>
      <c r="Y30" s="530">
        <v>1151</v>
      </c>
      <c r="Z30" s="528">
        <v>75</v>
      </c>
      <c r="AA30" s="531">
        <v>48</v>
      </c>
      <c r="AB30" s="528">
        <v>1152</v>
      </c>
      <c r="AC30" s="528">
        <v>25</v>
      </c>
      <c r="AD30" s="528">
        <v>19</v>
      </c>
      <c r="AE30" s="530">
        <v>2031</v>
      </c>
      <c r="AF30" s="528">
        <v>75</v>
      </c>
      <c r="AG30" s="528">
        <v>42</v>
      </c>
      <c r="AH30" s="528">
        <v>2032</v>
      </c>
      <c r="AI30" s="528">
        <v>25</v>
      </c>
      <c r="AJ30" s="528">
        <v>18</v>
      </c>
      <c r="AK30" s="530">
        <v>3331</v>
      </c>
      <c r="AL30" s="528">
        <v>75</v>
      </c>
      <c r="AM30" s="528">
        <v>44</v>
      </c>
      <c r="AN30" s="528">
        <v>3332</v>
      </c>
      <c r="AO30" s="528">
        <v>25</v>
      </c>
      <c r="AP30" s="528">
        <v>21</v>
      </c>
      <c r="AQ30" s="492"/>
      <c r="AR30" s="147">
        <f t="shared" si="0"/>
        <v>450</v>
      </c>
      <c r="AS30" s="147">
        <f t="shared" si="1"/>
        <v>150</v>
      </c>
      <c r="AT30" s="147">
        <f t="shared" si="2"/>
        <v>600</v>
      </c>
    </row>
    <row r="31" spans="1:46">
      <c r="A31" s="523">
        <v>25</v>
      </c>
      <c r="B31" s="524">
        <v>782190450025</v>
      </c>
      <c r="C31" s="525">
        <v>11194525</v>
      </c>
      <c r="D31" s="523" t="s">
        <v>113</v>
      </c>
      <c r="E31" s="526" t="s">
        <v>471</v>
      </c>
      <c r="F31" s="527">
        <v>58992</v>
      </c>
      <c r="G31" s="528">
        <v>11</v>
      </c>
      <c r="H31" s="528">
        <v>75</v>
      </c>
      <c r="I31" s="529">
        <v>24</v>
      </c>
      <c r="J31" s="528">
        <v>12</v>
      </c>
      <c r="K31" s="528">
        <v>25</v>
      </c>
      <c r="L31" s="528">
        <v>10</v>
      </c>
      <c r="M31" s="528">
        <v>31</v>
      </c>
      <c r="N31" s="528">
        <v>75</v>
      </c>
      <c r="O31" s="528">
        <v>29</v>
      </c>
      <c r="P31" s="528">
        <v>32</v>
      </c>
      <c r="Q31" s="528">
        <v>25</v>
      </c>
      <c r="R31" s="528">
        <v>11</v>
      </c>
      <c r="S31" s="528">
        <v>51</v>
      </c>
      <c r="T31" s="528">
        <v>75</v>
      </c>
      <c r="U31" s="528">
        <v>34</v>
      </c>
      <c r="V31" s="528">
        <v>52</v>
      </c>
      <c r="W31" s="528">
        <v>25</v>
      </c>
      <c r="X31" s="528">
        <v>18</v>
      </c>
      <c r="Y31" s="530">
        <v>1151</v>
      </c>
      <c r="Z31" s="528">
        <v>75</v>
      </c>
      <c r="AA31" s="531">
        <v>42</v>
      </c>
      <c r="AB31" s="528">
        <v>1152</v>
      </c>
      <c r="AC31" s="528">
        <v>25</v>
      </c>
      <c r="AD31" s="528">
        <v>19</v>
      </c>
      <c r="AE31" s="530">
        <v>2031</v>
      </c>
      <c r="AF31" s="528">
        <v>75</v>
      </c>
      <c r="AG31" s="528">
        <v>36</v>
      </c>
      <c r="AH31" s="528">
        <v>2032</v>
      </c>
      <c r="AI31" s="528">
        <v>25</v>
      </c>
      <c r="AJ31" s="528">
        <v>18</v>
      </c>
      <c r="AK31" s="530">
        <v>4431</v>
      </c>
      <c r="AL31" s="528">
        <v>75</v>
      </c>
      <c r="AM31" s="528">
        <v>25</v>
      </c>
      <c r="AN31" s="528">
        <v>4432</v>
      </c>
      <c r="AO31" s="528">
        <v>25</v>
      </c>
      <c r="AP31" s="528">
        <v>14</v>
      </c>
      <c r="AQ31" s="492"/>
      <c r="AR31" s="147">
        <f t="shared" si="0"/>
        <v>450</v>
      </c>
      <c r="AS31" s="147">
        <f t="shared" si="1"/>
        <v>150</v>
      </c>
      <c r="AT31" s="147">
        <f t="shared" si="2"/>
        <v>600</v>
      </c>
    </row>
    <row r="32" spans="1:46">
      <c r="A32" s="523">
        <v>26</v>
      </c>
      <c r="B32" s="524">
        <v>782190450026</v>
      </c>
      <c r="C32" s="525">
        <v>11194526</v>
      </c>
      <c r="D32" s="523" t="s">
        <v>115</v>
      </c>
      <c r="E32" s="526" t="s">
        <v>472</v>
      </c>
      <c r="F32" s="527">
        <v>57975</v>
      </c>
      <c r="G32" s="528">
        <v>11</v>
      </c>
      <c r="H32" s="528">
        <v>75</v>
      </c>
      <c r="I32" s="529">
        <v>33</v>
      </c>
      <c r="J32" s="528">
        <v>12</v>
      </c>
      <c r="K32" s="528">
        <v>25</v>
      </c>
      <c r="L32" s="528">
        <v>10</v>
      </c>
      <c r="M32" s="528">
        <v>31</v>
      </c>
      <c r="N32" s="528">
        <v>75</v>
      </c>
      <c r="O32" s="528">
        <v>36</v>
      </c>
      <c r="P32" s="528">
        <v>32</v>
      </c>
      <c r="Q32" s="528">
        <v>25</v>
      </c>
      <c r="R32" s="528">
        <v>17</v>
      </c>
      <c r="S32" s="528">
        <v>51</v>
      </c>
      <c r="T32" s="528">
        <v>75</v>
      </c>
      <c r="U32" s="528">
        <v>38</v>
      </c>
      <c r="V32" s="528">
        <v>52</v>
      </c>
      <c r="W32" s="528">
        <v>25</v>
      </c>
      <c r="X32" s="528">
        <v>20</v>
      </c>
      <c r="Y32" s="530">
        <v>1151</v>
      </c>
      <c r="Z32" s="528">
        <v>75</v>
      </c>
      <c r="AA32" s="531">
        <v>40</v>
      </c>
      <c r="AB32" s="528">
        <v>1152</v>
      </c>
      <c r="AC32" s="528">
        <v>25</v>
      </c>
      <c r="AD32" s="528">
        <v>19</v>
      </c>
      <c r="AE32" s="530">
        <v>2031</v>
      </c>
      <c r="AF32" s="528">
        <v>75</v>
      </c>
      <c r="AG32" s="528">
        <v>43</v>
      </c>
      <c r="AH32" s="528">
        <v>2032</v>
      </c>
      <c r="AI32" s="528">
        <v>25</v>
      </c>
      <c r="AJ32" s="528">
        <v>18</v>
      </c>
      <c r="AK32" s="530">
        <v>4431</v>
      </c>
      <c r="AL32" s="528">
        <v>75</v>
      </c>
      <c r="AM32" s="528">
        <v>34</v>
      </c>
      <c r="AN32" s="528">
        <v>4432</v>
      </c>
      <c r="AO32" s="528">
        <v>25</v>
      </c>
      <c r="AP32" s="528">
        <v>18</v>
      </c>
      <c r="AQ32" s="492"/>
      <c r="AR32" s="147">
        <f t="shared" si="0"/>
        <v>450</v>
      </c>
      <c r="AS32" s="147">
        <f t="shared" si="1"/>
        <v>150</v>
      </c>
      <c r="AT32" s="147">
        <f t="shared" si="2"/>
        <v>600</v>
      </c>
    </row>
    <row r="33" spans="1:46">
      <c r="A33" s="523">
        <v>27</v>
      </c>
      <c r="B33" s="524">
        <v>782190450027</v>
      </c>
      <c r="C33" s="525">
        <v>11194527</v>
      </c>
      <c r="D33" s="523" t="s">
        <v>40</v>
      </c>
      <c r="E33" s="526" t="s">
        <v>473</v>
      </c>
      <c r="F33" s="527">
        <v>57451</v>
      </c>
      <c r="G33" s="528">
        <v>11</v>
      </c>
      <c r="H33" s="528">
        <v>75</v>
      </c>
      <c r="I33" s="529">
        <v>35</v>
      </c>
      <c r="J33" s="528">
        <v>12</v>
      </c>
      <c r="K33" s="528">
        <v>25</v>
      </c>
      <c r="L33" s="528">
        <v>10</v>
      </c>
      <c r="M33" s="528">
        <v>31</v>
      </c>
      <c r="N33" s="528">
        <v>75</v>
      </c>
      <c r="O33" s="528">
        <v>27</v>
      </c>
      <c r="P33" s="528">
        <v>32</v>
      </c>
      <c r="Q33" s="528">
        <v>25</v>
      </c>
      <c r="R33" s="528">
        <v>11</v>
      </c>
      <c r="S33" s="528">
        <v>51</v>
      </c>
      <c r="T33" s="528">
        <v>75</v>
      </c>
      <c r="U33" s="528">
        <v>45</v>
      </c>
      <c r="V33" s="528">
        <v>52</v>
      </c>
      <c r="W33" s="528">
        <v>25</v>
      </c>
      <c r="X33" s="528">
        <v>21</v>
      </c>
      <c r="Y33" s="530">
        <v>1151</v>
      </c>
      <c r="Z33" s="528">
        <v>75</v>
      </c>
      <c r="AA33" s="531">
        <v>40</v>
      </c>
      <c r="AB33" s="528">
        <v>1152</v>
      </c>
      <c r="AC33" s="528">
        <v>25</v>
      </c>
      <c r="AD33" s="528">
        <v>19</v>
      </c>
      <c r="AE33" s="530">
        <v>2031</v>
      </c>
      <c r="AF33" s="528">
        <v>75</v>
      </c>
      <c r="AG33" s="528">
        <v>51</v>
      </c>
      <c r="AH33" s="528">
        <v>2032</v>
      </c>
      <c r="AI33" s="528">
        <v>25</v>
      </c>
      <c r="AJ33" s="528">
        <v>18</v>
      </c>
      <c r="AK33" s="530">
        <v>4431</v>
      </c>
      <c r="AL33" s="528">
        <v>75</v>
      </c>
      <c r="AM33" s="528">
        <v>36</v>
      </c>
      <c r="AN33" s="528">
        <v>4432</v>
      </c>
      <c r="AO33" s="528">
        <v>25</v>
      </c>
      <c r="AP33" s="528">
        <v>18</v>
      </c>
      <c r="AQ33" s="492"/>
      <c r="AR33" s="147">
        <f t="shared" si="0"/>
        <v>450</v>
      </c>
      <c r="AS33" s="147">
        <f t="shared" si="1"/>
        <v>150</v>
      </c>
      <c r="AT33" s="147">
        <f t="shared" si="2"/>
        <v>600</v>
      </c>
    </row>
    <row r="34" spans="1:46">
      <c r="A34" s="523">
        <v>28</v>
      </c>
      <c r="B34" s="524">
        <v>782190450028</v>
      </c>
      <c r="C34" s="525">
        <v>11194528</v>
      </c>
      <c r="D34" s="523" t="s">
        <v>59</v>
      </c>
      <c r="E34" s="526" t="s">
        <v>474</v>
      </c>
      <c r="F34" s="527">
        <v>56050</v>
      </c>
      <c r="G34" s="528">
        <v>11</v>
      </c>
      <c r="H34" s="528">
        <v>75</v>
      </c>
      <c r="I34" s="529">
        <v>29</v>
      </c>
      <c r="J34" s="528">
        <v>12</v>
      </c>
      <c r="K34" s="528">
        <v>25</v>
      </c>
      <c r="L34" s="528">
        <v>10</v>
      </c>
      <c r="M34" s="528">
        <v>31</v>
      </c>
      <c r="N34" s="528">
        <v>75</v>
      </c>
      <c r="O34" s="528">
        <v>35</v>
      </c>
      <c r="P34" s="528">
        <v>32</v>
      </c>
      <c r="Q34" s="528">
        <v>25</v>
      </c>
      <c r="R34" s="528">
        <v>15</v>
      </c>
      <c r="S34" s="528">
        <v>51</v>
      </c>
      <c r="T34" s="528">
        <v>75</v>
      </c>
      <c r="U34" s="528">
        <v>33</v>
      </c>
      <c r="V34" s="528">
        <v>52</v>
      </c>
      <c r="W34" s="528">
        <v>25</v>
      </c>
      <c r="X34" s="528">
        <v>15</v>
      </c>
      <c r="Y34" s="530">
        <v>1151</v>
      </c>
      <c r="Z34" s="528">
        <v>75</v>
      </c>
      <c r="AA34" s="531">
        <v>40</v>
      </c>
      <c r="AB34" s="528">
        <v>1152</v>
      </c>
      <c r="AC34" s="528">
        <v>25</v>
      </c>
      <c r="AD34" s="528">
        <v>19</v>
      </c>
      <c r="AE34" s="530">
        <v>2031</v>
      </c>
      <c r="AF34" s="528">
        <v>75</v>
      </c>
      <c r="AG34" s="528">
        <v>36</v>
      </c>
      <c r="AH34" s="528">
        <v>2032</v>
      </c>
      <c r="AI34" s="528">
        <v>25</v>
      </c>
      <c r="AJ34" s="528">
        <v>18</v>
      </c>
      <c r="AK34" s="530">
        <v>3331</v>
      </c>
      <c r="AL34" s="528">
        <v>75</v>
      </c>
      <c r="AM34" s="528">
        <v>42</v>
      </c>
      <c r="AN34" s="528">
        <v>3332</v>
      </c>
      <c r="AO34" s="528">
        <v>25</v>
      </c>
      <c r="AP34" s="528">
        <v>19</v>
      </c>
      <c r="AQ34" s="492"/>
      <c r="AR34" s="147">
        <f t="shared" si="0"/>
        <v>450</v>
      </c>
      <c r="AS34" s="147">
        <f t="shared" si="1"/>
        <v>150</v>
      </c>
      <c r="AT34" s="147">
        <f t="shared" si="2"/>
        <v>600</v>
      </c>
    </row>
    <row r="35" spans="1:46">
      <c r="A35" s="523">
        <v>29</v>
      </c>
      <c r="B35" s="524">
        <v>782190450029</v>
      </c>
      <c r="C35" s="525">
        <v>11194529</v>
      </c>
      <c r="D35" s="523" t="s">
        <v>60</v>
      </c>
      <c r="E35" s="526" t="s">
        <v>475</v>
      </c>
      <c r="F35" s="527">
        <v>51940</v>
      </c>
      <c r="G35" s="528">
        <v>11</v>
      </c>
      <c r="H35" s="528">
        <v>75</v>
      </c>
      <c r="I35" s="529">
        <v>50</v>
      </c>
      <c r="J35" s="528">
        <v>12</v>
      </c>
      <c r="K35" s="528">
        <v>25</v>
      </c>
      <c r="L35" s="528">
        <v>10</v>
      </c>
      <c r="M35" s="528">
        <v>31</v>
      </c>
      <c r="N35" s="528">
        <v>75</v>
      </c>
      <c r="O35" s="528">
        <v>37</v>
      </c>
      <c r="P35" s="528">
        <v>32</v>
      </c>
      <c r="Q35" s="528">
        <v>25</v>
      </c>
      <c r="R35" s="528">
        <v>14</v>
      </c>
      <c r="S35" s="528">
        <v>51</v>
      </c>
      <c r="T35" s="528">
        <v>75</v>
      </c>
      <c r="U35" s="528">
        <v>45</v>
      </c>
      <c r="V35" s="528">
        <v>52</v>
      </c>
      <c r="W35" s="528">
        <v>25</v>
      </c>
      <c r="X35" s="528">
        <v>22</v>
      </c>
      <c r="Y35" s="530">
        <v>1151</v>
      </c>
      <c r="Z35" s="528">
        <v>75</v>
      </c>
      <c r="AA35" s="531">
        <v>50</v>
      </c>
      <c r="AB35" s="528">
        <v>1152</v>
      </c>
      <c r="AC35" s="528">
        <v>25</v>
      </c>
      <c r="AD35" s="528">
        <v>19</v>
      </c>
      <c r="AE35" s="530">
        <v>2031</v>
      </c>
      <c r="AF35" s="528">
        <v>75</v>
      </c>
      <c r="AG35" s="528">
        <v>51</v>
      </c>
      <c r="AH35" s="528">
        <v>2032</v>
      </c>
      <c r="AI35" s="528">
        <v>25</v>
      </c>
      <c r="AJ35" s="528">
        <v>18</v>
      </c>
      <c r="AK35" s="530">
        <v>3331</v>
      </c>
      <c r="AL35" s="528">
        <v>75</v>
      </c>
      <c r="AM35" s="528">
        <v>48</v>
      </c>
      <c r="AN35" s="528">
        <v>3332</v>
      </c>
      <c r="AO35" s="528">
        <v>25</v>
      </c>
      <c r="AP35" s="528">
        <v>23</v>
      </c>
      <c r="AQ35" s="492"/>
      <c r="AR35" s="147">
        <f t="shared" si="0"/>
        <v>450</v>
      </c>
      <c r="AS35" s="147">
        <f t="shared" si="1"/>
        <v>150</v>
      </c>
      <c r="AT35" s="147">
        <f t="shared" si="2"/>
        <v>600</v>
      </c>
    </row>
    <row r="36" spans="1:46">
      <c r="A36" s="523">
        <v>30</v>
      </c>
      <c r="B36" s="524">
        <v>782190450030</v>
      </c>
      <c r="C36" s="525">
        <v>11194530</v>
      </c>
      <c r="D36" s="523" t="s">
        <v>61</v>
      </c>
      <c r="E36" s="526" t="s">
        <v>476</v>
      </c>
      <c r="F36" s="527">
        <v>56501</v>
      </c>
      <c r="G36" s="528">
        <v>11</v>
      </c>
      <c r="H36" s="528">
        <v>75</v>
      </c>
      <c r="I36" s="529">
        <v>50</v>
      </c>
      <c r="J36" s="528">
        <v>12</v>
      </c>
      <c r="K36" s="528">
        <v>25</v>
      </c>
      <c r="L36" s="528">
        <v>10</v>
      </c>
      <c r="M36" s="528">
        <v>31</v>
      </c>
      <c r="N36" s="528">
        <v>75</v>
      </c>
      <c r="O36" s="528">
        <v>29</v>
      </c>
      <c r="P36" s="528">
        <v>32</v>
      </c>
      <c r="Q36" s="528">
        <v>25</v>
      </c>
      <c r="R36" s="528">
        <v>11</v>
      </c>
      <c r="S36" s="528">
        <v>51</v>
      </c>
      <c r="T36" s="528">
        <v>75</v>
      </c>
      <c r="U36" s="528">
        <v>66</v>
      </c>
      <c r="V36" s="528">
        <v>52</v>
      </c>
      <c r="W36" s="528">
        <v>25</v>
      </c>
      <c r="X36" s="528">
        <v>24</v>
      </c>
      <c r="Y36" s="530">
        <v>1031</v>
      </c>
      <c r="Z36" s="528">
        <v>75</v>
      </c>
      <c r="AA36" s="531">
        <v>43</v>
      </c>
      <c r="AB36" s="528">
        <v>1032</v>
      </c>
      <c r="AC36" s="528">
        <v>25</v>
      </c>
      <c r="AD36" s="528">
        <v>19</v>
      </c>
      <c r="AE36" s="530">
        <v>2031</v>
      </c>
      <c r="AF36" s="528">
        <v>75</v>
      </c>
      <c r="AG36" s="528">
        <v>50</v>
      </c>
      <c r="AH36" s="528">
        <v>2032</v>
      </c>
      <c r="AI36" s="528">
        <v>25</v>
      </c>
      <c r="AJ36" s="528">
        <v>18</v>
      </c>
      <c r="AK36" s="530">
        <v>3071</v>
      </c>
      <c r="AL36" s="528">
        <v>75</v>
      </c>
      <c r="AM36" s="528">
        <v>46</v>
      </c>
      <c r="AN36" s="528">
        <v>3072</v>
      </c>
      <c r="AO36" s="528">
        <v>25</v>
      </c>
      <c r="AP36" s="528">
        <v>21</v>
      </c>
      <c r="AQ36" s="492"/>
      <c r="AR36" s="147">
        <f t="shared" si="0"/>
        <v>450</v>
      </c>
      <c r="AS36" s="147">
        <f t="shared" si="1"/>
        <v>150</v>
      </c>
      <c r="AT36" s="147">
        <f t="shared" si="2"/>
        <v>600</v>
      </c>
    </row>
    <row r="37" spans="1:46">
      <c r="A37" s="523">
        <v>31</v>
      </c>
      <c r="B37" s="524">
        <v>782190450031</v>
      </c>
      <c r="C37" s="525">
        <v>11194531</v>
      </c>
      <c r="D37" s="523" t="s">
        <v>73</v>
      </c>
      <c r="E37" s="526" t="s">
        <v>477</v>
      </c>
      <c r="F37" s="527">
        <v>59080</v>
      </c>
      <c r="G37" s="528">
        <v>11</v>
      </c>
      <c r="H37" s="528">
        <v>75</v>
      </c>
      <c r="I37" s="529">
        <v>34</v>
      </c>
      <c r="J37" s="528">
        <v>12</v>
      </c>
      <c r="K37" s="528">
        <v>25</v>
      </c>
      <c r="L37" s="528">
        <v>10</v>
      </c>
      <c r="M37" s="528">
        <v>31</v>
      </c>
      <c r="N37" s="528">
        <v>75</v>
      </c>
      <c r="O37" s="528">
        <v>36</v>
      </c>
      <c r="P37" s="528">
        <v>32</v>
      </c>
      <c r="Q37" s="528">
        <v>25</v>
      </c>
      <c r="R37" s="528">
        <v>18</v>
      </c>
      <c r="S37" s="528">
        <v>51</v>
      </c>
      <c r="T37" s="528">
        <v>75</v>
      </c>
      <c r="U37" s="528">
        <v>49</v>
      </c>
      <c r="V37" s="528">
        <v>52</v>
      </c>
      <c r="W37" s="528">
        <v>25</v>
      </c>
      <c r="X37" s="528">
        <v>23</v>
      </c>
      <c r="Y37" s="530">
        <v>1151</v>
      </c>
      <c r="Z37" s="528">
        <v>75</v>
      </c>
      <c r="AA37" s="531">
        <v>47</v>
      </c>
      <c r="AB37" s="528">
        <v>1152</v>
      </c>
      <c r="AC37" s="528">
        <v>25</v>
      </c>
      <c r="AD37" s="528">
        <v>19</v>
      </c>
      <c r="AE37" s="530">
        <v>2151</v>
      </c>
      <c r="AF37" s="528">
        <v>75</v>
      </c>
      <c r="AG37" s="528">
        <v>61</v>
      </c>
      <c r="AH37" s="528">
        <v>2152</v>
      </c>
      <c r="AI37" s="528">
        <v>25</v>
      </c>
      <c r="AJ37" s="528">
        <v>18</v>
      </c>
      <c r="AK37" s="530">
        <v>3311</v>
      </c>
      <c r="AL37" s="528">
        <v>75</v>
      </c>
      <c r="AM37" s="528">
        <v>26</v>
      </c>
      <c r="AN37" s="528">
        <v>3312</v>
      </c>
      <c r="AO37" s="528">
        <v>25</v>
      </c>
      <c r="AP37" s="528">
        <v>14</v>
      </c>
      <c r="AQ37" s="492"/>
      <c r="AR37" s="147">
        <f t="shared" si="0"/>
        <v>450</v>
      </c>
      <c r="AS37" s="147">
        <f t="shared" si="1"/>
        <v>150</v>
      </c>
      <c r="AT37" s="147">
        <f t="shared" si="2"/>
        <v>600</v>
      </c>
    </row>
    <row r="38" spans="1:46">
      <c r="A38" s="523">
        <v>32</v>
      </c>
      <c r="B38" s="524">
        <v>782190450032</v>
      </c>
      <c r="C38" s="525">
        <v>11194532</v>
      </c>
      <c r="D38" s="523" t="s">
        <v>75</v>
      </c>
      <c r="E38" s="526" t="s">
        <v>478</v>
      </c>
      <c r="F38" s="527">
        <v>58351</v>
      </c>
      <c r="G38" s="528">
        <v>11</v>
      </c>
      <c r="H38" s="528">
        <v>75</v>
      </c>
      <c r="I38" s="529">
        <v>0</v>
      </c>
      <c r="J38" s="528">
        <v>12</v>
      </c>
      <c r="K38" s="528">
        <v>25</v>
      </c>
      <c r="L38" s="528">
        <v>0</v>
      </c>
      <c r="M38" s="528">
        <v>31</v>
      </c>
      <c r="N38" s="528">
        <v>75</v>
      </c>
      <c r="O38" s="528">
        <v>0</v>
      </c>
      <c r="P38" s="528">
        <v>32</v>
      </c>
      <c r="Q38" s="528">
        <v>25</v>
      </c>
      <c r="R38" s="528">
        <v>0</v>
      </c>
      <c r="S38" s="528">
        <v>51</v>
      </c>
      <c r="T38" s="528">
        <v>75</v>
      </c>
      <c r="U38" s="528">
        <v>0</v>
      </c>
      <c r="V38" s="528">
        <v>52</v>
      </c>
      <c r="W38" s="528">
        <v>25</v>
      </c>
      <c r="X38" s="528">
        <v>0</v>
      </c>
      <c r="Y38" s="530">
        <v>1151</v>
      </c>
      <c r="Z38" s="528">
        <v>75</v>
      </c>
      <c r="AA38" s="531">
        <v>40</v>
      </c>
      <c r="AB38" s="528">
        <v>1152</v>
      </c>
      <c r="AC38" s="528">
        <v>25</v>
      </c>
      <c r="AD38" s="528">
        <v>19</v>
      </c>
      <c r="AE38" s="530">
        <v>2031</v>
      </c>
      <c r="AF38" s="528">
        <v>75</v>
      </c>
      <c r="AG38" s="528">
        <v>37</v>
      </c>
      <c r="AH38" s="528">
        <v>2032</v>
      </c>
      <c r="AI38" s="528">
        <v>25</v>
      </c>
      <c r="AJ38" s="528">
        <v>18</v>
      </c>
      <c r="AK38" s="530">
        <v>4431</v>
      </c>
      <c r="AL38" s="528">
        <v>75</v>
      </c>
      <c r="AM38" s="528">
        <v>12</v>
      </c>
      <c r="AN38" s="528">
        <v>4432</v>
      </c>
      <c r="AO38" s="528">
        <v>25</v>
      </c>
      <c r="AP38" s="528">
        <v>19</v>
      </c>
      <c r="AQ38" s="492"/>
      <c r="AR38" s="147">
        <f t="shared" si="0"/>
        <v>450</v>
      </c>
      <c r="AS38" s="147">
        <f t="shared" si="1"/>
        <v>150</v>
      </c>
      <c r="AT38" s="147">
        <f t="shared" si="2"/>
        <v>600</v>
      </c>
    </row>
    <row r="39" spans="1:46">
      <c r="A39" s="523">
        <v>33</v>
      </c>
      <c r="B39" s="524">
        <v>782190450033</v>
      </c>
      <c r="C39" s="525">
        <v>11194533</v>
      </c>
      <c r="D39" s="523" t="s">
        <v>77</v>
      </c>
      <c r="E39" s="526" t="s">
        <v>479</v>
      </c>
      <c r="F39" s="527">
        <v>58359</v>
      </c>
      <c r="G39" s="528">
        <v>11</v>
      </c>
      <c r="H39" s="528">
        <v>75</v>
      </c>
      <c r="I39" s="529">
        <v>49</v>
      </c>
      <c r="J39" s="528">
        <v>12</v>
      </c>
      <c r="K39" s="528">
        <v>25</v>
      </c>
      <c r="L39" s="528">
        <v>13</v>
      </c>
      <c r="M39" s="528">
        <v>31</v>
      </c>
      <c r="N39" s="528">
        <v>75</v>
      </c>
      <c r="O39" s="528">
        <v>39</v>
      </c>
      <c r="P39" s="528">
        <v>32</v>
      </c>
      <c r="Q39" s="528">
        <v>25</v>
      </c>
      <c r="R39" s="528">
        <v>18</v>
      </c>
      <c r="S39" s="528">
        <v>51</v>
      </c>
      <c r="T39" s="528">
        <v>75</v>
      </c>
      <c r="U39" s="528">
        <v>52</v>
      </c>
      <c r="V39" s="528">
        <v>52</v>
      </c>
      <c r="W39" s="528">
        <v>25</v>
      </c>
      <c r="X39" s="528">
        <v>23</v>
      </c>
      <c r="Y39" s="530">
        <v>1151</v>
      </c>
      <c r="Z39" s="528">
        <v>75</v>
      </c>
      <c r="AA39" s="531">
        <v>51</v>
      </c>
      <c r="AB39" s="528">
        <v>1152</v>
      </c>
      <c r="AC39" s="528">
        <v>25</v>
      </c>
      <c r="AD39" s="528">
        <v>23</v>
      </c>
      <c r="AE39" s="530">
        <v>2031</v>
      </c>
      <c r="AF39" s="528">
        <v>75</v>
      </c>
      <c r="AG39" s="528">
        <v>46</v>
      </c>
      <c r="AH39" s="528">
        <v>2032</v>
      </c>
      <c r="AI39" s="528">
        <v>25</v>
      </c>
      <c r="AJ39" s="528">
        <v>18</v>
      </c>
      <c r="AK39" s="530">
        <v>3311</v>
      </c>
      <c r="AL39" s="528">
        <v>75</v>
      </c>
      <c r="AM39" s="528">
        <v>35</v>
      </c>
      <c r="AN39" s="528">
        <v>3312</v>
      </c>
      <c r="AO39" s="528">
        <v>25</v>
      </c>
      <c r="AP39" s="528">
        <v>15</v>
      </c>
      <c r="AQ39" s="492"/>
      <c r="AR39" s="147">
        <f t="shared" si="0"/>
        <v>450</v>
      </c>
      <c r="AS39" s="147">
        <f t="shared" si="1"/>
        <v>150</v>
      </c>
      <c r="AT39" s="147">
        <f t="shared" si="2"/>
        <v>600</v>
      </c>
    </row>
    <row r="40" spans="1:46">
      <c r="A40" s="523">
        <v>34</v>
      </c>
      <c r="B40" s="524">
        <v>782190450034</v>
      </c>
      <c r="C40" s="525">
        <v>11194534</v>
      </c>
      <c r="D40" s="523" t="s">
        <v>79</v>
      </c>
      <c r="E40" s="526" t="s">
        <v>480</v>
      </c>
      <c r="F40" s="527">
        <v>56363</v>
      </c>
      <c r="G40" s="528">
        <v>11</v>
      </c>
      <c r="H40" s="528">
        <v>75</v>
      </c>
      <c r="I40" s="529">
        <v>36</v>
      </c>
      <c r="J40" s="528">
        <v>12</v>
      </c>
      <c r="K40" s="528">
        <v>25</v>
      </c>
      <c r="L40" s="528">
        <v>10</v>
      </c>
      <c r="M40" s="528">
        <v>31</v>
      </c>
      <c r="N40" s="528">
        <v>75</v>
      </c>
      <c r="O40" s="528">
        <v>35</v>
      </c>
      <c r="P40" s="528">
        <v>32</v>
      </c>
      <c r="Q40" s="528">
        <v>25</v>
      </c>
      <c r="R40" s="528">
        <v>17</v>
      </c>
      <c r="S40" s="528">
        <v>51</v>
      </c>
      <c r="T40" s="528">
        <v>75</v>
      </c>
      <c r="U40" s="528">
        <v>45</v>
      </c>
      <c r="V40" s="528">
        <v>52</v>
      </c>
      <c r="W40" s="528">
        <v>25</v>
      </c>
      <c r="X40" s="528">
        <v>20</v>
      </c>
      <c r="Y40" s="530">
        <v>1151</v>
      </c>
      <c r="Z40" s="528">
        <v>75</v>
      </c>
      <c r="AA40" s="531">
        <v>45</v>
      </c>
      <c r="AB40" s="528">
        <v>1152</v>
      </c>
      <c r="AC40" s="528">
        <v>25</v>
      </c>
      <c r="AD40" s="528">
        <v>20</v>
      </c>
      <c r="AE40" s="530">
        <v>2031</v>
      </c>
      <c r="AF40" s="528">
        <v>75</v>
      </c>
      <c r="AG40" s="528">
        <v>46</v>
      </c>
      <c r="AH40" s="528">
        <v>2032</v>
      </c>
      <c r="AI40" s="528">
        <v>25</v>
      </c>
      <c r="AJ40" s="528">
        <v>18</v>
      </c>
      <c r="AK40" s="530">
        <v>3331</v>
      </c>
      <c r="AL40" s="528">
        <v>75</v>
      </c>
      <c r="AM40" s="528">
        <v>48</v>
      </c>
      <c r="AN40" s="528">
        <v>3332</v>
      </c>
      <c r="AO40" s="528">
        <v>25</v>
      </c>
      <c r="AP40" s="528">
        <v>23</v>
      </c>
      <c r="AQ40" s="492"/>
      <c r="AR40" s="147">
        <f t="shared" si="0"/>
        <v>450</v>
      </c>
      <c r="AS40" s="147">
        <f t="shared" si="1"/>
        <v>150</v>
      </c>
      <c r="AT40" s="147">
        <f t="shared" si="2"/>
        <v>600</v>
      </c>
    </row>
    <row r="41" spans="1:46">
      <c r="A41" s="523">
        <v>35</v>
      </c>
      <c r="B41" s="524">
        <v>782190450035</v>
      </c>
      <c r="C41" s="525">
        <v>11194535</v>
      </c>
      <c r="D41" s="523" t="s">
        <v>81</v>
      </c>
      <c r="E41" s="526" t="s">
        <v>481</v>
      </c>
      <c r="F41" s="527">
        <v>58809</v>
      </c>
      <c r="G41" s="528">
        <v>11</v>
      </c>
      <c r="H41" s="528">
        <v>75</v>
      </c>
      <c r="I41" s="529">
        <v>44</v>
      </c>
      <c r="J41" s="528">
        <v>12</v>
      </c>
      <c r="K41" s="528">
        <v>25</v>
      </c>
      <c r="L41" s="528">
        <v>10</v>
      </c>
      <c r="M41" s="528">
        <v>31</v>
      </c>
      <c r="N41" s="528">
        <v>75</v>
      </c>
      <c r="O41" s="528">
        <v>33</v>
      </c>
      <c r="P41" s="528">
        <v>32</v>
      </c>
      <c r="Q41" s="528">
        <v>25</v>
      </c>
      <c r="R41" s="528">
        <v>15</v>
      </c>
      <c r="S41" s="528">
        <v>51</v>
      </c>
      <c r="T41" s="528">
        <v>75</v>
      </c>
      <c r="U41" s="528">
        <v>41</v>
      </c>
      <c r="V41" s="528">
        <v>52</v>
      </c>
      <c r="W41" s="528">
        <v>25</v>
      </c>
      <c r="X41" s="528">
        <v>20</v>
      </c>
      <c r="Y41" s="530">
        <v>1151</v>
      </c>
      <c r="Z41" s="528">
        <v>75</v>
      </c>
      <c r="AA41" s="531">
        <v>56</v>
      </c>
      <c r="AB41" s="528">
        <v>1152</v>
      </c>
      <c r="AC41" s="528">
        <v>25</v>
      </c>
      <c r="AD41" s="528">
        <v>24</v>
      </c>
      <c r="AE41" s="530">
        <v>2031</v>
      </c>
      <c r="AF41" s="528">
        <v>75</v>
      </c>
      <c r="AG41" s="528">
        <v>51</v>
      </c>
      <c r="AH41" s="528">
        <v>2032</v>
      </c>
      <c r="AI41" s="528">
        <v>25</v>
      </c>
      <c r="AJ41" s="528">
        <v>20</v>
      </c>
      <c r="AK41" s="530">
        <v>4431</v>
      </c>
      <c r="AL41" s="528">
        <v>75</v>
      </c>
      <c r="AM41" s="528">
        <v>42</v>
      </c>
      <c r="AN41" s="528">
        <v>4432</v>
      </c>
      <c r="AO41" s="528">
        <v>25</v>
      </c>
      <c r="AP41" s="528">
        <v>19</v>
      </c>
      <c r="AQ41" s="492"/>
      <c r="AR41" s="147">
        <f t="shared" si="0"/>
        <v>450</v>
      </c>
      <c r="AS41" s="147">
        <f t="shared" si="1"/>
        <v>150</v>
      </c>
      <c r="AT41" s="147">
        <f t="shared" si="2"/>
        <v>600</v>
      </c>
    </row>
    <row r="42" spans="1:46">
      <c r="A42" s="523">
        <v>36</v>
      </c>
      <c r="B42" s="524">
        <v>782190450036</v>
      </c>
      <c r="C42" s="525">
        <v>11194536</v>
      </c>
      <c r="D42" s="523" t="s">
        <v>83</v>
      </c>
      <c r="E42" s="526" t="s">
        <v>482</v>
      </c>
      <c r="F42" s="527">
        <v>58751</v>
      </c>
      <c r="G42" s="528">
        <v>11</v>
      </c>
      <c r="H42" s="528">
        <v>75</v>
      </c>
      <c r="I42" s="529">
        <v>60</v>
      </c>
      <c r="J42" s="528">
        <v>12</v>
      </c>
      <c r="K42" s="528">
        <v>25</v>
      </c>
      <c r="L42" s="528">
        <v>15</v>
      </c>
      <c r="M42" s="528">
        <v>31</v>
      </c>
      <c r="N42" s="528">
        <v>75</v>
      </c>
      <c r="O42" s="528">
        <v>74</v>
      </c>
      <c r="P42" s="528">
        <v>32</v>
      </c>
      <c r="Q42" s="528">
        <v>25</v>
      </c>
      <c r="R42" s="528">
        <v>24</v>
      </c>
      <c r="S42" s="528">
        <v>51</v>
      </c>
      <c r="T42" s="528">
        <v>75</v>
      </c>
      <c r="U42" s="528">
        <v>74</v>
      </c>
      <c r="V42" s="528">
        <v>52</v>
      </c>
      <c r="W42" s="528">
        <v>25</v>
      </c>
      <c r="X42" s="528">
        <v>24</v>
      </c>
      <c r="Y42" s="530">
        <v>1031</v>
      </c>
      <c r="Z42" s="528">
        <v>75</v>
      </c>
      <c r="AA42" s="531">
        <v>53</v>
      </c>
      <c r="AB42" s="528">
        <v>1032</v>
      </c>
      <c r="AC42" s="528">
        <v>25</v>
      </c>
      <c r="AD42" s="528">
        <v>22</v>
      </c>
      <c r="AE42" s="530">
        <v>2031</v>
      </c>
      <c r="AF42" s="528">
        <v>75</v>
      </c>
      <c r="AG42" s="528">
        <v>60</v>
      </c>
      <c r="AH42" s="528">
        <v>2032</v>
      </c>
      <c r="AI42" s="528">
        <v>25</v>
      </c>
      <c r="AJ42" s="528">
        <v>22</v>
      </c>
      <c r="AK42" s="530">
        <v>3071</v>
      </c>
      <c r="AL42" s="528">
        <v>75</v>
      </c>
      <c r="AM42" s="528">
        <v>57</v>
      </c>
      <c r="AN42" s="528">
        <v>3072</v>
      </c>
      <c r="AO42" s="528">
        <v>25</v>
      </c>
      <c r="AP42" s="528">
        <v>24</v>
      </c>
      <c r="AQ42" s="492"/>
      <c r="AR42" s="147">
        <f t="shared" si="0"/>
        <v>450</v>
      </c>
      <c r="AS42" s="147">
        <f t="shared" si="1"/>
        <v>150</v>
      </c>
      <c r="AT42" s="147">
        <f t="shared" si="2"/>
        <v>600</v>
      </c>
    </row>
    <row r="43" spans="1:46">
      <c r="G43" s="481">
        <v>11</v>
      </c>
      <c r="H43" s="481">
        <v>75</v>
      </c>
      <c r="I43" s="481">
        <v>45</v>
      </c>
      <c r="J43" s="481">
        <v>12</v>
      </c>
      <c r="K43" s="481">
        <v>25</v>
      </c>
      <c r="L43" s="481">
        <v>10</v>
      </c>
      <c r="M43" s="481">
        <v>31</v>
      </c>
      <c r="N43" s="481">
        <v>75</v>
      </c>
      <c r="O43" s="481">
        <v>35</v>
      </c>
      <c r="P43" s="481">
        <v>32</v>
      </c>
      <c r="Q43" s="481">
        <v>25</v>
      </c>
      <c r="R43" s="481">
        <v>17</v>
      </c>
      <c r="S43" s="481">
        <v>51</v>
      </c>
      <c r="T43" s="481">
        <v>75</v>
      </c>
      <c r="U43" s="481">
        <v>53</v>
      </c>
      <c r="V43" s="481">
        <v>52</v>
      </c>
      <c r="W43" s="481">
        <v>25</v>
      </c>
      <c r="X43" s="481">
        <v>19</v>
      </c>
      <c r="Y43" s="481">
        <v>1031</v>
      </c>
      <c r="Z43" s="481">
        <v>75</v>
      </c>
      <c r="AA43" s="481">
        <v>35</v>
      </c>
      <c r="AB43" s="481">
        <v>1032</v>
      </c>
      <c r="AC43" s="481">
        <v>25</v>
      </c>
      <c r="AD43" s="481">
        <v>19</v>
      </c>
      <c r="AE43" s="481">
        <v>2151</v>
      </c>
      <c r="AF43" s="481">
        <v>75</v>
      </c>
      <c r="AG43" s="481">
        <v>39</v>
      </c>
      <c r="AH43" s="481">
        <v>2152</v>
      </c>
      <c r="AI43" s="481">
        <v>25</v>
      </c>
      <c r="AJ43" s="481">
        <v>19</v>
      </c>
      <c r="AK43" s="481">
        <v>3071</v>
      </c>
      <c r="AL43" s="481">
        <v>75</v>
      </c>
      <c r="AM43" s="481">
        <v>44</v>
      </c>
      <c r="AN43" s="481">
        <v>3072</v>
      </c>
      <c r="AO43" s="481">
        <v>25</v>
      </c>
      <c r="AP43" s="481">
        <v>22</v>
      </c>
    </row>
    <row r="44" spans="1:46">
      <c r="G44" s="481">
        <v>11</v>
      </c>
      <c r="H44" s="481">
        <v>75</v>
      </c>
      <c r="I44" s="481">
        <v>44</v>
      </c>
      <c r="J44" s="481">
        <v>12</v>
      </c>
      <c r="K44" s="481">
        <v>25</v>
      </c>
      <c r="L44" s="481">
        <v>10</v>
      </c>
      <c r="M44" s="481">
        <v>31</v>
      </c>
      <c r="N44" s="481">
        <v>75</v>
      </c>
      <c r="O44" s="481">
        <v>35</v>
      </c>
      <c r="P44" s="481">
        <v>32</v>
      </c>
      <c r="Q44" s="481">
        <v>25</v>
      </c>
      <c r="R44" s="481">
        <v>17</v>
      </c>
      <c r="S44" s="481">
        <v>51</v>
      </c>
      <c r="T44" s="481">
        <v>75</v>
      </c>
      <c r="U44" s="481">
        <v>57</v>
      </c>
      <c r="V44" s="481">
        <v>52</v>
      </c>
      <c r="W44" s="481">
        <v>25</v>
      </c>
      <c r="X44" s="481">
        <v>24</v>
      </c>
      <c r="Y44" s="481">
        <v>1031</v>
      </c>
      <c r="Z44" s="481">
        <v>75</v>
      </c>
      <c r="AA44" s="481">
        <v>38</v>
      </c>
      <c r="AB44" s="481">
        <v>1032</v>
      </c>
      <c r="AC44" s="481">
        <v>25</v>
      </c>
      <c r="AD44" s="481">
        <v>19</v>
      </c>
      <c r="AE44" s="481">
        <v>2151</v>
      </c>
      <c r="AF44" s="481">
        <v>75</v>
      </c>
      <c r="AG44" s="481">
        <v>40</v>
      </c>
      <c r="AH44" s="481">
        <v>2152</v>
      </c>
      <c r="AI44" s="481">
        <v>25</v>
      </c>
      <c r="AJ44" s="481">
        <v>18</v>
      </c>
      <c r="AK44" s="481">
        <v>3071</v>
      </c>
      <c r="AL44" s="481">
        <v>75</v>
      </c>
      <c r="AM44" s="481">
        <v>46</v>
      </c>
      <c r="AN44" s="481">
        <v>3072</v>
      </c>
      <c r="AO44" s="481">
        <v>25</v>
      </c>
      <c r="AP44" s="481">
        <v>22</v>
      </c>
    </row>
    <row r="45" spans="1:46">
      <c r="G45" s="481">
        <v>11</v>
      </c>
      <c r="H45" s="481">
        <v>75</v>
      </c>
      <c r="I45" s="481">
        <v>36</v>
      </c>
      <c r="J45" s="481">
        <v>12</v>
      </c>
      <c r="K45" s="481">
        <v>25</v>
      </c>
      <c r="L45" s="481">
        <v>10</v>
      </c>
      <c r="M45" s="481">
        <v>31</v>
      </c>
      <c r="N45" s="481">
        <v>75</v>
      </c>
      <c r="O45" s="481">
        <v>49</v>
      </c>
      <c r="P45" s="481">
        <v>32</v>
      </c>
      <c r="Q45" s="481">
        <v>25</v>
      </c>
      <c r="R45" s="481">
        <v>22</v>
      </c>
      <c r="S45" s="481">
        <v>51</v>
      </c>
      <c r="T45" s="481">
        <v>75</v>
      </c>
      <c r="U45" s="481">
        <v>41</v>
      </c>
      <c r="V45" s="481">
        <v>52</v>
      </c>
      <c r="W45" s="481">
        <v>25</v>
      </c>
      <c r="X45" s="481">
        <v>20</v>
      </c>
      <c r="Y45" s="481">
        <v>1151</v>
      </c>
      <c r="Z45" s="481">
        <v>75</v>
      </c>
      <c r="AA45" s="481">
        <v>50</v>
      </c>
      <c r="AB45" s="481">
        <v>1152</v>
      </c>
      <c r="AC45" s="481">
        <v>25</v>
      </c>
      <c r="AD45" s="481">
        <v>19</v>
      </c>
      <c r="AE45" s="481">
        <v>2151</v>
      </c>
      <c r="AF45" s="481">
        <v>75</v>
      </c>
      <c r="AG45" s="481">
        <v>38</v>
      </c>
      <c r="AH45" s="481">
        <v>2152</v>
      </c>
      <c r="AI45" s="481">
        <v>25</v>
      </c>
      <c r="AJ45" s="481">
        <v>18</v>
      </c>
      <c r="AK45" s="481">
        <v>3331</v>
      </c>
      <c r="AL45" s="481">
        <v>75</v>
      </c>
      <c r="AM45" s="481">
        <v>51</v>
      </c>
      <c r="AN45" s="481">
        <v>3332</v>
      </c>
      <c r="AO45" s="481">
        <v>25</v>
      </c>
      <c r="AP45" s="481">
        <v>24</v>
      </c>
    </row>
    <row r="46" spans="1:46">
      <c r="G46" s="481">
        <v>11</v>
      </c>
      <c r="H46" s="481">
        <v>75</v>
      </c>
      <c r="I46" s="481">
        <v>40</v>
      </c>
      <c r="J46" s="481">
        <v>12</v>
      </c>
      <c r="K46" s="481">
        <v>25</v>
      </c>
      <c r="L46" s="481">
        <v>10</v>
      </c>
      <c r="M46" s="481">
        <v>31</v>
      </c>
      <c r="N46" s="481">
        <v>75</v>
      </c>
      <c r="O46" s="481">
        <v>37</v>
      </c>
      <c r="P46" s="481">
        <v>32</v>
      </c>
      <c r="Q46" s="481">
        <v>25</v>
      </c>
      <c r="R46" s="481">
        <v>19</v>
      </c>
      <c r="S46" s="481">
        <v>51</v>
      </c>
      <c r="T46" s="481">
        <v>75</v>
      </c>
      <c r="U46" s="481">
        <v>46</v>
      </c>
      <c r="V46" s="481">
        <v>52</v>
      </c>
      <c r="W46" s="481">
        <v>25</v>
      </c>
      <c r="X46" s="481">
        <v>23</v>
      </c>
      <c r="Y46" s="481">
        <v>1151</v>
      </c>
      <c r="Z46" s="481">
        <v>75</v>
      </c>
      <c r="AA46" s="481">
        <v>44</v>
      </c>
      <c r="AB46" s="481">
        <v>1152</v>
      </c>
      <c r="AC46" s="481">
        <v>25</v>
      </c>
      <c r="AD46" s="481">
        <v>19</v>
      </c>
      <c r="AE46" s="481">
        <v>2031</v>
      </c>
      <c r="AF46" s="481">
        <v>75</v>
      </c>
      <c r="AG46" s="481">
        <v>41</v>
      </c>
      <c r="AH46" s="481">
        <v>2032</v>
      </c>
      <c r="AI46" s="481">
        <v>25</v>
      </c>
      <c r="AJ46" s="481">
        <v>18</v>
      </c>
      <c r="AK46" s="481">
        <v>3331</v>
      </c>
      <c r="AL46" s="481">
        <v>75</v>
      </c>
      <c r="AM46" s="481">
        <v>42</v>
      </c>
      <c r="AN46" s="481">
        <v>3332</v>
      </c>
      <c r="AO46" s="481">
        <v>25</v>
      </c>
      <c r="AP46" s="481">
        <v>19</v>
      </c>
    </row>
    <row r="47" spans="1:46">
      <c r="G47" s="481">
        <v>11</v>
      </c>
      <c r="H47" s="481">
        <v>75</v>
      </c>
      <c r="I47" s="481">
        <v>51</v>
      </c>
      <c r="J47" s="481">
        <v>12</v>
      </c>
      <c r="K47" s="481">
        <v>25</v>
      </c>
      <c r="L47" s="481">
        <v>10</v>
      </c>
      <c r="M47" s="481">
        <v>31</v>
      </c>
      <c r="N47" s="481">
        <v>75</v>
      </c>
      <c r="O47" s="481">
        <v>35</v>
      </c>
      <c r="P47" s="481">
        <v>32</v>
      </c>
      <c r="Q47" s="481">
        <v>25</v>
      </c>
      <c r="R47" s="481">
        <v>12</v>
      </c>
      <c r="S47" s="481">
        <v>51</v>
      </c>
      <c r="T47" s="481">
        <v>75</v>
      </c>
      <c r="U47" s="481">
        <v>51</v>
      </c>
      <c r="V47" s="481">
        <v>52</v>
      </c>
      <c r="W47" s="481">
        <v>25</v>
      </c>
      <c r="X47" s="481">
        <v>20</v>
      </c>
      <c r="Y47" s="481">
        <v>1031</v>
      </c>
      <c r="Z47" s="481">
        <v>75</v>
      </c>
      <c r="AA47" s="481">
        <v>43</v>
      </c>
      <c r="AB47" s="481">
        <v>1032</v>
      </c>
      <c r="AC47" s="481">
        <v>25</v>
      </c>
      <c r="AD47" s="481">
        <v>21</v>
      </c>
      <c r="AE47" s="481">
        <v>2031</v>
      </c>
      <c r="AF47" s="481">
        <v>75</v>
      </c>
      <c r="AG47" s="481">
        <v>38</v>
      </c>
      <c r="AH47" s="481">
        <v>2032</v>
      </c>
      <c r="AI47" s="481">
        <v>25</v>
      </c>
      <c r="AJ47" s="481">
        <v>19</v>
      </c>
      <c r="AK47" s="481">
        <v>3071</v>
      </c>
      <c r="AL47" s="481">
        <v>75</v>
      </c>
      <c r="AM47" s="481">
        <v>44</v>
      </c>
      <c r="AN47" s="481">
        <v>3072</v>
      </c>
      <c r="AO47" s="481">
        <v>25</v>
      </c>
      <c r="AP47" s="481">
        <v>22</v>
      </c>
    </row>
    <row r="48" spans="1:46">
      <c r="G48" s="481">
        <v>11</v>
      </c>
      <c r="H48" s="481">
        <v>75</v>
      </c>
      <c r="I48" s="481">
        <v>29</v>
      </c>
      <c r="J48" s="481">
        <v>12</v>
      </c>
      <c r="K48" s="481">
        <v>25</v>
      </c>
      <c r="L48" s="481">
        <v>10</v>
      </c>
      <c r="M48" s="481">
        <v>31</v>
      </c>
      <c r="N48" s="481">
        <v>75</v>
      </c>
      <c r="O48" s="481">
        <v>23</v>
      </c>
      <c r="P48" s="481">
        <v>32</v>
      </c>
      <c r="Q48" s="481">
        <v>25</v>
      </c>
      <c r="R48" s="481">
        <v>11</v>
      </c>
      <c r="S48" s="481">
        <v>51</v>
      </c>
      <c r="T48" s="481">
        <v>75</v>
      </c>
      <c r="U48" s="481">
        <v>38</v>
      </c>
      <c r="V48" s="481">
        <v>52</v>
      </c>
      <c r="W48" s="481">
        <v>25</v>
      </c>
      <c r="X48" s="481">
        <v>19</v>
      </c>
      <c r="Y48" s="481">
        <v>1151</v>
      </c>
      <c r="Z48" s="481">
        <v>75</v>
      </c>
      <c r="AA48" s="481">
        <v>32</v>
      </c>
      <c r="AB48" s="481">
        <v>1152</v>
      </c>
      <c r="AC48" s="481">
        <v>25</v>
      </c>
      <c r="AD48" s="481">
        <v>17</v>
      </c>
      <c r="AE48" s="481">
        <v>2151</v>
      </c>
      <c r="AF48" s="481">
        <v>75</v>
      </c>
      <c r="AG48" s="481">
        <v>40</v>
      </c>
      <c r="AH48" s="481">
        <v>2152</v>
      </c>
      <c r="AI48" s="481">
        <v>25</v>
      </c>
      <c r="AJ48" s="481">
        <v>18</v>
      </c>
      <c r="AK48" s="481">
        <v>4431</v>
      </c>
      <c r="AL48" s="481">
        <v>75</v>
      </c>
      <c r="AM48" s="481">
        <v>35</v>
      </c>
      <c r="AN48" s="481">
        <v>4432</v>
      </c>
      <c r="AO48" s="481">
        <v>25</v>
      </c>
      <c r="AP48" s="481">
        <v>19</v>
      </c>
    </row>
    <row r="49" spans="7:42">
      <c r="G49" s="481">
        <v>11</v>
      </c>
      <c r="H49" s="481">
        <v>75</v>
      </c>
      <c r="I49" s="481">
        <v>28</v>
      </c>
      <c r="J49" s="481">
        <v>12</v>
      </c>
      <c r="K49" s="481">
        <v>25</v>
      </c>
      <c r="L49" s="481">
        <v>10</v>
      </c>
      <c r="M49" s="481">
        <v>31</v>
      </c>
      <c r="N49" s="481">
        <v>75</v>
      </c>
      <c r="O49" s="481">
        <v>21</v>
      </c>
      <c r="P49" s="481">
        <v>32</v>
      </c>
      <c r="Q49" s="481">
        <v>25</v>
      </c>
      <c r="R49" s="481">
        <v>11</v>
      </c>
      <c r="S49" s="481">
        <v>51</v>
      </c>
      <c r="T49" s="481">
        <v>75</v>
      </c>
      <c r="U49" s="481">
        <v>38</v>
      </c>
      <c r="V49" s="481">
        <v>52</v>
      </c>
      <c r="W49" s="481">
        <v>25</v>
      </c>
      <c r="X49" s="481">
        <v>18</v>
      </c>
      <c r="Y49" s="481">
        <v>1151</v>
      </c>
      <c r="Z49" s="481">
        <v>75</v>
      </c>
      <c r="AA49" s="481">
        <v>35</v>
      </c>
      <c r="AB49" s="481">
        <v>1152</v>
      </c>
      <c r="AC49" s="481">
        <v>25</v>
      </c>
      <c r="AD49" s="481">
        <v>19</v>
      </c>
      <c r="AE49" s="481">
        <v>2031</v>
      </c>
      <c r="AF49" s="481">
        <v>75</v>
      </c>
      <c r="AG49" s="481">
        <v>31</v>
      </c>
      <c r="AH49" s="481">
        <v>2032</v>
      </c>
      <c r="AI49" s="481">
        <v>25</v>
      </c>
      <c r="AJ49" s="481">
        <v>18</v>
      </c>
      <c r="AK49" s="481">
        <v>4431</v>
      </c>
      <c r="AL49" s="481">
        <v>75</v>
      </c>
      <c r="AM49" s="481">
        <v>30</v>
      </c>
      <c r="AN49" s="481">
        <v>4432</v>
      </c>
      <c r="AO49" s="481">
        <v>25</v>
      </c>
      <c r="AP49" s="481">
        <v>19</v>
      </c>
    </row>
    <row r="50" spans="7:42">
      <c r="G50" s="481">
        <v>11</v>
      </c>
      <c r="H50" s="481">
        <v>75</v>
      </c>
      <c r="I50" s="481">
        <v>27</v>
      </c>
      <c r="J50" s="481">
        <v>12</v>
      </c>
      <c r="K50" s="481">
        <v>25</v>
      </c>
      <c r="L50" s="481">
        <v>10</v>
      </c>
      <c r="M50" s="481">
        <v>31</v>
      </c>
      <c r="N50" s="481">
        <v>75</v>
      </c>
      <c r="O50" s="481">
        <v>30</v>
      </c>
      <c r="P50" s="481">
        <v>32</v>
      </c>
      <c r="Q50" s="481">
        <v>25</v>
      </c>
      <c r="R50" s="481">
        <v>15</v>
      </c>
      <c r="S50" s="481">
        <v>51</v>
      </c>
      <c r="T50" s="481">
        <v>75</v>
      </c>
      <c r="U50" s="481">
        <v>38</v>
      </c>
      <c r="V50" s="481">
        <v>52</v>
      </c>
      <c r="W50" s="481">
        <v>25</v>
      </c>
      <c r="X50" s="481">
        <v>18</v>
      </c>
      <c r="Y50" s="481">
        <v>1151</v>
      </c>
      <c r="Z50" s="481">
        <v>75</v>
      </c>
      <c r="AA50" s="481">
        <v>40</v>
      </c>
      <c r="AB50" s="481">
        <v>1152</v>
      </c>
      <c r="AC50" s="481">
        <v>25</v>
      </c>
      <c r="AD50" s="481">
        <v>19</v>
      </c>
      <c r="AE50" s="481">
        <v>2031</v>
      </c>
      <c r="AF50" s="481">
        <v>75</v>
      </c>
      <c r="AG50" s="481">
        <v>31</v>
      </c>
      <c r="AH50" s="481">
        <v>2032</v>
      </c>
      <c r="AI50" s="481">
        <v>25</v>
      </c>
      <c r="AJ50" s="481">
        <v>18</v>
      </c>
      <c r="AK50" s="481">
        <v>3311</v>
      </c>
      <c r="AL50" s="481">
        <v>75</v>
      </c>
      <c r="AM50" s="481">
        <v>28</v>
      </c>
      <c r="AN50" s="481">
        <v>3312</v>
      </c>
      <c r="AO50" s="481">
        <v>25</v>
      </c>
      <c r="AP50" s="481">
        <v>15</v>
      </c>
    </row>
    <row r="51" spans="7:42">
      <c r="G51" s="481">
        <v>11</v>
      </c>
      <c r="H51" s="481">
        <v>75</v>
      </c>
      <c r="I51" s="481">
        <v>44</v>
      </c>
      <c r="J51" s="481">
        <v>12</v>
      </c>
      <c r="K51" s="481">
        <v>25</v>
      </c>
      <c r="L51" s="481">
        <v>10</v>
      </c>
      <c r="M51" s="481">
        <v>31</v>
      </c>
      <c r="N51" s="481">
        <v>75</v>
      </c>
      <c r="O51" s="481">
        <v>25</v>
      </c>
      <c r="P51" s="481">
        <v>32</v>
      </c>
      <c r="Q51" s="481">
        <v>25</v>
      </c>
      <c r="R51" s="481">
        <v>11</v>
      </c>
      <c r="S51" s="481">
        <v>51</v>
      </c>
      <c r="T51" s="481">
        <v>75</v>
      </c>
      <c r="U51" s="481">
        <v>43</v>
      </c>
      <c r="V51" s="481">
        <v>52</v>
      </c>
      <c r="W51" s="481">
        <v>25</v>
      </c>
      <c r="X51" s="481">
        <v>19</v>
      </c>
      <c r="Y51" s="481">
        <v>1031</v>
      </c>
      <c r="Z51" s="481">
        <v>75</v>
      </c>
      <c r="AA51" s="481">
        <v>22</v>
      </c>
      <c r="AB51" s="481">
        <v>1032</v>
      </c>
      <c r="AC51" s="481">
        <v>25</v>
      </c>
      <c r="AD51" s="481">
        <v>19</v>
      </c>
      <c r="AE51" s="481">
        <v>2031</v>
      </c>
      <c r="AF51" s="481">
        <v>75</v>
      </c>
      <c r="AG51" s="481">
        <v>37</v>
      </c>
      <c r="AH51" s="481">
        <v>2032</v>
      </c>
      <c r="AI51" s="481">
        <v>25</v>
      </c>
      <c r="AJ51" s="481">
        <v>18</v>
      </c>
      <c r="AK51" s="481">
        <v>3071</v>
      </c>
      <c r="AL51" s="481">
        <v>75</v>
      </c>
      <c r="AM51" s="481">
        <v>37</v>
      </c>
      <c r="AN51" s="481">
        <v>3072</v>
      </c>
      <c r="AO51" s="481">
        <v>25</v>
      </c>
      <c r="AP51" s="481">
        <v>21</v>
      </c>
    </row>
    <row r="52" spans="7:42">
      <c r="G52" s="481">
        <v>11</v>
      </c>
      <c r="H52" s="481">
        <v>75</v>
      </c>
      <c r="I52" s="481">
        <v>29</v>
      </c>
      <c r="J52" s="481">
        <v>12</v>
      </c>
      <c r="K52" s="481">
        <v>25</v>
      </c>
      <c r="L52" s="481">
        <v>10</v>
      </c>
      <c r="M52" s="481">
        <v>31</v>
      </c>
      <c r="N52" s="481">
        <v>75</v>
      </c>
      <c r="O52" s="481">
        <v>37</v>
      </c>
      <c r="P52" s="481">
        <v>32</v>
      </c>
      <c r="Q52" s="481">
        <v>25</v>
      </c>
      <c r="R52" s="481">
        <v>19</v>
      </c>
      <c r="S52" s="481">
        <v>51</v>
      </c>
      <c r="T52" s="481">
        <v>75</v>
      </c>
      <c r="U52" s="481">
        <v>55</v>
      </c>
      <c r="V52" s="481">
        <v>52</v>
      </c>
      <c r="W52" s="481">
        <v>25</v>
      </c>
      <c r="X52" s="481">
        <v>23</v>
      </c>
      <c r="Y52" s="481">
        <v>1151</v>
      </c>
      <c r="Z52" s="481">
        <v>75</v>
      </c>
      <c r="AA52" s="481">
        <v>40</v>
      </c>
      <c r="AB52" s="481">
        <v>1152</v>
      </c>
      <c r="AC52" s="481">
        <v>25</v>
      </c>
      <c r="AD52" s="481">
        <v>19</v>
      </c>
      <c r="AE52" s="481">
        <v>2151</v>
      </c>
      <c r="AF52" s="481">
        <v>75</v>
      </c>
      <c r="AG52" s="481">
        <v>46</v>
      </c>
      <c r="AH52" s="481">
        <v>2152</v>
      </c>
      <c r="AI52" s="481">
        <v>25</v>
      </c>
      <c r="AJ52" s="481">
        <v>18</v>
      </c>
      <c r="AK52" s="481">
        <v>4431</v>
      </c>
      <c r="AL52" s="481">
        <v>75</v>
      </c>
      <c r="AM52" s="481">
        <v>42</v>
      </c>
      <c r="AN52" s="481">
        <v>4432</v>
      </c>
      <c r="AO52" s="481">
        <v>25</v>
      </c>
      <c r="AP52" s="481">
        <v>19</v>
      </c>
    </row>
    <row r="53" spans="7:42">
      <c r="G53" s="481">
        <v>11</v>
      </c>
      <c r="H53" s="481">
        <v>75</v>
      </c>
      <c r="I53" s="481">
        <v>37</v>
      </c>
      <c r="J53" s="481">
        <v>12</v>
      </c>
      <c r="K53" s="481">
        <v>25</v>
      </c>
      <c r="L53" s="481">
        <v>10</v>
      </c>
      <c r="M53" s="481">
        <v>31</v>
      </c>
      <c r="N53" s="481">
        <v>75</v>
      </c>
      <c r="O53" s="481">
        <v>33</v>
      </c>
      <c r="P53" s="481">
        <v>32</v>
      </c>
      <c r="Q53" s="481">
        <v>25</v>
      </c>
      <c r="R53" s="481">
        <v>15</v>
      </c>
      <c r="S53" s="481">
        <v>51</v>
      </c>
      <c r="T53" s="481">
        <v>75</v>
      </c>
      <c r="U53" s="481">
        <v>41</v>
      </c>
      <c r="V53" s="481">
        <v>52</v>
      </c>
      <c r="W53" s="481">
        <v>25</v>
      </c>
      <c r="X53" s="481">
        <v>19</v>
      </c>
      <c r="Y53" s="481">
        <v>1031</v>
      </c>
      <c r="Z53" s="481">
        <v>75</v>
      </c>
      <c r="AA53" s="481">
        <v>38</v>
      </c>
      <c r="AB53" s="481">
        <v>1032</v>
      </c>
      <c r="AC53" s="481">
        <v>25</v>
      </c>
      <c r="AD53" s="481">
        <v>19</v>
      </c>
      <c r="AE53" s="481">
        <v>2031</v>
      </c>
      <c r="AF53" s="481">
        <v>75</v>
      </c>
      <c r="AG53" s="481">
        <v>38</v>
      </c>
      <c r="AH53" s="481">
        <v>2032</v>
      </c>
      <c r="AI53" s="481">
        <v>25</v>
      </c>
      <c r="AJ53" s="481">
        <v>18</v>
      </c>
      <c r="AK53" s="481">
        <v>3071</v>
      </c>
      <c r="AL53" s="481">
        <v>75</v>
      </c>
      <c r="AM53" s="481">
        <v>40</v>
      </c>
      <c r="AN53" s="481">
        <v>3072</v>
      </c>
      <c r="AO53" s="481">
        <v>25</v>
      </c>
      <c r="AP53" s="481">
        <v>20</v>
      </c>
    </row>
    <row r="54" spans="7:42">
      <c r="G54" s="481">
        <v>11</v>
      </c>
      <c r="H54" s="481">
        <v>75</v>
      </c>
      <c r="I54" s="481">
        <v>37</v>
      </c>
      <c r="J54" s="481">
        <v>12</v>
      </c>
      <c r="K54" s="481">
        <v>25</v>
      </c>
      <c r="L54" s="481">
        <v>10</v>
      </c>
      <c r="M54" s="481">
        <v>31</v>
      </c>
      <c r="N54" s="481">
        <v>75</v>
      </c>
      <c r="O54" s="481">
        <v>28</v>
      </c>
      <c r="P54" s="481">
        <v>32</v>
      </c>
      <c r="Q54" s="481">
        <v>25</v>
      </c>
      <c r="R54" s="481">
        <v>12</v>
      </c>
      <c r="S54" s="481">
        <v>51</v>
      </c>
      <c r="T54" s="481">
        <v>75</v>
      </c>
      <c r="U54" s="481">
        <v>39</v>
      </c>
      <c r="V54" s="481">
        <v>52</v>
      </c>
      <c r="W54" s="481">
        <v>25</v>
      </c>
      <c r="X54" s="481">
        <v>20</v>
      </c>
      <c r="Y54" s="481">
        <v>1151</v>
      </c>
      <c r="Z54" s="481">
        <v>75</v>
      </c>
      <c r="AA54" s="481">
        <v>46</v>
      </c>
      <c r="AB54" s="481">
        <v>1152</v>
      </c>
      <c r="AC54" s="481">
        <v>25</v>
      </c>
      <c r="AD54" s="481">
        <v>20</v>
      </c>
      <c r="AE54" s="481">
        <v>2151</v>
      </c>
      <c r="AF54" s="481">
        <v>75</v>
      </c>
      <c r="AG54" s="481">
        <v>40</v>
      </c>
      <c r="AH54" s="481">
        <v>2152</v>
      </c>
      <c r="AI54" s="481">
        <v>25</v>
      </c>
      <c r="AJ54" s="481">
        <v>18</v>
      </c>
      <c r="AK54" s="481">
        <v>4431</v>
      </c>
      <c r="AL54" s="481">
        <v>75</v>
      </c>
      <c r="AM54" s="481">
        <v>36</v>
      </c>
      <c r="AN54" s="481">
        <v>4432</v>
      </c>
      <c r="AO54" s="481">
        <v>25</v>
      </c>
      <c r="AP54" s="481">
        <v>19</v>
      </c>
    </row>
    <row r="55" spans="7:42">
      <c r="G55" s="481">
        <v>11</v>
      </c>
      <c r="H55" s="481">
        <v>75</v>
      </c>
      <c r="I55" s="481">
        <v>28</v>
      </c>
      <c r="J55" s="481">
        <v>12</v>
      </c>
      <c r="K55" s="481">
        <v>25</v>
      </c>
      <c r="L55" s="481">
        <v>10</v>
      </c>
      <c r="M55" s="481">
        <v>31</v>
      </c>
      <c r="N55" s="481">
        <v>75</v>
      </c>
      <c r="O55" s="481">
        <v>39</v>
      </c>
      <c r="P55" s="481">
        <v>32</v>
      </c>
      <c r="Q55" s="481">
        <v>25</v>
      </c>
      <c r="R55" s="481">
        <v>11</v>
      </c>
      <c r="S55" s="481">
        <v>51</v>
      </c>
      <c r="T55" s="481">
        <v>75</v>
      </c>
      <c r="U55" s="481">
        <v>33</v>
      </c>
      <c r="V55" s="481">
        <v>52</v>
      </c>
      <c r="W55" s="481">
        <v>25</v>
      </c>
      <c r="X55" s="481">
        <v>16</v>
      </c>
      <c r="Y55" s="481">
        <v>1151</v>
      </c>
      <c r="Z55" s="481">
        <v>75</v>
      </c>
      <c r="AA55" s="481">
        <v>28</v>
      </c>
      <c r="AB55" s="481">
        <v>1152</v>
      </c>
      <c r="AC55" s="481">
        <v>25</v>
      </c>
      <c r="AD55" s="481">
        <v>19</v>
      </c>
      <c r="AE55" s="481">
        <v>2031</v>
      </c>
      <c r="AF55" s="481">
        <v>75</v>
      </c>
      <c r="AG55" s="481">
        <v>36</v>
      </c>
      <c r="AH55" s="481">
        <v>2032</v>
      </c>
      <c r="AI55" s="481">
        <v>25</v>
      </c>
      <c r="AJ55" s="481">
        <v>18</v>
      </c>
      <c r="AK55" s="481">
        <v>4431</v>
      </c>
      <c r="AL55" s="481">
        <v>75</v>
      </c>
      <c r="AM55" s="481">
        <v>29</v>
      </c>
      <c r="AN55" s="481">
        <v>4432</v>
      </c>
      <c r="AO55" s="481">
        <v>25</v>
      </c>
      <c r="AP55" s="481">
        <v>19</v>
      </c>
    </row>
    <row r="56" spans="7:42">
      <c r="G56" s="481">
        <v>11</v>
      </c>
      <c r="H56" s="481">
        <v>75</v>
      </c>
      <c r="I56" s="481">
        <v>54</v>
      </c>
      <c r="J56" s="481">
        <v>12</v>
      </c>
      <c r="K56" s="481">
        <v>25</v>
      </c>
      <c r="L56" s="481">
        <v>10</v>
      </c>
      <c r="M56" s="481">
        <v>31</v>
      </c>
      <c r="N56" s="481">
        <v>75</v>
      </c>
      <c r="O56" s="481">
        <v>47</v>
      </c>
      <c r="P56" s="481">
        <v>32</v>
      </c>
      <c r="Q56" s="481">
        <v>25</v>
      </c>
      <c r="R56" s="481">
        <v>20</v>
      </c>
      <c r="S56" s="481">
        <v>51</v>
      </c>
      <c r="T56" s="481">
        <v>75</v>
      </c>
      <c r="U56" s="481">
        <v>50</v>
      </c>
      <c r="V56" s="481">
        <v>52</v>
      </c>
      <c r="W56" s="481">
        <v>25</v>
      </c>
      <c r="X56" s="481">
        <v>18</v>
      </c>
      <c r="Y56" s="481">
        <v>1031</v>
      </c>
      <c r="Z56" s="481">
        <v>75</v>
      </c>
      <c r="AA56" s="481">
        <v>40</v>
      </c>
      <c r="AB56" s="481">
        <v>1032</v>
      </c>
      <c r="AC56" s="481">
        <v>25</v>
      </c>
      <c r="AD56" s="481">
        <v>19</v>
      </c>
      <c r="AE56" s="481">
        <v>2031</v>
      </c>
      <c r="AF56" s="481">
        <v>75</v>
      </c>
      <c r="AG56" s="481">
        <v>43</v>
      </c>
      <c r="AH56" s="481">
        <v>2032</v>
      </c>
      <c r="AI56" s="481">
        <v>25</v>
      </c>
      <c r="AJ56" s="481">
        <v>18</v>
      </c>
      <c r="AK56" s="481">
        <v>3071</v>
      </c>
      <c r="AL56" s="481">
        <v>75</v>
      </c>
      <c r="AM56" s="481">
        <v>54</v>
      </c>
      <c r="AN56" s="481">
        <v>3072</v>
      </c>
      <c r="AO56" s="481">
        <v>25</v>
      </c>
      <c r="AP56" s="481">
        <v>23</v>
      </c>
    </row>
    <row r="57" spans="7:42">
      <c r="G57" s="481">
        <v>11</v>
      </c>
      <c r="H57" s="481">
        <v>75</v>
      </c>
      <c r="I57" s="481">
        <v>48</v>
      </c>
      <c r="J57" s="481">
        <v>12</v>
      </c>
      <c r="K57" s="481">
        <v>25</v>
      </c>
      <c r="L57" s="481">
        <v>10</v>
      </c>
      <c r="M57" s="481">
        <v>31</v>
      </c>
      <c r="N57" s="481">
        <v>75</v>
      </c>
      <c r="O57" s="481">
        <v>47</v>
      </c>
      <c r="P57" s="481">
        <v>32</v>
      </c>
      <c r="Q57" s="481">
        <v>25</v>
      </c>
      <c r="R57" s="481">
        <v>20</v>
      </c>
      <c r="S57" s="481">
        <v>51</v>
      </c>
      <c r="T57" s="481">
        <v>75</v>
      </c>
      <c r="U57" s="481">
        <v>48</v>
      </c>
      <c r="V57" s="481">
        <v>52</v>
      </c>
      <c r="W57" s="481">
        <v>25</v>
      </c>
      <c r="X57" s="481">
        <v>20</v>
      </c>
      <c r="Y57" s="481">
        <v>1031</v>
      </c>
      <c r="Z57" s="481">
        <v>75</v>
      </c>
      <c r="AA57" s="481">
        <v>38</v>
      </c>
      <c r="AB57" s="481">
        <v>1032</v>
      </c>
      <c r="AC57" s="481">
        <v>25</v>
      </c>
      <c r="AD57" s="481">
        <v>19</v>
      </c>
      <c r="AE57" s="481">
        <v>2151</v>
      </c>
      <c r="AF57" s="481">
        <v>75</v>
      </c>
      <c r="AG57" s="481">
        <v>43</v>
      </c>
      <c r="AH57" s="481">
        <v>2152</v>
      </c>
      <c r="AI57" s="481">
        <v>25</v>
      </c>
      <c r="AJ57" s="481">
        <v>18</v>
      </c>
      <c r="AK57" s="481">
        <v>3071</v>
      </c>
      <c r="AL57" s="481">
        <v>75</v>
      </c>
      <c r="AM57" s="481">
        <v>44</v>
      </c>
      <c r="AN57" s="481">
        <v>3072</v>
      </c>
      <c r="AO57" s="481">
        <v>25</v>
      </c>
      <c r="AP57" s="481">
        <v>22</v>
      </c>
    </row>
    <row r="58" spans="7:42">
      <c r="G58" s="481">
        <v>11</v>
      </c>
      <c r="H58" s="481">
        <v>75</v>
      </c>
      <c r="I58" s="481">
        <v>58</v>
      </c>
      <c r="J58" s="481">
        <v>12</v>
      </c>
      <c r="K58" s="481">
        <v>25</v>
      </c>
      <c r="L58" s="481">
        <v>10</v>
      </c>
      <c r="M58" s="481">
        <v>31</v>
      </c>
      <c r="N58" s="481">
        <v>75</v>
      </c>
      <c r="O58" s="481">
        <v>35</v>
      </c>
      <c r="P58" s="481">
        <v>32</v>
      </c>
      <c r="Q58" s="481">
        <v>25</v>
      </c>
      <c r="R58" s="481">
        <v>17</v>
      </c>
      <c r="S58" s="481">
        <v>51</v>
      </c>
      <c r="T58" s="481">
        <v>75</v>
      </c>
      <c r="U58" s="481">
        <v>58</v>
      </c>
      <c r="V58" s="481">
        <v>52</v>
      </c>
      <c r="W58" s="481">
        <v>25</v>
      </c>
      <c r="X58" s="481">
        <v>22</v>
      </c>
      <c r="Y58" s="481">
        <v>1151</v>
      </c>
      <c r="Z58" s="481">
        <v>75</v>
      </c>
      <c r="AA58" s="481">
        <v>52</v>
      </c>
      <c r="AB58" s="481">
        <v>1152</v>
      </c>
      <c r="AC58" s="481">
        <v>25</v>
      </c>
      <c r="AD58" s="481">
        <v>22</v>
      </c>
      <c r="AE58" s="481">
        <v>2151</v>
      </c>
      <c r="AF58" s="481">
        <v>75</v>
      </c>
      <c r="AG58" s="481">
        <v>51</v>
      </c>
      <c r="AH58" s="481">
        <v>2152</v>
      </c>
      <c r="AI58" s="481">
        <v>25</v>
      </c>
      <c r="AJ58" s="481">
        <v>18</v>
      </c>
      <c r="AK58" s="481">
        <v>4431</v>
      </c>
      <c r="AL58" s="481">
        <v>75</v>
      </c>
      <c r="AM58" s="481">
        <v>38</v>
      </c>
      <c r="AN58" s="481">
        <v>4432</v>
      </c>
      <c r="AO58" s="481">
        <v>25</v>
      </c>
      <c r="AP58" s="481">
        <v>19</v>
      </c>
    </row>
    <row r="59" spans="7:42">
      <c r="G59" s="481">
        <v>11</v>
      </c>
      <c r="H59" s="481">
        <v>75</v>
      </c>
      <c r="I59" s="481">
        <v>44</v>
      </c>
      <c r="J59" s="481">
        <v>12</v>
      </c>
      <c r="K59" s="481">
        <v>25</v>
      </c>
      <c r="L59" s="481">
        <v>10</v>
      </c>
      <c r="M59" s="481">
        <v>31</v>
      </c>
      <c r="N59" s="481">
        <v>75</v>
      </c>
      <c r="O59" s="481">
        <v>38</v>
      </c>
      <c r="P59" s="481">
        <v>32</v>
      </c>
      <c r="Q59" s="481">
        <v>25</v>
      </c>
      <c r="R59" s="481">
        <v>17</v>
      </c>
      <c r="S59" s="481">
        <v>51</v>
      </c>
      <c r="T59" s="481">
        <v>75</v>
      </c>
      <c r="U59" s="481">
        <v>44</v>
      </c>
      <c r="V59" s="481">
        <v>52</v>
      </c>
      <c r="W59" s="481">
        <v>25</v>
      </c>
      <c r="X59" s="481">
        <v>20</v>
      </c>
      <c r="Y59" s="481">
        <v>1151</v>
      </c>
      <c r="Z59" s="481">
        <v>75</v>
      </c>
      <c r="AA59" s="481">
        <v>36</v>
      </c>
      <c r="AB59" s="481">
        <v>1152</v>
      </c>
      <c r="AC59" s="481">
        <v>25</v>
      </c>
      <c r="AD59" s="481">
        <v>19</v>
      </c>
      <c r="AE59" s="481">
        <v>2031</v>
      </c>
      <c r="AF59" s="481">
        <v>75</v>
      </c>
      <c r="AG59" s="481">
        <v>43</v>
      </c>
      <c r="AH59" s="481">
        <v>2032</v>
      </c>
      <c r="AI59" s="481">
        <v>25</v>
      </c>
      <c r="AJ59" s="481">
        <v>18</v>
      </c>
      <c r="AK59" s="481">
        <v>4431</v>
      </c>
      <c r="AL59" s="481">
        <v>75</v>
      </c>
      <c r="AM59" s="481">
        <v>34</v>
      </c>
      <c r="AN59" s="481">
        <v>4432</v>
      </c>
      <c r="AO59" s="481">
        <v>25</v>
      </c>
      <c r="AP59" s="481">
        <v>19</v>
      </c>
    </row>
    <row r="60" spans="7:42">
      <c r="G60" s="481">
        <v>11</v>
      </c>
      <c r="H60" s="481">
        <v>75</v>
      </c>
      <c r="I60" s="481">
        <v>41</v>
      </c>
      <c r="J60" s="481">
        <v>12</v>
      </c>
      <c r="K60" s="481">
        <v>25</v>
      </c>
      <c r="L60" s="481">
        <v>10</v>
      </c>
      <c r="M60" s="481">
        <v>31</v>
      </c>
      <c r="N60" s="481">
        <v>75</v>
      </c>
      <c r="O60" s="481">
        <v>38</v>
      </c>
      <c r="P60" s="481">
        <v>32</v>
      </c>
      <c r="Q60" s="481">
        <v>25</v>
      </c>
      <c r="R60" s="481">
        <v>17</v>
      </c>
      <c r="S60" s="481">
        <v>51</v>
      </c>
      <c r="T60" s="481">
        <v>75</v>
      </c>
      <c r="U60" s="481">
        <v>46</v>
      </c>
      <c r="V60" s="481">
        <v>52</v>
      </c>
      <c r="W60" s="481">
        <v>25</v>
      </c>
      <c r="X60" s="481">
        <v>20</v>
      </c>
      <c r="Y60" s="481">
        <v>1151</v>
      </c>
      <c r="Z60" s="481">
        <v>75</v>
      </c>
      <c r="AA60" s="481">
        <v>55</v>
      </c>
      <c r="AB60" s="481">
        <v>1152</v>
      </c>
      <c r="AC60" s="481">
        <v>25</v>
      </c>
      <c r="AD60" s="481">
        <v>23</v>
      </c>
      <c r="AE60" s="481">
        <v>2031</v>
      </c>
      <c r="AF60" s="481">
        <v>75</v>
      </c>
      <c r="AG60" s="481">
        <v>51</v>
      </c>
      <c r="AH60" s="481">
        <v>2032</v>
      </c>
      <c r="AI60" s="481">
        <v>25</v>
      </c>
      <c r="AJ60" s="481">
        <v>18</v>
      </c>
      <c r="AK60" s="481">
        <v>3331</v>
      </c>
      <c r="AL60" s="481">
        <v>75</v>
      </c>
      <c r="AM60" s="481">
        <v>47</v>
      </c>
      <c r="AN60" s="481">
        <v>3332</v>
      </c>
      <c r="AO60" s="481">
        <v>25</v>
      </c>
      <c r="AP60" s="481">
        <v>22</v>
      </c>
    </row>
    <row r="61" spans="7:42">
      <c r="G61" s="481">
        <v>11</v>
      </c>
      <c r="H61" s="481">
        <v>75</v>
      </c>
      <c r="I61" s="481">
        <v>40</v>
      </c>
      <c r="J61" s="481">
        <v>12</v>
      </c>
      <c r="K61" s="481">
        <v>25</v>
      </c>
      <c r="L61" s="481">
        <v>10</v>
      </c>
      <c r="M61" s="481">
        <v>31</v>
      </c>
      <c r="N61" s="481">
        <v>75</v>
      </c>
      <c r="O61" s="481">
        <v>35</v>
      </c>
      <c r="P61" s="481">
        <v>32</v>
      </c>
      <c r="Q61" s="481">
        <v>25</v>
      </c>
      <c r="R61" s="481">
        <v>17</v>
      </c>
      <c r="S61" s="481">
        <v>51</v>
      </c>
      <c r="T61" s="481">
        <v>75</v>
      </c>
      <c r="U61" s="481">
        <v>60</v>
      </c>
      <c r="V61" s="481">
        <v>52</v>
      </c>
      <c r="W61" s="481">
        <v>25</v>
      </c>
      <c r="X61" s="481">
        <v>20</v>
      </c>
      <c r="Y61" s="481">
        <v>1151</v>
      </c>
      <c r="Z61" s="481">
        <v>75</v>
      </c>
      <c r="AA61" s="481">
        <v>46</v>
      </c>
      <c r="AB61" s="481">
        <v>1152</v>
      </c>
      <c r="AC61" s="481">
        <v>25</v>
      </c>
      <c r="AD61" s="481">
        <v>19</v>
      </c>
      <c r="AE61" s="481">
        <v>2031</v>
      </c>
      <c r="AF61" s="481">
        <v>75</v>
      </c>
      <c r="AG61" s="481">
        <v>36</v>
      </c>
      <c r="AH61" s="481">
        <v>2032</v>
      </c>
      <c r="AI61" s="481">
        <v>25</v>
      </c>
      <c r="AJ61" s="481">
        <v>18</v>
      </c>
      <c r="AK61" s="481">
        <v>4431</v>
      </c>
      <c r="AL61" s="481">
        <v>75</v>
      </c>
      <c r="AM61" s="481">
        <v>34</v>
      </c>
      <c r="AN61" s="481">
        <v>4432</v>
      </c>
      <c r="AO61" s="481">
        <v>25</v>
      </c>
      <c r="AP61" s="481">
        <v>19</v>
      </c>
    </row>
    <row r="62" spans="7:42">
      <c r="G62" s="481">
        <v>11</v>
      </c>
      <c r="H62" s="481">
        <v>75</v>
      </c>
      <c r="I62" s="481">
        <v>35</v>
      </c>
      <c r="J62" s="481">
        <v>12</v>
      </c>
      <c r="K62" s="481">
        <v>25</v>
      </c>
      <c r="L62" s="481">
        <v>10</v>
      </c>
      <c r="M62" s="481">
        <v>31</v>
      </c>
      <c r="N62" s="481">
        <v>75</v>
      </c>
      <c r="O62" s="481">
        <v>32</v>
      </c>
      <c r="P62" s="481">
        <v>32</v>
      </c>
      <c r="Q62" s="481">
        <v>25</v>
      </c>
      <c r="R62" s="481">
        <v>14</v>
      </c>
      <c r="S62" s="481">
        <v>51</v>
      </c>
      <c r="T62" s="481">
        <v>75</v>
      </c>
      <c r="U62" s="481">
        <v>40</v>
      </c>
      <c r="V62" s="481">
        <v>52</v>
      </c>
      <c r="W62" s="481">
        <v>25</v>
      </c>
      <c r="X62" s="481">
        <v>18</v>
      </c>
      <c r="Y62" s="481">
        <v>1151</v>
      </c>
      <c r="Z62" s="481">
        <v>75</v>
      </c>
      <c r="AA62" s="481">
        <v>57</v>
      </c>
      <c r="AB62" s="481">
        <v>1152</v>
      </c>
      <c r="AC62" s="481">
        <v>25</v>
      </c>
      <c r="AD62" s="481">
        <v>24</v>
      </c>
      <c r="AE62" s="481">
        <v>2031</v>
      </c>
      <c r="AF62" s="481">
        <v>75</v>
      </c>
      <c r="AG62" s="481">
        <v>52</v>
      </c>
      <c r="AH62" s="481">
        <v>2032</v>
      </c>
      <c r="AI62" s="481">
        <v>25</v>
      </c>
      <c r="AJ62" s="481">
        <v>18</v>
      </c>
      <c r="AK62" s="481">
        <v>3331</v>
      </c>
      <c r="AL62" s="481">
        <v>75</v>
      </c>
      <c r="AM62" s="481">
        <v>50</v>
      </c>
      <c r="AN62" s="481">
        <v>3332</v>
      </c>
      <c r="AO62" s="481">
        <v>25</v>
      </c>
      <c r="AP62" s="481">
        <v>24</v>
      </c>
    </row>
    <row r="63" spans="7:42">
      <c r="G63" s="481">
        <v>11</v>
      </c>
      <c r="H63" s="481">
        <v>75</v>
      </c>
      <c r="I63" s="481">
        <v>59</v>
      </c>
      <c r="J63" s="481">
        <v>12</v>
      </c>
      <c r="K63" s="481">
        <v>25</v>
      </c>
      <c r="L63" s="481">
        <v>13</v>
      </c>
      <c r="M63" s="481">
        <v>31</v>
      </c>
      <c r="N63" s="481">
        <v>75</v>
      </c>
      <c r="O63" s="481">
        <v>50</v>
      </c>
      <c r="P63" s="481">
        <v>32</v>
      </c>
      <c r="Q63" s="481">
        <v>25</v>
      </c>
      <c r="R63" s="481">
        <v>21</v>
      </c>
      <c r="S63" s="481">
        <v>51</v>
      </c>
      <c r="T63" s="481">
        <v>75</v>
      </c>
      <c r="U63" s="481">
        <v>50</v>
      </c>
      <c r="V63" s="481">
        <v>52</v>
      </c>
      <c r="W63" s="481">
        <v>25</v>
      </c>
      <c r="X63" s="481">
        <v>20</v>
      </c>
      <c r="Y63" s="481">
        <v>1031</v>
      </c>
      <c r="Z63" s="481">
        <v>75</v>
      </c>
      <c r="AA63" s="481">
        <v>38</v>
      </c>
      <c r="AB63" s="481">
        <v>1032</v>
      </c>
      <c r="AC63" s="481">
        <v>25</v>
      </c>
      <c r="AD63" s="481">
        <v>19</v>
      </c>
      <c r="AE63" s="481">
        <v>2031</v>
      </c>
      <c r="AF63" s="481">
        <v>75</v>
      </c>
      <c r="AG63" s="481">
        <v>42</v>
      </c>
      <c r="AH63" s="481">
        <v>2032</v>
      </c>
      <c r="AI63" s="481">
        <v>25</v>
      </c>
      <c r="AJ63" s="481">
        <v>18</v>
      </c>
      <c r="AK63" s="481">
        <v>3071</v>
      </c>
      <c r="AL63" s="481">
        <v>75</v>
      </c>
      <c r="AM63" s="481">
        <v>52</v>
      </c>
      <c r="AN63" s="481">
        <v>3072</v>
      </c>
      <c r="AO63" s="481">
        <v>25</v>
      </c>
      <c r="AP63" s="481">
        <v>23</v>
      </c>
    </row>
    <row r="64" spans="7:42">
      <c r="G64" s="481">
        <v>11</v>
      </c>
      <c r="H64" s="481">
        <v>75</v>
      </c>
      <c r="I64" s="481">
        <v>25</v>
      </c>
      <c r="J64" s="481">
        <v>12</v>
      </c>
      <c r="K64" s="481">
        <v>25</v>
      </c>
      <c r="L64" s="481">
        <v>10</v>
      </c>
      <c r="M64" s="481">
        <v>31</v>
      </c>
      <c r="N64" s="481">
        <v>75</v>
      </c>
      <c r="O64" s="481">
        <v>27</v>
      </c>
      <c r="P64" s="481">
        <v>32</v>
      </c>
      <c r="Q64" s="481">
        <v>25</v>
      </c>
      <c r="R64" s="481">
        <v>12</v>
      </c>
      <c r="S64" s="481">
        <v>51</v>
      </c>
      <c r="T64" s="481">
        <v>75</v>
      </c>
      <c r="U64" s="481">
        <v>38</v>
      </c>
      <c r="V64" s="481">
        <v>52</v>
      </c>
      <c r="W64" s="481">
        <v>25</v>
      </c>
      <c r="X64" s="481">
        <v>18</v>
      </c>
      <c r="Y64" s="481">
        <v>1151</v>
      </c>
      <c r="Z64" s="481">
        <v>75</v>
      </c>
      <c r="AA64" s="481">
        <v>36</v>
      </c>
      <c r="AB64" s="481">
        <v>1152</v>
      </c>
      <c r="AC64" s="481">
        <v>25</v>
      </c>
      <c r="AD64" s="481">
        <v>18</v>
      </c>
      <c r="AE64" s="481">
        <v>2151</v>
      </c>
      <c r="AF64" s="481">
        <v>75</v>
      </c>
      <c r="AG64" s="481">
        <v>33</v>
      </c>
      <c r="AH64" s="481">
        <v>2152</v>
      </c>
      <c r="AI64" s="481">
        <v>25</v>
      </c>
      <c r="AJ64" s="481">
        <v>18</v>
      </c>
      <c r="AK64" s="481">
        <v>4431</v>
      </c>
      <c r="AL64" s="481">
        <v>75</v>
      </c>
      <c r="AM64" s="481">
        <v>33</v>
      </c>
      <c r="AN64" s="481">
        <v>4432</v>
      </c>
      <c r="AO64" s="481">
        <v>25</v>
      </c>
      <c r="AP64" s="481">
        <v>19</v>
      </c>
    </row>
    <row r="65" spans="7:42">
      <c r="G65" s="481">
        <v>11</v>
      </c>
      <c r="H65" s="481">
        <v>75</v>
      </c>
      <c r="I65" s="481">
        <v>35</v>
      </c>
      <c r="J65" s="481">
        <v>12</v>
      </c>
      <c r="K65" s="481">
        <v>25</v>
      </c>
      <c r="L65" s="481">
        <v>10</v>
      </c>
      <c r="M65" s="481">
        <v>31</v>
      </c>
      <c r="N65" s="481">
        <v>75</v>
      </c>
      <c r="O65" s="481">
        <v>25</v>
      </c>
      <c r="P65" s="481">
        <v>32</v>
      </c>
      <c r="Q65" s="481">
        <v>25</v>
      </c>
      <c r="R65" s="481">
        <v>11</v>
      </c>
      <c r="S65" s="481">
        <v>51</v>
      </c>
      <c r="T65" s="481">
        <v>75</v>
      </c>
      <c r="U65" s="481">
        <v>38</v>
      </c>
      <c r="V65" s="481">
        <v>52</v>
      </c>
      <c r="W65" s="481">
        <v>25</v>
      </c>
      <c r="X65" s="481">
        <v>18</v>
      </c>
      <c r="Y65" s="481">
        <v>1151</v>
      </c>
      <c r="Z65" s="481">
        <v>75</v>
      </c>
      <c r="AA65" s="481">
        <v>28</v>
      </c>
      <c r="AB65" s="481">
        <v>1152</v>
      </c>
      <c r="AC65" s="481">
        <v>25</v>
      </c>
      <c r="AD65" s="481">
        <v>19</v>
      </c>
      <c r="AE65" s="481">
        <v>2031</v>
      </c>
      <c r="AF65" s="481">
        <v>75</v>
      </c>
      <c r="AG65" s="481">
        <v>33</v>
      </c>
      <c r="AH65" s="481">
        <v>2032</v>
      </c>
      <c r="AI65" s="481">
        <v>25</v>
      </c>
      <c r="AJ65" s="481">
        <v>18</v>
      </c>
      <c r="AK65" s="481">
        <v>4431</v>
      </c>
      <c r="AL65" s="481">
        <v>75</v>
      </c>
      <c r="AM65" s="481">
        <v>26</v>
      </c>
      <c r="AN65" s="481">
        <v>4432</v>
      </c>
      <c r="AO65" s="481">
        <v>25</v>
      </c>
      <c r="AP65" s="481">
        <v>19</v>
      </c>
    </row>
    <row r="66" spans="7:42">
      <c r="G66" s="481">
        <v>11</v>
      </c>
      <c r="H66" s="481">
        <v>75</v>
      </c>
      <c r="I66" s="481">
        <v>37</v>
      </c>
      <c r="J66" s="481">
        <v>12</v>
      </c>
      <c r="K66" s="481">
        <v>25</v>
      </c>
      <c r="L66" s="481">
        <v>10</v>
      </c>
      <c r="M66" s="481">
        <v>31</v>
      </c>
      <c r="N66" s="481">
        <v>75</v>
      </c>
      <c r="O66" s="481">
        <v>32</v>
      </c>
      <c r="P66" s="481">
        <v>32</v>
      </c>
      <c r="Q66" s="481">
        <v>25</v>
      </c>
      <c r="R66" s="481">
        <v>14</v>
      </c>
      <c r="S66" s="481">
        <v>51</v>
      </c>
      <c r="T66" s="481">
        <v>75</v>
      </c>
      <c r="U66" s="481">
        <v>45</v>
      </c>
      <c r="V66" s="481">
        <v>52</v>
      </c>
      <c r="W66" s="481">
        <v>25</v>
      </c>
      <c r="X66" s="481">
        <v>20</v>
      </c>
      <c r="Y66" s="481">
        <v>1151</v>
      </c>
      <c r="Z66" s="481">
        <v>75</v>
      </c>
      <c r="AA66" s="481">
        <v>40</v>
      </c>
      <c r="AB66" s="481">
        <v>1152</v>
      </c>
      <c r="AC66" s="481">
        <v>25</v>
      </c>
      <c r="AD66" s="481">
        <v>19</v>
      </c>
      <c r="AE66" s="481">
        <v>2031</v>
      </c>
      <c r="AF66" s="481">
        <v>75</v>
      </c>
      <c r="AG66" s="481">
        <v>30</v>
      </c>
      <c r="AH66" s="481">
        <v>2032</v>
      </c>
      <c r="AI66" s="481">
        <v>25</v>
      </c>
      <c r="AJ66" s="481">
        <v>18</v>
      </c>
      <c r="AK66" s="481">
        <v>4431</v>
      </c>
      <c r="AL66" s="481">
        <v>75</v>
      </c>
      <c r="AM66" s="481">
        <v>21</v>
      </c>
      <c r="AN66" s="481">
        <v>4432</v>
      </c>
      <c r="AO66" s="481">
        <v>25</v>
      </c>
      <c r="AP66" s="481">
        <v>19</v>
      </c>
    </row>
    <row r="67" spans="7:42">
      <c r="G67" s="481">
        <v>11</v>
      </c>
      <c r="H67" s="481">
        <v>75</v>
      </c>
      <c r="I67" s="481">
        <v>44</v>
      </c>
      <c r="J67" s="481">
        <v>12</v>
      </c>
      <c r="K67" s="481">
        <v>25</v>
      </c>
      <c r="L67" s="481">
        <v>10</v>
      </c>
      <c r="M67" s="481">
        <v>31</v>
      </c>
      <c r="N67" s="481">
        <v>75</v>
      </c>
      <c r="O67" s="481">
        <v>31</v>
      </c>
      <c r="P67" s="481">
        <v>32</v>
      </c>
      <c r="Q67" s="481">
        <v>25</v>
      </c>
      <c r="R67" s="481">
        <v>13</v>
      </c>
      <c r="S67" s="481">
        <v>51</v>
      </c>
      <c r="T67" s="481">
        <v>75</v>
      </c>
      <c r="U67" s="481">
        <v>48</v>
      </c>
      <c r="V67" s="481">
        <v>52</v>
      </c>
      <c r="W67" s="481">
        <v>25</v>
      </c>
      <c r="X67" s="481">
        <v>20</v>
      </c>
      <c r="Y67" s="481">
        <v>1151</v>
      </c>
      <c r="Z67" s="481">
        <v>75</v>
      </c>
      <c r="AA67" s="481">
        <v>40</v>
      </c>
      <c r="AB67" s="481">
        <v>1152</v>
      </c>
      <c r="AC67" s="481">
        <v>25</v>
      </c>
      <c r="AD67" s="481">
        <v>19</v>
      </c>
      <c r="AE67" s="481">
        <v>2031</v>
      </c>
      <c r="AF67" s="481">
        <v>75</v>
      </c>
      <c r="AG67" s="481">
        <v>46</v>
      </c>
      <c r="AH67" s="481">
        <v>2032</v>
      </c>
      <c r="AI67" s="481">
        <v>25</v>
      </c>
      <c r="AJ67" s="481">
        <v>18</v>
      </c>
      <c r="AK67" s="481">
        <v>4431</v>
      </c>
      <c r="AL67" s="481">
        <v>75</v>
      </c>
      <c r="AM67" s="481">
        <v>26</v>
      </c>
      <c r="AN67" s="481">
        <v>4432</v>
      </c>
      <c r="AO67" s="481">
        <v>25</v>
      </c>
      <c r="AP67" s="481">
        <v>19</v>
      </c>
    </row>
    <row r="68" spans="7:42">
      <c r="G68" s="481">
        <v>11</v>
      </c>
      <c r="H68" s="481">
        <v>75</v>
      </c>
      <c r="I68" s="481">
        <v>43</v>
      </c>
      <c r="J68" s="481">
        <v>12</v>
      </c>
      <c r="K68" s="481">
        <v>25</v>
      </c>
      <c r="L68" s="481">
        <v>10</v>
      </c>
      <c r="M68" s="481">
        <v>31</v>
      </c>
      <c r="N68" s="481">
        <v>75</v>
      </c>
      <c r="O68" s="481">
        <v>47</v>
      </c>
      <c r="P68" s="481">
        <v>32</v>
      </c>
      <c r="Q68" s="481">
        <v>25</v>
      </c>
      <c r="R68" s="481">
        <v>21</v>
      </c>
      <c r="S68" s="481">
        <v>51</v>
      </c>
      <c r="T68" s="481">
        <v>75</v>
      </c>
      <c r="U68" s="481">
        <v>48</v>
      </c>
      <c r="V68" s="481">
        <v>52</v>
      </c>
      <c r="W68" s="481">
        <v>25</v>
      </c>
      <c r="X68" s="481">
        <v>19</v>
      </c>
      <c r="Y68" s="481">
        <v>1031</v>
      </c>
      <c r="Z68" s="481">
        <v>75</v>
      </c>
      <c r="AA68" s="481">
        <v>47</v>
      </c>
      <c r="AB68" s="481">
        <v>1032</v>
      </c>
      <c r="AC68" s="481">
        <v>25</v>
      </c>
      <c r="AD68" s="481">
        <v>19</v>
      </c>
      <c r="AE68" s="481">
        <v>2151</v>
      </c>
      <c r="AF68" s="481">
        <v>75</v>
      </c>
      <c r="AG68" s="481">
        <v>42</v>
      </c>
      <c r="AH68" s="481">
        <v>2152</v>
      </c>
      <c r="AI68" s="481">
        <v>25</v>
      </c>
      <c r="AJ68" s="481">
        <v>18</v>
      </c>
      <c r="AK68" s="481">
        <v>4431</v>
      </c>
      <c r="AL68" s="481">
        <v>75</v>
      </c>
      <c r="AM68" s="481">
        <v>39</v>
      </c>
      <c r="AN68" s="481">
        <v>4432</v>
      </c>
      <c r="AO68" s="481">
        <v>25</v>
      </c>
      <c r="AP68" s="481">
        <v>19</v>
      </c>
    </row>
    <row r="69" spans="7:42">
      <c r="G69" s="481">
        <v>11</v>
      </c>
      <c r="H69" s="481">
        <v>75</v>
      </c>
      <c r="I69" s="481">
        <v>54</v>
      </c>
      <c r="J69" s="481">
        <v>12</v>
      </c>
      <c r="K69" s="481">
        <v>25</v>
      </c>
      <c r="L69" s="481">
        <v>10</v>
      </c>
      <c r="M69" s="481">
        <v>31</v>
      </c>
      <c r="N69" s="481">
        <v>75</v>
      </c>
      <c r="O69" s="481">
        <v>57</v>
      </c>
      <c r="P69" s="481">
        <v>32</v>
      </c>
      <c r="Q69" s="481">
        <v>25</v>
      </c>
      <c r="R69" s="481">
        <v>22</v>
      </c>
      <c r="S69" s="481">
        <v>51</v>
      </c>
      <c r="T69" s="481">
        <v>75</v>
      </c>
      <c r="U69" s="481">
        <v>63</v>
      </c>
      <c r="V69" s="481">
        <v>52</v>
      </c>
      <c r="W69" s="481">
        <v>25</v>
      </c>
      <c r="X69" s="481">
        <v>24</v>
      </c>
      <c r="Y69" s="481">
        <v>1031</v>
      </c>
      <c r="Z69" s="481">
        <v>75</v>
      </c>
      <c r="AA69" s="481">
        <v>43</v>
      </c>
      <c r="AB69" s="481">
        <v>1032</v>
      </c>
      <c r="AC69" s="481">
        <v>25</v>
      </c>
      <c r="AD69" s="481">
        <v>20</v>
      </c>
      <c r="AE69" s="481">
        <v>2151</v>
      </c>
      <c r="AF69" s="481">
        <v>75</v>
      </c>
      <c r="AG69" s="481">
        <v>38</v>
      </c>
      <c r="AH69" s="481">
        <v>2152</v>
      </c>
      <c r="AI69" s="481">
        <v>25</v>
      </c>
      <c r="AJ69" s="481">
        <v>18</v>
      </c>
      <c r="AK69" s="481">
        <v>3071</v>
      </c>
      <c r="AL69" s="481">
        <v>75</v>
      </c>
      <c r="AM69" s="481">
        <v>47</v>
      </c>
      <c r="AN69" s="481">
        <v>3072</v>
      </c>
      <c r="AO69" s="481">
        <v>25</v>
      </c>
      <c r="AP69" s="481">
        <v>23</v>
      </c>
    </row>
    <row r="70" spans="7:42">
      <c r="G70" s="481">
        <v>11</v>
      </c>
      <c r="H70" s="481">
        <v>75</v>
      </c>
      <c r="I70" s="481">
        <v>0</v>
      </c>
      <c r="J70" s="481">
        <v>12</v>
      </c>
      <c r="K70" s="481">
        <v>25</v>
      </c>
      <c r="L70" s="481">
        <v>0</v>
      </c>
      <c r="M70" s="481">
        <v>31</v>
      </c>
      <c r="N70" s="481">
        <v>75</v>
      </c>
      <c r="O70" s="481">
        <v>0</v>
      </c>
      <c r="P70" s="481">
        <v>32</v>
      </c>
      <c r="Q70" s="481">
        <v>25</v>
      </c>
      <c r="R70" s="481">
        <v>0</v>
      </c>
      <c r="S70" s="481">
        <v>51</v>
      </c>
      <c r="T70" s="481">
        <v>75</v>
      </c>
      <c r="U70" s="481">
        <v>0</v>
      </c>
      <c r="V70" s="481">
        <v>52</v>
      </c>
      <c r="W70" s="481">
        <v>25</v>
      </c>
      <c r="X70" s="481">
        <v>0</v>
      </c>
      <c r="Y70" s="481">
        <v>1151</v>
      </c>
      <c r="Z70" s="481">
        <v>75</v>
      </c>
      <c r="AA70" s="481">
        <v>0</v>
      </c>
      <c r="AB70" s="481">
        <v>1152</v>
      </c>
      <c r="AC70" s="481">
        <v>25</v>
      </c>
      <c r="AD70" s="481">
        <v>0</v>
      </c>
      <c r="AE70" s="481">
        <v>2151</v>
      </c>
      <c r="AF70" s="481">
        <v>75</v>
      </c>
      <c r="AG70" s="481">
        <v>0</v>
      </c>
      <c r="AH70" s="481">
        <v>2152</v>
      </c>
      <c r="AI70" s="481">
        <v>25</v>
      </c>
      <c r="AJ70" s="481">
        <v>0</v>
      </c>
      <c r="AK70" s="481">
        <v>4431</v>
      </c>
      <c r="AL70" s="481">
        <v>75</v>
      </c>
      <c r="AM70" s="481">
        <v>0</v>
      </c>
      <c r="AN70" s="481">
        <v>4432</v>
      </c>
      <c r="AO70" s="481">
        <v>25</v>
      </c>
      <c r="AP70" s="481">
        <v>0</v>
      </c>
    </row>
    <row r="71" spans="7:42">
      <c r="G71" s="481">
        <v>11</v>
      </c>
      <c r="H71" s="481">
        <v>75</v>
      </c>
      <c r="I71" s="481">
        <v>0</v>
      </c>
      <c r="J71" s="481">
        <v>12</v>
      </c>
      <c r="K71" s="481">
        <v>25</v>
      </c>
      <c r="L71" s="481">
        <v>0</v>
      </c>
      <c r="M71" s="481">
        <v>31</v>
      </c>
      <c r="N71" s="481">
        <v>75</v>
      </c>
      <c r="O71" s="481">
        <v>0</v>
      </c>
      <c r="P71" s="481">
        <v>32</v>
      </c>
      <c r="Q71" s="481">
        <v>25</v>
      </c>
      <c r="R71" s="481">
        <v>0</v>
      </c>
      <c r="S71" s="481">
        <v>51</v>
      </c>
      <c r="T71" s="481">
        <v>75</v>
      </c>
      <c r="U71" s="481">
        <v>0</v>
      </c>
      <c r="V71" s="481">
        <v>52</v>
      </c>
      <c r="W71" s="481">
        <v>25</v>
      </c>
      <c r="X71" s="481">
        <v>0</v>
      </c>
      <c r="Y71" s="481">
        <v>1031</v>
      </c>
      <c r="Z71" s="481">
        <v>75</v>
      </c>
      <c r="AA71" s="481">
        <v>0</v>
      </c>
      <c r="AB71" s="481">
        <v>1032</v>
      </c>
      <c r="AC71" s="481">
        <v>25</v>
      </c>
      <c r="AD71" s="481">
        <v>0</v>
      </c>
      <c r="AE71" s="481">
        <v>2031</v>
      </c>
      <c r="AF71" s="481">
        <v>75</v>
      </c>
      <c r="AG71" s="481">
        <v>0</v>
      </c>
      <c r="AH71" s="481">
        <v>2032</v>
      </c>
      <c r="AI71" s="481">
        <v>25</v>
      </c>
      <c r="AJ71" s="481">
        <v>0</v>
      </c>
      <c r="AK71" s="481">
        <v>3071</v>
      </c>
      <c r="AL71" s="481">
        <v>75</v>
      </c>
      <c r="AM71" s="481">
        <v>0</v>
      </c>
      <c r="AN71" s="481">
        <v>3072</v>
      </c>
      <c r="AO71" s="481">
        <v>25</v>
      </c>
      <c r="AP71" s="481">
        <v>0</v>
      </c>
    </row>
    <row r="72" spans="7:42">
      <c r="G72" s="481">
        <v>11</v>
      </c>
      <c r="H72" s="481">
        <v>75</v>
      </c>
      <c r="I72" s="481">
        <v>27</v>
      </c>
      <c r="J72" s="481">
        <v>12</v>
      </c>
      <c r="K72" s="481">
        <v>25</v>
      </c>
      <c r="L72" s="481">
        <v>10</v>
      </c>
      <c r="M72" s="481">
        <v>31</v>
      </c>
      <c r="N72" s="481">
        <v>75</v>
      </c>
      <c r="O72" s="481">
        <v>35</v>
      </c>
      <c r="P72" s="481">
        <v>32</v>
      </c>
      <c r="Q72" s="481">
        <v>25</v>
      </c>
      <c r="R72" s="481">
        <v>16</v>
      </c>
      <c r="S72" s="481">
        <v>51</v>
      </c>
      <c r="T72" s="481">
        <v>75</v>
      </c>
      <c r="U72" s="481">
        <v>32</v>
      </c>
      <c r="V72" s="481">
        <v>52</v>
      </c>
      <c r="W72" s="481">
        <v>25</v>
      </c>
      <c r="X72" s="481">
        <v>14</v>
      </c>
      <c r="Y72" s="481">
        <v>1151</v>
      </c>
      <c r="Z72" s="481">
        <v>75</v>
      </c>
      <c r="AA72" s="481">
        <v>40</v>
      </c>
      <c r="AB72" s="481">
        <v>1152</v>
      </c>
      <c r="AC72" s="481">
        <v>25</v>
      </c>
      <c r="AD72" s="481">
        <v>19</v>
      </c>
      <c r="AE72" s="481">
        <v>2151</v>
      </c>
      <c r="AF72" s="481">
        <v>75</v>
      </c>
      <c r="AG72" s="481">
        <v>42</v>
      </c>
      <c r="AH72" s="481">
        <v>2152</v>
      </c>
      <c r="AI72" s="481">
        <v>25</v>
      </c>
      <c r="AJ72" s="481">
        <v>17</v>
      </c>
      <c r="AK72" s="481">
        <v>4431</v>
      </c>
      <c r="AL72" s="481">
        <v>75</v>
      </c>
      <c r="AM72" s="481">
        <v>28</v>
      </c>
      <c r="AN72" s="481">
        <v>4432</v>
      </c>
      <c r="AO72" s="481">
        <v>25</v>
      </c>
      <c r="AP72" s="481">
        <v>19</v>
      </c>
    </row>
    <row r="73" spans="7:42">
      <c r="G73" s="481">
        <v>11</v>
      </c>
      <c r="H73" s="481">
        <v>75</v>
      </c>
      <c r="I73" s="481">
        <v>29</v>
      </c>
      <c r="J73" s="481">
        <v>12</v>
      </c>
      <c r="K73" s="481">
        <v>25</v>
      </c>
      <c r="L73" s="481">
        <v>10</v>
      </c>
      <c r="M73" s="481">
        <v>31</v>
      </c>
      <c r="N73" s="481">
        <v>75</v>
      </c>
      <c r="O73" s="481">
        <v>30</v>
      </c>
      <c r="P73" s="481">
        <v>32</v>
      </c>
      <c r="Q73" s="481">
        <v>25</v>
      </c>
      <c r="R73" s="481">
        <v>11</v>
      </c>
      <c r="S73" s="481">
        <v>51</v>
      </c>
      <c r="T73" s="481">
        <v>75</v>
      </c>
      <c r="U73" s="481">
        <v>33</v>
      </c>
      <c r="V73" s="481">
        <v>52</v>
      </c>
      <c r="W73" s="481">
        <v>25</v>
      </c>
      <c r="X73" s="481">
        <v>18</v>
      </c>
      <c r="Y73" s="481">
        <v>1151</v>
      </c>
      <c r="Z73" s="481">
        <v>75</v>
      </c>
      <c r="AA73" s="481">
        <v>32</v>
      </c>
      <c r="AB73" s="481">
        <v>1152</v>
      </c>
      <c r="AC73" s="481">
        <v>25</v>
      </c>
      <c r="AD73" s="481">
        <v>18</v>
      </c>
      <c r="AE73" s="481">
        <v>2031</v>
      </c>
      <c r="AF73" s="481">
        <v>75</v>
      </c>
      <c r="AG73" s="481">
        <v>36</v>
      </c>
      <c r="AH73" s="481">
        <v>2032</v>
      </c>
      <c r="AI73" s="481">
        <v>25</v>
      </c>
      <c r="AJ73" s="481">
        <v>18</v>
      </c>
      <c r="AK73" s="481">
        <v>4431</v>
      </c>
      <c r="AL73" s="481">
        <v>75</v>
      </c>
      <c r="AM73" s="481">
        <v>34</v>
      </c>
      <c r="AN73" s="481">
        <v>4432</v>
      </c>
      <c r="AO73" s="481">
        <v>25</v>
      </c>
      <c r="AP73" s="481">
        <v>19</v>
      </c>
    </row>
    <row r="74" spans="7:42">
      <c r="G74" s="481">
        <v>11</v>
      </c>
      <c r="H74" s="481">
        <v>75</v>
      </c>
      <c r="I74" s="481">
        <v>37</v>
      </c>
      <c r="J74" s="481">
        <v>12</v>
      </c>
      <c r="K74" s="481">
        <v>25</v>
      </c>
      <c r="L74" s="481">
        <v>10</v>
      </c>
      <c r="M74" s="481">
        <v>31</v>
      </c>
      <c r="N74" s="481">
        <v>75</v>
      </c>
      <c r="O74" s="481">
        <v>32</v>
      </c>
      <c r="P74" s="481">
        <v>32</v>
      </c>
      <c r="Q74" s="481">
        <v>25</v>
      </c>
      <c r="R74" s="481">
        <v>14</v>
      </c>
      <c r="S74" s="481">
        <v>51</v>
      </c>
      <c r="T74" s="481">
        <v>75</v>
      </c>
      <c r="U74" s="481">
        <v>38</v>
      </c>
      <c r="V74" s="481">
        <v>52</v>
      </c>
      <c r="W74" s="481">
        <v>25</v>
      </c>
      <c r="X74" s="481">
        <v>20</v>
      </c>
      <c r="Y74" s="481">
        <v>1151</v>
      </c>
      <c r="Z74" s="481">
        <v>75</v>
      </c>
      <c r="AA74" s="481">
        <v>40</v>
      </c>
      <c r="AB74" s="481">
        <v>1152</v>
      </c>
      <c r="AC74" s="481">
        <v>25</v>
      </c>
      <c r="AD74" s="481">
        <v>19</v>
      </c>
      <c r="AE74" s="481">
        <v>2031</v>
      </c>
      <c r="AF74" s="481">
        <v>75</v>
      </c>
      <c r="AG74" s="481">
        <v>38</v>
      </c>
      <c r="AH74" s="481">
        <v>2032</v>
      </c>
      <c r="AI74" s="481">
        <v>25</v>
      </c>
      <c r="AJ74" s="481">
        <v>18</v>
      </c>
      <c r="AK74" s="481">
        <v>4431</v>
      </c>
      <c r="AL74" s="481">
        <v>75</v>
      </c>
      <c r="AM74" s="481">
        <v>37</v>
      </c>
      <c r="AN74" s="481">
        <v>4432</v>
      </c>
      <c r="AO74" s="481">
        <v>25</v>
      </c>
      <c r="AP74" s="481">
        <v>19</v>
      </c>
    </row>
    <row r="75" spans="7:42">
      <c r="G75" s="481">
        <v>11</v>
      </c>
      <c r="H75" s="481">
        <v>75</v>
      </c>
      <c r="I75" s="481">
        <v>40</v>
      </c>
      <c r="J75" s="481">
        <v>12</v>
      </c>
      <c r="K75" s="481">
        <v>25</v>
      </c>
      <c r="L75" s="481">
        <v>10</v>
      </c>
      <c r="M75" s="481">
        <v>31</v>
      </c>
      <c r="N75" s="481">
        <v>75</v>
      </c>
      <c r="O75" s="481">
        <v>34</v>
      </c>
      <c r="P75" s="481">
        <v>32</v>
      </c>
      <c r="Q75" s="481">
        <v>25</v>
      </c>
      <c r="R75" s="481">
        <v>19</v>
      </c>
      <c r="S75" s="481">
        <v>51</v>
      </c>
      <c r="T75" s="481">
        <v>75</v>
      </c>
      <c r="U75" s="481">
        <v>38</v>
      </c>
      <c r="V75" s="481">
        <v>52</v>
      </c>
      <c r="W75" s="481">
        <v>25</v>
      </c>
      <c r="X75" s="481">
        <v>18</v>
      </c>
      <c r="Y75" s="481">
        <v>1151</v>
      </c>
      <c r="Z75" s="481">
        <v>75</v>
      </c>
      <c r="AA75" s="481">
        <v>40</v>
      </c>
      <c r="AB75" s="481">
        <v>1152</v>
      </c>
      <c r="AC75" s="481">
        <v>25</v>
      </c>
      <c r="AD75" s="481">
        <v>19</v>
      </c>
      <c r="AE75" s="481">
        <v>2031</v>
      </c>
      <c r="AF75" s="481">
        <v>75</v>
      </c>
      <c r="AG75" s="481">
        <v>28</v>
      </c>
      <c r="AH75" s="481">
        <v>2032</v>
      </c>
      <c r="AI75" s="481">
        <v>25</v>
      </c>
      <c r="AJ75" s="481">
        <v>18</v>
      </c>
      <c r="AK75" s="481">
        <v>3311</v>
      </c>
      <c r="AL75" s="481">
        <v>75</v>
      </c>
      <c r="AM75" s="481">
        <v>27</v>
      </c>
      <c r="AN75" s="481">
        <v>3312</v>
      </c>
      <c r="AO75" s="481">
        <v>25</v>
      </c>
      <c r="AP75" s="481">
        <v>13</v>
      </c>
    </row>
    <row r="76" spans="7:42">
      <c r="G76" s="481">
        <v>11</v>
      </c>
      <c r="H76" s="481">
        <v>75</v>
      </c>
      <c r="I76" s="481">
        <v>28</v>
      </c>
      <c r="J76" s="481">
        <v>12</v>
      </c>
      <c r="K76" s="481">
        <v>25</v>
      </c>
      <c r="L76" s="481">
        <v>10</v>
      </c>
      <c r="M76" s="481">
        <v>31</v>
      </c>
      <c r="N76" s="481">
        <v>75</v>
      </c>
      <c r="O76" s="481">
        <v>25</v>
      </c>
      <c r="P76" s="481">
        <v>32</v>
      </c>
      <c r="Q76" s="481">
        <v>25</v>
      </c>
      <c r="R76" s="481">
        <v>11</v>
      </c>
      <c r="S76" s="481">
        <v>51</v>
      </c>
      <c r="T76" s="481">
        <v>75</v>
      </c>
      <c r="U76" s="481">
        <v>40</v>
      </c>
      <c r="V76" s="481">
        <v>52</v>
      </c>
      <c r="W76" s="481">
        <v>25</v>
      </c>
      <c r="X76" s="481">
        <v>18</v>
      </c>
      <c r="Y76" s="481">
        <v>1151</v>
      </c>
      <c r="Z76" s="481">
        <v>75</v>
      </c>
      <c r="AA76" s="481">
        <v>25</v>
      </c>
      <c r="AB76" s="481">
        <v>1152</v>
      </c>
      <c r="AC76" s="481">
        <v>25</v>
      </c>
      <c r="AD76" s="481">
        <v>19</v>
      </c>
      <c r="AE76" s="481">
        <v>2031</v>
      </c>
      <c r="AF76" s="481">
        <v>75</v>
      </c>
      <c r="AG76" s="481">
        <v>21</v>
      </c>
      <c r="AH76" s="481">
        <v>2032</v>
      </c>
      <c r="AI76" s="481">
        <v>25</v>
      </c>
      <c r="AJ76" s="481">
        <v>18</v>
      </c>
      <c r="AK76" s="481">
        <v>4431</v>
      </c>
      <c r="AL76" s="481">
        <v>75</v>
      </c>
      <c r="AM76" s="481">
        <v>44</v>
      </c>
      <c r="AN76" s="481">
        <v>4432</v>
      </c>
      <c r="AO76" s="481">
        <v>25</v>
      </c>
      <c r="AP76" s="481">
        <v>19</v>
      </c>
    </row>
    <row r="77" spans="7:42">
      <c r="G77" s="481">
        <v>11</v>
      </c>
      <c r="H77" s="481">
        <v>75</v>
      </c>
      <c r="I77" s="481">
        <v>0</v>
      </c>
      <c r="J77" s="481">
        <v>12</v>
      </c>
      <c r="K77" s="481">
        <v>25</v>
      </c>
      <c r="L77" s="481">
        <v>0</v>
      </c>
      <c r="M77" s="481">
        <v>31</v>
      </c>
      <c r="N77" s="481">
        <v>75</v>
      </c>
      <c r="O77" s="481">
        <v>0</v>
      </c>
      <c r="P77" s="481">
        <v>32</v>
      </c>
      <c r="Q77" s="481">
        <v>25</v>
      </c>
      <c r="R77" s="481">
        <v>0</v>
      </c>
      <c r="S77" s="481">
        <v>51</v>
      </c>
      <c r="T77" s="481">
        <v>75</v>
      </c>
      <c r="U77" s="481">
        <v>0</v>
      </c>
      <c r="V77" s="481">
        <v>52</v>
      </c>
      <c r="W77" s="481">
        <v>25</v>
      </c>
      <c r="X77" s="481">
        <v>0</v>
      </c>
      <c r="Y77" s="481">
        <v>1151</v>
      </c>
      <c r="Z77" s="481">
        <v>75</v>
      </c>
      <c r="AA77" s="481">
        <v>0</v>
      </c>
      <c r="AB77" s="481">
        <v>1152</v>
      </c>
      <c r="AC77" s="481">
        <v>25</v>
      </c>
      <c r="AD77" s="481">
        <v>0</v>
      </c>
      <c r="AE77" s="481">
        <v>2031</v>
      </c>
      <c r="AF77" s="481">
        <v>75</v>
      </c>
      <c r="AG77" s="481">
        <v>0</v>
      </c>
      <c r="AH77" s="481">
        <v>2032</v>
      </c>
      <c r="AI77" s="481">
        <v>25</v>
      </c>
      <c r="AJ77" s="481">
        <v>0</v>
      </c>
      <c r="AK77" s="481">
        <v>4431</v>
      </c>
      <c r="AL77" s="481">
        <v>75</v>
      </c>
      <c r="AM77" s="481">
        <v>12</v>
      </c>
      <c r="AN77" s="481">
        <v>4432</v>
      </c>
      <c r="AO77" s="481">
        <v>25</v>
      </c>
      <c r="AP77" s="481">
        <v>19</v>
      </c>
    </row>
    <row r="78" spans="7:42">
      <c r="G78" s="481">
        <v>11</v>
      </c>
      <c r="H78" s="481">
        <v>75</v>
      </c>
      <c r="I78" s="481">
        <v>36</v>
      </c>
      <c r="J78" s="481">
        <v>12</v>
      </c>
      <c r="K78" s="481">
        <v>25</v>
      </c>
      <c r="L78" s="481">
        <v>10</v>
      </c>
      <c r="M78" s="481">
        <v>31</v>
      </c>
      <c r="N78" s="481">
        <v>75</v>
      </c>
      <c r="O78" s="481">
        <v>33</v>
      </c>
      <c r="P78" s="481">
        <v>32</v>
      </c>
      <c r="Q78" s="481">
        <v>25</v>
      </c>
      <c r="R78" s="481">
        <v>19</v>
      </c>
      <c r="S78" s="481">
        <v>51</v>
      </c>
      <c r="T78" s="481">
        <v>75</v>
      </c>
      <c r="U78" s="481">
        <v>51</v>
      </c>
      <c r="V78" s="481">
        <v>52</v>
      </c>
      <c r="W78" s="481">
        <v>25</v>
      </c>
      <c r="X78" s="481">
        <v>20</v>
      </c>
      <c r="Y78" s="481">
        <v>1151</v>
      </c>
      <c r="Z78" s="481">
        <v>75</v>
      </c>
      <c r="AA78" s="481">
        <v>40</v>
      </c>
      <c r="AB78" s="481">
        <v>1152</v>
      </c>
      <c r="AC78" s="481">
        <v>25</v>
      </c>
      <c r="AD78" s="481">
        <v>19</v>
      </c>
      <c r="AE78" s="481">
        <v>2031</v>
      </c>
      <c r="AF78" s="481">
        <v>75</v>
      </c>
      <c r="AG78" s="481">
        <v>43</v>
      </c>
      <c r="AH78" s="481">
        <v>2032</v>
      </c>
      <c r="AI78" s="481">
        <v>25</v>
      </c>
      <c r="AJ78" s="481">
        <v>18</v>
      </c>
      <c r="AK78" s="481">
        <v>4431</v>
      </c>
      <c r="AL78" s="481">
        <v>75</v>
      </c>
      <c r="AM78" s="481">
        <v>39</v>
      </c>
      <c r="AN78" s="481">
        <v>4432</v>
      </c>
      <c r="AO78" s="481">
        <v>25</v>
      </c>
      <c r="AP78" s="481">
        <v>19</v>
      </c>
    </row>
    <row r="79" spans="7:42">
      <c r="G79" s="481">
        <v>11</v>
      </c>
      <c r="H79" s="481">
        <v>75</v>
      </c>
      <c r="I79" s="481">
        <v>28</v>
      </c>
      <c r="J79" s="481">
        <v>12</v>
      </c>
      <c r="K79" s="481">
        <v>25</v>
      </c>
      <c r="L79" s="481">
        <v>10</v>
      </c>
      <c r="M79" s="481">
        <v>31</v>
      </c>
      <c r="N79" s="481">
        <v>75</v>
      </c>
      <c r="O79" s="481">
        <v>20</v>
      </c>
      <c r="P79" s="481">
        <v>32</v>
      </c>
      <c r="Q79" s="481">
        <v>25</v>
      </c>
      <c r="R79" s="481">
        <v>11</v>
      </c>
      <c r="S79" s="481">
        <v>51</v>
      </c>
      <c r="T79" s="481">
        <v>75</v>
      </c>
      <c r="U79" s="481">
        <v>38</v>
      </c>
      <c r="V79" s="481">
        <v>52</v>
      </c>
      <c r="W79" s="481">
        <v>25</v>
      </c>
      <c r="X79" s="481">
        <v>18</v>
      </c>
      <c r="Y79" s="481">
        <v>1151</v>
      </c>
      <c r="Z79" s="481">
        <v>75</v>
      </c>
      <c r="AA79" s="481">
        <v>33</v>
      </c>
      <c r="AB79" s="481">
        <v>1152</v>
      </c>
      <c r="AC79" s="481">
        <v>25</v>
      </c>
      <c r="AD79" s="481">
        <v>19</v>
      </c>
      <c r="AE79" s="481">
        <v>2031</v>
      </c>
      <c r="AF79" s="481">
        <v>75</v>
      </c>
      <c r="AG79" s="481">
        <v>24</v>
      </c>
      <c r="AH79" s="481">
        <v>2032</v>
      </c>
      <c r="AI79" s="481">
        <v>25</v>
      </c>
      <c r="AJ79" s="481">
        <v>18</v>
      </c>
      <c r="AK79" s="481">
        <v>4431</v>
      </c>
      <c r="AL79" s="481">
        <v>75</v>
      </c>
      <c r="AM79" s="481">
        <v>28</v>
      </c>
      <c r="AN79" s="481">
        <v>4432</v>
      </c>
      <c r="AO79" s="481">
        <v>25</v>
      </c>
      <c r="AP79" s="481">
        <v>19</v>
      </c>
    </row>
    <row r="80" spans="7:42">
      <c r="G80" s="481">
        <v>11</v>
      </c>
      <c r="H80" s="481">
        <v>75</v>
      </c>
      <c r="I80" s="481">
        <v>42</v>
      </c>
      <c r="J80" s="481">
        <v>12</v>
      </c>
      <c r="K80" s="481">
        <v>25</v>
      </c>
      <c r="L80" s="481">
        <v>10</v>
      </c>
      <c r="M80" s="481">
        <v>31</v>
      </c>
      <c r="N80" s="481">
        <v>75</v>
      </c>
      <c r="O80" s="481">
        <v>21</v>
      </c>
      <c r="P80" s="481">
        <v>32</v>
      </c>
      <c r="Q80" s="481">
        <v>25</v>
      </c>
      <c r="R80" s="481">
        <v>11</v>
      </c>
      <c r="S80" s="481">
        <v>51</v>
      </c>
      <c r="T80" s="481">
        <v>75</v>
      </c>
      <c r="U80" s="481">
        <v>40</v>
      </c>
      <c r="V80" s="481">
        <v>52</v>
      </c>
      <c r="W80" s="481">
        <v>25</v>
      </c>
      <c r="X80" s="481">
        <v>18</v>
      </c>
      <c r="Y80" s="481">
        <v>1031</v>
      </c>
      <c r="Z80" s="481">
        <v>75</v>
      </c>
      <c r="AA80" s="481">
        <v>20</v>
      </c>
      <c r="AB80" s="481">
        <v>1032</v>
      </c>
      <c r="AC80" s="481">
        <v>25</v>
      </c>
      <c r="AD80" s="481">
        <v>18</v>
      </c>
      <c r="AE80" s="481">
        <v>2031</v>
      </c>
      <c r="AF80" s="481">
        <v>75</v>
      </c>
      <c r="AG80" s="481">
        <v>21</v>
      </c>
      <c r="AH80" s="481">
        <v>2032</v>
      </c>
      <c r="AI80" s="481">
        <v>25</v>
      </c>
      <c r="AJ80" s="481">
        <v>18</v>
      </c>
      <c r="AK80" s="481">
        <v>3071</v>
      </c>
      <c r="AL80" s="481">
        <v>75</v>
      </c>
      <c r="AM80" s="481">
        <v>35</v>
      </c>
      <c r="AN80" s="481">
        <v>3072</v>
      </c>
      <c r="AO80" s="481">
        <v>25</v>
      </c>
      <c r="AP80" s="481">
        <v>20</v>
      </c>
    </row>
    <row r="81" spans="7:42">
      <c r="G81" s="481">
        <v>11</v>
      </c>
      <c r="H81" s="481">
        <v>75</v>
      </c>
      <c r="I81" s="481">
        <v>21</v>
      </c>
      <c r="J81" s="481">
        <v>12</v>
      </c>
      <c r="K81" s="481">
        <v>25</v>
      </c>
      <c r="L81" s="481">
        <v>10</v>
      </c>
      <c r="M81" s="481">
        <v>31</v>
      </c>
      <c r="N81" s="481">
        <v>75</v>
      </c>
      <c r="O81" s="481">
        <v>20</v>
      </c>
      <c r="P81" s="481">
        <v>32</v>
      </c>
      <c r="Q81" s="481">
        <v>25</v>
      </c>
      <c r="R81" s="481">
        <v>11</v>
      </c>
      <c r="S81" s="481">
        <v>51</v>
      </c>
      <c r="T81" s="481">
        <v>75</v>
      </c>
      <c r="U81" s="481">
        <v>20</v>
      </c>
      <c r="V81" s="481">
        <v>52</v>
      </c>
      <c r="W81" s="481">
        <v>25</v>
      </c>
      <c r="X81" s="481">
        <v>12</v>
      </c>
      <c r="Y81" s="481">
        <v>1151</v>
      </c>
      <c r="Z81" s="481">
        <v>75</v>
      </c>
      <c r="AA81" s="481">
        <v>25</v>
      </c>
      <c r="AB81" s="481">
        <v>1152</v>
      </c>
      <c r="AC81" s="481">
        <v>25</v>
      </c>
      <c r="AD81" s="481">
        <v>18</v>
      </c>
      <c r="AE81" s="481">
        <v>2151</v>
      </c>
      <c r="AF81" s="481">
        <v>75</v>
      </c>
      <c r="AG81" s="481">
        <v>21</v>
      </c>
      <c r="AH81" s="481">
        <v>2152</v>
      </c>
      <c r="AI81" s="481">
        <v>25</v>
      </c>
      <c r="AJ81" s="481">
        <v>18</v>
      </c>
      <c r="AK81" s="481">
        <v>4431</v>
      </c>
      <c r="AL81" s="481">
        <v>75</v>
      </c>
      <c r="AM81" s="481">
        <v>24</v>
      </c>
      <c r="AN81" s="481">
        <v>4432</v>
      </c>
      <c r="AO81" s="481">
        <v>25</v>
      </c>
      <c r="AP81" s="481">
        <v>19</v>
      </c>
    </row>
    <row r="82" spans="7:42">
      <c r="G82" s="481">
        <v>11</v>
      </c>
      <c r="H82" s="481">
        <v>75</v>
      </c>
      <c r="I82" s="481">
        <v>0</v>
      </c>
      <c r="J82" s="481">
        <v>12</v>
      </c>
      <c r="K82" s="481">
        <v>25</v>
      </c>
      <c r="L82" s="481">
        <v>0</v>
      </c>
      <c r="M82" s="481">
        <v>31</v>
      </c>
      <c r="N82" s="481">
        <v>75</v>
      </c>
      <c r="O82" s="481">
        <v>0</v>
      </c>
      <c r="P82" s="481">
        <v>32</v>
      </c>
      <c r="Q82" s="481">
        <v>25</v>
      </c>
      <c r="R82" s="481">
        <v>0</v>
      </c>
      <c r="S82" s="481">
        <v>51</v>
      </c>
      <c r="T82" s="481">
        <v>75</v>
      </c>
      <c r="U82" s="481">
        <v>0</v>
      </c>
      <c r="V82" s="481">
        <v>52</v>
      </c>
      <c r="W82" s="481">
        <v>25</v>
      </c>
      <c r="X82" s="481">
        <v>0</v>
      </c>
      <c r="Y82" s="481">
        <v>1151</v>
      </c>
      <c r="Z82" s="481">
        <v>75</v>
      </c>
      <c r="AA82" s="481">
        <v>0</v>
      </c>
      <c r="AB82" s="481">
        <v>1152</v>
      </c>
      <c r="AC82" s="481">
        <v>25</v>
      </c>
      <c r="AD82" s="481">
        <v>0</v>
      </c>
      <c r="AE82" s="481">
        <v>2031</v>
      </c>
      <c r="AF82" s="481">
        <v>75</v>
      </c>
      <c r="AG82" s="481">
        <v>0</v>
      </c>
      <c r="AH82" s="481">
        <v>2032</v>
      </c>
      <c r="AI82" s="481">
        <v>25</v>
      </c>
      <c r="AJ82" s="481">
        <v>0</v>
      </c>
      <c r="AK82" s="481">
        <v>4431</v>
      </c>
      <c r="AL82" s="481">
        <v>75</v>
      </c>
      <c r="AM82" s="481">
        <v>12</v>
      </c>
      <c r="AN82" s="481">
        <v>4432</v>
      </c>
      <c r="AO82" s="481">
        <v>25</v>
      </c>
      <c r="AP82" s="481">
        <v>19</v>
      </c>
    </row>
    <row r="83" spans="7:42">
      <c r="G83" s="481">
        <v>11</v>
      </c>
      <c r="H83" s="481">
        <v>75</v>
      </c>
      <c r="I83" s="481">
        <v>47</v>
      </c>
      <c r="J83" s="481">
        <v>12</v>
      </c>
      <c r="K83" s="481">
        <v>25</v>
      </c>
      <c r="L83" s="481">
        <v>10</v>
      </c>
      <c r="M83" s="481">
        <v>31</v>
      </c>
      <c r="N83" s="481">
        <v>75</v>
      </c>
      <c r="O83" s="481">
        <v>32</v>
      </c>
      <c r="P83" s="481">
        <v>32</v>
      </c>
      <c r="Q83" s="481">
        <v>25</v>
      </c>
      <c r="R83" s="481">
        <v>14</v>
      </c>
      <c r="S83" s="481">
        <v>51</v>
      </c>
      <c r="T83" s="481">
        <v>75</v>
      </c>
      <c r="U83" s="481">
        <v>27</v>
      </c>
      <c r="V83" s="481">
        <v>52</v>
      </c>
      <c r="W83" s="481">
        <v>25</v>
      </c>
      <c r="X83" s="481">
        <v>13</v>
      </c>
      <c r="Y83" s="481">
        <v>1151</v>
      </c>
      <c r="Z83" s="481">
        <v>75</v>
      </c>
      <c r="AA83" s="481">
        <v>40</v>
      </c>
      <c r="AB83" s="481">
        <v>1152</v>
      </c>
      <c r="AC83" s="481">
        <v>25</v>
      </c>
      <c r="AD83" s="481">
        <v>19</v>
      </c>
      <c r="AE83" s="481">
        <v>2031</v>
      </c>
      <c r="AF83" s="481">
        <v>75</v>
      </c>
      <c r="AG83" s="481">
        <v>37</v>
      </c>
      <c r="AH83" s="481">
        <v>2032</v>
      </c>
      <c r="AI83" s="481">
        <v>25</v>
      </c>
      <c r="AJ83" s="481">
        <v>18</v>
      </c>
      <c r="AK83" s="481">
        <v>4431</v>
      </c>
      <c r="AL83" s="481">
        <v>75</v>
      </c>
      <c r="AM83" s="481">
        <v>34</v>
      </c>
      <c r="AN83" s="481">
        <v>4432</v>
      </c>
      <c r="AO83" s="481">
        <v>25</v>
      </c>
      <c r="AP83" s="481">
        <v>10</v>
      </c>
    </row>
    <row r="84" spans="7:42">
      <c r="G84" s="481">
        <v>11</v>
      </c>
      <c r="H84" s="481">
        <v>75</v>
      </c>
      <c r="I84" s="481">
        <v>36</v>
      </c>
      <c r="J84" s="481">
        <v>12</v>
      </c>
      <c r="K84" s="481">
        <v>25</v>
      </c>
      <c r="L84" s="481">
        <v>10</v>
      </c>
      <c r="M84" s="481">
        <v>31</v>
      </c>
      <c r="N84" s="481">
        <v>75</v>
      </c>
      <c r="O84" s="481">
        <v>25</v>
      </c>
      <c r="P84" s="481">
        <v>32</v>
      </c>
      <c r="Q84" s="481">
        <v>25</v>
      </c>
      <c r="R84" s="481">
        <v>11</v>
      </c>
      <c r="S84" s="481">
        <v>51</v>
      </c>
      <c r="T84" s="481">
        <v>75</v>
      </c>
      <c r="U84" s="481">
        <v>32</v>
      </c>
      <c r="V84" s="481">
        <v>52</v>
      </c>
      <c r="W84" s="481">
        <v>25</v>
      </c>
      <c r="X84" s="481">
        <v>14</v>
      </c>
      <c r="Y84" s="481">
        <v>1151</v>
      </c>
      <c r="Z84" s="481">
        <v>75</v>
      </c>
      <c r="AA84" s="481">
        <v>46</v>
      </c>
      <c r="AB84" s="481">
        <v>1152</v>
      </c>
      <c r="AC84" s="481">
        <v>25</v>
      </c>
      <c r="AD84" s="481">
        <v>20</v>
      </c>
      <c r="AE84" s="481">
        <v>2031</v>
      </c>
      <c r="AF84" s="481">
        <v>75</v>
      </c>
      <c r="AG84" s="481">
        <v>46</v>
      </c>
      <c r="AH84" s="481">
        <v>2032</v>
      </c>
      <c r="AI84" s="481">
        <v>25</v>
      </c>
      <c r="AJ84" s="481">
        <v>18</v>
      </c>
      <c r="AK84" s="481">
        <v>4431</v>
      </c>
      <c r="AL84" s="481">
        <v>75</v>
      </c>
      <c r="AM84" s="481">
        <v>34</v>
      </c>
      <c r="AN84" s="481">
        <v>4432</v>
      </c>
      <c r="AO84" s="481">
        <v>25</v>
      </c>
      <c r="AP84" s="481">
        <v>19</v>
      </c>
    </row>
    <row r="85" spans="7:42">
      <c r="G85" s="481">
        <v>11</v>
      </c>
      <c r="H85" s="481">
        <v>75</v>
      </c>
      <c r="I85" s="481">
        <v>0</v>
      </c>
      <c r="J85" s="481">
        <v>12</v>
      </c>
      <c r="K85" s="481">
        <v>25</v>
      </c>
      <c r="L85" s="481">
        <v>0</v>
      </c>
      <c r="M85" s="481">
        <v>31</v>
      </c>
      <c r="N85" s="481">
        <v>75</v>
      </c>
      <c r="O85" s="481">
        <v>0</v>
      </c>
      <c r="P85" s="481">
        <v>32</v>
      </c>
      <c r="Q85" s="481">
        <v>25</v>
      </c>
      <c r="R85" s="481">
        <v>0</v>
      </c>
      <c r="S85" s="481">
        <v>51</v>
      </c>
      <c r="T85" s="481">
        <v>75</v>
      </c>
      <c r="U85" s="481">
        <v>0</v>
      </c>
      <c r="V85" s="481">
        <v>52</v>
      </c>
      <c r="W85" s="481">
        <v>25</v>
      </c>
      <c r="X85" s="481">
        <v>0</v>
      </c>
      <c r="Y85" s="481">
        <v>1151</v>
      </c>
      <c r="Z85" s="481">
        <v>75</v>
      </c>
      <c r="AA85" s="481">
        <v>0</v>
      </c>
      <c r="AB85" s="481">
        <v>1152</v>
      </c>
      <c r="AC85" s="481">
        <v>25</v>
      </c>
      <c r="AD85" s="481">
        <v>0</v>
      </c>
      <c r="AE85" s="481">
        <v>2031</v>
      </c>
      <c r="AF85" s="481">
        <v>75</v>
      </c>
      <c r="AG85" s="481">
        <v>0</v>
      </c>
      <c r="AH85" s="481">
        <v>2032</v>
      </c>
      <c r="AI85" s="481">
        <v>25</v>
      </c>
      <c r="AJ85" s="481">
        <v>0</v>
      </c>
      <c r="AK85" s="481">
        <v>4431</v>
      </c>
      <c r="AL85" s="481">
        <v>75</v>
      </c>
      <c r="AM85" s="481">
        <v>0</v>
      </c>
      <c r="AN85" s="481">
        <v>4432</v>
      </c>
      <c r="AO85" s="481">
        <v>25</v>
      </c>
      <c r="AP85" s="481">
        <v>0</v>
      </c>
    </row>
    <row r="86" spans="7:42">
      <c r="G86" s="481">
        <v>11</v>
      </c>
      <c r="H86" s="481">
        <v>75</v>
      </c>
      <c r="I86" s="481">
        <v>39</v>
      </c>
      <c r="J86" s="481">
        <v>12</v>
      </c>
      <c r="K86" s="481">
        <v>25</v>
      </c>
      <c r="L86" s="481">
        <v>10</v>
      </c>
      <c r="M86" s="481">
        <v>31</v>
      </c>
      <c r="N86" s="481">
        <v>75</v>
      </c>
      <c r="O86" s="481">
        <v>30</v>
      </c>
      <c r="P86" s="481">
        <v>32</v>
      </c>
      <c r="Q86" s="481">
        <v>25</v>
      </c>
      <c r="R86" s="481">
        <v>11</v>
      </c>
      <c r="S86" s="481">
        <v>51</v>
      </c>
      <c r="T86" s="481">
        <v>75</v>
      </c>
      <c r="U86" s="481">
        <v>39</v>
      </c>
      <c r="V86" s="481">
        <v>52</v>
      </c>
      <c r="W86" s="481">
        <v>25</v>
      </c>
      <c r="X86" s="481">
        <v>18</v>
      </c>
      <c r="Y86" s="481">
        <v>1151</v>
      </c>
      <c r="Z86" s="481">
        <v>75</v>
      </c>
      <c r="AA86" s="481">
        <v>32</v>
      </c>
      <c r="AB86" s="481">
        <v>1152</v>
      </c>
      <c r="AC86" s="481">
        <v>25</v>
      </c>
      <c r="AD86" s="481">
        <v>19</v>
      </c>
      <c r="AE86" s="481">
        <v>2031</v>
      </c>
      <c r="AF86" s="481">
        <v>75</v>
      </c>
      <c r="AG86" s="481">
        <v>42</v>
      </c>
      <c r="AH86" s="481">
        <v>2032</v>
      </c>
      <c r="AI86" s="481">
        <v>25</v>
      </c>
      <c r="AJ86" s="481">
        <v>18</v>
      </c>
      <c r="AK86" s="481">
        <v>4431</v>
      </c>
      <c r="AL86" s="481">
        <v>75</v>
      </c>
      <c r="AM86" s="481">
        <v>32</v>
      </c>
      <c r="AN86" s="481">
        <v>4432</v>
      </c>
      <c r="AO86" s="481">
        <v>25</v>
      </c>
      <c r="AP86" s="481">
        <v>19</v>
      </c>
    </row>
    <row r="87" spans="7:42">
      <c r="G87" s="481">
        <v>11</v>
      </c>
      <c r="H87" s="481">
        <v>75</v>
      </c>
      <c r="I87" s="481">
        <v>0</v>
      </c>
      <c r="J87" s="481">
        <v>12</v>
      </c>
      <c r="K87" s="481">
        <v>25</v>
      </c>
      <c r="L87" s="481">
        <v>0</v>
      </c>
      <c r="M87" s="481">
        <v>31</v>
      </c>
      <c r="N87" s="481">
        <v>75</v>
      </c>
      <c r="O87" s="481">
        <v>0</v>
      </c>
      <c r="P87" s="481">
        <v>32</v>
      </c>
      <c r="Q87" s="481">
        <v>25</v>
      </c>
      <c r="R87" s="481">
        <v>0</v>
      </c>
      <c r="S87" s="481">
        <v>51</v>
      </c>
      <c r="T87" s="481">
        <v>75</v>
      </c>
      <c r="U87" s="481">
        <v>0</v>
      </c>
      <c r="V87" s="481">
        <v>52</v>
      </c>
      <c r="W87" s="481">
        <v>25</v>
      </c>
      <c r="X87" s="481">
        <v>0</v>
      </c>
      <c r="Y87" s="481">
        <v>1031</v>
      </c>
      <c r="Z87" s="481">
        <v>75</v>
      </c>
      <c r="AA87" s="481">
        <v>0</v>
      </c>
      <c r="AB87" s="481">
        <v>1032</v>
      </c>
      <c r="AC87" s="481">
        <v>25</v>
      </c>
      <c r="AD87" s="481">
        <v>0</v>
      </c>
      <c r="AE87" s="481">
        <v>2031</v>
      </c>
      <c r="AF87" s="481">
        <v>75</v>
      </c>
      <c r="AG87" s="481">
        <v>0</v>
      </c>
      <c r="AH87" s="481">
        <v>2032</v>
      </c>
      <c r="AI87" s="481">
        <v>25</v>
      </c>
      <c r="AK87" s="481">
        <v>3071</v>
      </c>
      <c r="AL87" s="481">
        <v>75</v>
      </c>
      <c r="AM87" s="481">
        <v>0</v>
      </c>
      <c r="AN87" s="481">
        <v>3072</v>
      </c>
      <c r="AO87" s="481">
        <v>25</v>
      </c>
      <c r="AP87" s="481">
        <v>0</v>
      </c>
    </row>
  </sheetData>
  <protectedRanges>
    <protectedRange password="CC21" sqref="F7:F21" name="Range1_1_3_1_1_1_1"/>
    <protectedRange password="CC21" sqref="E8:E21" name="Range1_1_1_1_1"/>
    <protectedRange password="CC21" sqref="C7:C42" name="Range1_1_2_1_1"/>
    <protectedRange password="CC21" sqref="D7:D41" name="Range1_1_3_1_2_1"/>
    <protectedRange password="CC21" sqref="B7:B21" name="Range1_1_5_1_1_1_1_1"/>
  </protectedRanges>
  <mergeCells count="18">
    <mergeCell ref="AN5:AP5"/>
    <mergeCell ref="G5:I5"/>
    <mergeCell ref="J5:L5"/>
    <mergeCell ref="M5:O5"/>
    <mergeCell ref="P5:R5"/>
    <mergeCell ref="S5:U5"/>
    <mergeCell ref="V5:X5"/>
    <mergeCell ref="Y5:AA5"/>
    <mergeCell ref="AB5:AD5"/>
    <mergeCell ref="AE5:AG5"/>
    <mergeCell ref="AH5:AJ5"/>
    <mergeCell ref="AK5:AM5"/>
    <mergeCell ref="AK4:AP4"/>
    <mergeCell ref="G4:L4"/>
    <mergeCell ref="M4:R4"/>
    <mergeCell ref="S4:X4"/>
    <mergeCell ref="Y4:AD4"/>
    <mergeCell ref="AE4:AJ4"/>
  </mergeCells>
  <conditionalFormatting sqref="B8:B10">
    <cfRule type="expression" dxfId="501" priority="13">
      <formula>IF(ISBLANK(#REF!), 0, SEARCH(#REF!,$A8&amp;$B8&amp;$C8&amp;$D8&amp;$E8&amp;$J8&amp;$L8&amp;$AE8))</formula>
    </cfRule>
  </conditionalFormatting>
  <conditionalFormatting sqref="E8:E10">
    <cfRule type="expression" dxfId="500" priority="12">
      <formula>IF(ISBLANK(#REF!), 0, SEARCH(#REF!,#REF!&amp;#REF!&amp;$A8&amp;#REF!&amp;$C8&amp;#REF!&amp;#REF!&amp;#REF!))</formula>
    </cfRule>
  </conditionalFormatting>
  <conditionalFormatting sqref="F7:F10 B7:B10">
    <cfRule type="expression" dxfId="499" priority="11">
      <formula>IF(ISBLANK(#REF!), 0, SEARCH(#REF!,$A7&amp;$B7&amp;$C7&amp;$D7&amp;$E7&amp;$H7&amp;$X7&amp;#REF!))</formula>
    </cfRule>
  </conditionalFormatting>
  <conditionalFormatting sqref="B7">
    <cfRule type="expression" dxfId="498" priority="10">
      <formula>IF(ISBLANK(#REF!), 0, SEARCH(#REF!,$A7&amp;$B7&amp;$C7&amp;$D7&amp;$E7&amp;$J7&amp;$L7&amp;#REF!))</formula>
    </cfRule>
  </conditionalFormatting>
  <conditionalFormatting sqref="E8:E10">
    <cfRule type="expression" dxfId="497" priority="9">
      <formula>IF(ISBLANK(#REF!), 0, SEARCH(#REF!,#REF!&amp;#REF!&amp;$A8&amp;#REF!&amp;$C8&amp;#REF!&amp;#REF!&amp;#REF!))</formula>
    </cfRule>
  </conditionalFormatting>
  <conditionalFormatting sqref="B7">
    <cfRule type="expression" dxfId="496" priority="8">
      <formula>IF(ISBLANK(#REF!), 0, SEARCH(#REF!,$A7&amp;$B7&amp;$C7&amp;$D7&amp;$E7&amp;$J7&amp;$L7&amp;#REF!))</formula>
    </cfRule>
  </conditionalFormatting>
  <conditionalFormatting sqref="B8:B10">
    <cfRule type="expression" dxfId="495" priority="7">
      <formula>IF(ISBLANK(#REF!), 0, SEARCH(#REF!,$A8&amp;$B8&amp;$C8&amp;$D8&amp;$E8&amp;$J8&amp;$L8&amp;$AE8))</formula>
    </cfRule>
  </conditionalFormatting>
  <conditionalFormatting sqref="E8:E10">
    <cfRule type="expression" dxfId="494" priority="6">
      <formula>IF(ISBLANK(#REF!), 0, SEARCH(#REF!,#REF!&amp;#REF!&amp;$A8&amp;#REF!&amp;$C8&amp;#REF!&amp;#REF!&amp;#REF!))</formula>
    </cfRule>
  </conditionalFormatting>
  <conditionalFormatting sqref="B8:B10">
    <cfRule type="expression" dxfId="493" priority="5">
      <formula>IF(ISBLANK(#REF!), 0, SEARCH(#REF!,$A8&amp;$B8&amp;$C8&amp;$D8&amp;$E8&amp;$J8&amp;$L8&amp;$AE8))</formula>
    </cfRule>
  </conditionalFormatting>
  <conditionalFormatting sqref="E8:E10">
    <cfRule type="expression" dxfId="492" priority="4">
      <formula>IF(ISBLANK(#REF!), 0, SEARCH(#REF!,#REF!&amp;#REF!&amp;$A8&amp;#REF!&amp;$C8&amp;#REF!&amp;#REF!&amp;#REF!))</formula>
    </cfRule>
  </conditionalFormatting>
  <conditionalFormatting sqref="B7:B10">
    <cfRule type="expression" dxfId="491" priority="3">
      <formula>IF(ISBLANK(#REF!), 0, SEARCH(#REF!,$A7&amp;$B7&amp;$C7&amp;$D7&amp;$E7&amp;$O7&amp;$AG7&amp;#REF!))</formula>
    </cfRule>
  </conditionalFormatting>
  <conditionalFormatting sqref="B7:B10">
    <cfRule type="expression" dxfId="490" priority="2">
      <formula>IF(ISBLANK(#REF!), 0, SEARCH(#REF!,$A7&amp;$B7&amp;$C7&amp;$D7&amp;$E7&amp;$O7&amp;$J7&amp;$W7))</formula>
    </cfRule>
  </conditionalFormatting>
  <conditionalFormatting sqref="B7:B10">
    <cfRule type="expression" dxfId="489" priority="1">
      <formula>IF(ISBLANK(#REF!), 0, SEARCH(#REF!,$A7&amp;$B7&amp;$C7&amp;$D7&amp;$E7&amp;$O7&amp;$AG7&amp;#REF!))</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E10000"/>
  <sheetViews>
    <sheetView showGridLines="0" showRowColHeaders="0" zoomScaleNormal="100" workbookViewId="0">
      <pane xSplit="5" ySplit="6" topLeftCell="F7" activePane="bottomRight" state="frozen"/>
      <selection pane="topRight" activeCell="F1" sqref="F1"/>
      <selection pane="bottomLeft" activeCell="A7" sqref="A7"/>
      <selection pane="bottomRight" activeCell="L20" sqref="L20"/>
    </sheetView>
  </sheetViews>
  <sheetFormatPr defaultColWidth="3.5703125" defaultRowHeight="21"/>
  <cols>
    <col min="1" max="1" width="3.92578125" style="395" bestFit="1" customWidth="1"/>
    <col min="2" max="2" width="7.78515625" style="395" customWidth="1"/>
    <col min="3" max="3" width="5.28515625" style="395" customWidth="1"/>
    <col min="4" max="4" width="2.640625" style="395" customWidth="1"/>
    <col min="5" max="5" width="13.28515625" style="398" customWidth="1"/>
    <col min="6" max="6" width="7.2109375" style="395" customWidth="1"/>
    <col min="7" max="95" width="3.5703125" style="395"/>
    <col min="96" max="96" width="3" style="395" customWidth="1"/>
    <col min="97" max="97" width="3.42578125" style="395" customWidth="1"/>
    <col min="98" max="98" width="3.5703125" style="395"/>
    <col min="99" max="99" width="12.0703125" style="395" customWidth="1"/>
    <col min="100" max="16384" width="3.5703125" style="395"/>
  </cols>
  <sheetData>
    <row r="1" spans="1:109" ht="14.25" customHeight="1" thickBot="1">
      <c r="A1" s="379">
        <f>L7*2.25</f>
        <v>5.3999999999999995</v>
      </c>
      <c r="B1" s="377"/>
      <c r="C1" s="313">
        <v>2078</v>
      </c>
      <c r="D1" s="400"/>
      <c r="E1" s="401" t="s">
        <v>174</v>
      </c>
      <c r="F1" s="402" t="s">
        <v>182</v>
      </c>
      <c r="G1" s="541"/>
      <c r="H1" s="541">
        <v>8</v>
      </c>
      <c r="I1" s="541">
        <v>9</v>
      </c>
      <c r="J1" s="541">
        <v>10</v>
      </c>
      <c r="K1" s="541">
        <v>11</v>
      </c>
      <c r="L1" s="541">
        <v>12</v>
      </c>
      <c r="M1" s="541">
        <v>13</v>
      </c>
      <c r="N1" s="541">
        <v>14</v>
      </c>
      <c r="O1" s="541">
        <v>15</v>
      </c>
      <c r="P1" s="541">
        <v>16</v>
      </c>
      <c r="Q1" s="541">
        <v>17</v>
      </c>
      <c r="R1" s="541">
        <v>18</v>
      </c>
      <c r="S1" s="541">
        <v>19</v>
      </c>
      <c r="T1" s="541">
        <v>20</v>
      </c>
      <c r="U1" s="541">
        <v>21</v>
      </c>
      <c r="V1" s="541">
        <v>22</v>
      </c>
      <c r="W1" s="541">
        <v>23</v>
      </c>
      <c r="X1" s="541">
        <v>24</v>
      </c>
      <c r="Y1" s="541">
        <v>25</v>
      </c>
      <c r="Z1" s="541">
        <v>26</v>
      </c>
      <c r="AA1" s="541">
        <v>27</v>
      </c>
      <c r="AB1" s="541">
        <v>28</v>
      </c>
      <c r="AC1" s="541">
        <v>29</v>
      </c>
      <c r="AD1" s="541">
        <v>30</v>
      </c>
      <c r="AE1" s="541">
        <v>31</v>
      </c>
      <c r="AF1" s="541">
        <v>32</v>
      </c>
      <c r="AG1" s="541">
        <v>33</v>
      </c>
      <c r="AH1" s="541">
        <v>34</v>
      </c>
      <c r="AI1" s="541">
        <v>35</v>
      </c>
      <c r="AJ1" s="541">
        <v>36</v>
      </c>
      <c r="AK1" s="541">
        <v>37</v>
      </c>
      <c r="AL1" s="541">
        <v>38</v>
      </c>
      <c r="AM1" s="541">
        <v>39</v>
      </c>
      <c r="AN1" s="541">
        <v>40</v>
      </c>
      <c r="AO1" s="541">
        <v>41</v>
      </c>
      <c r="AP1" s="541">
        <v>42</v>
      </c>
      <c r="AQ1" s="541">
        <v>43</v>
      </c>
      <c r="AR1" s="541">
        <v>44</v>
      </c>
      <c r="AS1" s="541">
        <v>45</v>
      </c>
      <c r="AT1" s="541">
        <v>46</v>
      </c>
      <c r="AU1" s="541">
        <v>47</v>
      </c>
      <c r="AV1" s="541">
        <v>48</v>
      </c>
      <c r="AW1" s="541">
        <v>49</v>
      </c>
      <c r="AX1" s="541">
        <v>50</v>
      </c>
      <c r="AY1" s="541">
        <v>51</v>
      </c>
      <c r="AZ1" s="541">
        <v>52</v>
      </c>
      <c r="BA1" s="541">
        <v>53</v>
      </c>
      <c r="BB1" s="541">
        <v>54</v>
      </c>
      <c r="BC1" s="541">
        <v>55</v>
      </c>
      <c r="BD1" s="541">
        <v>56</v>
      </c>
      <c r="BE1" s="541">
        <v>57</v>
      </c>
      <c r="BF1" s="541">
        <v>58</v>
      </c>
      <c r="BG1" s="541">
        <v>59</v>
      </c>
      <c r="BH1" s="541">
        <v>60</v>
      </c>
      <c r="BI1" s="541">
        <v>61</v>
      </c>
      <c r="BJ1" s="541">
        <v>62</v>
      </c>
      <c r="BK1" s="541">
        <v>63</v>
      </c>
      <c r="BL1" s="541">
        <v>64</v>
      </c>
      <c r="BM1" s="541">
        <v>65</v>
      </c>
      <c r="BN1" s="541">
        <v>66</v>
      </c>
      <c r="BO1" s="541">
        <v>67</v>
      </c>
      <c r="BP1" s="541">
        <v>68</v>
      </c>
      <c r="BQ1" s="541">
        <v>69</v>
      </c>
      <c r="BR1" s="541">
        <v>70</v>
      </c>
      <c r="BS1" s="541">
        <v>71</v>
      </c>
      <c r="BT1" s="541">
        <v>72</v>
      </c>
      <c r="BU1" s="541">
        <v>73</v>
      </c>
      <c r="BV1" s="541">
        <v>74</v>
      </c>
      <c r="BW1" s="541">
        <v>75</v>
      </c>
      <c r="BX1" s="541">
        <v>76</v>
      </c>
      <c r="BY1" s="541">
        <v>77</v>
      </c>
      <c r="BZ1" s="541">
        <v>78</v>
      </c>
      <c r="CA1" s="541">
        <v>79</v>
      </c>
      <c r="CB1" s="541">
        <v>80</v>
      </c>
      <c r="CC1" s="541">
        <v>81</v>
      </c>
      <c r="CD1" s="541">
        <v>82</v>
      </c>
      <c r="CE1" s="541">
        <v>83</v>
      </c>
      <c r="CF1" s="541">
        <v>84</v>
      </c>
      <c r="CG1" s="541">
        <v>85</v>
      </c>
      <c r="CH1" s="541">
        <v>86</v>
      </c>
      <c r="CI1" s="541">
        <v>87</v>
      </c>
      <c r="CJ1" s="541">
        <v>88</v>
      </c>
      <c r="CK1" s="541">
        <v>89</v>
      </c>
      <c r="CL1" s="541">
        <v>90</v>
      </c>
      <c r="CM1" s="541">
        <v>91</v>
      </c>
      <c r="CN1" s="541">
        <v>92</v>
      </c>
      <c r="CO1" s="541">
        <v>93</v>
      </c>
      <c r="CP1" s="541">
        <v>94</v>
      </c>
      <c r="CQ1" s="541">
        <v>95</v>
      </c>
      <c r="CR1" s="541">
        <v>97</v>
      </c>
      <c r="CS1" s="541">
        <v>98</v>
      </c>
      <c r="CT1" s="541">
        <v>98</v>
      </c>
      <c r="CU1" s="541">
        <v>99</v>
      </c>
      <c r="CV1" s="541">
        <v>100</v>
      </c>
      <c r="CW1" s="541">
        <v>101</v>
      </c>
      <c r="CX1" s="541">
        <v>102</v>
      </c>
      <c r="CY1" s="541">
        <v>103</v>
      </c>
      <c r="CZ1" s="541">
        <v>104</v>
      </c>
      <c r="DA1" s="541">
        <v>105</v>
      </c>
      <c r="DB1" s="542"/>
      <c r="DC1" s="542"/>
      <c r="DD1" s="345"/>
      <c r="DE1" s="345"/>
    </row>
    <row r="2" spans="1:109" ht="14.25" customHeight="1">
      <c r="A2" s="399" t="s">
        <v>360</v>
      </c>
      <c r="B2" s="378"/>
      <c r="C2" s="392">
        <v>2021</v>
      </c>
      <c r="D2" s="404"/>
      <c r="E2" s="405"/>
      <c r="F2" s="535">
        <v>1923</v>
      </c>
      <c r="G2" s="58"/>
      <c r="H2" s="58"/>
      <c r="I2" s="58"/>
      <c r="J2" s="58"/>
      <c r="K2" s="58"/>
      <c r="L2" s="58"/>
      <c r="M2" s="145"/>
      <c r="N2" s="58"/>
      <c r="O2" s="58"/>
      <c r="P2" s="58"/>
      <c r="Q2" s="58"/>
      <c r="R2" s="58"/>
      <c r="S2" s="58"/>
      <c r="T2" s="58"/>
      <c r="U2" s="58"/>
      <c r="V2" s="145"/>
      <c r="W2" s="58"/>
      <c r="X2" s="58"/>
      <c r="Y2" s="58"/>
      <c r="Z2" s="58"/>
      <c r="AA2" s="58"/>
      <c r="AB2" s="58"/>
      <c r="AC2" s="58"/>
      <c r="AD2" s="58"/>
      <c r="AE2" s="58"/>
      <c r="AF2" s="58"/>
      <c r="AG2" s="58"/>
      <c r="AH2" s="364"/>
      <c r="AI2" s="364"/>
      <c r="AJ2" s="363"/>
      <c r="AK2" s="366"/>
      <c r="AL2" s="366"/>
      <c r="AM2" s="365"/>
      <c r="AN2" s="364"/>
      <c r="AO2" s="363"/>
      <c r="AP2" s="363"/>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58"/>
      <c r="CF2" s="58"/>
      <c r="CG2" s="58"/>
      <c r="CH2" s="58"/>
      <c r="CI2" s="58"/>
      <c r="CJ2" s="58"/>
      <c r="CK2" s="58"/>
      <c r="CL2" s="58"/>
      <c r="CM2" s="58"/>
      <c r="CN2" s="58"/>
      <c r="CO2" s="58"/>
      <c r="CP2" s="58"/>
      <c r="CQ2" s="58"/>
      <c r="CR2" s="58"/>
      <c r="CS2" s="345"/>
      <c r="CT2" s="345"/>
      <c r="CU2" s="345"/>
      <c r="CV2" s="345"/>
      <c r="CW2" s="345"/>
      <c r="CX2" s="345"/>
      <c r="CY2" s="345"/>
      <c r="CZ2" s="345"/>
      <c r="DA2" s="345"/>
      <c r="DB2" s="345"/>
      <c r="DC2" s="345"/>
      <c r="DD2" s="345"/>
      <c r="DE2" s="345"/>
    </row>
    <row r="3" spans="1:109" ht="14.25" customHeight="1" thickBot="1">
      <c r="A3" s="399" t="s">
        <v>359</v>
      </c>
      <c r="B3" s="378"/>
      <c r="C3" s="393" t="s">
        <v>56</v>
      </c>
      <c r="D3" s="403" t="s">
        <v>56</v>
      </c>
      <c r="E3" s="405"/>
      <c r="F3" s="406"/>
      <c r="G3" s="408">
        <v>31</v>
      </c>
      <c r="H3" s="408">
        <v>37.5</v>
      </c>
      <c r="I3" s="408">
        <v>15</v>
      </c>
      <c r="J3" s="409">
        <f>(I3/H3*100)</f>
        <v>40</v>
      </c>
      <c r="K3" s="410" t="str">
        <f>IF(J3&gt;=90,"A+",IF(J3&gt;=80,"A",IF(J3&gt;=70,"B+",IF(J3&gt;=60,"B",IF(J3&gt;=50,"C+",IF(J3&gt;=40,"C",IF(J3&gt;=30,"D+",IF(J3&gt;=20,"D",IF(J3&gt;=1,"E","Abs")))))))))</f>
        <v>C</v>
      </c>
      <c r="L3" s="411" t="str">
        <f>IF(AND(K3="D+"),"1.6",IF(AND(K3="E"),"0.8",IF(AND(K3="C"),"2",IF(AND(K3="C+"),"2.4",IF(AND(K3="B"),"2.8",IF(AND(K3="B+"),"3.2",IF(AND(K3="A"),"3.6",IF(AND(K3="A+"),"4",IF(AND(K3="d"),"1.2","0")))))))))</f>
        <v>2</v>
      </c>
      <c r="M3" s="408">
        <v>32</v>
      </c>
      <c r="N3" s="408">
        <v>12.5</v>
      </c>
      <c r="O3" s="408">
        <v>11</v>
      </c>
      <c r="P3" s="411">
        <f>(O3/N3*100)</f>
        <v>88</v>
      </c>
      <c r="Q3" s="412" t="str">
        <f>IF(P3&gt;=90,"A+",IF(P3&gt;=80,"A",IF(P3&gt;=70,"B+",IF(P3&gt;=60,"B",IF(P3&gt;=50,"C+",IF(P3&gt;=40,"C",IF(P3&gt;=30,"D+",IF(P3&gt;=20,"D",IF(P3&gt;=1,"E","Abs")))))))))</f>
        <v>A</v>
      </c>
      <c r="R3" s="411" t="str">
        <f>IF(AND(Q3="D+"),"1.6",IF(AND(Q3="E"),"0.8",IF(AND(Q3="C"),"2",IF(AND(Q3="C+"),"2.4",IF(AND(Q3="B"),"2.8",IF(AND(Q3="B+"),"3.2",IF(AND(Q3="A"),"3.6",IF(AND(Q3="A+"),"4",IF(AND(Q3="d"),"1.2","0")))))))))</f>
        <v>3.6</v>
      </c>
      <c r="S3" s="413">
        <f>(J3+P3)/2</f>
        <v>64</v>
      </c>
      <c r="T3" s="411" t="str">
        <f>IF(S3&gt;=90,"A+",IF(S3&gt;=80,"A",IF(S3&gt;=70,"B+",IF(S3&gt;=60,"B",IF(S3&gt;=50,"C+",IF(S3&gt;=40,"C",IF(S3&gt;=30,"D+",IF(S3&gt;=20,"D",IF(S3&gt;=1,"E","Abs")))))))))</f>
        <v>B</v>
      </c>
      <c r="U3" s="411" t="str">
        <f>IF(AND(T3="D+"),"1.6",IF(AND(T3="E"),"0.8",IF(AND(T3="C"),"2",IF(AND(T3="C+"),"2.4",IF(AND(T3="B"),"2.8",IF(AND(T3="B+"),"3.2",IF(AND(T3="A"),"3.6",IF(AND(T3="A+"),"4",IF(AND(T3="d"),"1.2","0")))))))))</f>
        <v>2.8</v>
      </c>
      <c r="V3" s="408">
        <v>11</v>
      </c>
      <c r="W3" s="408">
        <v>37.5</v>
      </c>
      <c r="X3" s="408">
        <v>21.5</v>
      </c>
      <c r="Y3" s="411">
        <f>(X3/W3*100)</f>
        <v>57.333333333333336</v>
      </c>
      <c r="Z3" s="410" t="str">
        <f>IF(Y3&gt;=90,"A+",IF(Y3&gt;=80,"A",IF(Y3&gt;=70,"B+",IF(Y3&gt;=60,"B",IF(Y3&gt;=50,"C+",IF(Y3&gt;=40,"C",IF(Y3&gt;=30,"D+",IF(Y3&gt;=20,"D",IF(Y3&gt;=1,"E","Abs")))))))))</f>
        <v>C+</v>
      </c>
      <c r="AA3" s="411" t="str">
        <f>IF(AND(Z3="D+"),"1.6",IF(AND(Z3="E"),"0.8",IF(AND(Z3="C"),"2",IF(AND(Z3="C+"),"2.4",IF(AND(Z3="B"),"2.8",IF(AND(Z3="B+"),"3.2",IF(AND(Z3="A"),"3.6",IF(AND(Z3="A+"),"4",IF(AND(Z3="d"),"1.2","0")))))))))</f>
        <v>2.4</v>
      </c>
      <c r="AB3" s="408">
        <v>12</v>
      </c>
      <c r="AC3" s="408">
        <v>12.5</v>
      </c>
      <c r="AD3" s="408" t="s">
        <v>178</v>
      </c>
      <c r="AE3" s="411">
        <f>(AD3/AC3*100)</f>
        <v>88</v>
      </c>
      <c r="AF3" s="412" t="str">
        <f>IF(AE3&gt;=90,"A+",IF(AE3&gt;=80,"A",IF(AE3&gt;=70,"B+",IF(AE3&gt;=60,"B",IF(AE3&gt;=50,"C+",IF(AE3&gt;=40,"C",IF(AE3&gt;=30,"D+",IF(AE3&gt;=20,"D",IF(AE3&gt;=1,"E","Abs")))))))))</f>
        <v>A</v>
      </c>
      <c r="AG3" s="411" t="str">
        <f>IF(AND(AF3="D+"),"1.6",IF(AND(AF3="E"),"0.8",IF(AND(AF3="C"),"2",IF(AND(AF3="C+"),"2.4",IF(AND(AF3="B"),"2.8",IF(AND(AF3="B+"),"3.2",IF(AND(AF3="A"),"3.6",IF(AND(AF3="A+"),"4",IF(AND(AF3="d"),"1.2","0")))))))))</f>
        <v>3.6</v>
      </c>
      <c r="AH3" s="413">
        <f>(Y3+AE3)/2</f>
        <v>72.666666666666671</v>
      </c>
      <c r="AI3" s="411" t="str">
        <f>IF(AH3&gt;=90,"A+",IF(AH3&gt;=80,"A",IF(AH3&gt;=70,"B+",IF(AH3&gt;=60,"B",IF(AH3&gt;=50,"C+",IF(AH3&gt;=40,"C",IF(AH3&gt;=30,"D+",IF(AH3&gt;=20,"D",IF(AH3&gt;=1,"E","Abs")))))))))</f>
        <v>B+</v>
      </c>
      <c r="AJ3" s="411" t="str">
        <f>IF(AND(AI3="D+"),"1.6",IF(AND(AI3="E"),"0.8",IF(AND(AI3="C"),"2",IF(AND(AI3="C+"),"2.4",IF(AND(AI3="B"),"2.8",IF(AND(AI3="B+"),"3.2",IF(AND(AI3="A"),"3.6",IF(AND(AI3="A+"),"4",IF(AND(AI3="d"),"1.2","0")))))))))</f>
        <v>3.2</v>
      </c>
      <c r="AK3" s="408">
        <v>51</v>
      </c>
      <c r="AL3" s="408">
        <v>37.5</v>
      </c>
      <c r="AM3" s="408">
        <v>18.5</v>
      </c>
      <c r="AN3" s="411">
        <f>(AM3/AL3*100)</f>
        <v>49.333333333333336</v>
      </c>
      <c r="AO3" s="410" t="str">
        <f>IF(AN3&gt;=90,"A+",IF(AN3&gt;=80,"A",IF(AN3&gt;=70,"B+",IF(AN3&gt;=60,"B",IF(AN3&gt;=50,"C+",IF(AN3&gt;=40,"C",IF(AN3&gt;=30,"D+",IF(AN3&gt;=20,"D",IF(AN3&gt;=1,"E","Abs")))))))))</f>
        <v>C</v>
      </c>
      <c r="AP3" s="411" t="str">
        <f>IF(AND(AO3="D+"),"1.6",IF(AND(AO3="E"),"0.8",IF(AND(AO3="C"),"2",IF(AND(AO3="C+"),"2.4",IF(AND(AO3="B"),"2.8",IF(AND(AO3="B+"),"3.2",IF(AND(AO3="A"),"3.6",IF(AND(AO3="A+"),"4",IF(AND(AO3="d"),"1.2","0")))))))))</f>
        <v>2</v>
      </c>
      <c r="AQ3" s="408">
        <v>52</v>
      </c>
      <c r="AR3" s="408">
        <v>12.5</v>
      </c>
      <c r="AS3" s="408">
        <v>11</v>
      </c>
      <c r="AT3" s="411">
        <f>(AS3/AR3*100)</f>
        <v>88</v>
      </c>
      <c r="AU3" s="412" t="str">
        <f>IF(AT3&gt;=90,"A+",IF(AT3&gt;=80,"A",IF(AT3&gt;=70,"B+",IF(AT3&gt;=60,"B",IF(AT3&gt;=50,"C+",IF(AT3&gt;=40,"C",IF(AT3&gt;=30,"D+",IF(AT3&gt;=20,"D",IF(AT3&gt;=1,"E","Abs")))))))))</f>
        <v>A</v>
      </c>
      <c r="AV3" s="411" t="str">
        <f>IF(AND(AU3="D+"),"1.6",IF(AND(AU3="E"),"0.8",IF(AND(AU3="C"),"2",IF(AND(AU3="C+"),"2.4",IF(AND(AU3="B"),"2.8",IF(AND(AU3="B+"),"3.2",IF(AND(AU3="A"),"3.6",IF(AND(AU3="A+"),"4",IF(AND(AU3="d"),"1.2","0")))))))))</f>
        <v>3.6</v>
      </c>
      <c r="AW3" s="414">
        <f>(AN3+AT3)/2</f>
        <v>68.666666666666671</v>
      </c>
      <c r="AX3" s="411" t="str">
        <f>IF(AW3&gt;=90,"A+",IF(AW3&gt;=80,"A",IF(AW3&gt;=70,"B+",IF(AW3&gt;=60,"B",IF(AW3&gt;=50,"C+",IF(AW3&gt;=40,"C",IF(AW3&gt;=30,"D+",IF(AW3&gt;=20,"D",IF(AW3&gt;=1,"E","Abs")))))))))</f>
        <v>B</v>
      </c>
      <c r="AY3" s="411" t="str">
        <f>IF(AND(AX3="D+"),"1.6",IF(AND(AX3="E"),"0.8",IF(AND(AX3="C"),"2",IF(AND(AX3="C+"),"2.4",IF(AND(AX3="B"),"2.8",IF(AND(AX3="B+"),"3.2",IF(AND(AX3="A"),"3.6",IF(AND(AX3="A+"),"4",IF(AND(AX3="d"),"1.2","0")))))))))</f>
        <v>2.8</v>
      </c>
      <c r="AZ3" s="408">
        <v>1151</v>
      </c>
      <c r="BA3" s="408">
        <v>37.5</v>
      </c>
      <c r="BB3" s="415">
        <v>24</v>
      </c>
      <c r="BC3" s="411">
        <f>(BB3/BA3*100)</f>
        <v>64</v>
      </c>
      <c r="BD3" s="410" t="str">
        <f>IF(BC3&gt;=90,"A+",IF(BC3&gt;=80,"A",IF(BC3&gt;=70,"B+",IF(BC3&gt;=60,"B",IF(BC3&gt;=50,"C+",IF(BC3&gt;=40,"C",IF(BC3&gt;=30,"D+",IF(BC3&gt;=20,"D",IF(BC3&gt;=1,"E","Abs")))))))))</f>
        <v>B</v>
      </c>
      <c r="BE3" s="411" t="str">
        <f>IF(AND(BD3="D+"),"1.6",IF(AND(BD3="E"),"0.8",IF(AND(BD3="C"),"2",IF(AND(BD3="C+"),"2.4",IF(AND(BD3="B"),"2.8",IF(AND(BD3="B+"),"3.2",IF(AND(BD3="A"),"3.6",IF(AND(BD3="A+"),"4",IF(AND(BD3="d"),"1.2","0")))))))))</f>
        <v>2.8</v>
      </c>
      <c r="BF3" s="408">
        <v>1152</v>
      </c>
      <c r="BG3" s="408">
        <v>12.5</v>
      </c>
      <c r="BH3" s="408">
        <v>12</v>
      </c>
      <c r="BI3" s="411">
        <f>(BH3/BG3*100)</f>
        <v>96</v>
      </c>
      <c r="BJ3" s="412" t="str">
        <f>IF(BI3&gt;=90,"A+",IF(BI3&gt;=80,"A",IF(BI3&gt;=70,"B+",IF(BI3&gt;=60,"B",IF(BI3&gt;=50,"C+",IF(BI3&gt;=40,"C",IF(BI3&gt;=30,"D+",IF(BI3&gt;=20,"D",IF(BI3&gt;=1,"E","Abs")))))))))</f>
        <v>A+</v>
      </c>
      <c r="BK3" s="411" t="str">
        <f>IF(AND(BJ3="D+"),"1.6",IF(AND(BJ3="E"),"0.8",IF(AND(BJ3="C"),"2",IF(AND(BJ3="C+"),"2.4",IF(AND(BJ3="B"),"2.8",IF(AND(BJ3="B+"),"3.2",IF(AND(BJ3="A"),"3.6",IF(AND(BJ3="A+"),"4",IF(AND(BJ3="d"),"1.2","0")))))))))</f>
        <v>4</v>
      </c>
      <c r="BL3" s="413">
        <f>(BC3+BI3)/2</f>
        <v>80</v>
      </c>
      <c r="BM3" s="411" t="str">
        <f>IF(BL3&gt;=90,"A+",IF(BL3&gt;=80,"A",IF(BL3&gt;=70,"B+",IF(BL3&gt;=60,"B",IF(BL3&gt;=50,"C+",IF(BL3&gt;=40,"C",IF(BL3&gt;=30,"D+",IF(BL3&gt;=20,"D",IF(BL3&gt;=1,"E","Abs")))))))))</f>
        <v>A</v>
      </c>
      <c r="BN3" s="411" t="str">
        <f>IF(AND(BM3="D+"),"1.6",IF(AND(BM3="E"),"0.8",IF(AND(BM3="C"),"2",IF(AND(BM3="C+"),"2.4",IF(AND(BM3="B"),"2.8",IF(AND(BM3="B+"),"3.2",IF(AND(BM3="A"),"3.6",IF(AND(BM3="A+"),"4",IF(AND(BM3="d"),"1.2","0")))))))))</f>
        <v>3.6</v>
      </c>
      <c r="BO3" s="408">
        <v>2031</v>
      </c>
      <c r="BP3" s="408">
        <v>37.5</v>
      </c>
      <c r="BQ3" s="408">
        <v>20</v>
      </c>
      <c r="BR3" s="411">
        <f>(BQ3/BP3*100)</f>
        <v>53.333333333333336</v>
      </c>
      <c r="BS3" s="410" t="str">
        <f>IF(BR3&gt;=90,"A+",IF(BR3&gt;=80,"A",IF(BR3&gt;=70,"B+",IF(BR3&gt;=60,"B",IF(BR3&gt;=50,"C+",IF(BR3&gt;=40,"C",IF(BR3&gt;=30,"D+",IF(BR3&gt;=20,"D",IF(BR3&gt;=1,"E","Abs")))))))))</f>
        <v>C+</v>
      </c>
      <c r="BT3" s="411" t="str">
        <f>IF(AND(BS3="D+"),"1.6",IF(AND(BS3="E"),"0.8",IF(AND(BS3="C"),"2",IF(AND(BS3="C+"),"2.4",IF(AND(BS3="B"),"2.8",IF(AND(BS3="B+"),"3.2",IF(AND(BS3="A"),"3.6",IF(AND(BS3="A+"),"4",IF(AND(BS3="d"),"1.2","0")))))))))</f>
        <v>2.4</v>
      </c>
      <c r="BU3" s="408">
        <v>2032</v>
      </c>
      <c r="BV3" s="408">
        <v>12.5</v>
      </c>
      <c r="BW3" s="408">
        <v>10</v>
      </c>
      <c r="BX3" s="411">
        <f>(BW3/BV3*100)</f>
        <v>80</v>
      </c>
      <c r="BY3" s="412" t="str">
        <f>IF(BX3&gt;=90,"A+",IF(BX3&gt;=80,"A",IF(BX3&gt;=70,"B+",IF(BX3&gt;=60,"B",IF(BX3&gt;=50,"C+",IF(BX3&gt;=40,"C",IF(BX3&gt;=30,"D+",IF(BX3&gt;=20,"D",IF(BX3&gt;=1,"E","Abs")))))))))</f>
        <v>A</v>
      </c>
      <c r="BZ3" s="411" t="str">
        <f>IF(AND(BY3="D+"),"1.6",IF(AND(BY3="E"),"0.8",IF(AND(BY3="C"),"2",IF(AND(BY3="C+"),"2.4",IF(AND(BY3="B"),"2.8",IF(AND(BY3="B+"),"3.2",IF(AND(BY3="A"),"3.6",IF(AND(BY3="A+"),"4",IF(AND(BY3="d"),"1.2","0")))))))))</f>
        <v>3.6</v>
      </c>
      <c r="CA3" s="413">
        <f>(BR3+BX3)/2</f>
        <v>66.666666666666671</v>
      </c>
      <c r="CB3" s="411" t="str">
        <f>IF(CA3&gt;=90,"A+",IF(CA3&gt;=80,"A",IF(CA3&gt;=70,"B+",IF(CA3&gt;=60,"B",IF(CA3&gt;=50,"C+",IF(CA3&gt;=40,"C",IF(CA3&gt;=30,"D+",IF(CA3&gt;=20,"D",IF(CA3&gt;=1,"E","Abs")))))))))</f>
        <v>B</v>
      </c>
      <c r="CC3" s="411" t="str">
        <f>IF(AND(CB3="D+"),"1.6",IF(AND(CB3="E"),"0.8",IF(AND(CB3="C"),"2",IF(AND(CB3="C+"),"2.4",IF(AND(CB3="B"),"2.8",IF(AND(CB3="B+"),"3.2",IF(AND(CB3="A"),"3.6",IF(AND(CB3="A+"),"4",IF(AND(CB3="d"),"1.2","0")))))))))</f>
        <v>2.8</v>
      </c>
      <c r="CD3" s="408">
        <v>3331</v>
      </c>
      <c r="CE3" s="408">
        <v>37.5</v>
      </c>
      <c r="CF3" s="408">
        <v>22.25</v>
      </c>
      <c r="CG3" s="411">
        <f>(CF3/CE3*100)</f>
        <v>59.333333333333336</v>
      </c>
      <c r="CH3" s="412" t="str">
        <f>IF(CG3&gt;=90,"A+",IF(CG3&gt;=80,"A",IF(CG3&gt;=70,"B+",IF(CG3&gt;=60,"B",IF(CG3&gt;=50,"C+",IF(CG3&gt;=40,"C",IF(CG3&gt;=30,"D+",IF(CG3&gt;=20,"D",IF(CG3&gt;=1,"E","Abs")))))))))</f>
        <v>C+</v>
      </c>
      <c r="CI3" s="416" t="str">
        <f>IF(AND(CH3="D+"),"1.6",IF(AND(CH3="E"),"0.8",IF(AND(CH3="C"),"2",IF(AND(CH3="C+"),"2.4",IF(AND(CH3="B"),"2.8",IF(AND(CH3="B+"),"3.2",IF(AND(CH3="A"),"3.6",IF(AND(CH3="A+"),"4",IF(AND(CH3="d"),"1.2","0")))))))))</f>
        <v>2.4</v>
      </c>
      <c r="CJ3" s="408">
        <v>3332</v>
      </c>
      <c r="CK3" s="408">
        <v>12.5</v>
      </c>
      <c r="CL3" s="408">
        <v>11</v>
      </c>
      <c r="CM3" s="411">
        <f>(CL3/CK3*100)</f>
        <v>88</v>
      </c>
      <c r="CN3" s="410" t="str">
        <f>IF(CM3&gt;=90,"A+",IF(CM3&gt;=80,"A",IF(CM3&gt;=70,"B+",IF(CM3&gt;=60,"B",IF(CM3&gt;=50,"C+",IF(CM3&gt;=40,"C",IF(CM3&gt;=30,"D+",IF(CM3&gt;=20,"D",IF(CM3&gt;=1,"E","Abs")))))))))</f>
        <v>A</v>
      </c>
      <c r="CO3" s="411" t="str">
        <f>IF(AND(CN3="D+"),"1.6",IF(AND(CN3="E"),"0.8",IF(AND(CN3="C"),"2",IF(AND(CN3="C+"),"2.4",IF(AND(CN3="B"),"2.8",IF(AND(CN3="B+"),"3.2",IF(AND(CN3="A"),"3.6",IF(AND(CN3="A+"),"4",IF(AND(CN3="d"),"1.2","0")))))))))</f>
        <v>3.6</v>
      </c>
      <c r="CP3" s="413">
        <f>(CG3+CM3)/2</f>
        <v>73.666666666666671</v>
      </c>
      <c r="CQ3" s="411" t="str">
        <f>IF(CP3&gt;=90,"A+",IF(CP3&gt;=80,"A",IF(CP3&gt;=70,"B+",IF(CP3&gt;=60,"B",IF(CP3&gt;=50,"C+",IF(CP3&gt;=40,"C",IF(CP3&gt;=30,"D+",IF(CP3&gt;=20,"D",IF(CP3&gt;=1,"E","Abs")))))))))</f>
        <v>B+</v>
      </c>
      <c r="CR3" s="411" t="str">
        <f>IF(AND(CQ3="D+"),"1.6",IF(AND(CQ3="E"),"0.8",IF(AND(CQ3="C"),"2",IF(AND(CQ3="C+"),"2.4",IF(AND(CQ3="B"),"2.8",IF(AND(CQ3="B+"),"3.2",IF(AND(CQ3="A"),"3.6",IF(AND(CQ3="A+"),"4",IF(AND(CQ3="d"),"1.2","0")))))))))</f>
        <v>3.2</v>
      </c>
      <c r="CS3" s="417">
        <f>(U3+AJ3+AY3+BN3+CC3+CR3)/6</f>
        <v>3.0666666666666664</v>
      </c>
      <c r="CT3" s="418">
        <f>(L3*2.25+R3*0.75+AA3*3+AG3*1+AP3*4+AV3*1+BE3*4+BK3*1+BT3*4+BZ3*1+CI3*4+CO3*1)/27</f>
        <v>2.6370370370370364</v>
      </c>
      <c r="CU3" s="345"/>
      <c r="CV3" s="345"/>
      <c r="CW3" s="345"/>
      <c r="CX3" s="345"/>
      <c r="CY3" s="345"/>
      <c r="CZ3" s="345"/>
      <c r="DA3" s="345"/>
      <c r="DB3" s="345"/>
      <c r="DC3" s="345"/>
      <c r="DD3" s="345"/>
      <c r="DE3" s="345"/>
    </row>
    <row r="4" spans="1:109" ht="14.25" customHeight="1" thickBot="1">
      <c r="A4" s="399" t="s">
        <v>358</v>
      </c>
      <c r="B4" s="378"/>
      <c r="C4" s="393" t="s">
        <v>57</v>
      </c>
      <c r="D4" s="403" t="s">
        <v>57</v>
      </c>
      <c r="E4" s="362"/>
      <c r="F4" s="407"/>
      <c r="G4" s="361"/>
      <c r="H4" s="361"/>
      <c r="I4" s="361"/>
      <c r="J4" s="361"/>
      <c r="K4" s="361"/>
      <c r="L4" s="361"/>
      <c r="M4" s="361" t="s">
        <v>19</v>
      </c>
      <c r="N4" s="361"/>
      <c r="O4" s="361"/>
      <c r="P4" s="361"/>
      <c r="Q4" s="361"/>
      <c r="R4" s="361"/>
      <c r="S4" s="361"/>
      <c r="T4" s="361"/>
      <c r="U4" s="360"/>
      <c r="V4" s="703" t="s">
        <v>20</v>
      </c>
      <c r="W4" s="704"/>
      <c r="X4" s="704"/>
      <c r="Y4" s="704"/>
      <c r="Z4" s="704"/>
      <c r="AA4" s="704"/>
      <c r="AB4" s="704"/>
      <c r="AC4" s="704"/>
      <c r="AD4" s="704"/>
      <c r="AE4" s="704"/>
      <c r="AF4" s="704"/>
      <c r="AG4" s="704"/>
      <c r="AH4" s="704"/>
      <c r="AI4" s="704"/>
      <c r="AJ4" s="705"/>
      <c r="AK4" s="703" t="s">
        <v>21</v>
      </c>
      <c r="AL4" s="704"/>
      <c r="AM4" s="704"/>
      <c r="AN4" s="704"/>
      <c r="AO4" s="704"/>
      <c r="AP4" s="704"/>
      <c r="AQ4" s="704"/>
      <c r="AR4" s="704"/>
      <c r="AS4" s="704"/>
      <c r="AT4" s="704"/>
      <c r="AU4" s="704"/>
      <c r="AV4" s="704"/>
      <c r="AW4" s="704"/>
      <c r="AX4" s="704"/>
      <c r="AY4" s="705"/>
      <c r="AZ4" s="703" t="s">
        <v>22</v>
      </c>
      <c r="BA4" s="704"/>
      <c r="BB4" s="704"/>
      <c r="BC4" s="704"/>
      <c r="BD4" s="704"/>
      <c r="BE4" s="704"/>
      <c r="BF4" s="704"/>
      <c r="BG4" s="704"/>
      <c r="BH4" s="704"/>
      <c r="BI4" s="704"/>
      <c r="BJ4" s="704"/>
      <c r="BK4" s="704"/>
      <c r="BL4" s="704"/>
      <c r="BM4" s="704"/>
      <c r="BN4" s="705"/>
      <c r="BO4" s="703" t="s">
        <v>26</v>
      </c>
      <c r="BP4" s="704"/>
      <c r="BQ4" s="704"/>
      <c r="BR4" s="704"/>
      <c r="BS4" s="704"/>
      <c r="BT4" s="704"/>
      <c r="BU4" s="704"/>
      <c r="BV4" s="704"/>
      <c r="BW4" s="704"/>
      <c r="BX4" s="704"/>
      <c r="BY4" s="704"/>
      <c r="BZ4" s="704"/>
      <c r="CA4" s="704"/>
      <c r="CB4" s="704"/>
      <c r="CC4" s="705"/>
      <c r="CD4" s="706" t="s">
        <v>41</v>
      </c>
      <c r="CE4" s="707"/>
      <c r="CF4" s="707"/>
      <c r="CG4" s="707"/>
      <c r="CH4" s="707"/>
      <c r="CI4" s="707"/>
      <c r="CJ4" s="707"/>
      <c r="CK4" s="707"/>
      <c r="CL4" s="707"/>
      <c r="CM4" s="707"/>
      <c r="CN4" s="707"/>
      <c r="CO4" s="707"/>
      <c r="CP4" s="707"/>
      <c r="CQ4" s="707"/>
      <c r="CR4" s="708"/>
      <c r="CS4" s="359"/>
      <c r="CT4" s="358"/>
      <c r="CU4" s="355"/>
      <c r="CV4" s="357"/>
      <c r="CW4" s="356"/>
      <c r="CX4" s="356"/>
      <c r="CY4" s="356"/>
      <c r="CZ4" s="356"/>
      <c r="DA4" s="355"/>
      <c r="DB4" s="357"/>
      <c r="DC4" s="356"/>
      <c r="DD4" s="355"/>
      <c r="DE4" s="345"/>
    </row>
    <row r="5" spans="1:109" ht="14.25" customHeight="1" thickBot="1">
      <c r="A5" s="399" t="s">
        <v>357</v>
      </c>
      <c r="B5" s="378"/>
      <c r="C5" s="394" t="s">
        <v>58</v>
      </c>
      <c r="D5" s="536" t="s">
        <v>58</v>
      </c>
      <c r="E5" s="537"/>
      <c r="F5" s="538"/>
      <c r="G5" s="698" t="s">
        <v>5</v>
      </c>
      <c r="H5" s="698"/>
      <c r="I5" s="698"/>
      <c r="J5" s="698"/>
      <c r="K5" s="698"/>
      <c r="L5" s="699"/>
      <c r="M5" s="354"/>
      <c r="N5" s="353"/>
      <c r="O5" s="353"/>
      <c r="P5" s="353" t="s">
        <v>6</v>
      </c>
      <c r="Q5" s="353"/>
      <c r="R5" s="352"/>
      <c r="S5" s="354"/>
      <c r="T5" s="353" t="s">
        <v>356</v>
      </c>
      <c r="U5" s="352"/>
      <c r="V5" s="700" t="s">
        <v>5</v>
      </c>
      <c r="W5" s="698"/>
      <c r="X5" s="698"/>
      <c r="Y5" s="698"/>
      <c r="Z5" s="698"/>
      <c r="AA5" s="699"/>
      <c r="AB5" s="700" t="s">
        <v>6</v>
      </c>
      <c r="AC5" s="698"/>
      <c r="AD5" s="698"/>
      <c r="AE5" s="698"/>
      <c r="AF5" s="698"/>
      <c r="AG5" s="699"/>
      <c r="AH5" s="700" t="s">
        <v>356</v>
      </c>
      <c r="AI5" s="698"/>
      <c r="AJ5" s="699"/>
      <c r="AK5" s="700" t="s">
        <v>5</v>
      </c>
      <c r="AL5" s="698"/>
      <c r="AM5" s="698"/>
      <c r="AN5" s="698"/>
      <c r="AO5" s="698"/>
      <c r="AP5" s="699"/>
      <c r="AQ5" s="700" t="s">
        <v>6</v>
      </c>
      <c r="AR5" s="698"/>
      <c r="AS5" s="698"/>
      <c r="AT5" s="698"/>
      <c r="AU5" s="698"/>
      <c r="AV5" s="699"/>
      <c r="AW5" s="700" t="s">
        <v>356</v>
      </c>
      <c r="AX5" s="698"/>
      <c r="AY5" s="699"/>
      <c r="AZ5" s="700" t="s">
        <v>5</v>
      </c>
      <c r="BA5" s="698"/>
      <c r="BB5" s="698"/>
      <c r="BC5" s="698"/>
      <c r="BD5" s="698"/>
      <c r="BE5" s="699"/>
      <c r="BF5" s="700" t="s">
        <v>6</v>
      </c>
      <c r="BG5" s="698"/>
      <c r="BH5" s="698"/>
      <c r="BI5" s="698"/>
      <c r="BJ5" s="698"/>
      <c r="BK5" s="699"/>
      <c r="BL5" s="700" t="s">
        <v>356</v>
      </c>
      <c r="BM5" s="698"/>
      <c r="BN5" s="699"/>
      <c r="BO5" s="700" t="s">
        <v>5</v>
      </c>
      <c r="BP5" s="698"/>
      <c r="BQ5" s="698"/>
      <c r="BR5" s="698"/>
      <c r="BS5" s="698"/>
      <c r="BT5" s="699"/>
      <c r="BU5" s="700" t="s">
        <v>6</v>
      </c>
      <c r="BV5" s="698"/>
      <c r="BW5" s="698"/>
      <c r="BX5" s="698"/>
      <c r="BY5" s="698"/>
      <c r="BZ5" s="699"/>
      <c r="CA5" s="700" t="s">
        <v>356</v>
      </c>
      <c r="CB5" s="698"/>
      <c r="CC5" s="699"/>
      <c r="CD5" s="700" t="s">
        <v>5</v>
      </c>
      <c r="CE5" s="698"/>
      <c r="CF5" s="698"/>
      <c r="CG5" s="698"/>
      <c r="CH5" s="698"/>
      <c r="CI5" s="699"/>
      <c r="CJ5" s="700" t="s">
        <v>6</v>
      </c>
      <c r="CK5" s="698"/>
      <c r="CL5" s="698"/>
      <c r="CM5" s="698"/>
      <c r="CN5" s="698"/>
      <c r="CO5" s="699"/>
      <c r="CP5" s="700" t="s">
        <v>356</v>
      </c>
      <c r="CQ5" s="698"/>
      <c r="CR5" s="699"/>
      <c r="CS5" s="701" t="s">
        <v>355</v>
      </c>
      <c r="CT5" s="701" t="s">
        <v>355</v>
      </c>
      <c r="CU5" s="350"/>
      <c r="CV5" s="351"/>
      <c r="CW5" s="58"/>
      <c r="CX5" s="58"/>
      <c r="CY5" s="58"/>
      <c r="CZ5" s="58"/>
      <c r="DA5" s="350"/>
      <c r="DB5" s="351"/>
      <c r="DC5" s="58"/>
      <c r="DD5" s="350"/>
      <c r="DE5" s="345"/>
    </row>
    <row r="6" spans="1:109" ht="14.25" customHeight="1" thickBot="1">
      <c r="A6" s="374" t="s">
        <v>0</v>
      </c>
      <c r="B6" s="375" t="s">
        <v>63</v>
      </c>
      <c r="C6" s="374" t="s">
        <v>62</v>
      </c>
      <c r="D6" s="375" t="s">
        <v>27</v>
      </c>
      <c r="E6" s="375" t="s">
        <v>64</v>
      </c>
      <c r="F6" s="376" t="s">
        <v>1</v>
      </c>
      <c r="G6" s="65" t="s">
        <v>18</v>
      </c>
      <c r="H6" s="66" t="s">
        <v>39</v>
      </c>
      <c r="I6" s="67" t="s">
        <v>25</v>
      </c>
      <c r="J6" s="349" t="s">
        <v>354</v>
      </c>
      <c r="K6" s="349" t="s">
        <v>353</v>
      </c>
      <c r="L6" s="349" t="s">
        <v>352</v>
      </c>
      <c r="M6" s="66" t="s">
        <v>18</v>
      </c>
      <c r="N6" s="66" t="s">
        <v>39</v>
      </c>
      <c r="O6" s="67" t="s">
        <v>25</v>
      </c>
      <c r="P6" s="349" t="s">
        <v>354</v>
      </c>
      <c r="Q6" s="349" t="s">
        <v>353</v>
      </c>
      <c r="R6" s="349" t="s">
        <v>352</v>
      </c>
      <c r="S6" s="349" t="s">
        <v>354</v>
      </c>
      <c r="T6" s="349" t="s">
        <v>353</v>
      </c>
      <c r="U6" s="349" t="s">
        <v>352</v>
      </c>
      <c r="V6" s="66" t="s">
        <v>18</v>
      </c>
      <c r="W6" s="66" t="s">
        <v>39</v>
      </c>
      <c r="X6" s="67" t="s">
        <v>25</v>
      </c>
      <c r="Y6" s="349" t="s">
        <v>354</v>
      </c>
      <c r="Z6" s="349" t="s">
        <v>353</v>
      </c>
      <c r="AA6" s="349" t="s">
        <v>352</v>
      </c>
      <c r="AB6" s="66" t="s">
        <v>18</v>
      </c>
      <c r="AC6" s="66" t="s">
        <v>39</v>
      </c>
      <c r="AD6" s="67" t="s">
        <v>25</v>
      </c>
      <c r="AE6" s="349" t="s">
        <v>354</v>
      </c>
      <c r="AF6" s="349" t="s">
        <v>353</v>
      </c>
      <c r="AG6" s="349" t="s">
        <v>352</v>
      </c>
      <c r="AH6" s="349" t="s">
        <v>354</v>
      </c>
      <c r="AI6" s="349" t="s">
        <v>353</v>
      </c>
      <c r="AJ6" s="349" t="s">
        <v>352</v>
      </c>
      <c r="AK6" s="66" t="s">
        <v>18</v>
      </c>
      <c r="AL6" s="66" t="s">
        <v>39</v>
      </c>
      <c r="AM6" s="67" t="s">
        <v>25</v>
      </c>
      <c r="AN6" s="349" t="s">
        <v>354</v>
      </c>
      <c r="AO6" s="349" t="s">
        <v>353</v>
      </c>
      <c r="AP6" s="349" t="s">
        <v>352</v>
      </c>
      <c r="AQ6" s="66" t="s">
        <v>18</v>
      </c>
      <c r="AR6" s="66" t="s">
        <v>39</v>
      </c>
      <c r="AS6" s="67" t="s">
        <v>25</v>
      </c>
      <c r="AT6" s="349" t="s">
        <v>354</v>
      </c>
      <c r="AU6" s="349" t="s">
        <v>353</v>
      </c>
      <c r="AV6" s="349" t="s">
        <v>352</v>
      </c>
      <c r="AW6" s="349" t="s">
        <v>354</v>
      </c>
      <c r="AX6" s="349" t="s">
        <v>353</v>
      </c>
      <c r="AY6" s="349" t="s">
        <v>352</v>
      </c>
      <c r="AZ6" s="68" t="s">
        <v>18</v>
      </c>
      <c r="BA6" s="66" t="s">
        <v>39</v>
      </c>
      <c r="BB6" s="67" t="s">
        <v>25</v>
      </c>
      <c r="BC6" s="349" t="s">
        <v>354</v>
      </c>
      <c r="BD6" s="349" t="s">
        <v>353</v>
      </c>
      <c r="BE6" s="349" t="s">
        <v>352</v>
      </c>
      <c r="BF6" s="66" t="s">
        <v>18</v>
      </c>
      <c r="BG6" s="66" t="s">
        <v>39</v>
      </c>
      <c r="BH6" s="69" t="s">
        <v>25</v>
      </c>
      <c r="BI6" s="349" t="s">
        <v>354</v>
      </c>
      <c r="BJ6" s="349" t="s">
        <v>353</v>
      </c>
      <c r="BK6" s="349" t="s">
        <v>352</v>
      </c>
      <c r="BL6" s="349" t="s">
        <v>354</v>
      </c>
      <c r="BM6" s="349" t="s">
        <v>353</v>
      </c>
      <c r="BN6" s="349" t="s">
        <v>352</v>
      </c>
      <c r="BO6" s="70" t="s">
        <v>18</v>
      </c>
      <c r="BP6" s="71" t="s">
        <v>39</v>
      </c>
      <c r="BQ6" s="72" t="s">
        <v>25</v>
      </c>
      <c r="BR6" s="349" t="s">
        <v>354</v>
      </c>
      <c r="BS6" s="349" t="s">
        <v>353</v>
      </c>
      <c r="BT6" s="349" t="s">
        <v>352</v>
      </c>
      <c r="BU6" s="71" t="s">
        <v>18</v>
      </c>
      <c r="BV6" s="71" t="s">
        <v>39</v>
      </c>
      <c r="BW6" s="72" t="s">
        <v>25</v>
      </c>
      <c r="BX6" s="349" t="s">
        <v>354</v>
      </c>
      <c r="BY6" s="349" t="s">
        <v>353</v>
      </c>
      <c r="BZ6" s="349" t="s">
        <v>352</v>
      </c>
      <c r="CA6" s="349" t="s">
        <v>354</v>
      </c>
      <c r="CB6" s="349" t="s">
        <v>353</v>
      </c>
      <c r="CC6" s="349" t="s">
        <v>352</v>
      </c>
      <c r="CD6" s="71" t="s">
        <v>18</v>
      </c>
      <c r="CE6" s="71" t="s">
        <v>39</v>
      </c>
      <c r="CF6" s="72" t="s">
        <v>25</v>
      </c>
      <c r="CG6" s="349" t="s">
        <v>354</v>
      </c>
      <c r="CH6" s="349" t="s">
        <v>353</v>
      </c>
      <c r="CI6" s="349" t="s">
        <v>352</v>
      </c>
      <c r="CJ6" s="71" t="s">
        <v>18</v>
      </c>
      <c r="CK6" s="71" t="s">
        <v>39</v>
      </c>
      <c r="CL6" s="72" t="s">
        <v>25</v>
      </c>
      <c r="CM6" s="349" t="s">
        <v>354</v>
      </c>
      <c r="CN6" s="349" t="s">
        <v>353</v>
      </c>
      <c r="CO6" s="349" t="s">
        <v>352</v>
      </c>
      <c r="CP6" s="349" t="s">
        <v>354</v>
      </c>
      <c r="CQ6" s="349" t="s">
        <v>353</v>
      </c>
      <c r="CR6" s="349" t="s">
        <v>352</v>
      </c>
      <c r="CS6" s="702"/>
      <c r="CT6" s="702"/>
      <c r="CU6" s="367"/>
      <c r="CV6" s="396" t="s">
        <v>351</v>
      </c>
      <c r="CW6" s="397" t="s">
        <v>350</v>
      </c>
      <c r="CX6" s="397" t="s">
        <v>349</v>
      </c>
      <c r="CY6" s="397" t="s">
        <v>348</v>
      </c>
      <c r="CZ6" s="397" t="s">
        <v>347</v>
      </c>
      <c r="DA6" s="368" t="s">
        <v>346</v>
      </c>
      <c r="DB6" s="369"/>
      <c r="DC6" s="370"/>
      <c r="DD6" s="368"/>
      <c r="DE6" s="371"/>
    </row>
    <row r="7" spans="1:109">
      <c r="A7" s="21">
        <v>1</v>
      </c>
      <c r="B7" s="21">
        <v>7819230058</v>
      </c>
      <c r="C7" s="21">
        <v>1190005</v>
      </c>
      <c r="D7" s="21" t="s">
        <v>40</v>
      </c>
      <c r="E7" s="22" t="s">
        <v>65</v>
      </c>
      <c r="F7" s="666">
        <v>59023</v>
      </c>
      <c r="G7" s="56">
        <v>11</v>
      </c>
      <c r="H7" s="56">
        <v>75</v>
      </c>
      <c r="I7" s="56">
        <v>41</v>
      </c>
      <c r="J7" s="342">
        <f t="shared" ref="J7:J70" si="0">(I7/H7*100)</f>
        <v>54.666666666666664</v>
      </c>
      <c r="K7" s="346" t="str">
        <f t="shared" ref="K7:K70" si="1">IF(J7&gt;=90,"A+",IF(J7&gt;=80,"A",IF(J7&gt;=70,"B+",IF(J7&gt;=60,"B",IF(J7&gt;=50,"C+",IF(J7&gt;=40,"C",IF(J7&gt;=30,"D+",IF(J7&gt;=20,"D",IF(J7&gt;=1,"E","Abs")))))))))</f>
        <v>C+</v>
      </c>
      <c r="L7" s="341" t="str">
        <f>IF(AND(K7="D+"),"1.6",IF(AND(K7="E"),"0.8",IF(AND(K7="C"),"2",IF(AND(K7="C+"),"2.4",IF(AND(K7="B"),"2.8",IF(AND(K7="B+"),"3.2",IF(AND(K7="A"),"3.6",IF(AND(K7="A+"),"4",IF(AND(K7="d"),"1.2","0")))))))))</f>
        <v>2.4</v>
      </c>
      <c r="M7" s="56">
        <v>12</v>
      </c>
      <c r="N7" s="56">
        <v>25</v>
      </c>
      <c r="O7" s="56">
        <v>10</v>
      </c>
      <c r="P7" s="341">
        <f t="shared" ref="P7:P70" si="2">(O7/N7*100)</f>
        <v>40</v>
      </c>
      <c r="Q7" s="348" t="str">
        <f t="shared" ref="Q7:Q70" si="3">IF(P7&gt;=90,"A+",IF(P7&gt;=80,"A",IF(P7&gt;=70,"B+",IF(P7&gt;=60,"B",IF(P7&gt;=50,"C+",IF(P7&gt;=40,"C",IF(P7&gt;=30,"D+",IF(P7&gt;=20,"D",IF(P7&gt;=1,"E","Abs")))))))))</f>
        <v>C</v>
      </c>
      <c r="R7" s="341" t="str">
        <f t="shared" ref="R7:R70" si="4">IF(AND(Q7="D+"),"1.6",IF(AND(Q7="E"),"0.8",IF(AND(Q7="C"),"2",IF(AND(Q7="C+"),"2.4",IF(AND(Q7="B"),"2.8",IF(AND(Q7="B+"),"3.2",IF(AND(Q7="A"),"3.6",IF(AND(Q7="A+"),"4",IF(AND(Q7="d"),"1.2","0")))))))))</f>
        <v>2</v>
      </c>
      <c r="S7" s="419">
        <f>(I7+O7)/(H7+N7)*100</f>
        <v>51</v>
      </c>
      <c r="T7" s="471" t="str">
        <f>IF(U7&gt;3.6,"A+",IF(U7&gt;3.2,"A",IF(U7&gt;2.8,"B+",IF(U7&gt;2.4,"B",IF(U7&gt;2,"C+",IF(U7&gt;1.6,"C",IF(U7&gt;1.2,"D+",IF(U7&gt;0.8,"D",IF(U7&gt;0.4,"E","Abs")))))))))</f>
        <v>C+</v>
      </c>
      <c r="U7" s="471">
        <f>(L7*2.25+R7*0.75)/3</f>
        <v>2.2999999999999998</v>
      </c>
      <c r="V7" s="56">
        <v>31</v>
      </c>
      <c r="W7" s="56">
        <v>75</v>
      </c>
      <c r="X7" s="56">
        <v>32</v>
      </c>
      <c r="Y7" s="341">
        <f t="shared" ref="Y7:Y70" si="5">(X7/W7*100)</f>
        <v>42.666666666666671</v>
      </c>
      <c r="Z7" s="346" t="str">
        <f t="shared" ref="Z7:Z70" si="6">IF(Y7&gt;=90,"A+",IF(Y7&gt;=80,"A",IF(Y7&gt;=70,"B+",IF(Y7&gt;=60,"B",IF(Y7&gt;=50,"C+",IF(Y7&gt;=40,"C",IF(Y7&gt;=30,"D+",IF(Y7&gt;=20,"D",IF(Y7&gt;=1,"E","Abs")))))))))</f>
        <v>C</v>
      </c>
      <c r="AA7" s="341" t="str">
        <f t="shared" ref="AA7:AA70" si="7">IF(AND(Z7="D+"),"1.6",IF(AND(Z7="E"),"0.8",IF(AND(Z7="C"),"2",IF(AND(Z7="C+"),"2.4",IF(AND(Z7="B"),"2.8",IF(AND(Z7="B+"),"3.2",IF(AND(Z7="A"),"3.6",IF(AND(Z7="A+"),"4",IF(AND(Z7="d"),"1.2","0")))))))))</f>
        <v>2</v>
      </c>
      <c r="AB7" s="56">
        <v>32</v>
      </c>
      <c r="AC7" s="56">
        <v>25</v>
      </c>
      <c r="AD7" s="56">
        <v>14</v>
      </c>
      <c r="AE7" s="341">
        <f t="shared" ref="AE7:AE70" si="8">(AD7/AC7*100)</f>
        <v>56.000000000000007</v>
      </c>
      <c r="AF7" s="348" t="str">
        <f t="shared" ref="AF7:AF70" si="9">IF(AE7&gt;=90,"A+",IF(AE7&gt;=80,"A",IF(AE7&gt;=70,"B+",IF(AE7&gt;=60,"B",IF(AE7&gt;=50,"C+",IF(AE7&gt;=40,"C",IF(AE7&gt;=30,"D+",IF(AE7&gt;=20,"D",IF(AE7&gt;=1,"E","Abs")))))))))</f>
        <v>C+</v>
      </c>
      <c r="AG7" s="341" t="str">
        <f t="shared" ref="AG7:AG70" si="10">IF(AND(AF7="D+"),"1.6",IF(AND(AF7="E"),"0.8",IF(AND(AF7="C"),"2",IF(AND(AF7="C+"),"2.4",IF(AND(AF7="B"),"2.8",IF(AND(AF7="B+"),"3.2",IF(AND(AF7="A"),"3.6",IF(AND(AF7="A+"),"4",IF(AND(AF7="d"),"1.2","0")))))))))</f>
        <v>2.4</v>
      </c>
      <c r="AH7" s="419">
        <f>(X7+AD7)/(W7+AC7)*100</f>
        <v>46</v>
      </c>
      <c r="AI7" s="471" t="str">
        <f>IF(AJ7&gt;3.6,"A+",IF(AJ7&gt;3.2,"A",IF(AJ7&gt;2.8,"B+",IF(AJ7&gt;2.4,"B",IF(AJ7&gt;2,"C+",IF(AJ7&gt;1.6,"C",IF(AJ7&gt;1.2,"D+",IF(AJ7&gt;0.8,"D",IF(AJ7&gt;0.4,"E","Abs")))))))))</f>
        <v>C+</v>
      </c>
      <c r="AJ7" s="471">
        <f>(AA7*3+AG7*1)/4</f>
        <v>2.1</v>
      </c>
      <c r="AK7" s="56">
        <v>51</v>
      </c>
      <c r="AL7" s="56">
        <v>75</v>
      </c>
      <c r="AM7" s="56">
        <v>48</v>
      </c>
      <c r="AN7" s="341">
        <f t="shared" ref="AN7:AN70" si="11">(AM7/AL7*100)</f>
        <v>64</v>
      </c>
      <c r="AO7" s="346" t="str">
        <f t="shared" ref="AO7:AO70" si="12">IF(AN7&gt;=90,"A+",IF(AN7&gt;=80,"A",IF(AN7&gt;=70,"B+",IF(AN7&gt;=60,"B",IF(AN7&gt;=50,"C+",IF(AN7&gt;=40,"C",IF(AN7&gt;=30,"D+",IF(AN7&gt;=20,"D",IF(AN7&gt;=1,"E","Abs")))))))))</f>
        <v>B</v>
      </c>
      <c r="AP7" s="341" t="str">
        <f t="shared" ref="AP7:AP70" si="13">IF(AND(AO7="D+"),"1.6",IF(AND(AO7="E"),"0.8",IF(AND(AO7="C"),"2",IF(AND(AO7="C+"),"2.4",IF(AND(AO7="B"),"2.8",IF(AND(AO7="B+"),"3.2",IF(AND(AO7="A"),"3.6",IF(AND(AO7="A+"),"4",IF(AND(AO7="d"),"1.2","0")))))))))</f>
        <v>2.8</v>
      </c>
      <c r="AQ7" s="56">
        <v>52</v>
      </c>
      <c r="AR7" s="56">
        <v>25</v>
      </c>
      <c r="AS7" s="56">
        <v>20</v>
      </c>
      <c r="AT7" s="341">
        <f t="shared" ref="AT7:AT70" si="14">(AS7/AR7*100)</f>
        <v>80</v>
      </c>
      <c r="AU7" s="348" t="str">
        <f t="shared" ref="AU7:AU70" si="15">IF(AT7&gt;=90,"A+",IF(AT7&gt;=80,"A",IF(AT7&gt;=70,"B+",IF(AT7&gt;=60,"B",IF(AT7&gt;=50,"C+",IF(AT7&gt;=40,"C",IF(AT7&gt;=30,"D+",IF(AT7&gt;=20,"D",IF(AT7&gt;=1,"E","Abs")))))))))</f>
        <v>A</v>
      </c>
      <c r="AV7" s="341" t="str">
        <f t="shared" ref="AV7:AV70" si="16">IF(AND(AU7="D+"),"1.6",IF(AND(AU7="E"),"0.8",IF(AND(AU7="C"),"2",IF(AND(AU7="C+"),"2.4",IF(AND(AU7="B"),"2.8",IF(AND(AU7="B+"),"3.2",IF(AND(AU7="A"),"3.6",IF(AND(AU7="A+"),"4",IF(AND(AU7="d"),"1.2","0")))))))))</f>
        <v>3.6</v>
      </c>
      <c r="AW7" s="419">
        <f>(AM7+AS7)/(AL7+AR7)*100</f>
        <v>68</v>
      </c>
      <c r="AX7" s="471" t="str">
        <f>IF(AY7&gt;3.6,"A+",IF(AY7&gt;3.2,"A",IF(AY7&gt;2.8,"B+",IF(AY7&gt;2.4,"B",IF(AY7&gt;2,"C+",IF(AY7&gt;1.6,"C",IF(AY7&gt;1.2,"D+",IF(AY7&gt;0.8,"D",IF(AY7&gt;0.4,"E","Abs")))))))))</f>
        <v>B+</v>
      </c>
      <c r="AY7" s="532">
        <f>(AP7*3.75+AV7*1.25)/5</f>
        <v>3</v>
      </c>
      <c r="AZ7" s="56">
        <v>2031</v>
      </c>
      <c r="BA7" s="56">
        <v>75</v>
      </c>
      <c r="BB7" s="56">
        <v>34</v>
      </c>
      <c r="BC7" s="341">
        <f t="shared" ref="BC7:BC70" si="17">(BB7/BA7*100)</f>
        <v>45.333333333333329</v>
      </c>
      <c r="BD7" s="346" t="str">
        <f t="shared" ref="BD7:BD70" si="18">IF(BC7&gt;=90,"A+",IF(BC7&gt;=80,"A",IF(BC7&gt;=70,"B+",IF(BC7&gt;=60,"B",IF(BC7&gt;=50,"C+",IF(BC7&gt;=40,"C",IF(BC7&gt;=30,"D+",IF(BC7&gt;=20,"D",IF(BC7&gt;=1,"E","Abs")))))))))</f>
        <v>C</v>
      </c>
      <c r="BE7" s="341" t="str">
        <f t="shared" ref="BE7:BE70" si="19">IF(AND(BD7="D+"),"1.6",IF(AND(BD7="E"),"0.8",IF(AND(BD7="C"),"2",IF(AND(BD7="C+"),"2.4",IF(AND(BD7="B"),"2.8",IF(AND(BD7="B+"),"3.2",IF(AND(BD7="A"),"3.6",IF(AND(BD7="A+"),"4",IF(AND(BD7="d"),"1.2","0")))))))))</f>
        <v>2</v>
      </c>
      <c r="BF7" s="56">
        <v>2032</v>
      </c>
      <c r="BG7" s="56">
        <v>25</v>
      </c>
      <c r="BH7" s="56">
        <v>19</v>
      </c>
      <c r="BI7" s="341">
        <f t="shared" ref="BI7:BI70" si="20">(BH7/BG7*100)</f>
        <v>76</v>
      </c>
      <c r="BJ7" s="348" t="str">
        <f t="shared" ref="BJ7:BJ70" si="21">IF(BI7&gt;=90,"A+",IF(BI7&gt;=80,"A",IF(BI7&gt;=70,"B+",IF(BI7&gt;=60,"B",IF(BI7&gt;=50,"C+",IF(BI7&gt;=40,"C",IF(BI7&gt;=30,"D+",IF(BI7&gt;=20,"D",IF(BI7&gt;=1,"E","Abs")))))))))</f>
        <v>B+</v>
      </c>
      <c r="BK7" s="341" t="str">
        <f t="shared" ref="BK7:BK70" si="22">IF(AND(BJ7="D+"),"1.6",IF(AND(BJ7="E"),"0.8",IF(AND(BJ7="C"),"2",IF(AND(BJ7="C+"),"2.4",IF(AND(BJ7="B"),"2.8",IF(AND(BJ7="B+"),"3.2",IF(AND(BJ7="A"),"3.6",IF(AND(BJ7="A+"),"4",IF(AND(BJ7="d"),"1.2","0")))))))))</f>
        <v>3.2</v>
      </c>
      <c r="BL7" s="419">
        <f>(BB7+BH7)/(BA7+BG7)*100</f>
        <v>53</v>
      </c>
      <c r="BM7" s="471" t="str">
        <f>IF(BN7&gt;3.6,"A+",IF(BN7&gt;3.2,"A",IF(BN7&gt;2.8,"B+",IF(BN7&gt;2.4,"B",IF(BN7&gt;2,"C+",IF(BN7&gt;1.6,"C",IF(BN7&gt;1.2,"D+",IF(BN7&gt;0.8,"D",IF(BN7&gt;0.4,"E","Abs")))))))))</f>
        <v>C+</v>
      </c>
      <c r="BN7" s="532">
        <f>(BE7*3.75+BK7*1.25)/5</f>
        <v>2.2999999999999998</v>
      </c>
      <c r="BO7" s="56">
        <v>1151</v>
      </c>
      <c r="BP7" s="56">
        <v>75</v>
      </c>
      <c r="BQ7" s="49">
        <v>40</v>
      </c>
      <c r="BR7" s="341">
        <f t="shared" ref="BR7:BR70" si="23">(BQ7/BP7*100)</f>
        <v>53.333333333333336</v>
      </c>
      <c r="BS7" s="346" t="str">
        <f t="shared" ref="BS7:BS70" si="24">IF(BR7&gt;=90,"A+",IF(BR7&gt;=80,"A",IF(BR7&gt;=70,"B+",IF(BR7&gt;=60,"B",IF(BR7&gt;=50,"C+",IF(BR7&gt;=40,"C",IF(BR7&gt;=30,"D+",IF(BR7&gt;=20,"D",IF(BR7&gt;=1,"E","Abs")))))))))</f>
        <v>C+</v>
      </c>
      <c r="BT7" s="341" t="str">
        <f t="shared" ref="BT7:BT70" si="25">IF(AND(BS7="D+"),"1.6",IF(AND(BS7="E"),"0.8",IF(AND(BS7="C"),"2",IF(AND(BS7="C+"),"2.4",IF(AND(BS7="B"),"2.8",IF(AND(BS7="B+"),"3.2",IF(AND(BS7="A"),"3.6",IF(AND(BS7="A+"),"4",IF(AND(BS7="d"),"1.2","0")))))))))</f>
        <v>2.4</v>
      </c>
      <c r="BU7" s="56">
        <v>1152</v>
      </c>
      <c r="BV7" s="56">
        <v>25</v>
      </c>
      <c r="BW7" s="56">
        <v>19</v>
      </c>
      <c r="BX7" s="341">
        <f t="shared" ref="BX7:BX70" si="26">(BW7/BV7*100)</f>
        <v>76</v>
      </c>
      <c r="BY7" s="348" t="str">
        <f t="shared" ref="BY7:BY70" si="27">IF(BX7&gt;=90,"A+",IF(BX7&gt;=80,"A",IF(BX7&gt;=70,"B+",IF(BX7&gt;=60,"B",IF(BX7&gt;=50,"C+",IF(BX7&gt;=40,"C",IF(BX7&gt;=30,"D+",IF(BX7&gt;=20,"D",IF(BX7&gt;=1,"E","Abs")))))))))</f>
        <v>B+</v>
      </c>
      <c r="BZ7" s="341" t="str">
        <f t="shared" ref="BZ7:BZ70" si="28">IF(AND(BY7="D+"),"1.6",IF(AND(BY7="E"),"0.8",IF(AND(BY7="C"),"2",IF(AND(BY7="C+"),"2.4",IF(AND(BY7="B"),"2.8",IF(AND(BY7="B+"),"3.2",IF(AND(BY7="A"),"3.6",IF(AND(BY7="A+"),"4",IF(AND(BY7="d"),"1.2","0")))))))))</f>
        <v>3.2</v>
      </c>
      <c r="CA7" s="419">
        <f>(BQ7+BW7)/(BP7+BV7)*100</f>
        <v>59</v>
      </c>
      <c r="CB7" s="471" t="str">
        <f>IF(CC7&gt;3.6,"A+",IF(CC7&gt;3.2,"A",IF(CC7&gt;2.8,"B+",IF(CC7&gt;2.4,"B",IF(CC7&gt;2,"C+",IF(CC7&gt;1.6,"C",IF(CC7&gt;1.2,"D+",IF(CC7&gt;0.8,"D",IF(CC7&gt;0.4,"E","Abs")))))))))</f>
        <v>B</v>
      </c>
      <c r="CC7" s="532">
        <f>(BT7*3.75+BZ7*1.25)/5</f>
        <v>2.6</v>
      </c>
      <c r="CD7" s="56">
        <v>3331</v>
      </c>
      <c r="CE7" s="56">
        <v>75</v>
      </c>
      <c r="CF7" s="56">
        <v>43</v>
      </c>
      <c r="CG7" s="341">
        <f t="shared" ref="CG7:CG70" si="29">(CF7/CE7*100)</f>
        <v>57.333333333333336</v>
      </c>
      <c r="CH7" s="348" t="str">
        <f t="shared" ref="CH7:CH70" si="30">IF(CG7&gt;=90,"A+",IF(CG7&gt;=80,"A",IF(CG7&gt;=70,"B+",IF(CG7&gt;=60,"B",IF(CG7&gt;=50,"C+",IF(CG7&gt;=40,"C",IF(CG7&gt;=30,"D+",IF(CG7&gt;=20,"D",IF(CG7&gt;=1,"E","Abs")))))))))</f>
        <v>C+</v>
      </c>
      <c r="CI7" s="347" t="str">
        <f t="shared" ref="CI7:CI70" si="31">IF(AND(CH7="D+"),"1.6",IF(AND(CH7="E"),"0.8",IF(AND(CH7="C"),"2",IF(AND(CH7="C+"),"2.4",IF(AND(CH7="B"),"2.8",IF(AND(CH7="B+"),"3.2",IF(AND(CH7="A"),"3.6",IF(AND(CH7="A+"),"4",IF(AND(CH7="d"),"1.2","0")))))))))</f>
        <v>2.4</v>
      </c>
      <c r="CJ7" s="56">
        <v>3332</v>
      </c>
      <c r="CK7" s="56">
        <v>25</v>
      </c>
      <c r="CL7" s="56">
        <v>20</v>
      </c>
      <c r="CM7" s="341">
        <f t="shared" ref="CM7:CM70" si="32">(CL7/CK7*100)</f>
        <v>80</v>
      </c>
      <c r="CN7" s="346" t="str">
        <f t="shared" ref="CN7:CN70" si="33">IF(CM7&gt;=90,"A+",IF(CM7&gt;=80,"A",IF(CM7&gt;=70,"B+",IF(CM7&gt;=60,"B",IF(CM7&gt;=50,"C+",IF(CM7&gt;=40,"C",IF(CM7&gt;=30,"D+",IF(CM7&gt;=20,"D",IF(CM7&gt;=1,"E","Abs")))))))))</f>
        <v>A</v>
      </c>
      <c r="CO7" s="341" t="str">
        <f t="shared" ref="CO7:CO70" si="34">IF(AND(CN7="D+"),"1.6",IF(AND(CN7="E"),"0.8",IF(AND(CN7="C"),"2",IF(AND(CN7="C+"),"2.4",IF(AND(CN7="B"),"2.8",IF(AND(CN7="B+"),"3.2",IF(AND(CN7="A"),"3.6",IF(AND(CN7="A+"),"4",IF(AND(CN7="d"),"1.2","0")))))))))</f>
        <v>3.6</v>
      </c>
      <c r="CP7" s="419">
        <f>(CF7+CL7)/(CE7+CK7)*100</f>
        <v>63</v>
      </c>
      <c r="CQ7" s="471" t="str">
        <f>IF(CR7&gt;=3.6,"A+",IF(CR7&gt;3.2,"A",IF(CR7&gt;2.8,"B+",IF(CR7&gt;2.4,"B",IF(CR7&gt;2,"C+",IF(CR7&gt;1.6,"C",IF(CR7&gt;1.2,"D+",IF(CR7&gt;0.8,"D",IF(CR7&gt;0.4,"E","Abs")))))))))</f>
        <v>B</v>
      </c>
      <c r="CR7" s="532">
        <f>(CI7*3.75+CO7*1.25)/5</f>
        <v>2.7</v>
      </c>
      <c r="CS7" s="372">
        <f>(U7+AJ7+AY7+BN7+CC7+CR7)/6</f>
        <v>2.5</v>
      </c>
      <c r="CT7" s="340">
        <f>(L7*2.25+R7*0.75+AA7*3+AG7*1+AP7*3.75+AV7*1.25+BE7*3.75+BK7*1.25+BT7*3.75+BZ7*1.25+CI7*3.75+CO7*1.25)/27</f>
        <v>2.5296296296296297</v>
      </c>
      <c r="CU7" s="343"/>
      <c r="CV7" s="344" t="s">
        <v>345</v>
      </c>
      <c r="CW7" s="345">
        <v>2</v>
      </c>
      <c r="CX7" s="344" t="s">
        <v>344</v>
      </c>
      <c r="CY7" s="344" t="s">
        <v>343</v>
      </c>
      <c r="CZ7" s="344">
        <v>18</v>
      </c>
      <c r="DA7" s="344">
        <v>1122</v>
      </c>
      <c r="DB7" s="343"/>
      <c r="DC7" s="343"/>
      <c r="DD7" s="343"/>
      <c r="DE7" s="343"/>
    </row>
    <row r="8" spans="1:109">
      <c r="A8" s="21">
        <v>2</v>
      </c>
      <c r="B8" s="21">
        <v>7819230017</v>
      </c>
      <c r="C8" s="21">
        <v>1190006</v>
      </c>
      <c r="D8" s="21" t="s">
        <v>59</v>
      </c>
      <c r="E8" s="22" t="s">
        <v>66</v>
      </c>
      <c r="F8" s="666">
        <v>59069</v>
      </c>
      <c r="G8" s="56">
        <v>11</v>
      </c>
      <c r="H8" s="56">
        <v>75</v>
      </c>
      <c r="I8" s="56">
        <v>32</v>
      </c>
      <c r="J8" s="342">
        <f t="shared" si="0"/>
        <v>42.666666666666671</v>
      </c>
      <c r="K8" s="341" t="str">
        <f t="shared" si="1"/>
        <v>C</v>
      </c>
      <c r="L8" s="341" t="str">
        <f t="shared" ref="L8:L71" si="35">IF(AND(K8="D+"),"1.6",IF(AND(K8="E"),"0.8",IF(AND(K8="C"),"2",IF(AND(K8="C+"),"2.4",IF(AND(K8="B"),"2.8",IF(AND(K8="B+"),"3.2",IF(AND(K8="A"),"3.6",IF(AND(K8="A+"),"4",IF(AND(K8="d"),"1.2","0")))))))))</f>
        <v>2</v>
      </c>
      <c r="M8" s="56">
        <v>12</v>
      </c>
      <c r="N8" s="56">
        <v>25</v>
      </c>
      <c r="O8" s="56">
        <v>10</v>
      </c>
      <c r="P8" s="341">
        <f t="shared" si="2"/>
        <v>40</v>
      </c>
      <c r="Q8" s="341" t="str">
        <f t="shared" si="3"/>
        <v>C</v>
      </c>
      <c r="R8" s="341" t="str">
        <f t="shared" si="4"/>
        <v>2</v>
      </c>
      <c r="S8" s="419">
        <f t="shared" ref="S8:S71" si="36">(I8+O8)/(H8+N8)*100</f>
        <v>42</v>
      </c>
      <c r="T8" s="471" t="str">
        <f t="shared" ref="T8:T71" si="37">IF(U8&gt;3.6,"A+",IF(U8&gt;3.2,"A",IF(U8&gt;2.8,"B+",IF(U8&gt;2.4,"B",IF(U8&gt;2,"C+",IF(U8&gt;1.6,"C",IF(U8&gt;1.2,"D+",IF(U8&gt;0.8,"D",IF(U8&gt;0.4,"E","Abs")))))))))</f>
        <v>C</v>
      </c>
      <c r="U8" s="471">
        <f t="shared" ref="U8:U71" si="38">(L8*2.25+R8*0.75)/3</f>
        <v>2</v>
      </c>
      <c r="V8" s="56">
        <v>31</v>
      </c>
      <c r="W8" s="56">
        <v>75</v>
      </c>
      <c r="X8" s="56">
        <v>38</v>
      </c>
      <c r="Y8" s="341">
        <f t="shared" si="5"/>
        <v>50.666666666666671</v>
      </c>
      <c r="Z8" s="341" t="str">
        <f t="shared" si="6"/>
        <v>C+</v>
      </c>
      <c r="AA8" s="341" t="str">
        <f t="shared" si="7"/>
        <v>2.4</v>
      </c>
      <c r="AB8" s="56">
        <v>32</v>
      </c>
      <c r="AC8" s="56">
        <v>25</v>
      </c>
      <c r="AD8" s="56">
        <v>15</v>
      </c>
      <c r="AE8" s="341">
        <f t="shared" si="8"/>
        <v>60</v>
      </c>
      <c r="AF8" s="341" t="str">
        <f t="shared" si="9"/>
        <v>B</v>
      </c>
      <c r="AG8" s="341" t="str">
        <f t="shared" si="10"/>
        <v>2.8</v>
      </c>
      <c r="AH8" s="419">
        <f t="shared" ref="AH8:AH71" si="39">(X8+AD8)/(W8+AC8)*100</f>
        <v>53</v>
      </c>
      <c r="AI8" s="471" t="str">
        <f t="shared" ref="AI8:AI71" si="40">IF(AJ8&gt;3.6,"A+",IF(AJ8&gt;3.2,"A",IF(AJ8&gt;2.8,"B+",IF(AJ8&gt;2.4,"B",IF(AJ8&gt;2,"C+",IF(AJ8&gt;1.6,"C",IF(AJ8&gt;1.2,"D+",IF(AJ8&gt;0.8,"D",IF(AJ8&gt;0.4,"E","Abs")))))))))</f>
        <v>B</v>
      </c>
      <c r="AJ8" s="471">
        <f t="shared" ref="AJ8:AJ71" si="41">(AA8*3+AG8*1)/4</f>
        <v>2.5</v>
      </c>
      <c r="AK8" s="56">
        <v>51</v>
      </c>
      <c r="AL8" s="56">
        <v>75</v>
      </c>
      <c r="AM8" s="56">
        <v>33</v>
      </c>
      <c r="AN8" s="341">
        <f t="shared" si="11"/>
        <v>44</v>
      </c>
      <c r="AO8" s="341" t="str">
        <f t="shared" si="12"/>
        <v>C</v>
      </c>
      <c r="AP8" s="341" t="str">
        <f t="shared" si="13"/>
        <v>2</v>
      </c>
      <c r="AQ8" s="56">
        <v>52</v>
      </c>
      <c r="AR8" s="56">
        <v>25</v>
      </c>
      <c r="AS8" s="56">
        <v>15</v>
      </c>
      <c r="AT8" s="341">
        <f t="shared" si="14"/>
        <v>60</v>
      </c>
      <c r="AU8" s="341" t="str">
        <f t="shared" si="15"/>
        <v>B</v>
      </c>
      <c r="AV8" s="341" t="str">
        <f t="shared" si="16"/>
        <v>2.8</v>
      </c>
      <c r="AW8" s="419">
        <f t="shared" ref="AW8:AW71" si="42">(AM8+AS8)/(AL8+AR8)*100</f>
        <v>48</v>
      </c>
      <c r="AX8" s="471" t="str">
        <f t="shared" ref="AX8:AX71" si="43">IF(AY8&gt;3.6,"A+",IF(AY8&gt;3.2,"A",IF(AY8&gt;2.8,"B+",IF(AY8&gt;2.4,"B",IF(AY8&gt;2,"C+",IF(AY8&gt;1.6,"C",IF(AY8&gt;1.2,"D+",IF(AY8&gt;0.8,"D",IF(AY8&gt;0.4,"E","Abs")))))))))</f>
        <v>C+</v>
      </c>
      <c r="AY8" s="532">
        <f t="shared" ref="AY8:AY71" si="44">(AP8*3.75+AV8*1.25)/5</f>
        <v>2.2000000000000002</v>
      </c>
      <c r="AZ8" s="56">
        <v>2031</v>
      </c>
      <c r="BA8" s="56">
        <v>75</v>
      </c>
      <c r="BB8" s="56">
        <v>36</v>
      </c>
      <c r="BC8" s="341">
        <f t="shared" si="17"/>
        <v>48</v>
      </c>
      <c r="BD8" s="341" t="str">
        <f t="shared" si="18"/>
        <v>C</v>
      </c>
      <c r="BE8" s="341" t="str">
        <f t="shared" si="19"/>
        <v>2</v>
      </c>
      <c r="BF8" s="56">
        <v>2032</v>
      </c>
      <c r="BG8" s="56">
        <v>25</v>
      </c>
      <c r="BH8" s="56">
        <v>18</v>
      </c>
      <c r="BI8" s="341">
        <f t="shared" si="20"/>
        <v>72</v>
      </c>
      <c r="BJ8" s="341" t="str">
        <f t="shared" si="21"/>
        <v>B+</v>
      </c>
      <c r="BK8" s="341" t="str">
        <f t="shared" si="22"/>
        <v>3.2</v>
      </c>
      <c r="BL8" s="419">
        <f t="shared" ref="BL8:BL71" si="45">(BB8+BH8)/(BA8+BG8)*100</f>
        <v>54</v>
      </c>
      <c r="BM8" s="471" t="str">
        <f t="shared" ref="BM8:BM71" si="46">IF(BN8&gt;3.6,"A+",IF(BN8&gt;3.2,"A",IF(BN8&gt;2.8,"B+",IF(BN8&gt;2.4,"B",IF(BN8&gt;2,"C+",IF(BN8&gt;1.6,"C",IF(BN8&gt;1.2,"D+",IF(BN8&gt;0.8,"D",IF(BN8&gt;0.4,"E","Abs")))))))))</f>
        <v>C+</v>
      </c>
      <c r="BN8" s="532">
        <f t="shared" ref="BN8:BN71" si="47">(BE8*3.75+BK8*1.25)/5</f>
        <v>2.2999999999999998</v>
      </c>
      <c r="BO8" s="56">
        <v>1151</v>
      </c>
      <c r="BP8" s="56">
        <v>75</v>
      </c>
      <c r="BQ8" s="49">
        <v>43</v>
      </c>
      <c r="BR8" s="341">
        <f t="shared" si="23"/>
        <v>57.333333333333336</v>
      </c>
      <c r="BS8" s="341" t="str">
        <f t="shared" si="24"/>
        <v>C+</v>
      </c>
      <c r="BT8" s="341" t="str">
        <f t="shared" si="25"/>
        <v>2.4</v>
      </c>
      <c r="BU8" s="56">
        <v>1152</v>
      </c>
      <c r="BV8" s="56">
        <v>25</v>
      </c>
      <c r="BW8" s="56">
        <v>19</v>
      </c>
      <c r="BX8" s="341">
        <f t="shared" si="26"/>
        <v>76</v>
      </c>
      <c r="BY8" s="341" t="str">
        <f t="shared" si="27"/>
        <v>B+</v>
      </c>
      <c r="BZ8" s="341" t="str">
        <f t="shared" si="28"/>
        <v>3.2</v>
      </c>
      <c r="CA8" s="419">
        <f t="shared" ref="CA8:CA71" si="48">(BQ8+BW8)/(BP8+BV8)*100</f>
        <v>62</v>
      </c>
      <c r="CB8" s="471" t="str">
        <f t="shared" ref="CB8:CB71" si="49">IF(CC8&gt;3.6,"A+",IF(CC8&gt;3.2,"A",IF(CC8&gt;2.8,"B+",IF(CC8&gt;2.4,"B",IF(CC8&gt;2,"C+",IF(CC8&gt;1.6,"C",IF(CC8&gt;1.2,"D+",IF(CC8&gt;0.8,"D",IF(CC8&gt;0.4,"E","Abs")))))))))</f>
        <v>B</v>
      </c>
      <c r="CC8" s="532">
        <f t="shared" ref="CC8:CC71" si="50">(BT8*3.75+BZ8*1.25)/5</f>
        <v>2.6</v>
      </c>
      <c r="CD8" s="56">
        <v>4431</v>
      </c>
      <c r="CE8" s="56">
        <v>75</v>
      </c>
      <c r="CF8" s="56">
        <v>30</v>
      </c>
      <c r="CG8" s="341">
        <f t="shared" si="29"/>
        <v>40</v>
      </c>
      <c r="CH8" s="341" t="str">
        <f t="shared" si="30"/>
        <v>C</v>
      </c>
      <c r="CI8" s="341" t="str">
        <f t="shared" si="31"/>
        <v>2</v>
      </c>
      <c r="CJ8" s="56">
        <v>4432</v>
      </c>
      <c r="CK8" s="56">
        <v>25</v>
      </c>
      <c r="CL8" s="56">
        <v>16</v>
      </c>
      <c r="CM8" s="341">
        <f t="shared" si="32"/>
        <v>64</v>
      </c>
      <c r="CN8" s="341" t="str">
        <f t="shared" si="33"/>
        <v>B</v>
      </c>
      <c r="CO8" s="341" t="str">
        <f t="shared" si="34"/>
        <v>2.8</v>
      </c>
      <c r="CP8" s="419">
        <f t="shared" ref="CP8:CP71" si="51">(CF8+CL8)/(CE8+CK8)*100</f>
        <v>46</v>
      </c>
      <c r="CQ8" s="471" t="str">
        <f t="shared" ref="CQ8:CQ71" si="52">IF(CR8&gt;=3.6,"A+",IF(CR8&gt;3.2,"A",IF(CR8&gt;2.8,"B+",IF(CR8&gt;2.4,"B",IF(CR8&gt;2,"C+",IF(CR8&gt;1.6,"C",IF(CR8&gt;1.2,"D+",IF(CR8&gt;0.8,"D",IF(CR8&gt;0.4,"E","Abs")))))))))</f>
        <v>C+</v>
      </c>
      <c r="CR8" s="532">
        <f t="shared" ref="CR8:CR71" si="53">(CI8*3.75+CO8*1.25)/5</f>
        <v>2.2000000000000002</v>
      </c>
      <c r="CS8" s="372">
        <f t="shared" ref="CS8:CS71" si="54">(U8+AJ8+AY8+BN8+CC8+CR8)/6</f>
        <v>2.3000000000000003</v>
      </c>
      <c r="CT8" s="340">
        <f t="shared" ref="CT8:CT71" si="55">(L8*2.25+R8*0.75+AA8*3+AG8*1+AP8*3.75+AV8*1.25+BE8*3.75+BK8*1.25+BT8*3.75+BZ8*1.25+CI8*3.75+CO8*1.25)/27</f>
        <v>2.3148148148148149</v>
      </c>
      <c r="CU8" s="58"/>
      <c r="CV8" s="58"/>
      <c r="CW8" s="58"/>
      <c r="CX8" s="58"/>
      <c r="CY8" s="58"/>
      <c r="CZ8" s="58"/>
      <c r="DA8" s="58"/>
      <c r="DB8" s="58"/>
      <c r="DC8" s="58"/>
      <c r="DD8" s="58"/>
      <c r="DE8" s="58"/>
    </row>
    <row r="9" spans="1:109">
      <c r="A9" s="21">
        <v>3</v>
      </c>
      <c r="B9" s="21">
        <v>7819230067</v>
      </c>
      <c r="C9" s="21">
        <v>1190007</v>
      </c>
      <c r="D9" s="21" t="s">
        <v>60</v>
      </c>
      <c r="E9" s="667" t="s">
        <v>492</v>
      </c>
      <c r="F9" s="666">
        <v>57917</v>
      </c>
      <c r="G9" s="56">
        <v>11</v>
      </c>
      <c r="H9" s="56">
        <v>75</v>
      </c>
      <c r="I9" s="56">
        <v>23</v>
      </c>
      <c r="J9" s="342">
        <f t="shared" si="0"/>
        <v>30.666666666666664</v>
      </c>
      <c r="K9" s="341" t="str">
        <f t="shared" si="1"/>
        <v>D+</v>
      </c>
      <c r="L9" s="341" t="str">
        <f t="shared" si="35"/>
        <v>1.6</v>
      </c>
      <c r="M9" s="56">
        <v>12</v>
      </c>
      <c r="N9" s="56">
        <v>25</v>
      </c>
      <c r="O9" s="56">
        <v>10</v>
      </c>
      <c r="P9" s="341">
        <f t="shared" si="2"/>
        <v>40</v>
      </c>
      <c r="Q9" s="341" t="str">
        <f t="shared" si="3"/>
        <v>C</v>
      </c>
      <c r="R9" s="341" t="str">
        <f t="shared" si="4"/>
        <v>2</v>
      </c>
      <c r="S9" s="419">
        <f t="shared" si="36"/>
        <v>33</v>
      </c>
      <c r="T9" s="471" t="str">
        <f t="shared" si="37"/>
        <v>C</v>
      </c>
      <c r="U9" s="471">
        <f t="shared" si="38"/>
        <v>1.7</v>
      </c>
      <c r="V9" s="56">
        <v>31</v>
      </c>
      <c r="W9" s="56">
        <v>75</v>
      </c>
      <c r="X9" s="56">
        <v>47</v>
      </c>
      <c r="Y9" s="341">
        <f t="shared" si="5"/>
        <v>62.666666666666671</v>
      </c>
      <c r="Z9" s="341" t="str">
        <f t="shared" si="6"/>
        <v>B</v>
      </c>
      <c r="AA9" s="341" t="str">
        <f t="shared" si="7"/>
        <v>2.8</v>
      </c>
      <c r="AB9" s="56">
        <v>32</v>
      </c>
      <c r="AC9" s="56">
        <v>25</v>
      </c>
      <c r="AD9" s="56">
        <v>20</v>
      </c>
      <c r="AE9" s="341">
        <f t="shared" si="8"/>
        <v>80</v>
      </c>
      <c r="AF9" s="341" t="str">
        <f t="shared" si="9"/>
        <v>A</v>
      </c>
      <c r="AG9" s="341" t="str">
        <f t="shared" si="10"/>
        <v>3.6</v>
      </c>
      <c r="AH9" s="419">
        <f t="shared" si="39"/>
        <v>67</v>
      </c>
      <c r="AI9" s="471" t="str">
        <f t="shared" si="40"/>
        <v>B+</v>
      </c>
      <c r="AJ9" s="471">
        <f t="shared" si="41"/>
        <v>2.9999999999999996</v>
      </c>
      <c r="AK9" s="56">
        <v>51</v>
      </c>
      <c r="AL9" s="56">
        <v>75</v>
      </c>
      <c r="AM9" s="56">
        <v>38</v>
      </c>
      <c r="AN9" s="341">
        <f t="shared" si="11"/>
        <v>50.666666666666671</v>
      </c>
      <c r="AO9" s="341" t="str">
        <f t="shared" si="12"/>
        <v>C+</v>
      </c>
      <c r="AP9" s="341" t="str">
        <f t="shared" si="13"/>
        <v>2.4</v>
      </c>
      <c r="AQ9" s="56">
        <v>52</v>
      </c>
      <c r="AR9" s="56">
        <v>25</v>
      </c>
      <c r="AS9" s="56">
        <v>18</v>
      </c>
      <c r="AT9" s="341">
        <f t="shared" si="14"/>
        <v>72</v>
      </c>
      <c r="AU9" s="341" t="str">
        <f t="shared" si="15"/>
        <v>B+</v>
      </c>
      <c r="AV9" s="341" t="str">
        <f t="shared" si="16"/>
        <v>3.2</v>
      </c>
      <c r="AW9" s="419">
        <f t="shared" si="42"/>
        <v>56.000000000000007</v>
      </c>
      <c r="AX9" s="471" t="str">
        <f t="shared" si="43"/>
        <v>B</v>
      </c>
      <c r="AY9" s="532">
        <f t="shared" si="44"/>
        <v>2.6</v>
      </c>
      <c r="AZ9" s="56">
        <v>2151</v>
      </c>
      <c r="BA9" s="56">
        <v>75</v>
      </c>
      <c r="BB9" s="539">
        <v>32</v>
      </c>
      <c r="BC9" s="341">
        <f t="shared" si="17"/>
        <v>42.666666666666671</v>
      </c>
      <c r="BD9" s="341" t="str">
        <f t="shared" si="18"/>
        <v>C</v>
      </c>
      <c r="BE9" s="341" t="str">
        <f t="shared" si="19"/>
        <v>2</v>
      </c>
      <c r="BF9" s="56">
        <v>2152</v>
      </c>
      <c r="BG9" s="56">
        <v>25</v>
      </c>
      <c r="BH9" s="56">
        <v>15</v>
      </c>
      <c r="BI9" s="341">
        <f t="shared" si="20"/>
        <v>60</v>
      </c>
      <c r="BJ9" s="341" t="str">
        <f t="shared" si="21"/>
        <v>B</v>
      </c>
      <c r="BK9" s="341" t="str">
        <f t="shared" si="22"/>
        <v>2.8</v>
      </c>
      <c r="BL9" s="419">
        <f t="shared" si="45"/>
        <v>47</v>
      </c>
      <c r="BM9" s="471" t="str">
        <f t="shared" si="46"/>
        <v>C+</v>
      </c>
      <c r="BN9" s="532">
        <f t="shared" si="47"/>
        <v>2.2000000000000002</v>
      </c>
      <c r="BO9" s="56">
        <v>1031</v>
      </c>
      <c r="BP9" s="56">
        <v>75</v>
      </c>
      <c r="BQ9" s="49">
        <v>24</v>
      </c>
      <c r="BR9" s="341">
        <f t="shared" si="23"/>
        <v>32</v>
      </c>
      <c r="BS9" s="341" t="str">
        <f t="shared" si="24"/>
        <v>D+</v>
      </c>
      <c r="BT9" s="341" t="str">
        <f t="shared" si="25"/>
        <v>1.6</v>
      </c>
      <c r="BU9" s="56">
        <v>1032</v>
      </c>
      <c r="BV9" s="56">
        <v>25</v>
      </c>
      <c r="BW9" s="56">
        <v>18</v>
      </c>
      <c r="BX9" s="341">
        <f t="shared" si="26"/>
        <v>72</v>
      </c>
      <c r="BY9" s="341" t="str">
        <f t="shared" si="27"/>
        <v>B+</v>
      </c>
      <c r="BZ9" s="341" t="str">
        <f t="shared" si="28"/>
        <v>3.2</v>
      </c>
      <c r="CA9" s="419">
        <f t="shared" si="48"/>
        <v>42</v>
      </c>
      <c r="CB9" s="471" t="str">
        <f t="shared" si="49"/>
        <v>C</v>
      </c>
      <c r="CC9" s="532">
        <f t="shared" si="50"/>
        <v>2</v>
      </c>
      <c r="CD9" s="56">
        <v>3071</v>
      </c>
      <c r="CE9" s="56">
        <v>75</v>
      </c>
      <c r="CF9" s="56">
        <v>25</v>
      </c>
      <c r="CG9" s="341">
        <f t="shared" si="29"/>
        <v>33.333333333333329</v>
      </c>
      <c r="CH9" s="341" t="str">
        <f t="shared" si="30"/>
        <v>D+</v>
      </c>
      <c r="CI9" s="341" t="str">
        <f t="shared" si="31"/>
        <v>1.6</v>
      </c>
      <c r="CJ9" s="56">
        <v>3072</v>
      </c>
      <c r="CK9" s="56">
        <v>25</v>
      </c>
      <c r="CL9" s="56">
        <v>18</v>
      </c>
      <c r="CM9" s="341">
        <f t="shared" si="32"/>
        <v>72</v>
      </c>
      <c r="CN9" s="341" t="str">
        <f t="shared" si="33"/>
        <v>B+</v>
      </c>
      <c r="CO9" s="341" t="str">
        <f t="shared" si="34"/>
        <v>3.2</v>
      </c>
      <c r="CP9" s="419">
        <f t="shared" si="51"/>
        <v>43</v>
      </c>
      <c r="CQ9" s="471" t="str">
        <f t="shared" si="52"/>
        <v>C</v>
      </c>
      <c r="CR9" s="532">
        <f t="shared" si="53"/>
        <v>2</v>
      </c>
      <c r="CS9" s="372">
        <f t="shared" si="54"/>
        <v>2.25</v>
      </c>
      <c r="CT9" s="340">
        <f t="shared" si="55"/>
        <v>2.2629629629629626</v>
      </c>
      <c r="CU9" s="58"/>
      <c r="CV9" s="58"/>
      <c r="CW9" s="58"/>
      <c r="CX9" s="58"/>
      <c r="CY9" s="58"/>
      <c r="CZ9" s="58"/>
      <c r="DA9" s="58"/>
      <c r="DB9" s="58"/>
      <c r="DC9" s="58"/>
      <c r="DD9" s="58"/>
      <c r="DE9" s="58"/>
    </row>
    <row r="10" spans="1:109">
      <c r="A10" s="21">
        <v>4</v>
      </c>
      <c r="B10" s="21">
        <v>7819230023</v>
      </c>
      <c r="C10" s="21">
        <v>1190008</v>
      </c>
      <c r="D10" s="21" t="s">
        <v>61</v>
      </c>
      <c r="E10" s="23" t="s">
        <v>68</v>
      </c>
      <c r="F10" s="666">
        <v>59080</v>
      </c>
      <c r="G10" s="56">
        <v>11</v>
      </c>
      <c r="H10" s="56">
        <v>75</v>
      </c>
      <c r="I10" s="56">
        <v>35</v>
      </c>
      <c r="J10" s="342">
        <f t="shared" si="0"/>
        <v>46.666666666666664</v>
      </c>
      <c r="K10" s="341" t="str">
        <f t="shared" si="1"/>
        <v>C</v>
      </c>
      <c r="L10" s="341" t="str">
        <f t="shared" si="35"/>
        <v>2</v>
      </c>
      <c r="M10" s="56">
        <v>12</v>
      </c>
      <c r="N10" s="56">
        <v>25</v>
      </c>
      <c r="O10" s="56">
        <v>10</v>
      </c>
      <c r="P10" s="341">
        <f t="shared" si="2"/>
        <v>40</v>
      </c>
      <c r="Q10" s="341" t="str">
        <f t="shared" si="3"/>
        <v>C</v>
      </c>
      <c r="R10" s="341" t="str">
        <f t="shared" si="4"/>
        <v>2</v>
      </c>
      <c r="S10" s="419">
        <f t="shared" si="36"/>
        <v>45</v>
      </c>
      <c r="T10" s="471" t="str">
        <f t="shared" si="37"/>
        <v>C</v>
      </c>
      <c r="U10" s="471">
        <f t="shared" si="38"/>
        <v>2</v>
      </c>
      <c r="V10" s="56">
        <v>31</v>
      </c>
      <c r="W10" s="56">
        <v>75</v>
      </c>
      <c r="X10" s="56">
        <v>34</v>
      </c>
      <c r="Y10" s="341">
        <f t="shared" si="5"/>
        <v>45.333333333333329</v>
      </c>
      <c r="Z10" s="341" t="str">
        <f t="shared" si="6"/>
        <v>C</v>
      </c>
      <c r="AA10" s="341" t="str">
        <f t="shared" si="7"/>
        <v>2</v>
      </c>
      <c r="AB10" s="56">
        <v>32</v>
      </c>
      <c r="AC10" s="56">
        <v>25</v>
      </c>
      <c r="AD10" s="56">
        <v>16</v>
      </c>
      <c r="AE10" s="341">
        <f t="shared" si="8"/>
        <v>64</v>
      </c>
      <c r="AF10" s="341" t="str">
        <f t="shared" si="9"/>
        <v>B</v>
      </c>
      <c r="AG10" s="341" t="str">
        <f t="shared" si="10"/>
        <v>2.8</v>
      </c>
      <c r="AH10" s="419">
        <f t="shared" si="39"/>
        <v>50</v>
      </c>
      <c r="AI10" s="471" t="str">
        <f t="shared" si="40"/>
        <v>C+</v>
      </c>
      <c r="AJ10" s="471">
        <f t="shared" si="41"/>
        <v>2.2000000000000002</v>
      </c>
      <c r="AK10" s="56">
        <v>51</v>
      </c>
      <c r="AL10" s="56">
        <v>75</v>
      </c>
      <c r="AM10" s="56">
        <v>44</v>
      </c>
      <c r="AN10" s="341">
        <f t="shared" si="11"/>
        <v>58.666666666666664</v>
      </c>
      <c r="AO10" s="341" t="str">
        <f t="shared" si="12"/>
        <v>C+</v>
      </c>
      <c r="AP10" s="341" t="str">
        <f t="shared" si="13"/>
        <v>2.4</v>
      </c>
      <c r="AQ10" s="56">
        <v>52</v>
      </c>
      <c r="AR10" s="56">
        <v>25</v>
      </c>
      <c r="AS10" s="56">
        <v>20</v>
      </c>
      <c r="AT10" s="341">
        <f t="shared" si="14"/>
        <v>80</v>
      </c>
      <c r="AU10" s="341" t="str">
        <f t="shared" si="15"/>
        <v>A</v>
      </c>
      <c r="AV10" s="341" t="str">
        <f t="shared" si="16"/>
        <v>3.6</v>
      </c>
      <c r="AW10" s="419">
        <f t="shared" si="42"/>
        <v>64</v>
      </c>
      <c r="AX10" s="471" t="str">
        <f t="shared" si="43"/>
        <v>B</v>
      </c>
      <c r="AY10" s="532">
        <f t="shared" si="44"/>
        <v>2.7</v>
      </c>
      <c r="AZ10" s="56">
        <v>2031</v>
      </c>
      <c r="BA10" s="56">
        <v>75</v>
      </c>
      <c r="BB10" s="56">
        <v>42</v>
      </c>
      <c r="BC10" s="341">
        <f t="shared" si="17"/>
        <v>56.000000000000007</v>
      </c>
      <c r="BD10" s="341" t="str">
        <f t="shared" si="18"/>
        <v>C+</v>
      </c>
      <c r="BE10" s="341" t="str">
        <f t="shared" si="19"/>
        <v>2.4</v>
      </c>
      <c r="BF10" s="56">
        <v>2032</v>
      </c>
      <c r="BG10" s="56">
        <v>25</v>
      </c>
      <c r="BH10" s="56">
        <v>18</v>
      </c>
      <c r="BI10" s="341">
        <f t="shared" si="20"/>
        <v>72</v>
      </c>
      <c r="BJ10" s="341" t="str">
        <f t="shared" si="21"/>
        <v>B+</v>
      </c>
      <c r="BK10" s="341" t="str">
        <f t="shared" si="22"/>
        <v>3.2</v>
      </c>
      <c r="BL10" s="419">
        <f t="shared" si="45"/>
        <v>60</v>
      </c>
      <c r="BM10" s="471" t="str">
        <f t="shared" si="46"/>
        <v>B</v>
      </c>
      <c r="BN10" s="532">
        <f t="shared" si="47"/>
        <v>2.6</v>
      </c>
      <c r="BO10" s="56">
        <v>1151</v>
      </c>
      <c r="BP10" s="56">
        <v>75</v>
      </c>
      <c r="BQ10" s="49">
        <v>40</v>
      </c>
      <c r="BR10" s="341">
        <f t="shared" si="23"/>
        <v>53.333333333333336</v>
      </c>
      <c r="BS10" s="341" t="str">
        <f t="shared" si="24"/>
        <v>C+</v>
      </c>
      <c r="BT10" s="341" t="str">
        <f t="shared" si="25"/>
        <v>2.4</v>
      </c>
      <c r="BU10" s="56">
        <v>1152</v>
      </c>
      <c r="BV10" s="56">
        <v>25</v>
      </c>
      <c r="BW10" s="56">
        <v>19</v>
      </c>
      <c r="BX10" s="341">
        <f t="shared" si="26"/>
        <v>76</v>
      </c>
      <c r="BY10" s="341" t="str">
        <f t="shared" si="27"/>
        <v>B+</v>
      </c>
      <c r="BZ10" s="341" t="str">
        <f t="shared" si="28"/>
        <v>3.2</v>
      </c>
      <c r="CA10" s="419">
        <f t="shared" si="48"/>
        <v>59</v>
      </c>
      <c r="CB10" s="471" t="str">
        <f t="shared" si="49"/>
        <v>B</v>
      </c>
      <c r="CC10" s="532">
        <f t="shared" si="50"/>
        <v>2.6</v>
      </c>
      <c r="CD10" s="56">
        <v>4431</v>
      </c>
      <c r="CE10" s="56">
        <v>75</v>
      </c>
      <c r="CF10" s="56">
        <v>31</v>
      </c>
      <c r="CG10" s="341">
        <f t="shared" si="29"/>
        <v>41.333333333333336</v>
      </c>
      <c r="CH10" s="341" t="str">
        <f t="shared" si="30"/>
        <v>C</v>
      </c>
      <c r="CI10" s="341" t="str">
        <f t="shared" si="31"/>
        <v>2</v>
      </c>
      <c r="CJ10" s="56">
        <v>4432</v>
      </c>
      <c r="CK10" s="56">
        <v>25</v>
      </c>
      <c r="CL10" s="56">
        <v>16</v>
      </c>
      <c r="CM10" s="341">
        <f t="shared" si="32"/>
        <v>64</v>
      </c>
      <c r="CN10" s="341" t="str">
        <f t="shared" si="33"/>
        <v>B</v>
      </c>
      <c r="CO10" s="341" t="str">
        <f t="shared" si="34"/>
        <v>2.8</v>
      </c>
      <c r="CP10" s="419">
        <f t="shared" si="51"/>
        <v>47</v>
      </c>
      <c r="CQ10" s="471" t="str">
        <f t="shared" si="52"/>
        <v>C+</v>
      </c>
      <c r="CR10" s="532">
        <f t="shared" si="53"/>
        <v>2.2000000000000002</v>
      </c>
      <c r="CS10" s="372">
        <f t="shared" si="54"/>
        <v>2.3833333333333333</v>
      </c>
      <c r="CT10" s="340">
        <f t="shared" si="55"/>
        <v>2.4185185185185185</v>
      </c>
      <c r="CU10" s="58"/>
      <c r="CV10" s="58"/>
      <c r="CW10" s="58"/>
      <c r="CX10" s="58"/>
      <c r="CY10" s="58"/>
      <c r="CZ10" s="58"/>
      <c r="DA10" s="58"/>
      <c r="DB10" s="58"/>
      <c r="DC10" s="58"/>
      <c r="DD10" s="58"/>
      <c r="DE10" s="58"/>
    </row>
    <row r="11" spans="1:109">
      <c r="A11" s="21">
        <v>5</v>
      </c>
      <c r="B11" s="21">
        <v>7819230078</v>
      </c>
      <c r="C11" s="21">
        <v>1190009</v>
      </c>
      <c r="D11" s="21" t="s">
        <v>73</v>
      </c>
      <c r="E11" s="22" t="s">
        <v>74</v>
      </c>
      <c r="F11" s="666">
        <v>58445</v>
      </c>
      <c r="G11" s="56">
        <v>11</v>
      </c>
      <c r="H11" s="56">
        <v>75</v>
      </c>
      <c r="I11" s="56">
        <v>35</v>
      </c>
      <c r="J11" s="342">
        <f t="shared" si="0"/>
        <v>46.666666666666664</v>
      </c>
      <c r="K11" s="341" t="str">
        <f t="shared" si="1"/>
        <v>C</v>
      </c>
      <c r="L11" s="341" t="str">
        <f t="shared" si="35"/>
        <v>2</v>
      </c>
      <c r="M11" s="56">
        <v>12</v>
      </c>
      <c r="N11" s="56">
        <v>25</v>
      </c>
      <c r="O11" s="56">
        <v>10</v>
      </c>
      <c r="P11" s="341">
        <f t="shared" si="2"/>
        <v>40</v>
      </c>
      <c r="Q11" s="341" t="str">
        <f t="shared" si="3"/>
        <v>C</v>
      </c>
      <c r="R11" s="341" t="str">
        <f t="shared" si="4"/>
        <v>2</v>
      </c>
      <c r="S11" s="419">
        <f t="shared" si="36"/>
        <v>45</v>
      </c>
      <c r="T11" s="471" t="str">
        <f t="shared" si="37"/>
        <v>C</v>
      </c>
      <c r="U11" s="471">
        <f t="shared" si="38"/>
        <v>2</v>
      </c>
      <c r="V11" s="56">
        <v>31</v>
      </c>
      <c r="W11" s="56">
        <v>75</v>
      </c>
      <c r="X11" s="56">
        <v>33</v>
      </c>
      <c r="Y11" s="341">
        <f t="shared" si="5"/>
        <v>44</v>
      </c>
      <c r="Z11" s="341" t="str">
        <f t="shared" si="6"/>
        <v>C</v>
      </c>
      <c r="AA11" s="341" t="str">
        <f t="shared" si="7"/>
        <v>2</v>
      </c>
      <c r="AB11" s="56">
        <v>32</v>
      </c>
      <c r="AC11" s="56">
        <v>25</v>
      </c>
      <c r="AD11" s="56">
        <v>16</v>
      </c>
      <c r="AE11" s="341">
        <f t="shared" si="8"/>
        <v>64</v>
      </c>
      <c r="AF11" s="341" t="str">
        <f t="shared" si="9"/>
        <v>B</v>
      </c>
      <c r="AG11" s="341" t="str">
        <f t="shared" si="10"/>
        <v>2.8</v>
      </c>
      <c r="AH11" s="419">
        <f t="shared" si="39"/>
        <v>49</v>
      </c>
      <c r="AI11" s="471" t="str">
        <f t="shared" si="40"/>
        <v>C+</v>
      </c>
      <c r="AJ11" s="471">
        <f t="shared" si="41"/>
        <v>2.2000000000000002</v>
      </c>
      <c r="AK11" s="56">
        <v>51</v>
      </c>
      <c r="AL11" s="56">
        <v>75</v>
      </c>
      <c r="AM11" s="56">
        <v>43</v>
      </c>
      <c r="AN11" s="341">
        <f t="shared" si="11"/>
        <v>57.333333333333336</v>
      </c>
      <c r="AO11" s="341" t="str">
        <f t="shared" si="12"/>
        <v>C+</v>
      </c>
      <c r="AP11" s="341" t="str">
        <f t="shared" si="13"/>
        <v>2.4</v>
      </c>
      <c r="AQ11" s="56">
        <v>52</v>
      </c>
      <c r="AR11" s="56">
        <v>25</v>
      </c>
      <c r="AS11" s="56">
        <v>20</v>
      </c>
      <c r="AT11" s="341">
        <f t="shared" si="14"/>
        <v>80</v>
      </c>
      <c r="AU11" s="341" t="str">
        <f t="shared" si="15"/>
        <v>A</v>
      </c>
      <c r="AV11" s="341" t="str">
        <f t="shared" si="16"/>
        <v>3.6</v>
      </c>
      <c r="AW11" s="419">
        <f t="shared" si="42"/>
        <v>63</v>
      </c>
      <c r="AX11" s="471" t="str">
        <f t="shared" si="43"/>
        <v>B</v>
      </c>
      <c r="AY11" s="532">
        <f t="shared" si="44"/>
        <v>2.7</v>
      </c>
      <c r="AZ11" s="56">
        <v>2031</v>
      </c>
      <c r="BA11" s="56">
        <v>75</v>
      </c>
      <c r="BB11" s="56">
        <v>36</v>
      </c>
      <c r="BC11" s="341">
        <f t="shared" si="17"/>
        <v>48</v>
      </c>
      <c r="BD11" s="341" t="str">
        <f t="shared" si="18"/>
        <v>C</v>
      </c>
      <c r="BE11" s="341" t="str">
        <f t="shared" si="19"/>
        <v>2</v>
      </c>
      <c r="BF11" s="56">
        <v>2032</v>
      </c>
      <c r="BG11" s="56">
        <v>25</v>
      </c>
      <c r="BH11" s="56">
        <v>18</v>
      </c>
      <c r="BI11" s="341">
        <f t="shared" si="20"/>
        <v>72</v>
      </c>
      <c r="BJ11" s="341" t="str">
        <f t="shared" si="21"/>
        <v>B+</v>
      </c>
      <c r="BK11" s="341" t="str">
        <f t="shared" si="22"/>
        <v>3.2</v>
      </c>
      <c r="BL11" s="419">
        <f t="shared" si="45"/>
        <v>54</v>
      </c>
      <c r="BM11" s="471" t="str">
        <f t="shared" si="46"/>
        <v>C+</v>
      </c>
      <c r="BN11" s="532">
        <f t="shared" si="47"/>
        <v>2.2999999999999998</v>
      </c>
      <c r="BO11" s="56">
        <v>1151</v>
      </c>
      <c r="BP11" s="56">
        <v>75</v>
      </c>
      <c r="BQ11" s="49">
        <v>48</v>
      </c>
      <c r="BR11" s="341">
        <f t="shared" si="23"/>
        <v>64</v>
      </c>
      <c r="BS11" s="341" t="str">
        <f t="shared" si="24"/>
        <v>B</v>
      </c>
      <c r="BT11" s="341" t="str">
        <f t="shared" si="25"/>
        <v>2.8</v>
      </c>
      <c r="BU11" s="56">
        <v>1152</v>
      </c>
      <c r="BV11" s="56">
        <v>25</v>
      </c>
      <c r="BW11" s="56">
        <v>20</v>
      </c>
      <c r="BX11" s="341">
        <f t="shared" si="26"/>
        <v>80</v>
      </c>
      <c r="BY11" s="341" t="str">
        <f t="shared" si="27"/>
        <v>A</v>
      </c>
      <c r="BZ11" s="341" t="str">
        <f t="shared" si="28"/>
        <v>3.6</v>
      </c>
      <c r="CA11" s="419">
        <f t="shared" si="48"/>
        <v>68</v>
      </c>
      <c r="CB11" s="471" t="str">
        <f t="shared" si="49"/>
        <v>B+</v>
      </c>
      <c r="CC11" s="532">
        <f t="shared" si="50"/>
        <v>3</v>
      </c>
      <c r="CD11" s="56">
        <v>4431</v>
      </c>
      <c r="CE11" s="56">
        <v>75</v>
      </c>
      <c r="CF11" s="56">
        <v>38</v>
      </c>
      <c r="CG11" s="341">
        <f t="shared" si="29"/>
        <v>50.666666666666671</v>
      </c>
      <c r="CH11" s="341" t="str">
        <f t="shared" si="30"/>
        <v>C+</v>
      </c>
      <c r="CI11" s="341" t="str">
        <f t="shared" si="31"/>
        <v>2.4</v>
      </c>
      <c r="CJ11" s="56">
        <v>4432</v>
      </c>
      <c r="CK11" s="56">
        <v>25</v>
      </c>
      <c r="CL11" s="56">
        <v>20</v>
      </c>
      <c r="CM11" s="341">
        <f t="shared" si="32"/>
        <v>80</v>
      </c>
      <c r="CN11" s="341" t="str">
        <f t="shared" si="33"/>
        <v>A</v>
      </c>
      <c r="CO11" s="341" t="str">
        <f t="shared" si="34"/>
        <v>3.6</v>
      </c>
      <c r="CP11" s="419">
        <f t="shared" si="51"/>
        <v>57.999999999999993</v>
      </c>
      <c r="CQ11" s="471" t="str">
        <f t="shared" si="52"/>
        <v>B</v>
      </c>
      <c r="CR11" s="532">
        <f t="shared" si="53"/>
        <v>2.7</v>
      </c>
      <c r="CS11" s="372">
        <f t="shared" si="54"/>
        <v>2.4833333333333329</v>
      </c>
      <c r="CT11" s="340">
        <f t="shared" si="55"/>
        <v>2.5296296296296297</v>
      </c>
      <c r="CU11" s="58"/>
      <c r="CV11" s="58"/>
      <c r="CW11" s="58"/>
      <c r="CX11" s="58"/>
      <c r="CY11" s="58"/>
      <c r="CZ11" s="58"/>
      <c r="DA11" s="58"/>
      <c r="DB11" s="58"/>
      <c r="DC11" s="58"/>
      <c r="DD11" s="58"/>
      <c r="DE11" s="58"/>
    </row>
    <row r="12" spans="1:109">
      <c r="A12" s="21">
        <v>6</v>
      </c>
      <c r="B12" s="21">
        <v>7819230011</v>
      </c>
      <c r="C12" s="21">
        <v>1190010</v>
      </c>
      <c r="D12" s="21" t="s">
        <v>75</v>
      </c>
      <c r="E12" s="22" t="s">
        <v>76</v>
      </c>
      <c r="F12" s="666">
        <v>58667</v>
      </c>
      <c r="G12" s="56">
        <v>11</v>
      </c>
      <c r="H12" s="56">
        <v>75</v>
      </c>
      <c r="I12" s="56">
        <v>32</v>
      </c>
      <c r="J12" s="342">
        <f t="shared" si="0"/>
        <v>42.666666666666671</v>
      </c>
      <c r="K12" s="341" t="str">
        <f t="shared" si="1"/>
        <v>C</v>
      </c>
      <c r="L12" s="341" t="str">
        <f t="shared" si="35"/>
        <v>2</v>
      </c>
      <c r="M12" s="56">
        <v>12</v>
      </c>
      <c r="N12" s="56">
        <v>25</v>
      </c>
      <c r="O12" s="56">
        <v>10</v>
      </c>
      <c r="P12" s="341">
        <f t="shared" si="2"/>
        <v>40</v>
      </c>
      <c r="Q12" s="341" t="str">
        <f t="shared" si="3"/>
        <v>C</v>
      </c>
      <c r="R12" s="341" t="str">
        <f t="shared" si="4"/>
        <v>2</v>
      </c>
      <c r="S12" s="419">
        <f t="shared" si="36"/>
        <v>42</v>
      </c>
      <c r="T12" s="471" t="str">
        <f t="shared" si="37"/>
        <v>C</v>
      </c>
      <c r="U12" s="471">
        <f t="shared" si="38"/>
        <v>2</v>
      </c>
      <c r="V12" s="56">
        <v>31</v>
      </c>
      <c r="W12" s="56">
        <v>75</v>
      </c>
      <c r="X12" s="56">
        <v>25</v>
      </c>
      <c r="Y12" s="341">
        <f t="shared" si="5"/>
        <v>33.333333333333329</v>
      </c>
      <c r="Z12" s="341" t="str">
        <f t="shared" si="6"/>
        <v>D+</v>
      </c>
      <c r="AA12" s="341" t="str">
        <f t="shared" si="7"/>
        <v>1.6</v>
      </c>
      <c r="AB12" s="56">
        <v>32</v>
      </c>
      <c r="AC12" s="56">
        <v>25</v>
      </c>
      <c r="AD12" s="56">
        <v>11</v>
      </c>
      <c r="AE12" s="341">
        <f t="shared" si="8"/>
        <v>44</v>
      </c>
      <c r="AF12" s="341" t="str">
        <f t="shared" si="9"/>
        <v>C</v>
      </c>
      <c r="AG12" s="341" t="str">
        <f t="shared" si="10"/>
        <v>2</v>
      </c>
      <c r="AH12" s="419">
        <f t="shared" si="39"/>
        <v>36</v>
      </c>
      <c r="AI12" s="471" t="str">
        <f t="shared" si="40"/>
        <v>C</v>
      </c>
      <c r="AJ12" s="471">
        <f t="shared" si="41"/>
        <v>1.7000000000000002</v>
      </c>
      <c r="AK12" s="56">
        <v>51</v>
      </c>
      <c r="AL12" s="56">
        <v>75</v>
      </c>
      <c r="AM12" s="56">
        <v>41</v>
      </c>
      <c r="AN12" s="341">
        <f t="shared" si="11"/>
        <v>54.666666666666664</v>
      </c>
      <c r="AO12" s="341" t="str">
        <f t="shared" si="12"/>
        <v>C+</v>
      </c>
      <c r="AP12" s="341" t="str">
        <f t="shared" si="13"/>
        <v>2.4</v>
      </c>
      <c r="AQ12" s="56">
        <v>52</v>
      </c>
      <c r="AR12" s="56">
        <v>25</v>
      </c>
      <c r="AS12" s="56">
        <v>20</v>
      </c>
      <c r="AT12" s="341">
        <f t="shared" si="14"/>
        <v>80</v>
      </c>
      <c r="AU12" s="341" t="str">
        <f t="shared" si="15"/>
        <v>A</v>
      </c>
      <c r="AV12" s="341" t="str">
        <f t="shared" si="16"/>
        <v>3.6</v>
      </c>
      <c r="AW12" s="419">
        <f t="shared" si="42"/>
        <v>61</v>
      </c>
      <c r="AX12" s="471" t="str">
        <f t="shared" si="43"/>
        <v>B</v>
      </c>
      <c r="AY12" s="532">
        <f t="shared" si="44"/>
        <v>2.7</v>
      </c>
      <c r="AZ12" s="56">
        <v>2031</v>
      </c>
      <c r="BA12" s="56">
        <v>75</v>
      </c>
      <c r="BB12" s="56">
        <v>36</v>
      </c>
      <c r="BC12" s="341">
        <f t="shared" si="17"/>
        <v>48</v>
      </c>
      <c r="BD12" s="341" t="str">
        <f t="shared" si="18"/>
        <v>C</v>
      </c>
      <c r="BE12" s="341" t="str">
        <f t="shared" si="19"/>
        <v>2</v>
      </c>
      <c r="BF12" s="56">
        <v>2032</v>
      </c>
      <c r="BG12" s="56">
        <v>25</v>
      </c>
      <c r="BH12" s="56">
        <v>18</v>
      </c>
      <c r="BI12" s="341">
        <f t="shared" si="20"/>
        <v>72</v>
      </c>
      <c r="BJ12" s="341" t="str">
        <f t="shared" si="21"/>
        <v>B+</v>
      </c>
      <c r="BK12" s="341" t="str">
        <f t="shared" si="22"/>
        <v>3.2</v>
      </c>
      <c r="BL12" s="419">
        <f t="shared" si="45"/>
        <v>54</v>
      </c>
      <c r="BM12" s="471" t="str">
        <f t="shared" si="46"/>
        <v>C+</v>
      </c>
      <c r="BN12" s="532">
        <f t="shared" si="47"/>
        <v>2.2999999999999998</v>
      </c>
      <c r="BO12" s="56">
        <v>1151</v>
      </c>
      <c r="BP12" s="56">
        <v>75</v>
      </c>
      <c r="BQ12" s="49">
        <v>34</v>
      </c>
      <c r="BR12" s="341">
        <f t="shared" si="23"/>
        <v>45.333333333333329</v>
      </c>
      <c r="BS12" s="341" t="str">
        <f t="shared" si="24"/>
        <v>C</v>
      </c>
      <c r="BT12" s="341" t="str">
        <f t="shared" si="25"/>
        <v>2</v>
      </c>
      <c r="BU12" s="56">
        <v>1152</v>
      </c>
      <c r="BV12" s="56">
        <v>25</v>
      </c>
      <c r="BW12" s="56">
        <v>23</v>
      </c>
      <c r="BX12" s="341">
        <f t="shared" si="26"/>
        <v>92</v>
      </c>
      <c r="BY12" s="341" t="str">
        <f t="shared" si="27"/>
        <v>A+</v>
      </c>
      <c r="BZ12" s="341" t="str">
        <f t="shared" si="28"/>
        <v>4</v>
      </c>
      <c r="CA12" s="419">
        <f t="shared" si="48"/>
        <v>56.999999999999993</v>
      </c>
      <c r="CB12" s="471" t="str">
        <f t="shared" si="49"/>
        <v>B</v>
      </c>
      <c r="CC12" s="532">
        <f t="shared" si="50"/>
        <v>2.5</v>
      </c>
      <c r="CD12" s="56">
        <v>4431</v>
      </c>
      <c r="CE12" s="56">
        <v>75</v>
      </c>
      <c r="CF12" s="56">
        <v>32</v>
      </c>
      <c r="CG12" s="341">
        <f t="shared" si="29"/>
        <v>42.666666666666671</v>
      </c>
      <c r="CH12" s="341" t="str">
        <f t="shared" si="30"/>
        <v>C</v>
      </c>
      <c r="CI12" s="341" t="str">
        <f t="shared" si="31"/>
        <v>2</v>
      </c>
      <c r="CJ12" s="56">
        <v>4432</v>
      </c>
      <c r="CK12" s="56">
        <v>25</v>
      </c>
      <c r="CL12" s="56">
        <v>16</v>
      </c>
      <c r="CM12" s="341">
        <f t="shared" si="32"/>
        <v>64</v>
      </c>
      <c r="CN12" s="341" t="str">
        <f t="shared" si="33"/>
        <v>B</v>
      </c>
      <c r="CO12" s="341" t="str">
        <f t="shared" si="34"/>
        <v>2.8</v>
      </c>
      <c r="CP12" s="419">
        <f t="shared" si="51"/>
        <v>48</v>
      </c>
      <c r="CQ12" s="471" t="str">
        <f t="shared" si="52"/>
        <v>C+</v>
      </c>
      <c r="CR12" s="532">
        <f t="shared" si="53"/>
        <v>2.2000000000000002</v>
      </c>
      <c r="CS12" s="372">
        <f t="shared" si="54"/>
        <v>2.2333333333333329</v>
      </c>
      <c r="CT12" s="340">
        <f t="shared" si="55"/>
        <v>2.2703703703703701</v>
      </c>
      <c r="CU12" s="58"/>
      <c r="CV12" s="58"/>
      <c r="CW12" s="58"/>
      <c r="CX12" s="58"/>
      <c r="CY12" s="58"/>
      <c r="CZ12" s="58"/>
      <c r="DA12" s="58"/>
      <c r="DB12" s="58"/>
      <c r="DC12" s="58"/>
      <c r="DD12" s="58"/>
      <c r="DE12" s="58"/>
    </row>
    <row r="13" spans="1:109">
      <c r="A13" s="21">
        <v>7</v>
      </c>
      <c r="B13" s="21">
        <v>7819230024</v>
      </c>
      <c r="C13" s="21">
        <v>1190011</v>
      </c>
      <c r="D13" s="21" t="s">
        <v>77</v>
      </c>
      <c r="E13" s="22" t="s">
        <v>78</v>
      </c>
      <c r="F13" s="666">
        <v>59145</v>
      </c>
      <c r="G13" s="56">
        <v>11</v>
      </c>
      <c r="H13" s="56">
        <v>75</v>
      </c>
      <c r="I13" s="56">
        <v>31</v>
      </c>
      <c r="J13" s="342">
        <f t="shared" si="0"/>
        <v>41.333333333333336</v>
      </c>
      <c r="K13" s="341" t="str">
        <f t="shared" si="1"/>
        <v>C</v>
      </c>
      <c r="L13" s="341" t="str">
        <f t="shared" si="35"/>
        <v>2</v>
      </c>
      <c r="M13" s="56">
        <v>12</v>
      </c>
      <c r="N13" s="56">
        <v>25</v>
      </c>
      <c r="O13" s="56">
        <v>10</v>
      </c>
      <c r="P13" s="341">
        <f t="shared" si="2"/>
        <v>40</v>
      </c>
      <c r="Q13" s="341" t="str">
        <f t="shared" si="3"/>
        <v>C</v>
      </c>
      <c r="R13" s="341" t="str">
        <f t="shared" si="4"/>
        <v>2</v>
      </c>
      <c r="S13" s="419">
        <f t="shared" si="36"/>
        <v>41</v>
      </c>
      <c r="T13" s="471" t="str">
        <f t="shared" si="37"/>
        <v>C</v>
      </c>
      <c r="U13" s="471">
        <f t="shared" si="38"/>
        <v>2</v>
      </c>
      <c r="V13" s="56">
        <v>31</v>
      </c>
      <c r="W13" s="56">
        <v>75</v>
      </c>
      <c r="X13" s="56">
        <v>39</v>
      </c>
      <c r="Y13" s="341">
        <f t="shared" si="5"/>
        <v>52</v>
      </c>
      <c r="Z13" s="341" t="str">
        <f t="shared" si="6"/>
        <v>C+</v>
      </c>
      <c r="AA13" s="341" t="str">
        <f t="shared" si="7"/>
        <v>2.4</v>
      </c>
      <c r="AB13" s="56">
        <v>32</v>
      </c>
      <c r="AC13" s="56">
        <v>25</v>
      </c>
      <c r="AD13" s="56">
        <v>16</v>
      </c>
      <c r="AE13" s="341">
        <f t="shared" si="8"/>
        <v>64</v>
      </c>
      <c r="AF13" s="341" t="str">
        <f t="shared" si="9"/>
        <v>B</v>
      </c>
      <c r="AG13" s="341" t="str">
        <f t="shared" si="10"/>
        <v>2.8</v>
      </c>
      <c r="AH13" s="419">
        <f t="shared" si="39"/>
        <v>55.000000000000007</v>
      </c>
      <c r="AI13" s="471" t="str">
        <f t="shared" si="40"/>
        <v>B</v>
      </c>
      <c r="AJ13" s="471">
        <f t="shared" si="41"/>
        <v>2.5</v>
      </c>
      <c r="AK13" s="56">
        <v>51</v>
      </c>
      <c r="AL13" s="56">
        <v>75</v>
      </c>
      <c r="AM13" s="56">
        <v>40</v>
      </c>
      <c r="AN13" s="341">
        <f t="shared" si="11"/>
        <v>53.333333333333336</v>
      </c>
      <c r="AO13" s="341" t="str">
        <f t="shared" si="12"/>
        <v>C+</v>
      </c>
      <c r="AP13" s="341" t="str">
        <f t="shared" si="13"/>
        <v>2.4</v>
      </c>
      <c r="AQ13" s="56">
        <v>52</v>
      </c>
      <c r="AR13" s="56">
        <v>25</v>
      </c>
      <c r="AS13" s="56">
        <v>18</v>
      </c>
      <c r="AT13" s="341">
        <f t="shared" si="14"/>
        <v>72</v>
      </c>
      <c r="AU13" s="341" t="str">
        <f t="shared" si="15"/>
        <v>B+</v>
      </c>
      <c r="AV13" s="341" t="str">
        <f t="shared" si="16"/>
        <v>3.2</v>
      </c>
      <c r="AW13" s="419">
        <f t="shared" si="42"/>
        <v>57.999999999999993</v>
      </c>
      <c r="AX13" s="471" t="str">
        <f t="shared" si="43"/>
        <v>B</v>
      </c>
      <c r="AY13" s="532">
        <f t="shared" si="44"/>
        <v>2.6</v>
      </c>
      <c r="AZ13" s="56">
        <v>2031</v>
      </c>
      <c r="BA13" s="56">
        <v>75</v>
      </c>
      <c r="BB13" s="56">
        <v>44</v>
      </c>
      <c r="BC13" s="341">
        <f t="shared" si="17"/>
        <v>58.666666666666664</v>
      </c>
      <c r="BD13" s="341" t="str">
        <f t="shared" si="18"/>
        <v>C+</v>
      </c>
      <c r="BE13" s="341" t="str">
        <f t="shared" si="19"/>
        <v>2.4</v>
      </c>
      <c r="BF13" s="56">
        <v>2032</v>
      </c>
      <c r="BG13" s="56">
        <v>25</v>
      </c>
      <c r="BH13" s="56">
        <v>20</v>
      </c>
      <c r="BI13" s="341">
        <f t="shared" si="20"/>
        <v>80</v>
      </c>
      <c r="BJ13" s="341" t="str">
        <f t="shared" si="21"/>
        <v>A</v>
      </c>
      <c r="BK13" s="341" t="str">
        <f t="shared" si="22"/>
        <v>3.6</v>
      </c>
      <c r="BL13" s="419">
        <f t="shared" si="45"/>
        <v>64</v>
      </c>
      <c r="BM13" s="471" t="str">
        <f t="shared" si="46"/>
        <v>B</v>
      </c>
      <c r="BN13" s="532">
        <f t="shared" si="47"/>
        <v>2.7</v>
      </c>
      <c r="BO13" s="56">
        <v>1151</v>
      </c>
      <c r="BP13" s="56">
        <v>75</v>
      </c>
      <c r="BQ13" s="49">
        <v>40</v>
      </c>
      <c r="BR13" s="341">
        <f t="shared" si="23"/>
        <v>53.333333333333336</v>
      </c>
      <c r="BS13" s="341" t="str">
        <f t="shared" si="24"/>
        <v>C+</v>
      </c>
      <c r="BT13" s="341" t="str">
        <f t="shared" si="25"/>
        <v>2.4</v>
      </c>
      <c r="BU13" s="56">
        <v>1152</v>
      </c>
      <c r="BV13" s="56">
        <v>25</v>
      </c>
      <c r="BW13" s="56">
        <v>19</v>
      </c>
      <c r="BX13" s="341">
        <f t="shared" si="26"/>
        <v>76</v>
      </c>
      <c r="BY13" s="341" t="str">
        <f t="shared" si="27"/>
        <v>B+</v>
      </c>
      <c r="BZ13" s="341" t="str">
        <f t="shared" si="28"/>
        <v>3.2</v>
      </c>
      <c r="CA13" s="419">
        <f t="shared" si="48"/>
        <v>59</v>
      </c>
      <c r="CB13" s="471" t="str">
        <f t="shared" si="49"/>
        <v>B</v>
      </c>
      <c r="CC13" s="532">
        <f t="shared" si="50"/>
        <v>2.6</v>
      </c>
      <c r="CD13" s="56">
        <v>4431</v>
      </c>
      <c r="CE13" s="56">
        <v>75</v>
      </c>
      <c r="CF13" s="56">
        <v>34</v>
      </c>
      <c r="CG13" s="341">
        <f t="shared" si="29"/>
        <v>45.333333333333329</v>
      </c>
      <c r="CH13" s="341" t="str">
        <f t="shared" si="30"/>
        <v>C</v>
      </c>
      <c r="CI13" s="341" t="str">
        <f t="shared" si="31"/>
        <v>2</v>
      </c>
      <c r="CJ13" s="56">
        <v>4432</v>
      </c>
      <c r="CK13" s="56">
        <v>25</v>
      </c>
      <c r="CL13" s="56">
        <v>16</v>
      </c>
      <c r="CM13" s="341">
        <f t="shared" si="32"/>
        <v>64</v>
      </c>
      <c r="CN13" s="341" t="str">
        <f t="shared" si="33"/>
        <v>B</v>
      </c>
      <c r="CO13" s="341" t="str">
        <f t="shared" si="34"/>
        <v>2.8</v>
      </c>
      <c r="CP13" s="419">
        <f t="shared" si="51"/>
        <v>50</v>
      </c>
      <c r="CQ13" s="471" t="str">
        <f t="shared" si="52"/>
        <v>C+</v>
      </c>
      <c r="CR13" s="532">
        <f t="shared" si="53"/>
        <v>2.2000000000000002</v>
      </c>
      <c r="CS13" s="372">
        <f t="shared" si="54"/>
        <v>2.4333333333333336</v>
      </c>
      <c r="CT13" s="340">
        <f t="shared" si="55"/>
        <v>2.4629629629629628</v>
      </c>
    </row>
    <row r="14" spans="1:109">
      <c r="A14" s="21">
        <v>8</v>
      </c>
      <c r="B14" s="21">
        <v>7819230052</v>
      </c>
      <c r="C14" s="21">
        <v>1190012</v>
      </c>
      <c r="D14" s="21" t="s">
        <v>79</v>
      </c>
      <c r="E14" s="22" t="s">
        <v>80</v>
      </c>
      <c r="F14" s="666">
        <v>59239</v>
      </c>
      <c r="G14" s="56">
        <v>11</v>
      </c>
      <c r="H14" s="56">
        <v>75</v>
      </c>
      <c r="I14" s="56">
        <v>36</v>
      </c>
      <c r="J14" s="342">
        <f t="shared" si="0"/>
        <v>48</v>
      </c>
      <c r="K14" s="341" t="str">
        <f t="shared" si="1"/>
        <v>C</v>
      </c>
      <c r="L14" s="341" t="str">
        <f t="shared" si="35"/>
        <v>2</v>
      </c>
      <c r="M14" s="56">
        <v>12</v>
      </c>
      <c r="N14" s="56">
        <v>25</v>
      </c>
      <c r="O14" s="56">
        <v>10</v>
      </c>
      <c r="P14" s="341">
        <f t="shared" si="2"/>
        <v>40</v>
      </c>
      <c r="Q14" s="341" t="str">
        <f t="shared" si="3"/>
        <v>C</v>
      </c>
      <c r="R14" s="341" t="str">
        <f t="shared" si="4"/>
        <v>2</v>
      </c>
      <c r="S14" s="419">
        <f t="shared" si="36"/>
        <v>46</v>
      </c>
      <c r="T14" s="471" t="str">
        <f t="shared" si="37"/>
        <v>C</v>
      </c>
      <c r="U14" s="471">
        <f t="shared" si="38"/>
        <v>2</v>
      </c>
      <c r="V14" s="56">
        <v>31</v>
      </c>
      <c r="W14" s="56">
        <v>75</v>
      </c>
      <c r="X14" s="56">
        <v>32</v>
      </c>
      <c r="Y14" s="341">
        <f t="shared" si="5"/>
        <v>42.666666666666671</v>
      </c>
      <c r="Z14" s="341" t="str">
        <f t="shared" si="6"/>
        <v>C</v>
      </c>
      <c r="AA14" s="341" t="str">
        <f t="shared" si="7"/>
        <v>2</v>
      </c>
      <c r="AB14" s="56">
        <v>32</v>
      </c>
      <c r="AC14" s="56">
        <v>25</v>
      </c>
      <c r="AD14" s="56">
        <v>12</v>
      </c>
      <c r="AE14" s="341">
        <f t="shared" si="8"/>
        <v>48</v>
      </c>
      <c r="AF14" s="341" t="str">
        <f t="shared" si="9"/>
        <v>C</v>
      </c>
      <c r="AG14" s="341" t="str">
        <f t="shared" si="10"/>
        <v>2</v>
      </c>
      <c r="AH14" s="419">
        <f t="shared" si="39"/>
        <v>44</v>
      </c>
      <c r="AI14" s="471" t="str">
        <f t="shared" si="40"/>
        <v>C</v>
      </c>
      <c r="AJ14" s="471">
        <f t="shared" si="41"/>
        <v>2</v>
      </c>
      <c r="AK14" s="56">
        <v>51</v>
      </c>
      <c r="AL14" s="56">
        <v>75</v>
      </c>
      <c r="AM14" s="56">
        <v>48</v>
      </c>
      <c r="AN14" s="341">
        <f t="shared" si="11"/>
        <v>64</v>
      </c>
      <c r="AO14" s="341" t="str">
        <f t="shared" si="12"/>
        <v>B</v>
      </c>
      <c r="AP14" s="341" t="str">
        <f t="shared" si="13"/>
        <v>2.8</v>
      </c>
      <c r="AQ14" s="56">
        <v>52</v>
      </c>
      <c r="AR14" s="56">
        <v>25</v>
      </c>
      <c r="AS14" s="56">
        <v>18</v>
      </c>
      <c r="AT14" s="341">
        <f t="shared" si="14"/>
        <v>72</v>
      </c>
      <c r="AU14" s="341" t="str">
        <f t="shared" si="15"/>
        <v>B+</v>
      </c>
      <c r="AV14" s="341" t="str">
        <f t="shared" si="16"/>
        <v>3.2</v>
      </c>
      <c r="AW14" s="419">
        <f t="shared" si="42"/>
        <v>66</v>
      </c>
      <c r="AX14" s="471" t="str">
        <f t="shared" si="43"/>
        <v>B+</v>
      </c>
      <c r="AY14" s="532">
        <f t="shared" si="44"/>
        <v>2.9</v>
      </c>
      <c r="AZ14" s="56">
        <v>2151</v>
      </c>
      <c r="BA14" s="56">
        <v>75</v>
      </c>
      <c r="BB14" s="56">
        <v>32</v>
      </c>
      <c r="BC14" s="341">
        <f t="shared" si="17"/>
        <v>42.666666666666671</v>
      </c>
      <c r="BD14" s="341" t="str">
        <f t="shared" si="18"/>
        <v>C</v>
      </c>
      <c r="BE14" s="341" t="str">
        <f t="shared" si="19"/>
        <v>2</v>
      </c>
      <c r="BF14" s="56">
        <v>2152</v>
      </c>
      <c r="BG14" s="56">
        <v>25</v>
      </c>
      <c r="BH14" s="56">
        <v>15</v>
      </c>
      <c r="BI14" s="341">
        <f t="shared" si="20"/>
        <v>60</v>
      </c>
      <c r="BJ14" s="341" t="str">
        <f t="shared" si="21"/>
        <v>B</v>
      </c>
      <c r="BK14" s="341" t="str">
        <f t="shared" si="22"/>
        <v>2.8</v>
      </c>
      <c r="BL14" s="419">
        <f t="shared" si="45"/>
        <v>47</v>
      </c>
      <c r="BM14" s="471" t="str">
        <f t="shared" si="46"/>
        <v>C+</v>
      </c>
      <c r="BN14" s="532">
        <f t="shared" si="47"/>
        <v>2.2000000000000002</v>
      </c>
      <c r="BO14" s="56">
        <v>1031</v>
      </c>
      <c r="BP14" s="56">
        <v>75</v>
      </c>
      <c r="BQ14" s="49">
        <v>39</v>
      </c>
      <c r="BR14" s="341">
        <f t="shared" si="23"/>
        <v>52</v>
      </c>
      <c r="BS14" s="341" t="str">
        <f t="shared" si="24"/>
        <v>C+</v>
      </c>
      <c r="BT14" s="341" t="str">
        <f t="shared" si="25"/>
        <v>2.4</v>
      </c>
      <c r="BU14" s="56">
        <v>1032</v>
      </c>
      <c r="BV14" s="56">
        <v>25</v>
      </c>
      <c r="BW14" s="56">
        <v>19</v>
      </c>
      <c r="BX14" s="341">
        <f t="shared" si="26"/>
        <v>76</v>
      </c>
      <c r="BY14" s="341" t="str">
        <f t="shared" si="27"/>
        <v>B+</v>
      </c>
      <c r="BZ14" s="341" t="str">
        <f t="shared" si="28"/>
        <v>3.2</v>
      </c>
      <c r="CA14" s="419">
        <f t="shared" si="48"/>
        <v>57.999999999999993</v>
      </c>
      <c r="CB14" s="471" t="str">
        <f t="shared" si="49"/>
        <v>B</v>
      </c>
      <c r="CC14" s="532">
        <f t="shared" si="50"/>
        <v>2.6</v>
      </c>
      <c r="CD14" s="56">
        <v>3071</v>
      </c>
      <c r="CE14" s="56">
        <v>75</v>
      </c>
      <c r="CF14" s="56">
        <v>41</v>
      </c>
      <c r="CG14" s="341">
        <f t="shared" si="29"/>
        <v>54.666666666666664</v>
      </c>
      <c r="CH14" s="341" t="str">
        <f t="shared" si="30"/>
        <v>C+</v>
      </c>
      <c r="CI14" s="341" t="str">
        <f t="shared" si="31"/>
        <v>2.4</v>
      </c>
      <c r="CJ14" s="56">
        <v>3072</v>
      </c>
      <c r="CK14" s="56">
        <v>25</v>
      </c>
      <c r="CL14" s="56">
        <v>23</v>
      </c>
      <c r="CM14" s="341">
        <f t="shared" si="32"/>
        <v>92</v>
      </c>
      <c r="CN14" s="341" t="str">
        <f t="shared" si="33"/>
        <v>A+</v>
      </c>
      <c r="CO14" s="341" t="str">
        <f t="shared" si="34"/>
        <v>4</v>
      </c>
      <c r="CP14" s="419">
        <f t="shared" si="51"/>
        <v>64</v>
      </c>
      <c r="CQ14" s="471" t="str">
        <f t="shared" si="52"/>
        <v>B</v>
      </c>
      <c r="CR14" s="532">
        <f t="shared" si="53"/>
        <v>2.8</v>
      </c>
      <c r="CS14" s="372">
        <f t="shared" si="54"/>
        <v>2.4166666666666665</v>
      </c>
      <c r="CT14" s="340">
        <f t="shared" si="55"/>
        <v>2.4629629629629628</v>
      </c>
    </row>
    <row r="15" spans="1:109">
      <c r="A15" s="21">
        <v>9</v>
      </c>
      <c r="B15" s="21">
        <v>7819230042</v>
      </c>
      <c r="C15" s="21">
        <v>1190013</v>
      </c>
      <c r="D15" s="21" t="s">
        <v>81</v>
      </c>
      <c r="E15" s="22" t="s">
        <v>82</v>
      </c>
      <c r="F15" s="666">
        <v>58541</v>
      </c>
      <c r="G15" s="56">
        <v>11</v>
      </c>
      <c r="H15" s="56">
        <v>75</v>
      </c>
      <c r="I15" s="56">
        <v>31</v>
      </c>
      <c r="J15" s="342">
        <f t="shared" si="0"/>
        <v>41.333333333333336</v>
      </c>
      <c r="K15" s="341" t="str">
        <f t="shared" si="1"/>
        <v>C</v>
      </c>
      <c r="L15" s="341" t="str">
        <f t="shared" si="35"/>
        <v>2</v>
      </c>
      <c r="M15" s="56">
        <v>12</v>
      </c>
      <c r="N15" s="56">
        <v>25</v>
      </c>
      <c r="O15" s="56">
        <v>10</v>
      </c>
      <c r="P15" s="341">
        <f t="shared" si="2"/>
        <v>40</v>
      </c>
      <c r="Q15" s="341" t="str">
        <f t="shared" si="3"/>
        <v>C</v>
      </c>
      <c r="R15" s="341" t="str">
        <f t="shared" si="4"/>
        <v>2</v>
      </c>
      <c r="S15" s="419">
        <f t="shared" si="36"/>
        <v>41</v>
      </c>
      <c r="T15" s="471" t="str">
        <f t="shared" si="37"/>
        <v>C</v>
      </c>
      <c r="U15" s="471">
        <f t="shared" si="38"/>
        <v>2</v>
      </c>
      <c r="V15" s="56">
        <v>31</v>
      </c>
      <c r="W15" s="56">
        <v>75</v>
      </c>
      <c r="X15" s="56">
        <v>32</v>
      </c>
      <c r="Y15" s="341">
        <f t="shared" si="5"/>
        <v>42.666666666666671</v>
      </c>
      <c r="Z15" s="341" t="str">
        <f t="shared" si="6"/>
        <v>C</v>
      </c>
      <c r="AA15" s="341" t="str">
        <f t="shared" si="7"/>
        <v>2</v>
      </c>
      <c r="AB15" s="56">
        <v>32</v>
      </c>
      <c r="AC15" s="56">
        <v>25</v>
      </c>
      <c r="AD15" s="56">
        <v>12</v>
      </c>
      <c r="AE15" s="341">
        <f t="shared" si="8"/>
        <v>48</v>
      </c>
      <c r="AF15" s="341" t="str">
        <f t="shared" si="9"/>
        <v>C</v>
      </c>
      <c r="AG15" s="341" t="str">
        <f t="shared" si="10"/>
        <v>2</v>
      </c>
      <c r="AH15" s="419">
        <f t="shared" si="39"/>
        <v>44</v>
      </c>
      <c r="AI15" s="471" t="str">
        <f t="shared" si="40"/>
        <v>C</v>
      </c>
      <c r="AJ15" s="471">
        <f t="shared" si="41"/>
        <v>2</v>
      </c>
      <c r="AK15" s="56">
        <v>51</v>
      </c>
      <c r="AL15" s="56">
        <v>75</v>
      </c>
      <c r="AM15" s="56">
        <v>38</v>
      </c>
      <c r="AN15" s="341">
        <f t="shared" si="11"/>
        <v>50.666666666666671</v>
      </c>
      <c r="AO15" s="341" t="str">
        <f t="shared" si="12"/>
        <v>C+</v>
      </c>
      <c r="AP15" s="341" t="str">
        <f t="shared" si="13"/>
        <v>2.4</v>
      </c>
      <c r="AQ15" s="56">
        <v>52</v>
      </c>
      <c r="AR15" s="56">
        <v>25</v>
      </c>
      <c r="AS15" s="56">
        <v>18</v>
      </c>
      <c r="AT15" s="341">
        <f t="shared" si="14"/>
        <v>72</v>
      </c>
      <c r="AU15" s="341" t="str">
        <f t="shared" si="15"/>
        <v>B+</v>
      </c>
      <c r="AV15" s="341" t="str">
        <f t="shared" si="16"/>
        <v>3.2</v>
      </c>
      <c r="AW15" s="419">
        <f t="shared" si="42"/>
        <v>56.000000000000007</v>
      </c>
      <c r="AX15" s="471" t="str">
        <f t="shared" si="43"/>
        <v>B</v>
      </c>
      <c r="AY15" s="532">
        <f t="shared" si="44"/>
        <v>2.6</v>
      </c>
      <c r="AZ15" s="56">
        <v>2031</v>
      </c>
      <c r="BA15" s="56">
        <v>75</v>
      </c>
      <c r="BB15" s="56">
        <v>41</v>
      </c>
      <c r="BC15" s="341">
        <f t="shared" si="17"/>
        <v>54.666666666666664</v>
      </c>
      <c r="BD15" s="341" t="str">
        <f t="shared" si="18"/>
        <v>C+</v>
      </c>
      <c r="BE15" s="341" t="str">
        <f t="shared" si="19"/>
        <v>2.4</v>
      </c>
      <c r="BF15" s="56">
        <v>2032</v>
      </c>
      <c r="BG15" s="56">
        <v>25</v>
      </c>
      <c r="BH15" s="56">
        <v>18</v>
      </c>
      <c r="BI15" s="341">
        <f t="shared" si="20"/>
        <v>72</v>
      </c>
      <c r="BJ15" s="341" t="str">
        <f t="shared" si="21"/>
        <v>B+</v>
      </c>
      <c r="BK15" s="341" t="str">
        <f t="shared" si="22"/>
        <v>3.2</v>
      </c>
      <c r="BL15" s="419">
        <f t="shared" si="45"/>
        <v>59</v>
      </c>
      <c r="BM15" s="471" t="str">
        <f t="shared" si="46"/>
        <v>B</v>
      </c>
      <c r="BN15" s="532">
        <f t="shared" si="47"/>
        <v>2.6</v>
      </c>
      <c r="BO15" s="56">
        <v>1151</v>
      </c>
      <c r="BP15" s="56">
        <v>75</v>
      </c>
      <c r="BQ15" s="49">
        <v>40</v>
      </c>
      <c r="BR15" s="341">
        <f t="shared" si="23"/>
        <v>53.333333333333336</v>
      </c>
      <c r="BS15" s="341" t="str">
        <f t="shared" si="24"/>
        <v>C+</v>
      </c>
      <c r="BT15" s="341" t="str">
        <f t="shared" si="25"/>
        <v>2.4</v>
      </c>
      <c r="BU15" s="56">
        <v>1152</v>
      </c>
      <c r="BV15" s="56">
        <v>25</v>
      </c>
      <c r="BW15" s="56">
        <v>19</v>
      </c>
      <c r="BX15" s="341">
        <f t="shared" si="26"/>
        <v>76</v>
      </c>
      <c r="BY15" s="341" t="str">
        <f t="shared" si="27"/>
        <v>B+</v>
      </c>
      <c r="BZ15" s="341" t="str">
        <f t="shared" si="28"/>
        <v>3.2</v>
      </c>
      <c r="CA15" s="419">
        <f t="shared" si="48"/>
        <v>59</v>
      </c>
      <c r="CB15" s="471" t="str">
        <f t="shared" si="49"/>
        <v>B</v>
      </c>
      <c r="CC15" s="532">
        <f t="shared" si="50"/>
        <v>2.6</v>
      </c>
      <c r="CD15" s="56">
        <v>4431</v>
      </c>
      <c r="CE15" s="56">
        <v>75</v>
      </c>
      <c r="CF15" s="56">
        <v>31</v>
      </c>
      <c r="CG15" s="341">
        <f t="shared" si="29"/>
        <v>41.333333333333336</v>
      </c>
      <c r="CH15" s="341" t="str">
        <f t="shared" si="30"/>
        <v>C</v>
      </c>
      <c r="CI15" s="341" t="str">
        <f t="shared" si="31"/>
        <v>2</v>
      </c>
      <c r="CJ15" s="56">
        <v>4432</v>
      </c>
      <c r="CK15" s="56">
        <v>25</v>
      </c>
      <c r="CL15" s="56">
        <v>16</v>
      </c>
      <c r="CM15" s="341">
        <f t="shared" si="32"/>
        <v>64</v>
      </c>
      <c r="CN15" s="341" t="str">
        <f t="shared" si="33"/>
        <v>B</v>
      </c>
      <c r="CO15" s="341" t="str">
        <f t="shared" si="34"/>
        <v>2.8</v>
      </c>
      <c r="CP15" s="419">
        <f t="shared" si="51"/>
        <v>47</v>
      </c>
      <c r="CQ15" s="471" t="str">
        <f t="shared" si="52"/>
        <v>C+</v>
      </c>
      <c r="CR15" s="532">
        <f t="shared" si="53"/>
        <v>2.2000000000000002</v>
      </c>
      <c r="CS15" s="372">
        <f t="shared" si="54"/>
        <v>2.3333333333333335</v>
      </c>
      <c r="CT15" s="340">
        <f t="shared" si="55"/>
        <v>2.3703703703703702</v>
      </c>
    </row>
    <row r="16" spans="1:109">
      <c r="A16" s="21">
        <v>10</v>
      </c>
      <c r="B16" s="21">
        <v>7819230008</v>
      </c>
      <c r="C16" s="21">
        <v>1190014</v>
      </c>
      <c r="D16" s="21" t="s">
        <v>83</v>
      </c>
      <c r="E16" s="22" t="s">
        <v>84</v>
      </c>
      <c r="F16" s="666">
        <v>59099</v>
      </c>
      <c r="G16" s="56">
        <v>11</v>
      </c>
      <c r="H16" s="56">
        <v>75</v>
      </c>
      <c r="I16" s="56">
        <v>36</v>
      </c>
      <c r="J16" s="342">
        <f t="shared" si="0"/>
        <v>48</v>
      </c>
      <c r="K16" s="341" t="str">
        <f t="shared" si="1"/>
        <v>C</v>
      </c>
      <c r="L16" s="341" t="str">
        <f t="shared" si="35"/>
        <v>2</v>
      </c>
      <c r="M16" s="56">
        <v>12</v>
      </c>
      <c r="N16" s="56">
        <v>25</v>
      </c>
      <c r="O16" s="56">
        <v>10</v>
      </c>
      <c r="P16" s="341">
        <f t="shared" si="2"/>
        <v>40</v>
      </c>
      <c r="Q16" s="341" t="str">
        <f t="shared" si="3"/>
        <v>C</v>
      </c>
      <c r="R16" s="341" t="str">
        <f t="shared" si="4"/>
        <v>2</v>
      </c>
      <c r="S16" s="419">
        <f t="shared" si="36"/>
        <v>46</v>
      </c>
      <c r="T16" s="471" t="str">
        <f t="shared" si="37"/>
        <v>C</v>
      </c>
      <c r="U16" s="471">
        <f t="shared" si="38"/>
        <v>2</v>
      </c>
      <c r="V16" s="56">
        <v>31</v>
      </c>
      <c r="W16" s="56">
        <v>75</v>
      </c>
      <c r="X16" s="56">
        <v>32</v>
      </c>
      <c r="Y16" s="341">
        <f t="shared" si="5"/>
        <v>42.666666666666671</v>
      </c>
      <c r="Z16" s="341" t="str">
        <f t="shared" si="6"/>
        <v>C</v>
      </c>
      <c r="AA16" s="341" t="str">
        <f t="shared" si="7"/>
        <v>2</v>
      </c>
      <c r="AB16" s="56">
        <v>32</v>
      </c>
      <c r="AC16" s="56">
        <v>25</v>
      </c>
      <c r="AD16" s="56">
        <v>12</v>
      </c>
      <c r="AE16" s="341">
        <f t="shared" si="8"/>
        <v>48</v>
      </c>
      <c r="AF16" s="341" t="str">
        <f t="shared" si="9"/>
        <v>C</v>
      </c>
      <c r="AG16" s="341" t="str">
        <f t="shared" si="10"/>
        <v>2</v>
      </c>
      <c r="AH16" s="419">
        <f t="shared" si="39"/>
        <v>44</v>
      </c>
      <c r="AI16" s="471" t="str">
        <f t="shared" si="40"/>
        <v>C</v>
      </c>
      <c r="AJ16" s="471">
        <f t="shared" si="41"/>
        <v>2</v>
      </c>
      <c r="AK16" s="56">
        <v>51</v>
      </c>
      <c r="AL16" s="56">
        <v>75</v>
      </c>
      <c r="AM16" s="56">
        <v>39</v>
      </c>
      <c r="AN16" s="341">
        <f t="shared" si="11"/>
        <v>52</v>
      </c>
      <c r="AO16" s="341" t="str">
        <f t="shared" si="12"/>
        <v>C+</v>
      </c>
      <c r="AP16" s="341" t="str">
        <f t="shared" si="13"/>
        <v>2.4</v>
      </c>
      <c r="AQ16" s="56">
        <v>52</v>
      </c>
      <c r="AR16" s="56">
        <v>25</v>
      </c>
      <c r="AS16" s="56">
        <v>18</v>
      </c>
      <c r="AT16" s="341">
        <f t="shared" si="14"/>
        <v>72</v>
      </c>
      <c r="AU16" s="341" t="str">
        <f t="shared" si="15"/>
        <v>B+</v>
      </c>
      <c r="AV16" s="341" t="str">
        <f t="shared" si="16"/>
        <v>3.2</v>
      </c>
      <c r="AW16" s="419">
        <f t="shared" si="42"/>
        <v>56.999999999999993</v>
      </c>
      <c r="AX16" s="471" t="str">
        <f t="shared" si="43"/>
        <v>B</v>
      </c>
      <c r="AY16" s="532">
        <f t="shared" si="44"/>
        <v>2.6</v>
      </c>
      <c r="AZ16" s="56">
        <v>2031</v>
      </c>
      <c r="BA16" s="56">
        <v>75</v>
      </c>
      <c r="BB16" s="56">
        <v>38</v>
      </c>
      <c r="BC16" s="341">
        <f t="shared" si="17"/>
        <v>50.666666666666671</v>
      </c>
      <c r="BD16" s="341" t="str">
        <f t="shared" si="18"/>
        <v>C+</v>
      </c>
      <c r="BE16" s="341" t="str">
        <f t="shared" si="19"/>
        <v>2.4</v>
      </c>
      <c r="BF16" s="56">
        <v>2032</v>
      </c>
      <c r="BG16" s="56">
        <v>25</v>
      </c>
      <c r="BH16" s="56">
        <v>18</v>
      </c>
      <c r="BI16" s="341">
        <f t="shared" si="20"/>
        <v>72</v>
      </c>
      <c r="BJ16" s="341" t="str">
        <f t="shared" si="21"/>
        <v>B+</v>
      </c>
      <c r="BK16" s="341" t="str">
        <f t="shared" si="22"/>
        <v>3.2</v>
      </c>
      <c r="BL16" s="419">
        <f t="shared" si="45"/>
        <v>56.000000000000007</v>
      </c>
      <c r="BM16" s="471" t="str">
        <f t="shared" si="46"/>
        <v>B</v>
      </c>
      <c r="BN16" s="532">
        <f t="shared" si="47"/>
        <v>2.6</v>
      </c>
      <c r="BO16" s="56">
        <v>1151</v>
      </c>
      <c r="BP16" s="56">
        <v>75</v>
      </c>
      <c r="BQ16" s="49">
        <v>40</v>
      </c>
      <c r="BR16" s="341">
        <f t="shared" si="23"/>
        <v>53.333333333333336</v>
      </c>
      <c r="BS16" s="341" t="str">
        <f t="shared" si="24"/>
        <v>C+</v>
      </c>
      <c r="BT16" s="341" t="str">
        <f t="shared" si="25"/>
        <v>2.4</v>
      </c>
      <c r="BU16" s="56">
        <v>1152</v>
      </c>
      <c r="BV16" s="56">
        <v>25</v>
      </c>
      <c r="BW16" s="56">
        <v>19</v>
      </c>
      <c r="BX16" s="341">
        <f t="shared" si="26"/>
        <v>76</v>
      </c>
      <c r="BY16" s="341" t="str">
        <f t="shared" si="27"/>
        <v>B+</v>
      </c>
      <c r="BZ16" s="341" t="str">
        <f t="shared" si="28"/>
        <v>3.2</v>
      </c>
      <c r="CA16" s="419">
        <f t="shared" si="48"/>
        <v>59</v>
      </c>
      <c r="CB16" s="471" t="str">
        <f t="shared" si="49"/>
        <v>B</v>
      </c>
      <c r="CC16" s="532">
        <f t="shared" si="50"/>
        <v>2.6</v>
      </c>
      <c r="CD16" s="56">
        <v>4431</v>
      </c>
      <c r="CE16" s="56">
        <v>75</v>
      </c>
      <c r="CF16" s="56">
        <v>43</v>
      </c>
      <c r="CG16" s="341">
        <f t="shared" si="29"/>
        <v>57.333333333333336</v>
      </c>
      <c r="CH16" s="341" t="str">
        <f t="shared" si="30"/>
        <v>C+</v>
      </c>
      <c r="CI16" s="341" t="str">
        <f t="shared" si="31"/>
        <v>2.4</v>
      </c>
      <c r="CJ16" s="56">
        <v>4432</v>
      </c>
      <c r="CK16" s="56">
        <v>25</v>
      </c>
      <c r="CL16" s="56">
        <v>23</v>
      </c>
      <c r="CM16" s="341">
        <f t="shared" si="32"/>
        <v>92</v>
      </c>
      <c r="CN16" s="341" t="str">
        <f t="shared" si="33"/>
        <v>A+</v>
      </c>
      <c r="CO16" s="341" t="str">
        <f t="shared" si="34"/>
        <v>4</v>
      </c>
      <c r="CP16" s="419">
        <f t="shared" si="51"/>
        <v>66</v>
      </c>
      <c r="CQ16" s="471" t="str">
        <f t="shared" si="52"/>
        <v>B</v>
      </c>
      <c r="CR16" s="532">
        <f t="shared" si="53"/>
        <v>2.8</v>
      </c>
      <c r="CS16" s="372">
        <f t="shared" si="54"/>
        <v>2.4333333333333331</v>
      </c>
      <c r="CT16" s="340">
        <f t="shared" si="55"/>
        <v>2.4814814814814814</v>
      </c>
    </row>
    <row r="17" spans="1:98">
      <c r="A17" s="21">
        <v>11</v>
      </c>
      <c r="B17" s="21">
        <v>7819230037</v>
      </c>
      <c r="C17" s="21">
        <v>1190015</v>
      </c>
      <c r="D17" s="21" t="s">
        <v>85</v>
      </c>
      <c r="E17" s="22" t="s">
        <v>86</v>
      </c>
      <c r="F17" s="666">
        <v>58736</v>
      </c>
      <c r="G17" s="56">
        <v>11</v>
      </c>
      <c r="H17" s="56">
        <v>75</v>
      </c>
      <c r="I17" s="56">
        <v>33</v>
      </c>
      <c r="J17" s="342">
        <f t="shared" si="0"/>
        <v>44</v>
      </c>
      <c r="K17" s="341" t="str">
        <f t="shared" si="1"/>
        <v>C</v>
      </c>
      <c r="L17" s="341" t="str">
        <f t="shared" si="35"/>
        <v>2</v>
      </c>
      <c r="M17" s="56">
        <v>12</v>
      </c>
      <c r="N17" s="56">
        <v>25</v>
      </c>
      <c r="O17" s="56">
        <v>10</v>
      </c>
      <c r="P17" s="341">
        <f t="shared" si="2"/>
        <v>40</v>
      </c>
      <c r="Q17" s="341" t="str">
        <f t="shared" si="3"/>
        <v>C</v>
      </c>
      <c r="R17" s="341" t="str">
        <f t="shared" si="4"/>
        <v>2</v>
      </c>
      <c r="S17" s="419">
        <f t="shared" si="36"/>
        <v>43</v>
      </c>
      <c r="T17" s="471" t="str">
        <f t="shared" si="37"/>
        <v>C</v>
      </c>
      <c r="U17" s="471">
        <f t="shared" si="38"/>
        <v>2</v>
      </c>
      <c r="V17" s="56">
        <v>31</v>
      </c>
      <c r="W17" s="56">
        <v>75</v>
      </c>
      <c r="X17" s="56">
        <v>32</v>
      </c>
      <c r="Y17" s="341">
        <f t="shared" si="5"/>
        <v>42.666666666666671</v>
      </c>
      <c r="Z17" s="341" t="str">
        <f t="shared" si="6"/>
        <v>C</v>
      </c>
      <c r="AA17" s="341" t="str">
        <f t="shared" si="7"/>
        <v>2</v>
      </c>
      <c r="AB17" s="56">
        <v>32</v>
      </c>
      <c r="AC17" s="56">
        <v>25</v>
      </c>
      <c r="AD17" s="56">
        <v>12</v>
      </c>
      <c r="AE17" s="341">
        <f t="shared" si="8"/>
        <v>48</v>
      </c>
      <c r="AF17" s="341" t="str">
        <f t="shared" si="9"/>
        <v>C</v>
      </c>
      <c r="AG17" s="341" t="str">
        <f t="shared" si="10"/>
        <v>2</v>
      </c>
      <c r="AH17" s="419">
        <f t="shared" si="39"/>
        <v>44</v>
      </c>
      <c r="AI17" s="471" t="str">
        <f t="shared" si="40"/>
        <v>C</v>
      </c>
      <c r="AJ17" s="471">
        <f t="shared" si="41"/>
        <v>2</v>
      </c>
      <c r="AK17" s="56">
        <v>51</v>
      </c>
      <c r="AL17" s="56">
        <v>75</v>
      </c>
      <c r="AM17" s="56">
        <v>41</v>
      </c>
      <c r="AN17" s="341">
        <f t="shared" si="11"/>
        <v>54.666666666666664</v>
      </c>
      <c r="AO17" s="341" t="str">
        <f t="shared" si="12"/>
        <v>C+</v>
      </c>
      <c r="AP17" s="341" t="str">
        <f t="shared" si="13"/>
        <v>2.4</v>
      </c>
      <c r="AQ17" s="56">
        <v>52</v>
      </c>
      <c r="AR17" s="56">
        <v>25</v>
      </c>
      <c r="AS17" s="56">
        <v>18</v>
      </c>
      <c r="AT17" s="341">
        <f t="shared" si="14"/>
        <v>72</v>
      </c>
      <c r="AU17" s="341" t="str">
        <f t="shared" si="15"/>
        <v>B+</v>
      </c>
      <c r="AV17" s="341" t="str">
        <f t="shared" si="16"/>
        <v>3.2</v>
      </c>
      <c r="AW17" s="419">
        <f t="shared" si="42"/>
        <v>59</v>
      </c>
      <c r="AX17" s="471" t="str">
        <f t="shared" si="43"/>
        <v>B</v>
      </c>
      <c r="AY17" s="532">
        <f t="shared" si="44"/>
        <v>2.6</v>
      </c>
      <c r="AZ17" s="56">
        <v>2031</v>
      </c>
      <c r="BA17" s="56">
        <v>75</v>
      </c>
      <c r="BB17" s="56">
        <v>32</v>
      </c>
      <c r="BC17" s="341">
        <f t="shared" si="17"/>
        <v>42.666666666666671</v>
      </c>
      <c r="BD17" s="341" t="str">
        <f t="shared" si="18"/>
        <v>C</v>
      </c>
      <c r="BE17" s="341" t="str">
        <f t="shared" si="19"/>
        <v>2</v>
      </c>
      <c r="BF17" s="56">
        <v>2032</v>
      </c>
      <c r="BG17" s="56">
        <v>25</v>
      </c>
      <c r="BH17" s="56">
        <v>18</v>
      </c>
      <c r="BI17" s="341">
        <f t="shared" si="20"/>
        <v>72</v>
      </c>
      <c r="BJ17" s="341" t="str">
        <f t="shared" si="21"/>
        <v>B+</v>
      </c>
      <c r="BK17" s="341" t="str">
        <f t="shared" si="22"/>
        <v>3.2</v>
      </c>
      <c r="BL17" s="419">
        <f t="shared" si="45"/>
        <v>50</v>
      </c>
      <c r="BM17" s="471" t="str">
        <f t="shared" si="46"/>
        <v>C+</v>
      </c>
      <c r="BN17" s="532">
        <f t="shared" si="47"/>
        <v>2.2999999999999998</v>
      </c>
      <c r="BO17" s="56">
        <v>1151</v>
      </c>
      <c r="BP17" s="56">
        <v>75</v>
      </c>
      <c r="BQ17" s="49">
        <v>52</v>
      </c>
      <c r="BR17" s="341">
        <f t="shared" si="23"/>
        <v>69.333333333333343</v>
      </c>
      <c r="BS17" s="341" t="str">
        <f t="shared" si="24"/>
        <v>B</v>
      </c>
      <c r="BT17" s="341" t="str">
        <f t="shared" si="25"/>
        <v>2.8</v>
      </c>
      <c r="BU17" s="56">
        <v>1152</v>
      </c>
      <c r="BV17" s="56">
        <v>25</v>
      </c>
      <c r="BW17" s="56">
        <v>22</v>
      </c>
      <c r="BX17" s="341">
        <f t="shared" si="26"/>
        <v>88</v>
      </c>
      <c r="BY17" s="341" t="str">
        <f t="shared" si="27"/>
        <v>A</v>
      </c>
      <c r="BZ17" s="341" t="str">
        <f t="shared" si="28"/>
        <v>3.6</v>
      </c>
      <c r="CA17" s="419">
        <f t="shared" si="48"/>
        <v>74</v>
      </c>
      <c r="CB17" s="471" t="str">
        <f t="shared" si="49"/>
        <v>B+</v>
      </c>
      <c r="CC17" s="532">
        <f t="shared" si="50"/>
        <v>3</v>
      </c>
      <c r="CD17" s="56">
        <v>4431</v>
      </c>
      <c r="CE17" s="56">
        <v>75</v>
      </c>
      <c r="CF17" s="56">
        <v>44</v>
      </c>
      <c r="CG17" s="341">
        <f t="shared" si="29"/>
        <v>58.666666666666664</v>
      </c>
      <c r="CH17" s="341" t="str">
        <f t="shared" si="30"/>
        <v>C+</v>
      </c>
      <c r="CI17" s="341" t="str">
        <f t="shared" si="31"/>
        <v>2.4</v>
      </c>
      <c r="CJ17" s="56">
        <v>4432</v>
      </c>
      <c r="CK17" s="56">
        <v>25</v>
      </c>
      <c r="CL17" s="56">
        <v>23</v>
      </c>
      <c r="CM17" s="341">
        <f t="shared" si="32"/>
        <v>92</v>
      </c>
      <c r="CN17" s="341" t="str">
        <f t="shared" si="33"/>
        <v>A+</v>
      </c>
      <c r="CO17" s="341" t="str">
        <f t="shared" si="34"/>
        <v>4</v>
      </c>
      <c r="CP17" s="419">
        <f t="shared" si="51"/>
        <v>67</v>
      </c>
      <c r="CQ17" s="471" t="str">
        <f t="shared" si="52"/>
        <v>B</v>
      </c>
      <c r="CR17" s="532">
        <f t="shared" si="53"/>
        <v>2.8</v>
      </c>
      <c r="CS17" s="372">
        <f t="shared" si="54"/>
        <v>2.4499999999999997</v>
      </c>
      <c r="CT17" s="340">
        <f t="shared" si="55"/>
        <v>2.5</v>
      </c>
    </row>
    <row r="18" spans="1:98">
      <c r="A18" s="21">
        <v>12</v>
      </c>
      <c r="B18" s="21">
        <v>7819230004</v>
      </c>
      <c r="C18" s="21">
        <v>1190016</v>
      </c>
      <c r="D18" s="21" t="s">
        <v>87</v>
      </c>
      <c r="E18" s="22" t="s">
        <v>88</v>
      </c>
      <c r="F18" s="666">
        <v>58508</v>
      </c>
      <c r="G18" s="56">
        <v>11</v>
      </c>
      <c r="H18" s="56">
        <v>75</v>
      </c>
      <c r="I18" s="56">
        <v>24</v>
      </c>
      <c r="J18" s="342">
        <f t="shared" si="0"/>
        <v>32</v>
      </c>
      <c r="K18" s="341" t="str">
        <f t="shared" si="1"/>
        <v>D+</v>
      </c>
      <c r="L18" s="341" t="str">
        <f t="shared" si="35"/>
        <v>1.6</v>
      </c>
      <c r="M18" s="56">
        <v>12</v>
      </c>
      <c r="N18" s="56">
        <v>25</v>
      </c>
      <c r="O18" s="56">
        <v>10</v>
      </c>
      <c r="P18" s="341">
        <f t="shared" si="2"/>
        <v>40</v>
      </c>
      <c r="Q18" s="341" t="str">
        <f t="shared" si="3"/>
        <v>C</v>
      </c>
      <c r="R18" s="341" t="str">
        <f t="shared" si="4"/>
        <v>2</v>
      </c>
      <c r="S18" s="419">
        <f t="shared" si="36"/>
        <v>34</v>
      </c>
      <c r="T18" s="471" t="str">
        <f t="shared" si="37"/>
        <v>C</v>
      </c>
      <c r="U18" s="471">
        <f t="shared" si="38"/>
        <v>1.7</v>
      </c>
      <c r="V18" s="56">
        <v>31</v>
      </c>
      <c r="W18" s="56">
        <v>75</v>
      </c>
      <c r="X18" s="56">
        <v>50</v>
      </c>
      <c r="Y18" s="341">
        <f t="shared" si="5"/>
        <v>66.666666666666657</v>
      </c>
      <c r="Z18" s="341" t="str">
        <f t="shared" si="6"/>
        <v>B</v>
      </c>
      <c r="AA18" s="341" t="str">
        <f t="shared" si="7"/>
        <v>2.8</v>
      </c>
      <c r="AB18" s="56">
        <v>32</v>
      </c>
      <c r="AC18" s="56">
        <v>25</v>
      </c>
      <c r="AD18" s="56">
        <v>12</v>
      </c>
      <c r="AE18" s="341">
        <f t="shared" si="8"/>
        <v>48</v>
      </c>
      <c r="AF18" s="341" t="str">
        <f t="shared" si="9"/>
        <v>C</v>
      </c>
      <c r="AG18" s="341" t="str">
        <f t="shared" si="10"/>
        <v>2</v>
      </c>
      <c r="AH18" s="419">
        <f t="shared" si="39"/>
        <v>62</v>
      </c>
      <c r="AI18" s="471" t="str">
        <f t="shared" si="40"/>
        <v>B</v>
      </c>
      <c r="AJ18" s="471">
        <f t="shared" si="41"/>
        <v>2.5999999999999996</v>
      </c>
      <c r="AK18" s="56">
        <v>51</v>
      </c>
      <c r="AL18" s="56">
        <v>75</v>
      </c>
      <c r="AM18" s="56">
        <v>39</v>
      </c>
      <c r="AN18" s="341">
        <f t="shared" si="11"/>
        <v>52</v>
      </c>
      <c r="AO18" s="341" t="str">
        <f t="shared" si="12"/>
        <v>C+</v>
      </c>
      <c r="AP18" s="341" t="str">
        <f t="shared" si="13"/>
        <v>2.4</v>
      </c>
      <c r="AQ18" s="56">
        <v>52</v>
      </c>
      <c r="AR18" s="56">
        <v>25</v>
      </c>
      <c r="AS18" s="56">
        <v>18</v>
      </c>
      <c r="AT18" s="341">
        <f t="shared" si="14"/>
        <v>72</v>
      </c>
      <c r="AU18" s="341" t="str">
        <f t="shared" si="15"/>
        <v>B+</v>
      </c>
      <c r="AV18" s="341" t="str">
        <f t="shared" si="16"/>
        <v>3.2</v>
      </c>
      <c r="AW18" s="419">
        <f t="shared" si="42"/>
        <v>56.999999999999993</v>
      </c>
      <c r="AX18" s="471" t="str">
        <f t="shared" si="43"/>
        <v>B</v>
      </c>
      <c r="AY18" s="532">
        <f t="shared" si="44"/>
        <v>2.6</v>
      </c>
      <c r="AZ18" s="56">
        <v>2031</v>
      </c>
      <c r="BA18" s="56">
        <v>75</v>
      </c>
      <c r="BB18" s="56">
        <v>31</v>
      </c>
      <c r="BC18" s="341">
        <f t="shared" si="17"/>
        <v>41.333333333333336</v>
      </c>
      <c r="BD18" s="341" t="str">
        <f t="shared" si="18"/>
        <v>C</v>
      </c>
      <c r="BE18" s="341" t="str">
        <f t="shared" si="19"/>
        <v>2</v>
      </c>
      <c r="BF18" s="56">
        <v>2032</v>
      </c>
      <c r="BG18" s="56">
        <v>25</v>
      </c>
      <c r="BH18" s="56">
        <v>18</v>
      </c>
      <c r="BI18" s="341">
        <f t="shared" si="20"/>
        <v>72</v>
      </c>
      <c r="BJ18" s="341" t="str">
        <f t="shared" si="21"/>
        <v>B+</v>
      </c>
      <c r="BK18" s="341" t="str">
        <f t="shared" si="22"/>
        <v>3.2</v>
      </c>
      <c r="BL18" s="419">
        <f t="shared" si="45"/>
        <v>49</v>
      </c>
      <c r="BM18" s="471" t="str">
        <f t="shared" si="46"/>
        <v>C+</v>
      </c>
      <c r="BN18" s="532">
        <f t="shared" si="47"/>
        <v>2.2999999999999998</v>
      </c>
      <c r="BO18" s="56">
        <v>1151</v>
      </c>
      <c r="BP18" s="56">
        <v>75</v>
      </c>
      <c r="BQ18" s="49">
        <v>43</v>
      </c>
      <c r="BR18" s="341">
        <f t="shared" si="23"/>
        <v>57.333333333333336</v>
      </c>
      <c r="BS18" s="341" t="str">
        <f t="shared" si="24"/>
        <v>C+</v>
      </c>
      <c r="BT18" s="341" t="str">
        <f t="shared" si="25"/>
        <v>2.4</v>
      </c>
      <c r="BU18" s="56">
        <v>1152</v>
      </c>
      <c r="BV18" s="56">
        <v>25</v>
      </c>
      <c r="BW18" s="56">
        <v>19</v>
      </c>
      <c r="BX18" s="341">
        <f t="shared" si="26"/>
        <v>76</v>
      </c>
      <c r="BY18" s="341" t="str">
        <f t="shared" si="27"/>
        <v>B+</v>
      </c>
      <c r="BZ18" s="341" t="str">
        <f t="shared" si="28"/>
        <v>3.2</v>
      </c>
      <c r="CA18" s="419">
        <f t="shared" si="48"/>
        <v>62</v>
      </c>
      <c r="CB18" s="471" t="str">
        <f t="shared" si="49"/>
        <v>B</v>
      </c>
      <c r="CC18" s="532">
        <f t="shared" si="50"/>
        <v>2.6</v>
      </c>
      <c r="CD18" s="56">
        <v>3331</v>
      </c>
      <c r="CE18" s="56">
        <v>75</v>
      </c>
      <c r="CF18" s="56">
        <v>42</v>
      </c>
      <c r="CG18" s="341">
        <f t="shared" si="29"/>
        <v>56.000000000000007</v>
      </c>
      <c r="CH18" s="341" t="str">
        <f t="shared" si="30"/>
        <v>C+</v>
      </c>
      <c r="CI18" s="341" t="str">
        <f t="shared" si="31"/>
        <v>2.4</v>
      </c>
      <c r="CJ18" s="56">
        <v>3332</v>
      </c>
      <c r="CK18" s="56">
        <v>25</v>
      </c>
      <c r="CL18" s="56">
        <v>20</v>
      </c>
      <c r="CM18" s="341">
        <f t="shared" si="32"/>
        <v>80</v>
      </c>
      <c r="CN18" s="341" t="str">
        <f t="shared" si="33"/>
        <v>A</v>
      </c>
      <c r="CO18" s="341" t="str">
        <f t="shared" si="34"/>
        <v>3.6</v>
      </c>
      <c r="CP18" s="419">
        <f t="shared" si="51"/>
        <v>62</v>
      </c>
      <c r="CQ18" s="471" t="str">
        <f t="shared" si="52"/>
        <v>B</v>
      </c>
      <c r="CR18" s="532">
        <f t="shared" si="53"/>
        <v>2.7</v>
      </c>
      <c r="CS18" s="372">
        <f t="shared" si="54"/>
        <v>2.4166666666666665</v>
      </c>
      <c r="CT18" s="340">
        <f t="shared" si="55"/>
        <v>2.4629629629629628</v>
      </c>
    </row>
    <row r="19" spans="1:98">
      <c r="A19" s="21">
        <v>13</v>
      </c>
      <c r="B19" s="21">
        <v>7819230005</v>
      </c>
      <c r="C19" s="21">
        <v>1190017</v>
      </c>
      <c r="D19" s="21" t="s">
        <v>89</v>
      </c>
      <c r="E19" s="22" t="s">
        <v>90</v>
      </c>
      <c r="F19" s="666">
        <v>58390</v>
      </c>
      <c r="G19" s="56">
        <v>11</v>
      </c>
      <c r="H19" s="56">
        <v>75</v>
      </c>
      <c r="I19" s="56">
        <v>31</v>
      </c>
      <c r="J19" s="342">
        <f t="shared" si="0"/>
        <v>41.333333333333336</v>
      </c>
      <c r="K19" s="341" t="str">
        <f t="shared" si="1"/>
        <v>C</v>
      </c>
      <c r="L19" s="341" t="str">
        <f t="shared" si="35"/>
        <v>2</v>
      </c>
      <c r="M19" s="56">
        <v>12</v>
      </c>
      <c r="N19" s="56">
        <v>25</v>
      </c>
      <c r="O19" s="56">
        <v>10</v>
      </c>
      <c r="P19" s="341">
        <f t="shared" si="2"/>
        <v>40</v>
      </c>
      <c r="Q19" s="341" t="str">
        <f t="shared" si="3"/>
        <v>C</v>
      </c>
      <c r="R19" s="341" t="str">
        <f t="shared" si="4"/>
        <v>2</v>
      </c>
      <c r="S19" s="419">
        <f t="shared" si="36"/>
        <v>41</v>
      </c>
      <c r="T19" s="471" t="str">
        <f t="shared" si="37"/>
        <v>C</v>
      </c>
      <c r="U19" s="471">
        <f t="shared" si="38"/>
        <v>2</v>
      </c>
      <c r="V19" s="56">
        <v>31</v>
      </c>
      <c r="W19" s="56">
        <v>75</v>
      </c>
      <c r="X19" s="56">
        <v>36</v>
      </c>
      <c r="Y19" s="341">
        <f t="shared" si="5"/>
        <v>48</v>
      </c>
      <c r="Z19" s="341" t="str">
        <f t="shared" si="6"/>
        <v>C</v>
      </c>
      <c r="AA19" s="341" t="str">
        <f t="shared" si="7"/>
        <v>2</v>
      </c>
      <c r="AB19" s="56">
        <v>32</v>
      </c>
      <c r="AC19" s="56">
        <v>25</v>
      </c>
      <c r="AD19" s="56">
        <v>18</v>
      </c>
      <c r="AE19" s="341">
        <f t="shared" si="8"/>
        <v>72</v>
      </c>
      <c r="AF19" s="341" t="str">
        <f t="shared" si="9"/>
        <v>B+</v>
      </c>
      <c r="AG19" s="341" t="str">
        <f t="shared" si="10"/>
        <v>3.2</v>
      </c>
      <c r="AH19" s="419">
        <f t="shared" si="39"/>
        <v>54</v>
      </c>
      <c r="AI19" s="471" t="str">
        <f t="shared" si="40"/>
        <v>C+</v>
      </c>
      <c r="AJ19" s="471">
        <f t="shared" si="41"/>
        <v>2.2999999999999998</v>
      </c>
      <c r="AK19" s="56">
        <v>51</v>
      </c>
      <c r="AL19" s="56">
        <v>75</v>
      </c>
      <c r="AM19" s="56">
        <v>34</v>
      </c>
      <c r="AN19" s="341">
        <f t="shared" si="11"/>
        <v>45.333333333333329</v>
      </c>
      <c r="AO19" s="341" t="str">
        <f t="shared" si="12"/>
        <v>C</v>
      </c>
      <c r="AP19" s="341" t="str">
        <f t="shared" si="13"/>
        <v>2</v>
      </c>
      <c r="AQ19" s="56">
        <v>52</v>
      </c>
      <c r="AR19" s="56">
        <v>25</v>
      </c>
      <c r="AS19" s="56">
        <v>15</v>
      </c>
      <c r="AT19" s="341">
        <f t="shared" si="14"/>
        <v>60</v>
      </c>
      <c r="AU19" s="341" t="str">
        <f t="shared" si="15"/>
        <v>B</v>
      </c>
      <c r="AV19" s="341" t="str">
        <f t="shared" si="16"/>
        <v>2.8</v>
      </c>
      <c r="AW19" s="419">
        <f t="shared" si="42"/>
        <v>49</v>
      </c>
      <c r="AX19" s="471" t="str">
        <f t="shared" si="43"/>
        <v>C+</v>
      </c>
      <c r="AY19" s="532">
        <f t="shared" si="44"/>
        <v>2.2000000000000002</v>
      </c>
      <c r="AZ19" s="56">
        <v>2031</v>
      </c>
      <c r="BA19" s="56">
        <v>75</v>
      </c>
      <c r="BB19" s="56">
        <v>48</v>
      </c>
      <c r="BC19" s="341">
        <f t="shared" si="17"/>
        <v>64</v>
      </c>
      <c r="BD19" s="341" t="str">
        <f t="shared" si="18"/>
        <v>B</v>
      </c>
      <c r="BE19" s="341" t="str">
        <f t="shared" si="19"/>
        <v>2.8</v>
      </c>
      <c r="BF19" s="56">
        <v>2032</v>
      </c>
      <c r="BG19" s="56">
        <v>25</v>
      </c>
      <c r="BH19" s="56">
        <v>18</v>
      </c>
      <c r="BI19" s="341">
        <f t="shared" si="20"/>
        <v>72</v>
      </c>
      <c r="BJ19" s="341" t="str">
        <f t="shared" si="21"/>
        <v>B+</v>
      </c>
      <c r="BK19" s="341" t="str">
        <f t="shared" si="22"/>
        <v>3.2</v>
      </c>
      <c r="BL19" s="419">
        <f t="shared" si="45"/>
        <v>66</v>
      </c>
      <c r="BM19" s="471" t="str">
        <f t="shared" si="46"/>
        <v>B+</v>
      </c>
      <c r="BN19" s="532">
        <f t="shared" si="47"/>
        <v>2.9</v>
      </c>
      <c r="BO19" s="56">
        <v>1151</v>
      </c>
      <c r="BP19" s="56">
        <v>75</v>
      </c>
      <c r="BQ19" s="49">
        <v>45</v>
      </c>
      <c r="BR19" s="341">
        <f t="shared" si="23"/>
        <v>60</v>
      </c>
      <c r="BS19" s="341" t="str">
        <f t="shared" si="24"/>
        <v>B</v>
      </c>
      <c r="BT19" s="341" t="str">
        <f t="shared" si="25"/>
        <v>2.8</v>
      </c>
      <c r="BU19" s="56">
        <v>1152</v>
      </c>
      <c r="BV19" s="56">
        <v>25</v>
      </c>
      <c r="BW19" s="56">
        <v>20</v>
      </c>
      <c r="BX19" s="341">
        <f t="shared" si="26"/>
        <v>80</v>
      </c>
      <c r="BY19" s="341" t="str">
        <f t="shared" si="27"/>
        <v>A</v>
      </c>
      <c r="BZ19" s="341" t="str">
        <f t="shared" si="28"/>
        <v>3.6</v>
      </c>
      <c r="CA19" s="419">
        <f t="shared" si="48"/>
        <v>65</v>
      </c>
      <c r="CB19" s="471" t="str">
        <f t="shared" si="49"/>
        <v>B+</v>
      </c>
      <c r="CC19" s="532">
        <f t="shared" si="50"/>
        <v>3</v>
      </c>
      <c r="CD19" s="56">
        <v>3331</v>
      </c>
      <c r="CE19" s="56">
        <v>75</v>
      </c>
      <c r="CF19" s="56">
        <v>42</v>
      </c>
      <c r="CG19" s="341">
        <f t="shared" si="29"/>
        <v>56.000000000000007</v>
      </c>
      <c r="CH19" s="341" t="str">
        <f t="shared" si="30"/>
        <v>C+</v>
      </c>
      <c r="CI19" s="341" t="str">
        <f t="shared" si="31"/>
        <v>2.4</v>
      </c>
      <c r="CJ19" s="56">
        <v>3332</v>
      </c>
      <c r="CK19" s="56">
        <v>25</v>
      </c>
      <c r="CL19" s="56">
        <v>20</v>
      </c>
      <c r="CM19" s="341">
        <f t="shared" si="32"/>
        <v>80</v>
      </c>
      <c r="CN19" s="341" t="str">
        <f t="shared" si="33"/>
        <v>A</v>
      </c>
      <c r="CO19" s="341" t="str">
        <f t="shared" si="34"/>
        <v>3.6</v>
      </c>
      <c r="CP19" s="419">
        <f t="shared" si="51"/>
        <v>62</v>
      </c>
      <c r="CQ19" s="471" t="str">
        <f t="shared" si="52"/>
        <v>B</v>
      </c>
      <c r="CR19" s="532">
        <f t="shared" si="53"/>
        <v>2.7</v>
      </c>
      <c r="CS19" s="372">
        <f t="shared" si="54"/>
        <v>2.5166666666666671</v>
      </c>
      <c r="CT19" s="340">
        <f t="shared" si="55"/>
        <v>2.5629629629629629</v>
      </c>
    </row>
    <row r="20" spans="1:98">
      <c r="A20" s="21">
        <v>14</v>
      </c>
      <c r="B20" s="21">
        <v>7819230002</v>
      </c>
      <c r="C20" s="21">
        <v>1190018</v>
      </c>
      <c r="D20" s="21" t="s">
        <v>91</v>
      </c>
      <c r="E20" s="22" t="s">
        <v>92</v>
      </c>
      <c r="F20" s="666">
        <v>58840</v>
      </c>
      <c r="G20" s="56">
        <v>11</v>
      </c>
      <c r="H20" s="56">
        <v>75</v>
      </c>
      <c r="I20" s="56">
        <v>40</v>
      </c>
      <c r="J20" s="342">
        <f t="shared" si="0"/>
        <v>53.333333333333336</v>
      </c>
      <c r="K20" s="341" t="str">
        <f t="shared" si="1"/>
        <v>C+</v>
      </c>
      <c r="L20" s="341" t="str">
        <f t="shared" si="35"/>
        <v>2.4</v>
      </c>
      <c r="M20" s="56">
        <v>12</v>
      </c>
      <c r="N20" s="56">
        <v>25</v>
      </c>
      <c r="O20" s="56">
        <v>10</v>
      </c>
      <c r="P20" s="341">
        <f t="shared" si="2"/>
        <v>40</v>
      </c>
      <c r="Q20" s="341" t="str">
        <f t="shared" si="3"/>
        <v>C</v>
      </c>
      <c r="R20" s="341" t="str">
        <f t="shared" si="4"/>
        <v>2</v>
      </c>
      <c r="S20" s="419">
        <f t="shared" si="36"/>
        <v>50</v>
      </c>
      <c r="T20" s="471" t="str">
        <f t="shared" si="37"/>
        <v>C+</v>
      </c>
      <c r="U20" s="471">
        <f t="shared" si="38"/>
        <v>2.2999999999999998</v>
      </c>
      <c r="V20" s="56">
        <v>31</v>
      </c>
      <c r="W20" s="56">
        <v>75</v>
      </c>
      <c r="X20" s="56">
        <v>48</v>
      </c>
      <c r="Y20" s="341">
        <f t="shared" si="5"/>
        <v>64</v>
      </c>
      <c r="Z20" s="341" t="str">
        <f t="shared" si="6"/>
        <v>B</v>
      </c>
      <c r="AA20" s="341" t="str">
        <f t="shared" si="7"/>
        <v>2.8</v>
      </c>
      <c r="AB20" s="56">
        <v>32</v>
      </c>
      <c r="AC20" s="56">
        <v>25</v>
      </c>
      <c r="AD20" s="56">
        <v>21</v>
      </c>
      <c r="AE20" s="341">
        <f t="shared" si="8"/>
        <v>84</v>
      </c>
      <c r="AF20" s="341" t="str">
        <f t="shared" si="9"/>
        <v>A</v>
      </c>
      <c r="AG20" s="341" t="str">
        <f t="shared" si="10"/>
        <v>3.6</v>
      </c>
      <c r="AH20" s="419">
        <f t="shared" si="39"/>
        <v>69</v>
      </c>
      <c r="AI20" s="471" t="str">
        <f t="shared" si="40"/>
        <v>B+</v>
      </c>
      <c r="AJ20" s="471">
        <f t="shared" si="41"/>
        <v>2.9999999999999996</v>
      </c>
      <c r="AK20" s="56">
        <v>51</v>
      </c>
      <c r="AL20" s="56">
        <v>75</v>
      </c>
      <c r="AM20" s="56">
        <v>38</v>
      </c>
      <c r="AN20" s="341">
        <f t="shared" si="11"/>
        <v>50.666666666666671</v>
      </c>
      <c r="AO20" s="341" t="str">
        <f t="shared" si="12"/>
        <v>C+</v>
      </c>
      <c r="AP20" s="341" t="str">
        <f t="shared" si="13"/>
        <v>2.4</v>
      </c>
      <c r="AQ20" s="56">
        <v>52</v>
      </c>
      <c r="AR20" s="56">
        <v>25</v>
      </c>
      <c r="AS20" s="56">
        <v>18</v>
      </c>
      <c r="AT20" s="341">
        <f t="shared" si="14"/>
        <v>72</v>
      </c>
      <c r="AU20" s="341" t="str">
        <f t="shared" si="15"/>
        <v>B+</v>
      </c>
      <c r="AV20" s="341" t="str">
        <f t="shared" si="16"/>
        <v>3.2</v>
      </c>
      <c r="AW20" s="419">
        <f t="shared" si="42"/>
        <v>56.000000000000007</v>
      </c>
      <c r="AX20" s="471" t="str">
        <f t="shared" si="43"/>
        <v>B</v>
      </c>
      <c r="AY20" s="532">
        <f t="shared" si="44"/>
        <v>2.6</v>
      </c>
      <c r="AZ20" s="56">
        <v>2151</v>
      </c>
      <c r="BA20" s="56">
        <v>75</v>
      </c>
      <c r="BB20" s="56">
        <v>32</v>
      </c>
      <c r="BC20" s="341">
        <f t="shared" si="17"/>
        <v>42.666666666666671</v>
      </c>
      <c r="BD20" s="341" t="str">
        <f t="shared" si="18"/>
        <v>C</v>
      </c>
      <c r="BE20" s="341" t="str">
        <f t="shared" si="19"/>
        <v>2</v>
      </c>
      <c r="BF20" s="56">
        <v>2152</v>
      </c>
      <c r="BG20" s="56">
        <v>25</v>
      </c>
      <c r="BH20" s="56">
        <v>15</v>
      </c>
      <c r="BI20" s="341">
        <f t="shared" si="20"/>
        <v>60</v>
      </c>
      <c r="BJ20" s="341" t="str">
        <f t="shared" si="21"/>
        <v>B</v>
      </c>
      <c r="BK20" s="341" t="str">
        <f t="shared" si="22"/>
        <v>2.8</v>
      </c>
      <c r="BL20" s="419">
        <f t="shared" si="45"/>
        <v>47</v>
      </c>
      <c r="BM20" s="471" t="str">
        <f t="shared" si="46"/>
        <v>C+</v>
      </c>
      <c r="BN20" s="532">
        <f t="shared" si="47"/>
        <v>2.2000000000000002</v>
      </c>
      <c r="BO20" s="56">
        <v>1031</v>
      </c>
      <c r="BP20" s="56">
        <v>75</v>
      </c>
      <c r="BQ20" s="49">
        <v>23</v>
      </c>
      <c r="BR20" s="341">
        <f t="shared" si="23"/>
        <v>30.666666666666664</v>
      </c>
      <c r="BS20" s="341" t="str">
        <f t="shared" si="24"/>
        <v>D+</v>
      </c>
      <c r="BT20" s="341" t="str">
        <f t="shared" si="25"/>
        <v>1.6</v>
      </c>
      <c r="BU20" s="56">
        <v>1032</v>
      </c>
      <c r="BV20" s="56">
        <v>25</v>
      </c>
      <c r="BW20" s="56">
        <v>23</v>
      </c>
      <c r="BX20" s="341">
        <f t="shared" si="26"/>
        <v>92</v>
      </c>
      <c r="BY20" s="341" t="str">
        <f t="shared" si="27"/>
        <v>A+</v>
      </c>
      <c r="BZ20" s="341" t="str">
        <f t="shared" si="28"/>
        <v>4</v>
      </c>
      <c r="CA20" s="419">
        <f t="shared" si="48"/>
        <v>46</v>
      </c>
      <c r="CB20" s="471" t="str">
        <f t="shared" si="49"/>
        <v>C+</v>
      </c>
      <c r="CC20" s="532">
        <f t="shared" si="50"/>
        <v>2.2000000000000002</v>
      </c>
      <c r="CD20" s="56">
        <v>3071</v>
      </c>
      <c r="CE20" s="56">
        <v>75</v>
      </c>
      <c r="CF20" s="56">
        <v>30</v>
      </c>
      <c r="CG20" s="341">
        <f t="shared" si="29"/>
        <v>40</v>
      </c>
      <c r="CH20" s="341" t="str">
        <f t="shared" si="30"/>
        <v>C</v>
      </c>
      <c r="CI20" s="341" t="str">
        <f t="shared" si="31"/>
        <v>2</v>
      </c>
      <c r="CJ20" s="56">
        <v>3072</v>
      </c>
      <c r="CK20" s="56">
        <v>25</v>
      </c>
      <c r="CL20" s="56">
        <v>20</v>
      </c>
      <c r="CM20" s="341">
        <f t="shared" si="32"/>
        <v>80</v>
      </c>
      <c r="CN20" s="341" t="str">
        <f t="shared" si="33"/>
        <v>A</v>
      </c>
      <c r="CO20" s="341" t="str">
        <f t="shared" si="34"/>
        <v>3.6</v>
      </c>
      <c r="CP20" s="419">
        <f t="shared" si="51"/>
        <v>50</v>
      </c>
      <c r="CQ20" s="471" t="str">
        <f t="shared" si="52"/>
        <v>C+</v>
      </c>
      <c r="CR20" s="532">
        <f t="shared" si="53"/>
        <v>2.4</v>
      </c>
      <c r="CS20" s="372">
        <f t="shared" si="54"/>
        <v>2.4499999999999997</v>
      </c>
      <c r="CT20" s="340">
        <f t="shared" si="55"/>
        <v>2.4407407407407411</v>
      </c>
    </row>
    <row r="21" spans="1:98">
      <c r="A21" s="21">
        <v>15</v>
      </c>
      <c r="B21" s="21">
        <v>7819230009</v>
      </c>
      <c r="C21" s="21">
        <v>1190019</v>
      </c>
      <c r="D21" s="21" t="s">
        <v>93</v>
      </c>
      <c r="E21" s="22" t="s">
        <v>94</v>
      </c>
      <c r="F21" s="666">
        <v>58654</v>
      </c>
      <c r="G21" s="56">
        <v>11</v>
      </c>
      <c r="H21" s="56">
        <v>75</v>
      </c>
      <c r="I21" s="56">
        <v>45</v>
      </c>
      <c r="J21" s="342">
        <f t="shared" si="0"/>
        <v>60</v>
      </c>
      <c r="K21" s="341" t="str">
        <f t="shared" si="1"/>
        <v>B</v>
      </c>
      <c r="L21" s="341" t="str">
        <f t="shared" si="35"/>
        <v>2.8</v>
      </c>
      <c r="M21" s="56">
        <v>12</v>
      </c>
      <c r="N21" s="56">
        <v>25</v>
      </c>
      <c r="O21" s="56">
        <v>10</v>
      </c>
      <c r="P21" s="341">
        <f t="shared" si="2"/>
        <v>40</v>
      </c>
      <c r="Q21" s="341" t="str">
        <f t="shared" si="3"/>
        <v>C</v>
      </c>
      <c r="R21" s="341" t="str">
        <f t="shared" si="4"/>
        <v>2</v>
      </c>
      <c r="S21" s="419">
        <f t="shared" si="36"/>
        <v>55.000000000000007</v>
      </c>
      <c r="T21" s="471" t="str">
        <f t="shared" si="37"/>
        <v>B</v>
      </c>
      <c r="U21" s="471">
        <f t="shared" si="38"/>
        <v>2.6</v>
      </c>
      <c r="V21" s="56">
        <v>31</v>
      </c>
      <c r="W21" s="56">
        <v>75</v>
      </c>
      <c r="X21" s="56">
        <v>47</v>
      </c>
      <c r="Y21" s="341">
        <f t="shared" si="5"/>
        <v>62.666666666666671</v>
      </c>
      <c r="Z21" s="341" t="str">
        <f t="shared" si="6"/>
        <v>B</v>
      </c>
      <c r="AA21" s="341" t="str">
        <f t="shared" si="7"/>
        <v>2.8</v>
      </c>
      <c r="AB21" s="56">
        <v>32</v>
      </c>
      <c r="AC21" s="56">
        <v>25</v>
      </c>
      <c r="AD21" s="56">
        <v>20</v>
      </c>
      <c r="AE21" s="341">
        <f t="shared" si="8"/>
        <v>80</v>
      </c>
      <c r="AF21" s="341" t="str">
        <f t="shared" si="9"/>
        <v>A</v>
      </c>
      <c r="AG21" s="341" t="str">
        <f t="shared" si="10"/>
        <v>3.6</v>
      </c>
      <c r="AH21" s="419">
        <f t="shared" si="39"/>
        <v>67</v>
      </c>
      <c r="AI21" s="471" t="str">
        <f t="shared" si="40"/>
        <v>B+</v>
      </c>
      <c r="AJ21" s="471">
        <f t="shared" si="41"/>
        <v>2.9999999999999996</v>
      </c>
      <c r="AK21" s="56">
        <v>51</v>
      </c>
      <c r="AL21" s="56">
        <v>75</v>
      </c>
      <c r="AM21" s="56">
        <v>59</v>
      </c>
      <c r="AN21" s="341">
        <f t="shared" si="11"/>
        <v>78.666666666666657</v>
      </c>
      <c r="AO21" s="341" t="str">
        <f t="shared" si="12"/>
        <v>B+</v>
      </c>
      <c r="AP21" s="341" t="str">
        <f t="shared" si="13"/>
        <v>3.2</v>
      </c>
      <c r="AQ21" s="56">
        <v>52</v>
      </c>
      <c r="AR21" s="56">
        <v>25</v>
      </c>
      <c r="AS21" s="56">
        <v>24</v>
      </c>
      <c r="AT21" s="341">
        <f t="shared" si="14"/>
        <v>96</v>
      </c>
      <c r="AU21" s="341" t="str">
        <f t="shared" si="15"/>
        <v>A+</v>
      </c>
      <c r="AV21" s="341" t="str">
        <f t="shared" si="16"/>
        <v>4</v>
      </c>
      <c r="AW21" s="419">
        <f t="shared" si="42"/>
        <v>83</v>
      </c>
      <c r="AX21" s="471" t="str">
        <f t="shared" si="43"/>
        <v>A</v>
      </c>
      <c r="AY21" s="532">
        <f t="shared" si="44"/>
        <v>3.4</v>
      </c>
      <c r="AZ21" s="56">
        <v>2031</v>
      </c>
      <c r="BA21" s="56">
        <v>75</v>
      </c>
      <c r="BB21" s="56">
        <v>42</v>
      </c>
      <c r="BC21" s="341">
        <f t="shared" si="17"/>
        <v>56.000000000000007</v>
      </c>
      <c r="BD21" s="341" t="str">
        <f t="shared" si="18"/>
        <v>C+</v>
      </c>
      <c r="BE21" s="341" t="str">
        <f t="shared" si="19"/>
        <v>2.4</v>
      </c>
      <c r="BF21" s="56">
        <v>2032</v>
      </c>
      <c r="BG21" s="56">
        <v>25</v>
      </c>
      <c r="BH21" s="56">
        <v>18</v>
      </c>
      <c r="BI21" s="341">
        <f t="shared" si="20"/>
        <v>72</v>
      </c>
      <c r="BJ21" s="341" t="str">
        <f t="shared" si="21"/>
        <v>B+</v>
      </c>
      <c r="BK21" s="341" t="str">
        <f t="shared" si="22"/>
        <v>3.2</v>
      </c>
      <c r="BL21" s="419">
        <f t="shared" si="45"/>
        <v>60</v>
      </c>
      <c r="BM21" s="471" t="str">
        <f t="shared" si="46"/>
        <v>B</v>
      </c>
      <c r="BN21" s="532">
        <f t="shared" si="47"/>
        <v>2.6</v>
      </c>
      <c r="BO21" s="56">
        <v>1151</v>
      </c>
      <c r="BP21" s="56">
        <v>75</v>
      </c>
      <c r="BQ21" s="49">
        <v>50</v>
      </c>
      <c r="BR21" s="341">
        <f t="shared" si="23"/>
        <v>66.666666666666657</v>
      </c>
      <c r="BS21" s="341" t="str">
        <f t="shared" si="24"/>
        <v>B</v>
      </c>
      <c r="BT21" s="341" t="str">
        <f t="shared" si="25"/>
        <v>2.8</v>
      </c>
      <c r="BU21" s="56">
        <v>1152</v>
      </c>
      <c r="BV21" s="56">
        <v>25</v>
      </c>
      <c r="BW21" s="56">
        <v>18</v>
      </c>
      <c r="BX21" s="341">
        <f t="shared" si="26"/>
        <v>72</v>
      </c>
      <c r="BY21" s="341" t="str">
        <f t="shared" si="27"/>
        <v>B+</v>
      </c>
      <c r="BZ21" s="341" t="str">
        <f t="shared" si="28"/>
        <v>3.2</v>
      </c>
      <c r="CA21" s="419">
        <f t="shared" si="48"/>
        <v>68</v>
      </c>
      <c r="CB21" s="471" t="str">
        <f t="shared" si="49"/>
        <v>B+</v>
      </c>
      <c r="CC21" s="532">
        <f t="shared" si="50"/>
        <v>2.9</v>
      </c>
      <c r="CD21" s="56">
        <v>3311</v>
      </c>
      <c r="CE21" s="56">
        <v>75</v>
      </c>
      <c r="CF21" s="56">
        <v>40</v>
      </c>
      <c r="CG21" s="341">
        <f t="shared" si="29"/>
        <v>53.333333333333336</v>
      </c>
      <c r="CH21" s="341" t="str">
        <f t="shared" si="30"/>
        <v>C+</v>
      </c>
      <c r="CI21" s="341" t="str">
        <f t="shared" si="31"/>
        <v>2.4</v>
      </c>
      <c r="CJ21" s="56">
        <v>3312</v>
      </c>
      <c r="CK21" s="56">
        <v>25</v>
      </c>
      <c r="CL21" s="56">
        <v>10</v>
      </c>
      <c r="CM21" s="341">
        <f t="shared" si="32"/>
        <v>40</v>
      </c>
      <c r="CN21" s="341" t="str">
        <f t="shared" si="33"/>
        <v>C</v>
      </c>
      <c r="CO21" s="341" t="str">
        <f t="shared" si="34"/>
        <v>2</v>
      </c>
      <c r="CP21" s="419">
        <f t="shared" si="51"/>
        <v>50</v>
      </c>
      <c r="CQ21" s="471" t="str">
        <f t="shared" si="52"/>
        <v>C+</v>
      </c>
      <c r="CR21" s="532">
        <f t="shared" si="53"/>
        <v>2.2999999999999998</v>
      </c>
      <c r="CS21" s="372">
        <f t="shared" si="54"/>
        <v>2.8000000000000003</v>
      </c>
      <c r="CT21" s="340">
        <f t="shared" si="55"/>
        <v>2.8074074074074074</v>
      </c>
    </row>
    <row r="22" spans="1:98">
      <c r="A22" s="21">
        <v>16</v>
      </c>
      <c r="B22" s="21">
        <v>7819230015</v>
      </c>
      <c r="C22" s="21">
        <v>1190020</v>
      </c>
      <c r="D22" s="21" t="s">
        <v>95</v>
      </c>
      <c r="E22" s="22" t="s">
        <v>96</v>
      </c>
      <c r="F22" s="666">
        <v>58560</v>
      </c>
      <c r="G22" s="56">
        <v>11</v>
      </c>
      <c r="H22" s="56">
        <v>75</v>
      </c>
      <c r="I22" s="56">
        <v>28</v>
      </c>
      <c r="J22" s="342">
        <f t="shared" si="0"/>
        <v>37.333333333333336</v>
      </c>
      <c r="K22" s="341" t="str">
        <f t="shared" si="1"/>
        <v>D+</v>
      </c>
      <c r="L22" s="341" t="str">
        <f t="shared" si="35"/>
        <v>1.6</v>
      </c>
      <c r="M22" s="56">
        <v>12</v>
      </c>
      <c r="N22" s="56">
        <v>25</v>
      </c>
      <c r="O22" s="56">
        <v>10</v>
      </c>
      <c r="P22" s="341">
        <f t="shared" si="2"/>
        <v>40</v>
      </c>
      <c r="Q22" s="341" t="str">
        <f t="shared" si="3"/>
        <v>C</v>
      </c>
      <c r="R22" s="341" t="str">
        <f t="shared" si="4"/>
        <v>2</v>
      </c>
      <c r="S22" s="419">
        <f t="shared" si="36"/>
        <v>38</v>
      </c>
      <c r="T22" s="471" t="str">
        <f t="shared" si="37"/>
        <v>C</v>
      </c>
      <c r="U22" s="471">
        <f t="shared" si="38"/>
        <v>1.7</v>
      </c>
      <c r="V22" s="56">
        <v>31</v>
      </c>
      <c r="W22" s="56">
        <v>75</v>
      </c>
      <c r="X22" s="56">
        <v>28</v>
      </c>
      <c r="Y22" s="341">
        <f t="shared" si="5"/>
        <v>37.333333333333336</v>
      </c>
      <c r="Z22" s="341" t="str">
        <f t="shared" si="6"/>
        <v>D+</v>
      </c>
      <c r="AA22" s="341" t="str">
        <f t="shared" si="7"/>
        <v>1.6</v>
      </c>
      <c r="AB22" s="56">
        <v>32</v>
      </c>
      <c r="AC22" s="56">
        <v>25</v>
      </c>
      <c r="AD22" s="56">
        <v>12</v>
      </c>
      <c r="AE22" s="341">
        <f t="shared" si="8"/>
        <v>48</v>
      </c>
      <c r="AF22" s="341" t="str">
        <f t="shared" si="9"/>
        <v>C</v>
      </c>
      <c r="AG22" s="341" t="str">
        <f t="shared" si="10"/>
        <v>2</v>
      </c>
      <c r="AH22" s="419">
        <f t="shared" si="39"/>
        <v>40</v>
      </c>
      <c r="AI22" s="471" t="str">
        <f t="shared" si="40"/>
        <v>C</v>
      </c>
      <c r="AJ22" s="471">
        <f t="shared" si="41"/>
        <v>1.7000000000000002</v>
      </c>
      <c r="AK22" s="56">
        <v>51</v>
      </c>
      <c r="AL22" s="56">
        <v>75</v>
      </c>
      <c r="AM22" s="56">
        <v>29</v>
      </c>
      <c r="AN22" s="341">
        <f t="shared" si="11"/>
        <v>38.666666666666664</v>
      </c>
      <c r="AO22" s="341" t="str">
        <f t="shared" si="12"/>
        <v>D+</v>
      </c>
      <c r="AP22" s="341" t="str">
        <f t="shared" si="13"/>
        <v>1.6</v>
      </c>
      <c r="AQ22" s="56">
        <v>52</v>
      </c>
      <c r="AR22" s="56">
        <v>25</v>
      </c>
      <c r="AS22" s="56">
        <v>14</v>
      </c>
      <c r="AT22" s="341">
        <f t="shared" si="14"/>
        <v>56.000000000000007</v>
      </c>
      <c r="AU22" s="341" t="str">
        <f t="shared" si="15"/>
        <v>C+</v>
      </c>
      <c r="AV22" s="341" t="str">
        <f t="shared" si="16"/>
        <v>2.4</v>
      </c>
      <c r="AW22" s="419">
        <f t="shared" si="42"/>
        <v>43</v>
      </c>
      <c r="AX22" s="471" t="str">
        <f t="shared" si="43"/>
        <v>C</v>
      </c>
      <c r="AY22" s="532">
        <f t="shared" si="44"/>
        <v>1.8</v>
      </c>
      <c r="AZ22" s="56">
        <v>2031</v>
      </c>
      <c r="BA22" s="56">
        <v>75</v>
      </c>
      <c r="BB22" s="56">
        <v>30</v>
      </c>
      <c r="BC22" s="341">
        <f t="shared" si="17"/>
        <v>40</v>
      </c>
      <c r="BD22" s="341" t="str">
        <f t="shared" si="18"/>
        <v>C</v>
      </c>
      <c r="BE22" s="341" t="str">
        <f t="shared" si="19"/>
        <v>2</v>
      </c>
      <c r="BF22" s="56">
        <v>2032</v>
      </c>
      <c r="BG22" s="56">
        <v>25</v>
      </c>
      <c r="BH22" s="56">
        <v>18</v>
      </c>
      <c r="BI22" s="341">
        <f t="shared" si="20"/>
        <v>72</v>
      </c>
      <c r="BJ22" s="341" t="str">
        <f t="shared" si="21"/>
        <v>B+</v>
      </c>
      <c r="BK22" s="341" t="str">
        <f t="shared" si="22"/>
        <v>3.2</v>
      </c>
      <c r="BL22" s="419">
        <f t="shared" si="45"/>
        <v>48</v>
      </c>
      <c r="BM22" s="471" t="str">
        <f t="shared" si="46"/>
        <v>C+</v>
      </c>
      <c r="BN22" s="532">
        <f t="shared" si="47"/>
        <v>2.2999999999999998</v>
      </c>
      <c r="BO22" s="56">
        <v>1151</v>
      </c>
      <c r="BP22" s="56">
        <v>75</v>
      </c>
      <c r="BQ22" s="49">
        <v>25</v>
      </c>
      <c r="BR22" s="341">
        <f t="shared" si="23"/>
        <v>33.333333333333329</v>
      </c>
      <c r="BS22" s="341" t="str">
        <f t="shared" si="24"/>
        <v>D+</v>
      </c>
      <c r="BT22" s="341" t="str">
        <f t="shared" si="25"/>
        <v>1.6</v>
      </c>
      <c r="BU22" s="56">
        <v>1152</v>
      </c>
      <c r="BV22" s="56">
        <v>25</v>
      </c>
      <c r="BW22" s="56">
        <v>19</v>
      </c>
      <c r="BX22" s="341">
        <f t="shared" si="26"/>
        <v>76</v>
      </c>
      <c r="BY22" s="341" t="str">
        <f t="shared" si="27"/>
        <v>B+</v>
      </c>
      <c r="BZ22" s="341" t="str">
        <f t="shared" si="28"/>
        <v>3.2</v>
      </c>
      <c r="CA22" s="419">
        <f t="shared" si="48"/>
        <v>44</v>
      </c>
      <c r="CB22" s="471" t="str">
        <f t="shared" si="49"/>
        <v>C</v>
      </c>
      <c r="CC22" s="532">
        <f t="shared" si="50"/>
        <v>2</v>
      </c>
      <c r="CD22" s="56">
        <v>4431</v>
      </c>
      <c r="CE22" s="56">
        <v>75</v>
      </c>
      <c r="CF22" s="56">
        <v>26</v>
      </c>
      <c r="CG22" s="341">
        <f t="shared" si="29"/>
        <v>34.666666666666671</v>
      </c>
      <c r="CH22" s="341" t="str">
        <f t="shared" si="30"/>
        <v>D+</v>
      </c>
      <c r="CI22" s="341" t="str">
        <f t="shared" si="31"/>
        <v>1.6</v>
      </c>
      <c r="CJ22" s="56">
        <v>4432</v>
      </c>
      <c r="CK22" s="56">
        <v>25</v>
      </c>
      <c r="CL22" s="56">
        <v>19</v>
      </c>
      <c r="CM22" s="341">
        <f t="shared" si="32"/>
        <v>76</v>
      </c>
      <c r="CN22" s="341" t="str">
        <f t="shared" si="33"/>
        <v>B+</v>
      </c>
      <c r="CO22" s="341" t="str">
        <f t="shared" si="34"/>
        <v>3.2</v>
      </c>
      <c r="CP22" s="419">
        <f t="shared" si="51"/>
        <v>45</v>
      </c>
      <c r="CQ22" s="471" t="str">
        <f t="shared" si="52"/>
        <v>C</v>
      </c>
      <c r="CR22" s="532">
        <f t="shared" si="53"/>
        <v>2</v>
      </c>
      <c r="CS22" s="372">
        <f t="shared" si="54"/>
        <v>1.9166666666666667</v>
      </c>
      <c r="CT22" s="340">
        <f t="shared" si="55"/>
        <v>1.9407407407407407</v>
      </c>
    </row>
    <row r="23" spans="1:98">
      <c r="A23" s="21">
        <v>17</v>
      </c>
      <c r="B23" s="21">
        <v>7819230046</v>
      </c>
      <c r="C23" s="21">
        <v>1190021</v>
      </c>
      <c r="D23" s="21" t="s">
        <v>97</v>
      </c>
      <c r="E23" s="22" t="s">
        <v>98</v>
      </c>
      <c r="F23" s="666">
        <v>59118</v>
      </c>
      <c r="G23" s="56">
        <v>11</v>
      </c>
      <c r="H23" s="56">
        <v>75</v>
      </c>
      <c r="I23" s="56">
        <v>0</v>
      </c>
      <c r="J23" s="342">
        <f t="shared" si="0"/>
        <v>0</v>
      </c>
      <c r="K23" s="341" t="str">
        <f t="shared" si="1"/>
        <v>Abs</v>
      </c>
      <c r="L23" s="341" t="str">
        <f t="shared" si="35"/>
        <v>0</v>
      </c>
      <c r="M23" s="56">
        <v>12</v>
      </c>
      <c r="N23" s="56">
        <v>25</v>
      </c>
      <c r="O23" s="56">
        <v>0</v>
      </c>
      <c r="P23" s="341">
        <f t="shared" si="2"/>
        <v>0</v>
      </c>
      <c r="Q23" s="341" t="str">
        <f t="shared" si="3"/>
        <v>Abs</v>
      </c>
      <c r="R23" s="341" t="str">
        <f t="shared" si="4"/>
        <v>0</v>
      </c>
      <c r="S23" s="419">
        <f t="shared" si="36"/>
        <v>0</v>
      </c>
      <c r="T23" s="471" t="str">
        <f t="shared" si="37"/>
        <v>Abs</v>
      </c>
      <c r="U23" s="471">
        <f t="shared" si="38"/>
        <v>0</v>
      </c>
      <c r="V23" s="56">
        <v>31</v>
      </c>
      <c r="W23" s="56">
        <v>75</v>
      </c>
      <c r="X23" s="56">
        <v>0</v>
      </c>
      <c r="Y23" s="341">
        <f t="shared" si="5"/>
        <v>0</v>
      </c>
      <c r="Z23" s="341" t="str">
        <f t="shared" si="6"/>
        <v>Abs</v>
      </c>
      <c r="AA23" s="341" t="str">
        <f t="shared" si="7"/>
        <v>0</v>
      </c>
      <c r="AB23" s="56">
        <v>32</v>
      </c>
      <c r="AC23" s="56">
        <v>25</v>
      </c>
      <c r="AD23" s="56">
        <v>0</v>
      </c>
      <c r="AE23" s="341">
        <f t="shared" si="8"/>
        <v>0</v>
      </c>
      <c r="AF23" s="341" t="str">
        <f t="shared" si="9"/>
        <v>Abs</v>
      </c>
      <c r="AG23" s="341" t="str">
        <f t="shared" si="10"/>
        <v>0</v>
      </c>
      <c r="AH23" s="419">
        <f t="shared" si="39"/>
        <v>0</v>
      </c>
      <c r="AI23" s="471" t="str">
        <f t="shared" si="40"/>
        <v>Abs</v>
      </c>
      <c r="AJ23" s="471">
        <f t="shared" si="41"/>
        <v>0</v>
      </c>
      <c r="AK23" s="56">
        <v>51</v>
      </c>
      <c r="AL23" s="56">
        <v>75</v>
      </c>
      <c r="AM23" s="56">
        <v>0</v>
      </c>
      <c r="AN23" s="341">
        <f t="shared" si="11"/>
        <v>0</v>
      </c>
      <c r="AO23" s="341" t="str">
        <f t="shared" si="12"/>
        <v>Abs</v>
      </c>
      <c r="AP23" s="341" t="str">
        <f t="shared" si="13"/>
        <v>0</v>
      </c>
      <c r="AQ23" s="56">
        <v>52</v>
      </c>
      <c r="AR23" s="56">
        <v>25</v>
      </c>
      <c r="AS23" s="56">
        <v>0</v>
      </c>
      <c r="AT23" s="341">
        <f t="shared" si="14"/>
        <v>0</v>
      </c>
      <c r="AU23" s="341" t="str">
        <f t="shared" si="15"/>
        <v>Abs</v>
      </c>
      <c r="AV23" s="341" t="str">
        <f t="shared" si="16"/>
        <v>0</v>
      </c>
      <c r="AW23" s="419">
        <f t="shared" si="42"/>
        <v>0</v>
      </c>
      <c r="AX23" s="471" t="str">
        <f t="shared" si="43"/>
        <v>Abs</v>
      </c>
      <c r="AY23" s="532">
        <f t="shared" si="44"/>
        <v>0</v>
      </c>
      <c r="AZ23" s="56">
        <v>2031</v>
      </c>
      <c r="BA23" s="56">
        <v>75</v>
      </c>
      <c r="BB23" s="56">
        <v>0</v>
      </c>
      <c r="BC23" s="341">
        <f t="shared" si="17"/>
        <v>0</v>
      </c>
      <c r="BD23" s="341" t="str">
        <f t="shared" si="18"/>
        <v>Abs</v>
      </c>
      <c r="BE23" s="341" t="str">
        <f t="shared" si="19"/>
        <v>0</v>
      </c>
      <c r="BF23" s="56">
        <v>2032</v>
      </c>
      <c r="BG23" s="56">
        <v>25</v>
      </c>
      <c r="BH23" s="56">
        <v>0</v>
      </c>
      <c r="BI23" s="341">
        <f t="shared" si="20"/>
        <v>0</v>
      </c>
      <c r="BJ23" s="341" t="str">
        <f t="shared" si="21"/>
        <v>Abs</v>
      </c>
      <c r="BK23" s="341" t="str">
        <f t="shared" si="22"/>
        <v>0</v>
      </c>
      <c r="BL23" s="419">
        <f t="shared" si="45"/>
        <v>0</v>
      </c>
      <c r="BM23" s="471" t="str">
        <f t="shared" si="46"/>
        <v>Abs</v>
      </c>
      <c r="BN23" s="532">
        <f t="shared" si="47"/>
        <v>0</v>
      </c>
      <c r="BO23" s="56">
        <v>1151</v>
      </c>
      <c r="BP23" s="56">
        <v>75</v>
      </c>
      <c r="BQ23" s="49">
        <v>0</v>
      </c>
      <c r="BR23" s="341">
        <f t="shared" si="23"/>
        <v>0</v>
      </c>
      <c r="BS23" s="341" t="str">
        <f t="shared" si="24"/>
        <v>Abs</v>
      </c>
      <c r="BT23" s="341" t="str">
        <f t="shared" si="25"/>
        <v>0</v>
      </c>
      <c r="BU23" s="56">
        <v>1152</v>
      </c>
      <c r="BV23" s="56">
        <v>25</v>
      </c>
      <c r="BW23" s="56">
        <v>0</v>
      </c>
      <c r="BX23" s="341">
        <f t="shared" si="26"/>
        <v>0</v>
      </c>
      <c r="BY23" s="341" t="str">
        <f t="shared" si="27"/>
        <v>Abs</v>
      </c>
      <c r="BZ23" s="341" t="str">
        <f t="shared" si="28"/>
        <v>0</v>
      </c>
      <c r="CA23" s="419">
        <f t="shared" si="48"/>
        <v>0</v>
      </c>
      <c r="CB23" s="471" t="str">
        <f t="shared" si="49"/>
        <v>Abs</v>
      </c>
      <c r="CC23" s="532">
        <f t="shared" si="50"/>
        <v>0</v>
      </c>
      <c r="CD23" s="56">
        <v>4431</v>
      </c>
      <c r="CE23" s="56">
        <v>75</v>
      </c>
      <c r="CF23" s="56">
        <v>0</v>
      </c>
      <c r="CG23" s="341">
        <f t="shared" si="29"/>
        <v>0</v>
      </c>
      <c r="CH23" s="341" t="str">
        <f t="shared" si="30"/>
        <v>Abs</v>
      </c>
      <c r="CI23" s="341" t="str">
        <f t="shared" si="31"/>
        <v>0</v>
      </c>
      <c r="CJ23" s="56">
        <v>4432</v>
      </c>
      <c r="CK23" s="56">
        <v>25</v>
      </c>
      <c r="CL23" s="56">
        <v>0</v>
      </c>
      <c r="CM23" s="341">
        <f t="shared" si="32"/>
        <v>0</v>
      </c>
      <c r="CN23" s="341" t="str">
        <f t="shared" si="33"/>
        <v>Abs</v>
      </c>
      <c r="CO23" s="341" t="str">
        <f t="shared" si="34"/>
        <v>0</v>
      </c>
      <c r="CP23" s="419">
        <f t="shared" si="51"/>
        <v>0</v>
      </c>
      <c r="CQ23" s="471" t="str">
        <f t="shared" si="52"/>
        <v>Abs</v>
      </c>
      <c r="CR23" s="532">
        <f t="shared" si="53"/>
        <v>0</v>
      </c>
      <c r="CS23" s="372">
        <f t="shared" si="54"/>
        <v>0</v>
      </c>
      <c r="CT23" s="340">
        <f t="shared" si="55"/>
        <v>0</v>
      </c>
    </row>
    <row r="24" spans="1:98">
      <c r="A24" s="21">
        <v>18</v>
      </c>
      <c r="B24" s="21">
        <v>7819230054</v>
      </c>
      <c r="C24" s="21">
        <v>1190022</v>
      </c>
      <c r="D24" s="21" t="s">
        <v>99</v>
      </c>
      <c r="E24" s="22" t="s">
        <v>100</v>
      </c>
      <c r="F24" s="666">
        <v>58713</v>
      </c>
      <c r="G24" s="56">
        <v>11</v>
      </c>
      <c r="H24" s="56">
        <v>75</v>
      </c>
      <c r="I24" s="56">
        <v>30</v>
      </c>
      <c r="J24" s="342">
        <f t="shared" si="0"/>
        <v>40</v>
      </c>
      <c r="K24" s="341" t="str">
        <f t="shared" si="1"/>
        <v>C</v>
      </c>
      <c r="L24" s="341" t="str">
        <f t="shared" si="35"/>
        <v>2</v>
      </c>
      <c r="M24" s="56">
        <v>12</v>
      </c>
      <c r="N24" s="56">
        <v>25</v>
      </c>
      <c r="O24" s="56">
        <v>10</v>
      </c>
      <c r="P24" s="341">
        <f t="shared" si="2"/>
        <v>40</v>
      </c>
      <c r="Q24" s="341" t="str">
        <f t="shared" si="3"/>
        <v>C</v>
      </c>
      <c r="R24" s="341" t="str">
        <f t="shared" si="4"/>
        <v>2</v>
      </c>
      <c r="S24" s="419">
        <f t="shared" si="36"/>
        <v>40</v>
      </c>
      <c r="T24" s="471" t="str">
        <f t="shared" si="37"/>
        <v>C</v>
      </c>
      <c r="U24" s="471">
        <f t="shared" si="38"/>
        <v>2</v>
      </c>
      <c r="V24" s="56">
        <v>31</v>
      </c>
      <c r="W24" s="56">
        <v>75</v>
      </c>
      <c r="X24" s="56">
        <v>27</v>
      </c>
      <c r="Y24" s="341">
        <f t="shared" si="5"/>
        <v>36</v>
      </c>
      <c r="Z24" s="341" t="str">
        <f t="shared" si="6"/>
        <v>D+</v>
      </c>
      <c r="AA24" s="341" t="str">
        <f t="shared" si="7"/>
        <v>1.6</v>
      </c>
      <c r="AB24" s="56">
        <v>32</v>
      </c>
      <c r="AC24" s="56">
        <v>25</v>
      </c>
      <c r="AD24" s="56">
        <v>12</v>
      </c>
      <c r="AE24" s="341">
        <f t="shared" si="8"/>
        <v>48</v>
      </c>
      <c r="AF24" s="341" t="str">
        <f t="shared" si="9"/>
        <v>C</v>
      </c>
      <c r="AG24" s="341" t="str">
        <f t="shared" si="10"/>
        <v>2</v>
      </c>
      <c r="AH24" s="419">
        <f t="shared" si="39"/>
        <v>39</v>
      </c>
      <c r="AI24" s="471" t="str">
        <f t="shared" si="40"/>
        <v>C</v>
      </c>
      <c r="AJ24" s="471">
        <f t="shared" si="41"/>
        <v>1.7000000000000002</v>
      </c>
      <c r="AK24" s="56">
        <v>51</v>
      </c>
      <c r="AL24" s="56">
        <v>75</v>
      </c>
      <c r="AM24" s="56">
        <v>34</v>
      </c>
      <c r="AN24" s="341">
        <f t="shared" si="11"/>
        <v>45.333333333333329</v>
      </c>
      <c r="AO24" s="341" t="str">
        <f t="shared" si="12"/>
        <v>C</v>
      </c>
      <c r="AP24" s="341" t="str">
        <f t="shared" si="13"/>
        <v>2</v>
      </c>
      <c r="AQ24" s="56">
        <v>52</v>
      </c>
      <c r="AR24" s="56">
        <v>25</v>
      </c>
      <c r="AS24" s="56">
        <v>14</v>
      </c>
      <c r="AT24" s="341">
        <f t="shared" si="14"/>
        <v>56.000000000000007</v>
      </c>
      <c r="AU24" s="341" t="str">
        <f t="shared" si="15"/>
        <v>C+</v>
      </c>
      <c r="AV24" s="341" t="str">
        <f t="shared" si="16"/>
        <v>2.4</v>
      </c>
      <c r="AW24" s="419">
        <f t="shared" si="42"/>
        <v>48</v>
      </c>
      <c r="AX24" s="471" t="str">
        <f t="shared" si="43"/>
        <v>C+</v>
      </c>
      <c r="AY24" s="532">
        <f t="shared" si="44"/>
        <v>2.1</v>
      </c>
      <c r="AZ24" s="56">
        <v>2031</v>
      </c>
      <c r="BA24" s="56">
        <v>75</v>
      </c>
      <c r="BB24" s="56">
        <v>36</v>
      </c>
      <c r="BC24" s="341">
        <f t="shared" si="17"/>
        <v>48</v>
      </c>
      <c r="BD24" s="341" t="str">
        <f t="shared" si="18"/>
        <v>C</v>
      </c>
      <c r="BE24" s="341" t="str">
        <f t="shared" si="19"/>
        <v>2</v>
      </c>
      <c r="BF24" s="56">
        <v>2032</v>
      </c>
      <c r="BG24" s="56">
        <v>25</v>
      </c>
      <c r="BH24" s="56">
        <v>18</v>
      </c>
      <c r="BI24" s="341">
        <f t="shared" si="20"/>
        <v>72</v>
      </c>
      <c r="BJ24" s="341" t="str">
        <f t="shared" si="21"/>
        <v>B+</v>
      </c>
      <c r="BK24" s="341" t="str">
        <f t="shared" si="22"/>
        <v>3.2</v>
      </c>
      <c r="BL24" s="419">
        <f t="shared" si="45"/>
        <v>54</v>
      </c>
      <c r="BM24" s="471" t="str">
        <f t="shared" si="46"/>
        <v>C+</v>
      </c>
      <c r="BN24" s="532">
        <f t="shared" si="47"/>
        <v>2.2999999999999998</v>
      </c>
      <c r="BO24" s="56">
        <v>1151</v>
      </c>
      <c r="BP24" s="56">
        <v>75</v>
      </c>
      <c r="BQ24" s="49">
        <v>36</v>
      </c>
      <c r="BR24" s="341">
        <f t="shared" si="23"/>
        <v>48</v>
      </c>
      <c r="BS24" s="341" t="str">
        <f t="shared" si="24"/>
        <v>C</v>
      </c>
      <c r="BT24" s="341" t="str">
        <f t="shared" si="25"/>
        <v>2</v>
      </c>
      <c r="BU24" s="56">
        <v>1152</v>
      </c>
      <c r="BV24" s="56">
        <v>25</v>
      </c>
      <c r="BW24" s="56">
        <v>18</v>
      </c>
      <c r="BX24" s="341">
        <f t="shared" si="26"/>
        <v>72</v>
      </c>
      <c r="BY24" s="341" t="str">
        <f t="shared" si="27"/>
        <v>B+</v>
      </c>
      <c r="BZ24" s="341" t="str">
        <f t="shared" si="28"/>
        <v>3.2</v>
      </c>
      <c r="CA24" s="419">
        <f t="shared" si="48"/>
        <v>54</v>
      </c>
      <c r="CB24" s="471" t="str">
        <f t="shared" si="49"/>
        <v>C+</v>
      </c>
      <c r="CC24" s="532">
        <f t="shared" si="50"/>
        <v>2.2999999999999998</v>
      </c>
      <c r="CD24" s="56">
        <v>3331</v>
      </c>
      <c r="CE24" s="56">
        <v>75</v>
      </c>
      <c r="CF24" s="56">
        <v>42</v>
      </c>
      <c r="CG24" s="341">
        <f t="shared" si="29"/>
        <v>56.000000000000007</v>
      </c>
      <c r="CH24" s="341" t="str">
        <f t="shared" si="30"/>
        <v>C+</v>
      </c>
      <c r="CI24" s="341" t="str">
        <f t="shared" si="31"/>
        <v>2.4</v>
      </c>
      <c r="CJ24" s="56">
        <v>3332</v>
      </c>
      <c r="CK24" s="56">
        <v>25</v>
      </c>
      <c r="CL24" s="56">
        <v>20</v>
      </c>
      <c r="CM24" s="341">
        <f t="shared" si="32"/>
        <v>80</v>
      </c>
      <c r="CN24" s="341" t="str">
        <f t="shared" si="33"/>
        <v>A</v>
      </c>
      <c r="CO24" s="341" t="str">
        <f t="shared" si="34"/>
        <v>3.6</v>
      </c>
      <c r="CP24" s="419">
        <f t="shared" si="51"/>
        <v>62</v>
      </c>
      <c r="CQ24" s="471" t="str">
        <f t="shared" si="52"/>
        <v>B</v>
      </c>
      <c r="CR24" s="532">
        <f t="shared" si="53"/>
        <v>2.7</v>
      </c>
      <c r="CS24" s="372">
        <f t="shared" si="54"/>
        <v>2.1833333333333336</v>
      </c>
      <c r="CT24" s="340">
        <f t="shared" si="55"/>
        <v>2.2148148148148148</v>
      </c>
    </row>
    <row r="25" spans="1:98">
      <c r="A25" s="21">
        <v>19</v>
      </c>
      <c r="B25" s="21">
        <v>7819230055</v>
      </c>
      <c r="C25" s="21">
        <v>1190023</v>
      </c>
      <c r="D25" s="21" t="s">
        <v>101</v>
      </c>
      <c r="E25" s="22" t="s">
        <v>102</v>
      </c>
      <c r="F25" s="666">
        <v>59061</v>
      </c>
      <c r="G25" s="56">
        <v>11</v>
      </c>
      <c r="H25" s="56">
        <v>75</v>
      </c>
      <c r="I25" s="56">
        <v>43</v>
      </c>
      <c r="J25" s="342">
        <f t="shared" si="0"/>
        <v>57.333333333333336</v>
      </c>
      <c r="K25" s="341" t="str">
        <f t="shared" si="1"/>
        <v>C+</v>
      </c>
      <c r="L25" s="341" t="str">
        <f t="shared" si="35"/>
        <v>2.4</v>
      </c>
      <c r="M25" s="56">
        <v>12</v>
      </c>
      <c r="N25" s="56">
        <v>25</v>
      </c>
      <c r="O25" s="56">
        <v>10</v>
      </c>
      <c r="P25" s="341">
        <f t="shared" si="2"/>
        <v>40</v>
      </c>
      <c r="Q25" s="341" t="str">
        <f t="shared" si="3"/>
        <v>C</v>
      </c>
      <c r="R25" s="341" t="str">
        <f t="shared" si="4"/>
        <v>2</v>
      </c>
      <c r="S25" s="419">
        <f t="shared" si="36"/>
        <v>53</v>
      </c>
      <c r="T25" s="471" t="str">
        <f t="shared" si="37"/>
        <v>C+</v>
      </c>
      <c r="U25" s="471">
        <f t="shared" si="38"/>
        <v>2.2999999999999998</v>
      </c>
      <c r="V25" s="56">
        <v>31</v>
      </c>
      <c r="W25" s="56">
        <v>75</v>
      </c>
      <c r="X25" s="56">
        <v>33</v>
      </c>
      <c r="Y25" s="341">
        <f t="shared" si="5"/>
        <v>44</v>
      </c>
      <c r="Z25" s="341" t="str">
        <f t="shared" si="6"/>
        <v>C</v>
      </c>
      <c r="AA25" s="341" t="str">
        <f t="shared" si="7"/>
        <v>2</v>
      </c>
      <c r="AB25" s="56">
        <v>32</v>
      </c>
      <c r="AC25" s="56">
        <v>25</v>
      </c>
      <c r="AD25" s="56">
        <v>16</v>
      </c>
      <c r="AE25" s="341">
        <f t="shared" si="8"/>
        <v>64</v>
      </c>
      <c r="AF25" s="341" t="str">
        <f t="shared" si="9"/>
        <v>B</v>
      </c>
      <c r="AG25" s="341" t="str">
        <f t="shared" si="10"/>
        <v>2.8</v>
      </c>
      <c r="AH25" s="419">
        <f t="shared" si="39"/>
        <v>49</v>
      </c>
      <c r="AI25" s="471" t="str">
        <f t="shared" si="40"/>
        <v>C+</v>
      </c>
      <c r="AJ25" s="471">
        <f t="shared" si="41"/>
        <v>2.2000000000000002</v>
      </c>
      <c r="AK25" s="56">
        <v>51</v>
      </c>
      <c r="AL25" s="56">
        <v>75</v>
      </c>
      <c r="AM25" s="56">
        <v>49</v>
      </c>
      <c r="AN25" s="341">
        <f t="shared" si="11"/>
        <v>65.333333333333329</v>
      </c>
      <c r="AO25" s="341" t="str">
        <f t="shared" si="12"/>
        <v>B</v>
      </c>
      <c r="AP25" s="341" t="str">
        <f t="shared" si="13"/>
        <v>2.8</v>
      </c>
      <c r="AQ25" s="56">
        <v>52</v>
      </c>
      <c r="AR25" s="56">
        <v>25</v>
      </c>
      <c r="AS25" s="56">
        <v>22</v>
      </c>
      <c r="AT25" s="341">
        <f t="shared" si="14"/>
        <v>88</v>
      </c>
      <c r="AU25" s="341" t="str">
        <f t="shared" si="15"/>
        <v>A</v>
      </c>
      <c r="AV25" s="341" t="str">
        <f t="shared" si="16"/>
        <v>3.6</v>
      </c>
      <c r="AW25" s="419">
        <f t="shared" si="42"/>
        <v>71</v>
      </c>
      <c r="AX25" s="471" t="str">
        <f t="shared" si="43"/>
        <v>B+</v>
      </c>
      <c r="AY25" s="532">
        <f t="shared" si="44"/>
        <v>3</v>
      </c>
      <c r="AZ25" s="56">
        <v>2151</v>
      </c>
      <c r="BA25" s="56">
        <v>75</v>
      </c>
      <c r="BB25" s="56">
        <v>36</v>
      </c>
      <c r="BC25" s="341">
        <f t="shared" si="17"/>
        <v>48</v>
      </c>
      <c r="BD25" s="341" t="str">
        <f t="shared" si="18"/>
        <v>C</v>
      </c>
      <c r="BE25" s="341" t="str">
        <f t="shared" si="19"/>
        <v>2</v>
      </c>
      <c r="BF25" s="56">
        <v>2152</v>
      </c>
      <c r="BG25" s="56">
        <v>25</v>
      </c>
      <c r="BH25" s="56">
        <v>15</v>
      </c>
      <c r="BI25" s="341">
        <f t="shared" si="20"/>
        <v>60</v>
      </c>
      <c r="BJ25" s="341" t="str">
        <f t="shared" si="21"/>
        <v>B</v>
      </c>
      <c r="BK25" s="341" t="str">
        <f t="shared" si="22"/>
        <v>2.8</v>
      </c>
      <c r="BL25" s="419">
        <f t="shared" si="45"/>
        <v>51</v>
      </c>
      <c r="BM25" s="471" t="str">
        <f t="shared" si="46"/>
        <v>C+</v>
      </c>
      <c r="BN25" s="532">
        <f t="shared" si="47"/>
        <v>2.2000000000000002</v>
      </c>
      <c r="BO25" s="56">
        <v>1031</v>
      </c>
      <c r="BP25" s="56">
        <v>75</v>
      </c>
      <c r="BQ25" s="49">
        <v>27</v>
      </c>
      <c r="BR25" s="341">
        <f t="shared" si="23"/>
        <v>36</v>
      </c>
      <c r="BS25" s="341" t="str">
        <f t="shared" si="24"/>
        <v>D+</v>
      </c>
      <c r="BT25" s="341" t="str">
        <f t="shared" si="25"/>
        <v>1.6</v>
      </c>
      <c r="BU25" s="56">
        <v>1032</v>
      </c>
      <c r="BV25" s="56">
        <v>25</v>
      </c>
      <c r="BW25" s="56">
        <v>18</v>
      </c>
      <c r="BX25" s="341">
        <f t="shared" si="26"/>
        <v>72</v>
      </c>
      <c r="BY25" s="341" t="str">
        <f t="shared" si="27"/>
        <v>B+</v>
      </c>
      <c r="BZ25" s="341" t="str">
        <f t="shared" si="28"/>
        <v>3.2</v>
      </c>
      <c r="CA25" s="419">
        <f t="shared" si="48"/>
        <v>45</v>
      </c>
      <c r="CB25" s="471" t="str">
        <f t="shared" si="49"/>
        <v>C</v>
      </c>
      <c r="CC25" s="532">
        <f t="shared" si="50"/>
        <v>2</v>
      </c>
      <c r="CD25" s="56">
        <v>3071</v>
      </c>
      <c r="CE25" s="56">
        <v>75</v>
      </c>
      <c r="CF25" s="56">
        <v>36</v>
      </c>
      <c r="CG25" s="341">
        <f t="shared" si="29"/>
        <v>48</v>
      </c>
      <c r="CH25" s="341" t="str">
        <f t="shared" si="30"/>
        <v>C</v>
      </c>
      <c r="CI25" s="341" t="str">
        <f t="shared" si="31"/>
        <v>2</v>
      </c>
      <c r="CJ25" s="56">
        <v>3072</v>
      </c>
      <c r="CK25" s="56">
        <v>25</v>
      </c>
      <c r="CL25" s="56">
        <v>21</v>
      </c>
      <c r="CM25" s="341">
        <f t="shared" si="32"/>
        <v>84</v>
      </c>
      <c r="CN25" s="341" t="str">
        <f t="shared" si="33"/>
        <v>A</v>
      </c>
      <c r="CO25" s="341" t="str">
        <f t="shared" si="34"/>
        <v>3.6</v>
      </c>
      <c r="CP25" s="419">
        <f t="shared" si="51"/>
        <v>56.999999999999993</v>
      </c>
      <c r="CQ25" s="471" t="str">
        <f t="shared" si="52"/>
        <v>C+</v>
      </c>
      <c r="CR25" s="532">
        <f t="shared" si="53"/>
        <v>2.4</v>
      </c>
      <c r="CS25" s="372">
        <f t="shared" si="54"/>
        <v>2.35</v>
      </c>
      <c r="CT25" s="340">
        <f t="shared" si="55"/>
        <v>2.3592592592592592</v>
      </c>
    </row>
    <row r="26" spans="1:98">
      <c r="A26" s="21">
        <v>20</v>
      </c>
      <c r="B26" s="21">
        <v>7819230010</v>
      </c>
      <c r="C26" s="21">
        <v>1190024</v>
      </c>
      <c r="D26" s="21" t="s">
        <v>103</v>
      </c>
      <c r="E26" s="22" t="s">
        <v>104</v>
      </c>
      <c r="F26" s="666">
        <v>58595</v>
      </c>
      <c r="G26" s="56">
        <v>11</v>
      </c>
      <c r="H26" s="56">
        <v>75</v>
      </c>
      <c r="I26" s="56">
        <v>45</v>
      </c>
      <c r="J26" s="342">
        <f t="shared" si="0"/>
        <v>60</v>
      </c>
      <c r="K26" s="341" t="str">
        <f t="shared" si="1"/>
        <v>B</v>
      </c>
      <c r="L26" s="341" t="str">
        <f t="shared" si="35"/>
        <v>2.8</v>
      </c>
      <c r="M26" s="56">
        <v>12</v>
      </c>
      <c r="N26" s="56">
        <v>25</v>
      </c>
      <c r="O26" s="56">
        <v>10</v>
      </c>
      <c r="P26" s="341">
        <f t="shared" si="2"/>
        <v>40</v>
      </c>
      <c r="Q26" s="341" t="str">
        <f t="shared" si="3"/>
        <v>C</v>
      </c>
      <c r="R26" s="341" t="str">
        <f t="shared" si="4"/>
        <v>2</v>
      </c>
      <c r="S26" s="419">
        <f t="shared" si="36"/>
        <v>55.000000000000007</v>
      </c>
      <c r="T26" s="471" t="str">
        <f t="shared" si="37"/>
        <v>B</v>
      </c>
      <c r="U26" s="471">
        <f t="shared" si="38"/>
        <v>2.6</v>
      </c>
      <c r="V26" s="56">
        <v>31</v>
      </c>
      <c r="W26" s="56">
        <v>75</v>
      </c>
      <c r="X26" s="56">
        <v>47</v>
      </c>
      <c r="Y26" s="341">
        <f t="shared" si="5"/>
        <v>62.666666666666671</v>
      </c>
      <c r="Z26" s="341" t="str">
        <f t="shared" si="6"/>
        <v>B</v>
      </c>
      <c r="AA26" s="341" t="str">
        <f t="shared" si="7"/>
        <v>2.8</v>
      </c>
      <c r="AB26" s="56">
        <v>32</v>
      </c>
      <c r="AC26" s="56">
        <v>25</v>
      </c>
      <c r="AD26" s="56">
        <v>20</v>
      </c>
      <c r="AE26" s="341">
        <f t="shared" si="8"/>
        <v>80</v>
      </c>
      <c r="AF26" s="341" t="str">
        <f t="shared" si="9"/>
        <v>A</v>
      </c>
      <c r="AG26" s="341" t="str">
        <f t="shared" si="10"/>
        <v>3.6</v>
      </c>
      <c r="AH26" s="419">
        <f t="shared" si="39"/>
        <v>67</v>
      </c>
      <c r="AI26" s="471" t="str">
        <f t="shared" si="40"/>
        <v>B+</v>
      </c>
      <c r="AJ26" s="471">
        <f t="shared" si="41"/>
        <v>2.9999999999999996</v>
      </c>
      <c r="AK26" s="56">
        <v>51</v>
      </c>
      <c r="AL26" s="56">
        <v>75</v>
      </c>
      <c r="AM26" s="56">
        <v>56</v>
      </c>
      <c r="AN26" s="341">
        <f t="shared" si="11"/>
        <v>74.666666666666671</v>
      </c>
      <c r="AO26" s="341" t="str">
        <f t="shared" si="12"/>
        <v>B+</v>
      </c>
      <c r="AP26" s="341" t="str">
        <f t="shared" si="13"/>
        <v>3.2</v>
      </c>
      <c r="AQ26" s="56">
        <v>52</v>
      </c>
      <c r="AR26" s="56">
        <v>25</v>
      </c>
      <c r="AS26" s="56">
        <v>23</v>
      </c>
      <c r="AT26" s="341">
        <f t="shared" si="14"/>
        <v>92</v>
      </c>
      <c r="AU26" s="341" t="str">
        <f t="shared" si="15"/>
        <v>A+</v>
      </c>
      <c r="AV26" s="341" t="str">
        <f t="shared" si="16"/>
        <v>4</v>
      </c>
      <c r="AW26" s="419">
        <f t="shared" si="42"/>
        <v>79</v>
      </c>
      <c r="AX26" s="471" t="str">
        <f t="shared" si="43"/>
        <v>A</v>
      </c>
      <c r="AY26" s="532">
        <f t="shared" si="44"/>
        <v>3.4</v>
      </c>
      <c r="AZ26" s="56">
        <v>2151</v>
      </c>
      <c r="BA26" s="56">
        <v>75</v>
      </c>
      <c r="BB26" s="56">
        <v>39</v>
      </c>
      <c r="BC26" s="341">
        <f t="shared" si="17"/>
        <v>52</v>
      </c>
      <c r="BD26" s="341" t="str">
        <f t="shared" si="18"/>
        <v>C+</v>
      </c>
      <c r="BE26" s="341" t="str">
        <f t="shared" si="19"/>
        <v>2.4</v>
      </c>
      <c r="BF26" s="56">
        <v>2152</v>
      </c>
      <c r="BG26" s="56">
        <v>25</v>
      </c>
      <c r="BH26" s="56">
        <v>15</v>
      </c>
      <c r="BI26" s="341">
        <f t="shared" si="20"/>
        <v>60</v>
      </c>
      <c r="BJ26" s="341" t="str">
        <f t="shared" si="21"/>
        <v>B</v>
      </c>
      <c r="BK26" s="341" t="str">
        <f t="shared" si="22"/>
        <v>2.8</v>
      </c>
      <c r="BL26" s="419">
        <f t="shared" si="45"/>
        <v>54</v>
      </c>
      <c r="BM26" s="471" t="str">
        <f t="shared" si="46"/>
        <v>B</v>
      </c>
      <c r="BN26" s="532">
        <f t="shared" si="47"/>
        <v>2.5</v>
      </c>
      <c r="BO26" s="56">
        <v>1031</v>
      </c>
      <c r="BP26" s="56">
        <v>75</v>
      </c>
      <c r="BQ26" s="49">
        <v>27</v>
      </c>
      <c r="BR26" s="341">
        <f t="shared" si="23"/>
        <v>36</v>
      </c>
      <c r="BS26" s="341" t="str">
        <f t="shared" si="24"/>
        <v>D+</v>
      </c>
      <c r="BT26" s="341" t="str">
        <f t="shared" si="25"/>
        <v>1.6</v>
      </c>
      <c r="BU26" s="56">
        <v>1032</v>
      </c>
      <c r="BV26" s="56">
        <v>25</v>
      </c>
      <c r="BW26" s="56">
        <v>19</v>
      </c>
      <c r="BX26" s="341">
        <f t="shared" si="26"/>
        <v>76</v>
      </c>
      <c r="BY26" s="341" t="str">
        <f t="shared" si="27"/>
        <v>B+</v>
      </c>
      <c r="BZ26" s="341" t="str">
        <f t="shared" si="28"/>
        <v>3.2</v>
      </c>
      <c r="CA26" s="419">
        <f t="shared" si="48"/>
        <v>46</v>
      </c>
      <c r="CB26" s="471" t="str">
        <f t="shared" si="49"/>
        <v>C</v>
      </c>
      <c r="CC26" s="532">
        <f t="shared" si="50"/>
        <v>2</v>
      </c>
      <c r="CD26" s="56">
        <v>3071</v>
      </c>
      <c r="CE26" s="56">
        <v>75</v>
      </c>
      <c r="CF26" s="56">
        <v>38</v>
      </c>
      <c r="CG26" s="341">
        <f t="shared" si="29"/>
        <v>50.666666666666671</v>
      </c>
      <c r="CH26" s="341" t="str">
        <f t="shared" si="30"/>
        <v>C+</v>
      </c>
      <c r="CI26" s="341" t="str">
        <f t="shared" si="31"/>
        <v>2.4</v>
      </c>
      <c r="CJ26" s="56">
        <v>3072</v>
      </c>
      <c r="CK26" s="56">
        <v>25</v>
      </c>
      <c r="CL26" s="56">
        <v>22</v>
      </c>
      <c r="CM26" s="341">
        <f t="shared" si="32"/>
        <v>88</v>
      </c>
      <c r="CN26" s="341" t="str">
        <f t="shared" si="33"/>
        <v>A</v>
      </c>
      <c r="CO26" s="341" t="str">
        <f t="shared" si="34"/>
        <v>3.6</v>
      </c>
      <c r="CP26" s="419">
        <f t="shared" si="51"/>
        <v>60</v>
      </c>
      <c r="CQ26" s="471" t="str">
        <f t="shared" si="52"/>
        <v>B</v>
      </c>
      <c r="CR26" s="532">
        <f t="shared" si="53"/>
        <v>2.7</v>
      </c>
      <c r="CS26" s="372">
        <f t="shared" si="54"/>
        <v>2.6999999999999997</v>
      </c>
      <c r="CT26" s="340">
        <f t="shared" si="55"/>
        <v>2.6962962962962962</v>
      </c>
    </row>
    <row r="27" spans="1:98">
      <c r="A27" s="21">
        <v>21</v>
      </c>
      <c r="B27" s="21">
        <v>7819230016</v>
      </c>
      <c r="C27" s="21">
        <v>1190025</v>
      </c>
      <c r="D27" s="21" t="s">
        <v>105</v>
      </c>
      <c r="E27" s="22" t="s">
        <v>106</v>
      </c>
      <c r="F27" s="666">
        <v>59150</v>
      </c>
      <c r="G27" s="56">
        <v>11</v>
      </c>
      <c r="H27" s="56">
        <v>75</v>
      </c>
      <c r="I27" s="56">
        <v>49</v>
      </c>
      <c r="J27" s="342">
        <f t="shared" si="0"/>
        <v>65.333333333333329</v>
      </c>
      <c r="K27" s="341" t="str">
        <f t="shared" si="1"/>
        <v>B</v>
      </c>
      <c r="L27" s="341" t="str">
        <f t="shared" si="35"/>
        <v>2.8</v>
      </c>
      <c r="M27" s="56">
        <v>12</v>
      </c>
      <c r="N27" s="56">
        <v>25</v>
      </c>
      <c r="O27" s="56">
        <v>10</v>
      </c>
      <c r="P27" s="341">
        <f t="shared" si="2"/>
        <v>40</v>
      </c>
      <c r="Q27" s="341" t="str">
        <f t="shared" si="3"/>
        <v>C</v>
      </c>
      <c r="R27" s="341" t="str">
        <f t="shared" si="4"/>
        <v>2</v>
      </c>
      <c r="S27" s="419">
        <f t="shared" si="36"/>
        <v>59</v>
      </c>
      <c r="T27" s="471" t="str">
        <f t="shared" si="37"/>
        <v>B</v>
      </c>
      <c r="U27" s="471">
        <f t="shared" si="38"/>
        <v>2.6</v>
      </c>
      <c r="V27" s="56">
        <v>31</v>
      </c>
      <c r="W27" s="56">
        <v>75</v>
      </c>
      <c r="X27" s="56">
        <v>47</v>
      </c>
      <c r="Y27" s="341">
        <f t="shared" si="5"/>
        <v>62.666666666666671</v>
      </c>
      <c r="Z27" s="341" t="str">
        <f t="shared" si="6"/>
        <v>B</v>
      </c>
      <c r="AA27" s="341" t="str">
        <f t="shared" si="7"/>
        <v>2.8</v>
      </c>
      <c r="AB27" s="56">
        <v>32</v>
      </c>
      <c r="AC27" s="56">
        <v>25</v>
      </c>
      <c r="AD27" s="56">
        <v>20</v>
      </c>
      <c r="AE27" s="341">
        <f t="shared" si="8"/>
        <v>80</v>
      </c>
      <c r="AF27" s="341" t="str">
        <f t="shared" si="9"/>
        <v>A</v>
      </c>
      <c r="AG27" s="341" t="str">
        <f t="shared" si="10"/>
        <v>3.6</v>
      </c>
      <c r="AH27" s="419">
        <f t="shared" si="39"/>
        <v>67</v>
      </c>
      <c r="AI27" s="471" t="str">
        <f t="shared" si="40"/>
        <v>B+</v>
      </c>
      <c r="AJ27" s="471">
        <f t="shared" si="41"/>
        <v>2.9999999999999996</v>
      </c>
      <c r="AK27" s="56">
        <v>51</v>
      </c>
      <c r="AL27" s="56">
        <v>75</v>
      </c>
      <c r="AM27" s="56">
        <v>53</v>
      </c>
      <c r="AN27" s="341">
        <f t="shared" si="11"/>
        <v>70.666666666666671</v>
      </c>
      <c r="AO27" s="341" t="str">
        <f t="shared" si="12"/>
        <v>B+</v>
      </c>
      <c r="AP27" s="341" t="str">
        <f t="shared" si="13"/>
        <v>3.2</v>
      </c>
      <c r="AQ27" s="56">
        <v>52</v>
      </c>
      <c r="AR27" s="56">
        <v>25</v>
      </c>
      <c r="AS27" s="56">
        <v>23</v>
      </c>
      <c r="AT27" s="341">
        <f t="shared" si="14"/>
        <v>92</v>
      </c>
      <c r="AU27" s="341" t="str">
        <f t="shared" si="15"/>
        <v>A+</v>
      </c>
      <c r="AV27" s="341" t="str">
        <f t="shared" si="16"/>
        <v>4</v>
      </c>
      <c r="AW27" s="419">
        <f t="shared" si="42"/>
        <v>76</v>
      </c>
      <c r="AX27" s="471" t="str">
        <f t="shared" si="43"/>
        <v>A</v>
      </c>
      <c r="AY27" s="532">
        <f t="shared" si="44"/>
        <v>3.4</v>
      </c>
      <c r="AZ27" s="56">
        <v>2151</v>
      </c>
      <c r="BA27" s="56">
        <v>75</v>
      </c>
      <c r="BB27" s="56">
        <v>42</v>
      </c>
      <c r="BC27" s="341">
        <f t="shared" si="17"/>
        <v>56.000000000000007</v>
      </c>
      <c r="BD27" s="341" t="str">
        <f t="shared" si="18"/>
        <v>C+</v>
      </c>
      <c r="BE27" s="341" t="str">
        <f t="shared" si="19"/>
        <v>2.4</v>
      </c>
      <c r="BF27" s="56">
        <v>2152</v>
      </c>
      <c r="BG27" s="56">
        <v>25</v>
      </c>
      <c r="BH27" s="56">
        <v>15</v>
      </c>
      <c r="BI27" s="341">
        <f t="shared" si="20"/>
        <v>60</v>
      </c>
      <c r="BJ27" s="341" t="str">
        <f t="shared" si="21"/>
        <v>B</v>
      </c>
      <c r="BK27" s="341" t="str">
        <f t="shared" si="22"/>
        <v>2.8</v>
      </c>
      <c r="BL27" s="419">
        <f t="shared" si="45"/>
        <v>56.999999999999993</v>
      </c>
      <c r="BM27" s="471" t="str">
        <f t="shared" si="46"/>
        <v>B</v>
      </c>
      <c r="BN27" s="532">
        <f t="shared" si="47"/>
        <v>2.5</v>
      </c>
      <c r="BO27" s="56">
        <v>1031</v>
      </c>
      <c r="BP27" s="56">
        <v>75</v>
      </c>
      <c r="BQ27" s="49">
        <v>32</v>
      </c>
      <c r="BR27" s="341">
        <f t="shared" si="23"/>
        <v>42.666666666666671</v>
      </c>
      <c r="BS27" s="341" t="str">
        <f t="shared" si="24"/>
        <v>C</v>
      </c>
      <c r="BT27" s="341" t="str">
        <f t="shared" si="25"/>
        <v>2</v>
      </c>
      <c r="BU27" s="56">
        <v>1032</v>
      </c>
      <c r="BV27" s="56">
        <v>25</v>
      </c>
      <c r="BW27" s="56">
        <v>18</v>
      </c>
      <c r="BX27" s="341">
        <f t="shared" si="26"/>
        <v>72</v>
      </c>
      <c r="BY27" s="341" t="str">
        <f t="shared" si="27"/>
        <v>B+</v>
      </c>
      <c r="BZ27" s="341" t="str">
        <f t="shared" si="28"/>
        <v>3.2</v>
      </c>
      <c r="CA27" s="419">
        <f t="shared" si="48"/>
        <v>50</v>
      </c>
      <c r="CB27" s="471" t="str">
        <f t="shared" si="49"/>
        <v>C+</v>
      </c>
      <c r="CC27" s="532">
        <f t="shared" si="50"/>
        <v>2.2999999999999998</v>
      </c>
      <c r="CD27" s="56">
        <v>3071</v>
      </c>
      <c r="CE27" s="56">
        <v>75</v>
      </c>
      <c r="CF27" s="56">
        <v>46</v>
      </c>
      <c r="CG27" s="341">
        <f t="shared" si="29"/>
        <v>61.333333333333329</v>
      </c>
      <c r="CH27" s="341" t="str">
        <f t="shared" si="30"/>
        <v>B</v>
      </c>
      <c r="CI27" s="341" t="str">
        <f t="shared" si="31"/>
        <v>2.8</v>
      </c>
      <c r="CJ27" s="56">
        <v>3072</v>
      </c>
      <c r="CK27" s="56">
        <v>25</v>
      </c>
      <c r="CL27" s="56">
        <v>23</v>
      </c>
      <c r="CM27" s="341">
        <f t="shared" si="32"/>
        <v>92</v>
      </c>
      <c r="CN27" s="341" t="str">
        <f t="shared" si="33"/>
        <v>A+</v>
      </c>
      <c r="CO27" s="341" t="str">
        <f t="shared" si="34"/>
        <v>4</v>
      </c>
      <c r="CP27" s="419">
        <f t="shared" si="51"/>
        <v>69</v>
      </c>
      <c r="CQ27" s="471" t="str">
        <f t="shared" si="52"/>
        <v>B+</v>
      </c>
      <c r="CR27" s="532">
        <f t="shared" si="53"/>
        <v>3.1</v>
      </c>
      <c r="CS27" s="372">
        <f t="shared" si="54"/>
        <v>2.8166666666666669</v>
      </c>
      <c r="CT27" s="340">
        <f t="shared" si="55"/>
        <v>2.825925925925926</v>
      </c>
    </row>
    <row r="28" spans="1:98">
      <c r="A28" s="21">
        <v>22</v>
      </c>
      <c r="B28" s="21">
        <v>7819230075</v>
      </c>
      <c r="C28" s="21">
        <v>1190026</v>
      </c>
      <c r="D28" s="21" t="s">
        <v>107</v>
      </c>
      <c r="E28" s="22" t="s">
        <v>108</v>
      </c>
      <c r="F28" s="666">
        <v>58785</v>
      </c>
      <c r="G28" s="56">
        <v>11</v>
      </c>
      <c r="H28" s="56">
        <v>75</v>
      </c>
      <c r="I28" s="56">
        <v>29</v>
      </c>
      <c r="J28" s="342">
        <f t="shared" si="0"/>
        <v>38.666666666666664</v>
      </c>
      <c r="K28" s="341" t="str">
        <f t="shared" si="1"/>
        <v>D+</v>
      </c>
      <c r="L28" s="341" t="str">
        <f t="shared" si="35"/>
        <v>1.6</v>
      </c>
      <c r="M28" s="56">
        <v>12</v>
      </c>
      <c r="N28" s="56">
        <v>25</v>
      </c>
      <c r="O28" s="56">
        <v>10</v>
      </c>
      <c r="P28" s="341">
        <f t="shared" si="2"/>
        <v>40</v>
      </c>
      <c r="Q28" s="341" t="str">
        <f t="shared" si="3"/>
        <v>C</v>
      </c>
      <c r="R28" s="341" t="str">
        <f t="shared" si="4"/>
        <v>2</v>
      </c>
      <c r="S28" s="419">
        <f t="shared" si="36"/>
        <v>39</v>
      </c>
      <c r="T28" s="471" t="str">
        <f t="shared" si="37"/>
        <v>C</v>
      </c>
      <c r="U28" s="471">
        <f t="shared" si="38"/>
        <v>1.7</v>
      </c>
      <c r="V28" s="56">
        <v>31</v>
      </c>
      <c r="W28" s="56">
        <v>75</v>
      </c>
      <c r="X28" s="14">
        <v>30</v>
      </c>
      <c r="Y28" s="341">
        <f t="shared" si="5"/>
        <v>40</v>
      </c>
      <c r="Z28" s="341" t="str">
        <f t="shared" si="6"/>
        <v>C</v>
      </c>
      <c r="AA28" s="341" t="str">
        <f t="shared" si="7"/>
        <v>2</v>
      </c>
      <c r="AB28" s="56">
        <v>32</v>
      </c>
      <c r="AC28" s="56">
        <v>25</v>
      </c>
      <c r="AD28" s="56">
        <v>12</v>
      </c>
      <c r="AE28" s="341">
        <f t="shared" si="8"/>
        <v>48</v>
      </c>
      <c r="AF28" s="341" t="str">
        <f t="shared" si="9"/>
        <v>C</v>
      </c>
      <c r="AG28" s="341" t="str">
        <f t="shared" si="10"/>
        <v>2</v>
      </c>
      <c r="AH28" s="419">
        <f t="shared" si="39"/>
        <v>42</v>
      </c>
      <c r="AI28" s="471" t="str">
        <f t="shared" si="40"/>
        <v>C</v>
      </c>
      <c r="AJ28" s="471">
        <f t="shared" si="41"/>
        <v>2</v>
      </c>
      <c r="AK28" s="56">
        <v>51</v>
      </c>
      <c r="AL28" s="56">
        <v>75</v>
      </c>
      <c r="AM28" s="56">
        <v>41</v>
      </c>
      <c r="AN28" s="341">
        <f t="shared" si="11"/>
        <v>54.666666666666664</v>
      </c>
      <c r="AO28" s="341" t="str">
        <f t="shared" si="12"/>
        <v>C+</v>
      </c>
      <c r="AP28" s="341" t="str">
        <f t="shared" si="13"/>
        <v>2.4</v>
      </c>
      <c r="AQ28" s="56">
        <v>52</v>
      </c>
      <c r="AR28" s="56">
        <v>25</v>
      </c>
      <c r="AS28" s="56">
        <v>20</v>
      </c>
      <c r="AT28" s="341">
        <f t="shared" si="14"/>
        <v>80</v>
      </c>
      <c r="AU28" s="341" t="str">
        <f t="shared" si="15"/>
        <v>A</v>
      </c>
      <c r="AV28" s="341" t="str">
        <f t="shared" si="16"/>
        <v>3.6</v>
      </c>
      <c r="AW28" s="419">
        <f t="shared" si="42"/>
        <v>61</v>
      </c>
      <c r="AX28" s="471" t="str">
        <f t="shared" si="43"/>
        <v>B</v>
      </c>
      <c r="AY28" s="532">
        <f t="shared" si="44"/>
        <v>2.7</v>
      </c>
      <c r="AZ28" s="56">
        <v>2031</v>
      </c>
      <c r="BA28" s="56">
        <v>75</v>
      </c>
      <c r="BB28" s="56">
        <v>24</v>
      </c>
      <c r="BC28" s="341">
        <f t="shared" si="17"/>
        <v>32</v>
      </c>
      <c r="BD28" s="341" t="str">
        <f t="shared" si="18"/>
        <v>D+</v>
      </c>
      <c r="BE28" s="341" t="str">
        <f t="shared" si="19"/>
        <v>1.6</v>
      </c>
      <c r="BF28" s="56">
        <v>2032</v>
      </c>
      <c r="BG28" s="56">
        <v>25</v>
      </c>
      <c r="BH28" s="56">
        <v>18</v>
      </c>
      <c r="BI28" s="341">
        <f t="shared" si="20"/>
        <v>72</v>
      </c>
      <c r="BJ28" s="341" t="str">
        <f t="shared" si="21"/>
        <v>B+</v>
      </c>
      <c r="BK28" s="341" t="str">
        <f t="shared" si="22"/>
        <v>3.2</v>
      </c>
      <c r="BL28" s="419">
        <f t="shared" si="45"/>
        <v>42</v>
      </c>
      <c r="BM28" s="471" t="str">
        <f t="shared" si="46"/>
        <v>C</v>
      </c>
      <c r="BN28" s="532">
        <f t="shared" si="47"/>
        <v>2</v>
      </c>
      <c r="BO28" s="56">
        <v>1151</v>
      </c>
      <c r="BP28" s="56">
        <v>75</v>
      </c>
      <c r="BQ28" s="49">
        <v>32</v>
      </c>
      <c r="BR28" s="341">
        <f t="shared" si="23"/>
        <v>42.666666666666671</v>
      </c>
      <c r="BS28" s="341" t="str">
        <f t="shared" si="24"/>
        <v>C</v>
      </c>
      <c r="BT28" s="341" t="str">
        <f t="shared" si="25"/>
        <v>2</v>
      </c>
      <c r="BU28" s="56">
        <v>1152</v>
      </c>
      <c r="BV28" s="56">
        <v>25</v>
      </c>
      <c r="BW28" s="56">
        <v>18</v>
      </c>
      <c r="BX28" s="341">
        <f t="shared" si="26"/>
        <v>72</v>
      </c>
      <c r="BY28" s="341" t="str">
        <f t="shared" si="27"/>
        <v>B+</v>
      </c>
      <c r="BZ28" s="341" t="str">
        <f t="shared" si="28"/>
        <v>3.2</v>
      </c>
      <c r="CA28" s="419">
        <f t="shared" si="48"/>
        <v>50</v>
      </c>
      <c r="CB28" s="471" t="str">
        <f t="shared" si="49"/>
        <v>C+</v>
      </c>
      <c r="CC28" s="532">
        <f t="shared" si="50"/>
        <v>2.2999999999999998</v>
      </c>
      <c r="CD28" s="56">
        <v>3311</v>
      </c>
      <c r="CE28" s="56">
        <v>75</v>
      </c>
      <c r="CF28" s="56">
        <v>31</v>
      </c>
      <c r="CG28" s="341">
        <f t="shared" si="29"/>
        <v>41.333333333333336</v>
      </c>
      <c r="CH28" s="341" t="str">
        <f t="shared" si="30"/>
        <v>C</v>
      </c>
      <c r="CI28" s="341" t="str">
        <f t="shared" si="31"/>
        <v>2</v>
      </c>
      <c r="CJ28" s="56">
        <v>3312</v>
      </c>
      <c r="CK28" s="56">
        <v>25</v>
      </c>
      <c r="CL28" s="56">
        <v>10</v>
      </c>
      <c r="CM28" s="341">
        <f t="shared" si="32"/>
        <v>40</v>
      </c>
      <c r="CN28" s="341" t="str">
        <f t="shared" si="33"/>
        <v>C</v>
      </c>
      <c r="CO28" s="341" t="str">
        <f t="shared" si="34"/>
        <v>2</v>
      </c>
      <c r="CP28" s="419">
        <f t="shared" si="51"/>
        <v>41</v>
      </c>
      <c r="CQ28" s="471" t="str">
        <f t="shared" si="52"/>
        <v>C</v>
      </c>
      <c r="CR28" s="532">
        <f t="shared" si="53"/>
        <v>2</v>
      </c>
      <c r="CS28" s="372">
        <f t="shared" si="54"/>
        <v>2.1166666666666667</v>
      </c>
      <c r="CT28" s="340">
        <f t="shared" si="55"/>
        <v>2.1518518518518519</v>
      </c>
    </row>
    <row r="29" spans="1:98">
      <c r="A29" s="21">
        <v>23</v>
      </c>
      <c r="B29" s="21"/>
      <c r="C29" s="21">
        <v>1190027</v>
      </c>
      <c r="D29" s="21" t="s">
        <v>109</v>
      </c>
      <c r="E29" s="22" t="s">
        <v>110</v>
      </c>
      <c r="F29" s="11"/>
      <c r="G29" s="56">
        <v>11</v>
      </c>
      <c r="H29" s="56">
        <v>75</v>
      </c>
      <c r="I29" s="56">
        <v>0</v>
      </c>
      <c r="J29" s="342">
        <f t="shared" si="0"/>
        <v>0</v>
      </c>
      <c r="K29" s="341" t="str">
        <f t="shared" si="1"/>
        <v>Abs</v>
      </c>
      <c r="L29" s="341" t="str">
        <f t="shared" si="35"/>
        <v>0</v>
      </c>
      <c r="M29" s="56">
        <v>12</v>
      </c>
      <c r="N29" s="56">
        <v>25</v>
      </c>
      <c r="O29" s="56">
        <v>0</v>
      </c>
      <c r="P29" s="341">
        <f t="shared" si="2"/>
        <v>0</v>
      </c>
      <c r="Q29" s="341" t="str">
        <f t="shared" si="3"/>
        <v>Abs</v>
      </c>
      <c r="R29" s="341" t="str">
        <f t="shared" si="4"/>
        <v>0</v>
      </c>
      <c r="S29" s="419">
        <f t="shared" si="36"/>
        <v>0</v>
      </c>
      <c r="T29" s="471" t="str">
        <f t="shared" si="37"/>
        <v>Abs</v>
      </c>
      <c r="U29" s="471">
        <f t="shared" si="38"/>
        <v>0</v>
      </c>
      <c r="V29" s="56">
        <v>31</v>
      </c>
      <c r="W29" s="56">
        <v>75</v>
      </c>
      <c r="X29" s="56">
        <v>28</v>
      </c>
      <c r="Y29" s="341">
        <f t="shared" si="5"/>
        <v>37.333333333333336</v>
      </c>
      <c r="Z29" s="341" t="str">
        <f t="shared" si="6"/>
        <v>D+</v>
      </c>
      <c r="AA29" s="341" t="str">
        <f t="shared" si="7"/>
        <v>1.6</v>
      </c>
      <c r="AB29" s="56">
        <v>32</v>
      </c>
      <c r="AC29" s="56">
        <v>25</v>
      </c>
      <c r="AD29" s="56">
        <v>11</v>
      </c>
      <c r="AE29" s="341">
        <f t="shared" si="8"/>
        <v>44</v>
      </c>
      <c r="AF29" s="341" t="str">
        <f t="shared" si="9"/>
        <v>C</v>
      </c>
      <c r="AG29" s="341" t="str">
        <f t="shared" si="10"/>
        <v>2</v>
      </c>
      <c r="AH29" s="419">
        <f t="shared" si="39"/>
        <v>39</v>
      </c>
      <c r="AI29" s="471" t="str">
        <f t="shared" si="40"/>
        <v>C</v>
      </c>
      <c r="AJ29" s="471">
        <f t="shared" si="41"/>
        <v>1.7000000000000002</v>
      </c>
      <c r="AK29" s="56">
        <v>51</v>
      </c>
      <c r="AL29" s="56">
        <v>75</v>
      </c>
      <c r="AM29" s="56">
        <v>0</v>
      </c>
      <c r="AN29" s="341">
        <f t="shared" si="11"/>
        <v>0</v>
      </c>
      <c r="AO29" s="341" t="str">
        <f t="shared" si="12"/>
        <v>Abs</v>
      </c>
      <c r="AP29" s="341" t="str">
        <f t="shared" si="13"/>
        <v>0</v>
      </c>
      <c r="AQ29" s="56">
        <v>52</v>
      </c>
      <c r="AR29" s="56">
        <v>25</v>
      </c>
      <c r="AS29" s="56">
        <v>0</v>
      </c>
      <c r="AT29" s="341">
        <f t="shared" si="14"/>
        <v>0</v>
      </c>
      <c r="AU29" s="341" t="str">
        <f t="shared" si="15"/>
        <v>Abs</v>
      </c>
      <c r="AV29" s="341" t="str">
        <f t="shared" si="16"/>
        <v>0</v>
      </c>
      <c r="AW29" s="419">
        <f t="shared" si="42"/>
        <v>0</v>
      </c>
      <c r="AX29" s="471" t="str">
        <f t="shared" si="43"/>
        <v>Abs</v>
      </c>
      <c r="AY29" s="532">
        <f t="shared" si="44"/>
        <v>0</v>
      </c>
      <c r="AZ29" s="56">
        <v>2031</v>
      </c>
      <c r="BA29" s="56">
        <v>75</v>
      </c>
      <c r="BB29" s="56">
        <v>0</v>
      </c>
      <c r="BC29" s="341">
        <f t="shared" si="17"/>
        <v>0</v>
      </c>
      <c r="BD29" s="341" t="str">
        <f t="shared" si="18"/>
        <v>Abs</v>
      </c>
      <c r="BE29" s="341" t="str">
        <f t="shared" si="19"/>
        <v>0</v>
      </c>
      <c r="BF29" s="56">
        <v>2032</v>
      </c>
      <c r="BG29" s="56">
        <v>25</v>
      </c>
      <c r="BH29" s="56">
        <v>0</v>
      </c>
      <c r="BI29" s="341">
        <f t="shared" si="20"/>
        <v>0</v>
      </c>
      <c r="BJ29" s="341" t="str">
        <f t="shared" si="21"/>
        <v>Abs</v>
      </c>
      <c r="BK29" s="341" t="str">
        <f t="shared" si="22"/>
        <v>0</v>
      </c>
      <c r="BL29" s="419">
        <f t="shared" si="45"/>
        <v>0</v>
      </c>
      <c r="BM29" s="471" t="str">
        <f t="shared" si="46"/>
        <v>Abs</v>
      </c>
      <c r="BN29" s="532">
        <f t="shared" si="47"/>
        <v>0</v>
      </c>
      <c r="BO29" s="56">
        <v>1151</v>
      </c>
      <c r="BP29" s="56">
        <v>75</v>
      </c>
      <c r="BQ29" s="49">
        <v>0</v>
      </c>
      <c r="BR29" s="341">
        <f t="shared" si="23"/>
        <v>0</v>
      </c>
      <c r="BS29" s="341" t="str">
        <f t="shared" si="24"/>
        <v>Abs</v>
      </c>
      <c r="BT29" s="341" t="str">
        <f t="shared" si="25"/>
        <v>0</v>
      </c>
      <c r="BU29" s="56">
        <v>1152</v>
      </c>
      <c r="BV29" s="56">
        <v>25</v>
      </c>
      <c r="BW29" s="56">
        <v>0</v>
      </c>
      <c r="BX29" s="341">
        <f t="shared" si="26"/>
        <v>0</v>
      </c>
      <c r="BY29" s="341" t="str">
        <f t="shared" si="27"/>
        <v>Abs</v>
      </c>
      <c r="BZ29" s="341" t="str">
        <f t="shared" si="28"/>
        <v>0</v>
      </c>
      <c r="CA29" s="419">
        <f t="shared" si="48"/>
        <v>0</v>
      </c>
      <c r="CB29" s="471" t="str">
        <f t="shared" si="49"/>
        <v>Abs</v>
      </c>
      <c r="CC29" s="532">
        <f t="shared" si="50"/>
        <v>0</v>
      </c>
      <c r="CD29" s="56">
        <v>4431</v>
      </c>
      <c r="CE29" s="56">
        <v>75</v>
      </c>
      <c r="CF29" s="56">
        <v>0</v>
      </c>
      <c r="CG29" s="341">
        <f t="shared" si="29"/>
        <v>0</v>
      </c>
      <c r="CH29" s="341" t="str">
        <f t="shared" si="30"/>
        <v>Abs</v>
      </c>
      <c r="CI29" s="341" t="str">
        <f t="shared" si="31"/>
        <v>0</v>
      </c>
      <c r="CJ29" s="56">
        <v>4432</v>
      </c>
      <c r="CK29" s="56">
        <v>25</v>
      </c>
      <c r="CL29" s="56">
        <v>0</v>
      </c>
      <c r="CM29" s="341">
        <f t="shared" si="32"/>
        <v>0</v>
      </c>
      <c r="CN29" s="341" t="str">
        <f t="shared" si="33"/>
        <v>Abs</v>
      </c>
      <c r="CO29" s="341" t="str">
        <f t="shared" si="34"/>
        <v>0</v>
      </c>
      <c r="CP29" s="419">
        <f t="shared" si="51"/>
        <v>0</v>
      </c>
      <c r="CQ29" s="471" t="str">
        <f t="shared" si="52"/>
        <v>Abs</v>
      </c>
      <c r="CR29" s="532">
        <f t="shared" si="53"/>
        <v>0</v>
      </c>
      <c r="CS29" s="372">
        <f t="shared" si="54"/>
        <v>0.28333333333333338</v>
      </c>
      <c r="CT29" s="340">
        <f t="shared" si="55"/>
        <v>0.25185185185185188</v>
      </c>
    </row>
    <row r="30" spans="1:98">
      <c r="A30" s="21">
        <v>24</v>
      </c>
      <c r="B30" s="21">
        <v>7819230062</v>
      </c>
      <c r="C30" s="21">
        <v>1190028</v>
      </c>
      <c r="D30" s="21" t="s">
        <v>111</v>
      </c>
      <c r="E30" s="22" t="s">
        <v>112</v>
      </c>
      <c r="F30" s="666">
        <v>59052</v>
      </c>
      <c r="G30" s="56">
        <v>11</v>
      </c>
      <c r="H30" s="56">
        <v>75</v>
      </c>
      <c r="I30" s="56">
        <v>45</v>
      </c>
      <c r="J30" s="342">
        <f t="shared" si="0"/>
        <v>60</v>
      </c>
      <c r="K30" s="341" t="str">
        <f t="shared" si="1"/>
        <v>B</v>
      </c>
      <c r="L30" s="341" t="str">
        <f t="shared" si="35"/>
        <v>2.8</v>
      </c>
      <c r="M30" s="56">
        <v>12</v>
      </c>
      <c r="N30" s="56">
        <v>25</v>
      </c>
      <c r="O30" s="56">
        <v>10</v>
      </c>
      <c r="P30" s="341">
        <f t="shared" si="2"/>
        <v>40</v>
      </c>
      <c r="Q30" s="341" t="str">
        <f t="shared" si="3"/>
        <v>C</v>
      </c>
      <c r="R30" s="341" t="str">
        <f t="shared" si="4"/>
        <v>2</v>
      </c>
      <c r="S30" s="419">
        <f t="shared" si="36"/>
        <v>55.000000000000007</v>
      </c>
      <c r="T30" s="471" t="str">
        <f t="shared" si="37"/>
        <v>B</v>
      </c>
      <c r="U30" s="471">
        <f t="shared" si="38"/>
        <v>2.6</v>
      </c>
      <c r="V30" s="56">
        <v>31</v>
      </c>
      <c r="W30" s="56">
        <v>75</v>
      </c>
      <c r="X30" s="56">
        <v>34</v>
      </c>
      <c r="Y30" s="341">
        <f t="shared" si="5"/>
        <v>45.333333333333329</v>
      </c>
      <c r="Z30" s="341" t="str">
        <f t="shared" si="6"/>
        <v>C</v>
      </c>
      <c r="AA30" s="341" t="str">
        <f t="shared" si="7"/>
        <v>2</v>
      </c>
      <c r="AB30" s="56">
        <v>32</v>
      </c>
      <c r="AC30" s="56">
        <v>25</v>
      </c>
      <c r="AD30" s="56">
        <v>16</v>
      </c>
      <c r="AE30" s="341">
        <f t="shared" si="8"/>
        <v>64</v>
      </c>
      <c r="AF30" s="341" t="str">
        <f t="shared" si="9"/>
        <v>B</v>
      </c>
      <c r="AG30" s="341" t="str">
        <f t="shared" si="10"/>
        <v>2.8</v>
      </c>
      <c r="AH30" s="419">
        <f t="shared" si="39"/>
        <v>50</v>
      </c>
      <c r="AI30" s="471" t="str">
        <f t="shared" si="40"/>
        <v>C+</v>
      </c>
      <c r="AJ30" s="471">
        <f t="shared" si="41"/>
        <v>2.2000000000000002</v>
      </c>
      <c r="AK30" s="56">
        <v>51</v>
      </c>
      <c r="AL30" s="56">
        <v>75</v>
      </c>
      <c r="AM30" s="56">
        <v>34</v>
      </c>
      <c r="AN30" s="341">
        <f t="shared" si="11"/>
        <v>45.333333333333329</v>
      </c>
      <c r="AO30" s="341" t="str">
        <f t="shared" si="12"/>
        <v>C</v>
      </c>
      <c r="AP30" s="341" t="str">
        <f t="shared" si="13"/>
        <v>2</v>
      </c>
      <c r="AQ30" s="56">
        <v>52</v>
      </c>
      <c r="AR30" s="56">
        <v>25</v>
      </c>
      <c r="AS30" s="56">
        <v>18</v>
      </c>
      <c r="AT30" s="341">
        <f t="shared" si="14"/>
        <v>72</v>
      </c>
      <c r="AU30" s="341" t="str">
        <f t="shared" si="15"/>
        <v>B+</v>
      </c>
      <c r="AV30" s="341" t="str">
        <f t="shared" si="16"/>
        <v>3.2</v>
      </c>
      <c r="AW30" s="419">
        <f t="shared" si="42"/>
        <v>52</v>
      </c>
      <c r="AX30" s="471" t="str">
        <f t="shared" si="43"/>
        <v>C+</v>
      </c>
      <c r="AY30" s="532">
        <f t="shared" si="44"/>
        <v>2.2999999999999998</v>
      </c>
      <c r="AZ30" s="56">
        <v>2031</v>
      </c>
      <c r="BA30" s="56">
        <v>75</v>
      </c>
      <c r="BB30" s="56">
        <v>42</v>
      </c>
      <c r="BC30" s="341">
        <f t="shared" si="17"/>
        <v>56.000000000000007</v>
      </c>
      <c r="BD30" s="341" t="str">
        <f t="shared" si="18"/>
        <v>C+</v>
      </c>
      <c r="BE30" s="341" t="str">
        <f t="shared" si="19"/>
        <v>2.4</v>
      </c>
      <c r="BF30" s="56">
        <v>2032</v>
      </c>
      <c r="BG30" s="56">
        <v>25</v>
      </c>
      <c r="BH30" s="56">
        <v>18</v>
      </c>
      <c r="BI30" s="341">
        <f t="shared" si="20"/>
        <v>72</v>
      </c>
      <c r="BJ30" s="341" t="str">
        <f t="shared" si="21"/>
        <v>B+</v>
      </c>
      <c r="BK30" s="341" t="str">
        <f t="shared" si="22"/>
        <v>3.2</v>
      </c>
      <c r="BL30" s="419">
        <f t="shared" si="45"/>
        <v>60</v>
      </c>
      <c r="BM30" s="471" t="str">
        <f t="shared" si="46"/>
        <v>B</v>
      </c>
      <c r="BN30" s="532">
        <f t="shared" si="47"/>
        <v>2.6</v>
      </c>
      <c r="BO30" s="56">
        <v>1151</v>
      </c>
      <c r="BP30" s="56">
        <v>75</v>
      </c>
      <c r="BQ30" s="49">
        <v>48</v>
      </c>
      <c r="BR30" s="341">
        <f t="shared" si="23"/>
        <v>64</v>
      </c>
      <c r="BS30" s="341" t="str">
        <f t="shared" si="24"/>
        <v>B</v>
      </c>
      <c r="BT30" s="341" t="str">
        <f t="shared" si="25"/>
        <v>2.8</v>
      </c>
      <c r="BU30" s="56">
        <v>1152</v>
      </c>
      <c r="BV30" s="56">
        <v>25</v>
      </c>
      <c r="BW30" s="56">
        <v>19</v>
      </c>
      <c r="BX30" s="341">
        <f t="shared" si="26"/>
        <v>76</v>
      </c>
      <c r="BY30" s="341" t="str">
        <f t="shared" si="27"/>
        <v>B+</v>
      </c>
      <c r="BZ30" s="341" t="str">
        <f t="shared" si="28"/>
        <v>3.2</v>
      </c>
      <c r="CA30" s="419">
        <f t="shared" si="48"/>
        <v>67</v>
      </c>
      <c r="CB30" s="471" t="str">
        <f t="shared" si="49"/>
        <v>B+</v>
      </c>
      <c r="CC30" s="532">
        <f t="shared" si="50"/>
        <v>2.9</v>
      </c>
      <c r="CD30" s="56">
        <v>3331</v>
      </c>
      <c r="CE30" s="56">
        <v>75</v>
      </c>
      <c r="CF30" s="56">
        <v>44</v>
      </c>
      <c r="CG30" s="341">
        <f t="shared" si="29"/>
        <v>58.666666666666664</v>
      </c>
      <c r="CH30" s="341" t="str">
        <f t="shared" si="30"/>
        <v>C+</v>
      </c>
      <c r="CI30" s="341" t="str">
        <f t="shared" si="31"/>
        <v>2.4</v>
      </c>
      <c r="CJ30" s="56">
        <v>3332</v>
      </c>
      <c r="CK30" s="56">
        <v>25</v>
      </c>
      <c r="CL30" s="56">
        <v>21</v>
      </c>
      <c r="CM30" s="341">
        <f t="shared" si="32"/>
        <v>84</v>
      </c>
      <c r="CN30" s="341" t="str">
        <f t="shared" si="33"/>
        <v>A</v>
      </c>
      <c r="CO30" s="341" t="str">
        <f t="shared" si="34"/>
        <v>3.6</v>
      </c>
      <c r="CP30" s="419">
        <f t="shared" si="51"/>
        <v>65</v>
      </c>
      <c r="CQ30" s="471" t="str">
        <f t="shared" si="52"/>
        <v>B</v>
      </c>
      <c r="CR30" s="532">
        <f t="shared" si="53"/>
        <v>2.7</v>
      </c>
      <c r="CS30" s="372">
        <f t="shared" si="54"/>
        <v>2.5500000000000003</v>
      </c>
      <c r="CT30" s="340">
        <f t="shared" si="55"/>
        <v>2.5592592592592589</v>
      </c>
    </row>
    <row r="31" spans="1:98">
      <c r="A31" s="21">
        <v>25</v>
      </c>
      <c r="B31" s="21">
        <v>7819230070</v>
      </c>
      <c r="C31" s="21">
        <v>1190029</v>
      </c>
      <c r="D31" s="21" t="s">
        <v>113</v>
      </c>
      <c r="E31" s="22" t="s">
        <v>114</v>
      </c>
      <c r="F31" s="666">
        <v>59019</v>
      </c>
      <c r="G31" s="56">
        <v>11</v>
      </c>
      <c r="H31" s="56">
        <v>75</v>
      </c>
      <c r="I31" s="56">
        <v>24</v>
      </c>
      <c r="J31" s="342">
        <f t="shared" si="0"/>
        <v>32</v>
      </c>
      <c r="K31" s="341" t="str">
        <f t="shared" si="1"/>
        <v>D+</v>
      </c>
      <c r="L31" s="341" t="str">
        <f t="shared" si="35"/>
        <v>1.6</v>
      </c>
      <c r="M31" s="56">
        <v>12</v>
      </c>
      <c r="N31" s="56">
        <v>25</v>
      </c>
      <c r="O31" s="56">
        <v>10</v>
      </c>
      <c r="P31" s="341">
        <f t="shared" si="2"/>
        <v>40</v>
      </c>
      <c r="Q31" s="341" t="str">
        <f t="shared" si="3"/>
        <v>C</v>
      </c>
      <c r="R31" s="341" t="str">
        <f t="shared" si="4"/>
        <v>2</v>
      </c>
      <c r="S31" s="419">
        <f t="shared" si="36"/>
        <v>34</v>
      </c>
      <c r="T31" s="471" t="str">
        <f t="shared" si="37"/>
        <v>C</v>
      </c>
      <c r="U31" s="471">
        <f t="shared" si="38"/>
        <v>1.7</v>
      </c>
      <c r="V31" s="56">
        <v>31</v>
      </c>
      <c r="W31" s="56">
        <v>75</v>
      </c>
      <c r="X31" s="56">
        <v>30</v>
      </c>
      <c r="Y31" s="341">
        <f t="shared" si="5"/>
        <v>40</v>
      </c>
      <c r="Z31" s="341" t="str">
        <f t="shared" si="6"/>
        <v>C</v>
      </c>
      <c r="AA31" s="341" t="str">
        <f t="shared" si="7"/>
        <v>2</v>
      </c>
      <c r="AB31" s="56">
        <v>32</v>
      </c>
      <c r="AC31" s="56">
        <v>25</v>
      </c>
      <c r="AD31" s="56">
        <v>11</v>
      </c>
      <c r="AE31" s="341">
        <f t="shared" si="8"/>
        <v>44</v>
      </c>
      <c r="AF31" s="341" t="str">
        <f t="shared" si="9"/>
        <v>C</v>
      </c>
      <c r="AG31" s="341" t="str">
        <f t="shared" si="10"/>
        <v>2</v>
      </c>
      <c r="AH31" s="419">
        <f t="shared" si="39"/>
        <v>41</v>
      </c>
      <c r="AI31" s="471" t="str">
        <f t="shared" si="40"/>
        <v>C</v>
      </c>
      <c r="AJ31" s="471">
        <f t="shared" si="41"/>
        <v>2</v>
      </c>
      <c r="AK31" s="56">
        <v>51</v>
      </c>
      <c r="AL31" s="56">
        <v>75</v>
      </c>
      <c r="AM31" s="56">
        <v>34</v>
      </c>
      <c r="AN31" s="341">
        <f t="shared" si="11"/>
        <v>45.333333333333329</v>
      </c>
      <c r="AO31" s="341" t="str">
        <f t="shared" si="12"/>
        <v>C</v>
      </c>
      <c r="AP31" s="341" t="str">
        <f t="shared" si="13"/>
        <v>2</v>
      </c>
      <c r="AQ31" s="56">
        <v>52</v>
      </c>
      <c r="AR31" s="56">
        <v>25</v>
      </c>
      <c r="AS31" s="56">
        <v>18</v>
      </c>
      <c r="AT31" s="341">
        <f t="shared" si="14"/>
        <v>72</v>
      </c>
      <c r="AU31" s="341" t="str">
        <f t="shared" si="15"/>
        <v>B+</v>
      </c>
      <c r="AV31" s="341" t="str">
        <f t="shared" si="16"/>
        <v>3.2</v>
      </c>
      <c r="AW31" s="419">
        <f t="shared" si="42"/>
        <v>52</v>
      </c>
      <c r="AX31" s="471" t="str">
        <f t="shared" si="43"/>
        <v>C+</v>
      </c>
      <c r="AY31" s="532">
        <f t="shared" si="44"/>
        <v>2.2999999999999998</v>
      </c>
      <c r="AZ31" s="56">
        <v>2031</v>
      </c>
      <c r="BA31" s="56">
        <v>75</v>
      </c>
      <c r="BB31" s="56">
        <v>36</v>
      </c>
      <c r="BC31" s="341">
        <f t="shared" si="17"/>
        <v>48</v>
      </c>
      <c r="BD31" s="341" t="str">
        <f t="shared" si="18"/>
        <v>C</v>
      </c>
      <c r="BE31" s="341" t="str">
        <f t="shared" si="19"/>
        <v>2</v>
      </c>
      <c r="BF31" s="56">
        <v>2032</v>
      </c>
      <c r="BG31" s="56">
        <v>25</v>
      </c>
      <c r="BH31" s="56">
        <v>18</v>
      </c>
      <c r="BI31" s="341">
        <f t="shared" si="20"/>
        <v>72</v>
      </c>
      <c r="BJ31" s="341" t="str">
        <f t="shared" si="21"/>
        <v>B+</v>
      </c>
      <c r="BK31" s="341" t="str">
        <f t="shared" si="22"/>
        <v>3.2</v>
      </c>
      <c r="BL31" s="419">
        <f t="shared" si="45"/>
        <v>54</v>
      </c>
      <c r="BM31" s="471" t="str">
        <f t="shared" si="46"/>
        <v>C+</v>
      </c>
      <c r="BN31" s="532">
        <f t="shared" si="47"/>
        <v>2.2999999999999998</v>
      </c>
      <c r="BO31" s="56">
        <v>1151</v>
      </c>
      <c r="BP31" s="56">
        <v>75</v>
      </c>
      <c r="BQ31" s="49">
        <v>42</v>
      </c>
      <c r="BR31" s="341">
        <f t="shared" si="23"/>
        <v>56.000000000000007</v>
      </c>
      <c r="BS31" s="341" t="str">
        <f t="shared" si="24"/>
        <v>C+</v>
      </c>
      <c r="BT31" s="341" t="str">
        <f t="shared" si="25"/>
        <v>2.4</v>
      </c>
      <c r="BU31" s="56">
        <v>1152</v>
      </c>
      <c r="BV31" s="56">
        <v>25</v>
      </c>
      <c r="BW31" s="56">
        <v>19</v>
      </c>
      <c r="BX31" s="341">
        <f t="shared" si="26"/>
        <v>76</v>
      </c>
      <c r="BY31" s="341" t="str">
        <f t="shared" si="27"/>
        <v>B+</v>
      </c>
      <c r="BZ31" s="341" t="str">
        <f t="shared" si="28"/>
        <v>3.2</v>
      </c>
      <c r="CA31" s="419">
        <f t="shared" si="48"/>
        <v>61</v>
      </c>
      <c r="CB31" s="471" t="str">
        <f t="shared" si="49"/>
        <v>B</v>
      </c>
      <c r="CC31" s="532">
        <f t="shared" si="50"/>
        <v>2.6</v>
      </c>
      <c r="CD31" s="56">
        <v>4431</v>
      </c>
      <c r="CE31" s="56">
        <v>75</v>
      </c>
      <c r="CF31" s="56">
        <v>25</v>
      </c>
      <c r="CG31" s="341">
        <f t="shared" si="29"/>
        <v>33.333333333333329</v>
      </c>
      <c r="CH31" s="341" t="str">
        <f t="shared" si="30"/>
        <v>D+</v>
      </c>
      <c r="CI31" s="341" t="str">
        <f t="shared" si="31"/>
        <v>1.6</v>
      </c>
      <c r="CJ31" s="56">
        <v>4432</v>
      </c>
      <c r="CK31" s="56">
        <v>25</v>
      </c>
      <c r="CL31" s="56">
        <v>14</v>
      </c>
      <c r="CM31" s="341">
        <f t="shared" si="32"/>
        <v>56.000000000000007</v>
      </c>
      <c r="CN31" s="341" t="str">
        <f t="shared" si="33"/>
        <v>C+</v>
      </c>
      <c r="CO31" s="341" t="str">
        <f t="shared" si="34"/>
        <v>2.4</v>
      </c>
      <c r="CP31" s="419">
        <f t="shared" si="51"/>
        <v>39</v>
      </c>
      <c r="CQ31" s="471" t="str">
        <f t="shared" si="52"/>
        <v>C</v>
      </c>
      <c r="CR31" s="532">
        <f t="shared" si="53"/>
        <v>1.8</v>
      </c>
      <c r="CS31" s="372">
        <f t="shared" si="54"/>
        <v>2.1166666666666667</v>
      </c>
      <c r="CT31" s="340">
        <f t="shared" si="55"/>
        <v>2.1518518518518519</v>
      </c>
    </row>
    <row r="32" spans="1:98">
      <c r="A32" s="21">
        <v>26</v>
      </c>
      <c r="B32" s="21">
        <v>7819230001</v>
      </c>
      <c r="C32" s="21">
        <v>1190030</v>
      </c>
      <c r="D32" s="21" t="s">
        <v>115</v>
      </c>
      <c r="E32" s="22" t="s">
        <v>496</v>
      </c>
      <c r="F32" s="666">
        <v>58656</v>
      </c>
      <c r="G32" s="56">
        <v>11</v>
      </c>
      <c r="H32" s="56">
        <v>75</v>
      </c>
      <c r="I32" s="56">
        <v>33</v>
      </c>
      <c r="J32" s="342">
        <f t="shared" si="0"/>
        <v>44</v>
      </c>
      <c r="K32" s="341" t="str">
        <f t="shared" si="1"/>
        <v>C</v>
      </c>
      <c r="L32" s="341" t="str">
        <f t="shared" si="35"/>
        <v>2</v>
      </c>
      <c r="M32" s="56">
        <v>12</v>
      </c>
      <c r="N32" s="56">
        <v>25</v>
      </c>
      <c r="O32" s="56">
        <v>10</v>
      </c>
      <c r="P32" s="341">
        <f t="shared" si="2"/>
        <v>40</v>
      </c>
      <c r="Q32" s="341" t="str">
        <f t="shared" si="3"/>
        <v>C</v>
      </c>
      <c r="R32" s="341" t="str">
        <f t="shared" si="4"/>
        <v>2</v>
      </c>
      <c r="S32" s="419">
        <f t="shared" si="36"/>
        <v>43</v>
      </c>
      <c r="T32" s="471" t="str">
        <f t="shared" si="37"/>
        <v>C</v>
      </c>
      <c r="U32" s="471">
        <f t="shared" si="38"/>
        <v>2</v>
      </c>
      <c r="V32" s="56">
        <v>31</v>
      </c>
      <c r="W32" s="56">
        <v>75</v>
      </c>
      <c r="X32" s="56">
        <v>36</v>
      </c>
      <c r="Y32" s="341">
        <f t="shared" si="5"/>
        <v>48</v>
      </c>
      <c r="Z32" s="341" t="str">
        <f t="shared" si="6"/>
        <v>C</v>
      </c>
      <c r="AA32" s="341" t="str">
        <f t="shared" si="7"/>
        <v>2</v>
      </c>
      <c r="AB32" s="56">
        <v>32</v>
      </c>
      <c r="AC32" s="56">
        <v>25</v>
      </c>
      <c r="AD32" s="56">
        <v>17</v>
      </c>
      <c r="AE32" s="341">
        <f t="shared" si="8"/>
        <v>68</v>
      </c>
      <c r="AF32" s="341" t="str">
        <f t="shared" si="9"/>
        <v>B</v>
      </c>
      <c r="AG32" s="341" t="str">
        <f t="shared" si="10"/>
        <v>2.8</v>
      </c>
      <c r="AH32" s="419">
        <f t="shared" si="39"/>
        <v>53</v>
      </c>
      <c r="AI32" s="471" t="str">
        <f t="shared" si="40"/>
        <v>C+</v>
      </c>
      <c r="AJ32" s="471">
        <f t="shared" si="41"/>
        <v>2.2000000000000002</v>
      </c>
      <c r="AK32" s="56">
        <v>51</v>
      </c>
      <c r="AL32" s="56">
        <v>75</v>
      </c>
      <c r="AM32" s="56">
        <v>38</v>
      </c>
      <c r="AN32" s="341">
        <f t="shared" si="11"/>
        <v>50.666666666666671</v>
      </c>
      <c r="AO32" s="341" t="str">
        <f t="shared" si="12"/>
        <v>C+</v>
      </c>
      <c r="AP32" s="341" t="str">
        <f t="shared" si="13"/>
        <v>2.4</v>
      </c>
      <c r="AQ32" s="56">
        <v>52</v>
      </c>
      <c r="AR32" s="56">
        <v>25</v>
      </c>
      <c r="AS32" s="56">
        <v>20</v>
      </c>
      <c r="AT32" s="341">
        <f t="shared" si="14"/>
        <v>80</v>
      </c>
      <c r="AU32" s="341" t="str">
        <f t="shared" si="15"/>
        <v>A</v>
      </c>
      <c r="AV32" s="341" t="str">
        <f t="shared" si="16"/>
        <v>3.6</v>
      </c>
      <c r="AW32" s="419">
        <f t="shared" si="42"/>
        <v>57.999999999999993</v>
      </c>
      <c r="AX32" s="471" t="str">
        <f t="shared" si="43"/>
        <v>B</v>
      </c>
      <c r="AY32" s="532">
        <f t="shared" si="44"/>
        <v>2.7</v>
      </c>
      <c r="AZ32" s="56">
        <v>2031</v>
      </c>
      <c r="BA32" s="56">
        <v>75</v>
      </c>
      <c r="BB32" s="56">
        <v>43</v>
      </c>
      <c r="BC32" s="341">
        <f t="shared" si="17"/>
        <v>57.333333333333336</v>
      </c>
      <c r="BD32" s="341" t="str">
        <f t="shared" si="18"/>
        <v>C+</v>
      </c>
      <c r="BE32" s="341" t="str">
        <f t="shared" si="19"/>
        <v>2.4</v>
      </c>
      <c r="BF32" s="56">
        <v>2032</v>
      </c>
      <c r="BG32" s="56">
        <v>25</v>
      </c>
      <c r="BH32" s="56">
        <v>18</v>
      </c>
      <c r="BI32" s="341">
        <f t="shared" si="20"/>
        <v>72</v>
      </c>
      <c r="BJ32" s="341" t="str">
        <f t="shared" si="21"/>
        <v>B+</v>
      </c>
      <c r="BK32" s="341" t="str">
        <f t="shared" si="22"/>
        <v>3.2</v>
      </c>
      <c r="BL32" s="419">
        <f t="shared" si="45"/>
        <v>61</v>
      </c>
      <c r="BM32" s="471" t="str">
        <f t="shared" si="46"/>
        <v>B</v>
      </c>
      <c r="BN32" s="532">
        <f t="shared" si="47"/>
        <v>2.6</v>
      </c>
      <c r="BO32" s="56">
        <v>1151</v>
      </c>
      <c r="BP32" s="56">
        <v>75</v>
      </c>
      <c r="BQ32" s="49">
        <v>40</v>
      </c>
      <c r="BR32" s="341">
        <f t="shared" si="23"/>
        <v>53.333333333333336</v>
      </c>
      <c r="BS32" s="341" t="str">
        <f t="shared" si="24"/>
        <v>C+</v>
      </c>
      <c r="BT32" s="341" t="str">
        <f t="shared" si="25"/>
        <v>2.4</v>
      </c>
      <c r="BU32" s="56">
        <v>1152</v>
      </c>
      <c r="BV32" s="56">
        <v>25</v>
      </c>
      <c r="BW32" s="56">
        <v>19</v>
      </c>
      <c r="BX32" s="341">
        <f t="shared" si="26"/>
        <v>76</v>
      </c>
      <c r="BY32" s="341" t="str">
        <f t="shared" si="27"/>
        <v>B+</v>
      </c>
      <c r="BZ32" s="341" t="str">
        <f t="shared" si="28"/>
        <v>3.2</v>
      </c>
      <c r="CA32" s="419">
        <f t="shared" si="48"/>
        <v>59</v>
      </c>
      <c r="CB32" s="471" t="str">
        <f t="shared" si="49"/>
        <v>B</v>
      </c>
      <c r="CC32" s="532">
        <f t="shared" si="50"/>
        <v>2.6</v>
      </c>
      <c r="CD32" s="56">
        <v>4431</v>
      </c>
      <c r="CE32" s="56">
        <v>75</v>
      </c>
      <c r="CF32" s="56">
        <v>34</v>
      </c>
      <c r="CG32" s="341">
        <f t="shared" si="29"/>
        <v>45.333333333333329</v>
      </c>
      <c r="CH32" s="341" t="str">
        <f t="shared" si="30"/>
        <v>C</v>
      </c>
      <c r="CI32" s="341" t="str">
        <f t="shared" si="31"/>
        <v>2</v>
      </c>
      <c r="CJ32" s="56">
        <v>4432</v>
      </c>
      <c r="CK32" s="56">
        <v>25</v>
      </c>
      <c r="CL32" s="56">
        <v>18</v>
      </c>
      <c r="CM32" s="341">
        <f t="shared" si="32"/>
        <v>72</v>
      </c>
      <c r="CN32" s="341" t="str">
        <f t="shared" si="33"/>
        <v>B+</v>
      </c>
      <c r="CO32" s="341" t="str">
        <f t="shared" si="34"/>
        <v>3.2</v>
      </c>
      <c r="CP32" s="419">
        <f t="shared" si="51"/>
        <v>52</v>
      </c>
      <c r="CQ32" s="471" t="str">
        <f t="shared" si="52"/>
        <v>C+</v>
      </c>
      <c r="CR32" s="532">
        <f t="shared" si="53"/>
        <v>2.2999999999999998</v>
      </c>
      <c r="CS32" s="372">
        <f t="shared" si="54"/>
        <v>2.4</v>
      </c>
      <c r="CT32" s="340">
        <f t="shared" si="55"/>
        <v>2.4370370370370371</v>
      </c>
    </row>
    <row r="33" spans="1:98">
      <c r="A33" s="21">
        <v>27</v>
      </c>
      <c r="B33" s="21">
        <v>7819230059</v>
      </c>
      <c r="C33" s="21">
        <v>1190031</v>
      </c>
      <c r="D33" s="21" t="s">
        <v>40</v>
      </c>
      <c r="E33" s="22" t="s">
        <v>117</v>
      </c>
      <c r="F33" s="666">
        <v>59389</v>
      </c>
      <c r="G33" s="56">
        <v>11</v>
      </c>
      <c r="H33" s="56">
        <v>75</v>
      </c>
      <c r="I33" s="56">
        <v>35</v>
      </c>
      <c r="J33" s="342">
        <f t="shared" si="0"/>
        <v>46.666666666666664</v>
      </c>
      <c r="K33" s="341" t="str">
        <f t="shared" si="1"/>
        <v>C</v>
      </c>
      <c r="L33" s="341" t="str">
        <f t="shared" si="35"/>
        <v>2</v>
      </c>
      <c r="M33" s="56">
        <v>12</v>
      </c>
      <c r="N33" s="56">
        <v>25</v>
      </c>
      <c r="O33" s="56">
        <v>10</v>
      </c>
      <c r="P33" s="341">
        <f t="shared" si="2"/>
        <v>40</v>
      </c>
      <c r="Q33" s="341" t="str">
        <f t="shared" si="3"/>
        <v>C</v>
      </c>
      <c r="R33" s="341" t="str">
        <f t="shared" si="4"/>
        <v>2</v>
      </c>
      <c r="S33" s="419">
        <f t="shared" si="36"/>
        <v>45</v>
      </c>
      <c r="T33" s="471" t="str">
        <f t="shared" si="37"/>
        <v>C</v>
      </c>
      <c r="U33" s="471">
        <f t="shared" si="38"/>
        <v>2</v>
      </c>
      <c r="V33" s="56">
        <v>31</v>
      </c>
      <c r="W33" s="56">
        <v>75</v>
      </c>
      <c r="X33" s="56">
        <v>27</v>
      </c>
      <c r="Y33" s="341">
        <f t="shared" si="5"/>
        <v>36</v>
      </c>
      <c r="Z33" s="341" t="str">
        <f t="shared" si="6"/>
        <v>D+</v>
      </c>
      <c r="AA33" s="341" t="str">
        <f t="shared" si="7"/>
        <v>1.6</v>
      </c>
      <c r="AB33" s="56">
        <v>32</v>
      </c>
      <c r="AC33" s="56">
        <v>25</v>
      </c>
      <c r="AD33" s="56">
        <v>11</v>
      </c>
      <c r="AE33" s="341">
        <f t="shared" si="8"/>
        <v>44</v>
      </c>
      <c r="AF33" s="341" t="str">
        <f t="shared" si="9"/>
        <v>C</v>
      </c>
      <c r="AG33" s="341" t="str">
        <f t="shared" si="10"/>
        <v>2</v>
      </c>
      <c r="AH33" s="419">
        <f t="shared" si="39"/>
        <v>38</v>
      </c>
      <c r="AI33" s="471" t="str">
        <f t="shared" si="40"/>
        <v>C</v>
      </c>
      <c r="AJ33" s="471">
        <f t="shared" si="41"/>
        <v>1.7000000000000002</v>
      </c>
      <c r="AK33" s="56">
        <v>51</v>
      </c>
      <c r="AL33" s="56">
        <v>75</v>
      </c>
      <c r="AM33" s="56">
        <v>45</v>
      </c>
      <c r="AN33" s="341">
        <f t="shared" si="11"/>
        <v>60</v>
      </c>
      <c r="AO33" s="341" t="str">
        <f t="shared" si="12"/>
        <v>B</v>
      </c>
      <c r="AP33" s="341" t="str">
        <f t="shared" si="13"/>
        <v>2.8</v>
      </c>
      <c r="AQ33" s="56">
        <v>52</v>
      </c>
      <c r="AR33" s="56">
        <v>25</v>
      </c>
      <c r="AS33" s="56">
        <v>21</v>
      </c>
      <c r="AT33" s="341">
        <f t="shared" si="14"/>
        <v>84</v>
      </c>
      <c r="AU33" s="341" t="str">
        <f t="shared" si="15"/>
        <v>A</v>
      </c>
      <c r="AV33" s="341" t="str">
        <f t="shared" si="16"/>
        <v>3.6</v>
      </c>
      <c r="AW33" s="419">
        <f t="shared" si="42"/>
        <v>66</v>
      </c>
      <c r="AX33" s="471" t="str">
        <f t="shared" si="43"/>
        <v>B+</v>
      </c>
      <c r="AY33" s="532">
        <f t="shared" si="44"/>
        <v>3</v>
      </c>
      <c r="AZ33" s="56">
        <v>2031</v>
      </c>
      <c r="BA33" s="56">
        <v>75</v>
      </c>
      <c r="BB33" s="56">
        <v>51</v>
      </c>
      <c r="BC33" s="341">
        <f t="shared" si="17"/>
        <v>68</v>
      </c>
      <c r="BD33" s="341" t="str">
        <f t="shared" si="18"/>
        <v>B</v>
      </c>
      <c r="BE33" s="341" t="str">
        <f t="shared" si="19"/>
        <v>2.8</v>
      </c>
      <c r="BF33" s="56">
        <v>2032</v>
      </c>
      <c r="BG33" s="56">
        <v>25</v>
      </c>
      <c r="BH33" s="56">
        <v>18</v>
      </c>
      <c r="BI33" s="341">
        <f t="shared" si="20"/>
        <v>72</v>
      </c>
      <c r="BJ33" s="341" t="str">
        <f t="shared" si="21"/>
        <v>B+</v>
      </c>
      <c r="BK33" s="341" t="str">
        <f t="shared" si="22"/>
        <v>3.2</v>
      </c>
      <c r="BL33" s="419">
        <f t="shared" si="45"/>
        <v>69</v>
      </c>
      <c r="BM33" s="471" t="str">
        <f t="shared" si="46"/>
        <v>B+</v>
      </c>
      <c r="BN33" s="532">
        <f t="shared" si="47"/>
        <v>2.9</v>
      </c>
      <c r="BO33" s="56">
        <v>1151</v>
      </c>
      <c r="BP33" s="56">
        <v>75</v>
      </c>
      <c r="BQ33" s="49">
        <v>40</v>
      </c>
      <c r="BR33" s="341">
        <f t="shared" si="23"/>
        <v>53.333333333333336</v>
      </c>
      <c r="BS33" s="341" t="str">
        <f t="shared" si="24"/>
        <v>C+</v>
      </c>
      <c r="BT33" s="341" t="str">
        <f t="shared" si="25"/>
        <v>2.4</v>
      </c>
      <c r="BU33" s="56">
        <v>1152</v>
      </c>
      <c r="BV33" s="56">
        <v>25</v>
      </c>
      <c r="BW33" s="56">
        <v>19</v>
      </c>
      <c r="BX33" s="341">
        <f t="shared" si="26"/>
        <v>76</v>
      </c>
      <c r="BY33" s="341" t="str">
        <f t="shared" si="27"/>
        <v>B+</v>
      </c>
      <c r="BZ33" s="341" t="str">
        <f t="shared" si="28"/>
        <v>3.2</v>
      </c>
      <c r="CA33" s="419">
        <f t="shared" si="48"/>
        <v>59</v>
      </c>
      <c r="CB33" s="471" t="str">
        <f t="shared" si="49"/>
        <v>B</v>
      </c>
      <c r="CC33" s="532">
        <f t="shared" si="50"/>
        <v>2.6</v>
      </c>
      <c r="CD33" s="56">
        <v>4431</v>
      </c>
      <c r="CE33" s="56">
        <v>75</v>
      </c>
      <c r="CF33" s="56">
        <v>36</v>
      </c>
      <c r="CG33" s="341">
        <f t="shared" si="29"/>
        <v>48</v>
      </c>
      <c r="CH33" s="341" t="str">
        <f t="shared" si="30"/>
        <v>C</v>
      </c>
      <c r="CI33" s="341" t="str">
        <f t="shared" si="31"/>
        <v>2</v>
      </c>
      <c r="CJ33" s="56">
        <v>4432</v>
      </c>
      <c r="CK33" s="56">
        <v>25</v>
      </c>
      <c r="CL33" s="56">
        <v>18</v>
      </c>
      <c r="CM33" s="341">
        <f t="shared" si="32"/>
        <v>72</v>
      </c>
      <c r="CN33" s="341" t="str">
        <f t="shared" si="33"/>
        <v>B+</v>
      </c>
      <c r="CO33" s="341" t="str">
        <f t="shared" si="34"/>
        <v>3.2</v>
      </c>
      <c r="CP33" s="419">
        <f t="shared" si="51"/>
        <v>54</v>
      </c>
      <c r="CQ33" s="471" t="str">
        <f t="shared" si="52"/>
        <v>C+</v>
      </c>
      <c r="CR33" s="532">
        <f t="shared" si="53"/>
        <v>2.2999999999999998</v>
      </c>
      <c r="CS33" s="372">
        <f t="shared" si="54"/>
        <v>2.4166666666666665</v>
      </c>
      <c r="CT33" s="340">
        <f t="shared" si="55"/>
        <v>2.4740740740740739</v>
      </c>
    </row>
    <row r="34" spans="1:98">
      <c r="A34" s="21">
        <v>28</v>
      </c>
      <c r="B34" s="21">
        <v>7819230019</v>
      </c>
      <c r="C34" s="21">
        <v>1190032</v>
      </c>
      <c r="D34" s="21" t="s">
        <v>59</v>
      </c>
      <c r="E34" s="22" t="s">
        <v>118</v>
      </c>
      <c r="F34" s="666">
        <v>58032</v>
      </c>
      <c r="G34" s="56">
        <v>11</v>
      </c>
      <c r="H34" s="56">
        <v>75</v>
      </c>
      <c r="I34" s="56">
        <v>29</v>
      </c>
      <c r="J34" s="342">
        <f t="shared" si="0"/>
        <v>38.666666666666664</v>
      </c>
      <c r="K34" s="341" t="str">
        <f t="shared" si="1"/>
        <v>D+</v>
      </c>
      <c r="L34" s="341" t="str">
        <f t="shared" si="35"/>
        <v>1.6</v>
      </c>
      <c r="M34" s="56">
        <v>12</v>
      </c>
      <c r="N34" s="56">
        <v>25</v>
      </c>
      <c r="O34" s="56">
        <v>10</v>
      </c>
      <c r="P34" s="341">
        <f t="shared" si="2"/>
        <v>40</v>
      </c>
      <c r="Q34" s="341" t="str">
        <f t="shared" si="3"/>
        <v>C</v>
      </c>
      <c r="R34" s="341" t="str">
        <f t="shared" si="4"/>
        <v>2</v>
      </c>
      <c r="S34" s="419">
        <f t="shared" si="36"/>
        <v>39</v>
      </c>
      <c r="T34" s="471" t="str">
        <f t="shared" si="37"/>
        <v>C</v>
      </c>
      <c r="U34" s="471">
        <f t="shared" si="38"/>
        <v>1.7</v>
      </c>
      <c r="V34" s="56">
        <v>31</v>
      </c>
      <c r="W34" s="56">
        <v>75</v>
      </c>
      <c r="X34" s="56">
        <v>35</v>
      </c>
      <c r="Y34" s="341">
        <f t="shared" si="5"/>
        <v>46.666666666666664</v>
      </c>
      <c r="Z34" s="341" t="str">
        <f t="shared" si="6"/>
        <v>C</v>
      </c>
      <c r="AA34" s="341" t="str">
        <f t="shared" si="7"/>
        <v>2</v>
      </c>
      <c r="AB34" s="56">
        <v>32</v>
      </c>
      <c r="AC34" s="56">
        <v>25</v>
      </c>
      <c r="AD34" s="56">
        <v>15</v>
      </c>
      <c r="AE34" s="341">
        <f t="shared" si="8"/>
        <v>60</v>
      </c>
      <c r="AF34" s="341" t="str">
        <f t="shared" si="9"/>
        <v>B</v>
      </c>
      <c r="AG34" s="341" t="str">
        <f t="shared" si="10"/>
        <v>2.8</v>
      </c>
      <c r="AH34" s="419">
        <f t="shared" si="39"/>
        <v>50</v>
      </c>
      <c r="AI34" s="471" t="str">
        <f t="shared" si="40"/>
        <v>C+</v>
      </c>
      <c r="AJ34" s="471">
        <f t="shared" si="41"/>
        <v>2.2000000000000002</v>
      </c>
      <c r="AK34" s="56">
        <v>51</v>
      </c>
      <c r="AL34" s="56">
        <v>75</v>
      </c>
      <c r="AM34" s="56">
        <v>33</v>
      </c>
      <c r="AN34" s="341">
        <f t="shared" si="11"/>
        <v>44</v>
      </c>
      <c r="AO34" s="341" t="str">
        <f t="shared" si="12"/>
        <v>C</v>
      </c>
      <c r="AP34" s="341" t="str">
        <f t="shared" si="13"/>
        <v>2</v>
      </c>
      <c r="AQ34" s="56">
        <v>52</v>
      </c>
      <c r="AR34" s="56">
        <v>25</v>
      </c>
      <c r="AS34" s="56">
        <v>15</v>
      </c>
      <c r="AT34" s="341">
        <f t="shared" si="14"/>
        <v>60</v>
      </c>
      <c r="AU34" s="341" t="str">
        <f t="shared" si="15"/>
        <v>B</v>
      </c>
      <c r="AV34" s="341" t="str">
        <f t="shared" si="16"/>
        <v>2.8</v>
      </c>
      <c r="AW34" s="419">
        <f t="shared" si="42"/>
        <v>48</v>
      </c>
      <c r="AX34" s="471" t="str">
        <f t="shared" si="43"/>
        <v>C+</v>
      </c>
      <c r="AY34" s="532">
        <f t="shared" si="44"/>
        <v>2.2000000000000002</v>
      </c>
      <c r="AZ34" s="56">
        <v>2031</v>
      </c>
      <c r="BA34" s="56">
        <v>75</v>
      </c>
      <c r="BB34" s="56">
        <v>36</v>
      </c>
      <c r="BC34" s="341">
        <f t="shared" si="17"/>
        <v>48</v>
      </c>
      <c r="BD34" s="341" t="str">
        <f t="shared" si="18"/>
        <v>C</v>
      </c>
      <c r="BE34" s="341" t="str">
        <f t="shared" si="19"/>
        <v>2</v>
      </c>
      <c r="BF34" s="56">
        <v>2032</v>
      </c>
      <c r="BG34" s="56">
        <v>25</v>
      </c>
      <c r="BH34" s="56">
        <v>18</v>
      </c>
      <c r="BI34" s="341">
        <f t="shared" si="20"/>
        <v>72</v>
      </c>
      <c r="BJ34" s="341" t="str">
        <f t="shared" si="21"/>
        <v>B+</v>
      </c>
      <c r="BK34" s="341" t="str">
        <f t="shared" si="22"/>
        <v>3.2</v>
      </c>
      <c r="BL34" s="419">
        <f t="shared" si="45"/>
        <v>54</v>
      </c>
      <c r="BM34" s="471" t="str">
        <f t="shared" si="46"/>
        <v>C+</v>
      </c>
      <c r="BN34" s="532">
        <f t="shared" si="47"/>
        <v>2.2999999999999998</v>
      </c>
      <c r="BO34" s="56">
        <v>1151</v>
      </c>
      <c r="BP34" s="56">
        <v>75</v>
      </c>
      <c r="BQ34" s="49">
        <v>40</v>
      </c>
      <c r="BR34" s="341">
        <f t="shared" si="23"/>
        <v>53.333333333333336</v>
      </c>
      <c r="BS34" s="341" t="str">
        <f t="shared" si="24"/>
        <v>C+</v>
      </c>
      <c r="BT34" s="341" t="str">
        <f t="shared" si="25"/>
        <v>2.4</v>
      </c>
      <c r="BU34" s="56">
        <v>1152</v>
      </c>
      <c r="BV34" s="56">
        <v>25</v>
      </c>
      <c r="BW34" s="56">
        <v>19</v>
      </c>
      <c r="BX34" s="341">
        <f t="shared" si="26"/>
        <v>76</v>
      </c>
      <c r="BY34" s="341" t="str">
        <f t="shared" si="27"/>
        <v>B+</v>
      </c>
      <c r="BZ34" s="341" t="str">
        <f t="shared" si="28"/>
        <v>3.2</v>
      </c>
      <c r="CA34" s="419">
        <f t="shared" si="48"/>
        <v>59</v>
      </c>
      <c r="CB34" s="471" t="str">
        <f t="shared" si="49"/>
        <v>B</v>
      </c>
      <c r="CC34" s="532">
        <f t="shared" si="50"/>
        <v>2.6</v>
      </c>
      <c r="CD34" s="56">
        <v>3331</v>
      </c>
      <c r="CE34" s="56">
        <v>75</v>
      </c>
      <c r="CF34" s="56">
        <v>42</v>
      </c>
      <c r="CG34" s="341">
        <f t="shared" si="29"/>
        <v>56.000000000000007</v>
      </c>
      <c r="CH34" s="341" t="str">
        <f t="shared" si="30"/>
        <v>C+</v>
      </c>
      <c r="CI34" s="341" t="str">
        <f t="shared" si="31"/>
        <v>2.4</v>
      </c>
      <c r="CJ34" s="56">
        <v>3332</v>
      </c>
      <c r="CK34" s="56">
        <v>25</v>
      </c>
      <c r="CL34" s="56">
        <v>19</v>
      </c>
      <c r="CM34" s="341">
        <f t="shared" si="32"/>
        <v>76</v>
      </c>
      <c r="CN34" s="341" t="str">
        <f t="shared" si="33"/>
        <v>B+</v>
      </c>
      <c r="CO34" s="341" t="str">
        <f t="shared" si="34"/>
        <v>3.2</v>
      </c>
      <c r="CP34" s="419">
        <f t="shared" si="51"/>
        <v>61</v>
      </c>
      <c r="CQ34" s="471" t="str">
        <f t="shared" si="52"/>
        <v>B</v>
      </c>
      <c r="CR34" s="532">
        <f t="shared" si="53"/>
        <v>2.6</v>
      </c>
      <c r="CS34" s="372">
        <f t="shared" si="54"/>
        <v>2.2666666666666666</v>
      </c>
      <c r="CT34" s="340">
        <f t="shared" si="55"/>
        <v>2.3111111111111109</v>
      </c>
    </row>
    <row r="35" spans="1:98">
      <c r="A35" s="21">
        <v>29</v>
      </c>
      <c r="B35" s="21">
        <v>7819230073</v>
      </c>
      <c r="C35" s="21">
        <v>1190033</v>
      </c>
      <c r="D35" s="21" t="s">
        <v>60</v>
      </c>
      <c r="E35" s="22" t="s">
        <v>119</v>
      </c>
      <c r="F35" s="666">
        <v>58652</v>
      </c>
      <c r="G35" s="56">
        <v>11</v>
      </c>
      <c r="H35" s="56">
        <v>75</v>
      </c>
      <c r="I35" s="56">
        <v>50</v>
      </c>
      <c r="J35" s="342">
        <f t="shared" si="0"/>
        <v>66.666666666666657</v>
      </c>
      <c r="K35" s="341" t="str">
        <f t="shared" si="1"/>
        <v>B</v>
      </c>
      <c r="L35" s="341" t="str">
        <f t="shared" si="35"/>
        <v>2.8</v>
      </c>
      <c r="M35" s="56">
        <v>12</v>
      </c>
      <c r="N35" s="56">
        <v>25</v>
      </c>
      <c r="O35" s="56">
        <v>10</v>
      </c>
      <c r="P35" s="341">
        <f t="shared" si="2"/>
        <v>40</v>
      </c>
      <c r="Q35" s="341" t="str">
        <f t="shared" si="3"/>
        <v>C</v>
      </c>
      <c r="R35" s="341" t="str">
        <f t="shared" si="4"/>
        <v>2</v>
      </c>
      <c r="S35" s="419">
        <f t="shared" si="36"/>
        <v>60</v>
      </c>
      <c r="T35" s="471" t="str">
        <f t="shared" si="37"/>
        <v>B</v>
      </c>
      <c r="U35" s="471">
        <f t="shared" si="38"/>
        <v>2.6</v>
      </c>
      <c r="V35" s="56">
        <v>31</v>
      </c>
      <c r="W35" s="56">
        <v>75</v>
      </c>
      <c r="X35" s="56">
        <v>37</v>
      </c>
      <c r="Y35" s="341">
        <f t="shared" si="5"/>
        <v>49.333333333333336</v>
      </c>
      <c r="Z35" s="341" t="str">
        <f t="shared" si="6"/>
        <v>C</v>
      </c>
      <c r="AA35" s="341" t="str">
        <f t="shared" si="7"/>
        <v>2</v>
      </c>
      <c r="AB35" s="56">
        <v>32</v>
      </c>
      <c r="AC35" s="56">
        <v>25</v>
      </c>
      <c r="AD35" s="56">
        <v>14</v>
      </c>
      <c r="AE35" s="341">
        <f t="shared" si="8"/>
        <v>56.000000000000007</v>
      </c>
      <c r="AF35" s="341" t="str">
        <f t="shared" si="9"/>
        <v>C+</v>
      </c>
      <c r="AG35" s="341" t="str">
        <f t="shared" si="10"/>
        <v>2.4</v>
      </c>
      <c r="AH35" s="419">
        <f t="shared" si="39"/>
        <v>51</v>
      </c>
      <c r="AI35" s="471" t="str">
        <f t="shared" si="40"/>
        <v>C+</v>
      </c>
      <c r="AJ35" s="471">
        <f t="shared" si="41"/>
        <v>2.1</v>
      </c>
      <c r="AK35" s="56">
        <v>51</v>
      </c>
      <c r="AL35" s="56">
        <v>75</v>
      </c>
      <c r="AM35" s="56">
        <v>45</v>
      </c>
      <c r="AN35" s="341">
        <f t="shared" si="11"/>
        <v>60</v>
      </c>
      <c r="AO35" s="341" t="str">
        <f t="shared" si="12"/>
        <v>B</v>
      </c>
      <c r="AP35" s="341" t="str">
        <f t="shared" si="13"/>
        <v>2.8</v>
      </c>
      <c r="AQ35" s="56">
        <v>52</v>
      </c>
      <c r="AR35" s="56">
        <v>25</v>
      </c>
      <c r="AS35" s="56">
        <v>22</v>
      </c>
      <c r="AT35" s="341">
        <f t="shared" si="14"/>
        <v>88</v>
      </c>
      <c r="AU35" s="341" t="str">
        <f t="shared" si="15"/>
        <v>A</v>
      </c>
      <c r="AV35" s="341" t="str">
        <f t="shared" si="16"/>
        <v>3.6</v>
      </c>
      <c r="AW35" s="419">
        <f t="shared" si="42"/>
        <v>67</v>
      </c>
      <c r="AX35" s="471" t="str">
        <f t="shared" si="43"/>
        <v>B+</v>
      </c>
      <c r="AY35" s="532">
        <f t="shared" si="44"/>
        <v>3</v>
      </c>
      <c r="AZ35" s="56">
        <v>2031</v>
      </c>
      <c r="BA35" s="56">
        <v>75</v>
      </c>
      <c r="BB35" s="56">
        <v>51</v>
      </c>
      <c r="BC35" s="341">
        <f t="shared" si="17"/>
        <v>68</v>
      </c>
      <c r="BD35" s="341" t="str">
        <f t="shared" si="18"/>
        <v>B</v>
      </c>
      <c r="BE35" s="341" t="str">
        <f t="shared" si="19"/>
        <v>2.8</v>
      </c>
      <c r="BF35" s="56">
        <v>2032</v>
      </c>
      <c r="BG35" s="56">
        <v>25</v>
      </c>
      <c r="BH35" s="56">
        <v>18</v>
      </c>
      <c r="BI35" s="341">
        <f t="shared" si="20"/>
        <v>72</v>
      </c>
      <c r="BJ35" s="341" t="str">
        <f t="shared" si="21"/>
        <v>B+</v>
      </c>
      <c r="BK35" s="341" t="str">
        <f t="shared" si="22"/>
        <v>3.2</v>
      </c>
      <c r="BL35" s="419">
        <f t="shared" si="45"/>
        <v>69</v>
      </c>
      <c r="BM35" s="471" t="str">
        <f t="shared" si="46"/>
        <v>B+</v>
      </c>
      <c r="BN35" s="532">
        <f t="shared" si="47"/>
        <v>2.9</v>
      </c>
      <c r="BO35" s="56">
        <v>1151</v>
      </c>
      <c r="BP35" s="56">
        <v>75</v>
      </c>
      <c r="BQ35" s="49">
        <v>50</v>
      </c>
      <c r="BR35" s="341">
        <f t="shared" si="23"/>
        <v>66.666666666666657</v>
      </c>
      <c r="BS35" s="341" t="str">
        <f t="shared" si="24"/>
        <v>B</v>
      </c>
      <c r="BT35" s="341" t="str">
        <f t="shared" si="25"/>
        <v>2.8</v>
      </c>
      <c r="BU35" s="56">
        <v>1152</v>
      </c>
      <c r="BV35" s="56">
        <v>25</v>
      </c>
      <c r="BW35" s="56">
        <v>19</v>
      </c>
      <c r="BX35" s="341">
        <f t="shared" si="26"/>
        <v>76</v>
      </c>
      <c r="BY35" s="341" t="str">
        <f t="shared" si="27"/>
        <v>B+</v>
      </c>
      <c r="BZ35" s="341" t="str">
        <f t="shared" si="28"/>
        <v>3.2</v>
      </c>
      <c r="CA35" s="419">
        <f t="shared" si="48"/>
        <v>69</v>
      </c>
      <c r="CB35" s="471" t="str">
        <f t="shared" si="49"/>
        <v>B+</v>
      </c>
      <c r="CC35" s="532">
        <f t="shared" si="50"/>
        <v>2.9</v>
      </c>
      <c r="CD35" s="56">
        <v>3331</v>
      </c>
      <c r="CE35" s="56">
        <v>75</v>
      </c>
      <c r="CF35" s="56">
        <v>48</v>
      </c>
      <c r="CG35" s="341">
        <f t="shared" si="29"/>
        <v>64</v>
      </c>
      <c r="CH35" s="341" t="str">
        <f t="shared" si="30"/>
        <v>B</v>
      </c>
      <c r="CI35" s="341" t="str">
        <f t="shared" si="31"/>
        <v>2.8</v>
      </c>
      <c r="CJ35" s="56">
        <v>3332</v>
      </c>
      <c r="CK35" s="56">
        <v>25</v>
      </c>
      <c r="CL35" s="56">
        <v>23</v>
      </c>
      <c r="CM35" s="341">
        <f t="shared" si="32"/>
        <v>92</v>
      </c>
      <c r="CN35" s="341" t="str">
        <f t="shared" si="33"/>
        <v>A+</v>
      </c>
      <c r="CO35" s="341" t="str">
        <f t="shared" si="34"/>
        <v>4</v>
      </c>
      <c r="CP35" s="419">
        <f t="shared" si="51"/>
        <v>71</v>
      </c>
      <c r="CQ35" s="471" t="str">
        <f t="shared" si="52"/>
        <v>B+</v>
      </c>
      <c r="CR35" s="532">
        <f t="shared" si="53"/>
        <v>3.1</v>
      </c>
      <c r="CS35" s="372">
        <f t="shared" si="54"/>
        <v>2.7666666666666671</v>
      </c>
      <c r="CT35" s="340">
        <f t="shared" si="55"/>
        <v>2.8037037037037038</v>
      </c>
    </row>
    <row r="36" spans="1:98">
      <c r="A36" s="21">
        <v>30</v>
      </c>
      <c r="B36" s="21">
        <v>7819230074</v>
      </c>
      <c r="C36" s="21">
        <v>1190034</v>
      </c>
      <c r="D36" s="21" t="s">
        <v>61</v>
      </c>
      <c r="E36" s="22" t="s">
        <v>120</v>
      </c>
      <c r="F36" s="665">
        <v>59176</v>
      </c>
      <c r="G36" s="56">
        <v>11</v>
      </c>
      <c r="H36" s="56">
        <v>75</v>
      </c>
      <c r="I36" s="56">
        <v>50</v>
      </c>
      <c r="J36" s="342">
        <f t="shared" si="0"/>
        <v>66.666666666666657</v>
      </c>
      <c r="K36" s="341" t="str">
        <f t="shared" si="1"/>
        <v>B</v>
      </c>
      <c r="L36" s="341" t="str">
        <f t="shared" si="35"/>
        <v>2.8</v>
      </c>
      <c r="M36" s="56">
        <v>12</v>
      </c>
      <c r="N36" s="56">
        <v>25</v>
      </c>
      <c r="O36" s="56">
        <v>10</v>
      </c>
      <c r="P36" s="341">
        <f t="shared" si="2"/>
        <v>40</v>
      </c>
      <c r="Q36" s="341" t="str">
        <f t="shared" si="3"/>
        <v>C</v>
      </c>
      <c r="R36" s="341" t="str">
        <f t="shared" si="4"/>
        <v>2</v>
      </c>
      <c r="S36" s="419">
        <f t="shared" si="36"/>
        <v>60</v>
      </c>
      <c r="T36" s="471" t="str">
        <f t="shared" si="37"/>
        <v>B</v>
      </c>
      <c r="U36" s="471">
        <f t="shared" si="38"/>
        <v>2.6</v>
      </c>
      <c r="V36" s="56">
        <v>31</v>
      </c>
      <c r="W36" s="56">
        <v>75</v>
      </c>
      <c r="X36" s="56">
        <v>30</v>
      </c>
      <c r="Y36" s="341">
        <f t="shared" si="5"/>
        <v>40</v>
      </c>
      <c r="Z36" s="341" t="str">
        <f t="shared" si="6"/>
        <v>C</v>
      </c>
      <c r="AA36" s="341" t="str">
        <f t="shared" si="7"/>
        <v>2</v>
      </c>
      <c r="AB36" s="56">
        <v>32</v>
      </c>
      <c r="AC36" s="56">
        <v>25</v>
      </c>
      <c r="AD36" s="56">
        <v>11</v>
      </c>
      <c r="AE36" s="341">
        <f t="shared" si="8"/>
        <v>44</v>
      </c>
      <c r="AF36" s="341" t="str">
        <f t="shared" si="9"/>
        <v>C</v>
      </c>
      <c r="AG36" s="341" t="str">
        <f t="shared" si="10"/>
        <v>2</v>
      </c>
      <c r="AH36" s="419">
        <f t="shared" si="39"/>
        <v>41</v>
      </c>
      <c r="AI36" s="471" t="str">
        <f t="shared" si="40"/>
        <v>C</v>
      </c>
      <c r="AJ36" s="471">
        <f t="shared" si="41"/>
        <v>2</v>
      </c>
      <c r="AK36" s="56">
        <v>51</v>
      </c>
      <c r="AL36" s="56">
        <v>75</v>
      </c>
      <c r="AM36" s="56">
        <v>66</v>
      </c>
      <c r="AN36" s="341">
        <f t="shared" si="11"/>
        <v>88</v>
      </c>
      <c r="AO36" s="341" t="str">
        <f t="shared" si="12"/>
        <v>A</v>
      </c>
      <c r="AP36" s="341" t="str">
        <f t="shared" si="13"/>
        <v>3.6</v>
      </c>
      <c r="AQ36" s="56">
        <v>52</v>
      </c>
      <c r="AR36" s="56">
        <v>25</v>
      </c>
      <c r="AS36" s="56">
        <v>24</v>
      </c>
      <c r="AT36" s="341">
        <f t="shared" si="14"/>
        <v>96</v>
      </c>
      <c r="AU36" s="341" t="str">
        <f t="shared" si="15"/>
        <v>A+</v>
      </c>
      <c r="AV36" s="341" t="str">
        <f t="shared" si="16"/>
        <v>4</v>
      </c>
      <c r="AW36" s="419">
        <f t="shared" si="42"/>
        <v>90</v>
      </c>
      <c r="AX36" s="471" t="str">
        <f t="shared" si="43"/>
        <v>A+</v>
      </c>
      <c r="AY36" s="532">
        <f t="shared" si="44"/>
        <v>3.7</v>
      </c>
      <c r="AZ36" s="56">
        <v>2151</v>
      </c>
      <c r="BA36" s="56">
        <v>75</v>
      </c>
      <c r="BB36" s="56">
        <v>50</v>
      </c>
      <c r="BC36" s="341">
        <f t="shared" si="17"/>
        <v>66.666666666666657</v>
      </c>
      <c r="BD36" s="341" t="str">
        <f t="shared" si="18"/>
        <v>B</v>
      </c>
      <c r="BE36" s="341" t="str">
        <f t="shared" si="19"/>
        <v>2.8</v>
      </c>
      <c r="BF36" s="56">
        <v>2152</v>
      </c>
      <c r="BG36" s="56">
        <v>25</v>
      </c>
      <c r="BH36" s="56">
        <v>15</v>
      </c>
      <c r="BI36" s="341">
        <f t="shared" si="20"/>
        <v>60</v>
      </c>
      <c r="BJ36" s="341" t="str">
        <f t="shared" si="21"/>
        <v>B</v>
      </c>
      <c r="BK36" s="341" t="str">
        <f t="shared" si="22"/>
        <v>2.8</v>
      </c>
      <c r="BL36" s="419">
        <f t="shared" si="45"/>
        <v>65</v>
      </c>
      <c r="BM36" s="471" t="str">
        <f t="shared" si="46"/>
        <v>B</v>
      </c>
      <c r="BN36" s="532">
        <f t="shared" si="47"/>
        <v>2.8</v>
      </c>
      <c r="BO36" s="56">
        <v>1031</v>
      </c>
      <c r="BP36" s="56">
        <v>75</v>
      </c>
      <c r="BQ36" s="49">
        <v>43</v>
      </c>
      <c r="BR36" s="341">
        <f t="shared" si="23"/>
        <v>57.333333333333336</v>
      </c>
      <c r="BS36" s="341" t="str">
        <f t="shared" si="24"/>
        <v>C+</v>
      </c>
      <c r="BT36" s="341" t="str">
        <f t="shared" si="25"/>
        <v>2.4</v>
      </c>
      <c r="BU36" s="56">
        <v>1032</v>
      </c>
      <c r="BV36" s="56">
        <v>25</v>
      </c>
      <c r="BW36" s="56">
        <v>19</v>
      </c>
      <c r="BX36" s="341">
        <f t="shared" si="26"/>
        <v>76</v>
      </c>
      <c r="BY36" s="341" t="str">
        <f t="shared" si="27"/>
        <v>B+</v>
      </c>
      <c r="BZ36" s="341" t="str">
        <f t="shared" si="28"/>
        <v>3.2</v>
      </c>
      <c r="CA36" s="419">
        <f t="shared" si="48"/>
        <v>62</v>
      </c>
      <c r="CB36" s="471" t="str">
        <f t="shared" si="49"/>
        <v>B</v>
      </c>
      <c r="CC36" s="532">
        <f t="shared" si="50"/>
        <v>2.6</v>
      </c>
      <c r="CD36" s="56">
        <v>3071</v>
      </c>
      <c r="CE36" s="56">
        <v>75</v>
      </c>
      <c r="CF36" s="56">
        <v>46</v>
      </c>
      <c r="CG36" s="341">
        <f t="shared" si="29"/>
        <v>61.333333333333329</v>
      </c>
      <c r="CH36" s="341" t="str">
        <f t="shared" si="30"/>
        <v>B</v>
      </c>
      <c r="CI36" s="341" t="str">
        <f t="shared" si="31"/>
        <v>2.8</v>
      </c>
      <c r="CJ36" s="56">
        <v>3072</v>
      </c>
      <c r="CK36" s="56">
        <v>25</v>
      </c>
      <c r="CL36" s="56">
        <v>21</v>
      </c>
      <c r="CM36" s="341">
        <f t="shared" si="32"/>
        <v>84</v>
      </c>
      <c r="CN36" s="341" t="str">
        <f t="shared" si="33"/>
        <v>A</v>
      </c>
      <c r="CO36" s="341" t="str">
        <f t="shared" si="34"/>
        <v>3.6</v>
      </c>
      <c r="CP36" s="419">
        <f t="shared" si="51"/>
        <v>67</v>
      </c>
      <c r="CQ36" s="471" t="str">
        <f t="shared" si="52"/>
        <v>B+</v>
      </c>
      <c r="CR36" s="532">
        <f t="shared" si="53"/>
        <v>3</v>
      </c>
      <c r="CS36" s="372">
        <f t="shared" si="54"/>
        <v>2.7833333333333337</v>
      </c>
      <c r="CT36" s="340">
        <f t="shared" si="55"/>
        <v>2.825925925925926</v>
      </c>
    </row>
    <row r="37" spans="1:98">
      <c r="A37" s="21">
        <v>31</v>
      </c>
      <c r="B37" s="21">
        <v>7819230038</v>
      </c>
      <c r="C37" s="21">
        <v>1190035</v>
      </c>
      <c r="D37" s="21" t="s">
        <v>73</v>
      </c>
      <c r="E37" s="22" t="s">
        <v>121</v>
      </c>
      <c r="F37" s="666">
        <v>59236</v>
      </c>
      <c r="G37" s="56">
        <v>11</v>
      </c>
      <c r="H37" s="56">
        <v>75</v>
      </c>
      <c r="I37" s="56">
        <v>34</v>
      </c>
      <c r="J37" s="342">
        <f t="shared" si="0"/>
        <v>45.333333333333329</v>
      </c>
      <c r="K37" s="341" t="str">
        <f t="shared" si="1"/>
        <v>C</v>
      </c>
      <c r="L37" s="341" t="str">
        <f t="shared" si="35"/>
        <v>2</v>
      </c>
      <c r="M37" s="56">
        <v>12</v>
      </c>
      <c r="N37" s="56">
        <v>25</v>
      </c>
      <c r="O37" s="56">
        <v>10</v>
      </c>
      <c r="P37" s="341">
        <f t="shared" si="2"/>
        <v>40</v>
      </c>
      <c r="Q37" s="341" t="str">
        <f t="shared" si="3"/>
        <v>C</v>
      </c>
      <c r="R37" s="341" t="str">
        <f t="shared" si="4"/>
        <v>2</v>
      </c>
      <c r="S37" s="419">
        <f t="shared" si="36"/>
        <v>44</v>
      </c>
      <c r="T37" s="471" t="str">
        <f t="shared" si="37"/>
        <v>C</v>
      </c>
      <c r="U37" s="471">
        <f t="shared" si="38"/>
        <v>2</v>
      </c>
      <c r="V37" s="56">
        <v>31</v>
      </c>
      <c r="W37" s="56">
        <v>75</v>
      </c>
      <c r="X37" s="56">
        <v>36</v>
      </c>
      <c r="Y37" s="341">
        <f t="shared" si="5"/>
        <v>48</v>
      </c>
      <c r="Z37" s="341" t="str">
        <f t="shared" si="6"/>
        <v>C</v>
      </c>
      <c r="AA37" s="341" t="str">
        <f t="shared" si="7"/>
        <v>2</v>
      </c>
      <c r="AB37" s="56">
        <v>32</v>
      </c>
      <c r="AC37" s="56">
        <v>25</v>
      </c>
      <c r="AD37" s="56">
        <v>18</v>
      </c>
      <c r="AE37" s="341">
        <f t="shared" si="8"/>
        <v>72</v>
      </c>
      <c r="AF37" s="341" t="str">
        <f t="shared" si="9"/>
        <v>B+</v>
      </c>
      <c r="AG37" s="341" t="str">
        <f t="shared" si="10"/>
        <v>3.2</v>
      </c>
      <c r="AH37" s="419">
        <f t="shared" si="39"/>
        <v>54</v>
      </c>
      <c r="AI37" s="471" t="str">
        <f t="shared" si="40"/>
        <v>C+</v>
      </c>
      <c r="AJ37" s="471">
        <f t="shared" si="41"/>
        <v>2.2999999999999998</v>
      </c>
      <c r="AK37" s="56">
        <v>51</v>
      </c>
      <c r="AL37" s="56">
        <v>75</v>
      </c>
      <c r="AM37" s="56">
        <v>49</v>
      </c>
      <c r="AN37" s="341">
        <f t="shared" si="11"/>
        <v>65.333333333333329</v>
      </c>
      <c r="AO37" s="341" t="str">
        <f t="shared" si="12"/>
        <v>B</v>
      </c>
      <c r="AP37" s="341" t="str">
        <f t="shared" si="13"/>
        <v>2.8</v>
      </c>
      <c r="AQ37" s="56">
        <v>52</v>
      </c>
      <c r="AR37" s="56">
        <v>25</v>
      </c>
      <c r="AS37" s="56">
        <v>23</v>
      </c>
      <c r="AT37" s="341">
        <f t="shared" si="14"/>
        <v>92</v>
      </c>
      <c r="AU37" s="341" t="str">
        <f t="shared" si="15"/>
        <v>A+</v>
      </c>
      <c r="AV37" s="341" t="str">
        <f t="shared" si="16"/>
        <v>4</v>
      </c>
      <c r="AW37" s="419">
        <f t="shared" si="42"/>
        <v>72</v>
      </c>
      <c r="AX37" s="471" t="str">
        <f t="shared" si="43"/>
        <v>B+</v>
      </c>
      <c r="AY37" s="532">
        <f t="shared" si="44"/>
        <v>3.1</v>
      </c>
      <c r="AZ37" s="56">
        <v>2031</v>
      </c>
      <c r="BA37" s="56">
        <v>75</v>
      </c>
      <c r="BB37" s="56">
        <v>61</v>
      </c>
      <c r="BC37" s="341">
        <f t="shared" si="17"/>
        <v>81.333333333333329</v>
      </c>
      <c r="BD37" s="341" t="str">
        <f t="shared" si="18"/>
        <v>A</v>
      </c>
      <c r="BE37" s="341" t="str">
        <f t="shared" si="19"/>
        <v>3.6</v>
      </c>
      <c r="BF37" s="56">
        <v>2032</v>
      </c>
      <c r="BG37" s="56">
        <v>25</v>
      </c>
      <c r="BH37" s="56">
        <v>18</v>
      </c>
      <c r="BI37" s="341">
        <f t="shared" si="20"/>
        <v>72</v>
      </c>
      <c r="BJ37" s="341" t="str">
        <f t="shared" si="21"/>
        <v>B+</v>
      </c>
      <c r="BK37" s="341" t="str">
        <f t="shared" si="22"/>
        <v>3.2</v>
      </c>
      <c r="BL37" s="419">
        <f t="shared" si="45"/>
        <v>79</v>
      </c>
      <c r="BM37" s="471" t="str">
        <f t="shared" si="46"/>
        <v>A</v>
      </c>
      <c r="BN37" s="532">
        <f t="shared" si="47"/>
        <v>3.5</v>
      </c>
      <c r="BO37" s="56">
        <v>1151</v>
      </c>
      <c r="BP37" s="56">
        <v>75</v>
      </c>
      <c r="BQ37" s="49">
        <v>47</v>
      </c>
      <c r="BR37" s="341">
        <f t="shared" si="23"/>
        <v>62.666666666666671</v>
      </c>
      <c r="BS37" s="341" t="str">
        <f t="shared" si="24"/>
        <v>B</v>
      </c>
      <c r="BT37" s="341" t="str">
        <f t="shared" si="25"/>
        <v>2.8</v>
      </c>
      <c r="BU37" s="56">
        <v>1152</v>
      </c>
      <c r="BV37" s="56">
        <v>25</v>
      </c>
      <c r="BW37" s="56">
        <v>19</v>
      </c>
      <c r="BX37" s="341">
        <f t="shared" si="26"/>
        <v>76</v>
      </c>
      <c r="BY37" s="341" t="str">
        <f t="shared" si="27"/>
        <v>B+</v>
      </c>
      <c r="BZ37" s="341" t="str">
        <f t="shared" si="28"/>
        <v>3.2</v>
      </c>
      <c r="CA37" s="419">
        <f t="shared" si="48"/>
        <v>66</v>
      </c>
      <c r="CB37" s="471" t="str">
        <f t="shared" si="49"/>
        <v>B+</v>
      </c>
      <c r="CC37" s="532">
        <f t="shared" si="50"/>
        <v>2.9</v>
      </c>
      <c r="CD37" s="56">
        <v>3311</v>
      </c>
      <c r="CE37" s="56">
        <v>75</v>
      </c>
      <c r="CF37" s="56">
        <v>26</v>
      </c>
      <c r="CG37" s="341">
        <f t="shared" si="29"/>
        <v>34.666666666666671</v>
      </c>
      <c r="CH37" s="341" t="str">
        <f t="shared" si="30"/>
        <v>D+</v>
      </c>
      <c r="CI37" s="341" t="str">
        <f t="shared" si="31"/>
        <v>1.6</v>
      </c>
      <c r="CJ37" s="56">
        <v>3312</v>
      </c>
      <c r="CK37" s="56">
        <v>25</v>
      </c>
      <c r="CL37" s="56">
        <v>10</v>
      </c>
      <c r="CM37" s="341">
        <f t="shared" si="32"/>
        <v>40</v>
      </c>
      <c r="CN37" s="341" t="str">
        <f t="shared" si="33"/>
        <v>C</v>
      </c>
      <c r="CO37" s="341" t="str">
        <f t="shared" si="34"/>
        <v>2</v>
      </c>
      <c r="CP37" s="419">
        <f t="shared" si="51"/>
        <v>36</v>
      </c>
      <c r="CQ37" s="471" t="str">
        <f t="shared" si="52"/>
        <v>C</v>
      </c>
      <c r="CR37" s="532">
        <f t="shared" si="53"/>
        <v>1.7</v>
      </c>
      <c r="CS37" s="372">
        <f t="shared" si="54"/>
        <v>2.5833333333333335</v>
      </c>
      <c r="CT37" s="340">
        <f t="shared" si="55"/>
        <v>2.6370370370370373</v>
      </c>
    </row>
    <row r="38" spans="1:98">
      <c r="A38" s="21">
        <v>32</v>
      </c>
      <c r="B38" s="21"/>
      <c r="C38" s="21">
        <v>1190036</v>
      </c>
      <c r="D38" s="21" t="s">
        <v>75</v>
      </c>
      <c r="E38" s="22" t="s">
        <v>122</v>
      </c>
      <c r="F38" s="666"/>
      <c r="G38" s="56">
        <v>11</v>
      </c>
      <c r="H38" s="56">
        <v>75</v>
      </c>
      <c r="I38" s="56">
        <v>0</v>
      </c>
      <c r="J38" s="342">
        <f t="shared" si="0"/>
        <v>0</v>
      </c>
      <c r="K38" s="341" t="str">
        <f t="shared" si="1"/>
        <v>Abs</v>
      </c>
      <c r="L38" s="341" t="str">
        <f t="shared" si="35"/>
        <v>0</v>
      </c>
      <c r="M38" s="56">
        <v>12</v>
      </c>
      <c r="N38" s="56">
        <v>25</v>
      </c>
      <c r="O38" s="56">
        <v>0</v>
      </c>
      <c r="P38" s="341">
        <f t="shared" si="2"/>
        <v>0</v>
      </c>
      <c r="Q38" s="341" t="str">
        <f t="shared" si="3"/>
        <v>Abs</v>
      </c>
      <c r="R38" s="341" t="str">
        <f t="shared" si="4"/>
        <v>0</v>
      </c>
      <c r="S38" s="419">
        <f t="shared" si="36"/>
        <v>0</v>
      </c>
      <c r="T38" s="471" t="str">
        <f t="shared" si="37"/>
        <v>Abs</v>
      </c>
      <c r="U38" s="471">
        <f t="shared" si="38"/>
        <v>0</v>
      </c>
      <c r="V38" s="56">
        <v>31</v>
      </c>
      <c r="W38" s="56">
        <v>75</v>
      </c>
      <c r="X38" s="56">
        <v>0</v>
      </c>
      <c r="Y38" s="341">
        <f t="shared" si="5"/>
        <v>0</v>
      </c>
      <c r="Z38" s="341" t="str">
        <f t="shared" si="6"/>
        <v>Abs</v>
      </c>
      <c r="AA38" s="341" t="str">
        <f t="shared" si="7"/>
        <v>0</v>
      </c>
      <c r="AB38" s="56">
        <v>32</v>
      </c>
      <c r="AC38" s="56">
        <v>25</v>
      </c>
      <c r="AD38" s="56">
        <v>0</v>
      </c>
      <c r="AE38" s="341">
        <f t="shared" si="8"/>
        <v>0</v>
      </c>
      <c r="AF38" s="341" t="str">
        <f t="shared" si="9"/>
        <v>Abs</v>
      </c>
      <c r="AG38" s="341" t="str">
        <f t="shared" si="10"/>
        <v>0</v>
      </c>
      <c r="AH38" s="419">
        <f t="shared" si="39"/>
        <v>0</v>
      </c>
      <c r="AI38" s="471" t="str">
        <f t="shared" si="40"/>
        <v>Abs</v>
      </c>
      <c r="AJ38" s="471">
        <f t="shared" si="41"/>
        <v>0</v>
      </c>
      <c r="AK38" s="56">
        <v>51</v>
      </c>
      <c r="AL38" s="56">
        <v>75</v>
      </c>
      <c r="AM38" s="56">
        <v>0</v>
      </c>
      <c r="AN38" s="341">
        <f t="shared" si="11"/>
        <v>0</v>
      </c>
      <c r="AO38" s="341" t="str">
        <f t="shared" si="12"/>
        <v>Abs</v>
      </c>
      <c r="AP38" s="341" t="str">
        <f t="shared" si="13"/>
        <v>0</v>
      </c>
      <c r="AQ38" s="56">
        <v>52</v>
      </c>
      <c r="AR38" s="56">
        <v>25</v>
      </c>
      <c r="AS38" s="56">
        <v>0</v>
      </c>
      <c r="AT38" s="341">
        <f t="shared" si="14"/>
        <v>0</v>
      </c>
      <c r="AU38" s="341" t="str">
        <f t="shared" si="15"/>
        <v>Abs</v>
      </c>
      <c r="AV38" s="341" t="str">
        <f t="shared" si="16"/>
        <v>0</v>
      </c>
      <c r="AW38" s="419">
        <f t="shared" si="42"/>
        <v>0</v>
      </c>
      <c r="AX38" s="471" t="str">
        <f t="shared" si="43"/>
        <v>Abs</v>
      </c>
      <c r="AY38" s="532">
        <f t="shared" si="44"/>
        <v>0</v>
      </c>
      <c r="AZ38" s="56">
        <v>2031</v>
      </c>
      <c r="BA38" s="56">
        <v>75</v>
      </c>
      <c r="BB38" s="56">
        <v>0</v>
      </c>
      <c r="BC38" s="341">
        <f t="shared" si="17"/>
        <v>0</v>
      </c>
      <c r="BD38" s="341" t="str">
        <f t="shared" si="18"/>
        <v>Abs</v>
      </c>
      <c r="BE38" s="341" t="str">
        <f t="shared" si="19"/>
        <v>0</v>
      </c>
      <c r="BF38" s="56">
        <v>2032</v>
      </c>
      <c r="BG38" s="56">
        <v>25</v>
      </c>
      <c r="BH38" s="56">
        <v>0</v>
      </c>
      <c r="BI38" s="341">
        <f t="shared" si="20"/>
        <v>0</v>
      </c>
      <c r="BJ38" s="341" t="str">
        <f t="shared" si="21"/>
        <v>Abs</v>
      </c>
      <c r="BK38" s="341" t="str">
        <f t="shared" si="22"/>
        <v>0</v>
      </c>
      <c r="BL38" s="419">
        <f t="shared" si="45"/>
        <v>0</v>
      </c>
      <c r="BM38" s="471" t="str">
        <f t="shared" si="46"/>
        <v>Abs</v>
      </c>
      <c r="BN38" s="532">
        <f t="shared" si="47"/>
        <v>0</v>
      </c>
      <c r="BO38" s="56">
        <v>1151</v>
      </c>
      <c r="BP38" s="56">
        <v>75</v>
      </c>
      <c r="BQ38" s="49">
        <v>0</v>
      </c>
      <c r="BR38" s="341">
        <f t="shared" si="23"/>
        <v>0</v>
      </c>
      <c r="BS38" s="341" t="str">
        <f t="shared" si="24"/>
        <v>Abs</v>
      </c>
      <c r="BT38" s="341" t="str">
        <f t="shared" si="25"/>
        <v>0</v>
      </c>
      <c r="BU38" s="56">
        <v>1152</v>
      </c>
      <c r="BV38" s="56">
        <v>25</v>
      </c>
      <c r="BW38" s="56">
        <v>0</v>
      </c>
      <c r="BX38" s="341">
        <f t="shared" si="26"/>
        <v>0</v>
      </c>
      <c r="BY38" s="341" t="str">
        <f t="shared" si="27"/>
        <v>Abs</v>
      </c>
      <c r="BZ38" s="341" t="str">
        <f t="shared" si="28"/>
        <v>0</v>
      </c>
      <c r="CA38" s="419">
        <f t="shared" si="48"/>
        <v>0</v>
      </c>
      <c r="CB38" s="471" t="str">
        <f t="shared" si="49"/>
        <v>Abs</v>
      </c>
      <c r="CC38" s="532">
        <f t="shared" si="50"/>
        <v>0</v>
      </c>
      <c r="CD38" s="56">
        <v>4431</v>
      </c>
      <c r="CE38" s="56">
        <v>75</v>
      </c>
      <c r="CF38" s="56">
        <v>0</v>
      </c>
      <c r="CG38" s="341">
        <f t="shared" si="29"/>
        <v>0</v>
      </c>
      <c r="CH38" s="341" t="str">
        <f t="shared" si="30"/>
        <v>Abs</v>
      </c>
      <c r="CI38" s="341" t="str">
        <f t="shared" si="31"/>
        <v>0</v>
      </c>
      <c r="CJ38" s="56">
        <v>4432</v>
      </c>
      <c r="CK38" s="56">
        <v>25</v>
      </c>
      <c r="CL38" s="56">
        <v>0</v>
      </c>
      <c r="CM38" s="341">
        <f t="shared" si="32"/>
        <v>0</v>
      </c>
      <c r="CN38" s="341" t="str">
        <f t="shared" si="33"/>
        <v>Abs</v>
      </c>
      <c r="CO38" s="341" t="str">
        <f t="shared" si="34"/>
        <v>0</v>
      </c>
      <c r="CP38" s="419">
        <f t="shared" si="51"/>
        <v>0</v>
      </c>
      <c r="CQ38" s="471" t="str">
        <f t="shared" si="52"/>
        <v>Abs</v>
      </c>
      <c r="CR38" s="532">
        <f t="shared" si="53"/>
        <v>0</v>
      </c>
      <c r="CS38" s="372">
        <f t="shared" si="54"/>
        <v>0</v>
      </c>
      <c r="CT38" s="340">
        <f t="shared" si="55"/>
        <v>0</v>
      </c>
    </row>
    <row r="39" spans="1:98">
      <c r="A39" s="21">
        <v>33</v>
      </c>
      <c r="B39" s="21">
        <v>7819230018</v>
      </c>
      <c r="C39" s="21">
        <v>1190037</v>
      </c>
      <c r="D39" s="21" t="s">
        <v>77</v>
      </c>
      <c r="E39" s="24" t="s">
        <v>123</v>
      </c>
      <c r="F39" s="666">
        <v>58926</v>
      </c>
      <c r="G39" s="56">
        <v>11</v>
      </c>
      <c r="H39" s="56">
        <v>75</v>
      </c>
      <c r="I39" s="56">
        <v>49</v>
      </c>
      <c r="J39" s="342">
        <f t="shared" si="0"/>
        <v>65.333333333333329</v>
      </c>
      <c r="K39" s="341" t="str">
        <f t="shared" si="1"/>
        <v>B</v>
      </c>
      <c r="L39" s="341" t="str">
        <f t="shared" si="35"/>
        <v>2.8</v>
      </c>
      <c r="M39" s="56">
        <v>12</v>
      </c>
      <c r="N39" s="56">
        <v>25</v>
      </c>
      <c r="O39" s="56">
        <v>13</v>
      </c>
      <c r="P39" s="341">
        <f t="shared" si="2"/>
        <v>52</v>
      </c>
      <c r="Q39" s="341" t="str">
        <f t="shared" si="3"/>
        <v>C+</v>
      </c>
      <c r="R39" s="341" t="str">
        <f t="shared" si="4"/>
        <v>2.4</v>
      </c>
      <c r="S39" s="419">
        <f t="shared" si="36"/>
        <v>62</v>
      </c>
      <c r="T39" s="471" t="str">
        <f t="shared" si="37"/>
        <v>B</v>
      </c>
      <c r="U39" s="471">
        <f t="shared" si="38"/>
        <v>2.6999999999999997</v>
      </c>
      <c r="V39" s="56">
        <v>31</v>
      </c>
      <c r="W39" s="56">
        <v>75</v>
      </c>
      <c r="X39" s="14">
        <v>39</v>
      </c>
      <c r="Y39" s="341">
        <f t="shared" si="5"/>
        <v>52</v>
      </c>
      <c r="Z39" s="341" t="str">
        <f t="shared" si="6"/>
        <v>C+</v>
      </c>
      <c r="AA39" s="341" t="str">
        <f t="shared" si="7"/>
        <v>2.4</v>
      </c>
      <c r="AB39" s="56">
        <v>32</v>
      </c>
      <c r="AC39" s="56">
        <v>25</v>
      </c>
      <c r="AD39" s="56">
        <v>18</v>
      </c>
      <c r="AE39" s="341">
        <f t="shared" si="8"/>
        <v>72</v>
      </c>
      <c r="AF39" s="341" t="str">
        <f t="shared" si="9"/>
        <v>B+</v>
      </c>
      <c r="AG39" s="341" t="str">
        <f t="shared" si="10"/>
        <v>3.2</v>
      </c>
      <c r="AH39" s="419">
        <f t="shared" si="39"/>
        <v>56.999999999999993</v>
      </c>
      <c r="AI39" s="471" t="str">
        <f t="shared" si="40"/>
        <v>B</v>
      </c>
      <c r="AJ39" s="471">
        <f t="shared" si="41"/>
        <v>2.5999999999999996</v>
      </c>
      <c r="AK39" s="56">
        <v>51</v>
      </c>
      <c r="AL39" s="56">
        <v>75</v>
      </c>
      <c r="AM39" s="56">
        <v>52</v>
      </c>
      <c r="AN39" s="341">
        <f t="shared" si="11"/>
        <v>69.333333333333343</v>
      </c>
      <c r="AO39" s="341" t="str">
        <f t="shared" si="12"/>
        <v>B</v>
      </c>
      <c r="AP39" s="341" t="str">
        <f t="shared" si="13"/>
        <v>2.8</v>
      </c>
      <c r="AQ39" s="56">
        <v>52</v>
      </c>
      <c r="AR39" s="56">
        <v>25</v>
      </c>
      <c r="AS39" s="56">
        <v>23</v>
      </c>
      <c r="AT39" s="341">
        <f t="shared" si="14"/>
        <v>92</v>
      </c>
      <c r="AU39" s="341" t="str">
        <f t="shared" si="15"/>
        <v>A+</v>
      </c>
      <c r="AV39" s="341" t="str">
        <f t="shared" si="16"/>
        <v>4</v>
      </c>
      <c r="AW39" s="419">
        <f t="shared" si="42"/>
        <v>75</v>
      </c>
      <c r="AX39" s="471" t="str">
        <f t="shared" si="43"/>
        <v>B+</v>
      </c>
      <c r="AY39" s="532">
        <f t="shared" si="44"/>
        <v>3.1</v>
      </c>
      <c r="AZ39" s="56">
        <v>2031</v>
      </c>
      <c r="BA39" s="56">
        <v>75</v>
      </c>
      <c r="BB39" s="56">
        <v>46</v>
      </c>
      <c r="BC39" s="341">
        <f t="shared" si="17"/>
        <v>61.333333333333329</v>
      </c>
      <c r="BD39" s="341" t="str">
        <f t="shared" si="18"/>
        <v>B</v>
      </c>
      <c r="BE39" s="341" t="str">
        <f t="shared" si="19"/>
        <v>2.8</v>
      </c>
      <c r="BF39" s="56">
        <v>2032</v>
      </c>
      <c r="BG39" s="56">
        <v>25</v>
      </c>
      <c r="BH39" s="56">
        <v>18</v>
      </c>
      <c r="BI39" s="341">
        <f t="shared" si="20"/>
        <v>72</v>
      </c>
      <c r="BJ39" s="341" t="str">
        <f t="shared" si="21"/>
        <v>B+</v>
      </c>
      <c r="BK39" s="341" t="str">
        <f t="shared" si="22"/>
        <v>3.2</v>
      </c>
      <c r="BL39" s="419">
        <f t="shared" si="45"/>
        <v>64</v>
      </c>
      <c r="BM39" s="471" t="str">
        <f t="shared" si="46"/>
        <v>B+</v>
      </c>
      <c r="BN39" s="532">
        <f t="shared" si="47"/>
        <v>2.9</v>
      </c>
      <c r="BO39" s="56">
        <v>1151</v>
      </c>
      <c r="BP39" s="56">
        <v>75</v>
      </c>
      <c r="BQ39" s="49">
        <v>51</v>
      </c>
      <c r="BR39" s="341">
        <f t="shared" si="23"/>
        <v>68</v>
      </c>
      <c r="BS39" s="341" t="str">
        <f t="shared" si="24"/>
        <v>B</v>
      </c>
      <c r="BT39" s="341" t="str">
        <f t="shared" si="25"/>
        <v>2.8</v>
      </c>
      <c r="BU39" s="56">
        <v>1152</v>
      </c>
      <c r="BV39" s="56">
        <v>25</v>
      </c>
      <c r="BW39" s="56">
        <v>23</v>
      </c>
      <c r="BX39" s="341">
        <f t="shared" si="26"/>
        <v>92</v>
      </c>
      <c r="BY39" s="341" t="str">
        <f t="shared" si="27"/>
        <v>A+</v>
      </c>
      <c r="BZ39" s="341" t="str">
        <f t="shared" si="28"/>
        <v>4</v>
      </c>
      <c r="CA39" s="419">
        <f t="shared" si="48"/>
        <v>74</v>
      </c>
      <c r="CB39" s="471" t="str">
        <f t="shared" si="49"/>
        <v>B+</v>
      </c>
      <c r="CC39" s="532">
        <f t="shared" si="50"/>
        <v>3.1</v>
      </c>
      <c r="CD39" s="56">
        <v>3311</v>
      </c>
      <c r="CE39" s="56">
        <v>75</v>
      </c>
      <c r="CF39" s="56">
        <v>35</v>
      </c>
      <c r="CG39" s="341">
        <f t="shared" si="29"/>
        <v>46.666666666666664</v>
      </c>
      <c r="CH39" s="341" t="str">
        <f t="shared" si="30"/>
        <v>C</v>
      </c>
      <c r="CI39" s="341" t="str">
        <f t="shared" si="31"/>
        <v>2</v>
      </c>
      <c r="CJ39" s="56">
        <v>3312</v>
      </c>
      <c r="CK39" s="56">
        <v>25</v>
      </c>
      <c r="CL39" s="56">
        <v>14</v>
      </c>
      <c r="CM39" s="341">
        <f t="shared" si="32"/>
        <v>56.000000000000007</v>
      </c>
      <c r="CN39" s="341" t="str">
        <f t="shared" si="33"/>
        <v>C+</v>
      </c>
      <c r="CO39" s="341" t="str">
        <f t="shared" si="34"/>
        <v>2.4</v>
      </c>
      <c r="CP39" s="419">
        <f t="shared" si="51"/>
        <v>49</v>
      </c>
      <c r="CQ39" s="471" t="str">
        <f t="shared" si="52"/>
        <v>C+</v>
      </c>
      <c r="CR39" s="532">
        <f t="shared" si="53"/>
        <v>2.1</v>
      </c>
      <c r="CS39" s="372">
        <f t="shared" si="54"/>
        <v>2.75</v>
      </c>
      <c r="CT39" s="340">
        <f t="shared" si="55"/>
        <v>2.7592592592592591</v>
      </c>
    </row>
    <row r="40" spans="1:98">
      <c r="A40" s="21">
        <v>34</v>
      </c>
      <c r="B40" s="21">
        <v>7819230003</v>
      </c>
      <c r="C40" s="21">
        <v>1190038</v>
      </c>
      <c r="D40" s="21" t="s">
        <v>79</v>
      </c>
      <c r="E40" s="22" t="s">
        <v>124</v>
      </c>
      <c r="F40" s="666">
        <v>58312</v>
      </c>
      <c r="G40" s="56">
        <v>11</v>
      </c>
      <c r="H40" s="56">
        <v>75</v>
      </c>
      <c r="I40" s="56">
        <v>36</v>
      </c>
      <c r="J40" s="342">
        <f t="shared" si="0"/>
        <v>48</v>
      </c>
      <c r="K40" s="341" t="str">
        <f t="shared" si="1"/>
        <v>C</v>
      </c>
      <c r="L40" s="341" t="str">
        <f t="shared" si="35"/>
        <v>2</v>
      </c>
      <c r="M40" s="56">
        <v>12</v>
      </c>
      <c r="N40" s="56">
        <v>25</v>
      </c>
      <c r="O40" s="56">
        <v>10</v>
      </c>
      <c r="P40" s="341">
        <f t="shared" si="2"/>
        <v>40</v>
      </c>
      <c r="Q40" s="341" t="str">
        <f t="shared" si="3"/>
        <v>C</v>
      </c>
      <c r="R40" s="341" t="str">
        <f t="shared" si="4"/>
        <v>2</v>
      </c>
      <c r="S40" s="419">
        <f t="shared" si="36"/>
        <v>46</v>
      </c>
      <c r="T40" s="471" t="str">
        <f t="shared" si="37"/>
        <v>C</v>
      </c>
      <c r="U40" s="471">
        <f t="shared" si="38"/>
        <v>2</v>
      </c>
      <c r="V40" s="56">
        <v>31</v>
      </c>
      <c r="W40" s="56">
        <v>75</v>
      </c>
      <c r="X40" s="56">
        <v>35</v>
      </c>
      <c r="Y40" s="341">
        <f t="shared" si="5"/>
        <v>46.666666666666664</v>
      </c>
      <c r="Z40" s="341" t="str">
        <f t="shared" si="6"/>
        <v>C</v>
      </c>
      <c r="AA40" s="341" t="str">
        <f t="shared" si="7"/>
        <v>2</v>
      </c>
      <c r="AB40" s="56">
        <v>32</v>
      </c>
      <c r="AC40" s="56">
        <v>25</v>
      </c>
      <c r="AD40" s="56">
        <v>17</v>
      </c>
      <c r="AE40" s="341">
        <f t="shared" si="8"/>
        <v>68</v>
      </c>
      <c r="AF40" s="341" t="str">
        <f t="shared" si="9"/>
        <v>B</v>
      </c>
      <c r="AG40" s="341" t="str">
        <f t="shared" si="10"/>
        <v>2.8</v>
      </c>
      <c r="AH40" s="419">
        <f t="shared" si="39"/>
        <v>52</v>
      </c>
      <c r="AI40" s="471" t="str">
        <f t="shared" si="40"/>
        <v>C+</v>
      </c>
      <c r="AJ40" s="471">
        <f t="shared" si="41"/>
        <v>2.2000000000000002</v>
      </c>
      <c r="AK40" s="56">
        <v>51</v>
      </c>
      <c r="AL40" s="56">
        <v>75</v>
      </c>
      <c r="AM40" s="56">
        <v>45</v>
      </c>
      <c r="AN40" s="341">
        <f t="shared" si="11"/>
        <v>60</v>
      </c>
      <c r="AO40" s="341" t="str">
        <f t="shared" si="12"/>
        <v>B</v>
      </c>
      <c r="AP40" s="341" t="str">
        <f t="shared" si="13"/>
        <v>2.8</v>
      </c>
      <c r="AQ40" s="56">
        <v>52</v>
      </c>
      <c r="AR40" s="56">
        <v>25</v>
      </c>
      <c r="AS40" s="56">
        <v>20</v>
      </c>
      <c r="AT40" s="341">
        <f t="shared" si="14"/>
        <v>80</v>
      </c>
      <c r="AU40" s="341" t="str">
        <f t="shared" si="15"/>
        <v>A</v>
      </c>
      <c r="AV40" s="341" t="str">
        <f t="shared" si="16"/>
        <v>3.6</v>
      </c>
      <c r="AW40" s="419">
        <f t="shared" si="42"/>
        <v>65</v>
      </c>
      <c r="AX40" s="471" t="str">
        <f t="shared" si="43"/>
        <v>B+</v>
      </c>
      <c r="AY40" s="532">
        <f t="shared" si="44"/>
        <v>3</v>
      </c>
      <c r="AZ40" s="56">
        <v>2031</v>
      </c>
      <c r="BA40" s="56">
        <v>75</v>
      </c>
      <c r="BB40" s="56">
        <v>46</v>
      </c>
      <c r="BC40" s="341">
        <f t="shared" si="17"/>
        <v>61.333333333333329</v>
      </c>
      <c r="BD40" s="341" t="str">
        <f t="shared" si="18"/>
        <v>B</v>
      </c>
      <c r="BE40" s="341" t="str">
        <f t="shared" si="19"/>
        <v>2.8</v>
      </c>
      <c r="BF40" s="56">
        <v>2032</v>
      </c>
      <c r="BG40" s="56">
        <v>25</v>
      </c>
      <c r="BH40" s="56">
        <v>18</v>
      </c>
      <c r="BI40" s="341">
        <f t="shared" si="20"/>
        <v>72</v>
      </c>
      <c r="BJ40" s="341" t="str">
        <f t="shared" si="21"/>
        <v>B+</v>
      </c>
      <c r="BK40" s="341" t="str">
        <f t="shared" si="22"/>
        <v>3.2</v>
      </c>
      <c r="BL40" s="419">
        <f t="shared" si="45"/>
        <v>64</v>
      </c>
      <c r="BM40" s="471" t="str">
        <f t="shared" si="46"/>
        <v>B+</v>
      </c>
      <c r="BN40" s="532">
        <f t="shared" si="47"/>
        <v>2.9</v>
      </c>
      <c r="BO40" s="56">
        <v>1151</v>
      </c>
      <c r="BP40" s="56">
        <v>75</v>
      </c>
      <c r="BQ40" s="49">
        <v>45</v>
      </c>
      <c r="BR40" s="341">
        <f t="shared" si="23"/>
        <v>60</v>
      </c>
      <c r="BS40" s="341" t="str">
        <f t="shared" si="24"/>
        <v>B</v>
      </c>
      <c r="BT40" s="341" t="str">
        <f t="shared" si="25"/>
        <v>2.8</v>
      </c>
      <c r="BU40" s="56">
        <v>1152</v>
      </c>
      <c r="BV40" s="56">
        <v>25</v>
      </c>
      <c r="BW40" s="56">
        <v>20</v>
      </c>
      <c r="BX40" s="341">
        <f t="shared" si="26"/>
        <v>80</v>
      </c>
      <c r="BY40" s="341" t="str">
        <f t="shared" si="27"/>
        <v>A</v>
      </c>
      <c r="BZ40" s="341" t="str">
        <f t="shared" si="28"/>
        <v>3.6</v>
      </c>
      <c r="CA40" s="419">
        <f t="shared" si="48"/>
        <v>65</v>
      </c>
      <c r="CB40" s="471" t="str">
        <f t="shared" si="49"/>
        <v>B+</v>
      </c>
      <c r="CC40" s="532">
        <f t="shared" si="50"/>
        <v>3</v>
      </c>
      <c r="CD40" s="56">
        <v>3331</v>
      </c>
      <c r="CE40" s="56">
        <v>75</v>
      </c>
      <c r="CF40" s="56">
        <v>48</v>
      </c>
      <c r="CG40" s="341">
        <f t="shared" si="29"/>
        <v>64</v>
      </c>
      <c r="CH40" s="341" t="str">
        <f t="shared" si="30"/>
        <v>B</v>
      </c>
      <c r="CI40" s="341" t="str">
        <f t="shared" si="31"/>
        <v>2.8</v>
      </c>
      <c r="CJ40" s="56">
        <v>3332</v>
      </c>
      <c r="CK40" s="56">
        <v>25</v>
      </c>
      <c r="CL40" s="56">
        <v>23</v>
      </c>
      <c r="CM40" s="341">
        <f t="shared" si="32"/>
        <v>92</v>
      </c>
      <c r="CN40" s="341" t="str">
        <f t="shared" si="33"/>
        <v>A+</v>
      </c>
      <c r="CO40" s="341" t="str">
        <f t="shared" si="34"/>
        <v>4</v>
      </c>
      <c r="CP40" s="419">
        <f t="shared" si="51"/>
        <v>71</v>
      </c>
      <c r="CQ40" s="471" t="str">
        <f t="shared" si="52"/>
        <v>B+</v>
      </c>
      <c r="CR40" s="532">
        <f t="shared" si="53"/>
        <v>3.1</v>
      </c>
      <c r="CS40" s="372">
        <f t="shared" si="54"/>
        <v>2.6999999999999997</v>
      </c>
      <c r="CT40" s="340">
        <f t="shared" si="55"/>
        <v>2.7703703703703701</v>
      </c>
    </row>
    <row r="41" spans="1:98">
      <c r="A41" s="21">
        <v>35</v>
      </c>
      <c r="B41" s="21">
        <v>7819230026</v>
      </c>
      <c r="C41" s="21">
        <v>1190039</v>
      </c>
      <c r="D41" s="21" t="s">
        <v>81</v>
      </c>
      <c r="E41" s="22" t="s">
        <v>125</v>
      </c>
      <c r="F41" s="666">
        <v>59337</v>
      </c>
      <c r="G41" s="56">
        <v>11</v>
      </c>
      <c r="H41" s="56">
        <v>75</v>
      </c>
      <c r="I41" s="56">
        <v>44</v>
      </c>
      <c r="J41" s="342">
        <f t="shared" si="0"/>
        <v>58.666666666666664</v>
      </c>
      <c r="K41" s="341" t="str">
        <f t="shared" si="1"/>
        <v>C+</v>
      </c>
      <c r="L41" s="341" t="str">
        <f t="shared" si="35"/>
        <v>2.4</v>
      </c>
      <c r="M41" s="56">
        <v>12</v>
      </c>
      <c r="N41" s="56">
        <v>25</v>
      </c>
      <c r="O41" s="56">
        <v>10</v>
      </c>
      <c r="P41" s="341">
        <f t="shared" si="2"/>
        <v>40</v>
      </c>
      <c r="Q41" s="341" t="str">
        <f t="shared" si="3"/>
        <v>C</v>
      </c>
      <c r="R41" s="341" t="str">
        <f t="shared" si="4"/>
        <v>2</v>
      </c>
      <c r="S41" s="419">
        <f t="shared" si="36"/>
        <v>54</v>
      </c>
      <c r="T41" s="471" t="str">
        <f t="shared" si="37"/>
        <v>C+</v>
      </c>
      <c r="U41" s="471">
        <f t="shared" si="38"/>
        <v>2.2999999999999998</v>
      </c>
      <c r="V41" s="56">
        <v>31</v>
      </c>
      <c r="W41" s="56">
        <v>75</v>
      </c>
      <c r="X41" s="56">
        <v>33</v>
      </c>
      <c r="Y41" s="341">
        <f t="shared" si="5"/>
        <v>44</v>
      </c>
      <c r="Z41" s="341" t="str">
        <f t="shared" si="6"/>
        <v>C</v>
      </c>
      <c r="AA41" s="341" t="str">
        <f t="shared" si="7"/>
        <v>2</v>
      </c>
      <c r="AB41" s="56">
        <v>32</v>
      </c>
      <c r="AC41" s="56">
        <v>25</v>
      </c>
      <c r="AD41" s="56">
        <v>15</v>
      </c>
      <c r="AE41" s="341">
        <f t="shared" si="8"/>
        <v>60</v>
      </c>
      <c r="AF41" s="341" t="str">
        <f t="shared" si="9"/>
        <v>B</v>
      </c>
      <c r="AG41" s="341" t="str">
        <f t="shared" si="10"/>
        <v>2.8</v>
      </c>
      <c r="AH41" s="419">
        <f t="shared" si="39"/>
        <v>48</v>
      </c>
      <c r="AI41" s="471" t="str">
        <f t="shared" si="40"/>
        <v>C+</v>
      </c>
      <c r="AJ41" s="471">
        <f t="shared" si="41"/>
        <v>2.2000000000000002</v>
      </c>
      <c r="AK41" s="56">
        <v>51</v>
      </c>
      <c r="AL41" s="56">
        <v>75</v>
      </c>
      <c r="AM41" s="56">
        <v>41</v>
      </c>
      <c r="AN41" s="341">
        <f t="shared" si="11"/>
        <v>54.666666666666664</v>
      </c>
      <c r="AO41" s="341" t="str">
        <f t="shared" si="12"/>
        <v>C+</v>
      </c>
      <c r="AP41" s="341" t="str">
        <f t="shared" si="13"/>
        <v>2.4</v>
      </c>
      <c r="AQ41" s="56">
        <v>52</v>
      </c>
      <c r="AR41" s="56">
        <v>25</v>
      </c>
      <c r="AS41" s="56">
        <v>20</v>
      </c>
      <c r="AT41" s="341">
        <f t="shared" si="14"/>
        <v>80</v>
      </c>
      <c r="AU41" s="341" t="str">
        <f t="shared" si="15"/>
        <v>A</v>
      </c>
      <c r="AV41" s="341" t="str">
        <f t="shared" si="16"/>
        <v>3.6</v>
      </c>
      <c r="AW41" s="419">
        <f t="shared" si="42"/>
        <v>61</v>
      </c>
      <c r="AX41" s="471" t="str">
        <f t="shared" si="43"/>
        <v>B</v>
      </c>
      <c r="AY41" s="532">
        <f t="shared" si="44"/>
        <v>2.7</v>
      </c>
      <c r="AZ41" s="56">
        <v>2031</v>
      </c>
      <c r="BA41" s="56">
        <v>75</v>
      </c>
      <c r="BB41" s="56">
        <v>51</v>
      </c>
      <c r="BC41" s="341">
        <f t="shared" si="17"/>
        <v>68</v>
      </c>
      <c r="BD41" s="341" t="str">
        <f t="shared" si="18"/>
        <v>B</v>
      </c>
      <c r="BE41" s="341" t="str">
        <f t="shared" si="19"/>
        <v>2.8</v>
      </c>
      <c r="BF41" s="56">
        <v>2032</v>
      </c>
      <c r="BG41" s="56">
        <v>25</v>
      </c>
      <c r="BH41" s="56">
        <v>20</v>
      </c>
      <c r="BI41" s="341">
        <f t="shared" si="20"/>
        <v>80</v>
      </c>
      <c r="BJ41" s="341" t="str">
        <f t="shared" si="21"/>
        <v>A</v>
      </c>
      <c r="BK41" s="341" t="str">
        <f t="shared" si="22"/>
        <v>3.6</v>
      </c>
      <c r="BL41" s="419">
        <f t="shared" si="45"/>
        <v>71</v>
      </c>
      <c r="BM41" s="471" t="str">
        <f t="shared" si="46"/>
        <v>B+</v>
      </c>
      <c r="BN41" s="532">
        <f t="shared" si="47"/>
        <v>3</v>
      </c>
      <c r="BO41" s="56">
        <v>1151</v>
      </c>
      <c r="BP41" s="56">
        <v>75</v>
      </c>
      <c r="BQ41" s="49">
        <v>56</v>
      </c>
      <c r="BR41" s="341">
        <f t="shared" si="23"/>
        <v>74.666666666666671</v>
      </c>
      <c r="BS41" s="341" t="str">
        <f t="shared" si="24"/>
        <v>B+</v>
      </c>
      <c r="BT41" s="341" t="str">
        <f t="shared" si="25"/>
        <v>3.2</v>
      </c>
      <c r="BU41" s="56">
        <v>1152</v>
      </c>
      <c r="BV41" s="56">
        <v>25</v>
      </c>
      <c r="BW41" s="56">
        <v>24</v>
      </c>
      <c r="BX41" s="341">
        <f t="shared" si="26"/>
        <v>96</v>
      </c>
      <c r="BY41" s="341" t="str">
        <f t="shared" si="27"/>
        <v>A+</v>
      </c>
      <c r="BZ41" s="341" t="str">
        <f t="shared" si="28"/>
        <v>4</v>
      </c>
      <c r="CA41" s="419">
        <f t="shared" si="48"/>
        <v>80</v>
      </c>
      <c r="CB41" s="471" t="str">
        <f t="shared" si="49"/>
        <v>A</v>
      </c>
      <c r="CC41" s="532">
        <f t="shared" si="50"/>
        <v>3.4</v>
      </c>
      <c r="CD41" s="56">
        <v>4431</v>
      </c>
      <c r="CE41" s="56">
        <v>75</v>
      </c>
      <c r="CF41" s="56">
        <v>42</v>
      </c>
      <c r="CG41" s="341">
        <f t="shared" si="29"/>
        <v>56.000000000000007</v>
      </c>
      <c r="CH41" s="341" t="str">
        <f t="shared" si="30"/>
        <v>C+</v>
      </c>
      <c r="CI41" s="341" t="str">
        <f t="shared" si="31"/>
        <v>2.4</v>
      </c>
      <c r="CJ41" s="56">
        <v>4432</v>
      </c>
      <c r="CK41" s="56">
        <v>25</v>
      </c>
      <c r="CL41" s="56">
        <v>19</v>
      </c>
      <c r="CM41" s="341">
        <f t="shared" si="32"/>
        <v>76</v>
      </c>
      <c r="CN41" s="341" t="str">
        <f t="shared" si="33"/>
        <v>B+</v>
      </c>
      <c r="CO41" s="341" t="str">
        <f t="shared" si="34"/>
        <v>3.2</v>
      </c>
      <c r="CP41" s="419">
        <f t="shared" si="51"/>
        <v>61</v>
      </c>
      <c r="CQ41" s="471" t="str">
        <f t="shared" si="52"/>
        <v>B</v>
      </c>
      <c r="CR41" s="532">
        <f t="shared" si="53"/>
        <v>2.6</v>
      </c>
      <c r="CS41" s="372">
        <f t="shared" si="54"/>
        <v>2.6999999999999997</v>
      </c>
      <c r="CT41" s="340">
        <f t="shared" si="55"/>
        <v>2.7481481481481485</v>
      </c>
    </row>
    <row r="42" spans="1:98">
      <c r="A42" s="21">
        <v>36</v>
      </c>
      <c r="B42" s="21">
        <v>7819230053</v>
      </c>
      <c r="C42" s="21">
        <v>1190040</v>
      </c>
      <c r="D42" s="21" t="s">
        <v>83</v>
      </c>
      <c r="E42" s="22" t="s">
        <v>126</v>
      </c>
      <c r="F42" s="666">
        <v>58437</v>
      </c>
      <c r="G42" s="56">
        <v>11</v>
      </c>
      <c r="H42" s="56">
        <v>75</v>
      </c>
      <c r="I42" s="56">
        <v>60</v>
      </c>
      <c r="J42" s="342">
        <f t="shared" si="0"/>
        <v>80</v>
      </c>
      <c r="K42" s="341" t="str">
        <f t="shared" si="1"/>
        <v>A</v>
      </c>
      <c r="L42" s="341" t="str">
        <f t="shared" si="35"/>
        <v>3.6</v>
      </c>
      <c r="M42" s="56">
        <v>12</v>
      </c>
      <c r="N42" s="56">
        <v>25</v>
      </c>
      <c r="O42" s="56">
        <v>15</v>
      </c>
      <c r="P42" s="341">
        <f t="shared" si="2"/>
        <v>60</v>
      </c>
      <c r="Q42" s="341" t="str">
        <f t="shared" si="3"/>
        <v>B</v>
      </c>
      <c r="R42" s="341" t="str">
        <f t="shared" si="4"/>
        <v>2.8</v>
      </c>
      <c r="S42" s="419">
        <f t="shared" si="36"/>
        <v>75</v>
      </c>
      <c r="T42" s="471" t="str">
        <f t="shared" si="37"/>
        <v>A</v>
      </c>
      <c r="U42" s="471">
        <f t="shared" si="38"/>
        <v>3.4</v>
      </c>
      <c r="V42" s="56">
        <v>31</v>
      </c>
      <c r="W42" s="56">
        <v>75</v>
      </c>
      <c r="X42" s="56">
        <v>74</v>
      </c>
      <c r="Y42" s="341">
        <f t="shared" si="5"/>
        <v>98.666666666666671</v>
      </c>
      <c r="Z42" s="341" t="str">
        <f t="shared" si="6"/>
        <v>A+</v>
      </c>
      <c r="AA42" s="341" t="str">
        <f t="shared" si="7"/>
        <v>4</v>
      </c>
      <c r="AB42" s="56">
        <v>32</v>
      </c>
      <c r="AC42" s="56">
        <v>25</v>
      </c>
      <c r="AD42" s="56">
        <v>24</v>
      </c>
      <c r="AE42" s="341">
        <f t="shared" si="8"/>
        <v>96</v>
      </c>
      <c r="AF42" s="341" t="str">
        <f t="shared" si="9"/>
        <v>A+</v>
      </c>
      <c r="AG42" s="341" t="str">
        <f t="shared" si="10"/>
        <v>4</v>
      </c>
      <c r="AH42" s="419">
        <f t="shared" si="39"/>
        <v>98</v>
      </c>
      <c r="AI42" s="471" t="str">
        <f t="shared" si="40"/>
        <v>A+</v>
      </c>
      <c r="AJ42" s="471">
        <f t="shared" si="41"/>
        <v>4</v>
      </c>
      <c r="AK42" s="56">
        <v>51</v>
      </c>
      <c r="AL42" s="56">
        <v>75</v>
      </c>
      <c r="AM42" s="56">
        <v>74</v>
      </c>
      <c r="AN42" s="341">
        <f t="shared" si="11"/>
        <v>98.666666666666671</v>
      </c>
      <c r="AO42" s="341" t="str">
        <f t="shared" si="12"/>
        <v>A+</v>
      </c>
      <c r="AP42" s="341" t="str">
        <f t="shared" si="13"/>
        <v>4</v>
      </c>
      <c r="AQ42" s="56">
        <v>52</v>
      </c>
      <c r="AR42" s="56">
        <v>25</v>
      </c>
      <c r="AS42" s="56">
        <v>24</v>
      </c>
      <c r="AT42" s="341">
        <f t="shared" si="14"/>
        <v>96</v>
      </c>
      <c r="AU42" s="341" t="str">
        <f t="shared" si="15"/>
        <v>A+</v>
      </c>
      <c r="AV42" s="341" t="str">
        <f t="shared" si="16"/>
        <v>4</v>
      </c>
      <c r="AW42" s="419">
        <f t="shared" si="42"/>
        <v>98</v>
      </c>
      <c r="AX42" s="471" t="str">
        <f t="shared" si="43"/>
        <v>A+</v>
      </c>
      <c r="AY42" s="532">
        <f t="shared" si="44"/>
        <v>4</v>
      </c>
      <c r="AZ42" s="56">
        <v>2151</v>
      </c>
      <c r="BA42" s="56">
        <v>75</v>
      </c>
      <c r="BB42" s="56">
        <v>60</v>
      </c>
      <c r="BC42" s="341">
        <f t="shared" si="17"/>
        <v>80</v>
      </c>
      <c r="BD42" s="341" t="str">
        <f t="shared" si="18"/>
        <v>A</v>
      </c>
      <c r="BE42" s="341" t="str">
        <f t="shared" si="19"/>
        <v>3.6</v>
      </c>
      <c r="BF42" s="56">
        <v>2152</v>
      </c>
      <c r="BG42" s="56">
        <v>25</v>
      </c>
      <c r="BH42" s="56">
        <v>18</v>
      </c>
      <c r="BI42" s="341">
        <f t="shared" si="20"/>
        <v>72</v>
      </c>
      <c r="BJ42" s="341" t="str">
        <f t="shared" si="21"/>
        <v>B+</v>
      </c>
      <c r="BK42" s="341" t="str">
        <f t="shared" si="22"/>
        <v>3.2</v>
      </c>
      <c r="BL42" s="419">
        <f t="shared" si="45"/>
        <v>78</v>
      </c>
      <c r="BM42" s="471" t="str">
        <f t="shared" si="46"/>
        <v>A</v>
      </c>
      <c r="BN42" s="532">
        <f t="shared" si="47"/>
        <v>3.5</v>
      </c>
      <c r="BO42" s="56">
        <v>1031</v>
      </c>
      <c r="BP42" s="56">
        <v>75</v>
      </c>
      <c r="BQ42" s="49">
        <v>53</v>
      </c>
      <c r="BR42" s="341">
        <f t="shared" si="23"/>
        <v>70.666666666666671</v>
      </c>
      <c r="BS42" s="341" t="str">
        <f t="shared" si="24"/>
        <v>B+</v>
      </c>
      <c r="BT42" s="341" t="str">
        <f t="shared" si="25"/>
        <v>3.2</v>
      </c>
      <c r="BU42" s="56">
        <v>1032</v>
      </c>
      <c r="BV42" s="56">
        <v>25</v>
      </c>
      <c r="BW42" s="56">
        <v>22</v>
      </c>
      <c r="BX42" s="341">
        <f t="shared" si="26"/>
        <v>88</v>
      </c>
      <c r="BY42" s="341" t="str">
        <f t="shared" si="27"/>
        <v>A</v>
      </c>
      <c r="BZ42" s="341" t="str">
        <f t="shared" si="28"/>
        <v>3.6</v>
      </c>
      <c r="CA42" s="419">
        <f t="shared" si="48"/>
        <v>75</v>
      </c>
      <c r="CB42" s="471" t="str">
        <f t="shared" si="49"/>
        <v>A</v>
      </c>
      <c r="CC42" s="532">
        <f t="shared" si="50"/>
        <v>3.3</v>
      </c>
      <c r="CD42" s="56">
        <v>3071</v>
      </c>
      <c r="CE42" s="56">
        <v>75</v>
      </c>
      <c r="CF42" s="56">
        <v>57</v>
      </c>
      <c r="CG42" s="341">
        <f t="shared" si="29"/>
        <v>76</v>
      </c>
      <c r="CH42" s="341" t="str">
        <f t="shared" si="30"/>
        <v>B+</v>
      </c>
      <c r="CI42" s="341" t="str">
        <f t="shared" si="31"/>
        <v>3.2</v>
      </c>
      <c r="CJ42" s="56">
        <v>3072</v>
      </c>
      <c r="CK42" s="56">
        <v>25</v>
      </c>
      <c r="CL42" s="56">
        <v>24</v>
      </c>
      <c r="CM42" s="341">
        <f t="shared" si="32"/>
        <v>96</v>
      </c>
      <c r="CN42" s="341" t="str">
        <f t="shared" si="33"/>
        <v>A+</v>
      </c>
      <c r="CO42" s="341" t="str">
        <f t="shared" si="34"/>
        <v>4</v>
      </c>
      <c r="CP42" s="419">
        <f t="shared" si="51"/>
        <v>81</v>
      </c>
      <c r="CQ42" s="471" t="str">
        <f t="shared" si="52"/>
        <v>A</v>
      </c>
      <c r="CR42" s="532">
        <f t="shared" si="53"/>
        <v>3.4</v>
      </c>
      <c r="CS42" s="372">
        <f t="shared" si="54"/>
        <v>3.5999999999999996</v>
      </c>
      <c r="CT42" s="340">
        <f t="shared" si="55"/>
        <v>3.6</v>
      </c>
    </row>
    <row r="43" spans="1:98">
      <c r="A43" s="21">
        <v>37</v>
      </c>
      <c r="B43" s="21">
        <v>7819230077</v>
      </c>
      <c r="C43" s="21">
        <v>1190041</v>
      </c>
      <c r="D43" s="21" t="s">
        <v>85</v>
      </c>
      <c r="E43" s="22" t="s">
        <v>127</v>
      </c>
      <c r="F43" s="666">
        <v>59097</v>
      </c>
      <c r="G43" s="56">
        <v>11</v>
      </c>
      <c r="H43" s="56">
        <v>75</v>
      </c>
      <c r="I43" s="56">
        <v>45</v>
      </c>
      <c r="J43" s="342">
        <f t="shared" si="0"/>
        <v>60</v>
      </c>
      <c r="K43" s="341" t="str">
        <f t="shared" si="1"/>
        <v>B</v>
      </c>
      <c r="L43" s="341" t="str">
        <f t="shared" si="35"/>
        <v>2.8</v>
      </c>
      <c r="M43" s="56">
        <v>12</v>
      </c>
      <c r="N43" s="56">
        <v>25</v>
      </c>
      <c r="O43" s="56">
        <v>10</v>
      </c>
      <c r="P43" s="341">
        <f t="shared" si="2"/>
        <v>40</v>
      </c>
      <c r="Q43" s="341" t="str">
        <f t="shared" si="3"/>
        <v>C</v>
      </c>
      <c r="R43" s="341" t="str">
        <f t="shared" si="4"/>
        <v>2</v>
      </c>
      <c r="S43" s="419">
        <f t="shared" si="36"/>
        <v>55.000000000000007</v>
      </c>
      <c r="T43" s="471" t="str">
        <f t="shared" si="37"/>
        <v>B</v>
      </c>
      <c r="U43" s="471">
        <f t="shared" si="38"/>
        <v>2.6</v>
      </c>
      <c r="V43" s="56">
        <v>31</v>
      </c>
      <c r="W43" s="56">
        <v>75</v>
      </c>
      <c r="X43" s="56">
        <v>35</v>
      </c>
      <c r="Y43" s="341">
        <f t="shared" si="5"/>
        <v>46.666666666666664</v>
      </c>
      <c r="Z43" s="341" t="str">
        <f t="shared" si="6"/>
        <v>C</v>
      </c>
      <c r="AA43" s="341" t="str">
        <f t="shared" si="7"/>
        <v>2</v>
      </c>
      <c r="AB43" s="56">
        <v>32</v>
      </c>
      <c r="AC43" s="56">
        <v>25</v>
      </c>
      <c r="AD43" s="56">
        <v>17</v>
      </c>
      <c r="AE43" s="341">
        <f t="shared" si="8"/>
        <v>68</v>
      </c>
      <c r="AF43" s="341" t="str">
        <f t="shared" si="9"/>
        <v>B</v>
      </c>
      <c r="AG43" s="341" t="str">
        <f t="shared" si="10"/>
        <v>2.8</v>
      </c>
      <c r="AH43" s="419">
        <f t="shared" si="39"/>
        <v>52</v>
      </c>
      <c r="AI43" s="471" t="str">
        <f t="shared" si="40"/>
        <v>C+</v>
      </c>
      <c r="AJ43" s="471">
        <f t="shared" si="41"/>
        <v>2.2000000000000002</v>
      </c>
      <c r="AK43" s="56">
        <v>51</v>
      </c>
      <c r="AL43" s="56">
        <v>75</v>
      </c>
      <c r="AM43" s="56">
        <v>53</v>
      </c>
      <c r="AN43" s="341">
        <f t="shared" si="11"/>
        <v>70.666666666666671</v>
      </c>
      <c r="AO43" s="341" t="str">
        <f t="shared" si="12"/>
        <v>B+</v>
      </c>
      <c r="AP43" s="341" t="str">
        <f t="shared" si="13"/>
        <v>3.2</v>
      </c>
      <c r="AQ43" s="56">
        <v>52</v>
      </c>
      <c r="AR43" s="56">
        <v>25</v>
      </c>
      <c r="AS43" s="56">
        <v>19</v>
      </c>
      <c r="AT43" s="341">
        <f t="shared" si="14"/>
        <v>76</v>
      </c>
      <c r="AU43" s="341" t="str">
        <f t="shared" si="15"/>
        <v>B+</v>
      </c>
      <c r="AV43" s="341" t="str">
        <f t="shared" si="16"/>
        <v>3.2</v>
      </c>
      <c r="AW43" s="419">
        <f t="shared" si="42"/>
        <v>72</v>
      </c>
      <c r="AX43" s="471" t="str">
        <f t="shared" si="43"/>
        <v>B+</v>
      </c>
      <c r="AY43" s="471">
        <f t="shared" si="44"/>
        <v>3.2</v>
      </c>
      <c r="AZ43" s="56">
        <v>2151</v>
      </c>
      <c r="BA43" s="56">
        <v>75</v>
      </c>
      <c r="BB43" s="56">
        <v>39</v>
      </c>
      <c r="BC43" s="341">
        <f t="shared" si="17"/>
        <v>52</v>
      </c>
      <c r="BD43" s="341" t="str">
        <f t="shared" si="18"/>
        <v>C+</v>
      </c>
      <c r="BE43" s="341" t="str">
        <f t="shared" si="19"/>
        <v>2.4</v>
      </c>
      <c r="BF43" s="56">
        <v>2152</v>
      </c>
      <c r="BG43" s="56">
        <v>25</v>
      </c>
      <c r="BH43" s="56">
        <v>17</v>
      </c>
      <c r="BI43" s="341">
        <f t="shared" si="20"/>
        <v>68</v>
      </c>
      <c r="BJ43" s="341" t="str">
        <f t="shared" si="21"/>
        <v>B</v>
      </c>
      <c r="BK43" s="341" t="str">
        <f t="shared" si="22"/>
        <v>2.8</v>
      </c>
      <c r="BL43" s="419">
        <f t="shared" si="45"/>
        <v>56.000000000000007</v>
      </c>
      <c r="BM43" s="471" t="str">
        <f t="shared" si="46"/>
        <v>B</v>
      </c>
      <c r="BN43" s="471">
        <f t="shared" si="47"/>
        <v>2.5</v>
      </c>
      <c r="BO43" s="56">
        <v>1031</v>
      </c>
      <c r="BP43" s="56">
        <v>75</v>
      </c>
      <c r="BQ43" s="49">
        <v>35</v>
      </c>
      <c r="BR43" s="341">
        <f t="shared" si="23"/>
        <v>46.666666666666664</v>
      </c>
      <c r="BS43" s="341" t="str">
        <f t="shared" si="24"/>
        <v>C</v>
      </c>
      <c r="BT43" s="341" t="str">
        <f t="shared" si="25"/>
        <v>2</v>
      </c>
      <c r="BU43" s="56">
        <v>1032</v>
      </c>
      <c r="BV43" s="56">
        <v>25</v>
      </c>
      <c r="BW43" s="56">
        <v>19</v>
      </c>
      <c r="BX43" s="341">
        <f t="shared" si="26"/>
        <v>76</v>
      </c>
      <c r="BY43" s="341" t="str">
        <f t="shared" si="27"/>
        <v>B+</v>
      </c>
      <c r="BZ43" s="341" t="str">
        <f t="shared" si="28"/>
        <v>3.2</v>
      </c>
      <c r="CA43" s="419">
        <f t="shared" si="48"/>
        <v>54</v>
      </c>
      <c r="CB43" s="471" t="str">
        <f t="shared" si="49"/>
        <v>C+</v>
      </c>
      <c r="CC43" s="471">
        <f t="shared" si="50"/>
        <v>2.2999999999999998</v>
      </c>
      <c r="CD43" s="56">
        <v>3071</v>
      </c>
      <c r="CE43" s="56">
        <v>75</v>
      </c>
      <c r="CF43" s="56">
        <v>44</v>
      </c>
      <c r="CG43" s="341">
        <f t="shared" si="29"/>
        <v>58.666666666666664</v>
      </c>
      <c r="CH43" s="341" t="str">
        <f t="shared" si="30"/>
        <v>C+</v>
      </c>
      <c r="CI43" s="341" t="str">
        <f t="shared" si="31"/>
        <v>2.4</v>
      </c>
      <c r="CJ43" s="56">
        <v>3072</v>
      </c>
      <c r="CK43" s="56">
        <v>25</v>
      </c>
      <c r="CL43" s="56">
        <v>22</v>
      </c>
      <c r="CM43" s="341">
        <f t="shared" si="32"/>
        <v>88</v>
      </c>
      <c r="CN43" s="341" t="str">
        <f t="shared" si="33"/>
        <v>A</v>
      </c>
      <c r="CO43" s="341" t="str">
        <f t="shared" si="34"/>
        <v>3.6</v>
      </c>
      <c r="CP43" s="419">
        <f t="shared" si="51"/>
        <v>66</v>
      </c>
      <c r="CQ43" s="471" t="str">
        <f t="shared" si="52"/>
        <v>B</v>
      </c>
      <c r="CR43" s="471">
        <f t="shared" si="53"/>
        <v>2.7</v>
      </c>
      <c r="CS43" s="372">
        <f t="shared" si="54"/>
        <v>2.5833333333333335</v>
      </c>
      <c r="CT43" s="340">
        <f t="shared" si="55"/>
        <v>2.5962962962962961</v>
      </c>
    </row>
    <row r="44" spans="1:98">
      <c r="A44" s="21">
        <v>38</v>
      </c>
      <c r="B44" s="21">
        <v>7819230061</v>
      </c>
      <c r="C44" s="21">
        <v>1190042</v>
      </c>
      <c r="D44" s="21" t="s">
        <v>87</v>
      </c>
      <c r="E44" s="22" t="s">
        <v>128</v>
      </c>
      <c r="F44" s="666">
        <v>58811</v>
      </c>
      <c r="G44" s="56">
        <v>11</v>
      </c>
      <c r="H44" s="56">
        <v>75</v>
      </c>
      <c r="I44" s="56">
        <v>44</v>
      </c>
      <c r="J44" s="342">
        <f t="shared" si="0"/>
        <v>58.666666666666664</v>
      </c>
      <c r="K44" s="341" t="str">
        <f t="shared" si="1"/>
        <v>C+</v>
      </c>
      <c r="L44" s="341" t="str">
        <f t="shared" si="35"/>
        <v>2.4</v>
      </c>
      <c r="M44" s="56">
        <v>12</v>
      </c>
      <c r="N44" s="56">
        <v>25</v>
      </c>
      <c r="O44" s="56">
        <v>10</v>
      </c>
      <c r="P44" s="341">
        <f t="shared" si="2"/>
        <v>40</v>
      </c>
      <c r="Q44" s="341" t="str">
        <f t="shared" si="3"/>
        <v>C</v>
      </c>
      <c r="R44" s="341" t="str">
        <f t="shared" si="4"/>
        <v>2</v>
      </c>
      <c r="S44" s="419">
        <f t="shared" si="36"/>
        <v>54</v>
      </c>
      <c r="T44" s="471" t="str">
        <f t="shared" si="37"/>
        <v>C+</v>
      </c>
      <c r="U44" s="471">
        <f t="shared" si="38"/>
        <v>2.2999999999999998</v>
      </c>
      <c r="V44" s="56">
        <v>31</v>
      </c>
      <c r="W44" s="56">
        <v>75</v>
      </c>
      <c r="X44" s="56">
        <v>35</v>
      </c>
      <c r="Y44" s="341">
        <f t="shared" si="5"/>
        <v>46.666666666666664</v>
      </c>
      <c r="Z44" s="341" t="str">
        <f t="shared" si="6"/>
        <v>C</v>
      </c>
      <c r="AA44" s="341" t="str">
        <f t="shared" si="7"/>
        <v>2</v>
      </c>
      <c r="AB44" s="56">
        <v>32</v>
      </c>
      <c r="AC44" s="56">
        <v>25</v>
      </c>
      <c r="AD44" s="56">
        <v>17</v>
      </c>
      <c r="AE44" s="341">
        <f t="shared" si="8"/>
        <v>68</v>
      </c>
      <c r="AF44" s="341" t="str">
        <f t="shared" si="9"/>
        <v>B</v>
      </c>
      <c r="AG44" s="341" t="str">
        <f t="shared" si="10"/>
        <v>2.8</v>
      </c>
      <c r="AH44" s="419">
        <f t="shared" si="39"/>
        <v>52</v>
      </c>
      <c r="AI44" s="471" t="str">
        <f t="shared" si="40"/>
        <v>C+</v>
      </c>
      <c r="AJ44" s="471">
        <f t="shared" si="41"/>
        <v>2.2000000000000002</v>
      </c>
      <c r="AK44" s="56">
        <v>51</v>
      </c>
      <c r="AL44" s="56">
        <v>75</v>
      </c>
      <c r="AM44" s="56">
        <v>57</v>
      </c>
      <c r="AN44" s="341">
        <f t="shared" si="11"/>
        <v>76</v>
      </c>
      <c r="AO44" s="341" t="str">
        <f t="shared" si="12"/>
        <v>B+</v>
      </c>
      <c r="AP44" s="341" t="str">
        <f t="shared" si="13"/>
        <v>3.2</v>
      </c>
      <c r="AQ44" s="56">
        <v>52</v>
      </c>
      <c r="AR44" s="56">
        <v>25</v>
      </c>
      <c r="AS44" s="56">
        <v>24</v>
      </c>
      <c r="AT44" s="341">
        <f t="shared" si="14"/>
        <v>96</v>
      </c>
      <c r="AU44" s="341" t="str">
        <f t="shared" si="15"/>
        <v>A+</v>
      </c>
      <c r="AV44" s="341" t="str">
        <f t="shared" si="16"/>
        <v>4</v>
      </c>
      <c r="AW44" s="419">
        <f t="shared" si="42"/>
        <v>81</v>
      </c>
      <c r="AX44" s="471" t="str">
        <f t="shared" si="43"/>
        <v>A</v>
      </c>
      <c r="AY44" s="471">
        <f t="shared" si="44"/>
        <v>3.4</v>
      </c>
      <c r="AZ44" s="56">
        <v>2151</v>
      </c>
      <c r="BA44" s="56">
        <v>75</v>
      </c>
      <c r="BB44" s="56">
        <v>40</v>
      </c>
      <c r="BC44" s="341">
        <f t="shared" si="17"/>
        <v>53.333333333333336</v>
      </c>
      <c r="BD44" s="341" t="str">
        <f t="shared" si="18"/>
        <v>C+</v>
      </c>
      <c r="BE44" s="341" t="str">
        <f t="shared" si="19"/>
        <v>2.4</v>
      </c>
      <c r="BF44" s="56">
        <v>2152</v>
      </c>
      <c r="BG44" s="56">
        <v>25</v>
      </c>
      <c r="BH44" s="56">
        <v>15</v>
      </c>
      <c r="BI44" s="341">
        <f t="shared" si="20"/>
        <v>60</v>
      </c>
      <c r="BJ44" s="341" t="str">
        <f t="shared" si="21"/>
        <v>B</v>
      </c>
      <c r="BK44" s="341" t="str">
        <f t="shared" si="22"/>
        <v>2.8</v>
      </c>
      <c r="BL44" s="419">
        <f t="shared" si="45"/>
        <v>55.000000000000007</v>
      </c>
      <c r="BM44" s="471" t="str">
        <f t="shared" si="46"/>
        <v>B</v>
      </c>
      <c r="BN44" s="471">
        <f t="shared" si="47"/>
        <v>2.5</v>
      </c>
      <c r="BO44" s="56">
        <v>1031</v>
      </c>
      <c r="BP44" s="56">
        <v>75</v>
      </c>
      <c r="BQ44" s="49">
        <v>38</v>
      </c>
      <c r="BR44" s="341">
        <f t="shared" si="23"/>
        <v>50.666666666666671</v>
      </c>
      <c r="BS44" s="341" t="str">
        <f t="shared" si="24"/>
        <v>C+</v>
      </c>
      <c r="BT44" s="341" t="str">
        <f t="shared" si="25"/>
        <v>2.4</v>
      </c>
      <c r="BU44" s="56">
        <v>1032</v>
      </c>
      <c r="BV44" s="56">
        <v>25</v>
      </c>
      <c r="BW44" s="56">
        <v>19</v>
      </c>
      <c r="BX44" s="341">
        <f t="shared" si="26"/>
        <v>76</v>
      </c>
      <c r="BY44" s="341" t="str">
        <f t="shared" si="27"/>
        <v>B+</v>
      </c>
      <c r="BZ44" s="341" t="str">
        <f t="shared" si="28"/>
        <v>3.2</v>
      </c>
      <c r="CA44" s="419">
        <f t="shared" si="48"/>
        <v>56.999999999999993</v>
      </c>
      <c r="CB44" s="471" t="str">
        <f t="shared" si="49"/>
        <v>B</v>
      </c>
      <c r="CC44" s="471">
        <f t="shared" si="50"/>
        <v>2.6</v>
      </c>
      <c r="CD44" s="56">
        <v>3071</v>
      </c>
      <c r="CE44" s="56">
        <v>75</v>
      </c>
      <c r="CF44" s="56">
        <v>46</v>
      </c>
      <c r="CG44" s="341">
        <f t="shared" si="29"/>
        <v>61.333333333333329</v>
      </c>
      <c r="CH44" s="341" t="str">
        <f t="shared" si="30"/>
        <v>B</v>
      </c>
      <c r="CI44" s="341" t="str">
        <f t="shared" si="31"/>
        <v>2.8</v>
      </c>
      <c r="CJ44" s="56">
        <v>3072</v>
      </c>
      <c r="CK44" s="56">
        <v>25</v>
      </c>
      <c r="CL44" s="56">
        <v>22</v>
      </c>
      <c r="CM44" s="341">
        <f t="shared" si="32"/>
        <v>88</v>
      </c>
      <c r="CN44" s="341" t="str">
        <f t="shared" si="33"/>
        <v>A</v>
      </c>
      <c r="CO44" s="341" t="str">
        <f t="shared" si="34"/>
        <v>3.6</v>
      </c>
      <c r="CP44" s="419">
        <f t="shared" si="51"/>
        <v>68</v>
      </c>
      <c r="CQ44" s="471" t="str">
        <f t="shared" si="52"/>
        <v>B+</v>
      </c>
      <c r="CR44" s="471">
        <f t="shared" si="53"/>
        <v>3</v>
      </c>
      <c r="CS44" s="372">
        <f t="shared" si="54"/>
        <v>2.6666666666666665</v>
      </c>
      <c r="CT44" s="340">
        <f t="shared" si="55"/>
        <v>2.7111111111111112</v>
      </c>
    </row>
    <row r="45" spans="1:98">
      <c r="A45" s="21">
        <v>39</v>
      </c>
      <c r="B45" s="21">
        <v>7819230080</v>
      </c>
      <c r="C45" s="21">
        <v>1190043</v>
      </c>
      <c r="D45" s="21" t="s">
        <v>89</v>
      </c>
      <c r="E45" s="22" t="s">
        <v>495</v>
      </c>
      <c r="F45" s="666">
        <v>58331</v>
      </c>
      <c r="G45" s="56">
        <v>11</v>
      </c>
      <c r="H45" s="56">
        <v>75</v>
      </c>
      <c r="I45" s="56">
        <v>36</v>
      </c>
      <c r="J45" s="342">
        <f t="shared" si="0"/>
        <v>48</v>
      </c>
      <c r="K45" s="341" t="str">
        <f t="shared" si="1"/>
        <v>C</v>
      </c>
      <c r="L45" s="341" t="str">
        <f t="shared" si="35"/>
        <v>2</v>
      </c>
      <c r="M45" s="56">
        <v>12</v>
      </c>
      <c r="N45" s="56">
        <v>25</v>
      </c>
      <c r="O45" s="56">
        <v>10</v>
      </c>
      <c r="P45" s="341">
        <f t="shared" si="2"/>
        <v>40</v>
      </c>
      <c r="Q45" s="341" t="str">
        <f t="shared" si="3"/>
        <v>C</v>
      </c>
      <c r="R45" s="341" t="str">
        <f t="shared" si="4"/>
        <v>2</v>
      </c>
      <c r="S45" s="419">
        <f t="shared" si="36"/>
        <v>46</v>
      </c>
      <c r="T45" s="471" t="str">
        <f t="shared" si="37"/>
        <v>C</v>
      </c>
      <c r="U45" s="471">
        <f t="shared" si="38"/>
        <v>2</v>
      </c>
      <c r="V45" s="56">
        <v>31</v>
      </c>
      <c r="W45" s="56">
        <v>75</v>
      </c>
      <c r="X45" s="56">
        <v>49</v>
      </c>
      <c r="Y45" s="341">
        <f t="shared" si="5"/>
        <v>65.333333333333329</v>
      </c>
      <c r="Z45" s="341" t="str">
        <f t="shared" si="6"/>
        <v>B</v>
      </c>
      <c r="AA45" s="341" t="str">
        <f t="shared" si="7"/>
        <v>2.8</v>
      </c>
      <c r="AB45" s="56">
        <v>32</v>
      </c>
      <c r="AC45" s="56">
        <v>25</v>
      </c>
      <c r="AD45" s="56">
        <v>22</v>
      </c>
      <c r="AE45" s="341">
        <f t="shared" si="8"/>
        <v>88</v>
      </c>
      <c r="AF45" s="341" t="str">
        <f t="shared" si="9"/>
        <v>A</v>
      </c>
      <c r="AG45" s="341" t="str">
        <f t="shared" si="10"/>
        <v>3.6</v>
      </c>
      <c r="AH45" s="419">
        <f t="shared" si="39"/>
        <v>71</v>
      </c>
      <c r="AI45" s="471" t="str">
        <f t="shared" si="40"/>
        <v>B+</v>
      </c>
      <c r="AJ45" s="471">
        <f t="shared" si="41"/>
        <v>2.9999999999999996</v>
      </c>
      <c r="AK45" s="56">
        <v>51</v>
      </c>
      <c r="AL45" s="56">
        <v>75</v>
      </c>
      <c r="AM45" s="56">
        <v>41</v>
      </c>
      <c r="AN45" s="341">
        <f t="shared" si="11"/>
        <v>54.666666666666664</v>
      </c>
      <c r="AO45" s="341" t="str">
        <f t="shared" si="12"/>
        <v>C+</v>
      </c>
      <c r="AP45" s="341" t="str">
        <f t="shared" si="13"/>
        <v>2.4</v>
      </c>
      <c r="AQ45" s="56">
        <v>52</v>
      </c>
      <c r="AR45" s="56">
        <v>25</v>
      </c>
      <c r="AS45" s="56">
        <v>20</v>
      </c>
      <c r="AT45" s="341">
        <f t="shared" si="14"/>
        <v>80</v>
      </c>
      <c r="AU45" s="341" t="str">
        <f t="shared" si="15"/>
        <v>A</v>
      </c>
      <c r="AV45" s="341" t="str">
        <f t="shared" si="16"/>
        <v>3.6</v>
      </c>
      <c r="AW45" s="419">
        <f t="shared" si="42"/>
        <v>61</v>
      </c>
      <c r="AX45" s="471" t="str">
        <f t="shared" si="43"/>
        <v>B</v>
      </c>
      <c r="AY45" s="471">
        <f t="shared" si="44"/>
        <v>2.7</v>
      </c>
      <c r="AZ45" s="56">
        <v>2031</v>
      </c>
      <c r="BA45" s="56">
        <v>75</v>
      </c>
      <c r="BB45" s="56">
        <v>38</v>
      </c>
      <c r="BC45" s="341">
        <f t="shared" si="17"/>
        <v>50.666666666666671</v>
      </c>
      <c r="BD45" s="341" t="str">
        <f t="shared" si="18"/>
        <v>C+</v>
      </c>
      <c r="BE45" s="341" t="str">
        <f t="shared" si="19"/>
        <v>2.4</v>
      </c>
      <c r="BF45" s="56">
        <v>2032</v>
      </c>
      <c r="BG45" s="56">
        <v>25</v>
      </c>
      <c r="BH45" s="56">
        <v>18</v>
      </c>
      <c r="BI45" s="341">
        <f t="shared" si="20"/>
        <v>72</v>
      </c>
      <c r="BJ45" s="341" t="str">
        <f t="shared" si="21"/>
        <v>B+</v>
      </c>
      <c r="BK45" s="341" t="str">
        <f t="shared" si="22"/>
        <v>3.2</v>
      </c>
      <c r="BL45" s="419">
        <f t="shared" si="45"/>
        <v>56.000000000000007</v>
      </c>
      <c r="BM45" s="471" t="str">
        <f t="shared" si="46"/>
        <v>B</v>
      </c>
      <c r="BN45" s="471">
        <f t="shared" si="47"/>
        <v>2.6</v>
      </c>
      <c r="BO45" s="56">
        <v>1151</v>
      </c>
      <c r="BP45" s="56">
        <v>75</v>
      </c>
      <c r="BQ45" s="49">
        <v>50</v>
      </c>
      <c r="BR45" s="341">
        <f t="shared" si="23"/>
        <v>66.666666666666657</v>
      </c>
      <c r="BS45" s="341" t="str">
        <f t="shared" si="24"/>
        <v>B</v>
      </c>
      <c r="BT45" s="341" t="str">
        <f t="shared" si="25"/>
        <v>2.8</v>
      </c>
      <c r="BU45" s="56">
        <v>1152</v>
      </c>
      <c r="BV45" s="56">
        <v>25</v>
      </c>
      <c r="BW45" s="56">
        <v>19</v>
      </c>
      <c r="BX45" s="341">
        <f t="shared" si="26"/>
        <v>76</v>
      </c>
      <c r="BY45" s="341" t="str">
        <f t="shared" si="27"/>
        <v>B+</v>
      </c>
      <c r="BZ45" s="341" t="str">
        <f t="shared" si="28"/>
        <v>3.2</v>
      </c>
      <c r="CA45" s="419">
        <f t="shared" si="48"/>
        <v>69</v>
      </c>
      <c r="CB45" s="471" t="str">
        <f t="shared" si="49"/>
        <v>B+</v>
      </c>
      <c r="CC45" s="471">
        <f t="shared" si="50"/>
        <v>2.9</v>
      </c>
      <c r="CD45" s="56">
        <v>3331</v>
      </c>
      <c r="CE45" s="56">
        <v>75</v>
      </c>
      <c r="CF45" s="56">
        <v>51</v>
      </c>
      <c r="CG45" s="341">
        <f t="shared" si="29"/>
        <v>68</v>
      </c>
      <c r="CH45" s="341" t="str">
        <f t="shared" si="30"/>
        <v>B</v>
      </c>
      <c r="CI45" s="341" t="str">
        <f t="shared" si="31"/>
        <v>2.8</v>
      </c>
      <c r="CJ45" s="56">
        <v>3332</v>
      </c>
      <c r="CK45" s="56">
        <v>25</v>
      </c>
      <c r="CL45" s="56">
        <v>24</v>
      </c>
      <c r="CM45" s="341">
        <f t="shared" si="32"/>
        <v>96</v>
      </c>
      <c r="CN45" s="341" t="str">
        <f t="shared" si="33"/>
        <v>A+</v>
      </c>
      <c r="CO45" s="341" t="str">
        <f t="shared" si="34"/>
        <v>4</v>
      </c>
      <c r="CP45" s="419">
        <f t="shared" si="51"/>
        <v>75</v>
      </c>
      <c r="CQ45" s="471" t="str">
        <f t="shared" si="52"/>
        <v>B+</v>
      </c>
      <c r="CR45" s="471">
        <f t="shared" si="53"/>
        <v>3.1</v>
      </c>
      <c r="CS45" s="372">
        <f t="shared" si="54"/>
        <v>2.7166666666666668</v>
      </c>
      <c r="CT45" s="340">
        <f t="shared" si="55"/>
        <v>2.7592592592592591</v>
      </c>
    </row>
    <row r="46" spans="1:98">
      <c r="A46" s="21">
        <v>40</v>
      </c>
      <c r="B46" s="21">
        <v>7819230060</v>
      </c>
      <c r="C46" s="21">
        <v>1190044</v>
      </c>
      <c r="D46" s="21" t="s">
        <v>91</v>
      </c>
      <c r="E46" s="22" t="s">
        <v>130</v>
      </c>
      <c r="F46" s="666">
        <v>59288</v>
      </c>
      <c r="G46" s="56">
        <v>11</v>
      </c>
      <c r="H46" s="56">
        <v>75</v>
      </c>
      <c r="I46" s="56">
        <v>40</v>
      </c>
      <c r="J46" s="342">
        <f t="shared" si="0"/>
        <v>53.333333333333336</v>
      </c>
      <c r="K46" s="341" t="str">
        <f t="shared" si="1"/>
        <v>C+</v>
      </c>
      <c r="L46" s="341" t="str">
        <f t="shared" si="35"/>
        <v>2.4</v>
      </c>
      <c r="M46" s="56">
        <v>12</v>
      </c>
      <c r="N46" s="56">
        <v>25</v>
      </c>
      <c r="O46" s="56">
        <v>10</v>
      </c>
      <c r="P46" s="341">
        <f t="shared" si="2"/>
        <v>40</v>
      </c>
      <c r="Q46" s="341" t="str">
        <f t="shared" si="3"/>
        <v>C</v>
      </c>
      <c r="R46" s="341" t="str">
        <f t="shared" si="4"/>
        <v>2</v>
      </c>
      <c r="S46" s="419">
        <f t="shared" si="36"/>
        <v>50</v>
      </c>
      <c r="T46" s="471" t="str">
        <f t="shared" si="37"/>
        <v>C+</v>
      </c>
      <c r="U46" s="471">
        <f t="shared" si="38"/>
        <v>2.2999999999999998</v>
      </c>
      <c r="V46" s="56">
        <v>31</v>
      </c>
      <c r="W46" s="56">
        <v>75</v>
      </c>
      <c r="X46" s="56">
        <v>37</v>
      </c>
      <c r="Y46" s="341">
        <f t="shared" si="5"/>
        <v>49.333333333333336</v>
      </c>
      <c r="Z46" s="341" t="str">
        <f t="shared" si="6"/>
        <v>C</v>
      </c>
      <c r="AA46" s="341" t="str">
        <f t="shared" si="7"/>
        <v>2</v>
      </c>
      <c r="AB46" s="56">
        <v>32</v>
      </c>
      <c r="AC46" s="56">
        <v>25</v>
      </c>
      <c r="AD46" s="56">
        <v>19</v>
      </c>
      <c r="AE46" s="341">
        <f t="shared" si="8"/>
        <v>76</v>
      </c>
      <c r="AF46" s="341" t="str">
        <f t="shared" si="9"/>
        <v>B+</v>
      </c>
      <c r="AG46" s="341" t="str">
        <f t="shared" si="10"/>
        <v>3.2</v>
      </c>
      <c r="AH46" s="419">
        <f t="shared" si="39"/>
        <v>56.000000000000007</v>
      </c>
      <c r="AI46" s="471" t="str">
        <f t="shared" si="40"/>
        <v>C+</v>
      </c>
      <c r="AJ46" s="471">
        <f t="shared" si="41"/>
        <v>2.2999999999999998</v>
      </c>
      <c r="AK46" s="56">
        <v>51</v>
      </c>
      <c r="AL46" s="56">
        <v>75</v>
      </c>
      <c r="AM46" s="56">
        <v>46</v>
      </c>
      <c r="AN46" s="341">
        <f t="shared" si="11"/>
        <v>61.333333333333329</v>
      </c>
      <c r="AO46" s="341" t="str">
        <f t="shared" si="12"/>
        <v>B</v>
      </c>
      <c r="AP46" s="341" t="str">
        <f t="shared" si="13"/>
        <v>2.8</v>
      </c>
      <c r="AQ46" s="56">
        <v>52</v>
      </c>
      <c r="AR46" s="56">
        <v>25</v>
      </c>
      <c r="AS46" s="56">
        <v>23</v>
      </c>
      <c r="AT46" s="341">
        <f t="shared" si="14"/>
        <v>92</v>
      </c>
      <c r="AU46" s="341" t="str">
        <f t="shared" si="15"/>
        <v>A+</v>
      </c>
      <c r="AV46" s="341" t="str">
        <f t="shared" si="16"/>
        <v>4</v>
      </c>
      <c r="AW46" s="419">
        <f t="shared" si="42"/>
        <v>69</v>
      </c>
      <c r="AX46" s="471" t="str">
        <f t="shared" si="43"/>
        <v>B+</v>
      </c>
      <c r="AY46" s="471">
        <f t="shared" si="44"/>
        <v>3.1</v>
      </c>
      <c r="AZ46" s="56">
        <v>2031</v>
      </c>
      <c r="BA46" s="56">
        <v>75</v>
      </c>
      <c r="BB46" s="56">
        <v>41</v>
      </c>
      <c r="BC46" s="341">
        <f t="shared" si="17"/>
        <v>54.666666666666664</v>
      </c>
      <c r="BD46" s="341" t="str">
        <f t="shared" si="18"/>
        <v>C+</v>
      </c>
      <c r="BE46" s="341" t="str">
        <f t="shared" si="19"/>
        <v>2.4</v>
      </c>
      <c r="BF46" s="56">
        <v>2032</v>
      </c>
      <c r="BG46" s="56">
        <v>25</v>
      </c>
      <c r="BH46" s="56">
        <v>18</v>
      </c>
      <c r="BI46" s="341">
        <f t="shared" si="20"/>
        <v>72</v>
      </c>
      <c r="BJ46" s="341" t="str">
        <f t="shared" si="21"/>
        <v>B+</v>
      </c>
      <c r="BK46" s="341" t="str">
        <f t="shared" si="22"/>
        <v>3.2</v>
      </c>
      <c r="BL46" s="419">
        <f t="shared" si="45"/>
        <v>59</v>
      </c>
      <c r="BM46" s="471" t="str">
        <f t="shared" si="46"/>
        <v>B</v>
      </c>
      <c r="BN46" s="471">
        <f t="shared" si="47"/>
        <v>2.6</v>
      </c>
      <c r="BO46" s="56">
        <v>1151</v>
      </c>
      <c r="BP46" s="56">
        <v>75</v>
      </c>
      <c r="BQ46" s="49">
        <v>44</v>
      </c>
      <c r="BR46" s="341">
        <f t="shared" si="23"/>
        <v>58.666666666666664</v>
      </c>
      <c r="BS46" s="341" t="str">
        <f t="shared" si="24"/>
        <v>C+</v>
      </c>
      <c r="BT46" s="341" t="str">
        <f t="shared" si="25"/>
        <v>2.4</v>
      </c>
      <c r="BU46" s="56">
        <v>1152</v>
      </c>
      <c r="BV46" s="56">
        <v>25</v>
      </c>
      <c r="BW46" s="56">
        <v>19</v>
      </c>
      <c r="BX46" s="341">
        <f t="shared" si="26"/>
        <v>76</v>
      </c>
      <c r="BY46" s="341" t="str">
        <f t="shared" si="27"/>
        <v>B+</v>
      </c>
      <c r="BZ46" s="341" t="str">
        <f t="shared" si="28"/>
        <v>3.2</v>
      </c>
      <c r="CA46" s="419">
        <f t="shared" si="48"/>
        <v>63</v>
      </c>
      <c r="CB46" s="471" t="str">
        <f t="shared" si="49"/>
        <v>B</v>
      </c>
      <c r="CC46" s="471">
        <f t="shared" si="50"/>
        <v>2.6</v>
      </c>
      <c r="CD46" s="56">
        <v>3331</v>
      </c>
      <c r="CE46" s="56">
        <v>75</v>
      </c>
      <c r="CF46" s="56">
        <v>42</v>
      </c>
      <c r="CG46" s="341">
        <f t="shared" si="29"/>
        <v>56.000000000000007</v>
      </c>
      <c r="CH46" s="341" t="str">
        <f t="shared" si="30"/>
        <v>C+</v>
      </c>
      <c r="CI46" s="341" t="str">
        <f t="shared" si="31"/>
        <v>2.4</v>
      </c>
      <c r="CJ46" s="56">
        <v>3332</v>
      </c>
      <c r="CK46" s="56">
        <v>25</v>
      </c>
      <c r="CL46" s="56">
        <v>19</v>
      </c>
      <c r="CM46" s="341">
        <f t="shared" si="32"/>
        <v>76</v>
      </c>
      <c r="CN46" s="341" t="str">
        <f t="shared" si="33"/>
        <v>B+</v>
      </c>
      <c r="CO46" s="341" t="str">
        <f t="shared" si="34"/>
        <v>3.2</v>
      </c>
      <c r="CP46" s="419">
        <f t="shared" si="51"/>
        <v>61</v>
      </c>
      <c r="CQ46" s="471" t="str">
        <f t="shared" si="52"/>
        <v>B</v>
      </c>
      <c r="CR46" s="471">
        <f t="shared" si="53"/>
        <v>2.6</v>
      </c>
      <c r="CS46" s="372">
        <f t="shared" si="54"/>
        <v>2.583333333333333</v>
      </c>
      <c r="CT46" s="340">
        <f t="shared" si="55"/>
        <v>2.6148148148148147</v>
      </c>
    </row>
    <row r="47" spans="1:98">
      <c r="A47" s="21">
        <v>41</v>
      </c>
      <c r="B47" s="21">
        <v>7819230031</v>
      </c>
      <c r="C47" s="21">
        <v>1190045</v>
      </c>
      <c r="D47" s="21" t="s">
        <v>93</v>
      </c>
      <c r="E47" s="22" t="s">
        <v>131</v>
      </c>
      <c r="F47" s="666">
        <v>59365</v>
      </c>
      <c r="G47" s="56">
        <v>11</v>
      </c>
      <c r="H47" s="56">
        <v>75</v>
      </c>
      <c r="I47" s="56">
        <v>51</v>
      </c>
      <c r="J47" s="342">
        <f t="shared" si="0"/>
        <v>68</v>
      </c>
      <c r="K47" s="341" t="str">
        <f t="shared" si="1"/>
        <v>B</v>
      </c>
      <c r="L47" s="341" t="str">
        <f t="shared" si="35"/>
        <v>2.8</v>
      </c>
      <c r="M47" s="56">
        <v>12</v>
      </c>
      <c r="N47" s="56">
        <v>25</v>
      </c>
      <c r="O47" s="56">
        <v>10</v>
      </c>
      <c r="P47" s="341">
        <f t="shared" si="2"/>
        <v>40</v>
      </c>
      <c r="Q47" s="341" t="str">
        <f t="shared" si="3"/>
        <v>C</v>
      </c>
      <c r="R47" s="341" t="str">
        <f t="shared" si="4"/>
        <v>2</v>
      </c>
      <c r="S47" s="419">
        <f t="shared" si="36"/>
        <v>61</v>
      </c>
      <c r="T47" s="471" t="str">
        <f t="shared" si="37"/>
        <v>B</v>
      </c>
      <c r="U47" s="471">
        <f t="shared" si="38"/>
        <v>2.6</v>
      </c>
      <c r="V47" s="56">
        <v>31</v>
      </c>
      <c r="W47" s="56">
        <v>75</v>
      </c>
      <c r="X47" s="56">
        <v>35</v>
      </c>
      <c r="Y47" s="341">
        <f t="shared" si="5"/>
        <v>46.666666666666664</v>
      </c>
      <c r="Z47" s="341" t="str">
        <f t="shared" si="6"/>
        <v>C</v>
      </c>
      <c r="AA47" s="341" t="str">
        <f t="shared" si="7"/>
        <v>2</v>
      </c>
      <c r="AB47" s="56">
        <v>32</v>
      </c>
      <c r="AC47" s="56">
        <v>25</v>
      </c>
      <c r="AD47" s="56">
        <v>12</v>
      </c>
      <c r="AE47" s="341">
        <f t="shared" si="8"/>
        <v>48</v>
      </c>
      <c r="AF47" s="341" t="str">
        <f t="shared" si="9"/>
        <v>C</v>
      </c>
      <c r="AG47" s="341" t="str">
        <f t="shared" si="10"/>
        <v>2</v>
      </c>
      <c r="AH47" s="419">
        <f t="shared" si="39"/>
        <v>47</v>
      </c>
      <c r="AI47" s="471" t="str">
        <f t="shared" si="40"/>
        <v>C</v>
      </c>
      <c r="AJ47" s="471">
        <f t="shared" si="41"/>
        <v>2</v>
      </c>
      <c r="AK47" s="56">
        <v>51</v>
      </c>
      <c r="AL47" s="56">
        <v>75</v>
      </c>
      <c r="AM47" s="56">
        <v>51</v>
      </c>
      <c r="AN47" s="341">
        <f t="shared" si="11"/>
        <v>68</v>
      </c>
      <c r="AO47" s="341" t="str">
        <f t="shared" si="12"/>
        <v>B</v>
      </c>
      <c r="AP47" s="341" t="str">
        <f t="shared" si="13"/>
        <v>2.8</v>
      </c>
      <c r="AQ47" s="56">
        <v>52</v>
      </c>
      <c r="AR47" s="56">
        <v>25</v>
      </c>
      <c r="AS47" s="56">
        <v>20</v>
      </c>
      <c r="AT47" s="341">
        <f t="shared" si="14"/>
        <v>80</v>
      </c>
      <c r="AU47" s="341" t="str">
        <f t="shared" si="15"/>
        <v>A</v>
      </c>
      <c r="AV47" s="341" t="str">
        <f t="shared" si="16"/>
        <v>3.6</v>
      </c>
      <c r="AW47" s="419">
        <f t="shared" si="42"/>
        <v>71</v>
      </c>
      <c r="AX47" s="471" t="str">
        <f t="shared" si="43"/>
        <v>B+</v>
      </c>
      <c r="AY47" s="471">
        <f t="shared" si="44"/>
        <v>3</v>
      </c>
      <c r="AZ47" s="56">
        <v>2151</v>
      </c>
      <c r="BA47" s="56">
        <v>75</v>
      </c>
      <c r="BB47" s="56">
        <v>38</v>
      </c>
      <c r="BC47" s="341">
        <f t="shared" si="17"/>
        <v>50.666666666666671</v>
      </c>
      <c r="BD47" s="341" t="str">
        <f t="shared" si="18"/>
        <v>C+</v>
      </c>
      <c r="BE47" s="341" t="str">
        <f t="shared" si="19"/>
        <v>2.4</v>
      </c>
      <c r="BF47" s="56">
        <v>2152</v>
      </c>
      <c r="BG47" s="56">
        <v>25</v>
      </c>
      <c r="BH47" s="56">
        <v>16</v>
      </c>
      <c r="BI47" s="341">
        <f t="shared" si="20"/>
        <v>64</v>
      </c>
      <c r="BJ47" s="341" t="str">
        <f t="shared" si="21"/>
        <v>B</v>
      </c>
      <c r="BK47" s="341" t="str">
        <f t="shared" si="22"/>
        <v>2.8</v>
      </c>
      <c r="BL47" s="419">
        <f t="shared" si="45"/>
        <v>54</v>
      </c>
      <c r="BM47" s="471" t="str">
        <f t="shared" si="46"/>
        <v>B</v>
      </c>
      <c r="BN47" s="471">
        <f t="shared" si="47"/>
        <v>2.5</v>
      </c>
      <c r="BO47" s="56">
        <v>1031</v>
      </c>
      <c r="BP47" s="56">
        <v>75</v>
      </c>
      <c r="BQ47" s="49">
        <v>43</v>
      </c>
      <c r="BR47" s="341">
        <f t="shared" si="23"/>
        <v>57.333333333333336</v>
      </c>
      <c r="BS47" s="341" t="str">
        <f t="shared" si="24"/>
        <v>C+</v>
      </c>
      <c r="BT47" s="341" t="str">
        <f t="shared" si="25"/>
        <v>2.4</v>
      </c>
      <c r="BU47" s="56">
        <v>1032</v>
      </c>
      <c r="BV47" s="56">
        <v>25</v>
      </c>
      <c r="BW47" s="56">
        <v>21</v>
      </c>
      <c r="BX47" s="341">
        <f t="shared" si="26"/>
        <v>84</v>
      </c>
      <c r="BY47" s="341" t="str">
        <f t="shared" si="27"/>
        <v>A</v>
      </c>
      <c r="BZ47" s="341" t="str">
        <f t="shared" si="28"/>
        <v>3.6</v>
      </c>
      <c r="CA47" s="419">
        <f t="shared" si="48"/>
        <v>64</v>
      </c>
      <c r="CB47" s="471" t="str">
        <f t="shared" si="49"/>
        <v>B</v>
      </c>
      <c r="CC47" s="471">
        <f t="shared" si="50"/>
        <v>2.7</v>
      </c>
      <c r="CD47" s="56">
        <v>3071</v>
      </c>
      <c r="CE47" s="56">
        <v>75</v>
      </c>
      <c r="CF47" s="56">
        <v>44</v>
      </c>
      <c r="CG47" s="341">
        <f t="shared" si="29"/>
        <v>58.666666666666664</v>
      </c>
      <c r="CH47" s="341" t="str">
        <f t="shared" si="30"/>
        <v>C+</v>
      </c>
      <c r="CI47" s="341" t="str">
        <f t="shared" si="31"/>
        <v>2.4</v>
      </c>
      <c r="CJ47" s="56">
        <v>3072</v>
      </c>
      <c r="CK47" s="56">
        <v>25</v>
      </c>
      <c r="CL47" s="56">
        <v>22</v>
      </c>
      <c r="CM47" s="341">
        <f t="shared" si="32"/>
        <v>88</v>
      </c>
      <c r="CN47" s="341" t="str">
        <f t="shared" si="33"/>
        <v>A</v>
      </c>
      <c r="CO47" s="341" t="str">
        <f t="shared" si="34"/>
        <v>3.6</v>
      </c>
      <c r="CP47" s="419">
        <f t="shared" si="51"/>
        <v>66</v>
      </c>
      <c r="CQ47" s="471" t="str">
        <f t="shared" si="52"/>
        <v>B</v>
      </c>
      <c r="CR47" s="471">
        <f t="shared" si="53"/>
        <v>2.7</v>
      </c>
      <c r="CS47" s="372">
        <f t="shared" si="54"/>
        <v>2.5833333333333335</v>
      </c>
      <c r="CT47" s="340">
        <f t="shared" si="55"/>
        <v>2.6037037037037036</v>
      </c>
    </row>
    <row r="48" spans="1:98">
      <c r="A48" s="21">
        <v>42</v>
      </c>
      <c r="B48" s="21">
        <v>7819230007</v>
      </c>
      <c r="C48" s="21">
        <v>1190046</v>
      </c>
      <c r="D48" s="21" t="s">
        <v>95</v>
      </c>
      <c r="E48" s="22" t="s">
        <v>132</v>
      </c>
      <c r="F48" s="666">
        <v>59290</v>
      </c>
      <c r="G48" s="56">
        <v>11</v>
      </c>
      <c r="H48" s="56">
        <v>75</v>
      </c>
      <c r="I48" s="56">
        <v>29</v>
      </c>
      <c r="J48" s="342">
        <f t="shared" si="0"/>
        <v>38.666666666666664</v>
      </c>
      <c r="K48" s="341" t="str">
        <f t="shared" si="1"/>
        <v>D+</v>
      </c>
      <c r="L48" s="341" t="str">
        <f t="shared" si="35"/>
        <v>1.6</v>
      </c>
      <c r="M48" s="56">
        <v>12</v>
      </c>
      <c r="N48" s="56">
        <v>25</v>
      </c>
      <c r="O48" s="56">
        <v>10</v>
      </c>
      <c r="P48" s="341">
        <f t="shared" si="2"/>
        <v>40</v>
      </c>
      <c r="Q48" s="341" t="str">
        <f t="shared" si="3"/>
        <v>C</v>
      </c>
      <c r="R48" s="341" t="str">
        <f t="shared" si="4"/>
        <v>2</v>
      </c>
      <c r="S48" s="419">
        <f t="shared" si="36"/>
        <v>39</v>
      </c>
      <c r="T48" s="471" t="str">
        <f t="shared" si="37"/>
        <v>C</v>
      </c>
      <c r="U48" s="471">
        <f t="shared" si="38"/>
        <v>1.7</v>
      </c>
      <c r="V48" s="56">
        <v>31</v>
      </c>
      <c r="W48" s="56">
        <v>75</v>
      </c>
      <c r="X48" s="56">
        <v>23</v>
      </c>
      <c r="Y48" s="341">
        <f t="shared" si="5"/>
        <v>30.666666666666664</v>
      </c>
      <c r="Z48" s="341" t="str">
        <f t="shared" si="6"/>
        <v>D+</v>
      </c>
      <c r="AA48" s="341" t="str">
        <f t="shared" si="7"/>
        <v>1.6</v>
      </c>
      <c r="AB48" s="56">
        <v>32</v>
      </c>
      <c r="AC48" s="56">
        <v>25</v>
      </c>
      <c r="AD48" s="56">
        <v>11</v>
      </c>
      <c r="AE48" s="341">
        <f t="shared" si="8"/>
        <v>44</v>
      </c>
      <c r="AF48" s="341" t="str">
        <f t="shared" si="9"/>
        <v>C</v>
      </c>
      <c r="AG48" s="341" t="str">
        <f t="shared" si="10"/>
        <v>2</v>
      </c>
      <c r="AH48" s="419">
        <f t="shared" si="39"/>
        <v>34</v>
      </c>
      <c r="AI48" s="471" t="str">
        <f t="shared" si="40"/>
        <v>C</v>
      </c>
      <c r="AJ48" s="471">
        <f t="shared" si="41"/>
        <v>1.7000000000000002</v>
      </c>
      <c r="AK48" s="56">
        <v>51</v>
      </c>
      <c r="AL48" s="56">
        <v>75</v>
      </c>
      <c r="AM48" s="56">
        <v>38</v>
      </c>
      <c r="AN48" s="341">
        <f t="shared" si="11"/>
        <v>50.666666666666671</v>
      </c>
      <c r="AO48" s="341" t="str">
        <f t="shared" si="12"/>
        <v>C+</v>
      </c>
      <c r="AP48" s="341" t="str">
        <f t="shared" si="13"/>
        <v>2.4</v>
      </c>
      <c r="AQ48" s="56">
        <v>52</v>
      </c>
      <c r="AR48" s="56">
        <v>25</v>
      </c>
      <c r="AS48" s="56">
        <v>19</v>
      </c>
      <c r="AT48" s="341">
        <f t="shared" si="14"/>
        <v>76</v>
      </c>
      <c r="AU48" s="341" t="str">
        <f t="shared" si="15"/>
        <v>B+</v>
      </c>
      <c r="AV48" s="341" t="str">
        <f t="shared" si="16"/>
        <v>3.2</v>
      </c>
      <c r="AW48" s="419">
        <f t="shared" si="42"/>
        <v>56.999999999999993</v>
      </c>
      <c r="AX48" s="471" t="str">
        <f t="shared" si="43"/>
        <v>B</v>
      </c>
      <c r="AY48" s="471">
        <f t="shared" si="44"/>
        <v>2.6</v>
      </c>
      <c r="AZ48" s="56">
        <v>2031</v>
      </c>
      <c r="BA48" s="56">
        <v>75</v>
      </c>
      <c r="BB48" s="56">
        <v>40</v>
      </c>
      <c r="BC48" s="341">
        <f t="shared" si="17"/>
        <v>53.333333333333336</v>
      </c>
      <c r="BD48" s="341" t="str">
        <f t="shared" si="18"/>
        <v>C+</v>
      </c>
      <c r="BE48" s="341" t="str">
        <f t="shared" si="19"/>
        <v>2.4</v>
      </c>
      <c r="BF48" s="56">
        <v>2032</v>
      </c>
      <c r="BG48" s="56">
        <v>25</v>
      </c>
      <c r="BH48" s="56">
        <v>18</v>
      </c>
      <c r="BI48" s="341">
        <f t="shared" si="20"/>
        <v>72</v>
      </c>
      <c r="BJ48" s="341" t="str">
        <f t="shared" si="21"/>
        <v>B+</v>
      </c>
      <c r="BK48" s="341" t="str">
        <f t="shared" si="22"/>
        <v>3.2</v>
      </c>
      <c r="BL48" s="419">
        <f t="shared" si="45"/>
        <v>57.999999999999993</v>
      </c>
      <c r="BM48" s="471" t="str">
        <f t="shared" si="46"/>
        <v>B</v>
      </c>
      <c r="BN48" s="471">
        <f t="shared" si="47"/>
        <v>2.6</v>
      </c>
      <c r="BO48" s="56">
        <v>1151</v>
      </c>
      <c r="BP48" s="56">
        <v>75</v>
      </c>
      <c r="BQ48" s="49">
        <v>32</v>
      </c>
      <c r="BR48" s="341">
        <f t="shared" si="23"/>
        <v>42.666666666666671</v>
      </c>
      <c r="BS48" s="341" t="str">
        <f t="shared" si="24"/>
        <v>C</v>
      </c>
      <c r="BT48" s="341" t="str">
        <f t="shared" si="25"/>
        <v>2</v>
      </c>
      <c r="BU48" s="56">
        <v>1152</v>
      </c>
      <c r="BV48" s="56">
        <v>25</v>
      </c>
      <c r="BW48" s="56">
        <v>17</v>
      </c>
      <c r="BX48" s="341">
        <f t="shared" si="26"/>
        <v>68</v>
      </c>
      <c r="BY48" s="341" t="str">
        <f t="shared" si="27"/>
        <v>B</v>
      </c>
      <c r="BZ48" s="341" t="str">
        <f t="shared" si="28"/>
        <v>2.8</v>
      </c>
      <c r="CA48" s="419">
        <f t="shared" si="48"/>
        <v>49</v>
      </c>
      <c r="CB48" s="471" t="str">
        <f t="shared" si="49"/>
        <v>C+</v>
      </c>
      <c r="CC48" s="471">
        <f t="shared" si="50"/>
        <v>2.2000000000000002</v>
      </c>
      <c r="CD48" s="56">
        <v>4431</v>
      </c>
      <c r="CE48" s="56">
        <v>75</v>
      </c>
      <c r="CF48" s="56">
        <v>35</v>
      </c>
      <c r="CG48" s="341">
        <f t="shared" si="29"/>
        <v>46.666666666666664</v>
      </c>
      <c r="CH48" s="341" t="str">
        <f t="shared" si="30"/>
        <v>C</v>
      </c>
      <c r="CI48" s="341" t="str">
        <f t="shared" si="31"/>
        <v>2</v>
      </c>
      <c r="CJ48" s="56">
        <v>4432</v>
      </c>
      <c r="CK48" s="56">
        <v>25</v>
      </c>
      <c r="CL48" s="56">
        <v>19</v>
      </c>
      <c r="CM48" s="341">
        <f t="shared" si="32"/>
        <v>76</v>
      </c>
      <c r="CN48" s="341" t="str">
        <f t="shared" si="33"/>
        <v>B+</v>
      </c>
      <c r="CO48" s="341" t="str">
        <f t="shared" si="34"/>
        <v>3.2</v>
      </c>
      <c r="CP48" s="419">
        <f t="shared" si="51"/>
        <v>54</v>
      </c>
      <c r="CQ48" s="471" t="str">
        <f t="shared" si="52"/>
        <v>C+</v>
      </c>
      <c r="CR48" s="471">
        <f t="shared" si="53"/>
        <v>2.2999999999999998</v>
      </c>
      <c r="CS48" s="372">
        <f t="shared" si="54"/>
        <v>2.1833333333333336</v>
      </c>
      <c r="CT48" s="340">
        <f t="shared" si="55"/>
        <v>2.2370370370370369</v>
      </c>
    </row>
    <row r="49" spans="1:98">
      <c r="A49" s="21">
        <v>43</v>
      </c>
      <c r="B49" s="21">
        <v>7819230063</v>
      </c>
      <c r="C49" s="21">
        <v>1190047</v>
      </c>
      <c r="D49" s="21" t="s">
        <v>97</v>
      </c>
      <c r="E49" s="22" t="s">
        <v>133</v>
      </c>
      <c r="F49" s="666">
        <v>58757</v>
      </c>
      <c r="G49" s="56">
        <v>11</v>
      </c>
      <c r="H49" s="56">
        <v>75</v>
      </c>
      <c r="I49" s="56">
        <v>28</v>
      </c>
      <c r="J49" s="342">
        <f t="shared" si="0"/>
        <v>37.333333333333336</v>
      </c>
      <c r="K49" s="341" t="str">
        <f t="shared" si="1"/>
        <v>D+</v>
      </c>
      <c r="L49" s="341" t="str">
        <f t="shared" si="35"/>
        <v>1.6</v>
      </c>
      <c r="M49" s="56">
        <v>12</v>
      </c>
      <c r="N49" s="56">
        <v>25</v>
      </c>
      <c r="O49" s="56">
        <v>10</v>
      </c>
      <c r="P49" s="341">
        <f t="shared" si="2"/>
        <v>40</v>
      </c>
      <c r="Q49" s="341" t="str">
        <f t="shared" si="3"/>
        <v>C</v>
      </c>
      <c r="R49" s="341" t="str">
        <f t="shared" si="4"/>
        <v>2</v>
      </c>
      <c r="S49" s="419">
        <f t="shared" si="36"/>
        <v>38</v>
      </c>
      <c r="T49" s="471" t="str">
        <f t="shared" si="37"/>
        <v>C</v>
      </c>
      <c r="U49" s="471">
        <f t="shared" si="38"/>
        <v>1.7</v>
      </c>
      <c r="V49" s="56">
        <v>31</v>
      </c>
      <c r="W49" s="56">
        <v>75</v>
      </c>
      <c r="X49" s="56">
        <v>23</v>
      </c>
      <c r="Y49" s="341">
        <f t="shared" si="5"/>
        <v>30.666666666666664</v>
      </c>
      <c r="Z49" s="341" t="str">
        <f t="shared" si="6"/>
        <v>D+</v>
      </c>
      <c r="AA49" s="341" t="str">
        <f t="shared" si="7"/>
        <v>1.6</v>
      </c>
      <c r="AB49" s="56">
        <v>32</v>
      </c>
      <c r="AC49" s="56">
        <v>25</v>
      </c>
      <c r="AD49" s="56">
        <v>11</v>
      </c>
      <c r="AE49" s="341">
        <f t="shared" si="8"/>
        <v>44</v>
      </c>
      <c r="AF49" s="341" t="str">
        <f t="shared" si="9"/>
        <v>C</v>
      </c>
      <c r="AG49" s="341" t="str">
        <f t="shared" si="10"/>
        <v>2</v>
      </c>
      <c r="AH49" s="419">
        <f t="shared" si="39"/>
        <v>34</v>
      </c>
      <c r="AI49" s="471" t="str">
        <f t="shared" si="40"/>
        <v>C</v>
      </c>
      <c r="AJ49" s="471">
        <f t="shared" si="41"/>
        <v>1.7000000000000002</v>
      </c>
      <c r="AK49" s="56">
        <v>51</v>
      </c>
      <c r="AL49" s="56">
        <v>75</v>
      </c>
      <c r="AM49" s="56">
        <v>38</v>
      </c>
      <c r="AN49" s="341">
        <f t="shared" si="11"/>
        <v>50.666666666666671</v>
      </c>
      <c r="AO49" s="341" t="str">
        <f t="shared" si="12"/>
        <v>C+</v>
      </c>
      <c r="AP49" s="341" t="str">
        <f t="shared" si="13"/>
        <v>2.4</v>
      </c>
      <c r="AQ49" s="56">
        <v>52</v>
      </c>
      <c r="AR49" s="56">
        <v>25</v>
      </c>
      <c r="AS49" s="56">
        <v>18</v>
      </c>
      <c r="AT49" s="341">
        <f t="shared" si="14"/>
        <v>72</v>
      </c>
      <c r="AU49" s="341" t="str">
        <f t="shared" si="15"/>
        <v>B+</v>
      </c>
      <c r="AV49" s="341" t="str">
        <f t="shared" si="16"/>
        <v>3.2</v>
      </c>
      <c r="AW49" s="419">
        <f t="shared" si="42"/>
        <v>56.000000000000007</v>
      </c>
      <c r="AX49" s="471" t="str">
        <f t="shared" si="43"/>
        <v>B</v>
      </c>
      <c r="AY49" s="471">
        <f t="shared" si="44"/>
        <v>2.6</v>
      </c>
      <c r="AZ49" s="56">
        <v>2031</v>
      </c>
      <c r="BA49" s="56">
        <v>75</v>
      </c>
      <c r="BB49" s="56">
        <v>31</v>
      </c>
      <c r="BC49" s="341">
        <f t="shared" si="17"/>
        <v>41.333333333333336</v>
      </c>
      <c r="BD49" s="341" t="str">
        <f t="shared" si="18"/>
        <v>C</v>
      </c>
      <c r="BE49" s="341" t="str">
        <f t="shared" si="19"/>
        <v>2</v>
      </c>
      <c r="BF49" s="56">
        <v>2032</v>
      </c>
      <c r="BG49" s="56">
        <v>25</v>
      </c>
      <c r="BH49" s="56">
        <v>18</v>
      </c>
      <c r="BI49" s="341">
        <f t="shared" si="20"/>
        <v>72</v>
      </c>
      <c r="BJ49" s="341" t="str">
        <f t="shared" si="21"/>
        <v>B+</v>
      </c>
      <c r="BK49" s="341" t="str">
        <f t="shared" si="22"/>
        <v>3.2</v>
      </c>
      <c r="BL49" s="419">
        <f t="shared" si="45"/>
        <v>49</v>
      </c>
      <c r="BM49" s="471" t="str">
        <f t="shared" si="46"/>
        <v>C+</v>
      </c>
      <c r="BN49" s="471">
        <f t="shared" si="47"/>
        <v>2.2999999999999998</v>
      </c>
      <c r="BO49" s="56">
        <v>1151</v>
      </c>
      <c r="BP49" s="56">
        <v>75</v>
      </c>
      <c r="BQ49" s="49">
        <v>35</v>
      </c>
      <c r="BR49" s="341">
        <f t="shared" si="23"/>
        <v>46.666666666666664</v>
      </c>
      <c r="BS49" s="341" t="str">
        <f t="shared" si="24"/>
        <v>C</v>
      </c>
      <c r="BT49" s="341" t="str">
        <f t="shared" si="25"/>
        <v>2</v>
      </c>
      <c r="BU49" s="56">
        <v>1152</v>
      </c>
      <c r="BV49" s="56">
        <v>25</v>
      </c>
      <c r="BW49" s="56">
        <v>19</v>
      </c>
      <c r="BX49" s="341">
        <f t="shared" si="26"/>
        <v>76</v>
      </c>
      <c r="BY49" s="341" t="str">
        <f t="shared" si="27"/>
        <v>B+</v>
      </c>
      <c r="BZ49" s="341" t="str">
        <f t="shared" si="28"/>
        <v>3.2</v>
      </c>
      <c r="CA49" s="419">
        <f t="shared" si="48"/>
        <v>54</v>
      </c>
      <c r="CB49" s="471" t="str">
        <f t="shared" si="49"/>
        <v>C+</v>
      </c>
      <c r="CC49" s="471">
        <f t="shared" si="50"/>
        <v>2.2999999999999998</v>
      </c>
      <c r="CD49" s="56">
        <v>4431</v>
      </c>
      <c r="CE49" s="56">
        <v>75</v>
      </c>
      <c r="CF49" s="56">
        <v>30</v>
      </c>
      <c r="CG49" s="341">
        <f t="shared" si="29"/>
        <v>40</v>
      </c>
      <c r="CH49" s="341" t="str">
        <f t="shared" si="30"/>
        <v>C</v>
      </c>
      <c r="CI49" s="341" t="str">
        <f t="shared" si="31"/>
        <v>2</v>
      </c>
      <c r="CJ49" s="56">
        <v>4432</v>
      </c>
      <c r="CK49" s="56">
        <v>25</v>
      </c>
      <c r="CL49" s="56">
        <v>19</v>
      </c>
      <c r="CM49" s="341">
        <f t="shared" si="32"/>
        <v>76</v>
      </c>
      <c r="CN49" s="341" t="str">
        <f t="shared" si="33"/>
        <v>B+</v>
      </c>
      <c r="CO49" s="341" t="str">
        <f t="shared" si="34"/>
        <v>3.2</v>
      </c>
      <c r="CP49" s="419">
        <f t="shared" si="51"/>
        <v>49</v>
      </c>
      <c r="CQ49" s="471" t="str">
        <f t="shared" si="52"/>
        <v>C+</v>
      </c>
      <c r="CR49" s="471">
        <f t="shared" si="53"/>
        <v>2.2999999999999998</v>
      </c>
      <c r="CS49" s="372">
        <f t="shared" si="54"/>
        <v>2.1500000000000004</v>
      </c>
      <c r="CT49" s="340">
        <f t="shared" si="55"/>
        <v>2.1999999999999997</v>
      </c>
    </row>
    <row r="50" spans="1:98">
      <c r="A50" s="21">
        <v>44</v>
      </c>
      <c r="B50" s="21">
        <v>7819230034</v>
      </c>
      <c r="C50" s="21">
        <v>1190048</v>
      </c>
      <c r="D50" s="21" t="s">
        <v>99</v>
      </c>
      <c r="E50" s="22" t="s">
        <v>134</v>
      </c>
      <c r="F50" s="666">
        <v>59531</v>
      </c>
      <c r="G50" s="56">
        <v>11</v>
      </c>
      <c r="H50" s="56">
        <v>75</v>
      </c>
      <c r="I50" s="56">
        <v>27</v>
      </c>
      <c r="J50" s="342">
        <f t="shared" si="0"/>
        <v>36</v>
      </c>
      <c r="K50" s="341" t="str">
        <f t="shared" si="1"/>
        <v>D+</v>
      </c>
      <c r="L50" s="341" t="str">
        <f t="shared" si="35"/>
        <v>1.6</v>
      </c>
      <c r="M50" s="56">
        <v>12</v>
      </c>
      <c r="N50" s="56">
        <v>25</v>
      </c>
      <c r="O50" s="56">
        <v>10</v>
      </c>
      <c r="P50" s="341">
        <f t="shared" si="2"/>
        <v>40</v>
      </c>
      <c r="Q50" s="341" t="str">
        <f t="shared" si="3"/>
        <v>C</v>
      </c>
      <c r="R50" s="341" t="str">
        <f t="shared" si="4"/>
        <v>2</v>
      </c>
      <c r="S50" s="419">
        <f t="shared" si="36"/>
        <v>37</v>
      </c>
      <c r="T50" s="471" t="str">
        <f t="shared" si="37"/>
        <v>C</v>
      </c>
      <c r="U50" s="471">
        <f t="shared" si="38"/>
        <v>1.7</v>
      </c>
      <c r="V50" s="56">
        <v>31</v>
      </c>
      <c r="W50" s="56">
        <v>75</v>
      </c>
      <c r="X50" s="56">
        <v>30</v>
      </c>
      <c r="Y50" s="341">
        <f t="shared" si="5"/>
        <v>40</v>
      </c>
      <c r="Z50" s="341" t="str">
        <f t="shared" si="6"/>
        <v>C</v>
      </c>
      <c r="AA50" s="341" t="str">
        <f t="shared" si="7"/>
        <v>2</v>
      </c>
      <c r="AB50" s="56">
        <v>32</v>
      </c>
      <c r="AC50" s="56">
        <v>25</v>
      </c>
      <c r="AD50" s="56">
        <v>15</v>
      </c>
      <c r="AE50" s="341">
        <f t="shared" si="8"/>
        <v>60</v>
      </c>
      <c r="AF50" s="341" t="str">
        <f t="shared" si="9"/>
        <v>B</v>
      </c>
      <c r="AG50" s="341" t="str">
        <f t="shared" si="10"/>
        <v>2.8</v>
      </c>
      <c r="AH50" s="419">
        <f t="shared" si="39"/>
        <v>45</v>
      </c>
      <c r="AI50" s="471" t="str">
        <f t="shared" si="40"/>
        <v>C+</v>
      </c>
      <c r="AJ50" s="471">
        <f t="shared" si="41"/>
        <v>2.2000000000000002</v>
      </c>
      <c r="AK50" s="56">
        <v>51</v>
      </c>
      <c r="AL50" s="56">
        <v>75</v>
      </c>
      <c r="AM50" s="56">
        <v>38</v>
      </c>
      <c r="AN50" s="341">
        <f t="shared" si="11"/>
        <v>50.666666666666671</v>
      </c>
      <c r="AO50" s="341" t="str">
        <f t="shared" si="12"/>
        <v>C+</v>
      </c>
      <c r="AP50" s="341" t="str">
        <f t="shared" si="13"/>
        <v>2.4</v>
      </c>
      <c r="AQ50" s="56">
        <v>52</v>
      </c>
      <c r="AR50" s="56">
        <v>25</v>
      </c>
      <c r="AS50" s="56">
        <v>18</v>
      </c>
      <c r="AT50" s="341">
        <f t="shared" si="14"/>
        <v>72</v>
      </c>
      <c r="AU50" s="341" t="str">
        <f t="shared" si="15"/>
        <v>B+</v>
      </c>
      <c r="AV50" s="341" t="str">
        <f t="shared" si="16"/>
        <v>3.2</v>
      </c>
      <c r="AW50" s="419">
        <f t="shared" si="42"/>
        <v>56.000000000000007</v>
      </c>
      <c r="AX50" s="471" t="str">
        <f t="shared" si="43"/>
        <v>B</v>
      </c>
      <c r="AY50" s="471">
        <f t="shared" si="44"/>
        <v>2.6</v>
      </c>
      <c r="AZ50" s="56">
        <v>2031</v>
      </c>
      <c r="BA50" s="56">
        <v>75</v>
      </c>
      <c r="BB50" s="56">
        <v>31</v>
      </c>
      <c r="BC50" s="341">
        <f t="shared" si="17"/>
        <v>41.333333333333336</v>
      </c>
      <c r="BD50" s="341" t="str">
        <f t="shared" si="18"/>
        <v>C</v>
      </c>
      <c r="BE50" s="341" t="str">
        <f t="shared" si="19"/>
        <v>2</v>
      </c>
      <c r="BF50" s="56">
        <v>2032</v>
      </c>
      <c r="BG50" s="56">
        <v>25</v>
      </c>
      <c r="BH50" s="56">
        <v>18</v>
      </c>
      <c r="BI50" s="341">
        <f t="shared" si="20"/>
        <v>72</v>
      </c>
      <c r="BJ50" s="341" t="str">
        <f t="shared" si="21"/>
        <v>B+</v>
      </c>
      <c r="BK50" s="341" t="str">
        <f t="shared" si="22"/>
        <v>3.2</v>
      </c>
      <c r="BL50" s="419">
        <f t="shared" si="45"/>
        <v>49</v>
      </c>
      <c r="BM50" s="471" t="str">
        <f t="shared" si="46"/>
        <v>C+</v>
      </c>
      <c r="BN50" s="471">
        <f t="shared" si="47"/>
        <v>2.2999999999999998</v>
      </c>
      <c r="BO50" s="56">
        <v>1151</v>
      </c>
      <c r="BP50" s="56">
        <v>75</v>
      </c>
      <c r="BQ50" s="49">
        <v>40</v>
      </c>
      <c r="BR50" s="341">
        <f t="shared" si="23"/>
        <v>53.333333333333336</v>
      </c>
      <c r="BS50" s="341" t="str">
        <f t="shared" si="24"/>
        <v>C+</v>
      </c>
      <c r="BT50" s="341" t="str">
        <f t="shared" si="25"/>
        <v>2.4</v>
      </c>
      <c r="BU50" s="56">
        <v>1152</v>
      </c>
      <c r="BV50" s="56">
        <v>25</v>
      </c>
      <c r="BW50" s="56">
        <v>19</v>
      </c>
      <c r="BX50" s="341">
        <f t="shared" si="26"/>
        <v>76</v>
      </c>
      <c r="BY50" s="341" t="str">
        <f t="shared" si="27"/>
        <v>B+</v>
      </c>
      <c r="BZ50" s="341" t="str">
        <f t="shared" si="28"/>
        <v>3.2</v>
      </c>
      <c r="CA50" s="419">
        <f t="shared" si="48"/>
        <v>59</v>
      </c>
      <c r="CB50" s="471" t="str">
        <f t="shared" si="49"/>
        <v>B</v>
      </c>
      <c r="CC50" s="471">
        <f t="shared" si="50"/>
        <v>2.6</v>
      </c>
      <c r="CD50" s="56">
        <v>3311</v>
      </c>
      <c r="CE50" s="56">
        <v>75</v>
      </c>
      <c r="CF50" s="56">
        <v>28</v>
      </c>
      <c r="CG50" s="341">
        <f t="shared" si="29"/>
        <v>37.333333333333336</v>
      </c>
      <c r="CH50" s="341" t="str">
        <f t="shared" si="30"/>
        <v>D+</v>
      </c>
      <c r="CI50" s="341" t="str">
        <f t="shared" si="31"/>
        <v>1.6</v>
      </c>
      <c r="CJ50" s="56">
        <v>3312</v>
      </c>
      <c r="CK50" s="56">
        <v>25</v>
      </c>
      <c r="CL50" s="56">
        <v>10</v>
      </c>
      <c r="CM50" s="341">
        <f t="shared" si="32"/>
        <v>40</v>
      </c>
      <c r="CN50" s="341" t="str">
        <f t="shared" si="33"/>
        <v>C</v>
      </c>
      <c r="CO50" s="341" t="str">
        <f t="shared" si="34"/>
        <v>2</v>
      </c>
      <c r="CP50" s="419">
        <f t="shared" si="51"/>
        <v>38</v>
      </c>
      <c r="CQ50" s="471" t="str">
        <f t="shared" si="52"/>
        <v>C</v>
      </c>
      <c r="CR50" s="471">
        <f t="shared" si="53"/>
        <v>1.7</v>
      </c>
      <c r="CS50" s="372">
        <f t="shared" si="54"/>
        <v>2.1833333333333331</v>
      </c>
      <c r="CT50" s="340">
        <f t="shared" si="55"/>
        <v>2.2185185185185183</v>
      </c>
    </row>
    <row r="51" spans="1:98">
      <c r="A51" s="21">
        <v>45</v>
      </c>
      <c r="B51" s="21">
        <v>7819230047</v>
      </c>
      <c r="C51" s="21">
        <v>1190049</v>
      </c>
      <c r="D51" s="21" t="s">
        <v>101</v>
      </c>
      <c r="E51" s="22" t="s">
        <v>135</v>
      </c>
      <c r="F51" s="666">
        <v>58598</v>
      </c>
      <c r="G51" s="56">
        <v>11</v>
      </c>
      <c r="H51" s="56">
        <v>75</v>
      </c>
      <c r="I51" s="56">
        <v>44</v>
      </c>
      <c r="J51" s="342">
        <f t="shared" si="0"/>
        <v>58.666666666666664</v>
      </c>
      <c r="K51" s="341" t="str">
        <f t="shared" si="1"/>
        <v>C+</v>
      </c>
      <c r="L51" s="341" t="str">
        <f t="shared" si="35"/>
        <v>2.4</v>
      </c>
      <c r="M51" s="56">
        <v>12</v>
      </c>
      <c r="N51" s="56">
        <v>25</v>
      </c>
      <c r="O51" s="56">
        <v>10</v>
      </c>
      <c r="P51" s="341">
        <f t="shared" si="2"/>
        <v>40</v>
      </c>
      <c r="Q51" s="341" t="str">
        <f t="shared" si="3"/>
        <v>C</v>
      </c>
      <c r="R51" s="341" t="str">
        <f t="shared" si="4"/>
        <v>2</v>
      </c>
      <c r="S51" s="419">
        <f t="shared" si="36"/>
        <v>54</v>
      </c>
      <c r="T51" s="471" t="str">
        <f t="shared" si="37"/>
        <v>C+</v>
      </c>
      <c r="U51" s="471">
        <f t="shared" si="38"/>
        <v>2.2999999999999998</v>
      </c>
      <c r="V51" s="56">
        <v>31</v>
      </c>
      <c r="W51" s="56">
        <v>75</v>
      </c>
      <c r="X51" s="56">
        <v>25</v>
      </c>
      <c r="Y51" s="341">
        <f t="shared" si="5"/>
        <v>33.333333333333329</v>
      </c>
      <c r="Z51" s="341" t="str">
        <f t="shared" si="6"/>
        <v>D+</v>
      </c>
      <c r="AA51" s="341" t="str">
        <f t="shared" si="7"/>
        <v>1.6</v>
      </c>
      <c r="AB51" s="56">
        <v>32</v>
      </c>
      <c r="AC51" s="56">
        <v>25</v>
      </c>
      <c r="AD51" s="56">
        <v>11</v>
      </c>
      <c r="AE51" s="341">
        <f t="shared" si="8"/>
        <v>44</v>
      </c>
      <c r="AF51" s="341" t="str">
        <f t="shared" si="9"/>
        <v>C</v>
      </c>
      <c r="AG51" s="341" t="str">
        <f t="shared" si="10"/>
        <v>2</v>
      </c>
      <c r="AH51" s="419">
        <f t="shared" si="39"/>
        <v>36</v>
      </c>
      <c r="AI51" s="471" t="str">
        <f t="shared" si="40"/>
        <v>C</v>
      </c>
      <c r="AJ51" s="471">
        <f t="shared" si="41"/>
        <v>1.7000000000000002</v>
      </c>
      <c r="AK51" s="56">
        <v>51</v>
      </c>
      <c r="AL51" s="56">
        <v>75</v>
      </c>
      <c r="AM51" s="56">
        <v>43</v>
      </c>
      <c r="AN51" s="341">
        <f t="shared" si="11"/>
        <v>57.333333333333336</v>
      </c>
      <c r="AO51" s="341" t="str">
        <f t="shared" si="12"/>
        <v>C+</v>
      </c>
      <c r="AP51" s="341" t="str">
        <f t="shared" si="13"/>
        <v>2.4</v>
      </c>
      <c r="AQ51" s="56">
        <v>52</v>
      </c>
      <c r="AR51" s="56">
        <v>25</v>
      </c>
      <c r="AS51" s="56">
        <v>19</v>
      </c>
      <c r="AT51" s="341">
        <f t="shared" si="14"/>
        <v>76</v>
      </c>
      <c r="AU51" s="341" t="str">
        <f t="shared" si="15"/>
        <v>B+</v>
      </c>
      <c r="AV51" s="341" t="str">
        <f t="shared" si="16"/>
        <v>3.2</v>
      </c>
      <c r="AW51" s="419">
        <f t="shared" si="42"/>
        <v>62</v>
      </c>
      <c r="AX51" s="471" t="str">
        <f t="shared" si="43"/>
        <v>B</v>
      </c>
      <c r="AY51" s="471">
        <f t="shared" si="44"/>
        <v>2.6</v>
      </c>
      <c r="AZ51" s="56">
        <v>2151</v>
      </c>
      <c r="BA51" s="56">
        <v>75</v>
      </c>
      <c r="BB51" s="56">
        <v>37</v>
      </c>
      <c r="BC51" s="341">
        <f t="shared" si="17"/>
        <v>49.333333333333336</v>
      </c>
      <c r="BD51" s="341" t="str">
        <f t="shared" si="18"/>
        <v>C</v>
      </c>
      <c r="BE51" s="341" t="str">
        <f t="shared" si="19"/>
        <v>2</v>
      </c>
      <c r="BF51" s="56">
        <v>2152</v>
      </c>
      <c r="BG51" s="56">
        <v>25</v>
      </c>
      <c r="BH51" s="56">
        <v>15</v>
      </c>
      <c r="BI51" s="341">
        <f t="shared" si="20"/>
        <v>60</v>
      </c>
      <c r="BJ51" s="341" t="str">
        <f t="shared" si="21"/>
        <v>B</v>
      </c>
      <c r="BK51" s="341" t="str">
        <f t="shared" si="22"/>
        <v>2.8</v>
      </c>
      <c r="BL51" s="419">
        <f t="shared" si="45"/>
        <v>52</v>
      </c>
      <c r="BM51" s="471" t="str">
        <f t="shared" si="46"/>
        <v>C+</v>
      </c>
      <c r="BN51" s="471">
        <f t="shared" si="47"/>
        <v>2.2000000000000002</v>
      </c>
      <c r="BO51" s="56">
        <v>1031</v>
      </c>
      <c r="BP51" s="56">
        <v>75</v>
      </c>
      <c r="BQ51" s="49">
        <v>23</v>
      </c>
      <c r="BR51" s="341">
        <f t="shared" si="23"/>
        <v>30.666666666666664</v>
      </c>
      <c r="BS51" s="341" t="str">
        <f t="shared" si="24"/>
        <v>D+</v>
      </c>
      <c r="BT51" s="341" t="str">
        <f t="shared" si="25"/>
        <v>1.6</v>
      </c>
      <c r="BU51" s="56">
        <v>1032</v>
      </c>
      <c r="BV51" s="56">
        <v>25</v>
      </c>
      <c r="BW51" s="56">
        <v>19</v>
      </c>
      <c r="BX51" s="341">
        <f t="shared" si="26"/>
        <v>76</v>
      </c>
      <c r="BY51" s="341" t="str">
        <f t="shared" si="27"/>
        <v>B+</v>
      </c>
      <c r="BZ51" s="341" t="str">
        <f t="shared" si="28"/>
        <v>3.2</v>
      </c>
      <c r="CA51" s="419">
        <f t="shared" si="48"/>
        <v>42</v>
      </c>
      <c r="CB51" s="471" t="str">
        <f t="shared" si="49"/>
        <v>C</v>
      </c>
      <c r="CC51" s="471">
        <f t="shared" si="50"/>
        <v>2</v>
      </c>
      <c r="CD51" s="56">
        <v>3071</v>
      </c>
      <c r="CE51" s="56">
        <v>75</v>
      </c>
      <c r="CF51" s="56">
        <v>37</v>
      </c>
      <c r="CG51" s="341">
        <f t="shared" si="29"/>
        <v>49.333333333333336</v>
      </c>
      <c r="CH51" s="341" t="str">
        <f t="shared" si="30"/>
        <v>C</v>
      </c>
      <c r="CI51" s="341" t="str">
        <f t="shared" si="31"/>
        <v>2</v>
      </c>
      <c r="CJ51" s="56">
        <v>3072</v>
      </c>
      <c r="CK51" s="56">
        <v>25</v>
      </c>
      <c r="CL51" s="56">
        <v>21</v>
      </c>
      <c r="CM51" s="341">
        <f t="shared" si="32"/>
        <v>84</v>
      </c>
      <c r="CN51" s="341" t="str">
        <f t="shared" si="33"/>
        <v>A</v>
      </c>
      <c r="CO51" s="341" t="str">
        <f t="shared" si="34"/>
        <v>3.6</v>
      </c>
      <c r="CP51" s="419">
        <f t="shared" si="51"/>
        <v>57.999999999999993</v>
      </c>
      <c r="CQ51" s="471" t="str">
        <f t="shared" si="52"/>
        <v>C+</v>
      </c>
      <c r="CR51" s="471">
        <f t="shared" si="53"/>
        <v>2.4</v>
      </c>
      <c r="CS51" s="372">
        <f t="shared" si="54"/>
        <v>2.2000000000000002</v>
      </c>
      <c r="CT51" s="340">
        <f t="shared" si="55"/>
        <v>2.2111111111111112</v>
      </c>
    </row>
    <row r="52" spans="1:98">
      <c r="A52" s="21">
        <v>46</v>
      </c>
      <c r="B52" s="21">
        <v>7819230071</v>
      </c>
      <c r="C52" s="21">
        <v>1190050</v>
      </c>
      <c r="D52" s="21" t="s">
        <v>103</v>
      </c>
      <c r="E52" s="22" t="s">
        <v>136</v>
      </c>
      <c r="F52" s="666">
        <v>58912</v>
      </c>
      <c r="G52" s="56">
        <v>11</v>
      </c>
      <c r="H52" s="56">
        <v>75</v>
      </c>
      <c r="I52" s="56">
        <v>29</v>
      </c>
      <c r="J52" s="342">
        <f t="shared" si="0"/>
        <v>38.666666666666664</v>
      </c>
      <c r="K52" s="341" t="str">
        <f t="shared" si="1"/>
        <v>D+</v>
      </c>
      <c r="L52" s="341" t="str">
        <f t="shared" si="35"/>
        <v>1.6</v>
      </c>
      <c r="M52" s="56">
        <v>12</v>
      </c>
      <c r="N52" s="56">
        <v>25</v>
      </c>
      <c r="O52" s="56">
        <v>10</v>
      </c>
      <c r="P52" s="341">
        <f t="shared" si="2"/>
        <v>40</v>
      </c>
      <c r="Q52" s="341" t="str">
        <f t="shared" si="3"/>
        <v>C</v>
      </c>
      <c r="R52" s="341" t="str">
        <f t="shared" si="4"/>
        <v>2</v>
      </c>
      <c r="S52" s="419">
        <f t="shared" si="36"/>
        <v>39</v>
      </c>
      <c r="T52" s="471" t="str">
        <f t="shared" si="37"/>
        <v>C</v>
      </c>
      <c r="U52" s="471">
        <f t="shared" si="38"/>
        <v>1.7</v>
      </c>
      <c r="V52" s="56">
        <v>31</v>
      </c>
      <c r="W52" s="56">
        <v>75</v>
      </c>
      <c r="X52" s="56">
        <v>37</v>
      </c>
      <c r="Y52" s="341">
        <f t="shared" si="5"/>
        <v>49.333333333333336</v>
      </c>
      <c r="Z52" s="341" t="str">
        <f t="shared" si="6"/>
        <v>C</v>
      </c>
      <c r="AA52" s="341" t="str">
        <f t="shared" si="7"/>
        <v>2</v>
      </c>
      <c r="AB52" s="56">
        <v>32</v>
      </c>
      <c r="AC52" s="56">
        <v>25</v>
      </c>
      <c r="AD52" s="56">
        <v>19</v>
      </c>
      <c r="AE52" s="341">
        <f t="shared" si="8"/>
        <v>76</v>
      </c>
      <c r="AF52" s="341" t="str">
        <f t="shared" si="9"/>
        <v>B+</v>
      </c>
      <c r="AG52" s="341" t="str">
        <f t="shared" si="10"/>
        <v>3.2</v>
      </c>
      <c r="AH52" s="419">
        <f t="shared" si="39"/>
        <v>56.000000000000007</v>
      </c>
      <c r="AI52" s="471" t="str">
        <f t="shared" si="40"/>
        <v>C+</v>
      </c>
      <c r="AJ52" s="471">
        <f t="shared" si="41"/>
        <v>2.2999999999999998</v>
      </c>
      <c r="AK52" s="56">
        <v>51</v>
      </c>
      <c r="AL52" s="56">
        <v>75</v>
      </c>
      <c r="AM52" s="56">
        <v>55</v>
      </c>
      <c r="AN52" s="341">
        <f t="shared" si="11"/>
        <v>73.333333333333329</v>
      </c>
      <c r="AO52" s="341" t="str">
        <f t="shared" si="12"/>
        <v>B+</v>
      </c>
      <c r="AP52" s="341" t="str">
        <f t="shared" si="13"/>
        <v>3.2</v>
      </c>
      <c r="AQ52" s="56">
        <v>52</v>
      </c>
      <c r="AR52" s="56">
        <v>25</v>
      </c>
      <c r="AS52" s="56">
        <v>23</v>
      </c>
      <c r="AT52" s="341">
        <f t="shared" si="14"/>
        <v>92</v>
      </c>
      <c r="AU52" s="341" t="str">
        <f t="shared" si="15"/>
        <v>A+</v>
      </c>
      <c r="AV52" s="341" t="str">
        <f t="shared" si="16"/>
        <v>4</v>
      </c>
      <c r="AW52" s="419">
        <f t="shared" si="42"/>
        <v>78</v>
      </c>
      <c r="AX52" s="471" t="str">
        <f t="shared" si="43"/>
        <v>A</v>
      </c>
      <c r="AY52" s="471">
        <f t="shared" si="44"/>
        <v>3.4</v>
      </c>
      <c r="AZ52" s="56">
        <v>2031</v>
      </c>
      <c r="BA52" s="56">
        <v>75</v>
      </c>
      <c r="BB52" s="56">
        <v>46</v>
      </c>
      <c r="BC52" s="341">
        <f t="shared" si="17"/>
        <v>61.333333333333329</v>
      </c>
      <c r="BD52" s="341" t="str">
        <f t="shared" si="18"/>
        <v>B</v>
      </c>
      <c r="BE52" s="341" t="str">
        <f t="shared" si="19"/>
        <v>2.8</v>
      </c>
      <c r="BF52" s="56">
        <v>2032</v>
      </c>
      <c r="BG52" s="56">
        <v>25</v>
      </c>
      <c r="BH52" s="56">
        <v>18</v>
      </c>
      <c r="BI52" s="341">
        <f t="shared" si="20"/>
        <v>72</v>
      </c>
      <c r="BJ52" s="341" t="str">
        <f t="shared" si="21"/>
        <v>B+</v>
      </c>
      <c r="BK52" s="341" t="str">
        <f t="shared" si="22"/>
        <v>3.2</v>
      </c>
      <c r="BL52" s="419">
        <f t="shared" si="45"/>
        <v>64</v>
      </c>
      <c r="BM52" s="471" t="str">
        <f t="shared" si="46"/>
        <v>B+</v>
      </c>
      <c r="BN52" s="471">
        <f t="shared" si="47"/>
        <v>2.9</v>
      </c>
      <c r="BO52" s="56">
        <v>1151</v>
      </c>
      <c r="BP52" s="56">
        <v>75</v>
      </c>
      <c r="BQ52" s="49">
        <v>40</v>
      </c>
      <c r="BR52" s="341">
        <f t="shared" si="23"/>
        <v>53.333333333333336</v>
      </c>
      <c r="BS52" s="341" t="str">
        <f t="shared" si="24"/>
        <v>C+</v>
      </c>
      <c r="BT52" s="341" t="str">
        <f t="shared" si="25"/>
        <v>2.4</v>
      </c>
      <c r="BU52" s="56">
        <v>1152</v>
      </c>
      <c r="BV52" s="56">
        <v>25</v>
      </c>
      <c r="BW52" s="56">
        <v>19</v>
      </c>
      <c r="BX52" s="341">
        <f t="shared" si="26"/>
        <v>76</v>
      </c>
      <c r="BY52" s="341" t="str">
        <f t="shared" si="27"/>
        <v>B+</v>
      </c>
      <c r="BZ52" s="341" t="str">
        <f t="shared" si="28"/>
        <v>3.2</v>
      </c>
      <c r="CA52" s="419">
        <f t="shared" si="48"/>
        <v>59</v>
      </c>
      <c r="CB52" s="471" t="str">
        <f t="shared" si="49"/>
        <v>B</v>
      </c>
      <c r="CC52" s="471">
        <f t="shared" si="50"/>
        <v>2.6</v>
      </c>
      <c r="CD52" s="56">
        <v>4431</v>
      </c>
      <c r="CE52" s="56">
        <v>75</v>
      </c>
      <c r="CF52" s="56">
        <v>42</v>
      </c>
      <c r="CG52" s="341">
        <f t="shared" si="29"/>
        <v>56.000000000000007</v>
      </c>
      <c r="CH52" s="341" t="str">
        <f t="shared" si="30"/>
        <v>C+</v>
      </c>
      <c r="CI52" s="341" t="str">
        <f t="shared" si="31"/>
        <v>2.4</v>
      </c>
      <c r="CJ52" s="56">
        <v>4432</v>
      </c>
      <c r="CK52" s="56">
        <v>25</v>
      </c>
      <c r="CL52" s="56">
        <v>19</v>
      </c>
      <c r="CM52" s="341">
        <f t="shared" si="32"/>
        <v>76</v>
      </c>
      <c r="CN52" s="341" t="str">
        <f t="shared" si="33"/>
        <v>B+</v>
      </c>
      <c r="CO52" s="341" t="str">
        <f t="shared" si="34"/>
        <v>3.2</v>
      </c>
      <c r="CP52" s="419">
        <f t="shared" si="51"/>
        <v>61</v>
      </c>
      <c r="CQ52" s="471" t="str">
        <f t="shared" si="52"/>
        <v>B</v>
      </c>
      <c r="CR52" s="471">
        <f t="shared" si="53"/>
        <v>2.6</v>
      </c>
      <c r="CS52" s="372">
        <f t="shared" si="54"/>
        <v>2.5833333333333335</v>
      </c>
      <c r="CT52" s="340">
        <f t="shared" si="55"/>
        <v>2.659259259259259</v>
      </c>
    </row>
    <row r="53" spans="1:98">
      <c r="A53" s="21">
        <v>47</v>
      </c>
      <c r="B53" s="21">
        <v>7819230043</v>
      </c>
      <c r="C53" s="21">
        <v>1190051</v>
      </c>
      <c r="D53" s="21" t="s">
        <v>105</v>
      </c>
      <c r="E53" s="22" t="s">
        <v>137</v>
      </c>
      <c r="F53" s="664">
        <v>58813</v>
      </c>
      <c r="G53" s="56">
        <v>11</v>
      </c>
      <c r="H53" s="56">
        <v>75</v>
      </c>
      <c r="I53" s="56">
        <v>37</v>
      </c>
      <c r="J53" s="342">
        <f t="shared" si="0"/>
        <v>49.333333333333336</v>
      </c>
      <c r="K53" s="341" t="str">
        <f t="shared" si="1"/>
        <v>C</v>
      </c>
      <c r="L53" s="341" t="str">
        <f t="shared" si="35"/>
        <v>2</v>
      </c>
      <c r="M53" s="56">
        <v>12</v>
      </c>
      <c r="N53" s="56">
        <v>25</v>
      </c>
      <c r="O53" s="56">
        <v>10</v>
      </c>
      <c r="P53" s="341">
        <f t="shared" si="2"/>
        <v>40</v>
      </c>
      <c r="Q53" s="341" t="str">
        <f t="shared" si="3"/>
        <v>C</v>
      </c>
      <c r="R53" s="341" t="str">
        <f t="shared" si="4"/>
        <v>2</v>
      </c>
      <c r="S53" s="419">
        <f t="shared" si="36"/>
        <v>47</v>
      </c>
      <c r="T53" s="471" t="str">
        <f t="shared" si="37"/>
        <v>C</v>
      </c>
      <c r="U53" s="471">
        <f t="shared" si="38"/>
        <v>2</v>
      </c>
      <c r="V53" s="56">
        <v>31</v>
      </c>
      <c r="W53" s="56">
        <v>75</v>
      </c>
      <c r="X53" s="56">
        <v>33</v>
      </c>
      <c r="Y53" s="341">
        <f t="shared" si="5"/>
        <v>44</v>
      </c>
      <c r="Z53" s="341" t="str">
        <f t="shared" si="6"/>
        <v>C</v>
      </c>
      <c r="AA53" s="341" t="str">
        <f t="shared" si="7"/>
        <v>2</v>
      </c>
      <c r="AB53" s="56">
        <v>32</v>
      </c>
      <c r="AC53" s="56">
        <v>25</v>
      </c>
      <c r="AD53" s="56">
        <v>15</v>
      </c>
      <c r="AE53" s="341">
        <f t="shared" si="8"/>
        <v>60</v>
      </c>
      <c r="AF53" s="341" t="str">
        <f t="shared" si="9"/>
        <v>B</v>
      </c>
      <c r="AG53" s="341" t="str">
        <f t="shared" si="10"/>
        <v>2.8</v>
      </c>
      <c r="AH53" s="419">
        <f t="shared" si="39"/>
        <v>48</v>
      </c>
      <c r="AI53" s="471" t="str">
        <f t="shared" si="40"/>
        <v>C+</v>
      </c>
      <c r="AJ53" s="471">
        <f t="shared" si="41"/>
        <v>2.2000000000000002</v>
      </c>
      <c r="AK53" s="56">
        <v>51</v>
      </c>
      <c r="AL53" s="56">
        <v>75</v>
      </c>
      <c r="AM53" s="56">
        <v>41</v>
      </c>
      <c r="AN53" s="341">
        <f t="shared" si="11"/>
        <v>54.666666666666664</v>
      </c>
      <c r="AO53" s="341" t="str">
        <f t="shared" si="12"/>
        <v>C+</v>
      </c>
      <c r="AP53" s="341" t="str">
        <f t="shared" si="13"/>
        <v>2.4</v>
      </c>
      <c r="AQ53" s="56">
        <v>52</v>
      </c>
      <c r="AR53" s="56">
        <v>25</v>
      </c>
      <c r="AS53" s="56">
        <v>19</v>
      </c>
      <c r="AT53" s="341">
        <f t="shared" si="14"/>
        <v>76</v>
      </c>
      <c r="AU53" s="341" t="str">
        <f t="shared" si="15"/>
        <v>B+</v>
      </c>
      <c r="AV53" s="341" t="str">
        <f t="shared" si="16"/>
        <v>3.2</v>
      </c>
      <c r="AW53" s="419">
        <f t="shared" si="42"/>
        <v>60</v>
      </c>
      <c r="AX53" s="471" t="str">
        <f t="shared" si="43"/>
        <v>B</v>
      </c>
      <c r="AY53" s="471">
        <f t="shared" si="44"/>
        <v>2.6</v>
      </c>
      <c r="AZ53" s="56">
        <v>2151</v>
      </c>
      <c r="BA53" s="56">
        <v>75</v>
      </c>
      <c r="BB53" s="56">
        <v>38</v>
      </c>
      <c r="BC53" s="341">
        <f t="shared" si="17"/>
        <v>50.666666666666671</v>
      </c>
      <c r="BD53" s="341" t="str">
        <f t="shared" si="18"/>
        <v>C+</v>
      </c>
      <c r="BE53" s="341" t="str">
        <f t="shared" si="19"/>
        <v>2.4</v>
      </c>
      <c r="BF53" s="56">
        <v>2152</v>
      </c>
      <c r="BG53" s="56">
        <v>25</v>
      </c>
      <c r="BH53" s="56">
        <v>15</v>
      </c>
      <c r="BI53" s="341">
        <f t="shared" si="20"/>
        <v>60</v>
      </c>
      <c r="BJ53" s="341" t="str">
        <f t="shared" si="21"/>
        <v>B</v>
      </c>
      <c r="BK53" s="341" t="str">
        <f t="shared" si="22"/>
        <v>2.8</v>
      </c>
      <c r="BL53" s="419">
        <f t="shared" si="45"/>
        <v>53</v>
      </c>
      <c r="BM53" s="471" t="str">
        <f t="shared" si="46"/>
        <v>B</v>
      </c>
      <c r="BN53" s="471">
        <f t="shared" si="47"/>
        <v>2.5</v>
      </c>
      <c r="BO53" s="56">
        <v>1031</v>
      </c>
      <c r="BP53" s="56">
        <v>75</v>
      </c>
      <c r="BQ53" s="49">
        <v>38</v>
      </c>
      <c r="BR53" s="341">
        <f t="shared" si="23"/>
        <v>50.666666666666671</v>
      </c>
      <c r="BS53" s="341" t="str">
        <f t="shared" si="24"/>
        <v>C+</v>
      </c>
      <c r="BT53" s="341" t="str">
        <f t="shared" si="25"/>
        <v>2.4</v>
      </c>
      <c r="BU53" s="56">
        <v>1032</v>
      </c>
      <c r="BV53" s="56">
        <v>25</v>
      </c>
      <c r="BW53" s="56">
        <v>19</v>
      </c>
      <c r="BX53" s="341">
        <f t="shared" si="26"/>
        <v>76</v>
      </c>
      <c r="BY53" s="341" t="str">
        <f t="shared" si="27"/>
        <v>B+</v>
      </c>
      <c r="BZ53" s="341" t="str">
        <f t="shared" si="28"/>
        <v>3.2</v>
      </c>
      <c r="CA53" s="419">
        <f t="shared" si="48"/>
        <v>56.999999999999993</v>
      </c>
      <c r="CB53" s="471" t="str">
        <f t="shared" si="49"/>
        <v>B</v>
      </c>
      <c r="CC53" s="471">
        <f t="shared" si="50"/>
        <v>2.6</v>
      </c>
      <c r="CD53" s="56">
        <v>3071</v>
      </c>
      <c r="CE53" s="56">
        <v>75</v>
      </c>
      <c r="CF53" s="56">
        <v>40</v>
      </c>
      <c r="CG53" s="341">
        <f t="shared" si="29"/>
        <v>53.333333333333336</v>
      </c>
      <c r="CH53" s="341" t="str">
        <f t="shared" si="30"/>
        <v>C+</v>
      </c>
      <c r="CI53" s="341" t="str">
        <f t="shared" si="31"/>
        <v>2.4</v>
      </c>
      <c r="CJ53" s="56">
        <v>3072</v>
      </c>
      <c r="CK53" s="56">
        <v>25</v>
      </c>
      <c r="CL53" s="56">
        <v>20</v>
      </c>
      <c r="CM53" s="341">
        <f t="shared" si="32"/>
        <v>80</v>
      </c>
      <c r="CN53" s="341" t="str">
        <f t="shared" si="33"/>
        <v>A</v>
      </c>
      <c r="CO53" s="341" t="str">
        <f t="shared" si="34"/>
        <v>3.6</v>
      </c>
      <c r="CP53" s="419">
        <f t="shared" si="51"/>
        <v>60</v>
      </c>
      <c r="CQ53" s="471" t="str">
        <f t="shared" si="52"/>
        <v>B</v>
      </c>
      <c r="CR53" s="471">
        <f t="shared" si="53"/>
        <v>2.7</v>
      </c>
      <c r="CS53" s="372">
        <f t="shared" si="54"/>
        <v>2.4333333333333336</v>
      </c>
      <c r="CT53" s="340">
        <f t="shared" si="55"/>
        <v>2.4740740740740739</v>
      </c>
    </row>
    <row r="54" spans="1:98">
      <c r="A54" s="21">
        <v>48</v>
      </c>
      <c r="B54" s="21">
        <v>7819230012</v>
      </c>
      <c r="C54" s="21">
        <v>1190052</v>
      </c>
      <c r="D54" s="21" t="s">
        <v>107</v>
      </c>
      <c r="E54" s="22" t="s">
        <v>138</v>
      </c>
      <c r="F54" s="666">
        <v>58218</v>
      </c>
      <c r="G54" s="56">
        <v>11</v>
      </c>
      <c r="H54" s="56">
        <v>75</v>
      </c>
      <c r="I54" s="56">
        <v>37</v>
      </c>
      <c r="J54" s="342">
        <f t="shared" si="0"/>
        <v>49.333333333333336</v>
      </c>
      <c r="K54" s="341" t="str">
        <f t="shared" si="1"/>
        <v>C</v>
      </c>
      <c r="L54" s="341" t="str">
        <f t="shared" si="35"/>
        <v>2</v>
      </c>
      <c r="M54" s="56">
        <v>12</v>
      </c>
      <c r="N54" s="56">
        <v>25</v>
      </c>
      <c r="O54" s="56">
        <v>10</v>
      </c>
      <c r="P54" s="341">
        <f t="shared" si="2"/>
        <v>40</v>
      </c>
      <c r="Q54" s="341" t="str">
        <f t="shared" si="3"/>
        <v>C</v>
      </c>
      <c r="R54" s="341" t="str">
        <f t="shared" si="4"/>
        <v>2</v>
      </c>
      <c r="S54" s="419">
        <f t="shared" si="36"/>
        <v>47</v>
      </c>
      <c r="T54" s="471" t="str">
        <f t="shared" si="37"/>
        <v>C</v>
      </c>
      <c r="U54" s="471">
        <f t="shared" si="38"/>
        <v>2</v>
      </c>
      <c r="V54" s="56">
        <v>31</v>
      </c>
      <c r="W54" s="56">
        <v>75</v>
      </c>
      <c r="X54" s="56">
        <v>28</v>
      </c>
      <c r="Y54" s="341">
        <f t="shared" si="5"/>
        <v>37.333333333333336</v>
      </c>
      <c r="Z54" s="341" t="str">
        <f t="shared" si="6"/>
        <v>D+</v>
      </c>
      <c r="AA54" s="341" t="str">
        <f t="shared" si="7"/>
        <v>1.6</v>
      </c>
      <c r="AB54" s="56">
        <v>32</v>
      </c>
      <c r="AC54" s="56">
        <v>25</v>
      </c>
      <c r="AD54" s="56">
        <v>12</v>
      </c>
      <c r="AE54" s="341">
        <f t="shared" si="8"/>
        <v>48</v>
      </c>
      <c r="AF54" s="341" t="str">
        <f t="shared" si="9"/>
        <v>C</v>
      </c>
      <c r="AG54" s="341" t="str">
        <f t="shared" si="10"/>
        <v>2</v>
      </c>
      <c r="AH54" s="419">
        <f t="shared" si="39"/>
        <v>40</v>
      </c>
      <c r="AI54" s="471" t="str">
        <f t="shared" si="40"/>
        <v>C</v>
      </c>
      <c r="AJ54" s="471">
        <f t="shared" si="41"/>
        <v>1.7000000000000002</v>
      </c>
      <c r="AK54" s="56">
        <v>51</v>
      </c>
      <c r="AL54" s="56">
        <v>75</v>
      </c>
      <c r="AM54" s="32">
        <v>39</v>
      </c>
      <c r="AN54" s="341">
        <f t="shared" si="11"/>
        <v>52</v>
      </c>
      <c r="AO54" s="341" t="str">
        <f t="shared" si="12"/>
        <v>C+</v>
      </c>
      <c r="AP54" s="341" t="str">
        <f t="shared" si="13"/>
        <v>2.4</v>
      </c>
      <c r="AQ54" s="56">
        <v>52</v>
      </c>
      <c r="AR54" s="56">
        <v>25</v>
      </c>
      <c r="AS54" s="56">
        <v>20</v>
      </c>
      <c r="AT54" s="341">
        <f t="shared" si="14"/>
        <v>80</v>
      </c>
      <c r="AU54" s="341" t="str">
        <f t="shared" si="15"/>
        <v>A</v>
      </c>
      <c r="AV54" s="341" t="str">
        <f t="shared" si="16"/>
        <v>3.6</v>
      </c>
      <c r="AW54" s="419">
        <f t="shared" si="42"/>
        <v>59</v>
      </c>
      <c r="AX54" s="471" t="str">
        <f t="shared" si="43"/>
        <v>B</v>
      </c>
      <c r="AY54" s="471">
        <f t="shared" si="44"/>
        <v>2.7</v>
      </c>
      <c r="AZ54" s="56">
        <v>2031</v>
      </c>
      <c r="BA54" s="56">
        <v>75</v>
      </c>
      <c r="BB54" s="56">
        <v>40</v>
      </c>
      <c r="BC54" s="341">
        <f t="shared" si="17"/>
        <v>53.333333333333336</v>
      </c>
      <c r="BD54" s="341" t="str">
        <f t="shared" si="18"/>
        <v>C+</v>
      </c>
      <c r="BE54" s="341" t="str">
        <f t="shared" si="19"/>
        <v>2.4</v>
      </c>
      <c r="BF54" s="56">
        <v>2032</v>
      </c>
      <c r="BG54" s="56">
        <v>25</v>
      </c>
      <c r="BH54" s="56">
        <v>18</v>
      </c>
      <c r="BI54" s="341">
        <f t="shared" si="20"/>
        <v>72</v>
      </c>
      <c r="BJ54" s="341" t="str">
        <f t="shared" si="21"/>
        <v>B+</v>
      </c>
      <c r="BK54" s="341" t="str">
        <f t="shared" si="22"/>
        <v>3.2</v>
      </c>
      <c r="BL54" s="419">
        <f t="shared" si="45"/>
        <v>57.999999999999993</v>
      </c>
      <c r="BM54" s="471" t="str">
        <f t="shared" si="46"/>
        <v>B</v>
      </c>
      <c r="BN54" s="471">
        <f t="shared" si="47"/>
        <v>2.6</v>
      </c>
      <c r="BO54" s="56">
        <v>1151</v>
      </c>
      <c r="BP54" s="56">
        <v>75</v>
      </c>
      <c r="BQ54" s="49">
        <v>46</v>
      </c>
      <c r="BR54" s="341">
        <f t="shared" si="23"/>
        <v>61.333333333333329</v>
      </c>
      <c r="BS54" s="341" t="str">
        <f t="shared" si="24"/>
        <v>B</v>
      </c>
      <c r="BT54" s="341" t="str">
        <f t="shared" si="25"/>
        <v>2.8</v>
      </c>
      <c r="BU54" s="56">
        <v>1152</v>
      </c>
      <c r="BV54" s="56">
        <v>25</v>
      </c>
      <c r="BW54" s="56">
        <v>20</v>
      </c>
      <c r="BX54" s="341">
        <f t="shared" si="26"/>
        <v>80</v>
      </c>
      <c r="BY54" s="341" t="str">
        <f t="shared" si="27"/>
        <v>A</v>
      </c>
      <c r="BZ54" s="341" t="str">
        <f t="shared" si="28"/>
        <v>3.6</v>
      </c>
      <c r="CA54" s="419">
        <f t="shared" si="48"/>
        <v>66</v>
      </c>
      <c r="CB54" s="471" t="str">
        <f t="shared" si="49"/>
        <v>B+</v>
      </c>
      <c r="CC54" s="471">
        <f t="shared" si="50"/>
        <v>3</v>
      </c>
      <c r="CD54" s="56">
        <v>4431</v>
      </c>
      <c r="CE54" s="56">
        <v>75</v>
      </c>
      <c r="CF54" s="56">
        <v>36</v>
      </c>
      <c r="CG54" s="341">
        <f t="shared" si="29"/>
        <v>48</v>
      </c>
      <c r="CH54" s="341" t="str">
        <f t="shared" si="30"/>
        <v>C</v>
      </c>
      <c r="CI54" s="341" t="str">
        <f t="shared" si="31"/>
        <v>2</v>
      </c>
      <c r="CJ54" s="56">
        <v>4432</v>
      </c>
      <c r="CK54" s="56">
        <v>25</v>
      </c>
      <c r="CL54" s="56">
        <v>19</v>
      </c>
      <c r="CM54" s="341">
        <f t="shared" si="32"/>
        <v>76</v>
      </c>
      <c r="CN54" s="341" t="str">
        <f t="shared" si="33"/>
        <v>B+</v>
      </c>
      <c r="CO54" s="341" t="str">
        <f t="shared" si="34"/>
        <v>3.2</v>
      </c>
      <c r="CP54" s="419">
        <f t="shared" si="51"/>
        <v>55.000000000000007</v>
      </c>
      <c r="CQ54" s="471" t="str">
        <f t="shared" si="52"/>
        <v>C+</v>
      </c>
      <c r="CR54" s="471">
        <f t="shared" si="53"/>
        <v>2.2999999999999998</v>
      </c>
      <c r="CS54" s="372">
        <f t="shared" si="54"/>
        <v>2.3833333333333333</v>
      </c>
      <c r="CT54" s="340">
        <f t="shared" si="55"/>
        <v>2.4370370370370371</v>
      </c>
    </row>
    <row r="55" spans="1:98">
      <c r="A55" s="21">
        <v>49</v>
      </c>
      <c r="B55" s="21">
        <v>7819230069</v>
      </c>
      <c r="C55" s="21">
        <v>1190053</v>
      </c>
      <c r="D55" s="21" t="s">
        <v>109</v>
      </c>
      <c r="E55" s="22" t="s">
        <v>139</v>
      </c>
      <c r="F55" s="666">
        <v>58556</v>
      </c>
      <c r="G55" s="56">
        <v>11</v>
      </c>
      <c r="H55" s="56">
        <v>75</v>
      </c>
      <c r="I55" s="56">
        <v>28</v>
      </c>
      <c r="J55" s="342">
        <f t="shared" si="0"/>
        <v>37.333333333333336</v>
      </c>
      <c r="K55" s="341" t="str">
        <f t="shared" si="1"/>
        <v>D+</v>
      </c>
      <c r="L55" s="341" t="str">
        <f t="shared" si="35"/>
        <v>1.6</v>
      </c>
      <c r="M55" s="56">
        <v>12</v>
      </c>
      <c r="N55" s="56">
        <v>25</v>
      </c>
      <c r="O55" s="56">
        <v>10</v>
      </c>
      <c r="P55" s="341">
        <f t="shared" si="2"/>
        <v>40</v>
      </c>
      <c r="Q55" s="341" t="str">
        <f t="shared" si="3"/>
        <v>C</v>
      </c>
      <c r="R55" s="341" t="str">
        <f t="shared" si="4"/>
        <v>2</v>
      </c>
      <c r="S55" s="419">
        <f t="shared" si="36"/>
        <v>38</v>
      </c>
      <c r="T55" s="471" t="str">
        <f t="shared" si="37"/>
        <v>C</v>
      </c>
      <c r="U55" s="471">
        <f t="shared" si="38"/>
        <v>1.7</v>
      </c>
      <c r="V55" s="56">
        <v>31</v>
      </c>
      <c r="W55" s="56">
        <v>75</v>
      </c>
      <c r="X55" s="14">
        <v>39</v>
      </c>
      <c r="Y55" s="341">
        <f t="shared" si="5"/>
        <v>52</v>
      </c>
      <c r="Z55" s="341" t="str">
        <f t="shared" si="6"/>
        <v>C+</v>
      </c>
      <c r="AA55" s="341" t="str">
        <f t="shared" si="7"/>
        <v>2.4</v>
      </c>
      <c r="AB55" s="56">
        <v>32</v>
      </c>
      <c r="AC55" s="56">
        <v>25</v>
      </c>
      <c r="AD55" s="56">
        <v>11</v>
      </c>
      <c r="AE55" s="341">
        <f t="shared" si="8"/>
        <v>44</v>
      </c>
      <c r="AF55" s="341" t="str">
        <f t="shared" si="9"/>
        <v>C</v>
      </c>
      <c r="AG55" s="341" t="str">
        <f t="shared" si="10"/>
        <v>2</v>
      </c>
      <c r="AH55" s="419">
        <f t="shared" si="39"/>
        <v>50</v>
      </c>
      <c r="AI55" s="471" t="str">
        <f t="shared" si="40"/>
        <v>C+</v>
      </c>
      <c r="AJ55" s="471">
        <f t="shared" si="41"/>
        <v>2.2999999999999998</v>
      </c>
      <c r="AK55" s="56">
        <v>51</v>
      </c>
      <c r="AL55" s="56">
        <v>75</v>
      </c>
      <c r="AM55" s="32">
        <v>33</v>
      </c>
      <c r="AN55" s="341">
        <f t="shared" si="11"/>
        <v>44</v>
      </c>
      <c r="AO55" s="341" t="str">
        <f t="shared" si="12"/>
        <v>C</v>
      </c>
      <c r="AP55" s="341" t="str">
        <f t="shared" si="13"/>
        <v>2</v>
      </c>
      <c r="AQ55" s="56">
        <v>52</v>
      </c>
      <c r="AR55" s="56">
        <v>25</v>
      </c>
      <c r="AS55" s="56">
        <v>16</v>
      </c>
      <c r="AT55" s="341">
        <f t="shared" si="14"/>
        <v>64</v>
      </c>
      <c r="AU55" s="341" t="str">
        <f t="shared" si="15"/>
        <v>B</v>
      </c>
      <c r="AV55" s="341" t="str">
        <f t="shared" si="16"/>
        <v>2.8</v>
      </c>
      <c r="AW55" s="419">
        <f t="shared" si="42"/>
        <v>49</v>
      </c>
      <c r="AX55" s="471" t="str">
        <f t="shared" si="43"/>
        <v>C+</v>
      </c>
      <c r="AY55" s="471">
        <f t="shared" si="44"/>
        <v>2.2000000000000002</v>
      </c>
      <c r="AZ55" s="56">
        <v>2031</v>
      </c>
      <c r="BA55" s="56">
        <v>75</v>
      </c>
      <c r="BB55" s="56">
        <v>36</v>
      </c>
      <c r="BC55" s="341">
        <f t="shared" si="17"/>
        <v>48</v>
      </c>
      <c r="BD55" s="341" t="str">
        <f t="shared" si="18"/>
        <v>C</v>
      </c>
      <c r="BE55" s="341" t="str">
        <f t="shared" si="19"/>
        <v>2</v>
      </c>
      <c r="BF55" s="56">
        <v>2032</v>
      </c>
      <c r="BG55" s="56">
        <v>25</v>
      </c>
      <c r="BH55" s="56">
        <v>18</v>
      </c>
      <c r="BI55" s="341">
        <f t="shared" si="20"/>
        <v>72</v>
      </c>
      <c r="BJ55" s="341" t="str">
        <f t="shared" si="21"/>
        <v>B+</v>
      </c>
      <c r="BK55" s="341" t="str">
        <f t="shared" si="22"/>
        <v>3.2</v>
      </c>
      <c r="BL55" s="419">
        <f t="shared" si="45"/>
        <v>54</v>
      </c>
      <c r="BM55" s="471" t="str">
        <f t="shared" si="46"/>
        <v>C+</v>
      </c>
      <c r="BN55" s="471">
        <f t="shared" si="47"/>
        <v>2.2999999999999998</v>
      </c>
      <c r="BO55" s="56">
        <v>1151</v>
      </c>
      <c r="BP55" s="56">
        <v>75</v>
      </c>
      <c r="BQ55" s="49">
        <v>28</v>
      </c>
      <c r="BR55" s="341">
        <f t="shared" si="23"/>
        <v>37.333333333333336</v>
      </c>
      <c r="BS55" s="341" t="str">
        <f t="shared" si="24"/>
        <v>D+</v>
      </c>
      <c r="BT55" s="341" t="str">
        <f t="shared" si="25"/>
        <v>1.6</v>
      </c>
      <c r="BU55" s="56">
        <v>1152</v>
      </c>
      <c r="BV55" s="56">
        <v>25</v>
      </c>
      <c r="BW55" s="56">
        <v>19</v>
      </c>
      <c r="BX55" s="341">
        <f t="shared" si="26"/>
        <v>76</v>
      </c>
      <c r="BY55" s="341" t="str">
        <f t="shared" si="27"/>
        <v>B+</v>
      </c>
      <c r="BZ55" s="341" t="str">
        <f t="shared" si="28"/>
        <v>3.2</v>
      </c>
      <c r="CA55" s="419">
        <f t="shared" si="48"/>
        <v>47</v>
      </c>
      <c r="CB55" s="471" t="str">
        <f t="shared" si="49"/>
        <v>C</v>
      </c>
      <c r="CC55" s="471">
        <f t="shared" si="50"/>
        <v>2</v>
      </c>
      <c r="CD55" s="56">
        <v>4431</v>
      </c>
      <c r="CE55" s="56">
        <v>75</v>
      </c>
      <c r="CF55" s="56">
        <v>29</v>
      </c>
      <c r="CG55" s="341">
        <f t="shared" si="29"/>
        <v>38.666666666666664</v>
      </c>
      <c r="CH55" s="341" t="str">
        <f t="shared" si="30"/>
        <v>D+</v>
      </c>
      <c r="CI55" s="341" t="str">
        <f t="shared" si="31"/>
        <v>1.6</v>
      </c>
      <c r="CJ55" s="56">
        <v>4432</v>
      </c>
      <c r="CK55" s="56">
        <v>25</v>
      </c>
      <c r="CL55" s="56">
        <v>19</v>
      </c>
      <c r="CM55" s="341">
        <f t="shared" si="32"/>
        <v>76</v>
      </c>
      <c r="CN55" s="341" t="str">
        <f t="shared" si="33"/>
        <v>B+</v>
      </c>
      <c r="CO55" s="341" t="str">
        <f t="shared" si="34"/>
        <v>3.2</v>
      </c>
      <c r="CP55" s="419">
        <f t="shared" si="51"/>
        <v>48</v>
      </c>
      <c r="CQ55" s="471" t="str">
        <f t="shared" si="52"/>
        <v>C</v>
      </c>
      <c r="CR55" s="471">
        <f t="shared" si="53"/>
        <v>2</v>
      </c>
      <c r="CS55" s="372">
        <f t="shared" si="54"/>
        <v>2.0833333333333335</v>
      </c>
      <c r="CT55" s="340">
        <f t="shared" si="55"/>
        <v>2.1037037037037036</v>
      </c>
    </row>
    <row r="56" spans="1:98">
      <c r="A56" s="21">
        <v>50</v>
      </c>
      <c r="B56" s="21">
        <v>7819230022</v>
      </c>
      <c r="C56" s="21">
        <v>1190054</v>
      </c>
      <c r="D56" s="21" t="s">
        <v>111</v>
      </c>
      <c r="E56" s="22" t="s">
        <v>141</v>
      </c>
      <c r="F56" s="666">
        <v>59007</v>
      </c>
      <c r="G56" s="56">
        <v>11</v>
      </c>
      <c r="H56" s="56">
        <v>75</v>
      </c>
      <c r="I56" s="56">
        <v>54</v>
      </c>
      <c r="J56" s="342">
        <f t="shared" si="0"/>
        <v>72</v>
      </c>
      <c r="K56" s="341" t="str">
        <f t="shared" si="1"/>
        <v>B+</v>
      </c>
      <c r="L56" s="341" t="str">
        <f t="shared" si="35"/>
        <v>3.2</v>
      </c>
      <c r="M56" s="56">
        <v>12</v>
      </c>
      <c r="N56" s="56">
        <v>25</v>
      </c>
      <c r="O56" s="56">
        <v>10</v>
      </c>
      <c r="P56" s="341">
        <f t="shared" si="2"/>
        <v>40</v>
      </c>
      <c r="Q56" s="341" t="str">
        <f t="shared" si="3"/>
        <v>C</v>
      </c>
      <c r="R56" s="341" t="str">
        <f t="shared" si="4"/>
        <v>2</v>
      </c>
      <c r="S56" s="419">
        <f t="shared" si="36"/>
        <v>64</v>
      </c>
      <c r="T56" s="471" t="str">
        <f t="shared" si="37"/>
        <v>B+</v>
      </c>
      <c r="U56" s="471">
        <f t="shared" si="38"/>
        <v>2.9</v>
      </c>
      <c r="V56" s="56">
        <v>31</v>
      </c>
      <c r="W56" s="56">
        <v>75</v>
      </c>
      <c r="X56" s="56">
        <v>47</v>
      </c>
      <c r="Y56" s="341">
        <f t="shared" si="5"/>
        <v>62.666666666666671</v>
      </c>
      <c r="Z56" s="341" t="str">
        <f t="shared" si="6"/>
        <v>B</v>
      </c>
      <c r="AA56" s="341" t="str">
        <f t="shared" si="7"/>
        <v>2.8</v>
      </c>
      <c r="AB56" s="56">
        <v>32</v>
      </c>
      <c r="AC56" s="56">
        <v>25</v>
      </c>
      <c r="AD56" s="56">
        <v>20</v>
      </c>
      <c r="AE56" s="341">
        <f t="shared" si="8"/>
        <v>80</v>
      </c>
      <c r="AF56" s="341" t="str">
        <f t="shared" si="9"/>
        <v>A</v>
      </c>
      <c r="AG56" s="341" t="str">
        <f t="shared" si="10"/>
        <v>3.6</v>
      </c>
      <c r="AH56" s="419">
        <f t="shared" si="39"/>
        <v>67</v>
      </c>
      <c r="AI56" s="471" t="str">
        <f t="shared" si="40"/>
        <v>B+</v>
      </c>
      <c r="AJ56" s="471">
        <f t="shared" si="41"/>
        <v>2.9999999999999996</v>
      </c>
      <c r="AK56" s="56">
        <v>51</v>
      </c>
      <c r="AL56" s="56">
        <v>75</v>
      </c>
      <c r="AM56" s="56">
        <v>50</v>
      </c>
      <c r="AN56" s="341">
        <f t="shared" si="11"/>
        <v>66.666666666666657</v>
      </c>
      <c r="AO56" s="341" t="str">
        <f t="shared" si="12"/>
        <v>B</v>
      </c>
      <c r="AP56" s="341" t="str">
        <f t="shared" si="13"/>
        <v>2.8</v>
      </c>
      <c r="AQ56" s="56">
        <v>52</v>
      </c>
      <c r="AR56" s="56">
        <v>25</v>
      </c>
      <c r="AS56" s="56">
        <v>18</v>
      </c>
      <c r="AT56" s="341">
        <f t="shared" si="14"/>
        <v>72</v>
      </c>
      <c r="AU56" s="341" t="str">
        <f t="shared" si="15"/>
        <v>B+</v>
      </c>
      <c r="AV56" s="341" t="str">
        <f t="shared" si="16"/>
        <v>3.2</v>
      </c>
      <c r="AW56" s="419">
        <f t="shared" si="42"/>
        <v>68</v>
      </c>
      <c r="AX56" s="471" t="str">
        <f t="shared" si="43"/>
        <v>B+</v>
      </c>
      <c r="AY56" s="471">
        <f t="shared" si="44"/>
        <v>2.9</v>
      </c>
      <c r="AZ56" s="56">
        <v>2151</v>
      </c>
      <c r="BA56" s="56">
        <v>75</v>
      </c>
      <c r="BB56" s="56">
        <v>43</v>
      </c>
      <c r="BC56" s="341">
        <f t="shared" si="17"/>
        <v>57.333333333333336</v>
      </c>
      <c r="BD56" s="341" t="str">
        <f t="shared" si="18"/>
        <v>C+</v>
      </c>
      <c r="BE56" s="341" t="str">
        <f t="shared" si="19"/>
        <v>2.4</v>
      </c>
      <c r="BF56" s="56">
        <v>2152</v>
      </c>
      <c r="BG56" s="56">
        <v>25</v>
      </c>
      <c r="BH56" s="56">
        <v>15</v>
      </c>
      <c r="BI56" s="341">
        <f t="shared" si="20"/>
        <v>60</v>
      </c>
      <c r="BJ56" s="341" t="str">
        <f t="shared" si="21"/>
        <v>B</v>
      </c>
      <c r="BK56" s="341" t="str">
        <f t="shared" si="22"/>
        <v>2.8</v>
      </c>
      <c r="BL56" s="419">
        <f t="shared" si="45"/>
        <v>57.999999999999993</v>
      </c>
      <c r="BM56" s="471" t="str">
        <f t="shared" si="46"/>
        <v>B</v>
      </c>
      <c r="BN56" s="471">
        <f t="shared" si="47"/>
        <v>2.5</v>
      </c>
      <c r="BO56" s="56">
        <v>1031</v>
      </c>
      <c r="BP56" s="56">
        <v>75</v>
      </c>
      <c r="BQ56" s="49">
        <v>40</v>
      </c>
      <c r="BR56" s="341">
        <f t="shared" si="23"/>
        <v>53.333333333333336</v>
      </c>
      <c r="BS56" s="341" t="str">
        <f t="shared" si="24"/>
        <v>C+</v>
      </c>
      <c r="BT56" s="341" t="str">
        <f t="shared" si="25"/>
        <v>2.4</v>
      </c>
      <c r="BU56" s="56">
        <v>1032</v>
      </c>
      <c r="BV56" s="56">
        <v>25</v>
      </c>
      <c r="BW56" s="56">
        <v>19</v>
      </c>
      <c r="BX56" s="341">
        <f t="shared" si="26"/>
        <v>76</v>
      </c>
      <c r="BY56" s="341" t="str">
        <f t="shared" si="27"/>
        <v>B+</v>
      </c>
      <c r="BZ56" s="341" t="str">
        <f t="shared" si="28"/>
        <v>3.2</v>
      </c>
      <c r="CA56" s="419">
        <f t="shared" si="48"/>
        <v>59</v>
      </c>
      <c r="CB56" s="471" t="str">
        <f t="shared" si="49"/>
        <v>B</v>
      </c>
      <c r="CC56" s="471">
        <f t="shared" si="50"/>
        <v>2.6</v>
      </c>
      <c r="CD56" s="56">
        <v>3071</v>
      </c>
      <c r="CE56" s="56">
        <v>75</v>
      </c>
      <c r="CF56" s="56">
        <v>54</v>
      </c>
      <c r="CG56" s="341">
        <f t="shared" si="29"/>
        <v>72</v>
      </c>
      <c r="CH56" s="341" t="str">
        <f t="shared" si="30"/>
        <v>B+</v>
      </c>
      <c r="CI56" s="341" t="str">
        <f t="shared" si="31"/>
        <v>3.2</v>
      </c>
      <c r="CJ56" s="56">
        <v>3072</v>
      </c>
      <c r="CK56" s="56">
        <v>25</v>
      </c>
      <c r="CL56" s="56">
        <v>23</v>
      </c>
      <c r="CM56" s="341">
        <f t="shared" si="32"/>
        <v>92</v>
      </c>
      <c r="CN56" s="341" t="str">
        <f t="shared" si="33"/>
        <v>A+</v>
      </c>
      <c r="CO56" s="341" t="str">
        <f t="shared" si="34"/>
        <v>4</v>
      </c>
      <c r="CP56" s="419">
        <f t="shared" si="51"/>
        <v>77</v>
      </c>
      <c r="CQ56" s="471" t="str">
        <f t="shared" si="52"/>
        <v>A</v>
      </c>
      <c r="CR56" s="471">
        <f t="shared" si="53"/>
        <v>3.4</v>
      </c>
      <c r="CS56" s="372">
        <f t="shared" si="54"/>
        <v>2.8833333333333329</v>
      </c>
      <c r="CT56" s="340">
        <f t="shared" si="55"/>
        <v>2.8777777777777778</v>
      </c>
    </row>
    <row r="57" spans="1:98">
      <c r="A57" s="21">
        <v>51</v>
      </c>
      <c r="B57" s="21">
        <v>7819230028</v>
      </c>
      <c r="C57" s="21">
        <v>1190055</v>
      </c>
      <c r="D57" s="21" t="s">
        <v>113</v>
      </c>
      <c r="E57" s="22" t="s">
        <v>142</v>
      </c>
      <c r="F57" s="666">
        <v>58799</v>
      </c>
      <c r="G57" s="56">
        <v>11</v>
      </c>
      <c r="H57" s="56">
        <v>75</v>
      </c>
      <c r="I57" s="56">
        <v>48</v>
      </c>
      <c r="J57" s="342">
        <f t="shared" si="0"/>
        <v>64</v>
      </c>
      <c r="K57" s="341" t="str">
        <f t="shared" si="1"/>
        <v>B</v>
      </c>
      <c r="L57" s="341" t="str">
        <f t="shared" si="35"/>
        <v>2.8</v>
      </c>
      <c r="M57" s="56">
        <v>12</v>
      </c>
      <c r="N57" s="56">
        <v>25</v>
      </c>
      <c r="O57" s="56">
        <v>10</v>
      </c>
      <c r="P57" s="341">
        <f t="shared" si="2"/>
        <v>40</v>
      </c>
      <c r="Q57" s="341" t="str">
        <f t="shared" si="3"/>
        <v>C</v>
      </c>
      <c r="R57" s="341" t="str">
        <f t="shared" si="4"/>
        <v>2</v>
      </c>
      <c r="S57" s="419">
        <f t="shared" si="36"/>
        <v>57.999999999999993</v>
      </c>
      <c r="T57" s="471" t="str">
        <f t="shared" si="37"/>
        <v>B</v>
      </c>
      <c r="U57" s="471">
        <f t="shared" si="38"/>
        <v>2.6</v>
      </c>
      <c r="V57" s="56">
        <v>31</v>
      </c>
      <c r="W57" s="56">
        <v>75</v>
      </c>
      <c r="X57" s="56">
        <v>47</v>
      </c>
      <c r="Y57" s="341">
        <f t="shared" si="5"/>
        <v>62.666666666666671</v>
      </c>
      <c r="Z57" s="341" t="str">
        <f t="shared" si="6"/>
        <v>B</v>
      </c>
      <c r="AA57" s="341" t="str">
        <f t="shared" si="7"/>
        <v>2.8</v>
      </c>
      <c r="AB57" s="56">
        <v>32</v>
      </c>
      <c r="AC57" s="56">
        <v>25</v>
      </c>
      <c r="AD57" s="56">
        <v>20</v>
      </c>
      <c r="AE57" s="341">
        <f t="shared" si="8"/>
        <v>80</v>
      </c>
      <c r="AF57" s="341" t="str">
        <f t="shared" si="9"/>
        <v>A</v>
      </c>
      <c r="AG57" s="341" t="str">
        <f t="shared" si="10"/>
        <v>3.6</v>
      </c>
      <c r="AH57" s="419">
        <f t="shared" si="39"/>
        <v>67</v>
      </c>
      <c r="AI57" s="471" t="str">
        <f t="shared" si="40"/>
        <v>B+</v>
      </c>
      <c r="AJ57" s="471">
        <f t="shared" si="41"/>
        <v>2.9999999999999996</v>
      </c>
      <c r="AK57" s="56">
        <v>51</v>
      </c>
      <c r="AL57" s="56">
        <v>75</v>
      </c>
      <c r="AM57" s="56">
        <v>48</v>
      </c>
      <c r="AN57" s="341">
        <f t="shared" si="11"/>
        <v>64</v>
      </c>
      <c r="AO57" s="341" t="str">
        <f t="shared" si="12"/>
        <v>B</v>
      </c>
      <c r="AP57" s="341" t="str">
        <f t="shared" si="13"/>
        <v>2.8</v>
      </c>
      <c r="AQ57" s="56">
        <v>52</v>
      </c>
      <c r="AR57" s="56">
        <v>25</v>
      </c>
      <c r="AS57" s="56">
        <v>20</v>
      </c>
      <c r="AT57" s="341">
        <f t="shared" si="14"/>
        <v>80</v>
      </c>
      <c r="AU57" s="341" t="str">
        <f t="shared" si="15"/>
        <v>A</v>
      </c>
      <c r="AV57" s="341" t="str">
        <f t="shared" si="16"/>
        <v>3.6</v>
      </c>
      <c r="AW57" s="419">
        <f t="shared" si="42"/>
        <v>68</v>
      </c>
      <c r="AX57" s="471" t="str">
        <f t="shared" si="43"/>
        <v>B+</v>
      </c>
      <c r="AY57" s="471">
        <f t="shared" si="44"/>
        <v>3</v>
      </c>
      <c r="AZ57" s="56">
        <v>2151</v>
      </c>
      <c r="BA57" s="56">
        <v>75</v>
      </c>
      <c r="BB57" s="56">
        <v>43</v>
      </c>
      <c r="BC57" s="341">
        <f t="shared" si="17"/>
        <v>57.333333333333336</v>
      </c>
      <c r="BD57" s="341" t="str">
        <f t="shared" si="18"/>
        <v>C+</v>
      </c>
      <c r="BE57" s="341" t="str">
        <f t="shared" si="19"/>
        <v>2.4</v>
      </c>
      <c r="BF57" s="56">
        <v>2152</v>
      </c>
      <c r="BG57" s="56">
        <v>25</v>
      </c>
      <c r="BH57" s="56">
        <v>15</v>
      </c>
      <c r="BI57" s="341">
        <f t="shared" si="20"/>
        <v>60</v>
      </c>
      <c r="BJ57" s="341" t="str">
        <f t="shared" si="21"/>
        <v>B</v>
      </c>
      <c r="BK57" s="341" t="str">
        <f t="shared" si="22"/>
        <v>2.8</v>
      </c>
      <c r="BL57" s="419">
        <f t="shared" si="45"/>
        <v>57.999999999999993</v>
      </c>
      <c r="BM57" s="471" t="str">
        <f t="shared" si="46"/>
        <v>B</v>
      </c>
      <c r="BN57" s="471">
        <f t="shared" si="47"/>
        <v>2.5</v>
      </c>
      <c r="BO57" s="56">
        <v>1031</v>
      </c>
      <c r="BP57" s="56">
        <v>75</v>
      </c>
      <c r="BQ57" s="49">
        <v>38</v>
      </c>
      <c r="BR57" s="341">
        <f t="shared" si="23"/>
        <v>50.666666666666671</v>
      </c>
      <c r="BS57" s="341" t="str">
        <f t="shared" si="24"/>
        <v>C+</v>
      </c>
      <c r="BT57" s="341" t="str">
        <f t="shared" si="25"/>
        <v>2.4</v>
      </c>
      <c r="BU57" s="56">
        <v>1032</v>
      </c>
      <c r="BV57" s="56">
        <v>25</v>
      </c>
      <c r="BW57" s="56">
        <v>19</v>
      </c>
      <c r="BX57" s="341">
        <f t="shared" si="26"/>
        <v>76</v>
      </c>
      <c r="BY57" s="341" t="str">
        <f t="shared" si="27"/>
        <v>B+</v>
      </c>
      <c r="BZ57" s="341" t="str">
        <f t="shared" si="28"/>
        <v>3.2</v>
      </c>
      <c r="CA57" s="419">
        <f t="shared" si="48"/>
        <v>56.999999999999993</v>
      </c>
      <c r="CB57" s="471" t="str">
        <f t="shared" si="49"/>
        <v>B</v>
      </c>
      <c r="CC57" s="471">
        <f t="shared" si="50"/>
        <v>2.6</v>
      </c>
      <c r="CD57" s="56">
        <v>3071</v>
      </c>
      <c r="CE57" s="56">
        <v>75</v>
      </c>
      <c r="CF57" s="56">
        <v>44</v>
      </c>
      <c r="CG57" s="341">
        <f t="shared" si="29"/>
        <v>58.666666666666664</v>
      </c>
      <c r="CH57" s="341" t="str">
        <f t="shared" si="30"/>
        <v>C+</v>
      </c>
      <c r="CI57" s="341" t="str">
        <f t="shared" si="31"/>
        <v>2.4</v>
      </c>
      <c r="CJ57" s="56">
        <v>3072</v>
      </c>
      <c r="CK57" s="56">
        <v>25</v>
      </c>
      <c r="CL57" s="56">
        <v>22</v>
      </c>
      <c r="CM57" s="341">
        <f t="shared" si="32"/>
        <v>88</v>
      </c>
      <c r="CN57" s="341" t="str">
        <f t="shared" si="33"/>
        <v>A</v>
      </c>
      <c r="CO57" s="341" t="str">
        <f t="shared" si="34"/>
        <v>3.6</v>
      </c>
      <c r="CP57" s="419">
        <f t="shared" si="51"/>
        <v>66</v>
      </c>
      <c r="CQ57" s="471" t="str">
        <f t="shared" si="52"/>
        <v>B</v>
      </c>
      <c r="CR57" s="471">
        <f t="shared" si="53"/>
        <v>2.7</v>
      </c>
      <c r="CS57" s="372">
        <f t="shared" si="54"/>
        <v>2.7333333333333329</v>
      </c>
      <c r="CT57" s="340">
        <f t="shared" si="55"/>
        <v>2.7333333333333334</v>
      </c>
    </row>
    <row r="58" spans="1:98">
      <c r="A58" s="21">
        <v>52</v>
      </c>
      <c r="B58" s="21">
        <v>7819230065</v>
      </c>
      <c r="C58" s="21">
        <v>1190056</v>
      </c>
      <c r="D58" s="21" t="s">
        <v>115</v>
      </c>
      <c r="E58" s="22" t="s">
        <v>143</v>
      </c>
      <c r="F58" s="666">
        <v>59120</v>
      </c>
      <c r="G58" s="56">
        <v>11</v>
      </c>
      <c r="H58" s="56">
        <v>75</v>
      </c>
      <c r="I58" s="56">
        <v>58</v>
      </c>
      <c r="J58" s="342">
        <f t="shared" si="0"/>
        <v>77.333333333333329</v>
      </c>
      <c r="K58" s="341" t="str">
        <f t="shared" si="1"/>
        <v>B+</v>
      </c>
      <c r="L58" s="341" t="str">
        <f t="shared" si="35"/>
        <v>3.2</v>
      </c>
      <c r="M58" s="56">
        <v>12</v>
      </c>
      <c r="N58" s="56">
        <v>25</v>
      </c>
      <c r="O58" s="56">
        <v>10</v>
      </c>
      <c r="P58" s="341">
        <f t="shared" si="2"/>
        <v>40</v>
      </c>
      <c r="Q58" s="341" t="str">
        <f t="shared" si="3"/>
        <v>C</v>
      </c>
      <c r="R58" s="341" t="str">
        <f t="shared" si="4"/>
        <v>2</v>
      </c>
      <c r="S58" s="419">
        <f t="shared" si="36"/>
        <v>68</v>
      </c>
      <c r="T58" s="471" t="str">
        <f t="shared" si="37"/>
        <v>B+</v>
      </c>
      <c r="U58" s="471">
        <f t="shared" si="38"/>
        <v>2.9</v>
      </c>
      <c r="V58" s="56">
        <v>31</v>
      </c>
      <c r="W58" s="56">
        <v>75</v>
      </c>
      <c r="X58" s="56">
        <v>35</v>
      </c>
      <c r="Y58" s="341">
        <f t="shared" si="5"/>
        <v>46.666666666666664</v>
      </c>
      <c r="Z58" s="341" t="str">
        <f t="shared" si="6"/>
        <v>C</v>
      </c>
      <c r="AA58" s="341" t="str">
        <f t="shared" si="7"/>
        <v>2</v>
      </c>
      <c r="AB58" s="56">
        <v>32</v>
      </c>
      <c r="AC58" s="56">
        <v>25</v>
      </c>
      <c r="AD58" s="56">
        <v>17</v>
      </c>
      <c r="AE58" s="341">
        <f t="shared" si="8"/>
        <v>68</v>
      </c>
      <c r="AF58" s="341" t="str">
        <f t="shared" si="9"/>
        <v>B</v>
      </c>
      <c r="AG58" s="341" t="str">
        <f t="shared" si="10"/>
        <v>2.8</v>
      </c>
      <c r="AH58" s="419">
        <f t="shared" si="39"/>
        <v>52</v>
      </c>
      <c r="AI58" s="471" t="str">
        <f t="shared" si="40"/>
        <v>C+</v>
      </c>
      <c r="AJ58" s="471">
        <f t="shared" si="41"/>
        <v>2.2000000000000002</v>
      </c>
      <c r="AK58" s="56">
        <v>51</v>
      </c>
      <c r="AL58" s="56">
        <v>75</v>
      </c>
      <c r="AM58" s="32">
        <v>58</v>
      </c>
      <c r="AN58" s="341">
        <f t="shared" si="11"/>
        <v>77.333333333333329</v>
      </c>
      <c r="AO58" s="341" t="str">
        <f t="shared" si="12"/>
        <v>B+</v>
      </c>
      <c r="AP58" s="341" t="str">
        <f t="shared" si="13"/>
        <v>3.2</v>
      </c>
      <c r="AQ58" s="56">
        <v>52</v>
      </c>
      <c r="AR58" s="56">
        <v>25</v>
      </c>
      <c r="AS58" s="56">
        <v>22</v>
      </c>
      <c r="AT58" s="341">
        <f t="shared" si="14"/>
        <v>88</v>
      </c>
      <c r="AU58" s="341" t="str">
        <f t="shared" si="15"/>
        <v>A</v>
      </c>
      <c r="AV58" s="341" t="str">
        <f t="shared" si="16"/>
        <v>3.6</v>
      </c>
      <c r="AW58" s="419">
        <f t="shared" si="42"/>
        <v>80</v>
      </c>
      <c r="AX58" s="471" t="str">
        <f t="shared" si="43"/>
        <v>A</v>
      </c>
      <c r="AY58" s="471">
        <f t="shared" si="44"/>
        <v>3.3</v>
      </c>
      <c r="AZ58" s="56">
        <v>2031</v>
      </c>
      <c r="BA58" s="56">
        <v>75</v>
      </c>
      <c r="BB58" s="56">
        <v>51</v>
      </c>
      <c r="BC58" s="341">
        <f t="shared" si="17"/>
        <v>68</v>
      </c>
      <c r="BD58" s="341" t="str">
        <f t="shared" si="18"/>
        <v>B</v>
      </c>
      <c r="BE58" s="341" t="str">
        <f t="shared" si="19"/>
        <v>2.8</v>
      </c>
      <c r="BF58" s="56">
        <v>2032</v>
      </c>
      <c r="BG58" s="56">
        <v>25</v>
      </c>
      <c r="BH58" s="56">
        <v>18</v>
      </c>
      <c r="BI58" s="341">
        <f t="shared" si="20"/>
        <v>72</v>
      </c>
      <c r="BJ58" s="341" t="str">
        <f t="shared" si="21"/>
        <v>B+</v>
      </c>
      <c r="BK58" s="341" t="str">
        <f t="shared" si="22"/>
        <v>3.2</v>
      </c>
      <c r="BL58" s="419">
        <f t="shared" si="45"/>
        <v>69</v>
      </c>
      <c r="BM58" s="471" t="str">
        <f t="shared" si="46"/>
        <v>B+</v>
      </c>
      <c r="BN58" s="471">
        <f t="shared" si="47"/>
        <v>2.9</v>
      </c>
      <c r="BO58" s="56">
        <v>1151</v>
      </c>
      <c r="BP58" s="56">
        <v>75</v>
      </c>
      <c r="BQ58" s="49">
        <v>52</v>
      </c>
      <c r="BR58" s="341">
        <f t="shared" si="23"/>
        <v>69.333333333333343</v>
      </c>
      <c r="BS58" s="341" t="str">
        <f t="shared" si="24"/>
        <v>B</v>
      </c>
      <c r="BT58" s="341" t="str">
        <f t="shared" si="25"/>
        <v>2.8</v>
      </c>
      <c r="BU58" s="56">
        <v>1152</v>
      </c>
      <c r="BV58" s="56">
        <v>25</v>
      </c>
      <c r="BW58" s="56">
        <v>22</v>
      </c>
      <c r="BX58" s="341">
        <f t="shared" si="26"/>
        <v>88</v>
      </c>
      <c r="BY58" s="341" t="str">
        <f t="shared" si="27"/>
        <v>A</v>
      </c>
      <c r="BZ58" s="341" t="str">
        <f t="shared" si="28"/>
        <v>3.6</v>
      </c>
      <c r="CA58" s="419">
        <f t="shared" si="48"/>
        <v>74</v>
      </c>
      <c r="CB58" s="471" t="str">
        <f t="shared" si="49"/>
        <v>B+</v>
      </c>
      <c r="CC58" s="471">
        <f t="shared" si="50"/>
        <v>3</v>
      </c>
      <c r="CD58" s="56">
        <v>4431</v>
      </c>
      <c r="CE58" s="56">
        <v>75</v>
      </c>
      <c r="CF58" s="56">
        <v>38</v>
      </c>
      <c r="CG58" s="341">
        <f t="shared" si="29"/>
        <v>50.666666666666671</v>
      </c>
      <c r="CH58" s="341" t="str">
        <f t="shared" si="30"/>
        <v>C+</v>
      </c>
      <c r="CI58" s="341" t="str">
        <f t="shared" si="31"/>
        <v>2.4</v>
      </c>
      <c r="CJ58" s="56">
        <v>4432</v>
      </c>
      <c r="CK58" s="56">
        <v>25</v>
      </c>
      <c r="CL58" s="540">
        <v>19</v>
      </c>
      <c r="CM58" s="341">
        <f t="shared" si="32"/>
        <v>76</v>
      </c>
      <c r="CN58" s="341" t="str">
        <f t="shared" si="33"/>
        <v>B+</v>
      </c>
      <c r="CO58" s="341" t="str">
        <f t="shared" si="34"/>
        <v>3.2</v>
      </c>
      <c r="CP58" s="419">
        <f t="shared" si="51"/>
        <v>56.999999999999993</v>
      </c>
      <c r="CQ58" s="471" t="str">
        <f t="shared" si="52"/>
        <v>B</v>
      </c>
      <c r="CR58" s="471">
        <f t="shared" si="53"/>
        <v>2.6</v>
      </c>
      <c r="CS58" s="372">
        <f t="shared" si="54"/>
        <v>2.8166666666666664</v>
      </c>
      <c r="CT58" s="340">
        <f t="shared" si="55"/>
        <v>2.8333333333333335</v>
      </c>
    </row>
    <row r="59" spans="1:98">
      <c r="A59" s="21">
        <v>53</v>
      </c>
      <c r="B59" s="21">
        <v>7819230006</v>
      </c>
      <c r="C59" s="21">
        <v>1190057</v>
      </c>
      <c r="D59" s="21" t="s">
        <v>40</v>
      </c>
      <c r="E59" s="22" t="s">
        <v>144</v>
      </c>
      <c r="F59" s="666">
        <v>58974</v>
      </c>
      <c r="G59" s="56">
        <v>11</v>
      </c>
      <c r="H59" s="56">
        <v>75</v>
      </c>
      <c r="I59" s="56">
        <v>44</v>
      </c>
      <c r="J59" s="342">
        <f t="shared" si="0"/>
        <v>58.666666666666664</v>
      </c>
      <c r="K59" s="341" t="str">
        <f t="shared" si="1"/>
        <v>C+</v>
      </c>
      <c r="L59" s="341" t="str">
        <f t="shared" si="35"/>
        <v>2.4</v>
      </c>
      <c r="M59" s="56">
        <v>12</v>
      </c>
      <c r="N59" s="56">
        <v>25</v>
      </c>
      <c r="O59" s="56">
        <v>10</v>
      </c>
      <c r="P59" s="341">
        <f t="shared" si="2"/>
        <v>40</v>
      </c>
      <c r="Q59" s="341" t="str">
        <f t="shared" si="3"/>
        <v>C</v>
      </c>
      <c r="R59" s="341" t="str">
        <f t="shared" si="4"/>
        <v>2</v>
      </c>
      <c r="S59" s="419">
        <f t="shared" si="36"/>
        <v>54</v>
      </c>
      <c r="T59" s="471" t="str">
        <f t="shared" si="37"/>
        <v>C+</v>
      </c>
      <c r="U59" s="471">
        <f t="shared" si="38"/>
        <v>2.2999999999999998</v>
      </c>
      <c r="V59" s="56">
        <v>31</v>
      </c>
      <c r="W59" s="56">
        <v>75</v>
      </c>
      <c r="X59" s="56">
        <v>38</v>
      </c>
      <c r="Y59" s="341">
        <f t="shared" si="5"/>
        <v>50.666666666666671</v>
      </c>
      <c r="Z59" s="341" t="str">
        <f t="shared" si="6"/>
        <v>C+</v>
      </c>
      <c r="AA59" s="341" t="str">
        <f t="shared" si="7"/>
        <v>2.4</v>
      </c>
      <c r="AB59" s="56">
        <v>32</v>
      </c>
      <c r="AC59" s="56">
        <v>25</v>
      </c>
      <c r="AD59" s="56">
        <v>17</v>
      </c>
      <c r="AE59" s="341">
        <f t="shared" si="8"/>
        <v>68</v>
      </c>
      <c r="AF59" s="341" t="str">
        <f t="shared" si="9"/>
        <v>B</v>
      </c>
      <c r="AG59" s="341" t="str">
        <f t="shared" si="10"/>
        <v>2.8</v>
      </c>
      <c r="AH59" s="419">
        <f t="shared" si="39"/>
        <v>55.000000000000007</v>
      </c>
      <c r="AI59" s="471" t="str">
        <f t="shared" si="40"/>
        <v>B</v>
      </c>
      <c r="AJ59" s="471">
        <f t="shared" si="41"/>
        <v>2.5</v>
      </c>
      <c r="AK59" s="56">
        <v>51</v>
      </c>
      <c r="AL59" s="56">
        <v>75</v>
      </c>
      <c r="AM59" s="32">
        <v>44</v>
      </c>
      <c r="AN59" s="341">
        <f t="shared" si="11"/>
        <v>58.666666666666664</v>
      </c>
      <c r="AO59" s="341" t="str">
        <f t="shared" si="12"/>
        <v>C+</v>
      </c>
      <c r="AP59" s="341" t="str">
        <f t="shared" si="13"/>
        <v>2.4</v>
      </c>
      <c r="AQ59" s="56">
        <v>52</v>
      </c>
      <c r="AR59" s="56">
        <v>25</v>
      </c>
      <c r="AS59" s="56">
        <v>20</v>
      </c>
      <c r="AT59" s="341">
        <f t="shared" si="14"/>
        <v>80</v>
      </c>
      <c r="AU59" s="341" t="str">
        <f t="shared" si="15"/>
        <v>A</v>
      </c>
      <c r="AV59" s="341" t="str">
        <f t="shared" si="16"/>
        <v>3.6</v>
      </c>
      <c r="AW59" s="419">
        <f t="shared" si="42"/>
        <v>64</v>
      </c>
      <c r="AX59" s="471" t="str">
        <f t="shared" si="43"/>
        <v>B</v>
      </c>
      <c r="AY59" s="471">
        <f t="shared" si="44"/>
        <v>2.7</v>
      </c>
      <c r="AZ59" s="56">
        <v>2031</v>
      </c>
      <c r="BA59" s="56">
        <v>75</v>
      </c>
      <c r="BB59" s="56">
        <v>43</v>
      </c>
      <c r="BC59" s="341">
        <f t="shared" si="17"/>
        <v>57.333333333333336</v>
      </c>
      <c r="BD59" s="341" t="str">
        <f t="shared" si="18"/>
        <v>C+</v>
      </c>
      <c r="BE59" s="341" t="str">
        <f t="shared" si="19"/>
        <v>2.4</v>
      </c>
      <c r="BF59" s="56">
        <v>2032</v>
      </c>
      <c r="BG59" s="56">
        <v>25</v>
      </c>
      <c r="BH59" s="56">
        <v>18</v>
      </c>
      <c r="BI59" s="341">
        <f t="shared" si="20"/>
        <v>72</v>
      </c>
      <c r="BJ59" s="341" t="str">
        <f t="shared" si="21"/>
        <v>B+</v>
      </c>
      <c r="BK59" s="341" t="str">
        <f t="shared" si="22"/>
        <v>3.2</v>
      </c>
      <c r="BL59" s="419">
        <f t="shared" si="45"/>
        <v>61</v>
      </c>
      <c r="BM59" s="471" t="str">
        <f t="shared" si="46"/>
        <v>B</v>
      </c>
      <c r="BN59" s="471">
        <f t="shared" si="47"/>
        <v>2.6</v>
      </c>
      <c r="BO59" s="56">
        <v>1151</v>
      </c>
      <c r="BP59" s="56">
        <v>75</v>
      </c>
      <c r="BQ59" s="49">
        <v>36</v>
      </c>
      <c r="BR59" s="341">
        <f t="shared" si="23"/>
        <v>48</v>
      </c>
      <c r="BS59" s="341" t="str">
        <f t="shared" si="24"/>
        <v>C</v>
      </c>
      <c r="BT59" s="341" t="str">
        <f t="shared" si="25"/>
        <v>2</v>
      </c>
      <c r="BU59" s="56">
        <v>1152</v>
      </c>
      <c r="BV59" s="56">
        <v>25</v>
      </c>
      <c r="BW59" s="56">
        <v>19</v>
      </c>
      <c r="BX59" s="341">
        <f t="shared" si="26"/>
        <v>76</v>
      </c>
      <c r="BY59" s="341" t="str">
        <f t="shared" si="27"/>
        <v>B+</v>
      </c>
      <c r="BZ59" s="341" t="str">
        <f t="shared" si="28"/>
        <v>3.2</v>
      </c>
      <c r="CA59" s="419">
        <f t="shared" si="48"/>
        <v>55.000000000000007</v>
      </c>
      <c r="CB59" s="471" t="str">
        <f t="shared" si="49"/>
        <v>C+</v>
      </c>
      <c r="CC59" s="471">
        <f t="shared" si="50"/>
        <v>2.2999999999999998</v>
      </c>
      <c r="CD59" s="56">
        <v>4431</v>
      </c>
      <c r="CE59" s="56">
        <v>75</v>
      </c>
      <c r="CF59" s="56">
        <v>34</v>
      </c>
      <c r="CG59" s="341">
        <f t="shared" si="29"/>
        <v>45.333333333333329</v>
      </c>
      <c r="CH59" s="341" t="str">
        <f t="shared" si="30"/>
        <v>C</v>
      </c>
      <c r="CI59" s="341" t="str">
        <f t="shared" si="31"/>
        <v>2</v>
      </c>
      <c r="CJ59" s="56">
        <v>4432</v>
      </c>
      <c r="CK59" s="56">
        <v>25</v>
      </c>
      <c r="CL59" s="540">
        <v>19</v>
      </c>
      <c r="CM59" s="341">
        <f t="shared" si="32"/>
        <v>76</v>
      </c>
      <c r="CN59" s="341" t="str">
        <f t="shared" si="33"/>
        <v>B+</v>
      </c>
      <c r="CO59" s="341" t="str">
        <f t="shared" si="34"/>
        <v>3.2</v>
      </c>
      <c r="CP59" s="419">
        <f t="shared" si="51"/>
        <v>53</v>
      </c>
      <c r="CQ59" s="471" t="str">
        <f t="shared" si="52"/>
        <v>C+</v>
      </c>
      <c r="CR59" s="471">
        <f t="shared" si="53"/>
        <v>2.2999999999999998</v>
      </c>
      <c r="CS59" s="372">
        <f t="shared" si="54"/>
        <v>2.4499999999999997</v>
      </c>
      <c r="CT59" s="340">
        <f t="shared" si="55"/>
        <v>2.4592592592592593</v>
      </c>
    </row>
    <row r="60" spans="1:98">
      <c r="A60" s="21">
        <v>54</v>
      </c>
      <c r="B60" s="21">
        <v>7819230041</v>
      </c>
      <c r="C60" s="21">
        <v>1190058</v>
      </c>
      <c r="D60" s="21" t="s">
        <v>59</v>
      </c>
      <c r="E60" s="22" t="s">
        <v>145</v>
      </c>
      <c r="F60" s="666">
        <v>58293</v>
      </c>
      <c r="G60" s="56">
        <v>11</v>
      </c>
      <c r="H60" s="56">
        <v>75</v>
      </c>
      <c r="I60" s="56">
        <v>41</v>
      </c>
      <c r="J60" s="342">
        <f t="shared" si="0"/>
        <v>54.666666666666664</v>
      </c>
      <c r="K60" s="341" t="str">
        <f t="shared" si="1"/>
        <v>C+</v>
      </c>
      <c r="L60" s="341" t="str">
        <f t="shared" si="35"/>
        <v>2.4</v>
      </c>
      <c r="M60" s="56">
        <v>12</v>
      </c>
      <c r="N60" s="56">
        <v>25</v>
      </c>
      <c r="O60" s="56">
        <v>10</v>
      </c>
      <c r="P60" s="341">
        <f t="shared" si="2"/>
        <v>40</v>
      </c>
      <c r="Q60" s="341" t="str">
        <f t="shared" si="3"/>
        <v>C</v>
      </c>
      <c r="R60" s="341" t="str">
        <f t="shared" si="4"/>
        <v>2</v>
      </c>
      <c r="S60" s="419">
        <f t="shared" si="36"/>
        <v>51</v>
      </c>
      <c r="T60" s="471" t="str">
        <f t="shared" si="37"/>
        <v>C+</v>
      </c>
      <c r="U60" s="471">
        <f t="shared" si="38"/>
        <v>2.2999999999999998</v>
      </c>
      <c r="V60" s="56">
        <v>31</v>
      </c>
      <c r="W60" s="56">
        <v>75</v>
      </c>
      <c r="X60" s="56">
        <v>38</v>
      </c>
      <c r="Y60" s="341">
        <f t="shared" si="5"/>
        <v>50.666666666666671</v>
      </c>
      <c r="Z60" s="341" t="str">
        <f t="shared" si="6"/>
        <v>C+</v>
      </c>
      <c r="AA60" s="341" t="str">
        <f t="shared" si="7"/>
        <v>2.4</v>
      </c>
      <c r="AB60" s="56">
        <v>32</v>
      </c>
      <c r="AC60" s="56">
        <v>25</v>
      </c>
      <c r="AD60" s="56">
        <v>17</v>
      </c>
      <c r="AE60" s="341">
        <f t="shared" si="8"/>
        <v>68</v>
      </c>
      <c r="AF60" s="341" t="str">
        <f t="shared" si="9"/>
        <v>B</v>
      </c>
      <c r="AG60" s="341" t="str">
        <f t="shared" si="10"/>
        <v>2.8</v>
      </c>
      <c r="AH60" s="419">
        <f t="shared" si="39"/>
        <v>55.000000000000007</v>
      </c>
      <c r="AI60" s="471" t="str">
        <f t="shared" si="40"/>
        <v>B</v>
      </c>
      <c r="AJ60" s="471">
        <f t="shared" si="41"/>
        <v>2.5</v>
      </c>
      <c r="AK60" s="56">
        <v>51</v>
      </c>
      <c r="AL60" s="56">
        <v>75</v>
      </c>
      <c r="AM60" s="56">
        <v>46</v>
      </c>
      <c r="AN60" s="341">
        <f t="shared" si="11"/>
        <v>61.333333333333329</v>
      </c>
      <c r="AO60" s="341" t="str">
        <f t="shared" si="12"/>
        <v>B</v>
      </c>
      <c r="AP60" s="341" t="str">
        <f t="shared" si="13"/>
        <v>2.8</v>
      </c>
      <c r="AQ60" s="56">
        <v>52</v>
      </c>
      <c r="AR60" s="56">
        <v>25</v>
      </c>
      <c r="AS60" s="56">
        <v>20</v>
      </c>
      <c r="AT60" s="341">
        <f t="shared" si="14"/>
        <v>80</v>
      </c>
      <c r="AU60" s="341" t="str">
        <f t="shared" si="15"/>
        <v>A</v>
      </c>
      <c r="AV60" s="341" t="str">
        <f t="shared" si="16"/>
        <v>3.6</v>
      </c>
      <c r="AW60" s="419">
        <f t="shared" si="42"/>
        <v>66</v>
      </c>
      <c r="AX60" s="471" t="str">
        <f t="shared" si="43"/>
        <v>B+</v>
      </c>
      <c r="AY60" s="471">
        <f t="shared" si="44"/>
        <v>3</v>
      </c>
      <c r="AZ60" s="56">
        <v>2031</v>
      </c>
      <c r="BA60" s="56">
        <v>75</v>
      </c>
      <c r="BB60" s="56">
        <v>51</v>
      </c>
      <c r="BC60" s="341">
        <f t="shared" si="17"/>
        <v>68</v>
      </c>
      <c r="BD60" s="341" t="str">
        <f t="shared" si="18"/>
        <v>B</v>
      </c>
      <c r="BE60" s="341" t="str">
        <f t="shared" si="19"/>
        <v>2.8</v>
      </c>
      <c r="BF60" s="56">
        <v>2032</v>
      </c>
      <c r="BG60" s="56">
        <v>25</v>
      </c>
      <c r="BH60" s="56">
        <v>18</v>
      </c>
      <c r="BI60" s="341">
        <f t="shared" si="20"/>
        <v>72</v>
      </c>
      <c r="BJ60" s="341" t="str">
        <f t="shared" si="21"/>
        <v>B+</v>
      </c>
      <c r="BK60" s="341" t="str">
        <f t="shared" si="22"/>
        <v>3.2</v>
      </c>
      <c r="BL60" s="419">
        <f t="shared" si="45"/>
        <v>69</v>
      </c>
      <c r="BM60" s="471" t="str">
        <f t="shared" si="46"/>
        <v>B+</v>
      </c>
      <c r="BN60" s="471">
        <f t="shared" si="47"/>
        <v>2.9</v>
      </c>
      <c r="BO60" s="56">
        <v>1151</v>
      </c>
      <c r="BP60" s="56">
        <v>75</v>
      </c>
      <c r="BQ60" s="49">
        <v>55</v>
      </c>
      <c r="BR60" s="341">
        <f t="shared" si="23"/>
        <v>73.333333333333329</v>
      </c>
      <c r="BS60" s="341" t="str">
        <f t="shared" si="24"/>
        <v>B+</v>
      </c>
      <c r="BT60" s="341" t="str">
        <f t="shared" si="25"/>
        <v>3.2</v>
      </c>
      <c r="BU60" s="56">
        <v>1152</v>
      </c>
      <c r="BV60" s="56">
        <v>25</v>
      </c>
      <c r="BW60" s="56">
        <v>23</v>
      </c>
      <c r="BX60" s="341">
        <f t="shared" si="26"/>
        <v>92</v>
      </c>
      <c r="BY60" s="341" t="str">
        <f t="shared" si="27"/>
        <v>A+</v>
      </c>
      <c r="BZ60" s="341" t="str">
        <f t="shared" si="28"/>
        <v>4</v>
      </c>
      <c r="CA60" s="419">
        <f t="shared" si="48"/>
        <v>78</v>
      </c>
      <c r="CB60" s="471" t="str">
        <f t="shared" si="49"/>
        <v>A</v>
      </c>
      <c r="CC60" s="471">
        <f t="shared" si="50"/>
        <v>3.4</v>
      </c>
      <c r="CD60" s="56">
        <v>3331</v>
      </c>
      <c r="CE60" s="56">
        <v>75</v>
      </c>
      <c r="CF60" s="56">
        <v>47</v>
      </c>
      <c r="CG60" s="341">
        <f t="shared" si="29"/>
        <v>62.666666666666671</v>
      </c>
      <c r="CH60" s="341" t="str">
        <f t="shared" si="30"/>
        <v>B</v>
      </c>
      <c r="CI60" s="341" t="str">
        <f t="shared" si="31"/>
        <v>2.8</v>
      </c>
      <c r="CJ60" s="56">
        <v>3332</v>
      </c>
      <c r="CK60" s="56">
        <v>25</v>
      </c>
      <c r="CL60" s="56">
        <v>22</v>
      </c>
      <c r="CM60" s="341">
        <f t="shared" si="32"/>
        <v>88</v>
      </c>
      <c r="CN60" s="341" t="str">
        <f t="shared" si="33"/>
        <v>A</v>
      </c>
      <c r="CO60" s="341" t="str">
        <f t="shared" si="34"/>
        <v>3.6</v>
      </c>
      <c r="CP60" s="419">
        <f t="shared" si="51"/>
        <v>69</v>
      </c>
      <c r="CQ60" s="471" t="str">
        <f t="shared" si="52"/>
        <v>B+</v>
      </c>
      <c r="CR60" s="471">
        <f t="shared" si="53"/>
        <v>3</v>
      </c>
      <c r="CS60" s="372">
        <f t="shared" si="54"/>
        <v>2.85</v>
      </c>
      <c r="CT60" s="340">
        <f t="shared" si="55"/>
        <v>2.9037037037037039</v>
      </c>
    </row>
    <row r="61" spans="1:98">
      <c r="A61" s="21">
        <v>55</v>
      </c>
      <c r="B61" s="21">
        <v>7819230032</v>
      </c>
      <c r="C61" s="21">
        <v>1190059</v>
      </c>
      <c r="D61" s="21" t="s">
        <v>60</v>
      </c>
      <c r="E61" s="22" t="s">
        <v>146</v>
      </c>
      <c r="F61" s="666">
        <v>58637</v>
      </c>
      <c r="G61" s="56">
        <v>11</v>
      </c>
      <c r="H61" s="56">
        <v>75</v>
      </c>
      <c r="I61" s="56">
        <v>40</v>
      </c>
      <c r="J61" s="342">
        <f t="shared" si="0"/>
        <v>53.333333333333336</v>
      </c>
      <c r="K61" s="341" t="str">
        <f t="shared" si="1"/>
        <v>C+</v>
      </c>
      <c r="L61" s="341" t="str">
        <f t="shared" si="35"/>
        <v>2.4</v>
      </c>
      <c r="M61" s="56">
        <v>12</v>
      </c>
      <c r="N61" s="56">
        <v>25</v>
      </c>
      <c r="O61" s="56">
        <v>10</v>
      </c>
      <c r="P61" s="341">
        <f t="shared" si="2"/>
        <v>40</v>
      </c>
      <c r="Q61" s="341" t="str">
        <f t="shared" si="3"/>
        <v>C</v>
      </c>
      <c r="R61" s="341" t="str">
        <f t="shared" si="4"/>
        <v>2</v>
      </c>
      <c r="S61" s="419">
        <f t="shared" si="36"/>
        <v>50</v>
      </c>
      <c r="T61" s="471" t="str">
        <f t="shared" si="37"/>
        <v>C+</v>
      </c>
      <c r="U61" s="471">
        <f t="shared" si="38"/>
        <v>2.2999999999999998</v>
      </c>
      <c r="V61" s="56">
        <v>31</v>
      </c>
      <c r="W61" s="56">
        <v>75</v>
      </c>
      <c r="X61" s="56">
        <v>35</v>
      </c>
      <c r="Y61" s="341">
        <f t="shared" si="5"/>
        <v>46.666666666666664</v>
      </c>
      <c r="Z61" s="341" t="str">
        <f t="shared" si="6"/>
        <v>C</v>
      </c>
      <c r="AA61" s="341" t="str">
        <f t="shared" si="7"/>
        <v>2</v>
      </c>
      <c r="AB61" s="56">
        <v>32</v>
      </c>
      <c r="AC61" s="56">
        <v>25</v>
      </c>
      <c r="AD61" s="56">
        <v>17</v>
      </c>
      <c r="AE61" s="341">
        <f t="shared" si="8"/>
        <v>68</v>
      </c>
      <c r="AF61" s="341" t="str">
        <f t="shared" si="9"/>
        <v>B</v>
      </c>
      <c r="AG61" s="341" t="str">
        <f t="shared" si="10"/>
        <v>2.8</v>
      </c>
      <c r="AH61" s="419">
        <f t="shared" si="39"/>
        <v>52</v>
      </c>
      <c r="AI61" s="471" t="str">
        <f t="shared" si="40"/>
        <v>C+</v>
      </c>
      <c r="AJ61" s="471">
        <f t="shared" si="41"/>
        <v>2.2000000000000002</v>
      </c>
      <c r="AK61" s="56">
        <v>51</v>
      </c>
      <c r="AL61" s="56">
        <v>75</v>
      </c>
      <c r="AM61" s="32">
        <v>60</v>
      </c>
      <c r="AN61" s="341">
        <f t="shared" si="11"/>
        <v>80</v>
      </c>
      <c r="AO61" s="341" t="str">
        <f t="shared" si="12"/>
        <v>A</v>
      </c>
      <c r="AP61" s="341" t="str">
        <f t="shared" si="13"/>
        <v>3.6</v>
      </c>
      <c r="AQ61" s="56">
        <v>52</v>
      </c>
      <c r="AR61" s="56">
        <v>25</v>
      </c>
      <c r="AS61" s="56">
        <v>20</v>
      </c>
      <c r="AT61" s="341">
        <f t="shared" si="14"/>
        <v>80</v>
      </c>
      <c r="AU61" s="341" t="str">
        <f t="shared" si="15"/>
        <v>A</v>
      </c>
      <c r="AV61" s="341" t="str">
        <f t="shared" si="16"/>
        <v>3.6</v>
      </c>
      <c r="AW61" s="419">
        <f t="shared" si="42"/>
        <v>80</v>
      </c>
      <c r="AX61" s="471" t="str">
        <f t="shared" si="43"/>
        <v>A</v>
      </c>
      <c r="AY61" s="471">
        <f t="shared" si="44"/>
        <v>3.6</v>
      </c>
      <c r="AZ61" s="56">
        <v>2031</v>
      </c>
      <c r="BA61" s="56">
        <v>75</v>
      </c>
      <c r="BB61" s="56">
        <v>36</v>
      </c>
      <c r="BC61" s="341">
        <f t="shared" si="17"/>
        <v>48</v>
      </c>
      <c r="BD61" s="341" t="str">
        <f t="shared" si="18"/>
        <v>C</v>
      </c>
      <c r="BE61" s="341" t="str">
        <f t="shared" si="19"/>
        <v>2</v>
      </c>
      <c r="BF61" s="56">
        <v>2032</v>
      </c>
      <c r="BG61" s="56">
        <v>25</v>
      </c>
      <c r="BH61" s="56">
        <v>18</v>
      </c>
      <c r="BI61" s="341">
        <f t="shared" si="20"/>
        <v>72</v>
      </c>
      <c r="BJ61" s="341" t="str">
        <f t="shared" si="21"/>
        <v>B+</v>
      </c>
      <c r="BK61" s="341" t="str">
        <f t="shared" si="22"/>
        <v>3.2</v>
      </c>
      <c r="BL61" s="419">
        <f t="shared" si="45"/>
        <v>54</v>
      </c>
      <c r="BM61" s="471" t="str">
        <f t="shared" si="46"/>
        <v>C+</v>
      </c>
      <c r="BN61" s="471">
        <f t="shared" si="47"/>
        <v>2.2999999999999998</v>
      </c>
      <c r="BO61" s="56">
        <v>1151</v>
      </c>
      <c r="BP61" s="56">
        <v>75</v>
      </c>
      <c r="BQ61" s="49">
        <v>46</v>
      </c>
      <c r="BR61" s="341">
        <f t="shared" si="23"/>
        <v>61.333333333333329</v>
      </c>
      <c r="BS61" s="341" t="str">
        <f t="shared" si="24"/>
        <v>B</v>
      </c>
      <c r="BT61" s="341" t="str">
        <f t="shared" si="25"/>
        <v>2.8</v>
      </c>
      <c r="BU61" s="56">
        <v>1152</v>
      </c>
      <c r="BV61" s="56">
        <v>25</v>
      </c>
      <c r="BW61" s="56">
        <v>19</v>
      </c>
      <c r="BX61" s="341">
        <f t="shared" si="26"/>
        <v>76</v>
      </c>
      <c r="BY61" s="341" t="str">
        <f t="shared" si="27"/>
        <v>B+</v>
      </c>
      <c r="BZ61" s="341" t="str">
        <f t="shared" si="28"/>
        <v>3.2</v>
      </c>
      <c r="CA61" s="419">
        <f t="shared" si="48"/>
        <v>65</v>
      </c>
      <c r="CB61" s="471" t="str">
        <f t="shared" si="49"/>
        <v>B+</v>
      </c>
      <c r="CC61" s="471">
        <f t="shared" si="50"/>
        <v>2.9</v>
      </c>
      <c r="CD61" s="56">
        <v>4431</v>
      </c>
      <c r="CE61" s="56">
        <v>75</v>
      </c>
      <c r="CF61" s="56">
        <v>34</v>
      </c>
      <c r="CG61" s="341">
        <f t="shared" si="29"/>
        <v>45.333333333333329</v>
      </c>
      <c r="CH61" s="341" t="str">
        <f t="shared" si="30"/>
        <v>C</v>
      </c>
      <c r="CI61" s="341" t="str">
        <f t="shared" si="31"/>
        <v>2</v>
      </c>
      <c r="CJ61" s="56">
        <v>4432</v>
      </c>
      <c r="CK61" s="56">
        <v>25</v>
      </c>
      <c r="CL61" s="56">
        <v>19</v>
      </c>
      <c r="CM61" s="341">
        <f t="shared" si="32"/>
        <v>76</v>
      </c>
      <c r="CN61" s="341" t="str">
        <f t="shared" si="33"/>
        <v>B+</v>
      </c>
      <c r="CO61" s="341" t="str">
        <f t="shared" si="34"/>
        <v>3.2</v>
      </c>
      <c r="CP61" s="419">
        <f t="shared" si="51"/>
        <v>53</v>
      </c>
      <c r="CQ61" s="471" t="str">
        <f t="shared" si="52"/>
        <v>C+</v>
      </c>
      <c r="CR61" s="471">
        <f t="shared" si="53"/>
        <v>2.2999999999999998</v>
      </c>
      <c r="CS61" s="372">
        <f t="shared" si="54"/>
        <v>2.5999999999999996</v>
      </c>
      <c r="CT61" s="340">
        <f t="shared" si="55"/>
        <v>2.6370370370370373</v>
      </c>
    </row>
    <row r="62" spans="1:98">
      <c r="A62" s="21">
        <v>56</v>
      </c>
      <c r="B62" s="21">
        <v>7819230035</v>
      </c>
      <c r="C62" s="21">
        <v>1190060</v>
      </c>
      <c r="D62" s="21" t="s">
        <v>61</v>
      </c>
      <c r="E62" s="22" t="s">
        <v>147</v>
      </c>
      <c r="F62" s="666">
        <v>58402</v>
      </c>
      <c r="G62" s="56">
        <v>11</v>
      </c>
      <c r="H62" s="56">
        <v>75</v>
      </c>
      <c r="I62" s="56">
        <v>35</v>
      </c>
      <c r="J62" s="342">
        <f t="shared" si="0"/>
        <v>46.666666666666664</v>
      </c>
      <c r="K62" s="341" t="str">
        <f t="shared" si="1"/>
        <v>C</v>
      </c>
      <c r="L62" s="341" t="str">
        <f t="shared" si="35"/>
        <v>2</v>
      </c>
      <c r="M62" s="56">
        <v>12</v>
      </c>
      <c r="N62" s="56">
        <v>25</v>
      </c>
      <c r="O62" s="56">
        <v>10</v>
      </c>
      <c r="P62" s="341">
        <f t="shared" si="2"/>
        <v>40</v>
      </c>
      <c r="Q62" s="341" t="str">
        <f t="shared" si="3"/>
        <v>C</v>
      </c>
      <c r="R62" s="341" t="str">
        <f t="shared" si="4"/>
        <v>2</v>
      </c>
      <c r="S62" s="419">
        <f t="shared" si="36"/>
        <v>45</v>
      </c>
      <c r="T62" s="471" t="str">
        <f t="shared" si="37"/>
        <v>C</v>
      </c>
      <c r="U62" s="471">
        <f t="shared" si="38"/>
        <v>2</v>
      </c>
      <c r="V62" s="56">
        <v>31</v>
      </c>
      <c r="W62" s="56">
        <v>75</v>
      </c>
      <c r="X62" s="56">
        <v>32</v>
      </c>
      <c r="Y62" s="341">
        <f t="shared" si="5"/>
        <v>42.666666666666671</v>
      </c>
      <c r="Z62" s="341" t="str">
        <f t="shared" si="6"/>
        <v>C</v>
      </c>
      <c r="AA62" s="341" t="str">
        <f t="shared" si="7"/>
        <v>2</v>
      </c>
      <c r="AB62" s="56">
        <v>32</v>
      </c>
      <c r="AC62" s="56">
        <v>25</v>
      </c>
      <c r="AD62" s="56">
        <v>14</v>
      </c>
      <c r="AE62" s="341">
        <f t="shared" si="8"/>
        <v>56.000000000000007</v>
      </c>
      <c r="AF62" s="341" t="str">
        <f t="shared" si="9"/>
        <v>C+</v>
      </c>
      <c r="AG62" s="341" t="str">
        <f t="shared" si="10"/>
        <v>2.4</v>
      </c>
      <c r="AH62" s="419">
        <f t="shared" si="39"/>
        <v>46</v>
      </c>
      <c r="AI62" s="471" t="str">
        <f t="shared" si="40"/>
        <v>C+</v>
      </c>
      <c r="AJ62" s="471">
        <f t="shared" si="41"/>
        <v>2.1</v>
      </c>
      <c r="AK62" s="56">
        <v>51</v>
      </c>
      <c r="AL62" s="56">
        <v>75</v>
      </c>
      <c r="AM62" s="56">
        <v>40</v>
      </c>
      <c r="AN62" s="341">
        <f t="shared" si="11"/>
        <v>53.333333333333336</v>
      </c>
      <c r="AO62" s="341" t="str">
        <f t="shared" si="12"/>
        <v>C+</v>
      </c>
      <c r="AP62" s="341" t="str">
        <f t="shared" si="13"/>
        <v>2.4</v>
      </c>
      <c r="AQ62" s="56">
        <v>52</v>
      </c>
      <c r="AR62" s="56">
        <v>25</v>
      </c>
      <c r="AS62" s="56">
        <v>18</v>
      </c>
      <c r="AT62" s="341">
        <f t="shared" si="14"/>
        <v>72</v>
      </c>
      <c r="AU62" s="341" t="str">
        <f t="shared" si="15"/>
        <v>B+</v>
      </c>
      <c r="AV62" s="341" t="str">
        <f t="shared" si="16"/>
        <v>3.2</v>
      </c>
      <c r="AW62" s="419">
        <f t="shared" si="42"/>
        <v>57.999999999999993</v>
      </c>
      <c r="AX62" s="471" t="str">
        <f t="shared" si="43"/>
        <v>B</v>
      </c>
      <c r="AY62" s="471">
        <f t="shared" si="44"/>
        <v>2.6</v>
      </c>
      <c r="AZ62" s="56">
        <v>2031</v>
      </c>
      <c r="BA62" s="56">
        <v>75</v>
      </c>
      <c r="BB62" s="56">
        <v>52</v>
      </c>
      <c r="BC62" s="341">
        <f t="shared" si="17"/>
        <v>69.333333333333343</v>
      </c>
      <c r="BD62" s="341" t="str">
        <f t="shared" si="18"/>
        <v>B</v>
      </c>
      <c r="BE62" s="341" t="str">
        <f t="shared" si="19"/>
        <v>2.8</v>
      </c>
      <c r="BF62" s="56">
        <v>2032</v>
      </c>
      <c r="BG62" s="56">
        <v>25</v>
      </c>
      <c r="BH62" s="56">
        <v>18</v>
      </c>
      <c r="BI62" s="341">
        <f t="shared" si="20"/>
        <v>72</v>
      </c>
      <c r="BJ62" s="341" t="str">
        <f t="shared" si="21"/>
        <v>B+</v>
      </c>
      <c r="BK62" s="341" t="str">
        <f t="shared" si="22"/>
        <v>3.2</v>
      </c>
      <c r="BL62" s="419">
        <f t="shared" si="45"/>
        <v>70</v>
      </c>
      <c r="BM62" s="471" t="str">
        <f t="shared" si="46"/>
        <v>B+</v>
      </c>
      <c r="BN62" s="471">
        <f t="shared" si="47"/>
        <v>2.9</v>
      </c>
      <c r="BO62" s="56">
        <v>1151</v>
      </c>
      <c r="BP62" s="56">
        <v>75</v>
      </c>
      <c r="BQ62" s="49">
        <v>57</v>
      </c>
      <c r="BR62" s="341">
        <f t="shared" si="23"/>
        <v>76</v>
      </c>
      <c r="BS62" s="341" t="str">
        <f t="shared" si="24"/>
        <v>B+</v>
      </c>
      <c r="BT62" s="341" t="str">
        <f t="shared" si="25"/>
        <v>3.2</v>
      </c>
      <c r="BU62" s="56">
        <v>1152</v>
      </c>
      <c r="BV62" s="56">
        <v>25</v>
      </c>
      <c r="BW62" s="56">
        <v>24</v>
      </c>
      <c r="BX62" s="341">
        <f t="shared" si="26"/>
        <v>96</v>
      </c>
      <c r="BY62" s="341" t="str">
        <f t="shared" si="27"/>
        <v>A+</v>
      </c>
      <c r="BZ62" s="341" t="str">
        <f t="shared" si="28"/>
        <v>4</v>
      </c>
      <c r="CA62" s="419">
        <f t="shared" si="48"/>
        <v>81</v>
      </c>
      <c r="CB62" s="471" t="str">
        <f t="shared" si="49"/>
        <v>A</v>
      </c>
      <c r="CC62" s="471">
        <f t="shared" si="50"/>
        <v>3.4</v>
      </c>
      <c r="CD62" s="56">
        <v>3331</v>
      </c>
      <c r="CE62" s="56">
        <v>75</v>
      </c>
      <c r="CF62" s="56">
        <v>50</v>
      </c>
      <c r="CG62" s="341">
        <f t="shared" si="29"/>
        <v>66.666666666666657</v>
      </c>
      <c r="CH62" s="341" t="str">
        <f t="shared" si="30"/>
        <v>B</v>
      </c>
      <c r="CI62" s="341" t="str">
        <f t="shared" si="31"/>
        <v>2.8</v>
      </c>
      <c r="CJ62" s="56">
        <v>3332</v>
      </c>
      <c r="CK62" s="56">
        <v>25</v>
      </c>
      <c r="CL62" s="56">
        <v>24</v>
      </c>
      <c r="CM62" s="341">
        <f t="shared" si="32"/>
        <v>96</v>
      </c>
      <c r="CN62" s="341" t="str">
        <f t="shared" si="33"/>
        <v>A+</v>
      </c>
      <c r="CO62" s="341" t="str">
        <f t="shared" si="34"/>
        <v>4</v>
      </c>
      <c r="CP62" s="419">
        <f t="shared" si="51"/>
        <v>74</v>
      </c>
      <c r="CQ62" s="471" t="str">
        <f t="shared" si="52"/>
        <v>B+</v>
      </c>
      <c r="CR62" s="471">
        <f t="shared" si="53"/>
        <v>3.1</v>
      </c>
      <c r="CS62" s="372">
        <f t="shared" si="54"/>
        <v>2.6833333333333336</v>
      </c>
      <c r="CT62" s="340">
        <f t="shared" si="55"/>
        <v>2.755555555555556</v>
      </c>
    </row>
    <row r="63" spans="1:98">
      <c r="A63" s="21">
        <v>57</v>
      </c>
      <c r="B63" s="21">
        <v>7819230048</v>
      </c>
      <c r="C63" s="21">
        <v>1190061</v>
      </c>
      <c r="D63" s="21" t="s">
        <v>73</v>
      </c>
      <c r="E63" s="22" t="s">
        <v>148</v>
      </c>
      <c r="F63" s="666">
        <v>58818</v>
      </c>
      <c r="G63" s="56">
        <v>11</v>
      </c>
      <c r="H63" s="56">
        <v>75</v>
      </c>
      <c r="I63" s="56">
        <v>59</v>
      </c>
      <c r="J63" s="342">
        <f t="shared" si="0"/>
        <v>78.666666666666657</v>
      </c>
      <c r="K63" s="341" t="str">
        <f t="shared" si="1"/>
        <v>B+</v>
      </c>
      <c r="L63" s="341" t="str">
        <f t="shared" si="35"/>
        <v>3.2</v>
      </c>
      <c r="M63" s="56">
        <v>12</v>
      </c>
      <c r="N63" s="56">
        <v>25</v>
      </c>
      <c r="O63" s="56">
        <v>13</v>
      </c>
      <c r="P63" s="341">
        <f t="shared" si="2"/>
        <v>52</v>
      </c>
      <c r="Q63" s="341" t="str">
        <f t="shared" si="3"/>
        <v>C+</v>
      </c>
      <c r="R63" s="341" t="str">
        <f t="shared" si="4"/>
        <v>2.4</v>
      </c>
      <c r="S63" s="419">
        <f t="shared" si="36"/>
        <v>72</v>
      </c>
      <c r="T63" s="471" t="str">
        <f t="shared" si="37"/>
        <v>B+</v>
      </c>
      <c r="U63" s="471">
        <f t="shared" si="38"/>
        <v>3</v>
      </c>
      <c r="V63" s="56">
        <v>31</v>
      </c>
      <c r="W63" s="56">
        <v>75</v>
      </c>
      <c r="X63" s="56">
        <v>50</v>
      </c>
      <c r="Y63" s="341">
        <f t="shared" si="5"/>
        <v>66.666666666666657</v>
      </c>
      <c r="Z63" s="341" t="str">
        <f t="shared" si="6"/>
        <v>B</v>
      </c>
      <c r="AA63" s="341" t="str">
        <f t="shared" si="7"/>
        <v>2.8</v>
      </c>
      <c r="AB63" s="56">
        <v>32</v>
      </c>
      <c r="AC63" s="56">
        <v>25</v>
      </c>
      <c r="AD63" s="56">
        <v>21</v>
      </c>
      <c r="AE63" s="341">
        <f t="shared" si="8"/>
        <v>84</v>
      </c>
      <c r="AF63" s="341" t="str">
        <f t="shared" si="9"/>
        <v>A</v>
      </c>
      <c r="AG63" s="341" t="str">
        <f t="shared" si="10"/>
        <v>3.6</v>
      </c>
      <c r="AH63" s="419">
        <f t="shared" si="39"/>
        <v>71</v>
      </c>
      <c r="AI63" s="471" t="str">
        <f t="shared" si="40"/>
        <v>B+</v>
      </c>
      <c r="AJ63" s="471">
        <f t="shared" si="41"/>
        <v>2.9999999999999996</v>
      </c>
      <c r="AK63" s="56">
        <v>51</v>
      </c>
      <c r="AL63" s="56">
        <v>75</v>
      </c>
      <c r="AM63" s="56">
        <v>50</v>
      </c>
      <c r="AN63" s="341">
        <f t="shared" si="11"/>
        <v>66.666666666666657</v>
      </c>
      <c r="AO63" s="341" t="str">
        <f t="shared" si="12"/>
        <v>B</v>
      </c>
      <c r="AP63" s="341" t="str">
        <f t="shared" si="13"/>
        <v>2.8</v>
      </c>
      <c r="AQ63" s="56">
        <v>52</v>
      </c>
      <c r="AR63" s="56">
        <v>25</v>
      </c>
      <c r="AS63" s="56">
        <v>20</v>
      </c>
      <c r="AT63" s="341">
        <f t="shared" si="14"/>
        <v>80</v>
      </c>
      <c r="AU63" s="341" t="str">
        <f t="shared" si="15"/>
        <v>A</v>
      </c>
      <c r="AV63" s="341" t="str">
        <f t="shared" si="16"/>
        <v>3.6</v>
      </c>
      <c r="AW63" s="419">
        <f t="shared" si="42"/>
        <v>70</v>
      </c>
      <c r="AX63" s="471" t="str">
        <f t="shared" si="43"/>
        <v>B+</v>
      </c>
      <c r="AY63" s="471">
        <f t="shared" si="44"/>
        <v>3</v>
      </c>
      <c r="AZ63" s="56">
        <v>2151</v>
      </c>
      <c r="BA63" s="56">
        <v>75</v>
      </c>
      <c r="BB63" s="56">
        <v>42</v>
      </c>
      <c r="BC63" s="341">
        <f t="shared" si="17"/>
        <v>56.000000000000007</v>
      </c>
      <c r="BD63" s="341" t="str">
        <f t="shared" si="18"/>
        <v>C+</v>
      </c>
      <c r="BE63" s="341" t="str">
        <f t="shared" si="19"/>
        <v>2.4</v>
      </c>
      <c r="BF63" s="56">
        <v>2152</v>
      </c>
      <c r="BG63" s="56">
        <v>25</v>
      </c>
      <c r="BH63" s="56">
        <v>15</v>
      </c>
      <c r="BI63" s="341">
        <f t="shared" si="20"/>
        <v>60</v>
      </c>
      <c r="BJ63" s="341" t="str">
        <f t="shared" si="21"/>
        <v>B</v>
      </c>
      <c r="BK63" s="341" t="str">
        <f t="shared" si="22"/>
        <v>2.8</v>
      </c>
      <c r="BL63" s="419">
        <f t="shared" si="45"/>
        <v>56.999999999999993</v>
      </c>
      <c r="BM63" s="471" t="str">
        <f t="shared" si="46"/>
        <v>B</v>
      </c>
      <c r="BN63" s="471">
        <f t="shared" si="47"/>
        <v>2.5</v>
      </c>
      <c r="BO63" s="56">
        <v>1031</v>
      </c>
      <c r="BP63" s="56">
        <v>75</v>
      </c>
      <c r="BQ63" s="49">
        <v>38</v>
      </c>
      <c r="BR63" s="341">
        <f t="shared" si="23"/>
        <v>50.666666666666671</v>
      </c>
      <c r="BS63" s="341" t="str">
        <f t="shared" si="24"/>
        <v>C+</v>
      </c>
      <c r="BT63" s="341" t="str">
        <f t="shared" si="25"/>
        <v>2.4</v>
      </c>
      <c r="BU63" s="56">
        <v>1032</v>
      </c>
      <c r="BV63" s="56">
        <v>25</v>
      </c>
      <c r="BW63" s="56">
        <v>19</v>
      </c>
      <c r="BX63" s="341">
        <f t="shared" si="26"/>
        <v>76</v>
      </c>
      <c r="BY63" s="341" t="str">
        <f t="shared" si="27"/>
        <v>B+</v>
      </c>
      <c r="BZ63" s="341" t="str">
        <f t="shared" si="28"/>
        <v>3.2</v>
      </c>
      <c r="CA63" s="419">
        <f t="shared" si="48"/>
        <v>56.999999999999993</v>
      </c>
      <c r="CB63" s="471" t="str">
        <f t="shared" si="49"/>
        <v>B</v>
      </c>
      <c r="CC63" s="471">
        <f t="shared" si="50"/>
        <v>2.6</v>
      </c>
      <c r="CD63" s="56">
        <v>3071</v>
      </c>
      <c r="CE63" s="56">
        <v>75</v>
      </c>
      <c r="CF63" s="56">
        <v>52</v>
      </c>
      <c r="CG63" s="341">
        <f t="shared" si="29"/>
        <v>69.333333333333343</v>
      </c>
      <c r="CH63" s="341" t="str">
        <f t="shared" si="30"/>
        <v>B</v>
      </c>
      <c r="CI63" s="341" t="str">
        <f t="shared" si="31"/>
        <v>2.8</v>
      </c>
      <c r="CJ63" s="56">
        <v>3072</v>
      </c>
      <c r="CK63" s="56">
        <v>25</v>
      </c>
      <c r="CL63" s="56">
        <v>23</v>
      </c>
      <c r="CM63" s="341">
        <f t="shared" si="32"/>
        <v>92</v>
      </c>
      <c r="CN63" s="341" t="str">
        <f t="shared" si="33"/>
        <v>A+</v>
      </c>
      <c r="CO63" s="341" t="str">
        <f t="shared" si="34"/>
        <v>4</v>
      </c>
      <c r="CP63" s="419">
        <f t="shared" si="51"/>
        <v>75</v>
      </c>
      <c r="CQ63" s="471" t="str">
        <f t="shared" si="52"/>
        <v>B+</v>
      </c>
      <c r="CR63" s="471">
        <f t="shared" si="53"/>
        <v>3.1</v>
      </c>
      <c r="CS63" s="372">
        <f t="shared" si="54"/>
        <v>2.8666666666666667</v>
      </c>
      <c r="CT63" s="340">
        <f t="shared" si="55"/>
        <v>2.8518518518518516</v>
      </c>
    </row>
    <row r="64" spans="1:98">
      <c r="A64" s="21">
        <v>58</v>
      </c>
      <c r="B64" s="21">
        <v>7819230050</v>
      </c>
      <c r="C64" s="21">
        <v>1190062</v>
      </c>
      <c r="D64" s="21" t="s">
        <v>75</v>
      </c>
      <c r="E64" s="22" t="s">
        <v>494</v>
      </c>
      <c r="F64" s="666" t="s">
        <v>140</v>
      </c>
      <c r="G64" s="56">
        <v>11</v>
      </c>
      <c r="H64" s="56">
        <v>75</v>
      </c>
      <c r="I64" s="56">
        <v>25</v>
      </c>
      <c r="J64" s="342">
        <f t="shared" si="0"/>
        <v>33.333333333333329</v>
      </c>
      <c r="K64" s="341" t="str">
        <f t="shared" si="1"/>
        <v>D+</v>
      </c>
      <c r="L64" s="341" t="str">
        <f t="shared" si="35"/>
        <v>1.6</v>
      </c>
      <c r="M64" s="56">
        <v>12</v>
      </c>
      <c r="N64" s="56">
        <v>25</v>
      </c>
      <c r="O64" s="56">
        <v>10</v>
      </c>
      <c r="P64" s="341">
        <f t="shared" si="2"/>
        <v>40</v>
      </c>
      <c r="Q64" s="341" t="str">
        <f t="shared" si="3"/>
        <v>C</v>
      </c>
      <c r="R64" s="341" t="str">
        <f t="shared" si="4"/>
        <v>2</v>
      </c>
      <c r="S64" s="419">
        <f t="shared" si="36"/>
        <v>35</v>
      </c>
      <c r="T64" s="471" t="str">
        <f t="shared" si="37"/>
        <v>C</v>
      </c>
      <c r="U64" s="471">
        <f t="shared" si="38"/>
        <v>1.7</v>
      </c>
      <c r="V64" s="56">
        <v>31</v>
      </c>
      <c r="W64" s="56">
        <v>75</v>
      </c>
      <c r="X64" s="56">
        <v>27</v>
      </c>
      <c r="Y64" s="341">
        <f t="shared" si="5"/>
        <v>36</v>
      </c>
      <c r="Z64" s="341" t="str">
        <f t="shared" si="6"/>
        <v>D+</v>
      </c>
      <c r="AA64" s="341" t="str">
        <f t="shared" si="7"/>
        <v>1.6</v>
      </c>
      <c r="AB64" s="56">
        <v>32</v>
      </c>
      <c r="AC64" s="56">
        <v>25</v>
      </c>
      <c r="AD64" s="56">
        <v>12</v>
      </c>
      <c r="AE64" s="341">
        <f t="shared" si="8"/>
        <v>48</v>
      </c>
      <c r="AF64" s="341" t="str">
        <f t="shared" si="9"/>
        <v>C</v>
      </c>
      <c r="AG64" s="341" t="str">
        <f t="shared" si="10"/>
        <v>2</v>
      </c>
      <c r="AH64" s="419">
        <f t="shared" si="39"/>
        <v>39</v>
      </c>
      <c r="AI64" s="471" t="str">
        <f t="shared" si="40"/>
        <v>C</v>
      </c>
      <c r="AJ64" s="471">
        <f t="shared" si="41"/>
        <v>1.7000000000000002</v>
      </c>
      <c r="AK64" s="56">
        <v>51</v>
      </c>
      <c r="AL64" s="56">
        <v>75</v>
      </c>
      <c r="AM64" s="32">
        <v>38</v>
      </c>
      <c r="AN64" s="341">
        <f t="shared" si="11"/>
        <v>50.666666666666671</v>
      </c>
      <c r="AO64" s="341" t="str">
        <f t="shared" si="12"/>
        <v>C+</v>
      </c>
      <c r="AP64" s="341" t="str">
        <f t="shared" si="13"/>
        <v>2.4</v>
      </c>
      <c r="AQ64" s="56">
        <v>52</v>
      </c>
      <c r="AR64" s="56">
        <v>25</v>
      </c>
      <c r="AS64" s="56">
        <v>18</v>
      </c>
      <c r="AT64" s="341">
        <f t="shared" si="14"/>
        <v>72</v>
      </c>
      <c r="AU64" s="341" t="str">
        <f t="shared" si="15"/>
        <v>B+</v>
      </c>
      <c r="AV64" s="341" t="str">
        <f t="shared" si="16"/>
        <v>3.2</v>
      </c>
      <c r="AW64" s="419">
        <f t="shared" si="42"/>
        <v>56.000000000000007</v>
      </c>
      <c r="AX64" s="471" t="str">
        <f t="shared" si="43"/>
        <v>B</v>
      </c>
      <c r="AY64" s="471">
        <f t="shared" si="44"/>
        <v>2.6</v>
      </c>
      <c r="AZ64" s="56">
        <v>2031</v>
      </c>
      <c r="BA64" s="56">
        <v>75</v>
      </c>
      <c r="BB64" s="56">
        <v>33</v>
      </c>
      <c r="BC64" s="341">
        <f t="shared" si="17"/>
        <v>44</v>
      </c>
      <c r="BD64" s="341" t="str">
        <f t="shared" si="18"/>
        <v>C</v>
      </c>
      <c r="BE64" s="341" t="str">
        <f t="shared" si="19"/>
        <v>2</v>
      </c>
      <c r="BF64" s="56">
        <v>2032</v>
      </c>
      <c r="BG64" s="56">
        <v>25</v>
      </c>
      <c r="BH64" s="56">
        <v>18</v>
      </c>
      <c r="BI64" s="341">
        <f t="shared" si="20"/>
        <v>72</v>
      </c>
      <c r="BJ64" s="341" t="str">
        <f t="shared" si="21"/>
        <v>B+</v>
      </c>
      <c r="BK64" s="341" t="str">
        <f t="shared" si="22"/>
        <v>3.2</v>
      </c>
      <c r="BL64" s="419">
        <f t="shared" si="45"/>
        <v>51</v>
      </c>
      <c r="BM64" s="471" t="str">
        <f t="shared" si="46"/>
        <v>C+</v>
      </c>
      <c r="BN64" s="471">
        <f t="shared" si="47"/>
        <v>2.2999999999999998</v>
      </c>
      <c r="BO64" s="56">
        <v>1151</v>
      </c>
      <c r="BP64" s="56">
        <v>75</v>
      </c>
      <c r="BQ64" s="49">
        <v>36</v>
      </c>
      <c r="BR64" s="341">
        <f t="shared" si="23"/>
        <v>48</v>
      </c>
      <c r="BS64" s="341" t="str">
        <f t="shared" si="24"/>
        <v>C</v>
      </c>
      <c r="BT64" s="341" t="str">
        <f t="shared" si="25"/>
        <v>2</v>
      </c>
      <c r="BU64" s="56">
        <v>1152</v>
      </c>
      <c r="BV64" s="56">
        <v>25</v>
      </c>
      <c r="BW64" s="56">
        <v>18</v>
      </c>
      <c r="BX64" s="341">
        <f t="shared" si="26"/>
        <v>72</v>
      </c>
      <c r="BY64" s="341" t="str">
        <f t="shared" si="27"/>
        <v>B+</v>
      </c>
      <c r="BZ64" s="341" t="str">
        <f t="shared" si="28"/>
        <v>3.2</v>
      </c>
      <c r="CA64" s="419">
        <f t="shared" si="48"/>
        <v>54</v>
      </c>
      <c r="CB64" s="471" t="str">
        <f t="shared" si="49"/>
        <v>C+</v>
      </c>
      <c r="CC64" s="471">
        <f t="shared" si="50"/>
        <v>2.2999999999999998</v>
      </c>
      <c r="CD64" s="56">
        <v>4431</v>
      </c>
      <c r="CE64" s="56">
        <v>75</v>
      </c>
      <c r="CF64" s="56">
        <v>33</v>
      </c>
      <c r="CG64" s="341">
        <f t="shared" si="29"/>
        <v>44</v>
      </c>
      <c r="CH64" s="341" t="str">
        <f t="shared" si="30"/>
        <v>C</v>
      </c>
      <c r="CI64" s="341" t="str">
        <f t="shared" si="31"/>
        <v>2</v>
      </c>
      <c r="CJ64" s="56">
        <v>4432</v>
      </c>
      <c r="CK64" s="56">
        <v>25</v>
      </c>
      <c r="CL64" s="56">
        <v>19</v>
      </c>
      <c r="CM64" s="341">
        <f t="shared" si="32"/>
        <v>76</v>
      </c>
      <c r="CN64" s="341" t="str">
        <f t="shared" si="33"/>
        <v>B+</v>
      </c>
      <c r="CO64" s="341" t="str">
        <f t="shared" si="34"/>
        <v>3.2</v>
      </c>
      <c r="CP64" s="419">
        <f t="shared" si="51"/>
        <v>52</v>
      </c>
      <c r="CQ64" s="471" t="str">
        <f t="shared" si="52"/>
        <v>C+</v>
      </c>
      <c r="CR64" s="471">
        <f t="shared" si="53"/>
        <v>2.2999999999999998</v>
      </c>
      <c r="CS64" s="372">
        <f t="shared" si="54"/>
        <v>2.1500000000000004</v>
      </c>
      <c r="CT64" s="340">
        <f t="shared" si="55"/>
        <v>2.1999999999999997</v>
      </c>
    </row>
    <row r="65" spans="1:98">
      <c r="A65" s="21">
        <v>59</v>
      </c>
      <c r="B65" s="21">
        <v>7819230021</v>
      </c>
      <c r="C65" s="21">
        <v>1190063</v>
      </c>
      <c r="D65" s="21" t="s">
        <v>77</v>
      </c>
      <c r="E65" s="22" t="s">
        <v>150</v>
      </c>
      <c r="F65" s="666">
        <v>59078</v>
      </c>
      <c r="G65" s="56">
        <v>11</v>
      </c>
      <c r="H65" s="56">
        <v>75</v>
      </c>
      <c r="I65" s="56">
        <v>35</v>
      </c>
      <c r="J65" s="342">
        <f t="shared" si="0"/>
        <v>46.666666666666664</v>
      </c>
      <c r="K65" s="341" t="str">
        <f t="shared" si="1"/>
        <v>C</v>
      </c>
      <c r="L65" s="341" t="str">
        <f t="shared" si="35"/>
        <v>2</v>
      </c>
      <c r="M65" s="56">
        <v>12</v>
      </c>
      <c r="N65" s="56">
        <v>25</v>
      </c>
      <c r="O65" s="56">
        <v>10</v>
      </c>
      <c r="P65" s="341">
        <f t="shared" si="2"/>
        <v>40</v>
      </c>
      <c r="Q65" s="341" t="str">
        <f t="shared" si="3"/>
        <v>C</v>
      </c>
      <c r="R65" s="341" t="str">
        <f t="shared" si="4"/>
        <v>2</v>
      </c>
      <c r="S65" s="419">
        <f t="shared" si="36"/>
        <v>45</v>
      </c>
      <c r="T65" s="471" t="str">
        <f t="shared" si="37"/>
        <v>C</v>
      </c>
      <c r="U65" s="471">
        <f t="shared" si="38"/>
        <v>2</v>
      </c>
      <c r="V65" s="56">
        <v>31</v>
      </c>
      <c r="W65" s="56">
        <v>75</v>
      </c>
      <c r="X65" s="56">
        <v>25</v>
      </c>
      <c r="Y65" s="341">
        <f t="shared" si="5"/>
        <v>33.333333333333329</v>
      </c>
      <c r="Z65" s="341" t="str">
        <f t="shared" si="6"/>
        <v>D+</v>
      </c>
      <c r="AA65" s="341" t="str">
        <f t="shared" si="7"/>
        <v>1.6</v>
      </c>
      <c r="AB65" s="56">
        <v>32</v>
      </c>
      <c r="AC65" s="56">
        <v>25</v>
      </c>
      <c r="AD65" s="56">
        <v>11</v>
      </c>
      <c r="AE65" s="341">
        <f t="shared" si="8"/>
        <v>44</v>
      </c>
      <c r="AF65" s="341" t="str">
        <f t="shared" si="9"/>
        <v>C</v>
      </c>
      <c r="AG65" s="341" t="str">
        <f t="shared" si="10"/>
        <v>2</v>
      </c>
      <c r="AH65" s="419">
        <f t="shared" si="39"/>
        <v>36</v>
      </c>
      <c r="AI65" s="471" t="str">
        <f t="shared" si="40"/>
        <v>C</v>
      </c>
      <c r="AJ65" s="471">
        <f t="shared" si="41"/>
        <v>1.7000000000000002</v>
      </c>
      <c r="AK65" s="56">
        <v>51</v>
      </c>
      <c r="AL65" s="56">
        <v>75</v>
      </c>
      <c r="AM65" s="32">
        <v>38</v>
      </c>
      <c r="AN65" s="341">
        <f t="shared" si="11"/>
        <v>50.666666666666671</v>
      </c>
      <c r="AO65" s="341" t="str">
        <f t="shared" si="12"/>
        <v>C+</v>
      </c>
      <c r="AP65" s="341" t="str">
        <f t="shared" si="13"/>
        <v>2.4</v>
      </c>
      <c r="AQ65" s="56">
        <v>52</v>
      </c>
      <c r="AR65" s="56">
        <v>25</v>
      </c>
      <c r="AS65" s="56">
        <v>18</v>
      </c>
      <c r="AT65" s="341">
        <f t="shared" si="14"/>
        <v>72</v>
      </c>
      <c r="AU65" s="341" t="str">
        <f t="shared" si="15"/>
        <v>B+</v>
      </c>
      <c r="AV65" s="341" t="str">
        <f t="shared" si="16"/>
        <v>3.2</v>
      </c>
      <c r="AW65" s="419">
        <f t="shared" si="42"/>
        <v>56.000000000000007</v>
      </c>
      <c r="AX65" s="471" t="str">
        <f t="shared" si="43"/>
        <v>B</v>
      </c>
      <c r="AY65" s="471">
        <f t="shared" si="44"/>
        <v>2.6</v>
      </c>
      <c r="AZ65" s="56">
        <v>2031</v>
      </c>
      <c r="BA65" s="56">
        <v>75</v>
      </c>
      <c r="BB65" s="56">
        <v>33</v>
      </c>
      <c r="BC65" s="341">
        <f t="shared" si="17"/>
        <v>44</v>
      </c>
      <c r="BD65" s="341" t="str">
        <f t="shared" si="18"/>
        <v>C</v>
      </c>
      <c r="BE65" s="341" t="str">
        <f t="shared" si="19"/>
        <v>2</v>
      </c>
      <c r="BF65" s="56">
        <v>2032</v>
      </c>
      <c r="BG65" s="56">
        <v>25</v>
      </c>
      <c r="BH65" s="56">
        <v>18</v>
      </c>
      <c r="BI65" s="341">
        <f t="shared" si="20"/>
        <v>72</v>
      </c>
      <c r="BJ65" s="341" t="str">
        <f t="shared" si="21"/>
        <v>B+</v>
      </c>
      <c r="BK65" s="341" t="str">
        <f t="shared" si="22"/>
        <v>3.2</v>
      </c>
      <c r="BL65" s="419">
        <f t="shared" si="45"/>
        <v>51</v>
      </c>
      <c r="BM65" s="471" t="str">
        <f t="shared" si="46"/>
        <v>C+</v>
      </c>
      <c r="BN65" s="471">
        <f t="shared" si="47"/>
        <v>2.2999999999999998</v>
      </c>
      <c r="BO65" s="56">
        <v>1151</v>
      </c>
      <c r="BP65" s="56">
        <v>75</v>
      </c>
      <c r="BQ65" s="49">
        <v>28</v>
      </c>
      <c r="BR65" s="341">
        <f t="shared" si="23"/>
        <v>37.333333333333336</v>
      </c>
      <c r="BS65" s="341" t="str">
        <f t="shared" si="24"/>
        <v>D+</v>
      </c>
      <c r="BT65" s="341" t="str">
        <f t="shared" si="25"/>
        <v>1.6</v>
      </c>
      <c r="BU65" s="56">
        <v>1152</v>
      </c>
      <c r="BV65" s="56">
        <v>25</v>
      </c>
      <c r="BW65" s="56">
        <v>19</v>
      </c>
      <c r="BX65" s="341">
        <f t="shared" si="26"/>
        <v>76</v>
      </c>
      <c r="BY65" s="341" t="str">
        <f t="shared" si="27"/>
        <v>B+</v>
      </c>
      <c r="BZ65" s="341" t="str">
        <f t="shared" si="28"/>
        <v>3.2</v>
      </c>
      <c r="CA65" s="419">
        <f t="shared" si="48"/>
        <v>47</v>
      </c>
      <c r="CB65" s="471" t="str">
        <f t="shared" si="49"/>
        <v>C</v>
      </c>
      <c r="CC65" s="471">
        <f t="shared" si="50"/>
        <v>2</v>
      </c>
      <c r="CD65" s="56">
        <v>4431</v>
      </c>
      <c r="CE65" s="56">
        <v>75</v>
      </c>
      <c r="CF65" s="56">
        <v>26</v>
      </c>
      <c r="CG65" s="341">
        <f t="shared" si="29"/>
        <v>34.666666666666671</v>
      </c>
      <c r="CH65" s="341" t="str">
        <f t="shared" si="30"/>
        <v>D+</v>
      </c>
      <c r="CI65" s="341" t="str">
        <f t="shared" si="31"/>
        <v>1.6</v>
      </c>
      <c r="CJ65" s="56">
        <v>4432</v>
      </c>
      <c r="CK65" s="56">
        <v>25</v>
      </c>
      <c r="CL65" s="56">
        <v>19</v>
      </c>
      <c r="CM65" s="341">
        <f t="shared" si="32"/>
        <v>76</v>
      </c>
      <c r="CN65" s="341" t="str">
        <f t="shared" si="33"/>
        <v>B+</v>
      </c>
      <c r="CO65" s="341" t="str">
        <f t="shared" si="34"/>
        <v>3.2</v>
      </c>
      <c r="CP65" s="419">
        <f t="shared" si="51"/>
        <v>45</v>
      </c>
      <c r="CQ65" s="471" t="str">
        <f t="shared" si="52"/>
        <v>C</v>
      </c>
      <c r="CR65" s="471">
        <f t="shared" si="53"/>
        <v>2</v>
      </c>
      <c r="CS65" s="372">
        <f t="shared" si="54"/>
        <v>2.1</v>
      </c>
      <c r="CT65" s="340">
        <f t="shared" si="55"/>
        <v>2.1222222222222222</v>
      </c>
    </row>
    <row r="66" spans="1:98">
      <c r="A66" s="21">
        <v>60</v>
      </c>
      <c r="B66" s="21">
        <v>7819230036</v>
      </c>
      <c r="C66" s="21">
        <v>1190064</v>
      </c>
      <c r="D66" s="21" t="s">
        <v>79</v>
      </c>
      <c r="E66" s="22" t="s">
        <v>151</v>
      </c>
      <c r="F66" s="666">
        <v>58426</v>
      </c>
      <c r="G66" s="56">
        <v>11</v>
      </c>
      <c r="H66" s="56">
        <v>75</v>
      </c>
      <c r="I66" s="56">
        <v>37</v>
      </c>
      <c r="J66" s="342">
        <f t="shared" si="0"/>
        <v>49.333333333333336</v>
      </c>
      <c r="K66" s="341" t="str">
        <f t="shared" si="1"/>
        <v>C</v>
      </c>
      <c r="L66" s="341" t="str">
        <f t="shared" si="35"/>
        <v>2</v>
      </c>
      <c r="M66" s="56">
        <v>12</v>
      </c>
      <c r="N66" s="56">
        <v>25</v>
      </c>
      <c r="O66" s="56">
        <v>10</v>
      </c>
      <c r="P66" s="341">
        <f t="shared" si="2"/>
        <v>40</v>
      </c>
      <c r="Q66" s="341" t="str">
        <f t="shared" si="3"/>
        <v>C</v>
      </c>
      <c r="R66" s="341" t="str">
        <f t="shared" si="4"/>
        <v>2</v>
      </c>
      <c r="S66" s="419">
        <f t="shared" si="36"/>
        <v>47</v>
      </c>
      <c r="T66" s="471" t="str">
        <f t="shared" si="37"/>
        <v>C</v>
      </c>
      <c r="U66" s="471">
        <f t="shared" si="38"/>
        <v>2</v>
      </c>
      <c r="V66" s="56">
        <v>31</v>
      </c>
      <c r="W66" s="56">
        <v>75</v>
      </c>
      <c r="X66" s="56">
        <v>32</v>
      </c>
      <c r="Y66" s="341">
        <f t="shared" si="5"/>
        <v>42.666666666666671</v>
      </c>
      <c r="Z66" s="341" t="str">
        <f t="shared" si="6"/>
        <v>C</v>
      </c>
      <c r="AA66" s="341" t="str">
        <f t="shared" si="7"/>
        <v>2</v>
      </c>
      <c r="AB66" s="56">
        <v>32</v>
      </c>
      <c r="AC66" s="56">
        <v>25</v>
      </c>
      <c r="AD66" s="56">
        <v>14</v>
      </c>
      <c r="AE66" s="341">
        <f t="shared" si="8"/>
        <v>56.000000000000007</v>
      </c>
      <c r="AF66" s="341" t="str">
        <f t="shared" si="9"/>
        <v>C+</v>
      </c>
      <c r="AG66" s="341" t="str">
        <f t="shared" si="10"/>
        <v>2.4</v>
      </c>
      <c r="AH66" s="419">
        <f t="shared" si="39"/>
        <v>46</v>
      </c>
      <c r="AI66" s="471" t="str">
        <f t="shared" si="40"/>
        <v>C+</v>
      </c>
      <c r="AJ66" s="471">
        <f t="shared" si="41"/>
        <v>2.1</v>
      </c>
      <c r="AK66" s="56">
        <v>51</v>
      </c>
      <c r="AL66" s="56">
        <v>75</v>
      </c>
      <c r="AM66" s="32">
        <v>45</v>
      </c>
      <c r="AN66" s="341">
        <f t="shared" si="11"/>
        <v>60</v>
      </c>
      <c r="AO66" s="341" t="str">
        <f t="shared" si="12"/>
        <v>B</v>
      </c>
      <c r="AP66" s="341" t="str">
        <f t="shared" si="13"/>
        <v>2.8</v>
      </c>
      <c r="AQ66" s="56">
        <v>52</v>
      </c>
      <c r="AR66" s="56">
        <v>25</v>
      </c>
      <c r="AS66" s="56">
        <v>20</v>
      </c>
      <c r="AT66" s="341">
        <f t="shared" si="14"/>
        <v>80</v>
      </c>
      <c r="AU66" s="341" t="str">
        <f t="shared" si="15"/>
        <v>A</v>
      </c>
      <c r="AV66" s="341" t="str">
        <f t="shared" si="16"/>
        <v>3.6</v>
      </c>
      <c r="AW66" s="419">
        <f t="shared" si="42"/>
        <v>65</v>
      </c>
      <c r="AX66" s="471" t="str">
        <f t="shared" si="43"/>
        <v>B+</v>
      </c>
      <c r="AY66" s="471">
        <f t="shared" si="44"/>
        <v>3</v>
      </c>
      <c r="AZ66" s="56">
        <v>2031</v>
      </c>
      <c r="BA66" s="56">
        <v>75</v>
      </c>
      <c r="BB66" s="56">
        <v>30</v>
      </c>
      <c r="BC66" s="341">
        <f t="shared" si="17"/>
        <v>40</v>
      </c>
      <c r="BD66" s="341" t="str">
        <f t="shared" si="18"/>
        <v>C</v>
      </c>
      <c r="BE66" s="341" t="str">
        <f t="shared" si="19"/>
        <v>2</v>
      </c>
      <c r="BF66" s="56">
        <v>2032</v>
      </c>
      <c r="BG66" s="56">
        <v>25</v>
      </c>
      <c r="BH66" s="56">
        <v>18</v>
      </c>
      <c r="BI66" s="341">
        <f t="shared" si="20"/>
        <v>72</v>
      </c>
      <c r="BJ66" s="341" t="str">
        <f t="shared" si="21"/>
        <v>B+</v>
      </c>
      <c r="BK66" s="341" t="str">
        <f t="shared" si="22"/>
        <v>3.2</v>
      </c>
      <c r="BL66" s="419">
        <f t="shared" si="45"/>
        <v>48</v>
      </c>
      <c r="BM66" s="471" t="str">
        <f t="shared" si="46"/>
        <v>C+</v>
      </c>
      <c r="BN66" s="471">
        <f t="shared" si="47"/>
        <v>2.2999999999999998</v>
      </c>
      <c r="BO66" s="56">
        <v>1151</v>
      </c>
      <c r="BP66" s="56">
        <v>75</v>
      </c>
      <c r="BQ66" s="49">
        <v>40</v>
      </c>
      <c r="BR66" s="341">
        <f t="shared" si="23"/>
        <v>53.333333333333336</v>
      </c>
      <c r="BS66" s="341" t="str">
        <f t="shared" si="24"/>
        <v>C+</v>
      </c>
      <c r="BT66" s="341" t="str">
        <f t="shared" si="25"/>
        <v>2.4</v>
      </c>
      <c r="BU66" s="56">
        <v>1152</v>
      </c>
      <c r="BV66" s="56">
        <v>25</v>
      </c>
      <c r="BW66" s="56">
        <v>19</v>
      </c>
      <c r="BX66" s="341">
        <f t="shared" si="26"/>
        <v>76</v>
      </c>
      <c r="BY66" s="341" t="str">
        <f t="shared" si="27"/>
        <v>B+</v>
      </c>
      <c r="BZ66" s="341" t="str">
        <f t="shared" si="28"/>
        <v>3.2</v>
      </c>
      <c r="CA66" s="419">
        <f t="shared" si="48"/>
        <v>59</v>
      </c>
      <c r="CB66" s="471" t="str">
        <f t="shared" si="49"/>
        <v>B</v>
      </c>
      <c r="CC66" s="471">
        <f t="shared" si="50"/>
        <v>2.6</v>
      </c>
      <c r="CD66" s="56">
        <v>4431</v>
      </c>
      <c r="CE66" s="56">
        <v>75</v>
      </c>
      <c r="CF66" s="56">
        <v>23</v>
      </c>
      <c r="CG66" s="341">
        <f t="shared" si="29"/>
        <v>30.666666666666664</v>
      </c>
      <c r="CH66" s="341" t="str">
        <f t="shared" si="30"/>
        <v>D+</v>
      </c>
      <c r="CI66" s="341" t="str">
        <f t="shared" si="31"/>
        <v>1.6</v>
      </c>
      <c r="CJ66" s="56">
        <v>4432</v>
      </c>
      <c r="CK66" s="56">
        <v>25</v>
      </c>
      <c r="CL66" s="56">
        <v>19</v>
      </c>
      <c r="CM66" s="341">
        <f t="shared" si="32"/>
        <v>76</v>
      </c>
      <c r="CN66" s="341" t="str">
        <f t="shared" si="33"/>
        <v>B+</v>
      </c>
      <c r="CO66" s="341" t="str">
        <f t="shared" si="34"/>
        <v>3.2</v>
      </c>
      <c r="CP66" s="419">
        <f t="shared" si="51"/>
        <v>42</v>
      </c>
      <c r="CQ66" s="471" t="str">
        <f t="shared" si="52"/>
        <v>C</v>
      </c>
      <c r="CR66" s="471">
        <f t="shared" si="53"/>
        <v>2</v>
      </c>
      <c r="CS66" s="372">
        <f t="shared" si="54"/>
        <v>2.333333333333333</v>
      </c>
      <c r="CT66" s="340">
        <f t="shared" si="55"/>
        <v>2.3666666666666667</v>
      </c>
    </row>
    <row r="67" spans="1:98">
      <c r="A67" s="21">
        <v>61</v>
      </c>
      <c r="B67" s="21">
        <v>7819230025</v>
      </c>
      <c r="C67" s="21">
        <v>1190065</v>
      </c>
      <c r="D67" s="21" t="s">
        <v>81</v>
      </c>
      <c r="E67" s="22" t="s">
        <v>152</v>
      </c>
      <c r="F67" s="666">
        <v>58541</v>
      </c>
      <c r="G67" s="56">
        <v>11</v>
      </c>
      <c r="H67" s="56">
        <v>75</v>
      </c>
      <c r="I67" s="56">
        <v>44</v>
      </c>
      <c r="J67" s="342">
        <f t="shared" si="0"/>
        <v>58.666666666666664</v>
      </c>
      <c r="K67" s="341" t="str">
        <f t="shared" si="1"/>
        <v>C+</v>
      </c>
      <c r="L67" s="341" t="str">
        <f t="shared" si="35"/>
        <v>2.4</v>
      </c>
      <c r="M67" s="56">
        <v>12</v>
      </c>
      <c r="N67" s="56">
        <v>25</v>
      </c>
      <c r="O67" s="56">
        <v>10</v>
      </c>
      <c r="P67" s="341">
        <f t="shared" si="2"/>
        <v>40</v>
      </c>
      <c r="Q67" s="341" t="str">
        <f t="shared" si="3"/>
        <v>C</v>
      </c>
      <c r="R67" s="341" t="str">
        <f t="shared" si="4"/>
        <v>2</v>
      </c>
      <c r="S67" s="419">
        <f t="shared" si="36"/>
        <v>54</v>
      </c>
      <c r="T67" s="471" t="str">
        <f t="shared" si="37"/>
        <v>C+</v>
      </c>
      <c r="U67" s="471">
        <f t="shared" si="38"/>
        <v>2.2999999999999998</v>
      </c>
      <c r="V67" s="56">
        <v>31</v>
      </c>
      <c r="W67" s="56">
        <v>75</v>
      </c>
      <c r="X67" s="56">
        <v>31</v>
      </c>
      <c r="Y67" s="341">
        <f t="shared" si="5"/>
        <v>41.333333333333336</v>
      </c>
      <c r="Z67" s="341" t="str">
        <f t="shared" si="6"/>
        <v>C</v>
      </c>
      <c r="AA67" s="341" t="str">
        <f t="shared" si="7"/>
        <v>2</v>
      </c>
      <c r="AB67" s="56">
        <v>32</v>
      </c>
      <c r="AC67" s="56">
        <v>25</v>
      </c>
      <c r="AD67" s="56">
        <v>13</v>
      </c>
      <c r="AE67" s="341">
        <f t="shared" si="8"/>
        <v>52</v>
      </c>
      <c r="AF67" s="341" t="str">
        <f t="shared" si="9"/>
        <v>C+</v>
      </c>
      <c r="AG67" s="341" t="str">
        <f t="shared" si="10"/>
        <v>2.4</v>
      </c>
      <c r="AH67" s="419">
        <f t="shared" si="39"/>
        <v>44</v>
      </c>
      <c r="AI67" s="471" t="str">
        <f t="shared" si="40"/>
        <v>C+</v>
      </c>
      <c r="AJ67" s="471">
        <f t="shared" si="41"/>
        <v>2.1</v>
      </c>
      <c r="AK67" s="56">
        <v>51</v>
      </c>
      <c r="AL67" s="56">
        <v>75</v>
      </c>
      <c r="AM67" s="32">
        <v>48</v>
      </c>
      <c r="AN67" s="341">
        <f t="shared" si="11"/>
        <v>64</v>
      </c>
      <c r="AO67" s="341" t="str">
        <f t="shared" si="12"/>
        <v>B</v>
      </c>
      <c r="AP67" s="341" t="str">
        <f t="shared" si="13"/>
        <v>2.8</v>
      </c>
      <c r="AQ67" s="56">
        <v>52</v>
      </c>
      <c r="AR67" s="56">
        <v>25</v>
      </c>
      <c r="AS67" s="56">
        <v>20</v>
      </c>
      <c r="AT67" s="341">
        <f t="shared" si="14"/>
        <v>80</v>
      </c>
      <c r="AU67" s="341" t="str">
        <f t="shared" si="15"/>
        <v>A</v>
      </c>
      <c r="AV67" s="341" t="str">
        <f t="shared" si="16"/>
        <v>3.6</v>
      </c>
      <c r="AW67" s="419">
        <f t="shared" si="42"/>
        <v>68</v>
      </c>
      <c r="AX67" s="471" t="str">
        <f t="shared" si="43"/>
        <v>B+</v>
      </c>
      <c r="AY67" s="471">
        <f t="shared" si="44"/>
        <v>3</v>
      </c>
      <c r="AZ67" s="56">
        <v>2031</v>
      </c>
      <c r="BA67" s="56">
        <v>75</v>
      </c>
      <c r="BB67" s="56">
        <v>46</v>
      </c>
      <c r="BC67" s="341">
        <f t="shared" si="17"/>
        <v>61.333333333333329</v>
      </c>
      <c r="BD67" s="341" t="str">
        <f t="shared" si="18"/>
        <v>B</v>
      </c>
      <c r="BE67" s="341" t="str">
        <f t="shared" si="19"/>
        <v>2.8</v>
      </c>
      <c r="BF67" s="56">
        <v>2032</v>
      </c>
      <c r="BG67" s="56">
        <v>25</v>
      </c>
      <c r="BH67" s="56">
        <v>18</v>
      </c>
      <c r="BI67" s="341">
        <f t="shared" si="20"/>
        <v>72</v>
      </c>
      <c r="BJ67" s="341" t="str">
        <f t="shared" si="21"/>
        <v>B+</v>
      </c>
      <c r="BK67" s="341" t="str">
        <f t="shared" si="22"/>
        <v>3.2</v>
      </c>
      <c r="BL67" s="419">
        <f t="shared" si="45"/>
        <v>64</v>
      </c>
      <c r="BM67" s="471" t="str">
        <f t="shared" si="46"/>
        <v>B+</v>
      </c>
      <c r="BN67" s="471">
        <f t="shared" si="47"/>
        <v>2.9</v>
      </c>
      <c r="BO67" s="56">
        <v>1151</v>
      </c>
      <c r="BP67" s="56">
        <v>75</v>
      </c>
      <c r="BQ67" s="49">
        <v>40</v>
      </c>
      <c r="BR67" s="341">
        <f t="shared" si="23"/>
        <v>53.333333333333336</v>
      </c>
      <c r="BS67" s="341" t="str">
        <f t="shared" si="24"/>
        <v>C+</v>
      </c>
      <c r="BT67" s="341" t="str">
        <f t="shared" si="25"/>
        <v>2.4</v>
      </c>
      <c r="BU67" s="56">
        <v>1152</v>
      </c>
      <c r="BV67" s="56">
        <v>25</v>
      </c>
      <c r="BW67" s="56">
        <v>19</v>
      </c>
      <c r="BX67" s="341">
        <f t="shared" si="26"/>
        <v>76</v>
      </c>
      <c r="BY67" s="341" t="str">
        <f t="shared" si="27"/>
        <v>B+</v>
      </c>
      <c r="BZ67" s="341" t="str">
        <f t="shared" si="28"/>
        <v>3.2</v>
      </c>
      <c r="CA67" s="419">
        <f t="shared" si="48"/>
        <v>59</v>
      </c>
      <c r="CB67" s="471" t="str">
        <f t="shared" si="49"/>
        <v>B</v>
      </c>
      <c r="CC67" s="471">
        <f t="shared" si="50"/>
        <v>2.6</v>
      </c>
      <c r="CD67" s="56">
        <v>4431</v>
      </c>
      <c r="CE67" s="56">
        <v>75</v>
      </c>
      <c r="CF67" s="56">
        <v>26</v>
      </c>
      <c r="CG67" s="341">
        <f t="shared" si="29"/>
        <v>34.666666666666671</v>
      </c>
      <c r="CH67" s="341" t="str">
        <f t="shared" si="30"/>
        <v>D+</v>
      </c>
      <c r="CI67" s="341" t="str">
        <f t="shared" si="31"/>
        <v>1.6</v>
      </c>
      <c r="CJ67" s="56">
        <v>4432</v>
      </c>
      <c r="CK67" s="56">
        <v>25</v>
      </c>
      <c r="CL67" s="56">
        <v>19</v>
      </c>
      <c r="CM67" s="341">
        <f t="shared" si="32"/>
        <v>76</v>
      </c>
      <c r="CN67" s="341" t="str">
        <f t="shared" si="33"/>
        <v>B+</v>
      </c>
      <c r="CO67" s="341" t="str">
        <f t="shared" si="34"/>
        <v>3.2</v>
      </c>
      <c r="CP67" s="419">
        <f t="shared" si="51"/>
        <v>45</v>
      </c>
      <c r="CQ67" s="471" t="str">
        <f t="shared" si="52"/>
        <v>C</v>
      </c>
      <c r="CR67" s="471">
        <f t="shared" si="53"/>
        <v>2</v>
      </c>
      <c r="CS67" s="372">
        <f t="shared" si="54"/>
        <v>2.4833333333333334</v>
      </c>
      <c r="CT67" s="340">
        <f t="shared" si="55"/>
        <v>2.5111111111111111</v>
      </c>
    </row>
    <row r="68" spans="1:98">
      <c r="A68" s="21">
        <v>62</v>
      </c>
      <c r="B68" s="21">
        <v>7819230020</v>
      </c>
      <c r="C68" s="21">
        <v>1190066</v>
      </c>
      <c r="D68" s="21" t="s">
        <v>83</v>
      </c>
      <c r="E68" s="22" t="s">
        <v>153</v>
      </c>
      <c r="F68" s="666">
        <v>59182</v>
      </c>
      <c r="G68" s="56">
        <v>11</v>
      </c>
      <c r="H68" s="56">
        <v>75</v>
      </c>
      <c r="I68" s="56">
        <v>43</v>
      </c>
      <c r="J68" s="342">
        <f t="shared" si="0"/>
        <v>57.333333333333336</v>
      </c>
      <c r="K68" s="341" t="str">
        <f t="shared" si="1"/>
        <v>C+</v>
      </c>
      <c r="L68" s="341" t="str">
        <f t="shared" si="35"/>
        <v>2.4</v>
      </c>
      <c r="M68" s="56">
        <v>12</v>
      </c>
      <c r="N68" s="56">
        <v>25</v>
      </c>
      <c r="O68" s="56">
        <v>10</v>
      </c>
      <c r="P68" s="341">
        <f t="shared" si="2"/>
        <v>40</v>
      </c>
      <c r="Q68" s="341" t="str">
        <f t="shared" si="3"/>
        <v>C</v>
      </c>
      <c r="R68" s="341" t="str">
        <f t="shared" si="4"/>
        <v>2</v>
      </c>
      <c r="S68" s="419">
        <f t="shared" si="36"/>
        <v>53</v>
      </c>
      <c r="T68" s="471" t="str">
        <f t="shared" si="37"/>
        <v>C+</v>
      </c>
      <c r="U68" s="471">
        <f t="shared" si="38"/>
        <v>2.2999999999999998</v>
      </c>
      <c r="V68" s="56">
        <v>31</v>
      </c>
      <c r="W68" s="56">
        <v>75</v>
      </c>
      <c r="X68" s="56">
        <v>47</v>
      </c>
      <c r="Y68" s="341">
        <f t="shared" si="5"/>
        <v>62.666666666666671</v>
      </c>
      <c r="Z68" s="341" t="str">
        <f t="shared" si="6"/>
        <v>B</v>
      </c>
      <c r="AA68" s="341" t="str">
        <f t="shared" si="7"/>
        <v>2.8</v>
      </c>
      <c r="AB68" s="56">
        <v>32</v>
      </c>
      <c r="AC68" s="56">
        <v>25</v>
      </c>
      <c r="AD68" s="56">
        <v>21</v>
      </c>
      <c r="AE68" s="341">
        <f t="shared" si="8"/>
        <v>84</v>
      </c>
      <c r="AF68" s="341" t="str">
        <f t="shared" si="9"/>
        <v>A</v>
      </c>
      <c r="AG68" s="341" t="str">
        <f t="shared" si="10"/>
        <v>3.6</v>
      </c>
      <c r="AH68" s="419">
        <f t="shared" si="39"/>
        <v>68</v>
      </c>
      <c r="AI68" s="471" t="str">
        <f t="shared" si="40"/>
        <v>B+</v>
      </c>
      <c r="AJ68" s="471">
        <f t="shared" si="41"/>
        <v>2.9999999999999996</v>
      </c>
      <c r="AK68" s="56">
        <v>51</v>
      </c>
      <c r="AL68" s="56">
        <v>75</v>
      </c>
      <c r="AM68" s="32">
        <v>48</v>
      </c>
      <c r="AN68" s="341">
        <f t="shared" si="11"/>
        <v>64</v>
      </c>
      <c r="AO68" s="341" t="str">
        <f t="shared" si="12"/>
        <v>B</v>
      </c>
      <c r="AP68" s="341" t="str">
        <f t="shared" si="13"/>
        <v>2.8</v>
      </c>
      <c r="AQ68" s="56">
        <v>52</v>
      </c>
      <c r="AR68" s="56">
        <v>25</v>
      </c>
      <c r="AS68" s="56">
        <v>19</v>
      </c>
      <c r="AT68" s="341">
        <f t="shared" si="14"/>
        <v>76</v>
      </c>
      <c r="AU68" s="341" t="str">
        <f t="shared" si="15"/>
        <v>B+</v>
      </c>
      <c r="AV68" s="341" t="str">
        <f t="shared" si="16"/>
        <v>3.2</v>
      </c>
      <c r="AW68" s="419">
        <f t="shared" si="42"/>
        <v>67</v>
      </c>
      <c r="AX68" s="471" t="str">
        <f t="shared" si="43"/>
        <v>B+</v>
      </c>
      <c r="AY68" s="471">
        <f t="shared" si="44"/>
        <v>2.9</v>
      </c>
      <c r="AZ68" s="56">
        <v>2031</v>
      </c>
      <c r="BA68" s="56">
        <v>75</v>
      </c>
      <c r="BB68" s="56">
        <v>42</v>
      </c>
      <c r="BC68" s="341">
        <f t="shared" si="17"/>
        <v>56.000000000000007</v>
      </c>
      <c r="BD68" s="341" t="str">
        <f t="shared" si="18"/>
        <v>C+</v>
      </c>
      <c r="BE68" s="341" t="str">
        <f t="shared" si="19"/>
        <v>2.4</v>
      </c>
      <c r="BF68" s="56">
        <v>2032</v>
      </c>
      <c r="BG68" s="56">
        <v>25</v>
      </c>
      <c r="BH68" s="56">
        <v>18</v>
      </c>
      <c r="BI68" s="341">
        <f t="shared" si="20"/>
        <v>72</v>
      </c>
      <c r="BJ68" s="341" t="str">
        <f t="shared" si="21"/>
        <v>B+</v>
      </c>
      <c r="BK68" s="341" t="str">
        <f t="shared" si="22"/>
        <v>3.2</v>
      </c>
      <c r="BL68" s="419">
        <f t="shared" si="45"/>
        <v>60</v>
      </c>
      <c r="BM68" s="471" t="str">
        <f t="shared" si="46"/>
        <v>B</v>
      </c>
      <c r="BN68" s="471">
        <f t="shared" si="47"/>
        <v>2.6</v>
      </c>
      <c r="BO68" s="56">
        <v>1151</v>
      </c>
      <c r="BP68" s="56">
        <v>75</v>
      </c>
      <c r="BQ68" s="49">
        <v>47</v>
      </c>
      <c r="BR68" s="341">
        <f t="shared" si="23"/>
        <v>62.666666666666671</v>
      </c>
      <c r="BS68" s="341" t="str">
        <f t="shared" si="24"/>
        <v>B</v>
      </c>
      <c r="BT68" s="341" t="str">
        <f t="shared" si="25"/>
        <v>2.8</v>
      </c>
      <c r="BU68" s="56">
        <v>1152</v>
      </c>
      <c r="BV68" s="56">
        <v>25</v>
      </c>
      <c r="BW68" s="56">
        <v>19</v>
      </c>
      <c r="BX68" s="341">
        <f t="shared" si="26"/>
        <v>76</v>
      </c>
      <c r="BY68" s="341" t="str">
        <f t="shared" si="27"/>
        <v>B+</v>
      </c>
      <c r="BZ68" s="341" t="str">
        <f t="shared" si="28"/>
        <v>3.2</v>
      </c>
      <c r="CA68" s="419">
        <f t="shared" si="48"/>
        <v>66</v>
      </c>
      <c r="CB68" s="471" t="str">
        <f t="shared" si="49"/>
        <v>B+</v>
      </c>
      <c r="CC68" s="471">
        <f t="shared" si="50"/>
        <v>2.9</v>
      </c>
      <c r="CD68" s="56">
        <v>4431</v>
      </c>
      <c r="CE68" s="56">
        <v>75</v>
      </c>
      <c r="CF68" s="56">
        <v>39</v>
      </c>
      <c r="CG68" s="341">
        <f t="shared" si="29"/>
        <v>52</v>
      </c>
      <c r="CH68" s="341" t="str">
        <f t="shared" si="30"/>
        <v>C+</v>
      </c>
      <c r="CI68" s="341" t="str">
        <f t="shared" si="31"/>
        <v>2.4</v>
      </c>
      <c r="CJ68" s="56">
        <v>4432</v>
      </c>
      <c r="CK68" s="56">
        <v>25</v>
      </c>
      <c r="CL68" s="56">
        <v>19</v>
      </c>
      <c r="CM68" s="341">
        <f t="shared" si="32"/>
        <v>76</v>
      </c>
      <c r="CN68" s="341" t="str">
        <f t="shared" si="33"/>
        <v>B+</v>
      </c>
      <c r="CO68" s="341" t="str">
        <f t="shared" si="34"/>
        <v>3.2</v>
      </c>
      <c r="CP68" s="419">
        <f t="shared" si="51"/>
        <v>57.999999999999993</v>
      </c>
      <c r="CQ68" s="471" t="str">
        <f t="shared" si="52"/>
        <v>B</v>
      </c>
      <c r="CR68" s="471">
        <f t="shared" si="53"/>
        <v>2.6</v>
      </c>
      <c r="CS68" s="372">
        <f t="shared" si="54"/>
        <v>2.7166666666666668</v>
      </c>
      <c r="CT68" s="340">
        <f t="shared" si="55"/>
        <v>2.7370370370370374</v>
      </c>
    </row>
    <row r="69" spans="1:98">
      <c r="A69" s="21">
        <v>63</v>
      </c>
      <c r="B69" s="21">
        <v>7819230013</v>
      </c>
      <c r="C69" s="21">
        <v>1190067</v>
      </c>
      <c r="D69" s="21" t="s">
        <v>85</v>
      </c>
      <c r="E69" s="22" t="s">
        <v>154</v>
      </c>
      <c r="F69" s="666">
        <v>59399</v>
      </c>
      <c r="G69" s="56">
        <v>11</v>
      </c>
      <c r="H69" s="56">
        <v>75</v>
      </c>
      <c r="I69" s="56">
        <v>54</v>
      </c>
      <c r="J69" s="342">
        <f t="shared" si="0"/>
        <v>72</v>
      </c>
      <c r="K69" s="341" t="str">
        <f t="shared" si="1"/>
        <v>B+</v>
      </c>
      <c r="L69" s="341" t="str">
        <f t="shared" si="35"/>
        <v>3.2</v>
      </c>
      <c r="M69" s="56">
        <v>12</v>
      </c>
      <c r="N69" s="56">
        <v>25</v>
      </c>
      <c r="O69" s="56">
        <v>10</v>
      </c>
      <c r="P69" s="341">
        <f t="shared" si="2"/>
        <v>40</v>
      </c>
      <c r="Q69" s="341" t="str">
        <f t="shared" si="3"/>
        <v>C</v>
      </c>
      <c r="R69" s="341" t="str">
        <f t="shared" si="4"/>
        <v>2</v>
      </c>
      <c r="S69" s="419">
        <f t="shared" si="36"/>
        <v>64</v>
      </c>
      <c r="T69" s="471" t="str">
        <f t="shared" si="37"/>
        <v>B+</v>
      </c>
      <c r="U69" s="471">
        <f t="shared" si="38"/>
        <v>2.9</v>
      </c>
      <c r="V69" s="56">
        <v>31</v>
      </c>
      <c r="W69" s="56">
        <v>75</v>
      </c>
      <c r="X69" s="56">
        <v>57</v>
      </c>
      <c r="Y69" s="341">
        <f t="shared" si="5"/>
        <v>76</v>
      </c>
      <c r="Z69" s="341" t="str">
        <f t="shared" si="6"/>
        <v>B+</v>
      </c>
      <c r="AA69" s="341" t="str">
        <f t="shared" si="7"/>
        <v>3.2</v>
      </c>
      <c r="AB69" s="56">
        <v>32</v>
      </c>
      <c r="AC69" s="56">
        <v>25</v>
      </c>
      <c r="AD69" s="56">
        <v>22</v>
      </c>
      <c r="AE69" s="341">
        <f t="shared" si="8"/>
        <v>88</v>
      </c>
      <c r="AF69" s="341" t="str">
        <f t="shared" si="9"/>
        <v>A</v>
      </c>
      <c r="AG69" s="341" t="str">
        <f t="shared" si="10"/>
        <v>3.6</v>
      </c>
      <c r="AH69" s="419">
        <f t="shared" si="39"/>
        <v>79</v>
      </c>
      <c r="AI69" s="471" t="str">
        <f t="shared" si="40"/>
        <v>A</v>
      </c>
      <c r="AJ69" s="471">
        <f t="shared" si="41"/>
        <v>3.3000000000000003</v>
      </c>
      <c r="AK69" s="56">
        <v>51</v>
      </c>
      <c r="AL69" s="56">
        <v>75</v>
      </c>
      <c r="AM69" s="56">
        <v>63</v>
      </c>
      <c r="AN69" s="341">
        <f t="shared" si="11"/>
        <v>84</v>
      </c>
      <c r="AO69" s="341" t="str">
        <f t="shared" si="12"/>
        <v>A</v>
      </c>
      <c r="AP69" s="341" t="str">
        <f t="shared" si="13"/>
        <v>3.6</v>
      </c>
      <c r="AQ69" s="56">
        <v>52</v>
      </c>
      <c r="AR69" s="56">
        <v>25</v>
      </c>
      <c r="AS69" s="56">
        <v>24</v>
      </c>
      <c r="AT69" s="341">
        <f t="shared" si="14"/>
        <v>96</v>
      </c>
      <c r="AU69" s="341" t="str">
        <f t="shared" si="15"/>
        <v>A+</v>
      </c>
      <c r="AV69" s="341" t="str">
        <f t="shared" si="16"/>
        <v>4</v>
      </c>
      <c r="AW69" s="419">
        <f t="shared" si="42"/>
        <v>87</v>
      </c>
      <c r="AX69" s="471" t="str">
        <f t="shared" si="43"/>
        <v>A+</v>
      </c>
      <c r="AY69" s="471">
        <f t="shared" si="44"/>
        <v>3.7</v>
      </c>
      <c r="AZ69" s="56">
        <v>2151</v>
      </c>
      <c r="BA69" s="56">
        <v>75</v>
      </c>
      <c r="BB69" s="49">
        <v>38</v>
      </c>
      <c r="BC69" s="341">
        <f t="shared" si="17"/>
        <v>50.666666666666671</v>
      </c>
      <c r="BD69" s="341" t="str">
        <f t="shared" si="18"/>
        <v>C+</v>
      </c>
      <c r="BE69" s="341" t="str">
        <f t="shared" si="19"/>
        <v>2.4</v>
      </c>
      <c r="BF69" s="56">
        <v>2152</v>
      </c>
      <c r="BG69" s="56">
        <v>25</v>
      </c>
      <c r="BH69" s="56">
        <v>15</v>
      </c>
      <c r="BI69" s="341">
        <f t="shared" si="20"/>
        <v>60</v>
      </c>
      <c r="BJ69" s="341" t="str">
        <f t="shared" si="21"/>
        <v>B</v>
      </c>
      <c r="BK69" s="341" t="str">
        <f t="shared" si="22"/>
        <v>2.8</v>
      </c>
      <c r="BL69" s="419">
        <f t="shared" si="45"/>
        <v>53</v>
      </c>
      <c r="BM69" s="471" t="str">
        <f t="shared" si="46"/>
        <v>B</v>
      </c>
      <c r="BN69" s="471">
        <f t="shared" si="47"/>
        <v>2.5</v>
      </c>
      <c r="BO69" s="56">
        <v>1031</v>
      </c>
      <c r="BP69" s="56">
        <v>75</v>
      </c>
      <c r="BQ69" s="49">
        <v>43</v>
      </c>
      <c r="BR69" s="341">
        <f t="shared" si="23"/>
        <v>57.333333333333336</v>
      </c>
      <c r="BS69" s="341" t="str">
        <f t="shared" si="24"/>
        <v>C+</v>
      </c>
      <c r="BT69" s="341" t="str">
        <f t="shared" si="25"/>
        <v>2.4</v>
      </c>
      <c r="BU69" s="56">
        <v>1032</v>
      </c>
      <c r="BV69" s="56">
        <v>25</v>
      </c>
      <c r="BW69" s="56">
        <v>20</v>
      </c>
      <c r="BX69" s="341">
        <f t="shared" si="26"/>
        <v>80</v>
      </c>
      <c r="BY69" s="341" t="str">
        <f t="shared" si="27"/>
        <v>A</v>
      </c>
      <c r="BZ69" s="341" t="str">
        <f t="shared" si="28"/>
        <v>3.6</v>
      </c>
      <c r="CA69" s="419">
        <f t="shared" si="48"/>
        <v>63</v>
      </c>
      <c r="CB69" s="471" t="str">
        <f t="shared" si="49"/>
        <v>B</v>
      </c>
      <c r="CC69" s="471">
        <f t="shared" si="50"/>
        <v>2.7</v>
      </c>
      <c r="CD69" s="56">
        <v>3071</v>
      </c>
      <c r="CE69" s="56">
        <v>75</v>
      </c>
      <c r="CF69" s="56">
        <v>47</v>
      </c>
      <c r="CG69" s="341">
        <f t="shared" si="29"/>
        <v>62.666666666666671</v>
      </c>
      <c r="CH69" s="341" t="str">
        <f t="shared" si="30"/>
        <v>B</v>
      </c>
      <c r="CI69" s="341" t="str">
        <f t="shared" si="31"/>
        <v>2.8</v>
      </c>
      <c r="CJ69" s="56">
        <v>3072</v>
      </c>
      <c r="CK69" s="56">
        <v>25</v>
      </c>
      <c r="CL69" s="56">
        <v>23</v>
      </c>
      <c r="CM69" s="341">
        <f t="shared" si="32"/>
        <v>92</v>
      </c>
      <c r="CN69" s="341" t="str">
        <f t="shared" si="33"/>
        <v>A+</v>
      </c>
      <c r="CO69" s="341" t="str">
        <f t="shared" si="34"/>
        <v>4</v>
      </c>
      <c r="CP69" s="419">
        <f t="shared" si="51"/>
        <v>70</v>
      </c>
      <c r="CQ69" s="471" t="str">
        <f t="shared" si="52"/>
        <v>B+</v>
      </c>
      <c r="CR69" s="471">
        <f t="shared" si="53"/>
        <v>3.1</v>
      </c>
      <c r="CS69" s="372">
        <f t="shared" si="54"/>
        <v>3.0333333333333337</v>
      </c>
      <c r="CT69" s="340">
        <f t="shared" si="55"/>
        <v>3.0333333333333337</v>
      </c>
    </row>
    <row r="70" spans="1:98">
      <c r="A70" s="21">
        <v>64</v>
      </c>
      <c r="B70" s="21">
        <v>7819230039</v>
      </c>
      <c r="C70" s="21">
        <v>1190068</v>
      </c>
      <c r="D70" s="21" t="s">
        <v>87</v>
      </c>
      <c r="E70" s="22" t="s">
        <v>155</v>
      </c>
      <c r="F70" s="666">
        <v>50602</v>
      </c>
      <c r="G70" s="56">
        <v>11</v>
      </c>
      <c r="H70" s="56">
        <v>75</v>
      </c>
      <c r="I70" s="56">
        <v>0</v>
      </c>
      <c r="J70" s="342">
        <f t="shared" si="0"/>
        <v>0</v>
      </c>
      <c r="K70" s="341" t="str">
        <f t="shared" si="1"/>
        <v>Abs</v>
      </c>
      <c r="L70" s="341" t="str">
        <f t="shared" si="35"/>
        <v>0</v>
      </c>
      <c r="M70" s="56">
        <v>12</v>
      </c>
      <c r="N70" s="56">
        <v>25</v>
      </c>
      <c r="O70" s="56">
        <v>0</v>
      </c>
      <c r="P70" s="341">
        <f t="shared" si="2"/>
        <v>0</v>
      </c>
      <c r="Q70" s="341" t="str">
        <f t="shared" si="3"/>
        <v>Abs</v>
      </c>
      <c r="R70" s="341" t="str">
        <f t="shared" si="4"/>
        <v>0</v>
      </c>
      <c r="S70" s="419">
        <f t="shared" si="36"/>
        <v>0</v>
      </c>
      <c r="T70" s="471" t="str">
        <f t="shared" si="37"/>
        <v>Abs</v>
      </c>
      <c r="U70" s="471">
        <f t="shared" si="38"/>
        <v>0</v>
      </c>
      <c r="V70" s="56">
        <v>31</v>
      </c>
      <c r="W70" s="56">
        <v>75</v>
      </c>
      <c r="X70" s="56">
        <v>0</v>
      </c>
      <c r="Y70" s="341">
        <f t="shared" si="5"/>
        <v>0</v>
      </c>
      <c r="Z70" s="341" t="str">
        <f t="shared" si="6"/>
        <v>Abs</v>
      </c>
      <c r="AA70" s="341" t="str">
        <f t="shared" si="7"/>
        <v>0</v>
      </c>
      <c r="AB70" s="56">
        <v>32</v>
      </c>
      <c r="AC70" s="56">
        <v>25</v>
      </c>
      <c r="AD70" s="56">
        <v>0</v>
      </c>
      <c r="AE70" s="341">
        <f t="shared" si="8"/>
        <v>0</v>
      </c>
      <c r="AF70" s="341" t="str">
        <f t="shared" si="9"/>
        <v>Abs</v>
      </c>
      <c r="AG70" s="341" t="str">
        <f t="shared" si="10"/>
        <v>0</v>
      </c>
      <c r="AH70" s="419">
        <f t="shared" si="39"/>
        <v>0</v>
      </c>
      <c r="AI70" s="471" t="str">
        <f t="shared" si="40"/>
        <v>Abs</v>
      </c>
      <c r="AJ70" s="471">
        <f t="shared" si="41"/>
        <v>0</v>
      </c>
      <c r="AK70" s="56">
        <v>51</v>
      </c>
      <c r="AL70" s="56">
        <v>75</v>
      </c>
      <c r="AM70" s="56">
        <v>0</v>
      </c>
      <c r="AN70" s="341">
        <f t="shared" si="11"/>
        <v>0</v>
      </c>
      <c r="AO70" s="341" t="str">
        <f t="shared" si="12"/>
        <v>Abs</v>
      </c>
      <c r="AP70" s="341" t="str">
        <f t="shared" si="13"/>
        <v>0</v>
      </c>
      <c r="AQ70" s="56">
        <v>52</v>
      </c>
      <c r="AR70" s="56">
        <v>25</v>
      </c>
      <c r="AS70" s="56">
        <v>0</v>
      </c>
      <c r="AT70" s="341">
        <f t="shared" si="14"/>
        <v>0</v>
      </c>
      <c r="AU70" s="341" t="str">
        <f t="shared" si="15"/>
        <v>Abs</v>
      </c>
      <c r="AV70" s="341" t="str">
        <f t="shared" si="16"/>
        <v>0</v>
      </c>
      <c r="AW70" s="419">
        <f t="shared" si="42"/>
        <v>0</v>
      </c>
      <c r="AX70" s="471" t="str">
        <f t="shared" si="43"/>
        <v>Abs</v>
      </c>
      <c r="AY70" s="471">
        <f t="shared" si="44"/>
        <v>0</v>
      </c>
      <c r="AZ70" s="56">
        <v>2031</v>
      </c>
      <c r="BA70" s="56">
        <v>75</v>
      </c>
      <c r="BB70" s="49">
        <v>0</v>
      </c>
      <c r="BC70" s="341">
        <f t="shared" si="17"/>
        <v>0</v>
      </c>
      <c r="BD70" s="341" t="str">
        <f t="shared" si="18"/>
        <v>Abs</v>
      </c>
      <c r="BE70" s="341" t="str">
        <f t="shared" si="19"/>
        <v>0</v>
      </c>
      <c r="BF70" s="56">
        <v>2032</v>
      </c>
      <c r="BG70" s="56">
        <v>25</v>
      </c>
      <c r="BH70" s="56">
        <v>0</v>
      </c>
      <c r="BI70" s="341">
        <f t="shared" si="20"/>
        <v>0</v>
      </c>
      <c r="BJ70" s="341" t="str">
        <f t="shared" si="21"/>
        <v>Abs</v>
      </c>
      <c r="BK70" s="341" t="str">
        <f t="shared" si="22"/>
        <v>0</v>
      </c>
      <c r="BL70" s="419">
        <f t="shared" si="45"/>
        <v>0</v>
      </c>
      <c r="BM70" s="471" t="str">
        <f t="shared" si="46"/>
        <v>Abs</v>
      </c>
      <c r="BN70" s="471">
        <f t="shared" si="47"/>
        <v>0</v>
      </c>
      <c r="BO70" s="56">
        <v>1151</v>
      </c>
      <c r="BP70" s="56">
        <v>75</v>
      </c>
      <c r="BQ70" s="49">
        <v>0</v>
      </c>
      <c r="BR70" s="341">
        <f t="shared" si="23"/>
        <v>0</v>
      </c>
      <c r="BS70" s="341" t="str">
        <f t="shared" si="24"/>
        <v>Abs</v>
      </c>
      <c r="BT70" s="341" t="str">
        <f t="shared" si="25"/>
        <v>0</v>
      </c>
      <c r="BU70" s="56">
        <v>1152</v>
      </c>
      <c r="BV70" s="56">
        <v>25</v>
      </c>
      <c r="BW70" s="56">
        <v>0</v>
      </c>
      <c r="BX70" s="341">
        <f t="shared" si="26"/>
        <v>0</v>
      </c>
      <c r="BY70" s="341" t="str">
        <f t="shared" si="27"/>
        <v>Abs</v>
      </c>
      <c r="BZ70" s="341" t="str">
        <f t="shared" si="28"/>
        <v>0</v>
      </c>
      <c r="CA70" s="419">
        <f t="shared" si="48"/>
        <v>0</v>
      </c>
      <c r="CB70" s="471" t="str">
        <f t="shared" si="49"/>
        <v>Abs</v>
      </c>
      <c r="CC70" s="471">
        <f t="shared" si="50"/>
        <v>0</v>
      </c>
      <c r="CD70" s="56">
        <v>4431</v>
      </c>
      <c r="CE70" s="56">
        <v>75</v>
      </c>
      <c r="CF70" s="56">
        <v>0</v>
      </c>
      <c r="CG70" s="341">
        <f t="shared" si="29"/>
        <v>0</v>
      </c>
      <c r="CH70" s="341" t="str">
        <f t="shared" si="30"/>
        <v>Abs</v>
      </c>
      <c r="CI70" s="341" t="str">
        <f t="shared" si="31"/>
        <v>0</v>
      </c>
      <c r="CJ70" s="56">
        <v>4432</v>
      </c>
      <c r="CK70" s="56">
        <v>25</v>
      </c>
      <c r="CL70" s="56">
        <v>0</v>
      </c>
      <c r="CM70" s="341">
        <f t="shared" si="32"/>
        <v>0</v>
      </c>
      <c r="CN70" s="341" t="str">
        <f t="shared" si="33"/>
        <v>Abs</v>
      </c>
      <c r="CO70" s="341" t="str">
        <f t="shared" si="34"/>
        <v>0</v>
      </c>
      <c r="CP70" s="419">
        <f t="shared" si="51"/>
        <v>0</v>
      </c>
      <c r="CQ70" s="471" t="str">
        <f t="shared" si="52"/>
        <v>Abs</v>
      </c>
      <c r="CR70" s="471">
        <f t="shared" si="53"/>
        <v>0</v>
      </c>
      <c r="CS70" s="372">
        <f t="shared" si="54"/>
        <v>0</v>
      </c>
      <c r="CT70" s="340">
        <f t="shared" si="55"/>
        <v>0</v>
      </c>
    </row>
    <row r="71" spans="1:98">
      <c r="A71" s="21">
        <v>65</v>
      </c>
      <c r="B71" s="21">
        <v>7819230064</v>
      </c>
      <c r="C71" s="21">
        <v>1190069</v>
      </c>
      <c r="D71" s="21" t="s">
        <v>89</v>
      </c>
      <c r="E71" s="22" t="s">
        <v>156</v>
      </c>
      <c r="F71" s="666">
        <v>49525</v>
      </c>
      <c r="G71" s="56">
        <v>11</v>
      </c>
      <c r="H71" s="56">
        <v>75</v>
      </c>
      <c r="I71" s="56">
        <v>0</v>
      </c>
      <c r="J71" s="342">
        <f t="shared" ref="J71:J87" si="56">(I71/H71*100)</f>
        <v>0</v>
      </c>
      <c r="K71" s="341" t="str">
        <f t="shared" ref="K71:K87" si="57">IF(J71&gt;=90,"A+",IF(J71&gt;=80,"A",IF(J71&gt;=70,"B+",IF(J71&gt;=60,"B",IF(J71&gt;=50,"C+",IF(J71&gt;=40,"C",IF(J71&gt;=30,"D+",IF(J71&gt;=20,"D",IF(J71&gt;=1,"E","Abs")))))))))</f>
        <v>Abs</v>
      </c>
      <c r="L71" s="341" t="str">
        <f t="shared" si="35"/>
        <v>0</v>
      </c>
      <c r="M71" s="56">
        <v>12</v>
      </c>
      <c r="N71" s="56">
        <v>25</v>
      </c>
      <c r="O71" s="56">
        <v>0</v>
      </c>
      <c r="P71" s="341">
        <f t="shared" ref="P71:P87" si="58">(O71/N71*100)</f>
        <v>0</v>
      </c>
      <c r="Q71" s="341" t="str">
        <f t="shared" ref="Q71:Q87" si="59">IF(P71&gt;=90,"A+",IF(P71&gt;=80,"A",IF(P71&gt;=70,"B+",IF(P71&gt;=60,"B",IF(P71&gt;=50,"C+",IF(P71&gt;=40,"C",IF(P71&gt;=30,"D+",IF(P71&gt;=20,"D",IF(P71&gt;=1,"E","Abs")))))))))</f>
        <v>Abs</v>
      </c>
      <c r="R71" s="341" t="str">
        <f t="shared" ref="R71:R87" si="60">IF(AND(Q71="D+"),"1.6",IF(AND(Q71="E"),"0.8",IF(AND(Q71="C"),"2",IF(AND(Q71="C+"),"2.4",IF(AND(Q71="B"),"2.8",IF(AND(Q71="B+"),"3.2",IF(AND(Q71="A"),"3.6",IF(AND(Q71="A+"),"4",IF(AND(Q71="d"),"1.2","0")))))))))</f>
        <v>0</v>
      </c>
      <c r="S71" s="419">
        <f t="shared" si="36"/>
        <v>0</v>
      </c>
      <c r="T71" s="471" t="str">
        <f t="shared" si="37"/>
        <v>Abs</v>
      </c>
      <c r="U71" s="471">
        <f t="shared" si="38"/>
        <v>0</v>
      </c>
      <c r="V71" s="56">
        <v>31</v>
      </c>
      <c r="W71" s="56">
        <v>75</v>
      </c>
      <c r="X71" s="56">
        <v>0</v>
      </c>
      <c r="Y71" s="341">
        <f t="shared" ref="Y71:Y87" si="61">(X71/W71*100)</f>
        <v>0</v>
      </c>
      <c r="Z71" s="341" t="str">
        <f t="shared" ref="Z71:Z87" si="62">IF(Y71&gt;=90,"A+",IF(Y71&gt;=80,"A",IF(Y71&gt;=70,"B+",IF(Y71&gt;=60,"B",IF(Y71&gt;=50,"C+",IF(Y71&gt;=40,"C",IF(Y71&gt;=30,"D+",IF(Y71&gt;=20,"D",IF(Y71&gt;=1,"E","Abs")))))))))</f>
        <v>Abs</v>
      </c>
      <c r="AA71" s="341" t="str">
        <f t="shared" ref="AA71:AA87" si="63">IF(AND(Z71="D+"),"1.6",IF(AND(Z71="E"),"0.8",IF(AND(Z71="C"),"2",IF(AND(Z71="C+"),"2.4",IF(AND(Z71="B"),"2.8",IF(AND(Z71="B+"),"3.2",IF(AND(Z71="A"),"3.6",IF(AND(Z71="A+"),"4",IF(AND(Z71="d"),"1.2","0")))))))))</f>
        <v>0</v>
      </c>
      <c r="AB71" s="56">
        <v>32</v>
      </c>
      <c r="AC71" s="56">
        <v>25</v>
      </c>
      <c r="AD71" s="56">
        <v>0</v>
      </c>
      <c r="AE71" s="341">
        <f t="shared" ref="AE71:AE87" si="64">(AD71/AC71*100)</f>
        <v>0</v>
      </c>
      <c r="AF71" s="341" t="str">
        <f t="shared" ref="AF71:AF87" si="65">IF(AE71&gt;=90,"A+",IF(AE71&gt;=80,"A",IF(AE71&gt;=70,"B+",IF(AE71&gt;=60,"B",IF(AE71&gt;=50,"C+",IF(AE71&gt;=40,"C",IF(AE71&gt;=30,"D+",IF(AE71&gt;=20,"D",IF(AE71&gt;=1,"E","Abs")))))))))</f>
        <v>Abs</v>
      </c>
      <c r="AG71" s="341" t="str">
        <f t="shared" ref="AG71:AG87" si="66">IF(AND(AF71="D+"),"1.6",IF(AND(AF71="E"),"0.8",IF(AND(AF71="C"),"2",IF(AND(AF71="C+"),"2.4",IF(AND(AF71="B"),"2.8",IF(AND(AF71="B+"),"3.2",IF(AND(AF71="A"),"3.6",IF(AND(AF71="A+"),"4",IF(AND(AF71="d"),"1.2","0")))))))))</f>
        <v>0</v>
      </c>
      <c r="AH71" s="419">
        <f t="shared" si="39"/>
        <v>0</v>
      </c>
      <c r="AI71" s="471" t="str">
        <f t="shared" si="40"/>
        <v>Abs</v>
      </c>
      <c r="AJ71" s="471">
        <f t="shared" si="41"/>
        <v>0</v>
      </c>
      <c r="AK71" s="56">
        <v>51</v>
      </c>
      <c r="AL71" s="56">
        <v>75</v>
      </c>
      <c r="AM71" s="56">
        <v>0</v>
      </c>
      <c r="AN71" s="341">
        <f t="shared" ref="AN71:AN87" si="67">(AM71/AL71*100)</f>
        <v>0</v>
      </c>
      <c r="AO71" s="341" t="str">
        <f t="shared" ref="AO71:AO87" si="68">IF(AN71&gt;=90,"A+",IF(AN71&gt;=80,"A",IF(AN71&gt;=70,"B+",IF(AN71&gt;=60,"B",IF(AN71&gt;=50,"C+",IF(AN71&gt;=40,"C",IF(AN71&gt;=30,"D+",IF(AN71&gt;=20,"D",IF(AN71&gt;=1,"E","Abs")))))))))</f>
        <v>Abs</v>
      </c>
      <c r="AP71" s="341" t="str">
        <f t="shared" ref="AP71:AP87" si="69">IF(AND(AO71="D+"),"1.6",IF(AND(AO71="E"),"0.8",IF(AND(AO71="C"),"2",IF(AND(AO71="C+"),"2.4",IF(AND(AO71="B"),"2.8",IF(AND(AO71="B+"),"3.2",IF(AND(AO71="A"),"3.6",IF(AND(AO71="A+"),"4",IF(AND(AO71="d"),"1.2","0")))))))))</f>
        <v>0</v>
      </c>
      <c r="AQ71" s="56">
        <v>52</v>
      </c>
      <c r="AR71" s="56">
        <v>25</v>
      </c>
      <c r="AS71" s="56">
        <v>0</v>
      </c>
      <c r="AT71" s="341">
        <f t="shared" ref="AT71:AT87" si="70">(AS71/AR71*100)</f>
        <v>0</v>
      </c>
      <c r="AU71" s="341" t="str">
        <f t="shared" ref="AU71:AU87" si="71">IF(AT71&gt;=90,"A+",IF(AT71&gt;=80,"A",IF(AT71&gt;=70,"B+",IF(AT71&gt;=60,"B",IF(AT71&gt;=50,"C+",IF(AT71&gt;=40,"C",IF(AT71&gt;=30,"D+",IF(AT71&gt;=20,"D",IF(AT71&gt;=1,"E","Abs")))))))))</f>
        <v>Abs</v>
      </c>
      <c r="AV71" s="341" t="str">
        <f t="shared" ref="AV71:AV87" si="72">IF(AND(AU71="D+"),"1.6",IF(AND(AU71="E"),"0.8",IF(AND(AU71="C"),"2",IF(AND(AU71="C+"),"2.4",IF(AND(AU71="B"),"2.8",IF(AND(AU71="B+"),"3.2",IF(AND(AU71="A"),"3.6",IF(AND(AU71="A+"),"4",IF(AND(AU71="d"),"1.2","0")))))))))</f>
        <v>0</v>
      </c>
      <c r="AW71" s="419">
        <f t="shared" si="42"/>
        <v>0</v>
      </c>
      <c r="AX71" s="471" t="str">
        <f t="shared" si="43"/>
        <v>Abs</v>
      </c>
      <c r="AY71" s="471">
        <f t="shared" si="44"/>
        <v>0</v>
      </c>
      <c r="AZ71" s="56">
        <v>2151</v>
      </c>
      <c r="BA71" s="56">
        <v>75</v>
      </c>
      <c r="BB71" s="49">
        <v>0</v>
      </c>
      <c r="BC71" s="341">
        <f t="shared" ref="BC71:BC87" si="73">(BB71/BA71*100)</f>
        <v>0</v>
      </c>
      <c r="BD71" s="341" t="str">
        <f t="shared" ref="BD71:BD87" si="74">IF(BC71&gt;=90,"A+",IF(BC71&gt;=80,"A",IF(BC71&gt;=70,"B+",IF(BC71&gt;=60,"B",IF(BC71&gt;=50,"C+",IF(BC71&gt;=40,"C",IF(BC71&gt;=30,"D+",IF(BC71&gt;=20,"D",IF(BC71&gt;=1,"E","Abs")))))))))</f>
        <v>Abs</v>
      </c>
      <c r="BE71" s="341" t="str">
        <f t="shared" ref="BE71:BE87" si="75">IF(AND(BD71="D+"),"1.6",IF(AND(BD71="E"),"0.8",IF(AND(BD71="C"),"2",IF(AND(BD71="C+"),"2.4",IF(AND(BD71="B"),"2.8",IF(AND(BD71="B+"),"3.2",IF(AND(BD71="A"),"3.6",IF(AND(BD71="A+"),"4",IF(AND(BD71="d"),"1.2","0")))))))))</f>
        <v>0</v>
      </c>
      <c r="BF71" s="56">
        <v>2152</v>
      </c>
      <c r="BG71" s="56">
        <v>25</v>
      </c>
      <c r="BH71" s="56">
        <v>0</v>
      </c>
      <c r="BI71" s="341">
        <f t="shared" ref="BI71:BI87" si="76">(BH71/BG71*100)</f>
        <v>0</v>
      </c>
      <c r="BJ71" s="341" t="str">
        <f t="shared" ref="BJ71:BJ87" si="77">IF(BI71&gt;=90,"A+",IF(BI71&gt;=80,"A",IF(BI71&gt;=70,"B+",IF(BI71&gt;=60,"B",IF(BI71&gt;=50,"C+",IF(BI71&gt;=40,"C",IF(BI71&gt;=30,"D+",IF(BI71&gt;=20,"D",IF(BI71&gt;=1,"E","Abs")))))))))</f>
        <v>Abs</v>
      </c>
      <c r="BK71" s="341" t="str">
        <f t="shared" ref="BK71:BK87" si="78">IF(AND(BJ71="D+"),"1.6",IF(AND(BJ71="E"),"0.8",IF(AND(BJ71="C"),"2",IF(AND(BJ71="C+"),"2.4",IF(AND(BJ71="B"),"2.8",IF(AND(BJ71="B+"),"3.2",IF(AND(BJ71="A"),"3.6",IF(AND(BJ71="A+"),"4",IF(AND(BJ71="d"),"1.2","0")))))))))</f>
        <v>0</v>
      </c>
      <c r="BL71" s="419">
        <f t="shared" si="45"/>
        <v>0</v>
      </c>
      <c r="BM71" s="471" t="str">
        <f t="shared" si="46"/>
        <v>Abs</v>
      </c>
      <c r="BN71" s="471">
        <f t="shared" si="47"/>
        <v>0</v>
      </c>
      <c r="BO71" s="56">
        <v>1031</v>
      </c>
      <c r="BP71" s="56">
        <v>75</v>
      </c>
      <c r="BQ71" s="49">
        <v>0</v>
      </c>
      <c r="BR71" s="341">
        <f t="shared" ref="BR71:BR87" si="79">(BQ71/BP71*100)</f>
        <v>0</v>
      </c>
      <c r="BS71" s="341" t="str">
        <f t="shared" ref="BS71:BS87" si="80">IF(BR71&gt;=90,"A+",IF(BR71&gt;=80,"A",IF(BR71&gt;=70,"B+",IF(BR71&gt;=60,"B",IF(BR71&gt;=50,"C+",IF(BR71&gt;=40,"C",IF(BR71&gt;=30,"D+",IF(BR71&gt;=20,"D",IF(BR71&gt;=1,"E","Abs")))))))))</f>
        <v>Abs</v>
      </c>
      <c r="BT71" s="341" t="str">
        <f t="shared" ref="BT71:BT87" si="81">IF(AND(BS71="D+"),"1.6",IF(AND(BS71="E"),"0.8",IF(AND(BS71="C"),"2",IF(AND(BS71="C+"),"2.4",IF(AND(BS71="B"),"2.8",IF(AND(BS71="B+"),"3.2",IF(AND(BS71="A"),"3.6",IF(AND(BS71="A+"),"4",IF(AND(BS71="d"),"1.2","0")))))))))</f>
        <v>0</v>
      </c>
      <c r="BU71" s="56">
        <v>1032</v>
      </c>
      <c r="BV71" s="56">
        <v>25</v>
      </c>
      <c r="BW71" s="56">
        <v>0</v>
      </c>
      <c r="BX71" s="341">
        <f t="shared" ref="BX71:BX87" si="82">(BW71/BV71*100)</f>
        <v>0</v>
      </c>
      <c r="BY71" s="341" t="str">
        <f t="shared" ref="BY71:BY87" si="83">IF(BX71&gt;=90,"A+",IF(BX71&gt;=80,"A",IF(BX71&gt;=70,"B+",IF(BX71&gt;=60,"B",IF(BX71&gt;=50,"C+",IF(BX71&gt;=40,"C",IF(BX71&gt;=30,"D+",IF(BX71&gt;=20,"D",IF(BX71&gt;=1,"E","Abs")))))))))</f>
        <v>Abs</v>
      </c>
      <c r="BZ71" s="341" t="str">
        <f t="shared" ref="BZ71:BZ87" si="84">IF(AND(BY71="D+"),"1.6",IF(AND(BY71="E"),"0.8",IF(AND(BY71="C"),"2",IF(AND(BY71="C+"),"2.4",IF(AND(BY71="B"),"2.8",IF(AND(BY71="B+"),"3.2",IF(AND(BY71="A"),"3.6",IF(AND(BY71="A+"),"4",IF(AND(BY71="d"),"1.2","0")))))))))</f>
        <v>0</v>
      </c>
      <c r="CA71" s="419">
        <f t="shared" si="48"/>
        <v>0</v>
      </c>
      <c r="CB71" s="471" t="str">
        <f t="shared" si="49"/>
        <v>Abs</v>
      </c>
      <c r="CC71" s="471">
        <f t="shared" si="50"/>
        <v>0</v>
      </c>
      <c r="CD71" s="56">
        <v>3071</v>
      </c>
      <c r="CE71" s="56">
        <v>75</v>
      </c>
      <c r="CF71" s="56">
        <v>0</v>
      </c>
      <c r="CG71" s="341">
        <f t="shared" ref="CG71:CG87" si="85">(CF71/CE71*100)</f>
        <v>0</v>
      </c>
      <c r="CH71" s="341" t="str">
        <f t="shared" ref="CH71:CH87" si="86">IF(CG71&gt;=90,"A+",IF(CG71&gt;=80,"A",IF(CG71&gt;=70,"B+",IF(CG71&gt;=60,"B",IF(CG71&gt;=50,"C+",IF(CG71&gt;=40,"C",IF(CG71&gt;=30,"D+",IF(CG71&gt;=20,"D",IF(CG71&gt;=1,"E","Abs")))))))))</f>
        <v>Abs</v>
      </c>
      <c r="CI71" s="341" t="str">
        <f t="shared" ref="CI71:CI87" si="87">IF(AND(CH71="D+"),"1.6",IF(AND(CH71="E"),"0.8",IF(AND(CH71="C"),"2",IF(AND(CH71="C+"),"2.4",IF(AND(CH71="B"),"2.8",IF(AND(CH71="B+"),"3.2",IF(AND(CH71="A"),"3.6",IF(AND(CH71="A+"),"4",IF(AND(CH71="d"),"1.2","0")))))))))</f>
        <v>0</v>
      </c>
      <c r="CJ71" s="56">
        <v>3072</v>
      </c>
      <c r="CK71" s="56">
        <v>25</v>
      </c>
      <c r="CL71" s="56">
        <v>0</v>
      </c>
      <c r="CM71" s="341">
        <f t="shared" ref="CM71:CM87" si="88">(CL71/CK71*100)</f>
        <v>0</v>
      </c>
      <c r="CN71" s="341" t="str">
        <f t="shared" ref="CN71:CN87" si="89">IF(CM71&gt;=90,"A+",IF(CM71&gt;=80,"A",IF(CM71&gt;=70,"B+",IF(CM71&gt;=60,"B",IF(CM71&gt;=50,"C+",IF(CM71&gt;=40,"C",IF(CM71&gt;=30,"D+",IF(CM71&gt;=20,"D",IF(CM71&gt;=1,"E","Abs")))))))))</f>
        <v>Abs</v>
      </c>
      <c r="CO71" s="341" t="str">
        <f t="shared" ref="CO71:CO87" si="90">IF(AND(CN71="D+"),"1.6",IF(AND(CN71="E"),"0.8",IF(AND(CN71="C"),"2",IF(AND(CN71="C+"),"2.4",IF(AND(CN71="B"),"2.8",IF(AND(CN71="B+"),"3.2",IF(AND(CN71="A"),"3.6",IF(AND(CN71="A+"),"4",IF(AND(CN71="d"),"1.2","0")))))))))</f>
        <v>0</v>
      </c>
      <c r="CP71" s="419">
        <f t="shared" si="51"/>
        <v>0</v>
      </c>
      <c r="CQ71" s="471" t="str">
        <f t="shared" si="52"/>
        <v>Abs</v>
      </c>
      <c r="CR71" s="471">
        <f t="shared" si="53"/>
        <v>0</v>
      </c>
      <c r="CS71" s="372">
        <f t="shared" si="54"/>
        <v>0</v>
      </c>
      <c r="CT71" s="340">
        <f t="shared" si="55"/>
        <v>0</v>
      </c>
    </row>
    <row r="72" spans="1:98">
      <c r="A72" s="21">
        <v>66</v>
      </c>
      <c r="B72" s="21">
        <v>7819230049</v>
      </c>
      <c r="C72" s="21">
        <v>1190070</v>
      </c>
      <c r="D72" s="21" t="s">
        <v>91</v>
      </c>
      <c r="E72" s="22" t="s">
        <v>157</v>
      </c>
      <c r="F72" s="666">
        <v>58519</v>
      </c>
      <c r="G72" s="56">
        <v>11</v>
      </c>
      <c r="H72" s="56">
        <v>75</v>
      </c>
      <c r="I72" s="56">
        <v>27</v>
      </c>
      <c r="J72" s="342">
        <f t="shared" si="56"/>
        <v>36</v>
      </c>
      <c r="K72" s="341" t="str">
        <f t="shared" si="57"/>
        <v>D+</v>
      </c>
      <c r="L72" s="341" t="str">
        <f t="shared" ref="L72:L87" si="91">IF(AND(K72="D+"),"1.6",IF(AND(K72="E"),"0.8",IF(AND(K72="C"),"2",IF(AND(K72="C+"),"2.4",IF(AND(K72="B"),"2.8",IF(AND(K72="B+"),"3.2",IF(AND(K72="A"),"3.6",IF(AND(K72="A+"),"4",IF(AND(K72="d"),"1.2","0")))))))))</f>
        <v>1.6</v>
      </c>
      <c r="M72" s="56">
        <v>12</v>
      </c>
      <c r="N72" s="56">
        <v>25</v>
      </c>
      <c r="O72" s="56">
        <v>10</v>
      </c>
      <c r="P72" s="341">
        <f t="shared" si="58"/>
        <v>40</v>
      </c>
      <c r="Q72" s="341" t="str">
        <f t="shared" si="59"/>
        <v>C</v>
      </c>
      <c r="R72" s="341" t="str">
        <f t="shared" si="60"/>
        <v>2</v>
      </c>
      <c r="S72" s="419">
        <f t="shared" ref="S72:S87" si="92">(I72+O72)/(H72+N72)*100</f>
        <v>37</v>
      </c>
      <c r="T72" s="471" t="str">
        <f t="shared" ref="T72:T87" si="93">IF(U72&gt;3.6,"A+",IF(U72&gt;3.2,"A",IF(U72&gt;2.8,"B+",IF(U72&gt;2.4,"B",IF(U72&gt;2,"C+",IF(U72&gt;1.6,"C",IF(U72&gt;1.2,"D+",IF(U72&gt;0.8,"D",IF(U72&gt;0.4,"E","Abs")))))))))</f>
        <v>C</v>
      </c>
      <c r="U72" s="471">
        <f t="shared" ref="U72:U87" si="94">(L72*2.25+R72*0.75)/3</f>
        <v>1.7</v>
      </c>
      <c r="V72" s="56">
        <v>31</v>
      </c>
      <c r="W72" s="56">
        <v>75</v>
      </c>
      <c r="X72" s="56">
        <v>35</v>
      </c>
      <c r="Y72" s="341">
        <f t="shared" si="61"/>
        <v>46.666666666666664</v>
      </c>
      <c r="Z72" s="341" t="str">
        <f t="shared" si="62"/>
        <v>C</v>
      </c>
      <c r="AA72" s="341" t="str">
        <f t="shared" si="63"/>
        <v>2</v>
      </c>
      <c r="AB72" s="56">
        <v>32</v>
      </c>
      <c r="AC72" s="56">
        <v>25</v>
      </c>
      <c r="AD72" s="56">
        <v>16</v>
      </c>
      <c r="AE72" s="341">
        <f t="shared" si="64"/>
        <v>64</v>
      </c>
      <c r="AF72" s="341" t="str">
        <f t="shared" si="65"/>
        <v>B</v>
      </c>
      <c r="AG72" s="341" t="str">
        <f t="shared" si="66"/>
        <v>2.8</v>
      </c>
      <c r="AH72" s="419">
        <f t="shared" ref="AH72:AH87" si="95">(X72+AD72)/(W72+AC72)*100</f>
        <v>51</v>
      </c>
      <c r="AI72" s="471" t="str">
        <f t="shared" ref="AI72:AI87" si="96">IF(AJ72&gt;3.6,"A+",IF(AJ72&gt;3.2,"A",IF(AJ72&gt;2.8,"B+",IF(AJ72&gt;2.4,"B",IF(AJ72&gt;2,"C+",IF(AJ72&gt;1.6,"C",IF(AJ72&gt;1.2,"D+",IF(AJ72&gt;0.8,"D",IF(AJ72&gt;0.4,"E","Abs")))))))))</f>
        <v>C+</v>
      </c>
      <c r="AJ72" s="471">
        <f t="shared" ref="AJ72:AJ87" si="97">(AA72*3+AG72*1)/4</f>
        <v>2.2000000000000002</v>
      </c>
      <c r="AK72" s="56">
        <v>51</v>
      </c>
      <c r="AL72" s="56">
        <v>75</v>
      </c>
      <c r="AM72" s="32">
        <v>32</v>
      </c>
      <c r="AN72" s="341">
        <f t="shared" si="67"/>
        <v>42.666666666666671</v>
      </c>
      <c r="AO72" s="341" t="str">
        <f t="shared" si="68"/>
        <v>C</v>
      </c>
      <c r="AP72" s="341" t="str">
        <f t="shared" si="69"/>
        <v>2</v>
      </c>
      <c r="AQ72" s="56">
        <v>52</v>
      </c>
      <c r="AR72" s="56">
        <v>25</v>
      </c>
      <c r="AS72" s="56">
        <v>14</v>
      </c>
      <c r="AT72" s="341">
        <f t="shared" si="70"/>
        <v>56.000000000000007</v>
      </c>
      <c r="AU72" s="341" t="str">
        <f t="shared" si="71"/>
        <v>C+</v>
      </c>
      <c r="AV72" s="341" t="str">
        <f t="shared" si="72"/>
        <v>2.4</v>
      </c>
      <c r="AW72" s="419">
        <f t="shared" ref="AW72:AW87" si="98">(AM72+AS72)/(AL72+AR72)*100</f>
        <v>46</v>
      </c>
      <c r="AX72" s="471" t="str">
        <f t="shared" ref="AX72:AX87" si="99">IF(AY72&gt;3.6,"A+",IF(AY72&gt;3.2,"A",IF(AY72&gt;2.8,"B+",IF(AY72&gt;2.4,"B",IF(AY72&gt;2,"C+",IF(AY72&gt;1.6,"C",IF(AY72&gt;1.2,"D+",IF(AY72&gt;0.8,"D",IF(AY72&gt;0.4,"E","Abs")))))))))</f>
        <v>C+</v>
      </c>
      <c r="AY72" s="471">
        <f t="shared" ref="AY72:AY87" si="100">(AP72*3.75+AV72*1.25)/5</f>
        <v>2.1</v>
      </c>
      <c r="AZ72" s="56">
        <v>2031</v>
      </c>
      <c r="BA72" s="56">
        <v>75</v>
      </c>
      <c r="BB72" s="56">
        <v>42</v>
      </c>
      <c r="BC72" s="341">
        <f t="shared" si="73"/>
        <v>56.000000000000007</v>
      </c>
      <c r="BD72" s="341" t="str">
        <f t="shared" si="74"/>
        <v>C+</v>
      </c>
      <c r="BE72" s="341" t="str">
        <f t="shared" si="75"/>
        <v>2.4</v>
      </c>
      <c r="BF72" s="56">
        <v>2032</v>
      </c>
      <c r="BG72" s="56">
        <v>25</v>
      </c>
      <c r="BH72" s="56">
        <v>17</v>
      </c>
      <c r="BI72" s="341">
        <f t="shared" si="76"/>
        <v>68</v>
      </c>
      <c r="BJ72" s="341" t="str">
        <f t="shared" si="77"/>
        <v>B</v>
      </c>
      <c r="BK72" s="341" t="str">
        <f t="shared" si="78"/>
        <v>2.8</v>
      </c>
      <c r="BL72" s="419">
        <f t="shared" ref="BL72:BL87" si="101">(BB72+BH72)/(BA72+BG72)*100</f>
        <v>59</v>
      </c>
      <c r="BM72" s="471" t="str">
        <f t="shared" ref="BM72:BM87" si="102">IF(BN72&gt;3.6,"A+",IF(BN72&gt;3.2,"A",IF(BN72&gt;2.8,"B+",IF(BN72&gt;2.4,"B",IF(BN72&gt;2,"C+",IF(BN72&gt;1.6,"C",IF(BN72&gt;1.2,"D+",IF(BN72&gt;0.8,"D",IF(BN72&gt;0.4,"E","Abs")))))))))</f>
        <v>B</v>
      </c>
      <c r="BN72" s="471">
        <f t="shared" ref="BN72:BN87" si="103">(BE72*3.75+BK72*1.25)/5</f>
        <v>2.5</v>
      </c>
      <c r="BO72" s="56">
        <v>1151</v>
      </c>
      <c r="BP72" s="56">
        <v>75</v>
      </c>
      <c r="BQ72" s="49">
        <v>40</v>
      </c>
      <c r="BR72" s="341">
        <f t="shared" si="79"/>
        <v>53.333333333333336</v>
      </c>
      <c r="BS72" s="341" t="str">
        <f t="shared" si="80"/>
        <v>C+</v>
      </c>
      <c r="BT72" s="341" t="str">
        <f t="shared" si="81"/>
        <v>2.4</v>
      </c>
      <c r="BU72" s="56">
        <v>1152</v>
      </c>
      <c r="BV72" s="56">
        <v>25</v>
      </c>
      <c r="BW72" s="56">
        <v>19</v>
      </c>
      <c r="BX72" s="341">
        <f t="shared" si="82"/>
        <v>76</v>
      </c>
      <c r="BY72" s="341" t="str">
        <f t="shared" si="83"/>
        <v>B+</v>
      </c>
      <c r="BZ72" s="341" t="str">
        <f t="shared" si="84"/>
        <v>3.2</v>
      </c>
      <c r="CA72" s="419">
        <f t="shared" ref="CA72:CA87" si="104">(BQ72+BW72)/(BP72+BV72)*100</f>
        <v>59</v>
      </c>
      <c r="CB72" s="471" t="str">
        <f t="shared" ref="CB72:CB87" si="105">IF(CC72&gt;3.6,"A+",IF(CC72&gt;3.2,"A",IF(CC72&gt;2.8,"B+",IF(CC72&gt;2.4,"B",IF(CC72&gt;2,"C+",IF(CC72&gt;1.6,"C",IF(CC72&gt;1.2,"D+",IF(CC72&gt;0.8,"D",IF(CC72&gt;0.4,"E","Abs")))))))))</f>
        <v>B</v>
      </c>
      <c r="CC72" s="471">
        <f t="shared" ref="CC72:CC87" si="106">(BT72*3.75+BZ72*1.25)/5</f>
        <v>2.6</v>
      </c>
      <c r="CD72" s="56">
        <v>4431</v>
      </c>
      <c r="CE72" s="56">
        <v>75</v>
      </c>
      <c r="CF72" s="56">
        <v>28</v>
      </c>
      <c r="CG72" s="341">
        <f t="shared" si="85"/>
        <v>37.333333333333336</v>
      </c>
      <c r="CH72" s="341" t="str">
        <f t="shared" si="86"/>
        <v>D+</v>
      </c>
      <c r="CI72" s="341" t="str">
        <f t="shared" si="87"/>
        <v>1.6</v>
      </c>
      <c r="CJ72" s="56">
        <v>4432</v>
      </c>
      <c r="CK72" s="56">
        <v>25</v>
      </c>
      <c r="CL72" s="56">
        <v>19</v>
      </c>
      <c r="CM72" s="341">
        <f t="shared" si="88"/>
        <v>76</v>
      </c>
      <c r="CN72" s="341" t="str">
        <f t="shared" si="89"/>
        <v>B+</v>
      </c>
      <c r="CO72" s="341" t="str">
        <f t="shared" si="90"/>
        <v>3.2</v>
      </c>
      <c r="CP72" s="419">
        <f t="shared" ref="CP72:CP87" si="107">(CF72+CL72)/(CE72+CK72)*100</f>
        <v>47</v>
      </c>
      <c r="CQ72" s="471" t="str">
        <f t="shared" ref="CQ72:CQ87" si="108">IF(CR72&gt;=3.6,"A+",IF(CR72&gt;3.2,"A",IF(CR72&gt;2.8,"B+",IF(CR72&gt;2.4,"B",IF(CR72&gt;2,"C+",IF(CR72&gt;1.6,"C",IF(CR72&gt;1.2,"D+",IF(CR72&gt;0.8,"D",IF(CR72&gt;0.4,"E","Abs")))))))))</f>
        <v>C</v>
      </c>
      <c r="CR72" s="471">
        <f t="shared" ref="CR72:CR87" si="109">(CI72*3.75+CO72*1.25)/5</f>
        <v>2</v>
      </c>
      <c r="CS72" s="372">
        <f t="shared" ref="CS72:CS87" si="110">(U72+AJ72+AY72+BN72+CC72+CR72)/6</f>
        <v>2.1833333333333331</v>
      </c>
      <c r="CT72" s="340">
        <f t="shared" ref="CT72:CT87" si="111">(L72*2.25+R72*0.75+AA72*3+AG72*1+AP72*3.75+AV72*1.25+BE72*3.75+BK72*1.25+BT72*3.75+BZ72*1.25+CI72*3.75+CO72*1.25)/27</f>
        <v>2.2185185185185183</v>
      </c>
    </row>
    <row r="73" spans="1:98">
      <c r="A73" s="21">
        <v>67</v>
      </c>
      <c r="B73" s="21">
        <v>7819230079</v>
      </c>
      <c r="C73" s="21">
        <v>1190071</v>
      </c>
      <c r="D73" s="21" t="s">
        <v>93</v>
      </c>
      <c r="E73" s="22" t="s">
        <v>158</v>
      </c>
      <c r="F73" s="666">
        <v>58574</v>
      </c>
      <c r="G73" s="56">
        <v>11</v>
      </c>
      <c r="H73" s="56">
        <v>75</v>
      </c>
      <c r="I73" s="56">
        <v>29</v>
      </c>
      <c r="J73" s="342">
        <f t="shared" si="56"/>
        <v>38.666666666666664</v>
      </c>
      <c r="K73" s="341" t="str">
        <f t="shared" si="57"/>
        <v>D+</v>
      </c>
      <c r="L73" s="341" t="str">
        <f t="shared" si="91"/>
        <v>1.6</v>
      </c>
      <c r="M73" s="56">
        <v>12</v>
      </c>
      <c r="N73" s="56">
        <v>25</v>
      </c>
      <c r="O73" s="56">
        <v>10</v>
      </c>
      <c r="P73" s="341">
        <f t="shared" si="58"/>
        <v>40</v>
      </c>
      <c r="Q73" s="341" t="str">
        <f t="shared" si="59"/>
        <v>C</v>
      </c>
      <c r="R73" s="341" t="str">
        <f t="shared" si="60"/>
        <v>2</v>
      </c>
      <c r="S73" s="419">
        <f t="shared" si="92"/>
        <v>39</v>
      </c>
      <c r="T73" s="471" t="str">
        <f t="shared" si="93"/>
        <v>C</v>
      </c>
      <c r="U73" s="471">
        <f t="shared" si="94"/>
        <v>1.7</v>
      </c>
      <c r="V73" s="56">
        <v>31</v>
      </c>
      <c r="W73" s="56">
        <v>75</v>
      </c>
      <c r="X73" s="56">
        <v>30</v>
      </c>
      <c r="Y73" s="341">
        <f t="shared" si="61"/>
        <v>40</v>
      </c>
      <c r="Z73" s="341" t="str">
        <f t="shared" si="62"/>
        <v>C</v>
      </c>
      <c r="AA73" s="341" t="str">
        <f t="shared" si="63"/>
        <v>2</v>
      </c>
      <c r="AB73" s="56">
        <v>32</v>
      </c>
      <c r="AC73" s="56">
        <v>25</v>
      </c>
      <c r="AD73" s="56">
        <v>11</v>
      </c>
      <c r="AE73" s="341">
        <f t="shared" si="64"/>
        <v>44</v>
      </c>
      <c r="AF73" s="341" t="str">
        <f t="shared" si="65"/>
        <v>C</v>
      </c>
      <c r="AG73" s="341" t="str">
        <f t="shared" si="66"/>
        <v>2</v>
      </c>
      <c r="AH73" s="419">
        <f t="shared" si="95"/>
        <v>41</v>
      </c>
      <c r="AI73" s="471" t="str">
        <f t="shared" si="96"/>
        <v>C</v>
      </c>
      <c r="AJ73" s="471">
        <f t="shared" si="97"/>
        <v>2</v>
      </c>
      <c r="AK73" s="56">
        <v>51</v>
      </c>
      <c r="AL73" s="56">
        <v>75</v>
      </c>
      <c r="AM73" s="32">
        <v>33</v>
      </c>
      <c r="AN73" s="341">
        <f t="shared" si="67"/>
        <v>44</v>
      </c>
      <c r="AO73" s="341" t="str">
        <f t="shared" si="68"/>
        <v>C</v>
      </c>
      <c r="AP73" s="341" t="str">
        <f t="shared" si="69"/>
        <v>2</v>
      </c>
      <c r="AQ73" s="56">
        <v>52</v>
      </c>
      <c r="AR73" s="56">
        <v>25</v>
      </c>
      <c r="AS73" s="56">
        <v>18</v>
      </c>
      <c r="AT73" s="341">
        <f t="shared" si="70"/>
        <v>72</v>
      </c>
      <c r="AU73" s="341" t="str">
        <f t="shared" si="71"/>
        <v>B+</v>
      </c>
      <c r="AV73" s="341" t="str">
        <f t="shared" si="72"/>
        <v>3.2</v>
      </c>
      <c r="AW73" s="419">
        <f t="shared" si="98"/>
        <v>51</v>
      </c>
      <c r="AX73" s="471" t="str">
        <f t="shared" si="99"/>
        <v>C+</v>
      </c>
      <c r="AY73" s="471">
        <f t="shared" si="100"/>
        <v>2.2999999999999998</v>
      </c>
      <c r="AZ73" s="56">
        <v>2031</v>
      </c>
      <c r="BA73" s="56">
        <v>75</v>
      </c>
      <c r="BB73" s="56">
        <v>36</v>
      </c>
      <c r="BC73" s="341">
        <f t="shared" si="73"/>
        <v>48</v>
      </c>
      <c r="BD73" s="341" t="str">
        <f t="shared" si="74"/>
        <v>C</v>
      </c>
      <c r="BE73" s="341" t="str">
        <f t="shared" si="75"/>
        <v>2</v>
      </c>
      <c r="BF73" s="56">
        <v>2032</v>
      </c>
      <c r="BG73" s="56">
        <v>25</v>
      </c>
      <c r="BH73" s="56">
        <v>18</v>
      </c>
      <c r="BI73" s="341">
        <f t="shared" si="76"/>
        <v>72</v>
      </c>
      <c r="BJ73" s="341" t="str">
        <f t="shared" si="77"/>
        <v>B+</v>
      </c>
      <c r="BK73" s="341" t="str">
        <f t="shared" si="78"/>
        <v>3.2</v>
      </c>
      <c r="BL73" s="419">
        <f t="shared" si="101"/>
        <v>54</v>
      </c>
      <c r="BM73" s="471" t="str">
        <f t="shared" si="102"/>
        <v>C+</v>
      </c>
      <c r="BN73" s="471">
        <f t="shared" si="103"/>
        <v>2.2999999999999998</v>
      </c>
      <c r="BO73" s="56">
        <v>1151</v>
      </c>
      <c r="BP73" s="56">
        <v>75</v>
      </c>
      <c r="BQ73" s="49">
        <v>32</v>
      </c>
      <c r="BR73" s="341">
        <f t="shared" si="79"/>
        <v>42.666666666666671</v>
      </c>
      <c r="BS73" s="341" t="str">
        <f t="shared" si="80"/>
        <v>C</v>
      </c>
      <c r="BT73" s="341" t="str">
        <f t="shared" si="81"/>
        <v>2</v>
      </c>
      <c r="BU73" s="56">
        <v>1152</v>
      </c>
      <c r="BV73" s="56">
        <v>25</v>
      </c>
      <c r="BW73" s="56">
        <v>18</v>
      </c>
      <c r="BX73" s="341">
        <f t="shared" si="82"/>
        <v>72</v>
      </c>
      <c r="BY73" s="341" t="str">
        <f t="shared" si="83"/>
        <v>B+</v>
      </c>
      <c r="BZ73" s="341" t="str">
        <f t="shared" si="84"/>
        <v>3.2</v>
      </c>
      <c r="CA73" s="419">
        <f t="shared" si="104"/>
        <v>50</v>
      </c>
      <c r="CB73" s="471" t="str">
        <f t="shared" si="105"/>
        <v>C+</v>
      </c>
      <c r="CC73" s="471">
        <f t="shared" si="106"/>
        <v>2.2999999999999998</v>
      </c>
      <c r="CD73" s="56">
        <v>4431</v>
      </c>
      <c r="CE73" s="56">
        <v>75</v>
      </c>
      <c r="CF73" s="56">
        <v>34</v>
      </c>
      <c r="CG73" s="341">
        <f t="shared" si="85"/>
        <v>45.333333333333329</v>
      </c>
      <c r="CH73" s="341" t="str">
        <f t="shared" si="86"/>
        <v>C</v>
      </c>
      <c r="CI73" s="341" t="str">
        <f t="shared" si="87"/>
        <v>2</v>
      </c>
      <c r="CJ73" s="56">
        <v>4432</v>
      </c>
      <c r="CK73" s="56">
        <v>25</v>
      </c>
      <c r="CL73" s="56">
        <v>19</v>
      </c>
      <c r="CM73" s="341">
        <f t="shared" si="88"/>
        <v>76</v>
      </c>
      <c r="CN73" s="341" t="str">
        <f t="shared" si="89"/>
        <v>B+</v>
      </c>
      <c r="CO73" s="341" t="str">
        <f t="shared" si="90"/>
        <v>3.2</v>
      </c>
      <c r="CP73" s="419">
        <f t="shared" si="107"/>
        <v>53</v>
      </c>
      <c r="CQ73" s="471" t="str">
        <f t="shared" si="108"/>
        <v>C+</v>
      </c>
      <c r="CR73" s="471">
        <f t="shared" si="109"/>
        <v>2.2999999999999998</v>
      </c>
      <c r="CS73" s="372">
        <f t="shared" si="110"/>
        <v>2.1500000000000004</v>
      </c>
      <c r="CT73" s="340">
        <f t="shared" si="111"/>
        <v>2.1888888888888891</v>
      </c>
    </row>
    <row r="74" spans="1:98">
      <c r="A74" s="21">
        <v>68</v>
      </c>
      <c r="B74" s="21">
        <v>7819230072</v>
      </c>
      <c r="C74" s="21">
        <v>1190072</v>
      </c>
      <c r="D74" s="21" t="s">
        <v>95</v>
      </c>
      <c r="E74" s="22" t="s">
        <v>159</v>
      </c>
      <c r="F74" s="666">
        <v>58903</v>
      </c>
      <c r="G74" s="56">
        <v>11</v>
      </c>
      <c r="H74" s="56">
        <v>75</v>
      </c>
      <c r="I74" s="56">
        <v>37</v>
      </c>
      <c r="J74" s="342">
        <f t="shared" si="56"/>
        <v>49.333333333333336</v>
      </c>
      <c r="K74" s="341" t="str">
        <f t="shared" si="57"/>
        <v>C</v>
      </c>
      <c r="L74" s="341" t="str">
        <f t="shared" si="91"/>
        <v>2</v>
      </c>
      <c r="M74" s="56">
        <v>12</v>
      </c>
      <c r="N74" s="56">
        <v>25</v>
      </c>
      <c r="O74" s="56">
        <v>10</v>
      </c>
      <c r="P74" s="341">
        <f t="shared" si="58"/>
        <v>40</v>
      </c>
      <c r="Q74" s="341" t="str">
        <f t="shared" si="59"/>
        <v>C</v>
      </c>
      <c r="R74" s="341" t="str">
        <f t="shared" si="60"/>
        <v>2</v>
      </c>
      <c r="S74" s="419">
        <f t="shared" si="92"/>
        <v>47</v>
      </c>
      <c r="T74" s="471" t="str">
        <f t="shared" si="93"/>
        <v>C</v>
      </c>
      <c r="U74" s="471">
        <f t="shared" si="94"/>
        <v>2</v>
      </c>
      <c r="V74" s="56">
        <v>31</v>
      </c>
      <c r="W74" s="56">
        <v>75</v>
      </c>
      <c r="X74" s="56">
        <v>32</v>
      </c>
      <c r="Y74" s="341">
        <f t="shared" si="61"/>
        <v>42.666666666666671</v>
      </c>
      <c r="Z74" s="341" t="str">
        <f t="shared" si="62"/>
        <v>C</v>
      </c>
      <c r="AA74" s="341" t="str">
        <f t="shared" si="63"/>
        <v>2</v>
      </c>
      <c r="AB74" s="56">
        <v>32</v>
      </c>
      <c r="AC74" s="56">
        <v>25</v>
      </c>
      <c r="AD74" s="56">
        <v>14</v>
      </c>
      <c r="AE74" s="341">
        <f t="shared" si="64"/>
        <v>56.000000000000007</v>
      </c>
      <c r="AF74" s="341" t="str">
        <f t="shared" si="65"/>
        <v>C+</v>
      </c>
      <c r="AG74" s="341" t="str">
        <f t="shared" si="66"/>
        <v>2.4</v>
      </c>
      <c r="AH74" s="419">
        <f t="shared" si="95"/>
        <v>46</v>
      </c>
      <c r="AI74" s="471" t="str">
        <f t="shared" si="96"/>
        <v>C+</v>
      </c>
      <c r="AJ74" s="471">
        <f t="shared" si="97"/>
        <v>2.1</v>
      </c>
      <c r="AK74" s="56">
        <v>51</v>
      </c>
      <c r="AL74" s="56">
        <v>75</v>
      </c>
      <c r="AM74" s="32">
        <v>38</v>
      </c>
      <c r="AN74" s="341">
        <f t="shared" si="67"/>
        <v>50.666666666666671</v>
      </c>
      <c r="AO74" s="341" t="str">
        <f t="shared" si="68"/>
        <v>C+</v>
      </c>
      <c r="AP74" s="341" t="str">
        <f t="shared" si="69"/>
        <v>2.4</v>
      </c>
      <c r="AQ74" s="56">
        <v>52</v>
      </c>
      <c r="AR74" s="56">
        <v>25</v>
      </c>
      <c r="AS74" s="56">
        <v>20</v>
      </c>
      <c r="AT74" s="341">
        <f t="shared" si="70"/>
        <v>80</v>
      </c>
      <c r="AU74" s="341" t="str">
        <f t="shared" si="71"/>
        <v>A</v>
      </c>
      <c r="AV74" s="341" t="str">
        <f t="shared" si="72"/>
        <v>3.6</v>
      </c>
      <c r="AW74" s="419">
        <f t="shared" si="98"/>
        <v>57.999999999999993</v>
      </c>
      <c r="AX74" s="471" t="str">
        <f t="shared" si="99"/>
        <v>B</v>
      </c>
      <c r="AY74" s="471">
        <f t="shared" si="100"/>
        <v>2.7</v>
      </c>
      <c r="AZ74" s="56">
        <v>2031</v>
      </c>
      <c r="BA74" s="56">
        <v>75</v>
      </c>
      <c r="BB74" s="56">
        <v>38</v>
      </c>
      <c r="BC74" s="341">
        <f t="shared" si="73"/>
        <v>50.666666666666671</v>
      </c>
      <c r="BD74" s="341" t="str">
        <f t="shared" si="74"/>
        <v>C+</v>
      </c>
      <c r="BE74" s="341" t="str">
        <f t="shared" si="75"/>
        <v>2.4</v>
      </c>
      <c r="BF74" s="56">
        <v>2032</v>
      </c>
      <c r="BG74" s="56">
        <v>25</v>
      </c>
      <c r="BH74" s="56">
        <v>18</v>
      </c>
      <c r="BI74" s="341">
        <f t="shared" si="76"/>
        <v>72</v>
      </c>
      <c r="BJ74" s="341" t="str">
        <f t="shared" si="77"/>
        <v>B+</v>
      </c>
      <c r="BK74" s="341" t="str">
        <f t="shared" si="78"/>
        <v>3.2</v>
      </c>
      <c r="BL74" s="419">
        <f t="shared" si="101"/>
        <v>56.000000000000007</v>
      </c>
      <c r="BM74" s="471" t="str">
        <f t="shared" si="102"/>
        <v>B</v>
      </c>
      <c r="BN74" s="471">
        <f t="shared" si="103"/>
        <v>2.6</v>
      </c>
      <c r="BO74" s="56">
        <v>1151</v>
      </c>
      <c r="BP74" s="56">
        <v>75</v>
      </c>
      <c r="BQ74" s="49">
        <v>40</v>
      </c>
      <c r="BR74" s="341">
        <f t="shared" si="79"/>
        <v>53.333333333333336</v>
      </c>
      <c r="BS74" s="341" t="str">
        <f t="shared" si="80"/>
        <v>C+</v>
      </c>
      <c r="BT74" s="341" t="str">
        <f t="shared" si="81"/>
        <v>2.4</v>
      </c>
      <c r="BU74" s="56">
        <v>1152</v>
      </c>
      <c r="BV74" s="56">
        <v>25</v>
      </c>
      <c r="BW74" s="56">
        <v>19</v>
      </c>
      <c r="BX74" s="341">
        <f t="shared" si="82"/>
        <v>76</v>
      </c>
      <c r="BY74" s="341" t="str">
        <f t="shared" si="83"/>
        <v>B+</v>
      </c>
      <c r="BZ74" s="341" t="str">
        <f t="shared" si="84"/>
        <v>3.2</v>
      </c>
      <c r="CA74" s="419">
        <f t="shared" si="104"/>
        <v>59</v>
      </c>
      <c r="CB74" s="471" t="str">
        <f t="shared" si="105"/>
        <v>B</v>
      </c>
      <c r="CC74" s="471">
        <f t="shared" si="106"/>
        <v>2.6</v>
      </c>
      <c r="CD74" s="56">
        <v>4431</v>
      </c>
      <c r="CE74" s="56">
        <v>75</v>
      </c>
      <c r="CF74" s="56">
        <v>37</v>
      </c>
      <c r="CG74" s="341">
        <f t="shared" si="85"/>
        <v>49.333333333333336</v>
      </c>
      <c r="CH74" s="341" t="str">
        <f t="shared" si="86"/>
        <v>C</v>
      </c>
      <c r="CI74" s="341" t="str">
        <f t="shared" si="87"/>
        <v>2</v>
      </c>
      <c r="CJ74" s="56">
        <v>4432</v>
      </c>
      <c r="CK74" s="56">
        <v>25</v>
      </c>
      <c r="CL74" s="56">
        <v>19</v>
      </c>
      <c r="CM74" s="341">
        <f t="shared" si="88"/>
        <v>76</v>
      </c>
      <c r="CN74" s="341" t="str">
        <f t="shared" si="89"/>
        <v>B+</v>
      </c>
      <c r="CO74" s="341" t="str">
        <f t="shared" si="90"/>
        <v>3.2</v>
      </c>
      <c r="CP74" s="419">
        <f t="shared" si="107"/>
        <v>56.000000000000007</v>
      </c>
      <c r="CQ74" s="471" t="str">
        <f t="shared" si="108"/>
        <v>C+</v>
      </c>
      <c r="CR74" s="471">
        <f t="shared" si="109"/>
        <v>2.2999999999999998</v>
      </c>
      <c r="CS74" s="372">
        <f t="shared" si="110"/>
        <v>2.3833333333333333</v>
      </c>
      <c r="CT74" s="340">
        <f t="shared" si="111"/>
        <v>2.4222222222222225</v>
      </c>
    </row>
    <row r="75" spans="1:98">
      <c r="A75" s="21">
        <v>69</v>
      </c>
      <c r="B75" s="21">
        <v>7819230051</v>
      </c>
      <c r="C75" s="21">
        <v>1190073</v>
      </c>
      <c r="D75" s="21" t="s">
        <v>97</v>
      </c>
      <c r="E75" s="22" t="s">
        <v>160</v>
      </c>
      <c r="F75" s="666">
        <v>54940</v>
      </c>
      <c r="G75" s="56">
        <v>11</v>
      </c>
      <c r="H75" s="56">
        <v>75</v>
      </c>
      <c r="I75" s="56">
        <v>40</v>
      </c>
      <c r="J75" s="342">
        <f t="shared" si="56"/>
        <v>53.333333333333336</v>
      </c>
      <c r="K75" s="341" t="str">
        <f t="shared" si="57"/>
        <v>C+</v>
      </c>
      <c r="L75" s="341" t="str">
        <f t="shared" si="91"/>
        <v>2.4</v>
      </c>
      <c r="M75" s="56">
        <v>12</v>
      </c>
      <c r="N75" s="56">
        <v>25</v>
      </c>
      <c r="O75" s="56">
        <v>10</v>
      </c>
      <c r="P75" s="341">
        <f t="shared" si="58"/>
        <v>40</v>
      </c>
      <c r="Q75" s="341" t="str">
        <f t="shared" si="59"/>
        <v>C</v>
      </c>
      <c r="R75" s="341" t="str">
        <f t="shared" si="60"/>
        <v>2</v>
      </c>
      <c r="S75" s="419">
        <f t="shared" si="92"/>
        <v>50</v>
      </c>
      <c r="T75" s="471" t="str">
        <f t="shared" si="93"/>
        <v>C+</v>
      </c>
      <c r="U75" s="471">
        <f t="shared" si="94"/>
        <v>2.2999999999999998</v>
      </c>
      <c r="V75" s="56">
        <v>31</v>
      </c>
      <c r="W75" s="56">
        <v>75</v>
      </c>
      <c r="X75" s="56">
        <v>34</v>
      </c>
      <c r="Y75" s="341">
        <f t="shared" si="61"/>
        <v>45.333333333333329</v>
      </c>
      <c r="Z75" s="341" t="str">
        <f t="shared" si="62"/>
        <v>C</v>
      </c>
      <c r="AA75" s="341" t="str">
        <f t="shared" si="63"/>
        <v>2</v>
      </c>
      <c r="AB75" s="56">
        <v>32</v>
      </c>
      <c r="AC75" s="56">
        <v>25</v>
      </c>
      <c r="AD75" s="56">
        <v>19</v>
      </c>
      <c r="AE75" s="341">
        <f t="shared" si="64"/>
        <v>76</v>
      </c>
      <c r="AF75" s="341" t="str">
        <f t="shared" si="65"/>
        <v>B+</v>
      </c>
      <c r="AG75" s="341" t="str">
        <f t="shared" si="66"/>
        <v>3.2</v>
      </c>
      <c r="AH75" s="419">
        <f t="shared" si="95"/>
        <v>53</v>
      </c>
      <c r="AI75" s="471" t="str">
        <f t="shared" si="96"/>
        <v>C+</v>
      </c>
      <c r="AJ75" s="471">
        <f t="shared" si="97"/>
        <v>2.2999999999999998</v>
      </c>
      <c r="AK75" s="56">
        <v>51</v>
      </c>
      <c r="AL75" s="56">
        <v>75</v>
      </c>
      <c r="AM75" s="56">
        <v>38</v>
      </c>
      <c r="AN75" s="341">
        <f t="shared" si="67"/>
        <v>50.666666666666671</v>
      </c>
      <c r="AO75" s="341" t="str">
        <f t="shared" si="68"/>
        <v>C+</v>
      </c>
      <c r="AP75" s="341" t="str">
        <f t="shared" si="69"/>
        <v>2.4</v>
      </c>
      <c r="AQ75" s="56">
        <v>52</v>
      </c>
      <c r="AR75" s="56">
        <v>25</v>
      </c>
      <c r="AS75" s="56">
        <v>18</v>
      </c>
      <c r="AT75" s="341">
        <f t="shared" si="70"/>
        <v>72</v>
      </c>
      <c r="AU75" s="341" t="str">
        <f t="shared" si="71"/>
        <v>B+</v>
      </c>
      <c r="AV75" s="341" t="str">
        <f t="shared" si="72"/>
        <v>3.2</v>
      </c>
      <c r="AW75" s="419">
        <f t="shared" si="98"/>
        <v>56.000000000000007</v>
      </c>
      <c r="AX75" s="471" t="str">
        <f t="shared" si="99"/>
        <v>B</v>
      </c>
      <c r="AY75" s="471">
        <f t="shared" si="100"/>
        <v>2.6</v>
      </c>
      <c r="AZ75" s="56">
        <v>2031</v>
      </c>
      <c r="BA75" s="56">
        <v>75</v>
      </c>
      <c r="BB75" s="56">
        <v>28</v>
      </c>
      <c r="BC75" s="341">
        <f t="shared" si="73"/>
        <v>37.333333333333336</v>
      </c>
      <c r="BD75" s="341" t="str">
        <f t="shared" si="74"/>
        <v>D+</v>
      </c>
      <c r="BE75" s="341" t="str">
        <f t="shared" si="75"/>
        <v>1.6</v>
      </c>
      <c r="BF75" s="56">
        <v>2032</v>
      </c>
      <c r="BG75" s="56">
        <v>25</v>
      </c>
      <c r="BH75" s="56">
        <v>18</v>
      </c>
      <c r="BI75" s="341">
        <f t="shared" si="76"/>
        <v>72</v>
      </c>
      <c r="BJ75" s="341" t="str">
        <f t="shared" si="77"/>
        <v>B+</v>
      </c>
      <c r="BK75" s="341" t="str">
        <f t="shared" si="78"/>
        <v>3.2</v>
      </c>
      <c r="BL75" s="419">
        <f t="shared" si="101"/>
        <v>46</v>
      </c>
      <c r="BM75" s="471" t="str">
        <f t="shared" si="102"/>
        <v>C</v>
      </c>
      <c r="BN75" s="471">
        <f t="shared" si="103"/>
        <v>2</v>
      </c>
      <c r="BO75" s="56">
        <v>1151</v>
      </c>
      <c r="BP75" s="56">
        <v>75</v>
      </c>
      <c r="BQ75" s="49">
        <v>40</v>
      </c>
      <c r="BR75" s="341">
        <f t="shared" si="79"/>
        <v>53.333333333333336</v>
      </c>
      <c r="BS75" s="341" t="str">
        <f t="shared" si="80"/>
        <v>C+</v>
      </c>
      <c r="BT75" s="341" t="str">
        <f t="shared" si="81"/>
        <v>2.4</v>
      </c>
      <c r="BU75" s="56">
        <v>1152</v>
      </c>
      <c r="BV75" s="56">
        <v>25</v>
      </c>
      <c r="BW75" s="56">
        <v>19</v>
      </c>
      <c r="BX75" s="341">
        <f t="shared" si="82"/>
        <v>76</v>
      </c>
      <c r="BY75" s="341" t="str">
        <f t="shared" si="83"/>
        <v>B+</v>
      </c>
      <c r="BZ75" s="341" t="str">
        <f t="shared" si="84"/>
        <v>3.2</v>
      </c>
      <c r="CA75" s="419">
        <f t="shared" si="104"/>
        <v>59</v>
      </c>
      <c r="CB75" s="471" t="str">
        <f t="shared" si="105"/>
        <v>B</v>
      </c>
      <c r="CC75" s="471">
        <f t="shared" si="106"/>
        <v>2.6</v>
      </c>
      <c r="CD75" s="56">
        <v>3311</v>
      </c>
      <c r="CE75" s="56">
        <v>75</v>
      </c>
      <c r="CF75" s="56">
        <v>27</v>
      </c>
      <c r="CG75" s="341">
        <f t="shared" si="85"/>
        <v>36</v>
      </c>
      <c r="CH75" s="341" t="str">
        <f t="shared" si="86"/>
        <v>D+</v>
      </c>
      <c r="CI75" s="341" t="str">
        <f t="shared" si="87"/>
        <v>1.6</v>
      </c>
      <c r="CJ75" s="56">
        <v>3312</v>
      </c>
      <c r="CK75" s="56">
        <v>25</v>
      </c>
      <c r="CL75" s="56">
        <v>10</v>
      </c>
      <c r="CM75" s="341">
        <f t="shared" si="88"/>
        <v>40</v>
      </c>
      <c r="CN75" s="341" t="str">
        <f t="shared" si="89"/>
        <v>C</v>
      </c>
      <c r="CO75" s="341" t="str">
        <f t="shared" si="90"/>
        <v>2</v>
      </c>
      <c r="CP75" s="419">
        <f t="shared" si="107"/>
        <v>37</v>
      </c>
      <c r="CQ75" s="471" t="str">
        <f t="shared" si="108"/>
        <v>C</v>
      </c>
      <c r="CR75" s="471">
        <f t="shared" si="109"/>
        <v>1.7</v>
      </c>
      <c r="CS75" s="372">
        <f t="shared" si="110"/>
        <v>2.2499999999999996</v>
      </c>
      <c r="CT75" s="340">
        <f t="shared" si="111"/>
        <v>2.244444444444444</v>
      </c>
    </row>
    <row r="76" spans="1:98">
      <c r="A76" s="21">
        <v>70</v>
      </c>
      <c r="B76" s="21">
        <v>7819230068</v>
      </c>
      <c r="C76" s="21">
        <v>1190074</v>
      </c>
      <c r="D76" s="21" t="s">
        <v>99</v>
      </c>
      <c r="E76" s="22" t="s">
        <v>161</v>
      </c>
      <c r="F76" s="666">
        <v>59334</v>
      </c>
      <c r="G76" s="56">
        <v>11</v>
      </c>
      <c r="H76" s="56">
        <v>75</v>
      </c>
      <c r="I76" s="56">
        <v>28</v>
      </c>
      <c r="J76" s="342">
        <f t="shared" si="56"/>
        <v>37.333333333333336</v>
      </c>
      <c r="K76" s="341" t="str">
        <f t="shared" si="57"/>
        <v>D+</v>
      </c>
      <c r="L76" s="341" t="str">
        <f t="shared" si="91"/>
        <v>1.6</v>
      </c>
      <c r="M76" s="56">
        <v>12</v>
      </c>
      <c r="N76" s="56">
        <v>25</v>
      </c>
      <c r="O76" s="56">
        <v>10</v>
      </c>
      <c r="P76" s="341">
        <f t="shared" si="58"/>
        <v>40</v>
      </c>
      <c r="Q76" s="341" t="str">
        <f t="shared" si="59"/>
        <v>C</v>
      </c>
      <c r="R76" s="341" t="str">
        <f t="shared" si="60"/>
        <v>2</v>
      </c>
      <c r="S76" s="419">
        <f t="shared" si="92"/>
        <v>38</v>
      </c>
      <c r="T76" s="471" t="str">
        <f t="shared" si="93"/>
        <v>C</v>
      </c>
      <c r="U76" s="471">
        <f t="shared" si="94"/>
        <v>1.7</v>
      </c>
      <c r="V76" s="56">
        <v>31</v>
      </c>
      <c r="W76" s="56">
        <v>75</v>
      </c>
      <c r="X76" s="56">
        <v>25</v>
      </c>
      <c r="Y76" s="341">
        <f t="shared" si="61"/>
        <v>33.333333333333329</v>
      </c>
      <c r="Z76" s="341" t="str">
        <f t="shared" si="62"/>
        <v>D+</v>
      </c>
      <c r="AA76" s="341" t="str">
        <f t="shared" si="63"/>
        <v>1.6</v>
      </c>
      <c r="AB76" s="56">
        <v>32</v>
      </c>
      <c r="AC76" s="56">
        <v>25</v>
      </c>
      <c r="AD76" s="56">
        <v>11</v>
      </c>
      <c r="AE76" s="341">
        <f t="shared" si="64"/>
        <v>44</v>
      </c>
      <c r="AF76" s="341" t="str">
        <f t="shared" si="65"/>
        <v>C</v>
      </c>
      <c r="AG76" s="341" t="str">
        <f t="shared" si="66"/>
        <v>2</v>
      </c>
      <c r="AH76" s="419">
        <f t="shared" si="95"/>
        <v>36</v>
      </c>
      <c r="AI76" s="471" t="str">
        <f t="shared" si="96"/>
        <v>C</v>
      </c>
      <c r="AJ76" s="471">
        <f t="shared" si="97"/>
        <v>1.7000000000000002</v>
      </c>
      <c r="AK76" s="56">
        <v>51</v>
      </c>
      <c r="AL76" s="56">
        <v>75</v>
      </c>
      <c r="AM76" s="56">
        <v>40</v>
      </c>
      <c r="AN76" s="341">
        <f t="shared" si="67"/>
        <v>53.333333333333336</v>
      </c>
      <c r="AO76" s="341" t="str">
        <f t="shared" si="68"/>
        <v>C+</v>
      </c>
      <c r="AP76" s="341" t="str">
        <f t="shared" si="69"/>
        <v>2.4</v>
      </c>
      <c r="AQ76" s="56">
        <v>52</v>
      </c>
      <c r="AR76" s="56">
        <v>25</v>
      </c>
      <c r="AS76" s="56">
        <v>18</v>
      </c>
      <c r="AT76" s="341">
        <f t="shared" si="70"/>
        <v>72</v>
      </c>
      <c r="AU76" s="341" t="str">
        <f t="shared" si="71"/>
        <v>B+</v>
      </c>
      <c r="AV76" s="341" t="str">
        <f t="shared" si="72"/>
        <v>3.2</v>
      </c>
      <c r="AW76" s="419">
        <f t="shared" si="98"/>
        <v>57.999999999999993</v>
      </c>
      <c r="AX76" s="471" t="str">
        <f t="shared" si="99"/>
        <v>B</v>
      </c>
      <c r="AY76" s="471">
        <f t="shared" si="100"/>
        <v>2.6</v>
      </c>
      <c r="AZ76" s="56">
        <v>2031</v>
      </c>
      <c r="BA76" s="56">
        <v>75</v>
      </c>
      <c r="BB76" s="56">
        <v>23</v>
      </c>
      <c r="BC76" s="341">
        <f t="shared" si="73"/>
        <v>30.666666666666664</v>
      </c>
      <c r="BD76" s="341" t="str">
        <f t="shared" si="74"/>
        <v>D+</v>
      </c>
      <c r="BE76" s="341" t="str">
        <f t="shared" si="75"/>
        <v>1.6</v>
      </c>
      <c r="BF76" s="56">
        <v>2032</v>
      </c>
      <c r="BG76" s="56">
        <v>25</v>
      </c>
      <c r="BH76" s="56">
        <v>18</v>
      </c>
      <c r="BI76" s="341">
        <f t="shared" si="76"/>
        <v>72</v>
      </c>
      <c r="BJ76" s="341" t="str">
        <f t="shared" si="77"/>
        <v>B+</v>
      </c>
      <c r="BK76" s="341" t="str">
        <f t="shared" si="78"/>
        <v>3.2</v>
      </c>
      <c r="BL76" s="419">
        <f t="shared" si="101"/>
        <v>41</v>
      </c>
      <c r="BM76" s="471" t="str">
        <f t="shared" si="102"/>
        <v>C</v>
      </c>
      <c r="BN76" s="471">
        <f t="shared" si="103"/>
        <v>2</v>
      </c>
      <c r="BO76" s="56">
        <v>1151</v>
      </c>
      <c r="BP76" s="56">
        <v>75</v>
      </c>
      <c r="BQ76" s="49">
        <v>25</v>
      </c>
      <c r="BR76" s="341">
        <f t="shared" si="79"/>
        <v>33.333333333333329</v>
      </c>
      <c r="BS76" s="341" t="str">
        <f t="shared" si="80"/>
        <v>D+</v>
      </c>
      <c r="BT76" s="341" t="str">
        <f t="shared" si="81"/>
        <v>1.6</v>
      </c>
      <c r="BU76" s="56">
        <v>1152</v>
      </c>
      <c r="BV76" s="56">
        <v>25</v>
      </c>
      <c r="BW76" s="56">
        <v>19</v>
      </c>
      <c r="BX76" s="341">
        <f t="shared" si="82"/>
        <v>76</v>
      </c>
      <c r="BY76" s="341" t="str">
        <f t="shared" si="83"/>
        <v>B+</v>
      </c>
      <c r="BZ76" s="341" t="str">
        <f t="shared" si="84"/>
        <v>3.2</v>
      </c>
      <c r="CA76" s="419">
        <f t="shared" si="104"/>
        <v>44</v>
      </c>
      <c r="CB76" s="471" t="str">
        <f t="shared" si="105"/>
        <v>C</v>
      </c>
      <c r="CC76" s="471">
        <f t="shared" si="106"/>
        <v>2</v>
      </c>
      <c r="CD76" s="56">
        <v>3331</v>
      </c>
      <c r="CE76" s="56">
        <v>75</v>
      </c>
      <c r="CF76" s="56">
        <v>44</v>
      </c>
      <c r="CG76" s="341">
        <f t="shared" si="85"/>
        <v>58.666666666666664</v>
      </c>
      <c r="CH76" s="341" t="str">
        <f t="shared" si="86"/>
        <v>C+</v>
      </c>
      <c r="CI76" s="341" t="str">
        <f t="shared" si="87"/>
        <v>2.4</v>
      </c>
      <c r="CJ76" s="56">
        <v>3332</v>
      </c>
      <c r="CK76" s="56">
        <v>25</v>
      </c>
      <c r="CL76" s="56">
        <v>19</v>
      </c>
      <c r="CM76" s="341">
        <f t="shared" si="88"/>
        <v>76</v>
      </c>
      <c r="CN76" s="341" t="str">
        <f t="shared" si="89"/>
        <v>B+</v>
      </c>
      <c r="CO76" s="341" t="str">
        <f t="shared" si="90"/>
        <v>3.2</v>
      </c>
      <c r="CP76" s="419">
        <f t="shared" si="107"/>
        <v>63</v>
      </c>
      <c r="CQ76" s="471" t="str">
        <f t="shared" si="108"/>
        <v>B</v>
      </c>
      <c r="CR76" s="471">
        <f t="shared" si="109"/>
        <v>2.6</v>
      </c>
      <c r="CS76" s="372">
        <f t="shared" si="110"/>
        <v>2.1</v>
      </c>
      <c r="CT76" s="340">
        <f t="shared" si="111"/>
        <v>2.1444444444444444</v>
      </c>
    </row>
    <row r="77" spans="1:98">
      <c r="A77" s="21">
        <v>71</v>
      </c>
      <c r="B77" s="21">
        <v>7819230014</v>
      </c>
      <c r="C77" s="21">
        <v>1190075</v>
      </c>
      <c r="D77" s="21" t="s">
        <v>101</v>
      </c>
      <c r="E77" s="22" t="s">
        <v>162</v>
      </c>
      <c r="F77" s="666">
        <v>58715</v>
      </c>
      <c r="G77" s="56">
        <v>11</v>
      </c>
      <c r="H77" s="56">
        <v>75</v>
      </c>
      <c r="I77" s="56">
        <v>0</v>
      </c>
      <c r="J77" s="342">
        <f t="shared" si="56"/>
        <v>0</v>
      </c>
      <c r="K77" s="341" t="str">
        <f t="shared" si="57"/>
        <v>Abs</v>
      </c>
      <c r="L77" s="341" t="str">
        <f t="shared" si="91"/>
        <v>0</v>
      </c>
      <c r="M77" s="56">
        <v>12</v>
      </c>
      <c r="N77" s="56">
        <v>25</v>
      </c>
      <c r="O77" s="56">
        <v>0</v>
      </c>
      <c r="P77" s="341">
        <f t="shared" si="58"/>
        <v>0</v>
      </c>
      <c r="Q77" s="341" t="str">
        <f t="shared" si="59"/>
        <v>Abs</v>
      </c>
      <c r="R77" s="341" t="str">
        <f t="shared" si="60"/>
        <v>0</v>
      </c>
      <c r="S77" s="419">
        <f t="shared" si="92"/>
        <v>0</v>
      </c>
      <c r="T77" s="471" t="str">
        <f t="shared" si="93"/>
        <v>Abs</v>
      </c>
      <c r="U77" s="471">
        <f t="shared" si="94"/>
        <v>0</v>
      </c>
      <c r="V77" s="56">
        <v>31</v>
      </c>
      <c r="W77" s="56">
        <v>75</v>
      </c>
      <c r="X77" s="56">
        <v>0</v>
      </c>
      <c r="Y77" s="341">
        <f t="shared" si="61"/>
        <v>0</v>
      </c>
      <c r="Z77" s="341" t="str">
        <f t="shared" si="62"/>
        <v>Abs</v>
      </c>
      <c r="AA77" s="341" t="str">
        <f t="shared" si="63"/>
        <v>0</v>
      </c>
      <c r="AB77" s="56">
        <v>32</v>
      </c>
      <c r="AC77" s="56">
        <v>25</v>
      </c>
      <c r="AD77" s="56">
        <v>0</v>
      </c>
      <c r="AE77" s="341">
        <f t="shared" si="64"/>
        <v>0</v>
      </c>
      <c r="AF77" s="341" t="str">
        <f t="shared" si="65"/>
        <v>Abs</v>
      </c>
      <c r="AG77" s="341" t="str">
        <f t="shared" si="66"/>
        <v>0</v>
      </c>
      <c r="AH77" s="419">
        <f t="shared" si="95"/>
        <v>0</v>
      </c>
      <c r="AI77" s="471" t="str">
        <f t="shared" si="96"/>
        <v>Abs</v>
      </c>
      <c r="AJ77" s="471">
        <f t="shared" si="97"/>
        <v>0</v>
      </c>
      <c r="AK77" s="56">
        <v>51</v>
      </c>
      <c r="AL77" s="56">
        <v>75</v>
      </c>
      <c r="AM77" s="56">
        <v>0</v>
      </c>
      <c r="AN77" s="341">
        <f t="shared" si="67"/>
        <v>0</v>
      </c>
      <c r="AO77" s="341" t="str">
        <f t="shared" si="68"/>
        <v>Abs</v>
      </c>
      <c r="AP77" s="341" t="str">
        <f t="shared" si="69"/>
        <v>0</v>
      </c>
      <c r="AQ77" s="56">
        <v>52</v>
      </c>
      <c r="AR77" s="56">
        <v>25</v>
      </c>
      <c r="AS77" s="56">
        <v>0</v>
      </c>
      <c r="AT77" s="341">
        <f t="shared" si="70"/>
        <v>0</v>
      </c>
      <c r="AU77" s="341" t="str">
        <f t="shared" si="71"/>
        <v>Abs</v>
      </c>
      <c r="AV77" s="341" t="str">
        <f t="shared" si="72"/>
        <v>0</v>
      </c>
      <c r="AW77" s="419">
        <f t="shared" si="98"/>
        <v>0</v>
      </c>
      <c r="AX77" s="471" t="str">
        <f t="shared" si="99"/>
        <v>Abs</v>
      </c>
      <c r="AY77" s="471">
        <f t="shared" si="100"/>
        <v>0</v>
      </c>
      <c r="AZ77" s="56">
        <v>2031</v>
      </c>
      <c r="BA77" s="56">
        <v>75</v>
      </c>
      <c r="BB77" s="7">
        <v>0</v>
      </c>
      <c r="BC77" s="341">
        <f t="shared" si="73"/>
        <v>0</v>
      </c>
      <c r="BD77" s="341" t="str">
        <f t="shared" si="74"/>
        <v>Abs</v>
      </c>
      <c r="BE77" s="341" t="str">
        <f t="shared" si="75"/>
        <v>0</v>
      </c>
      <c r="BF77" s="56">
        <v>2032</v>
      </c>
      <c r="BG77" s="56">
        <v>25</v>
      </c>
      <c r="BH77" s="56">
        <v>0</v>
      </c>
      <c r="BI77" s="341">
        <f t="shared" si="76"/>
        <v>0</v>
      </c>
      <c r="BJ77" s="341" t="str">
        <f t="shared" si="77"/>
        <v>Abs</v>
      </c>
      <c r="BK77" s="341" t="str">
        <f t="shared" si="78"/>
        <v>0</v>
      </c>
      <c r="BL77" s="419">
        <f t="shared" si="101"/>
        <v>0</v>
      </c>
      <c r="BM77" s="471" t="str">
        <f t="shared" si="102"/>
        <v>Abs</v>
      </c>
      <c r="BN77" s="471">
        <f t="shared" si="103"/>
        <v>0</v>
      </c>
      <c r="BO77" s="56">
        <v>1151</v>
      </c>
      <c r="BP77" s="56">
        <v>75</v>
      </c>
      <c r="BQ77" s="49">
        <v>0</v>
      </c>
      <c r="BR77" s="341">
        <f t="shared" si="79"/>
        <v>0</v>
      </c>
      <c r="BS77" s="341" t="str">
        <f t="shared" si="80"/>
        <v>Abs</v>
      </c>
      <c r="BT77" s="341" t="str">
        <f t="shared" si="81"/>
        <v>0</v>
      </c>
      <c r="BU77" s="56">
        <v>1152</v>
      </c>
      <c r="BV77" s="56">
        <v>25</v>
      </c>
      <c r="BW77" s="56">
        <v>0</v>
      </c>
      <c r="BX77" s="341">
        <f t="shared" si="82"/>
        <v>0</v>
      </c>
      <c r="BY77" s="341" t="str">
        <f t="shared" si="83"/>
        <v>Abs</v>
      </c>
      <c r="BZ77" s="341" t="str">
        <f t="shared" si="84"/>
        <v>0</v>
      </c>
      <c r="CA77" s="419">
        <f t="shared" si="104"/>
        <v>0</v>
      </c>
      <c r="CB77" s="471" t="str">
        <f t="shared" si="105"/>
        <v>Abs</v>
      </c>
      <c r="CC77" s="471">
        <f t="shared" si="106"/>
        <v>0</v>
      </c>
      <c r="CD77" s="56">
        <v>4431</v>
      </c>
      <c r="CE77" s="56">
        <v>75</v>
      </c>
      <c r="CF77" s="56">
        <v>0</v>
      </c>
      <c r="CG77" s="341">
        <f t="shared" si="85"/>
        <v>0</v>
      </c>
      <c r="CH77" s="341" t="str">
        <f t="shared" si="86"/>
        <v>Abs</v>
      </c>
      <c r="CI77" s="341" t="str">
        <f t="shared" si="87"/>
        <v>0</v>
      </c>
      <c r="CJ77" s="56">
        <v>4432</v>
      </c>
      <c r="CK77" s="56">
        <v>25</v>
      </c>
      <c r="CL77" s="56">
        <v>0</v>
      </c>
      <c r="CM77" s="341">
        <f t="shared" si="88"/>
        <v>0</v>
      </c>
      <c r="CN77" s="341" t="str">
        <f t="shared" si="89"/>
        <v>Abs</v>
      </c>
      <c r="CO77" s="341" t="str">
        <f t="shared" si="90"/>
        <v>0</v>
      </c>
      <c r="CP77" s="419">
        <f t="shared" si="107"/>
        <v>0</v>
      </c>
      <c r="CQ77" s="471" t="str">
        <f t="shared" si="108"/>
        <v>Abs</v>
      </c>
      <c r="CR77" s="471">
        <f t="shared" si="109"/>
        <v>0</v>
      </c>
      <c r="CS77" s="372">
        <f t="shared" si="110"/>
        <v>0</v>
      </c>
      <c r="CT77" s="340">
        <f t="shared" si="111"/>
        <v>0</v>
      </c>
    </row>
    <row r="78" spans="1:98">
      <c r="A78" s="21">
        <v>72</v>
      </c>
      <c r="B78" s="21">
        <v>7819230056</v>
      </c>
      <c r="C78" s="21">
        <v>1190076</v>
      </c>
      <c r="D78" s="21" t="s">
        <v>103</v>
      </c>
      <c r="E78" s="22" t="s">
        <v>163</v>
      </c>
      <c r="F78" s="666">
        <v>58242</v>
      </c>
      <c r="G78" s="56">
        <v>11</v>
      </c>
      <c r="H78" s="56">
        <v>75</v>
      </c>
      <c r="I78" s="56">
        <v>36</v>
      </c>
      <c r="J78" s="342">
        <f t="shared" si="56"/>
        <v>48</v>
      </c>
      <c r="K78" s="341" t="str">
        <f t="shared" si="57"/>
        <v>C</v>
      </c>
      <c r="L78" s="341" t="str">
        <f t="shared" si="91"/>
        <v>2</v>
      </c>
      <c r="M78" s="56">
        <v>12</v>
      </c>
      <c r="N78" s="56">
        <v>25</v>
      </c>
      <c r="O78" s="56">
        <v>10</v>
      </c>
      <c r="P78" s="341">
        <f t="shared" si="58"/>
        <v>40</v>
      </c>
      <c r="Q78" s="341" t="str">
        <f t="shared" si="59"/>
        <v>C</v>
      </c>
      <c r="R78" s="341" t="str">
        <f t="shared" si="60"/>
        <v>2</v>
      </c>
      <c r="S78" s="419">
        <f t="shared" si="92"/>
        <v>46</v>
      </c>
      <c r="T78" s="471" t="str">
        <f t="shared" si="93"/>
        <v>C</v>
      </c>
      <c r="U78" s="471">
        <f t="shared" si="94"/>
        <v>2</v>
      </c>
      <c r="V78" s="56">
        <v>31</v>
      </c>
      <c r="W78" s="56">
        <v>75</v>
      </c>
      <c r="X78" s="56">
        <v>33</v>
      </c>
      <c r="Y78" s="341">
        <f t="shared" si="61"/>
        <v>44</v>
      </c>
      <c r="Z78" s="341" t="str">
        <f t="shared" si="62"/>
        <v>C</v>
      </c>
      <c r="AA78" s="341" t="str">
        <f t="shared" si="63"/>
        <v>2</v>
      </c>
      <c r="AB78" s="56">
        <v>32</v>
      </c>
      <c r="AC78" s="56">
        <v>25</v>
      </c>
      <c r="AD78" s="56">
        <v>19</v>
      </c>
      <c r="AE78" s="341">
        <f t="shared" si="64"/>
        <v>76</v>
      </c>
      <c r="AF78" s="341" t="str">
        <f t="shared" si="65"/>
        <v>B+</v>
      </c>
      <c r="AG78" s="341" t="str">
        <f t="shared" si="66"/>
        <v>3.2</v>
      </c>
      <c r="AH78" s="419">
        <f t="shared" si="95"/>
        <v>52</v>
      </c>
      <c r="AI78" s="471" t="str">
        <f t="shared" si="96"/>
        <v>C+</v>
      </c>
      <c r="AJ78" s="471">
        <f t="shared" si="97"/>
        <v>2.2999999999999998</v>
      </c>
      <c r="AK78" s="56">
        <v>51</v>
      </c>
      <c r="AL78" s="56">
        <v>75</v>
      </c>
      <c r="AM78" s="32">
        <v>51</v>
      </c>
      <c r="AN78" s="341">
        <f t="shared" si="67"/>
        <v>68</v>
      </c>
      <c r="AO78" s="341" t="str">
        <f t="shared" si="68"/>
        <v>B</v>
      </c>
      <c r="AP78" s="341" t="str">
        <f t="shared" si="69"/>
        <v>2.8</v>
      </c>
      <c r="AQ78" s="56">
        <v>52</v>
      </c>
      <c r="AR78" s="56">
        <v>25</v>
      </c>
      <c r="AS78" s="56">
        <v>20</v>
      </c>
      <c r="AT78" s="341">
        <f t="shared" si="70"/>
        <v>80</v>
      </c>
      <c r="AU78" s="341" t="str">
        <f t="shared" si="71"/>
        <v>A</v>
      </c>
      <c r="AV78" s="341" t="str">
        <f t="shared" si="72"/>
        <v>3.6</v>
      </c>
      <c r="AW78" s="419">
        <f t="shared" si="98"/>
        <v>71</v>
      </c>
      <c r="AX78" s="471" t="str">
        <f t="shared" si="99"/>
        <v>B+</v>
      </c>
      <c r="AY78" s="471">
        <f t="shared" si="100"/>
        <v>3</v>
      </c>
      <c r="AZ78" s="56">
        <v>2031</v>
      </c>
      <c r="BA78" s="56">
        <v>75</v>
      </c>
      <c r="BB78" s="56">
        <v>43</v>
      </c>
      <c r="BC78" s="341">
        <f t="shared" si="73"/>
        <v>57.333333333333336</v>
      </c>
      <c r="BD78" s="341" t="str">
        <f t="shared" si="74"/>
        <v>C+</v>
      </c>
      <c r="BE78" s="341" t="str">
        <f t="shared" si="75"/>
        <v>2.4</v>
      </c>
      <c r="BF78" s="56">
        <v>2032</v>
      </c>
      <c r="BG78" s="56">
        <v>25</v>
      </c>
      <c r="BH78" s="56">
        <v>18</v>
      </c>
      <c r="BI78" s="341">
        <f t="shared" si="76"/>
        <v>72</v>
      </c>
      <c r="BJ78" s="341" t="str">
        <f t="shared" si="77"/>
        <v>B+</v>
      </c>
      <c r="BK78" s="341" t="str">
        <f t="shared" si="78"/>
        <v>3.2</v>
      </c>
      <c r="BL78" s="419">
        <f t="shared" si="101"/>
        <v>61</v>
      </c>
      <c r="BM78" s="471" t="str">
        <f t="shared" si="102"/>
        <v>B</v>
      </c>
      <c r="BN78" s="471">
        <f t="shared" si="103"/>
        <v>2.6</v>
      </c>
      <c r="BO78" s="56">
        <v>1151</v>
      </c>
      <c r="BP78" s="56">
        <v>75</v>
      </c>
      <c r="BQ78" s="49">
        <v>40</v>
      </c>
      <c r="BR78" s="341">
        <f t="shared" si="79"/>
        <v>53.333333333333336</v>
      </c>
      <c r="BS78" s="341" t="str">
        <f t="shared" si="80"/>
        <v>C+</v>
      </c>
      <c r="BT78" s="341" t="str">
        <f t="shared" si="81"/>
        <v>2.4</v>
      </c>
      <c r="BU78" s="56">
        <v>1152</v>
      </c>
      <c r="BV78" s="56">
        <v>25</v>
      </c>
      <c r="BW78" s="56">
        <v>19</v>
      </c>
      <c r="BX78" s="341">
        <f t="shared" si="82"/>
        <v>76</v>
      </c>
      <c r="BY78" s="341" t="str">
        <f t="shared" si="83"/>
        <v>B+</v>
      </c>
      <c r="BZ78" s="341" t="str">
        <f t="shared" si="84"/>
        <v>3.2</v>
      </c>
      <c r="CA78" s="419">
        <f t="shared" si="104"/>
        <v>59</v>
      </c>
      <c r="CB78" s="471" t="str">
        <f t="shared" si="105"/>
        <v>B</v>
      </c>
      <c r="CC78" s="471">
        <f t="shared" si="106"/>
        <v>2.6</v>
      </c>
      <c r="CD78" s="56">
        <v>4431</v>
      </c>
      <c r="CE78" s="56">
        <v>75</v>
      </c>
      <c r="CF78" s="56">
        <v>39</v>
      </c>
      <c r="CG78" s="341">
        <f t="shared" si="85"/>
        <v>52</v>
      </c>
      <c r="CH78" s="341" t="str">
        <f t="shared" si="86"/>
        <v>C+</v>
      </c>
      <c r="CI78" s="341" t="str">
        <f t="shared" si="87"/>
        <v>2.4</v>
      </c>
      <c r="CJ78" s="56">
        <v>4432</v>
      </c>
      <c r="CK78" s="56">
        <v>25</v>
      </c>
      <c r="CL78" s="56">
        <v>19</v>
      </c>
      <c r="CM78" s="341">
        <f t="shared" si="88"/>
        <v>76</v>
      </c>
      <c r="CN78" s="341" t="str">
        <f t="shared" si="89"/>
        <v>B+</v>
      </c>
      <c r="CO78" s="341" t="str">
        <f t="shared" si="90"/>
        <v>3.2</v>
      </c>
      <c r="CP78" s="419">
        <f t="shared" si="107"/>
        <v>57.999999999999993</v>
      </c>
      <c r="CQ78" s="471" t="str">
        <f t="shared" si="108"/>
        <v>B</v>
      </c>
      <c r="CR78" s="471">
        <f t="shared" si="109"/>
        <v>2.6</v>
      </c>
      <c r="CS78" s="372">
        <f t="shared" si="110"/>
        <v>2.5166666666666666</v>
      </c>
      <c r="CT78" s="340">
        <f t="shared" si="111"/>
        <v>2.5629629629629629</v>
      </c>
    </row>
    <row r="79" spans="1:98">
      <c r="A79" s="21">
        <v>73</v>
      </c>
      <c r="B79" s="21">
        <v>7819230057</v>
      </c>
      <c r="C79" s="21">
        <v>1190077</v>
      </c>
      <c r="D79" s="21" t="s">
        <v>105</v>
      </c>
      <c r="E79" s="22" t="s">
        <v>164</v>
      </c>
      <c r="F79" s="666">
        <v>59306</v>
      </c>
      <c r="G79" s="56">
        <v>11</v>
      </c>
      <c r="H79" s="56">
        <v>75</v>
      </c>
      <c r="I79" s="56">
        <v>28</v>
      </c>
      <c r="J79" s="342">
        <f t="shared" si="56"/>
        <v>37.333333333333336</v>
      </c>
      <c r="K79" s="341" t="str">
        <f t="shared" si="57"/>
        <v>D+</v>
      </c>
      <c r="L79" s="341" t="str">
        <f t="shared" si="91"/>
        <v>1.6</v>
      </c>
      <c r="M79" s="56">
        <v>12</v>
      </c>
      <c r="N79" s="56">
        <v>25</v>
      </c>
      <c r="O79" s="56">
        <v>10</v>
      </c>
      <c r="P79" s="341">
        <f t="shared" si="58"/>
        <v>40</v>
      </c>
      <c r="Q79" s="341" t="str">
        <f t="shared" si="59"/>
        <v>C</v>
      </c>
      <c r="R79" s="341" t="str">
        <f t="shared" si="60"/>
        <v>2</v>
      </c>
      <c r="S79" s="419">
        <f t="shared" si="92"/>
        <v>38</v>
      </c>
      <c r="T79" s="471" t="str">
        <f t="shared" si="93"/>
        <v>C</v>
      </c>
      <c r="U79" s="471">
        <f t="shared" si="94"/>
        <v>1.7</v>
      </c>
      <c r="V79" s="56">
        <v>31</v>
      </c>
      <c r="W79" s="56">
        <v>75</v>
      </c>
      <c r="X79" s="56">
        <v>23</v>
      </c>
      <c r="Y79" s="341">
        <f t="shared" si="61"/>
        <v>30.666666666666664</v>
      </c>
      <c r="Z79" s="341" t="str">
        <f t="shared" si="62"/>
        <v>D+</v>
      </c>
      <c r="AA79" s="341" t="str">
        <f t="shared" si="63"/>
        <v>1.6</v>
      </c>
      <c r="AB79" s="56">
        <v>32</v>
      </c>
      <c r="AC79" s="56">
        <v>25</v>
      </c>
      <c r="AD79" s="56">
        <v>11</v>
      </c>
      <c r="AE79" s="341">
        <f t="shared" si="64"/>
        <v>44</v>
      </c>
      <c r="AF79" s="341" t="str">
        <f t="shared" si="65"/>
        <v>C</v>
      </c>
      <c r="AG79" s="341" t="str">
        <f t="shared" si="66"/>
        <v>2</v>
      </c>
      <c r="AH79" s="419">
        <f t="shared" si="95"/>
        <v>34</v>
      </c>
      <c r="AI79" s="471" t="str">
        <f t="shared" si="96"/>
        <v>C</v>
      </c>
      <c r="AJ79" s="471">
        <f t="shared" si="97"/>
        <v>1.7000000000000002</v>
      </c>
      <c r="AK79" s="56">
        <v>51</v>
      </c>
      <c r="AL79" s="56">
        <v>75</v>
      </c>
      <c r="AM79" s="32">
        <v>38</v>
      </c>
      <c r="AN79" s="341">
        <f t="shared" si="67"/>
        <v>50.666666666666671</v>
      </c>
      <c r="AO79" s="341" t="str">
        <f t="shared" si="68"/>
        <v>C+</v>
      </c>
      <c r="AP79" s="341" t="str">
        <f t="shared" si="69"/>
        <v>2.4</v>
      </c>
      <c r="AQ79" s="56">
        <v>52</v>
      </c>
      <c r="AR79" s="56">
        <v>25</v>
      </c>
      <c r="AS79" s="56">
        <v>18</v>
      </c>
      <c r="AT79" s="341">
        <f t="shared" si="70"/>
        <v>72</v>
      </c>
      <c r="AU79" s="341" t="str">
        <f t="shared" si="71"/>
        <v>B+</v>
      </c>
      <c r="AV79" s="341" t="str">
        <f t="shared" si="72"/>
        <v>3.2</v>
      </c>
      <c r="AW79" s="419">
        <f t="shared" si="98"/>
        <v>56.000000000000007</v>
      </c>
      <c r="AX79" s="471" t="str">
        <f t="shared" si="99"/>
        <v>B</v>
      </c>
      <c r="AY79" s="471">
        <f t="shared" si="100"/>
        <v>2.6</v>
      </c>
      <c r="AZ79" s="56">
        <v>2031</v>
      </c>
      <c r="BA79" s="56">
        <v>75</v>
      </c>
      <c r="BB79" s="56">
        <v>24</v>
      </c>
      <c r="BC79" s="341">
        <f t="shared" si="73"/>
        <v>32</v>
      </c>
      <c r="BD79" s="341" t="str">
        <f t="shared" si="74"/>
        <v>D+</v>
      </c>
      <c r="BE79" s="341" t="str">
        <f t="shared" si="75"/>
        <v>1.6</v>
      </c>
      <c r="BF79" s="56">
        <v>2032</v>
      </c>
      <c r="BG79" s="56">
        <v>25</v>
      </c>
      <c r="BH79" s="56">
        <v>18</v>
      </c>
      <c r="BI79" s="341">
        <f t="shared" si="76"/>
        <v>72</v>
      </c>
      <c r="BJ79" s="341" t="str">
        <f t="shared" si="77"/>
        <v>B+</v>
      </c>
      <c r="BK79" s="341" t="str">
        <f t="shared" si="78"/>
        <v>3.2</v>
      </c>
      <c r="BL79" s="419">
        <f t="shared" si="101"/>
        <v>42</v>
      </c>
      <c r="BM79" s="471" t="str">
        <f t="shared" si="102"/>
        <v>C</v>
      </c>
      <c r="BN79" s="471">
        <f t="shared" si="103"/>
        <v>2</v>
      </c>
      <c r="BO79" s="56">
        <v>1151</v>
      </c>
      <c r="BP79" s="56">
        <v>75</v>
      </c>
      <c r="BQ79" s="49">
        <v>33</v>
      </c>
      <c r="BR79" s="341">
        <f t="shared" si="79"/>
        <v>44</v>
      </c>
      <c r="BS79" s="341" t="str">
        <f t="shared" si="80"/>
        <v>C</v>
      </c>
      <c r="BT79" s="341" t="str">
        <f t="shared" si="81"/>
        <v>2</v>
      </c>
      <c r="BU79" s="56">
        <v>1152</v>
      </c>
      <c r="BV79" s="56">
        <v>25</v>
      </c>
      <c r="BW79" s="56">
        <v>19</v>
      </c>
      <c r="BX79" s="341">
        <f t="shared" si="82"/>
        <v>76</v>
      </c>
      <c r="BY79" s="341" t="str">
        <f t="shared" si="83"/>
        <v>B+</v>
      </c>
      <c r="BZ79" s="341" t="str">
        <f t="shared" si="84"/>
        <v>3.2</v>
      </c>
      <c r="CA79" s="419">
        <f t="shared" si="104"/>
        <v>52</v>
      </c>
      <c r="CB79" s="471" t="str">
        <f t="shared" si="105"/>
        <v>C+</v>
      </c>
      <c r="CC79" s="471">
        <f t="shared" si="106"/>
        <v>2.2999999999999998</v>
      </c>
      <c r="CD79" s="56">
        <v>4431</v>
      </c>
      <c r="CE79" s="56">
        <v>75</v>
      </c>
      <c r="CF79" s="56">
        <v>28</v>
      </c>
      <c r="CG79" s="341">
        <f t="shared" si="85"/>
        <v>37.333333333333336</v>
      </c>
      <c r="CH79" s="341" t="str">
        <f t="shared" si="86"/>
        <v>D+</v>
      </c>
      <c r="CI79" s="341" t="str">
        <f t="shared" si="87"/>
        <v>1.6</v>
      </c>
      <c r="CJ79" s="56">
        <v>4432</v>
      </c>
      <c r="CK79" s="56">
        <v>25</v>
      </c>
      <c r="CL79" s="56">
        <v>19</v>
      </c>
      <c r="CM79" s="341">
        <f t="shared" si="88"/>
        <v>76</v>
      </c>
      <c r="CN79" s="341" t="str">
        <f t="shared" si="89"/>
        <v>B+</v>
      </c>
      <c r="CO79" s="341" t="str">
        <f t="shared" si="90"/>
        <v>3.2</v>
      </c>
      <c r="CP79" s="419">
        <f t="shared" si="107"/>
        <v>47</v>
      </c>
      <c r="CQ79" s="471" t="str">
        <f t="shared" si="108"/>
        <v>C</v>
      </c>
      <c r="CR79" s="471">
        <f t="shared" si="109"/>
        <v>2</v>
      </c>
      <c r="CS79" s="372">
        <f t="shared" si="110"/>
        <v>2.0500000000000003</v>
      </c>
      <c r="CT79" s="340">
        <f t="shared" si="111"/>
        <v>2.088888888888889</v>
      </c>
    </row>
    <row r="80" spans="1:98">
      <c r="A80" s="21">
        <v>74</v>
      </c>
      <c r="B80" s="21">
        <v>7819230027</v>
      </c>
      <c r="C80" s="21">
        <v>1190078</v>
      </c>
      <c r="D80" s="21" t="s">
        <v>107</v>
      </c>
      <c r="E80" s="22" t="s">
        <v>165</v>
      </c>
      <c r="F80" s="666">
        <v>56292</v>
      </c>
      <c r="G80" s="56">
        <v>11</v>
      </c>
      <c r="H80" s="56">
        <v>75</v>
      </c>
      <c r="I80" s="56">
        <v>42</v>
      </c>
      <c r="J80" s="342">
        <f t="shared" si="56"/>
        <v>56.000000000000007</v>
      </c>
      <c r="K80" s="341" t="str">
        <f t="shared" si="57"/>
        <v>C+</v>
      </c>
      <c r="L80" s="341" t="str">
        <f t="shared" si="91"/>
        <v>2.4</v>
      </c>
      <c r="M80" s="56">
        <v>12</v>
      </c>
      <c r="N80" s="56">
        <v>25</v>
      </c>
      <c r="O80" s="56">
        <v>10</v>
      </c>
      <c r="P80" s="341">
        <f t="shared" si="58"/>
        <v>40</v>
      </c>
      <c r="Q80" s="341" t="str">
        <f t="shared" si="59"/>
        <v>C</v>
      </c>
      <c r="R80" s="341" t="str">
        <f t="shared" si="60"/>
        <v>2</v>
      </c>
      <c r="S80" s="419">
        <f t="shared" si="92"/>
        <v>52</v>
      </c>
      <c r="T80" s="471" t="str">
        <f t="shared" si="93"/>
        <v>C+</v>
      </c>
      <c r="U80" s="471">
        <f t="shared" si="94"/>
        <v>2.2999999999999998</v>
      </c>
      <c r="V80" s="56">
        <v>31</v>
      </c>
      <c r="W80" s="56">
        <v>75</v>
      </c>
      <c r="X80" s="56">
        <v>23</v>
      </c>
      <c r="Y80" s="341">
        <f t="shared" si="61"/>
        <v>30.666666666666664</v>
      </c>
      <c r="Z80" s="341" t="str">
        <f t="shared" si="62"/>
        <v>D+</v>
      </c>
      <c r="AA80" s="341" t="str">
        <f t="shared" si="63"/>
        <v>1.6</v>
      </c>
      <c r="AB80" s="56">
        <v>32</v>
      </c>
      <c r="AC80" s="56">
        <v>25</v>
      </c>
      <c r="AD80" s="56">
        <v>11</v>
      </c>
      <c r="AE80" s="341">
        <f t="shared" si="64"/>
        <v>44</v>
      </c>
      <c r="AF80" s="341" t="str">
        <f t="shared" si="65"/>
        <v>C</v>
      </c>
      <c r="AG80" s="341" t="str">
        <f t="shared" si="66"/>
        <v>2</v>
      </c>
      <c r="AH80" s="419">
        <f t="shared" si="95"/>
        <v>34</v>
      </c>
      <c r="AI80" s="471" t="str">
        <f t="shared" si="96"/>
        <v>C</v>
      </c>
      <c r="AJ80" s="471">
        <f t="shared" si="97"/>
        <v>1.7000000000000002</v>
      </c>
      <c r="AK80" s="56">
        <v>51</v>
      </c>
      <c r="AL80" s="56">
        <v>75</v>
      </c>
      <c r="AM80" s="56">
        <v>40</v>
      </c>
      <c r="AN80" s="341">
        <f t="shared" si="67"/>
        <v>53.333333333333336</v>
      </c>
      <c r="AO80" s="341" t="str">
        <f t="shared" si="68"/>
        <v>C+</v>
      </c>
      <c r="AP80" s="341" t="str">
        <f t="shared" si="69"/>
        <v>2.4</v>
      </c>
      <c r="AQ80" s="56">
        <v>52</v>
      </c>
      <c r="AR80" s="56">
        <v>25</v>
      </c>
      <c r="AS80" s="56">
        <v>18</v>
      </c>
      <c r="AT80" s="341">
        <f t="shared" si="70"/>
        <v>72</v>
      </c>
      <c r="AU80" s="341" t="str">
        <f t="shared" si="71"/>
        <v>B+</v>
      </c>
      <c r="AV80" s="341" t="str">
        <f t="shared" si="72"/>
        <v>3.2</v>
      </c>
      <c r="AW80" s="419">
        <f t="shared" si="98"/>
        <v>57.999999999999993</v>
      </c>
      <c r="AX80" s="471" t="str">
        <f t="shared" si="99"/>
        <v>B</v>
      </c>
      <c r="AY80" s="471">
        <f t="shared" si="100"/>
        <v>2.6</v>
      </c>
      <c r="AZ80" s="56">
        <v>2151</v>
      </c>
      <c r="BA80" s="56">
        <v>75</v>
      </c>
      <c r="BB80" s="56">
        <v>23</v>
      </c>
      <c r="BC80" s="341">
        <f t="shared" si="73"/>
        <v>30.666666666666664</v>
      </c>
      <c r="BD80" s="341" t="str">
        <f t="shared" si="74"/>
        <v>D+</v>
      </c>
      <c r="BE80" s="341" t="str">
        <f t="shared" si="75"/>
        <v>1.6</v>
      </c>
      <c r="BF80" s="56">
        <v>2152</v>
      </c>
      <c r="BG80" s="56">
        <v>25</v>
      </c>
      <c r="BH80" s="56">
        <v>15</v>
      </c>
      <c r="BI80" s="341">
        <f t="shared" si="76"/>
        <v>60</v>
      </c>
      <c r="BJ80" s="341" t="str">
        <f t="shared" si="77"/>
        <v>B</v>
      </c>
      <c r="BK80" s="341" t="str">
        <f t="shared" si="78"/>
        <v>2.8</v>
      </c>
      <c r="BL80" s="419">
        <f t="shared" si="101"/>
        <v>38</v>
      </c>
      <c r="BM80" s="471" t="str">
        <f t="shared" si="102"/>
        <v>C</v>
      </c>
      <c r="BN80" s="471">
        <f t="shared" si="103"/>
        <v>1.9</v>
      </c>
      <c r="BO80" s="56">
        <v>1031</v>
      </c>
      <c r="BP80" s="56">
        <v>75</v>
      </c>
      <c r="BQ80" s="49">
        <v>23</v>
      </c>
      <c r="BR80" s="341">
        <f t="shared" si="79"/>
        <v>30.666666666666664</v>
      </c>
      <c r="BS80" s="341" t="str">
        <f t="shared" si="80"/>
        <v>D+</v>
      </c>
      <c r="BT80" s="341" t="str">
        <f t="shared" si="81"/>
        <v>1.6</v>
      </c>
      <c r="BU80" s="56">
        <v>1032</v>
      </c>
      <c r="BV80" s="56">
        <v>25</v>
      </c>
      <c r="BW80" s="56">
        <v>18</v>
      </c>
      <c r="BX80" s="341">
        <f t="shared" si="82"/>
        <v>72</v>
      </c>
      <c r="BY80" s="341" t="str">
        <f t="shared" si="83"/>
        <v>B+</v>
      </c>
      <c r="BZ80" s="341" t="str">
        <f t="shared" si="84"/>
        <v>3.2</v>
      </c>
      <c r="CA80" s="419">
        <f t="shared" si="104"/>
        <v>41</v>
      </c>
      <c r="CB80" s="471" t="str">
        <f t="shared" si="105"/>
        <v>C</v>
      </c>
      <c r="CC80" s="471">
        <f t="shared" si="106"/>
        <v>2</v>
      </c>
      <c r="CD80" s="56">
        <v>3071</v>
      </c>
      <c r="CE80" s="56">
        <v>75</v>
      </c>
      <c r="CF80" s="56">
        <v>35</v>
      </c>
      <c r="CG80" s="341">
        <f t="shared" si="85"/>
        <v>46.666666666666664</v>
      </c>
      <c r="CH80" s="341" t="str">
        <f t="shared" si="86"/>
        <v>C</v>
      </c>
      <c r="CI80" s="341" t="str">
        <f t="shared" si="87"/>
        <v>2</v>
      </c>
      <c r="CJ80" s="56">
        <v>3072</v>
      </c>
      <c r="CK80" s="56">
        <v>25</v>
      </c>
      <c r="CL80" s="56">
        <v>20</v>
      </c>
      <c r="CM80" s="341">
        <f t="shared" si="88"/>
        <v>80</v>
      </c>
      <c r="CN80" s="341" t="str">
        <f t="shared" si="89"/>
        <v>A</v>
      </c>
      <c r="CO80" s="341" t="str">
        <f t="shared" si="90"/>
        <v>3.6</v>
      </c>
      <c r="CP80" s="419">
        <f t="shared" si="107"/>
        <v>55.000000000000007</v>
      </c>
      <c r="CQ80" s="471" t="str">
        <f t="shared" si="108"/>
        <v>C+</v>
      </c>
      <c r="CR80" s="471">
        <f t="shared" si="109"/>
        <v>2.4</v>
      </c>
      <c r="CS80" s="372">
        <f t="shared" si="110"/>
        <v>2.15</v>
      </c>
      <c r="CT80" s="340">
        <f t="shared" si="111"/>
        <v>2.1555555555555554</v>
      </c>
    </row>
    <row r="81" spans="1:98">
      <c r="A81" s="21">
        <v>75</v>
      </c>
      <c r="B81" s="21">
        <v>7819230029</v>
      </c>
      <c r="C81" s="21">
        <v>1190079</v>
      </c>
      <c r="D81" s="21" t="s">
        <v>109</v>
      </c>
      <c r="E81" s="22" t="s">
        <v>166</v>
      </c>
      <c r="F81" s="666">
        <v>56647</v>
      </c>
      <c r="G81" s="56">
        <v>11</v>
      </c>
      <c r="H81" s="56">
        <v>75</v>
      </c>
      <c r="I81" s="56">
        <v>24</v>
      </c>
      <c r="J81" s="342">
        <f t="shared" si="56"/>
        <v>32</v>
      </c>
      <c r="K81" s="341" t="str">
        <f t="shared" si="57"/>
        <v>D+</v>
      </c>
      <c r="L81" s="341" t="str">
        <f t="shared" si="91"/>
        <v>1.6</v>
      </c>
      <c r="M81" s="56">
        <v>12</v>
      </c>
      <c r="N81" s="56">
        <v>25</v>
      </c>
      <c r="O81" s="56">
        <v>10</v>
      </c>
      <c r="P81" s="341">
        <f t="shared" si="58"/>
        <v>40</v>
      </c>
      <c r="Q81" s="341" t="str">
        <f t="shared" si="59"/>
        <v>C</v>
      </c>
      <c r="R81" s="341" t="str">
        <f t="shared" si="60"/>
        <v>2</v>
      </c>
      <c r="S81" s="419">
        <f t="shared" si="92"/>
        <v>34</v>
      </c>
      <c r="T81" s="471" t="str">
        <f t="shared" si="93"/>
        <v>C</v>
      </c>
      <c r="U81" s="471">
        <f t="shared" si="94"/>
        <v>1.7</v>
      </c>
      <c r="V81" s="56">
        <v>31</v>
      </c>
      <c r="W81" s="56">
        <v>75</v>
      </c>
      <c r="X81" s="56">
        <v>23</v>
      </c>
      <c r="Y81" s="341">
        <f t="shared" si="61"/>
        <v>30.666666666666664</v>
      </c>
      <c r="Z81" s="341" t="str">
        <f t="shared" si="62"/>
        <v>D+</v>
      </c>
      <c r="AA81" s="341" t="str">
        <f t="shared" si="63"/>
        <v>1.6</v>
      </c>
      <c r="AB81" s="56">
        <v>32</v>
      </c>
      <c r="AC81" s="56">
        <v>25</v>
      </c>
      <c r="AD81" s="56">
        <v>11</v>
      </c>
      <c r="AE81" s="341">
        <f t="shared" si="64"/>
        <v>44</v>
      </c>
      <c r="AF81" s="341" t="str">
        <f t="shared" si="65"/>
        <v>C</v>
      </c>
      <c r="AG81" s="341" t="str">
        <f t="shared" si="66"/>
        <v>2</v>
      </c>
      <c r="AH81" s="419">
        <f t="shared" si="95"/>
        <v>34</v>
      </c>
      <c r="AI81" s="471" t="str">
        <f t="shared" si="96"/>
        <v>C</v>
      </c>
      <c r="AJ81" s="471">
        <f t="shared" si="97"/>
        <v>1.7000000000000002</v>
      </c>
      <c r="AK81" s="56">
        <v>51</v>
      </c>
      <c r="AL81" s="56">
        <v>75</v>
      </c>
      <c r="AM81" s="56">
        <v>23</v>
      </c>
      <c r="AN81" s="341">
        <f t="shared" si="67"/>
        <v>30.666666666666664</v>
      </c>
      <c r="AO81" s="341" t="str">
        <f t="shared" si="68"/>
        <v>D+</v>
      </c>
      <c r="AP81" s="341" t="str">
        <f t="shared" si="69"/>
        <v>1.6</v>
      </c>
      <c r="AQ81" s="56">
        <v>52</v>
      </c>
      <c r="AR81" s="56">
        <v>25</v>
      </c>
      <c r="AS81" s="56">
        <v>12</v>
      </c>
      <c r="AT81" s="341">
        <f t="shared" si="70"/>
        <v>48</v>
      </c>
      <c r="AU81" s="341" t="str">
        <f t="shared" si="71"/>
        <v>C</v>
      </c>
      <c r="AV81" s="341" t="str">
        <f t="shared" si="72"/>
        <v>2</v>
      </c>
      <c r="AW81" s="419">
        <f t="shared" si="98"/>
        <v>35</v>
      </c>
      <c r="AX81" s="471" t="str">
        <f t="shared" si="99"/>
        <v>C</v>
      </c>
      <c r="AY81" s="471">
        <f t="shared" si="100"/>
        <v>1.7</v>
      </c>
      <c r="AZ81" s="56">
        <v>2031</v>
      </c>
      <c r="BA81" s="56">
        <v>75</v>
      </c>
      <c r="BB81" s="56">
        <v>23</v>
      </c>
      <c r="BC81" s="341">
        <f t="shared" si="73"/>
        <v>30.666666666666664</v>
      </c>
      <c r="BD81" s="341" t="str">
        <f t="shared" si="74"/>
        <v>D+</v>
      </c>
      <c r="BE81" s="341" t="str">
        <f t="shared" si="75"/>
        <v>1.6</v>
      </c>
      <c r="BF81" s="56">
        <v>2032</v>
      </c>
      <c r="BG81" s="56">
        <v>25</v>
      </c>
      <c r="BH81" s="56">
        <v>18</v>
      </c>
      <c r="BI81" s="341">
        <f t="shared" si="76"/>
        <v>72</v>
      </c>
      <c r="BJ81" s="341" t="str">
        <f t="shared" si="77"/>
        <v>B+</v>
      </c>
      <c r="BK81" s="341" t="str">
        <f t="shared" si="78"/>
        <v>3.2</v>
      </c>
      <c r="BL81" s="419">
        <f t="shared" si="101"/>
        <v>41</v>
      </c>
      <c r="BM81" s="471" t="str">
        <f t="shared" si="102"/>
        <v>C</v>
      </c>
      <c r="BN81" s="471">
        <f t="shared" si="103"/>
        <v>2</v>
      </c>
      <c r="BO81" s="56">
        <v>1151</v>
      </c>
      <c r="BP81" s="56">
        <v>75</v>
      </c>
      <c r="BQ81" s="49">
        <v>25</v>
      </c>
      <c r="BR81" s="341">
        <f t="shared" si="79"/>
        <v>33.333333333333329</v>
      </c>
      <c r="BS81" s="341" t="str">
        <f t="shared" si="80"/>
        <v>D+</v>
      </c>
      <c r="BT81" s="341" t="str">
        <f t="shared" si="81"/>
        <v>1.6</v>
      </c>
      <c r="BU81" s="56">
        <v>1152</v>
      </c>
      <c r="BV81" s="56">
        <v>25</v>
      </c>
      <c r="BW81" s="56">
        <v>18</v>
      </c>
      <c r="BX81" s="341">
        <f t="shared" si="82"/>
        <v>72</v>
      </c>
      <c r="BY81" s="341" t="str">
        <f t="shared" si="83"/>
        <v>B+</v>
      </c>
      <c r="BZ81" s="341" t="str">
        <f t="shared" si="84"/>
        <v>3.2</v>
      </c>
      <c r="CA81" s="419">
        <f t="shared" si="104"/>
        <v>43</v>
      </c>
      <c r="CB81" s="471" t="str">
        <f t="shared" si="105"/>
        <v>C</v>
      </c>
      <c r="CC81" s="471">
        <f t="shared" si="106"/>
        <v>2</v>
      </c>
      <c r="CD81" s="56">
        <v>4431</v>
      </c>
      <c r="CE81" s="56">
        <v>75</v>
      </c>
      <c r="CF81" s="56">
        <v>24</v>
      </c>
      <c r="CG81" s="341">
        <f t="shared" si="85"/>
        <v>32</v>
      </c>
      <c r="CH81" s="341" t="str">
        <f t="shared" si="86"/>
        <v>D+</v>
      </c>
      <c r="CI81" s="341" t="str">
        <f t="shared" si="87"/>
        <v>1.6</v>
      </c>
      <c r="CJ81" s="56">
        <v>4432</v>
      </c>
      <c r="CK81" s="56">
        <v>25</v>
      </c>
      <c r="CL81" s="56">
        <v>19</v>
      </c>
      <c r="CM81" s="341">
        <f t="shared" si="88"/>
        <v>76</v>
      </c>
      <c r="CN81" s="341" t="str">
        <f t="shared" si="89"/>
        <v>B+</v>
      </c>
      <c r="CO81" s="341" t="str">
        <f t="shared" si="90"/>
        <v>3.2</v>
      </c>
      <c r="CP81" s="419">
        <f t="shared" si="107"/>
        <v>43</v>
      </c>
      <c r="CQ81" s="471" t="str">
        <f t="shared" si="108"/>
        <v>C</v>
      </c>
      <c r="CR81" s="471">
        <f t="shared" si="109"/>
        <v>2</v>
      </c>
      <c r="CS81" s="372">
        <f t="shared" si="110"/>
        <v>1.8500000000000003</v>
      </c>
      <c r="CT81" s="340">
        <f t="shared" si="111"/>
        <v>1.8666666666666667</v>
      </c>
    </row>
    <row r="82" spans="1:98">
      <c r="A82" s="21">
        <v>76</v>
      </c>
      <c r="B82" s="21">
        <v>7819230033</v>
      </c>
      <c r="C82" s="21">
        <v>1190080</v>
      </c>
      <c r="D82" s="21" t="s">
        <v>111</v>
      </c>
      <c r="E82" s="22" t="s">
        <v>167</v>
      </c>
      <c r="F82" s="666">
        <v>58613</v>
      </c>
      <c r="G82" s="56">
        <v>11</v>
      </c>
      <c r="H82" s="56">
        <v>75</v>
      </c>
      <c r="I82" s="56">
        <v>0</v>
      </c>
      <c r="J82" s="342">
        <f t="shared" si="56"/>
        <v>0</v>
      </c>
      <c r="K82" s="341" t="str">
        <f t="shared" si="57"/>
        <v>Abs</v>
      </c>
      <c r="L82" s="341" t="str">
        <f t="shared" si="91"/>
        <v>0</v>
      </c>
      <c r="M82" s="56">
        <v>12</v>
      </c>
      <c r="N82" s="56">
        <v>25</v>
      </c>
      <c r="O82" s="56">
        <v>0</v>
      </c>
      <c r="P82" s="341">
        <f t="shared" si="58"/>
        <v>0</v>
      </c>
      <c r="Q82" s="341" t="str">
        <f t="shared" si="59"/>
        <v>Abs</v>
      </c>
      <c r="R82" s="341" t="str">
        <f t="shared" si="60"/>
        <v>0</v>
      </c>
      <c r="S82" s="419">
        <f t="shared" si="92"/>
        <v>0</v>
      </c>
      <c r="T82" s="471" t="str">
        <f t="shared" si="93"/>
        <v>Abs</v>
      </c>
      <c r="U82" s="471">
        <f t="shared" si="94"/>
        <v>0</v>
      </c>
      <c r="V82" s="56">
        <v>31</v>
      </c>
      <c r="W82" s="56">
        <v>75</v>
      </c>
      <c r="X82" s="56">
        <v>0</v>
      </c>
      <c r="Y82" s="341">
        <f t="shared" si="61"/>
        <v>0</v>
      </c>
      <c r="Z82" s="341" t="str">
        <f t="shared" si="62"/>
        <v>Abs</v>
      </c>
      <c r="AA82" s="341" t="str">
        <f t="shared" si="63"/>
        <v>0</v>
      </c>
      <c r="AB82" s="56">
        <v>32</v>
      </c>
      <c r="AC82" s="56">
        <v>25</v>
      </c>
      <c r="AD82" s="56">
        <v>0</v>
      </c>
      <c r="AE82" s="341">
        <f t="shared" si="64"/>
        <v>0</v>
      </c>
      <c r="AF82" s="341" t="str">
        <f t="shared" si="65"/>
        <v>Abs</v>
      </c>
      <c r="AG82" s="341" t="str">
        <f t="shared" si="66"/>
        <v>0</v>
      </c>
      <c r="AH82" s="419">
        <f t="shared" si="95"/>
        <v>0</v>
      </c>
      <c r="AI82" s="471" t="str">
        <f t="shared" si="96"/>
        <v>Abs</v>
      </c>
      <c r="AJ82" s="471">
        <f t="shared" si="97"/>
        <v>0</v>
      </c>
      <c r="AK82" s="56">
        <v>51</v>
      </c>
      <c r="AL82" s="56">
        <v>75</v>
      </c>
      <c r="AM82" s="56">
        <v>0</v>
      </c>
      <c r="AN82" s="341">
        <f t="shared" si="67"/>
        <v>0</v>
      </c>
      <c r="AO82" s="341" t="str">
        <f t="shared" si="68"/>
        <v>Abs</v>
      </c>
      <c r="AP82" s="341" t="str">
        <f t="shared" si="69"/>
        <v>0</v>
      </c>
      <c r="AQ82" s="56">
        <v>52</v>
      </c>
      <c r="AR82" s="56">
        <v>25</v>
      </c>
      <c r="AS82" s="56">
        <v>0</v>
      </c>
      <c r="AT82" s="341">
        <f t="shared" si="70"/>
        <v>0</v>
      </c>
      <c r="AU82" s="341" t="str">
        <f t="shared" si="71"/>
        <v>Abs</v>
      </c>
      <c r="AV82" s="341" t="str">
        <f t="shared" si="72"/>
        <v>0</v>
      </c>
      <c r="AW82" s="419">
        <f t="shared" si="98"/>
        <v>0</v>
      </c>
      <c r="AX82" s="471" t="str">
        <f t="shared" si="99"/>
        <v>Abs</v>
      </c>
      <c r="AY82" s="471">
        <f t="shared" si="100"/>
        <v>0</v>
      </c>
      <c r="AZ82" s="56">
        <v>2031</v>
      </c>
      <c r="BA82" s="56">
        <v>75</v>
      </c>
      <c r="BB82" s="56">
        <v>0</v>
      </c>
      <c r="BC82" s="341">
        <f t="shared" si="73"/>
        <v>0</v>
      </c>
      <c r="BD82" s="341" t="str">
        <f t="shared" si="74"/>
        <v>Abs</v>
      </c>
      <c r="BE82" s="341" t="str">
        <f t="shared" si="75"/>
        <v>0</v>
      </c>
      <c r="BF82" s="56">
        <v>2032</v>
      </c>
      <c r="BG82" s="56">
        <v>25</v>
      </c>
      <c r="BH82" s="56">
        <v>0</v>
      </c>
      <c r="BI82" s="341">
        <f t="shared" si="76"/>
        <v>0</v>
      </c>
      <c r="BJ82" s="341" t="str">
        <f t="shared" si="77"/>
        <v>Abs</v>
      </c>
      <c r="BK82" s="341" t="str">
        <f t="shared" si="78"/>
        <v>0</v>
      </c>
      <c r="BL82" s="419">
        <f t="shared" si="101"/>
        <v>0</v>
      </c>
      <c r="BM82" s="471" t="str">
        <f t="shared" si="102"/>
        <v>Abs</v>
      </c>
      <c r="BN82" s="471">
        <f t="shared" si="103"/>
        <v>0</v>
      </c>
      <c r="BO82" s="56">
        <v>1151</v>
      </c>
      <c r="BP82" s="56">
        <v>75</v>
      </c>
      <c r="BQ82" s="49">
        <v>0</v>
      </c>
      <c r="BR82" s="341">
        <f t="shared" si="79"/>
        <v>0</v>
      </c>
      <c r="BS82" s="341" t="str">
        <f t="shared" si="80"/>
        <v>Abs</v>
      </c>
      <c r="BT82" s="341" t="str">
        <f t="shared" si="81"/>
        <v>0</v>
      </c>
      <c r="BU82" s="56">
        <v>1152</v>
      </c>
      <c r="BV82" s="56">
        <v>25</v>
      </c>
      <c r="BW82" s="56">
        <v>0</v>
      </c>
      <c r="BX82" s="341">
        <f t="shared" si="82"/>
        <v>0</v>
      </c>
      <c r="BY82" s="341" t="str">
        <f t="shared" si="83"/>
        <v>Abs</v>
      </c>
      <c r="BZ82" s="341" t="str">
        <f t="shared" si="84"/>
        <v>0</v>
      </c>
      <c r="CA82" s="419">
        <f t="shared" si="104"/>
        <v>0</v>
      </c>
      <c r="CB82" s="471" t="str">
        <f t="shared" si="105"/>
        <v>Abs</v>
      </c>
      <c r="CC82" s="471">
        <f t="shared" si="106"/>
        <v>0</v>
      </c>
      <c r="CD82" s="56">
        <v>4431</v>
      </c>
      <c r="CE82" s="56">
        <v>75</v>
      </c>
      <c r="CF82" s="56">
        <v>0</v>
      </c>
      <c r="CG82" s="341">
        <f t="shared" si="85"/>
        <v>0</v>
      </c>
      <c r="CH82" s="341" t="str">
        <f t="shared" si="86"/>
        <v>Abs</v>
      </c>
      <c r="CI82" s="341" t="str">
        <f t="shared" si="87"/>
        <v>0</v>
      </c>
      <c r="CJ82" s="56">
        <v>4432</v>
      </c>
      <c r="CK82" s="56">
        <v>25</v>
      </c>
      <c r="CL82" s="56">
        <v>0</v>
      </c>
      <c r="CM82" s="341">
        <f t="shared" si="88"/>
        <v>0</v>
      </c>
      <c r="CN82" s="341" t="str">
        <f t="shared" si="89"/>
        <v>Abs</v>
      </c>
      <c r="CO82" s="341" t="str">
        <f t="shared" si="90"/>
        <v>0</v>
      </c>
      <c r="CP82" s="419">
        <f t="shared" si="107"/>
        <v>0</v>
      </c>
      <c r="CQ82" s="471" t="str">
        <f t="shared" si="108"/>
        <v>Abs</v>
      </c>
      <c r="CR82" s="471">
        <f t="shared" si="109"/>
        <v>0</v>
      </c>
      <c r="CS82" s="372">
        <f t="shared" si="110"/>
        <v>0</v>
      </c>
      <c r="CT82" s="340">
        <f t="shared" si="111"/>
        <v>0</v>
      </c>
    </row>
    <row r="83" spans="1:98">
      <c r="A83" s="21">
        <v>77</v>
      </c>
      <c r="B83" s="21">
        <v>7819230040</v>
      </c>
      <c r="C83" s="21">
        <v>1190081</v>
      </c>
      <c r="D83" s="21" t="s">
        <v>113</v>
      </c>
      <c r="E83" s="22" t="s">
        <v>168</v>
      </c>
      <c r="F83" s="666">
        <v>55078</v>
      </c>
      <c r="G83" s="56">
        <v>11</v>
      </c>
      <c r="H83" s="56">
        <v>75</v>
      </c>
      <c r="I83" s="56">
        <v>47</v>
      </c>
      <c r="J83" s="342">
        <f t="shared" si="56"/>
        <v>62.666666666666671</v>
      </c>
      <c r="K83" s="341" t="str">
        <f t="shared" si="57"/>
        <v>B</v>
      </c>
      <c r="L83" s="341" t="str">
        <f t="shared" si="91"/>
        <v>2.8</v>
      </c>
      <c r="M83" s="56">
        <v>12</v>
      </c>
      <c r="N83" s="56">
        <v>25</v>
      </c>
      <c r="O83" s="56">
        <v>10</v>
      </c>
      <c r="P83" s="341">
        <f t="shared" si="58"/>
        <v>40</v>
      </c>
      <c r="Q83" s="341" t="str">
        <f t="shared" si="59"/>
        <v>C</v>
      </c>
      <c r="R83" s="341" t="str">
        <f t="shared" si="60"/>
        <v>2</v>
      </c>
      <c r="S83" s="419">
        <f t="shared" si="92"/>
        <v>56.999999999999993</v>
      </c>
      <c r="T83" s="471" t="str">
        <f t="shared" si="93"/>
        <v>B</v>
      </c>
      <c r="U83" s="471">
        <f t="shared" si="94"/>
        <v>2.6</v>
      </c>
      <c r="V83" s="56">
        <v>31</v>
      </c>
      <c r="W83" s="56">
        <v>75</v>
      </c>
      <c r="X83" s="56">
        <v>32</v>
      </c>
      <c r="Y83" s="341">
        <f t="shared" si="61"/>
        <v>42.666666666666671</v>
      </c>
      <c r="Z83" s="341" t="str">
        <f t="shared" si="62"/>
        <v>C</v>
      </c>
      <c r="AA83" s="341" t="str">
        <f t="shared" si="63"/>
        <v>2</v>
      </c>
      <c r="AB83" s="56">
        <v>32</v>
      </c>
      <c r="AC83" s="56">
        <v>25</v>
      </c>
      <c r="AD83" s="56">
        <v>14</v>
      </c>
      <c r="AE83" s="341">
        <f t="shared" si="64"/>
        <v>56.000000000000007</v>
      </c>
      <c r="AF83" s="341" t="str">
        <f t="shared" si="65"/>
        <v>C+</v>
      </c>
      <c r="AG83" s="341" t="str">
        <f t="shared" si="66"/>
        <v>2.4</v>
      </c>
      <c r="AH83" s="419">
        <f t="shared" si="95"/>
        <v>46</v>
      </c>
      <c r="AI83" s="471" t="str">
        <f t="shared" si="96"/>
        <v>C+</v>
      </c>
      <c r="AJ83" s="471">
        <f t="shared" si="97"/>
        <v>2.1</v>
      </c>
      <c r="AK83" s="56">
        <v>51</v>
      </c>
      <c r="AL83" s="56">
        <v>75</v>
      </c>
      <c r="AM83" s="56">
        <v>27</v>
      </c>
      <c r="AN83" s="341">
        <f t="shared" si="67"/>
        <v>36</v>
      </c>
      <c r="AO83" s="341" t="str">
        <f t="shared" si="68"/>
        <v>D+</v>
      </c>
      <c r="AP83" s="341" t="str">
        <f t="shared" si="69"/>
        <v>1.6</v>
      </c>
      <c r="AQ83" s="56">
        <v>52</v>
      </c>
      <c r="AR83" s="56">
        <v>25</v>
      </c>
      <c r="AS83" s="56">
        <v>13</v>
      </c>
      <c r="AT83" s="341">
        <f t="shared" si="70"/>
        <v>52</v>
      </c>
      <c r="AU83" s="341" t="str">
        <f t="shared" si="71"/>
        <v>C+</v>
      </c>
      <c r="AV83" s="341" t="str">
        <f t="shared" si="72"/>
        <v>2.4</v>
      </c>
      <c r="AW83" s="419">
        <f t="shared" si="98"/>
        <v>40</v>
      </c>
      <c r="AX83" s="471" t="str">
        <f t="shared" si="99"/>
        <v>C</v>
      </c>
      <c r="AY83" s="471">
        <f t="shared" si="100"/>
        <v>1.8</v>
      </c>
      <c r="AZ83" s="56">
        <v>2031</v>
      </c>
      <c r="BA83" s="56">
        <v>75</v>
      </c>
      <c r="BB83" s="56">
        <v>37</v>
      </c>
      <c r="BC83" s="341">
        <f t="shared" si="73"/>
        <v>49.333333333333336</v>
      </c>
      <c r="BD83" s="341" t="str">
        <f t="shared" si="74"/>
        <v>C</v>
      </c>
      <c r="BE83" s="341" t="str">
        <f t="shared" si="75"/>
        <v>2</v>
      </c>
      <c r="BF83" s="56">
        <v>2032</v>
      </c>
      <c r="BG83" s="56">
        <v>25</v>
      </c>
      <c r="BH83" s="56">
        <v>18</v>
      </c>
      <c r="BI83" s="341">
        <f t="shared" si="76"/>
        <v>72</v>
      </c>
      <c r="BJ83" s="341" t="str">
        <f t="shared" si="77"/>
        <v>B+</v>
      </c>
      <c r="BK83" s="341" t="str">
        <f t="shared" si="78"/>
        <v>3.2</v>
      </c>
      <c r="BL83" s="419">
        <f t="shared" si="101"/>
        <v>55.000000000000007</v>
      </c>
      <c r="BM83" s="471" t="str">
        <f t="shared" si="102"/>
        <v>C+</v>
      </c>
      <c r="BN83" s="471">
        <f t="shared" si="103"/>
        <v>2.2999999999999998</v>
      </c>
      <c r="BO83" s="56">
        <v>1151</v>
      </c>
      <c r="BP83" s="56">
        <v>75</v>
      </c>
      <c r="BQ83" s="49">
        <v>40</v>
      </c>
      <c r="BR83" s="341">
        <f t="shared" si="79"/>
        <v>53.333333333333336</v>
      </c>
      <c r="BS83" s="341" t="str">
        <f t="shared" si="80"/>
        <v>C+</v>
      </c>
      <c r="BT83" s="341" t="str">
        <f t="shared" si="81"/>
        <v>2.4</v>
      </c>
      <c r="BU83" s="56">
        <v>1152</v>
      </c>
      <c r="BV83" s="56">
        <v>25</v>
      </c>
      <c r="BW83" s="56">
        <v>19</v>
      </c>
      <c r="BX83" s="341">
        <f t="shared" si="82"/>
        <v>76</v>
      </c>
      <c r="BY83" s="341" t="str">
        <f t="shared" si="83"/>
        <v>B+</v>
      </c>
      <c r="BZ83" s="341" t="str">
        <f t="shared" si="84"/>
        <v>3.2</v>
      </c>
      <c r="CA83" s="419">
        <f t="shared" si="104"/>
        <v>59</v>
      </c>
      <c r="CB83" s="471" t="str">
        <f t="shared" si="105"/>
        <v>B</v>
      </c>
      <c r="CC83" s="471">
        <f t="shared" si="106"/>
        <v>2.6</v>
      </c>
      <c r="CD83" s="56">
        <v>3311</v>
      </c>
      <c r="CE83" s="56">
        <v>75</v>
      </c>
      <c r="CF83" s="56">
        <v>24</v>
      </c>
      <c r="CG83" s="341">
        <f t="shared" si="85"/>
        <v>32</v>
      </c>
      <c r="CH83" s="341" t="str">
        <f t="shared" si="86"/>
        <v>D+</v>
      </c>
      <c r="CI83" s="341" t="str">
        <f t="shared" si="87"/>
        <v>1.6</v>
      </c>
      <c r="CJ83" s="56">
        <v>3312</v>
      </c>
      <c r="CK83" s="56">
        <v>25</v>
      </c>
      <c r="CL83" s="56">
        <v>10</v>
      </c>
      <c r="CM83" s="341">
        <f t="shared" si="88"/>
        <v>40</v>
      </c>
      <c r="CN83" s="341" t="str">
        <f t="shared" si="89"/>
        <v>C</v>
      </c>
      <c r="CO83" s="341" t="str">
        <f t="shared" si="90"/>
        <v>2</v>
      </c>
      <c r="CP83" s="419">
        <f t="shared" si="107"/>
        <v>34</v>
      </c>
      <c r="CQ83" s="471" t="str">
        <f t="shared" si="108"/>
        <v>C</v>
      </c>
      <c r="CR83" s="471">
        <f t="shared" si="109"/>
        <v>1.7</v>
      </c>
      <c r="CS83" s="372">
        <f t="shared" si="110"/>
        <v>2.1833333333333331</v>
      </c>
      <c r="CT83" s="340">
        <f t="shared" si="111"/>
        <v>2.1555555555555554</v>
      </c>
    </row>
    <row r="84" spans="1:98">
      <c r="A84" s="21">
        <v>78</v>
      </c>
      <c r="B84" s="21">
        <v>7819230045</v>
      </c>
      <c r="C84" s="21">
        <v>1190082</v>
      </c>
      <c r="D84" s="21" t="s">
        <v>115</v>
      </c>
      <c r="E84" s="22" t="s">
        <v>169</v>
      </c>
      <c r="F84" s="666">
        <v>59168</v>
      </c>
      <c r="G84" s="56">
        <v>11</v>
      </c>
      <c r="H84" s="56">
        <v>75</v>
      </c>
      <c r="I84" s="56">
        <v>36</v>
      </c>
      <c r="J84" s="342">
        <f t="shared" si="56"/>
        <v>48</v>
      </c>
      <c r="K84" s="341" t="str">
        <f t="shared" si="57"/>
        <v>C</v>
      </c>
      <c r="L84" s="341" t="str">
        <f t="shared" si="91"/>
        <v>2</v>
      </c>
      <c r="M84" s="56">
        <v>12</v>
      </c>
      <c r="N84" s="56">
        <v>25</v>
      </c>
      <c r="O84" s="56">
        <v>10</v>
      </c>
      <c r="P84" s="341">
        <f t="shared" si="58"/>
        <v>40</v>
      </c>
      <c r="Q84" s="341" t="str">
        <f t="shared" si="59"/>
        <v>C</v>
      </c>
      <c r="R84" s="341" t="str">
        <f t="shared" si="60"/>
        <v>2</v>
      </c>
      <c r="S84" s="419">
        <f t="shared" si="92"/>
        <v>46</v>
      </c>
      <c r="T84" s="471" t="str">
        <f t="shared" si="93"/>
        <v>C</v>
      </c>
      <c r="U84" s="471">
        <f t="shared" si="94"/>
        <v>2</v>
      </c>
      <c r="V84" s="56">
        <v>31</v>
      </c>
      <c r="W84" s="56">
        <v>75</v>
      </c>
      <c r="X84" s="56">
        <v>25</v>
      </c>
      <c r="Y84" s="341">
        <f t="shared" si="61"/>
        <v>33.333333333333329</v>
      </c>
      <c r="Z84" s="341" t="str">
        <f t="shared" si="62"/>
        <v>D+</v>
      </c>
      <c r="AA84" s="341" t="str">
        <f t="shared" si="63"/>
        <v>1.6</v>
      </c>
      <c r="AB84" s="56">
        <v>32</v>
      </c>
      <c r="AC84" s="56">
        <v>25</v>
      </c>
      <c r="AD84" s="56">
        <v>11</v>
      </c>
      <c r="AE84" s="341">
        <f t="shared" si="64"/>
        <v>44</v>
      </c>
      <c r="AF84" s="341" t="str">
        <f t="shared" si="65"/>
        <v>C</v>
      </c>
      <c r="AG84" s="341" t="str">
        <f t="shared" si="66"/>
        <v>2</v>
      </c>
      <c r="AH84" s="419">
        <f t="shared" si="95"/>
        <v>36</v>
      </c>
      <c r="AI84" s="471" t="str">
        <f t="shared" si="96"/>
        <v>C</v>
      </c>
      <c r="AJ84" s="471">
        <f t="shared" si="97"/>
        <v>1.7000000000000002</v>
      </c>
      <c r="AK84" s="56">
        <v>51</v>
      </c>
      <c r="AL84" s="56">
        <v>75</v>
      </c>
      <c r="AM84" s="56">
        <v>32</v>
      </c>
      <c r="AN84" s="341">
        <f t="shared" si="67"/>
        <v>42.666666666666671</v>
      </c>
      <c r="AO84" s="341" t="str">
        <f t="shared" si="68"/>
        <v>C</v>
      </c>
      <c r="AP84" s="341" t="str">
        <f t="shared" si="69"/>
        <v>2</v>
      </c>
      <c r="AQ84" s="56">
        <v>52</v>
      </c>
      <c r="AR84" s="56">
        <v>25</v>
      </c>
      <c r="AS84" s="56">
        <v>14</v>
      </c>
      <c r="AT84" s="341">
        <f t="shared" si="70"/>
        <v>56.000000000000007</v>
      </c>
      <c r="AU84" s="341" t="str">
        <f t="shared" si="71"/>
        <v>C+</v>
      </c>
      <c r="AV84" s="341" t="str">
        <f t="shared" si="72"/>
        <v>2.4</v>
      </c>
      <c r="AW84" s="419">
        <f t="shared" si="98"/>
        <v>46</v>
      </c>
      <c r="AX84" s="471" t="str">
        <f t="shared" si="99"/>
        <v>C+</v>
      </c>
      <c r="AY84" s="471">
        <f t="shared" si="100"/>
        <v>2.1</v>
      </c>
      <c r="AZ84" s="56">
        <v>2031</v>
      </c>
      <c r="BA84" s="56">
        <v>75</v>
      </c>
      <c r="BB84" s="49">
        <v>46</v>
      </c>
      <c r="BC84" s="341">
        <f t="shared" si="73"/>
        <v>61.333333333333329</v>
      </c>
      <c r="BD84" s="341" t="str">
        <f t="shared" si="74"/>
        <v>B</v>
      </c>
      <c r="BE84" s="341" t="str">
        <f t="shared" si="75"/>
        <v>2.8</v>
      </c>
      <c r="BF84" s="56">
        <v>2032</v>
      </c>
      <c r="BG84" s="56">
        <v>25</v>
      </c>
      <c r="BH84" s="56">
        <v>18</v>
      </c>
      <c r="BI84" s="341">
        <f t="shared" si="76"/>
        <v>72</v>
      </c>
      <c r="BJ84" s="341" t="str">
        <f t="shared" si="77"/>
        <v>B+</v>
      </c>
      <c r="BK84" s="341" t="str">
        <f t="shared" si="78"/>
        <v>3.2</v>
      </c>
      <c r="BL84" s="419">
        <f t="shared" si="101"/>
        <v>64</v>
      </c>
      <c r="BM84" s="471" t="str">
        <f t="shared" si="102"/>
        <v>B+</v>
      </c>
      <c r="BN84" s="471">
        <f t="shared" si="103"/>
        <v>2.9</v>
      </c>
      <c r="BO84" s="56">
        <v>1151</v>
      </c>
      <c r="BP84" s="56">
        <v>75</v>
      </c>
      <c r="BQ84" s="49">
        <v>46</v>
      </c>
      <c r="BR84" s="341">
        <f t="shared" si="79"/>
        <v>61.333333333333329</v>
      </c>
      <c r="BS84" s="341" t="str">
        <f t="shared" si="80"/>
        <v>B</v>
      </c>
      <c r="BT84" s="341" t="str">
        <f t="shared" si="81"/>
        <v>2.8</v>
      </c>
      <c r="BU84" s="56">
        <v>1152</v>
      </c>
      <c r="BV84" s="56">
        <v>25</v>
      </c>
      <c r="BW84" s="56">
        <v>20</v>
      </c>
      <c r="BX84" s="341">
        <f t="shared" si="82"/>
        <v>80</v>
      </c>
      <c r="BY84" s="341" t="str">
        <f t="shared" si="83"/>
        <v>A</v>
      </c>
      <c r="BZ84" s="341" t="str">
        <f t="shared" si="84"/>
        <v>3.6</v>
      </c>
      <c r="CA84" s="419">
        <f t="shared" si="104"/>
        <v>66</v>
      </c>
      <c r="CB84" s="471" t="str">
        <f t="shared" si="105"/>
        <v>B+</v>
      </c>
      <c r="CC84" s="471">
        <f t="shared" si="106"/>
        <v>3</v>
      </c>
      <c r="CD84" s="56">
        <v>4431</v>
      </c>
      <c r="CE84" s="56">
        <v>75</v>
      </c>
      <c r="CF84" s="56">
        <v>34</v>
      </c>
      <c r="CG84" s="341">
        <f t="shared" si="85"/>
        <v>45.333333333333329</v>
      </c>
      <c r="CH84" s="341" t="str">
        <f t="shared" si="86"/>
        <v>C</v>
      </c>
      <c r="CI84" s="341" t="str">
        <f t="shared" si="87"/>
        <v>2</v>
      </c>
      <c r="CJ84" s="56">
        <v>4432</v>
      </c>
      <c r="CK84" s="56">
        <v>25</v>
      </c>
      <c r="CL84" s="56">
        <v>19</v>
      </c>
      <c r="CM84" s="341">
        <f t="shared" si="88"/>
        <v>76</v>
      </c>
      <c r="CN84" s="341" t="str">
        <f t="shared" si="89"/>
        <v>B+</v>
      </c>
      <c r="CO84" s="341" t="str">
        <f t="shared" si="90"/>
        <v>3.2</v>
      </c>
      <c r="CP84" s="419">
        <f t="shared" si="107"/>
        <v>53</v>
      </c>
      <c r="CQ84" s="471" t="str">
        <f t="shared" si="108"/>
        <v>C+</v>
      </c>
      <c r="CR84" s="471">
        <f t="shared" si="109"/>
        <v>2.2999999999999998</v>
      </c>
      <c r="CS84" s="372">
        <f t="shared" si="110"/>
        <v>2.3333333333333335</v>
      </c>
      <c r="CT84" s="340">
        <f t="shared" si="111"/>
        <v>2.3814814814814813</v>
      </c>
    </row>
    <row r="85" spans="1:98">
      <c r="A85" s="21">
        <v>79</v>
      </c>
      <c r="B85" s="668">
        <v>7819230030</v>
      </c>
      <c r="C85" s="21">
        <v>1190083</v>
      </c>
      <c r="D85" s="21" t="s">
        <v>40</v>
      </c>
      <c r="E85" s="22" t="s">
        <v>170</v>
      </c>
      <c r="F85" s="666">
        <v>55754</v>
      </c>
      <c r="G85" s="56">
        <v>11</v>
      </c>
      <c r="H85" s="56">
        <v>75</v>
      </c>
      <c r="I85" s="56">
        <v>0</v>
      </c>
      <c r="J85" s="342">
        <f t="shared" si="56"/>
        <v>0</v>
      </c>
      <c r="K85" s="341" t="str">
        <f t="shared" si="57"/>
        <v>Abs</v>
      </c>
      <c r="L85" s="341" t="str">
        <f t="shared" si="91"/>
        <v>0</v>
      </c>
      <c r="M85" s="56">
        <v>12</v>
      </c>
      <c r="N85" s="56">
        <v>25</v>
      </c>
      <c r="O85" s="56">
        <v>0</v>
      </c>
      <c r="P85" s="341">
        <f t="shared" si="58"/>
        <v>0</v>
      </c>
      <c r="Q85" s="341" t="str">
        <f t="shared" si="59"/>
        <v>Abs</v>
      </c>
      <c r="R85" s="341" t="str">
        <f t="shared" si="60"/>
        <v>0</v>
      </c>
      <c r="S85" s="419">
        <f t="shared" si="92"/>
        <v>0</v>
      </c>
      <c r="T85" s="471" t="str">
        <f t="shared" si="93"/>
        <v>Abs</v>
      </c>
      <c r="U85" s="471">
        <f t="shared" si="94"/>
        <v>0</v>
      </c>
      <c r="V85" s="56">
        <v>31</v>
      </c>
      <c r="W85" s="56">
        <v>75</v>
      </c>
      <c r="X85" s="56">
        <v>0</v>
      </c>
      <c r="Y85" s="341">
        <f t="shared" si="61"/>
        <v>0</v>
      </c>
      <c r="Z85" s="341" t="str">
        <f t="shared" si="62"/>
        <v>Abs</v>
      </c>
      <c r="AA85" s="341" t="str">
        <f t="shared" si="63"/>
        <v>0</v>
      </c>
      <c r="AB85" s="56">
        <v>32</v>
      </c>
      <c r="AC85" s="56">
        <v>25</v>
      </c>
      <c r="AD85" s="56">
        <v>0</v>
      </c>
      <c r="AE85" s="341">
        <f t="shared" si="64"/>
        <v>0</v>
      </c>
      <c r="AF85" s="341" t="str">
        <f t="shared" si="65"/>
        <v>Abs</v>
      </c>
      <c r="AG85" s="341" t="str">
        <f t="shared" si="66"/>
        <v>0</v>
      </c>
      <c r="AH85" s="419">
        <f t="shared" si="95"/>
        <v>0</v>
      </c>
      <c r="AI85" s="471" t="str">
        <f t="shared" si="96"/>
        <v>Abs</v>
      </c>
      <c r="AJ85" s="471">
        <f t="shared" si="97"/>
        <v>0</v>
      </c>
      <c r="AK85" s="56">
        <v>51</v>
      </c>
      <c r="AL85" s="56">
        <v>75</v>
      </c>
      <c r="AM85" s="56">
        <v>0</v>
      </c>
      <c r="AN85" s="341">
        <f t="shared" si="67"/>
        <v>0</v>
      </c>
      <c r="AO85" s="341" t="str">
        <f t="shared" si="68"/>
        <v>Abs</v>
      </c>
      <c r="AP85" s="341" t="str">
        <f t="shared" si="69"/>
        <v>0</v>
      </c>
      <c r="AQ85" s="56">
        <v>52</v>
      </c>
      <c r="AR85" s="56">
        <v>25</v>
      </c>
      <c r="AS85" s="56">
        <v>0</v>
      </c>
      <c r="AT85" s="341">
        <f t="shared" si="70"/>
        <v>0</v>
      </c>
      <c r="AU85" s="341" t="str">
        <f t="shared" si="71"/>
        <v>Abs</v>
      </c>
      <c r="AV85" s="341" t="str">
        <f t="shared" si="72"/>
        <v>0</v>
      </c>
      <c r="AW85" s="419">
        <f t="shared" si="98"/>
        <v>0</v>
      </c>
      <c r="AX85" s="471" t="str">
        <f t="shared" si="99"/>
        <v>Abs</v>
      </c>
      <c r="AY85" s="471">
        <f t="shared" si="100"/>
        <v>0</v>
      </c>
      <c r="AZ85" s="56">
        <v>2031</v>
      </c>
      <c r="BA85" s="56">
        <v>75</v>
      </c>
      <c r="BB85" s="49">
        <v>0</v>
      </c>
      <c r="BC85" s="341">
        <f t="shared" si="73"/>
        <v>0</v>
      </c>
      <c r="BD85" s="341" t="str">
        <f t="shared" si="74"/>
        <v>Abs</v>
      </c>
      <c r="BE85" s="341" t="str">
        <f t="shared" si="75"/>
        <v>0</v>
      </c>
      <c r="BF85" s="56">
        <v>2032</v>
      </c>
      <c r="BG85" s="56">
        <v>25</v>
      </c>
      <c r="BH85" s="56">
        <v>0</v>
      </c>
      <c r="BI85" s="341">
        <f t="shared" si="76"/>
        <v>0</v>
      </c>
      <c r="BJ85" s="341" t="str">
        <f t="shared" si="77"/>
        <v>Abs</v>
      </c>
      <c r="BK85" s="341" t="str">
        <f t="shared" si="78"/>
        <v>0</v>
      </c>
      <c r="BL85" s="419">
        <f t="shared" si="101"/>
        <v>0</v>
      </c>
      <c r="BM85" s="471" t="str">
        <f t="shared" si="102"/>
        <v>Abs</v>
      </c>
      <c r="BN85" s="471">
        <f t="shared" si="103"/>
        <v>0</v>
      </c>
      <c r="BO85" s="56">
        <v>1151</v>
      </c>
      <c r="BP85" s="56">
        <v>75</v>
      </c>
      <c r="BQ85" s="49">
        <v>0</v>
      </c>
      <c r="BR85" s="341">
        <f t="shared" si="79"/>
        <v>0</v>
      </c>
      <c r="BS85" s="341" t="str">
        <f t="shared" si="80"/>
        <v>Abs</v>
      </c>
      <c r="BT85" s="341" t="str">
        <f t="shared" si="81"/>
        <v>0</v>
      </c>
      <c r="BU85" s="56">
        <v>1152</v>
      </c>
      <c r="BV85" s="56">
        <v>25</v>
      </c>
      <c r="BW85" s="56">
        <v>0</v>
      </c>
      <c r="BX85" s="341">
        <f t="shared" si="82"/>
        <v>0</v>
      </c>
      <c r="BY85" s="341" t="str">
        <f t="shared" si="83"/>
        <v>Abs</v>
      </c>
      <c r="BZ85" s="341" t="str">
        <f t="shared" si="84"/>
        <v>0</v>
      </c>
      <c r="CA85" s="419">
        <f t="shared" si="104"/>
        <v>0</v>
      </c>
      <c r="CB85" s="471" t="str">
        <f t="shared" si="105"/>
        <v>Abs</v>
      </c>
      <c r="CC85" s="471">
        <f t="shared" si="106"/>
        <v>0</v>
      </c>
      <c r="CD85" s="56">
        <v>4431</v>
      </c>
      <c r="CE85" s="56">
        <v>75</v>
      </c>
      <c r="CF85" s="56">
        <v>0</v>
      </c>
      <c r="CG85" s="341">
        <f t="shared" si="85"/>
        <v>0</v>
      </c>
      <c r="CH85" s="341" t="str">
        <f t="shared" si="86"/>
        <v>Abs</v>
      </c>
      <c r="CI85" s="341" t="str">
        <f t="shared" si="87"/>
        <v>0</v>
      </c>
      <c r="CJ85" s="56">
        <v>4432</v>
      </c>
      <c r="CK85" s="56">
        <v>25</v>
      </c>
      <c r="CL85" s="56">
        <v>0</v>
      </c>
      <c r="CM85" s="341">
        <f t="shared" si="88"/>
        <v>0</v>
      </c>
      <c r="CN85" s="341" t="str">
        <f t="shared" si="89"/>
        <v>Abs</v>
      </c>
      <c r="CO85" s="341" t="str">
        <f t="shared" si="90"/>
        <v>0</v>
      </c>
      <c r="CP85" s="419">
        <f t="shared" si="107"/>
        <v>0</v>
      </c>
      <c r="CQ85" s="471" t="str">
        <f t="shared" si="108"/>
        <v>Abs</v>
      </c>
      <c r="CR85" s="471">
        <f t="shared" si="109"/>
        <v>0</v>
      </c>
      <c r="CS85" s="372">
        <f t="shared" si="110"/>
        <v>0</v>
      </c>
      <c r="CT85" s="340">
        <f t="shared" si="111"/>
        <v>0</v>
      </c>
    </row>
    <row r="86" spans="1:98">
      <c r="A86" s="21">
        <v>80</v>
      </c>
      <c r="B86" s="21">
        <v>7819230044</v>
      </c>
      <c r="C86" s="21">
        <v>1190084</v>
      </c>
      <c r="D86" s="21" t="s">
        <v>59</v>
      </c>
      <c r="E86" s="22" t="s">
        <v>171</v>
      </c>
      <c r="F86" s="666">
        <v>58648</v>
      </c>
      <c r="G86" s="56">
        <v>11</v>
      </c>
      <c r="H86" s="56">
        <v>75</v>
      </c>
      <c r="I86" s="56">
        <v>39</v>
      </c>
      <c r="J86" s="342">
        <f t="shared" si="56"/>
        <v>52</v>
      </c>
      <c r="K86" s="341" t="str">
        <f t="shared" si="57"/>
        <v>C+</v>
      </c>
      <c r="L86" s="341" t="str">
        <f t="shared" si="91"/>
        <v>2.4</v>
      </c>
      <c r="M86" s="56">
        <v>12</v>
      </c>
      <c r="N86" s="56">
        <v>25</v>
      </c>
      <c r="O86" s="56">
        <v>10</v>
      </c>
      <c r="P86" s="341">
        <f t="shared" si="58"/>
        <v>40</v>
      </c>
      <c r="Q86" s="341" t="str">
        <f t="shared" si="59"/>
        <v>C</v>
      </c>
      <c r="R86" s="341" t="str">
        <f t="shared" si="60"/>
        <v>2</v>
      </c>
      <c r="S86" s="419">
        <f t="shared" si="92"/>
        <v>49</v>
      </c>
      <c r="T86" s="471" t="str">
        <f t="shared" si="93"/>
        <v>C+</v>
      </c>
      <c r="U86" s="471">
        <f t="shared" si="94"/>
        <v>2.2999999999999998</v>
      </c>
      <c r="V86" s="56">
        <v>31</v>
      </c>
      <c r="W86" s="56">
        <v>75</v>
      </c>
      <c r="X86" s="56">
        <v>30</v>
      </c>
      <c r="Y86" s="341">
        <f t="shared" si="61"/>
        <v>40</v>
      </c>
      <c r="Z86" s="341" t="str">
        <f t="shared" si="62"/>
        <v>C</v>
      </c>
      <c r="AA86" s="341" t="str">
        <f t="shared" si="63"/>
        <v>2</v>
      </c>
      <c r="AB86" s="56">
        <v>32</v>
      </c>
      <c r="AC86" s="56">
        <v>25</v>
      </c>
      <c r="AD86" s="56">
        <v>11</v>
      </c>
      <c r="AE86" s="341">
        <f t="shared" si="64"/>
        <v>44</v>
      </c>
      <c r="AF86" s="341" t="str">
        <f t="shared" si="65"/>
        <v>C</v>
      </c>
      <c r="AG86" s="341" t="str">
        <f t="shared" si="66"/>
        <v>2</v>
      </c>
      <c r="AH86" s="419">
        <f t="shared" si="95"/>
        <v>41</v>
      </c>
      <c r="AI86" s="471" t="str">
        <f t="shared" si="96"/>
        <v>C</v>
      </c>
      <c r="AJ86" s="471">
        <f t="shared" si="97"/>
        <v>2</v>
      </c>
      <c r="AK86" s="56">
        <v>51</v>
      </c>
      <c r="AL86" s="56">
        <v>75</v>
      </c>
      <c r="AM86" s="56">
        <v>39</v>
      </c>
      <c r="AN86" s="341">
        <f t="shared" si="67"/>
        <v>52</v>
      </c>
      <c r="AO86" s="341" t="str">
        <f t="shared" si="68"/>
        <v>C+</v>
      </c>
      <c r="AP86" s="341" t="str">
        <f t="shared" si="69"/>
        <v>2.4</v>
      </c>
      <c r="AQ86" s="56">
        <v>52</v>
      </c>
      <c r="AR86" s="56">
        <v>25</v>
      </c>
      <c r="AS86" s="56">
        <v>18</v>
      </c>
      <c r="AT86" s="341">
        <f t="shared" si="70"/>
        <v>72</v>
      </c>
      <c r="AU86" s="341" t="str">
        <f t="shared" si="71"/>
        <v>B+</v>
      </c>
      <c r="AV86" s="341" t="str">
        <f t="shared" si="72"/>
        <v>3.2</v>
      </c>
      <c r="AW86" s="419">
        <f t="shared" si="98"/>
        <v>56.999999999999993</v>
      </c>
      <c r="AX86" s="471" t="str">
        <f t="shared" si="99"/>
        <v>B</v>
      </c>
      <c r="AY86" s="471">
        <f t="shared" si="100"/>
        <v>2.6</v>
      </c>
      <c r="AZ86" s="56">
        <v>2031</v>
      </c>
      <c r="BA86" s="56">
        <v>75</v>
      </c>
      <c r="BB86" s="49">
        <v>42</v>
      </c>
      <c r="BC86" s="341">
        <f t="shared" si="73"/>
        <v>56.000000000000007</v>
      </c>
      <c r="BD86" s="341" t="str">
        <f t="shared" si="74"/>
        <v>C+</v>
      </c>
      <c r="BE86" s="341" t="str">
        <f t="shared" si="75"/>
        <v>2.4</v>
      </c>
      <c r="BF86" s="56">
        <v>2032</v>
      </c>
      <c r="BG86" s="56">
        <v>25</v>
      </c>
      <c r="BH86" s="56">
        <v>18</v>
      </c>
      <c r="BI86" s="341">
        <f t="shared" si="76"/>
        <v>72</v>
      </c>
      <c r="BJ86" s="341" t="str">
        <f t="shared" si="77"/>
        <v>B+</v>
      </c>
      <c r="BK86" s="341" t="str">
        <f t="shared" si="78"/>
        <v>3.2</v>
      </c>
      <c r="BL86" s="419">
        <f t="shared" si="101"/>
        <v>60</v>
      </c>
      <c r="BM86" s="471" t="str">
        <f t="shared" si="102"/>
        <v>B</v>
      </c>
      <c r="BN86" s="471">
        <f t="shared" si="103"/>
        <v>2.6</v>
      </c>
      <c r="BO86" s="56">
        <v>1151</v>
      </c>
      <c r="BP86" s="56">
        <v>75</v>
      </c>
      <c r="BQ86" s="49">
        <v>32</v>
      </c>
      <c r="BR86" s="341">
        <f t="shared" si="79"/>
        <v>42.666666666666671</v>
      </c>
      <c r="BS86" s="341" t="str">
        <f t="shared" si="80"/>
        <v>C</v>
      </c>
      <c r="BT86" s="341" t="str">
        <f t="shared" si="81"/>
        <v>2</v>
      </c>
      <c r="BU86" s="56">
        <v>1152</v>
      </c>
      <c r="BV86" s="56">
        <v>25</v>
      </c>
      <c r="BW86" s="56">
        <v>19</v>
      </c>
      <c r="BX86" s="341">
        <f t="shared" si="82"/>
        <v>76</v>
      </c>
      <c r="BY86" s="341" t="str">
        <f t="shared" si="83"/>
        <v>B+</v>
      </c>
      <c r="BZ86" s="341" t="str">
        <f t="shared" si="84"/>
        <v>3.2</v>
      </c>
      <c r="CA86" s="419">
        <f t="shared" si="104"/>
        <v>51</v>
      </c>
      <c r="CB86" s="471" t="str">
        <f t="shared" si="105"/>
        <v>C+</v>
      </c>
      <c r="CC86" s="471">
        <f t="shared" si="106"/>
        <v>2.2999999999999998</v>
      </c>
      <c r="CD86" s="56">
        <v>3311</v>
      </c>
      <c r="CE86" s="56">
        <v>75</v>
      </c>
      <c r="CF86" s="56">
        <v>32</v>
      </c>
      <c r="CG86" s="341">
        <f t="shared" si="85"/>
        <v>42.666666666666671</v>
      </c>
      <c r="CH86" s="341" t="str">
        <f t="shared" si="86"/>
        <v>C</v>
      </c>
      <c r="CI86" s="341" t="str">
        <f t="shared" si="87"/>
        <v>2</v>
      </c>
      <c r="CJ86" s="56">
        <v>3312</v>
      </c>
      <c r="CK86" s="56">
        <v>25</v>
      </c>
      <c r="CL86" s="56">
        <v>10</v>
      </c>
      <c r="CM86" s="341">
        <f t="shared" si="88"/>
        <v>40</v>
      </c>
      <c r="CN86" s="341" t="str">
        <f t="shared" si="89"/>
        <v>C</v>
      </c>
      <c r="CO86" s="341" t="str">
        <f t="shared" si="90"/>
        <v>2</v>
      </c>
      <c r="CP86" s="419">
        <f t="shared" si="107"/>
        <v>42</v>
      </c>
      <c r="CQ86" s="471" t="str">
        <f t="shared" si="108"/>
        <v>C</v>
      </c>
      <c r="CR86" s="471">
        <f t="shared" si="109"/>
        <v>2</v>
      </c>
      <c r="CS86" s="372">
        <f t="shared" si="110"/>
        <v>2.3000000000000003</v>
      </c>
      <c r="CT86" s="340">
        <f t="shared" si="111"/>
        <v>2.3111111111111109</v>
      </c>
    </row>
    <row r="87" spans="1:98">
      <c r="A87" s="21">
        <v>81</v>
      </c>
      <c r="B87" s="21">
        <v>7819230076</v>
      </c>
      <c r="C87" s="21">
        <v>1190085</v>
      </c>
      <c r="D87" s="373" t="s">
        <v>60</v>
      </c>
      <c r="E87" s="22" t="s">
        <v>177</v>
      </c>
      <c r="F87" s="666">
        <v>54432</v>
      </c>
      <c r="G87" s="56">
        <v>11</v>
      </c>
      <c r="H87" s="56">
        <v>75</v>
      </c>
      <c r="I87" s="56">
        <v>0</v>
      </c>
      <c r="J87" s="342">
        <f t="shared" si="56"/>
        <v>0</v>
      </c>
      <c r="K87" s="341" t="str">
        <f t="shared" si="57"/>
        <v>Abs</v>
      </c>
      <c r="L87" s="341" t="str">
        <f t="shared" si="91"/>
        <v>0</v>
      </c>
      <c r="M87" s="56">
        <v>12</v>
      </c>
      <c r="N87" s="56">
        <v>25</v>
      </c>
      <c r="O87" s="56">
        <v>0</v>
      </c>
      <c r="P87" s="341">
        <f t="shared" si="58"/>
        <v>0</v>
      </c>
      <c r="Q87" s="341" t="str">
        <f t="shared" si="59"/>
        <v>Abs</v>
      </c>
      <c r="R87" s="341" t="str">
        <f t="shared" si="60"/>
        <v>0</v>
      </c>
      <c r="S87" s="419">
        <f t="shared" si="92"/>
        <v>0</v>
      </c>
      <c r="T87" s="471" t="str">
        <f t="shared" si="93"/>
        <v>Abs</v>
      </c>
      <c r="U87" s="471">
        <f t="shared" si="94"/>
        <v>0</v>
      </c>
      <c r="V87" s="56">
        <v>31</v>
      </c>
      <c r="W87" s="56">
        <v>75</v>
      </c>
      <c r="X87" s="56">
        <v>0</v>
      </c>
      <c r="Y87" s="341">
        <f t="shared" si="61"/>
        <v>0</v>
      </c>
      <c r="Z87" s="341" t="str">
        <f t="shared" si="62"/>
        <v>Abs</v>
      </c>
      <c r="AA87" s="341" t="str">
        <f t="shared" si="63"/>
        <v>0</v>
      </c>
      <c r="AB87" s="56">
        <v>32</v>
      </c>
      <c r="AC87" s="56">
        <v>25</v>
      </c>
      <c r="AD87" s="56">
        <v>0</v>
      </c>
      <c r="AE87" s="341">
        <f t="shared" si="64"/>
        <v>0</v>
      </c>
      <c r="AF87" s="341" t="str">
        <f t="shared" si="65"/>
        <v>Abs</v>
      </c>
      <c r="AG87" s="341" t="str">
        <f t="shared" si="66"/>
        <v>0</v>
      </c>
      <c r="AH87" s="419">
        <f t="shared" si="95"/>
        <v>0</v>
      </c>
      <c r="AI87" s="471" t="str">
        <f t="shared" si="96"/>
        <v>Abs</v>
      </c>
      <c r="AJ87" s="471">
        <f t="shared" si="97"/>
        <v>0</v>
      </c>
      <c r="AK87" s="56">
        <v>51</v>
      </c>
      <c r="AL87" s="56">
        <v>75</v>
      </c>
      <c r="AM87" s="56">
        <v>0</v>
      </c>
      <c r="AN87" s="341">
        <f t="shared" si="67"/>
        <v>0</v>
      </c>
      <c r="AO87" s="341" t="str">
        <f t="shared" si="68"/>
        <v>Abs</v>
      </c>
      <c r="AP87" s="341" t="str">
        <f t="shared" si="69"/>
        <v>0</v>
      </c>
      <c r="AQ87" s="56">
        <v>52</v>
      </c>
      <c r="AR87" s="56">
        <v>25</v>
      </c>
      <c r="AS87" s="56">
        <v>0</v>
      </c>
      <c r="AT87" s="341">
        <f t="shared" si="70"/>
        <v>0</v>
      </c>
      <c r="AU87" s="341" t="str">
        <f t="shared" si="71"/>
        <v>Abs</v>
      </c>
      <c r="AV87" s="341" t="str">
        <f t="shared" si="72"/>
        <v>0</v>
      </c>
      <c r="AW87" s="419">
        <f t="shared" si="98"/>
        <v>0</v>
      </c>
      <c r="AX87" s="471" t="str">
        <f t="shared" si="99"/>
        <v>Abs</v>
      </c>
      <c r="AY87" s="471">
        <f t="shared" si="100"/>
        <v>0</v>
      </c>
      <c r="AZ87" s="56">
        <v>2151</v>
      </c>
      <c r="BA87" s="56">
        <v>75</v>
      </c>
      <c r="BB87" s="56">
        <v>0</v>
      </c>
      <c r="BC87" s="341">
        <f t="shared" si="73"/>
        <v>0</v>
      </c>
      <c r="BD87" s="341" t="str">
        <f t="shared" si="74"/>
        <v>Abs</v>
      </c>
      <c r="BE87" s="341" t="str">
        <f t="shared" si="75"/>
        <v>0</v>
      </c>
      <c r="BF87" s="56">
        <v>2152</v>
      </c>
      <c r="BG87" s="56">
        <v>25</v>
      </c>
      <c r="BH87" s="56">
        <v>0</v>
      </c>
      <c r="BI87" s="341">
        <f t="shared" si="76"/>
        <v>0</v>
      </c>
      <c r="BJ87" s="341" t="str">
        <f t="shared" si="77"/>
        <v>Abs</v>
      </c>
      <c r="BK87" s="341" t="str">
        <f t="shared" si="78"/>
        <v>0</v>
      </c>
      <c r="BL87" s="419">
        <f t="shared" si="101"/>
        <v>0</v>
      </c>
      <c r="BM87" s="471" t="str">
        <f t="shared" si="102"/>
        <v>Abs</v>
      </c>
      <c r="BN87" s="471">
        <f t="shared" si="103"/>
        <v>0</v>
      </c>
      <c r="BO87" s="56">
        <v>1031</v>
      </c>
      <c r="BP87" s="56">
        <v>75</v>
      </c>
      <c r="BQ87" s="49">
        <v>0</v>
      </c>
      <c r="BR87" s="341">
        <f t="shared" si="79"/>
        <v>0</v>
      </c>
      <c r="BS87" s="341" t="str">
        <f t="shared" si="80"/>
        <v>Abs</v>
      </c>
      <c r="BT87" s="341" t="str">
        <f t="shared" si="81"/>
        <v>0</v>
      </c>
      <c r="BU87" s="56">
        <v>1032</v>
      </c>
      <c r="BV87" s="56">
        <v>25</v>
      </c>
      <c r="BW87" s="56">
        <v>0</v>
      </c>
      <c r="BX87" s="341">
        <f t="shared" si="82"/>
        <v>0</v>
      </c>
      <c r="BY87" s="341" t="str">
        <f t="shared" si="83"/>
        <v>Abs</v>
      </c>
      <c r="BZ87" s="341" t="str">
        <f t="shared" si="84"/>
        <v>0</v>
      </c>
      <c r="CA87" s="419">
        <f t="shared" si="104"/>
        <v>0</v>
      </c>
      <c r="CB87" s="471" t="str">
        <f t="shared" si="105"/>
        <v>Abs</v>
      </c>
      <c r="CC87" s="471">
        <f t="shared" si="106"/>
        <v>0</v>
      </c>
      <c r="CD87" s="56">
        <v>3071</v>
      </c>
      <c r="CE87" s="56">
        <v>75</v>
      </c>
      <c r="CF87" s="56">
        <v>0</v>
      </c>
      <c r="CG87" s="341">
        <f t="shared" si="85"/>
        <v>0</v>
      </c>
      <c r="CH87" s="341" t="str">
        <f t="shared" si="86"/>
        <v>Abs</v>
      </c>
      <c r="CI87" s="341" t="str">
        <f t="shared" si="87"/>
        <v>0</v>
      </c>
      <c r="CJ87" s="56">
        <v>3072</v>
      </c>
      <c r="CK87" s="56">
        <v>25</v>
      </c>
      <c r="CL87" s="56">
        <v>0</v>
      </c>
      <c r="CM87" s="341">
        <f t="shared" si="88"/>
        <v>0</v>
      </c>
      <c r="CN87" s="341" t="str">
        <f t="shared" si="89"/>
        <v>Abs</v>
      </c>
      <c r="CO87" s="341" t="str">
        <f t="shared" si="90"/>
        <v>0</v>
      </c>
      <c r="CP87" s="419">
        <f t="shared" si="107"/>
        <v>0</v>
      </c>
      <c r="CQ87" s="471" t="str">
        <f t="shared" si="108"/>
        <v>Abs</v>
      </c>
      <c r="CR87" s="471">
        <f t="shared" si="109"/>
        <v>0</v>
      </c>
      <c r="CS87" s="372">
        <f t="shared" si="110"/>
        <v>0</v>
      </c>
      <c r="CT87" s="340">
        <f t="shared" si="111"/>
        <v>0</v>
      </c>
    </row>
    <row r="88" spans="1:98">
      <c r="A88" s="21">
        <v>82</v>
      </c>
      <c r="B88" s="21">
        <v>7819230066</v>
      </c>
      <c r="C88" s="21"/>
      <c r="D88" s="21"/>
      <c r="E88" s="22" t="s">
        <v>493</v>
      </c>
      <c r="F88" s="666">
        <v>58804</v>
      </c>
      <c r="G88" s="56">
        <v>11</v>
      </c>
      <c r="H88" s="56">
        <v>75</v>
      </c>
      <c r="I88" s="56">
        <v>0</v>
      </c>
      <c r="M88" s="56">
        <v>12</v>
      </c>
      <c r="N88" s="56">
        <v>0</v>
      </c>
      <c r="O88" s="56">
        <v>10</v>
      </c>
      <c r="V88" s="56">
        <v>31</v>
      </c>
      <c r="W88" s="56">
        <v>75</v>
      </c>
      <c r="X88" s="56">
        <v>0</v>
      </c>
      <c r="AB88" s="56">
        <v>32</v>
      </c>
      <c r="AC88" s="56">
        <v>25</v>
      </c>
      <c r="AD88" s="56">
        <v>0</v>
      </c>
      <c r="AK88" s="56">
        <v>51</v>
      </c>
      <c r="AL88" s="56">
        <v>75</v>
      </c>
      <c r="AM88" s="56">
        <v>0</v>
      </c>
      <c r="AQ88" s="56">
        <v>52</v>
      </c>
      <c r="AR88" s="56">
        <v>25</v>
      </c>
      <c r="AS88" s="56">
        <v>0</v>
      </c>
      <c r="AZ88" s="56">
        <v>2151</v>
      </c>
      <c r="BA88" s="56">
        <v>75</v>
      </c>
      <c r="BB88" s="539">
        <v>0</v>
      </c>
      <c r="BF88" s="56">
        <v>2152</v>
      </c>
      <c r="BG88" s="56">
        <v>25</v>
      </c>
      <c r="BH88" s="56">
        <v>0</v>
      </c>
      <c r="BO88" s="56">
        <v>1031</v>
      </c>
      <c r="BP88" s="56">
        <v>75</v>
      </c>
      <c r="BQ88" s="49">
        <v>0</v>
      </c>
      <c r="BU88" s="56">
        <v>2032</v>
      </c>
      <c r="BV88" s="56">
        <v>25</v>
      </c>
      <c r="BW88" s="56">
        <v>0</v>
      </c>
      <c r="CD88" s="56">
        <v>3071</v>
      </c>
      <c r="CE88" s="56">
        <v>75</v>
      </c>
      <c r="CF88" s="56">
        <v>0</v>
      </c>
      <c r="CJ88" s="56">
        <v>3072</v>
      </c>
      <c r="CK88" s="56">
        <v>25</v>
      </c>
      <c r="CL88" s="56">
        <v>0</v>
      </c>
    </row>
    <row r="89" spans="1:98">
      <c r="A89" s="11"/>
      <c r="B89" s="373"/>
      <c r="C89" s="373"/>
      <c r="D89" s="373"/>
      <c r="E89" s="13"/>
      <c r="F89" s="11"/>
      <c r="G89" s="25"/>
      <c r="H89" s="31"/>
      <c r="I89" s="30"/>
      <c r="M89" s="25"/>
      <c r="N89" s="31"/>
      <c r="O89" s="30"/>
      <c r="V89" s="12"/>
      <c r="W89" s="12"/>
      <c r="X89" s="14"/>
      <c r="AB89" s="25"/>
      <c r="AC89" s="12"/>
      <c r="AD89" s="12"/>
      <c r="AK89" s="12"/>
      <c r="AL89" s="30"/>
      <c r="AM89" s="32"/>
      <c r="AQ89" s="12"/>
      <c r="AR89" s="12"/>
      <c r="AS89" s="12"/>
      <c r="AZ89" s="49"/>
      <c r="BA89" s="30"/>
      <c r="BB89" s="7"/>
      <c r="BF89" s="12"/>
      <c r="BG89" s="12"/>
      <c r="BH89" s="12"/>
      <c r="BO89" s="7"/>
      <c r="BP89" s="7"/>
      <c r="BQ89" s="49"/>
      <c r="BU89" s="7"/>
      <c r="BV89" s="7"/>
      <c r="BW89" s="7"/>
      <c r="CD89" s="7"/>
      <c r="CE89" s="7"/>
      <c r="CF89" s="7"/>
      <c r="CJ89" s="7"/>
      <c r="CK89" s="7"/>
      <c r="CL89" s="7"/>
    </row>
    <row r="90" spans="1:98">
      <c r="A90" s="11"/>
      <c r="B90" s="373"/>
      <c r="C90" s="373"/>
      <c r="D90" s="373"/>
      <c r="E90" s="13"/>
      <c r="F90" s="11"/>
      <c r="G90" s="25"/>
      <c r="H90" s="31"/>
      <c r="I90" s="30"/>
      <c r="M90" s="25"/>
      <c r="N90" s="31"/>
      <c r="O90" s="30"/>
      <c r="V90" s="12"/>
      <c r="W90" s="12"/>
      <c r="X90" s="14"/>
      <c r="AB90" s="25"/>
      <c r="AC90" s="12"/>
      <c r="AD90" s="12"/>
      <c r="AK90" s="12"/>
      <c r="AL90" s="30"/>
      <c r="AM90" s="32"/>
      <c r="AQ90" s="12"/>
      <c r="AR90" s="12"/>
      <c r="AS90" s="12"/>
      <c r="AZ90" s="49"/>
      <c r="BA90" s="30"/>
      <c r="BB90" s="12"/>
      <c r="BF90" s="12"/>
      <c r="BG90" s="12"/>
      <c r="BH90" s="12"/>
      <c r="BO90" s="7"/>
      <c r="BP90" s="7"/>
      <c r="BQ90" s="7"/>
      <c r="BU90" s="7"/>
      <c r="BV90" s="7"/>
      <c r="BW90" s="7"/>
      <c r="CD90" s="7"/>
      <c r="CE90" s="7"/>
      <c r="CF90" s="7"/>
      <c r="CJ90" s="7"/>
      <c r="CK90" s="7"/>
      <c r="CL90" s="7"/>
    </row>
    <row r="91" spans="1:98">
      <c r="A91" s="11"/>
      <c r="B91" s="373"/>
      <c r="C91" s="373"/>
      <c r="D91" s="373"/>
      <c r="E91" s="13"/>
      <c r="F91" s="11"/>
      <c r="G91" s="25"/>
      <c r="H91" s="31"/>
      <c r="I91" s="30"/>
      <c r="M91" s="25"/>
      <c r="N91" s="31"/>
      <c r="O91" s="30"/>
      <c r="V91" s="12"/>
      <c r="W91" s="12"/>
      <c r="X91" s="14"/>
      <c r="AB91" s="25"/>
      <c r="AC91" s="12"/>
      <c r="AD91" s="12"/>
      <c r="AK91" s="12"/>
      <c r="AL91" s="30"/>
      <c r="AM91" s="32"/>
      <c r="AQ91" s="12"/>
      <c r="AR91" s="12"/>
      <c r="AS91" s="12"/>
      <c r="AZ91" s="49"/>
      <c r="BA91" s="30"/>
      <c r="BB91" s="12"/>
      <c r="BF91" s="12"/>
      <c r="BG91" s="12"/>
      <c r="BH91" s="12"/>
      <c r="BO91" s="7"/>
      <c r="BP91" s="7"/>
      <c r="BQ91" s="7"/>
      <c r="BU91" s="7"/>
      <c r="BV91" s="7"/>
      <c r="BW91" s="7"/>
      <c r="CD91" s="7"/>
      <c r="CE91" s="7"/>
      <c r="CF91" s="7"/>
      <c r="CJ91" s="7"/>
      <c r="CK91" s="7"/>
      <c r="CL91" s="7"/>
    </row>
    <row r="92" spans="1:98">
      <c r="A92" s="11"/>
      <c r="B92" s="373"/>
      <c r="C92" s="373"/>
      <c r="D92" s="373"/>
      <c r="E92" s="13"/>
      <c r="F92" s="11"/>
      <c r="G92" s="25"/>
      <c r="H92" s="31"/>
      <c r="I92" s="30"/>
      <c r="M92" s="25"/>
      <c r="N92" s="31"/>
      <c r="O92" s="30"/>
      <c r="V92" s="12"/>
      <c r="W92" s="12"/>
      <c r="X92" s="14"/>
      <c r="AB92" s="25"/>
      <c r="AC92" s="12"/>
      <c r="AD92" s="12"/>
      <c r="AK92" s="12"/>
      <c r="AL92" s="30"/>
      <c r="AM92" s="32"/>
      <c r="AQ92" s="12"/>
      <c r="AR92" s="12"/>
      <c r="AS92" s="12"/>
      <c r="AZ92" s="49"/>
      <c r="BA92" s="30"/>
      <c r="BB92" s="12"/>
      <c r="BF92" s="12"/>
      <c r="BG92" s="12"/>
      <c r="BH92" s="12"/>
      <c r="BO92" s="7"/>
      <c r="BP92" s="7"/>
      <c r="BQ92" s="7"/>
      <c r="BU92" s="7"/>
      <c r="BV92" s="7"/>
      <c r="BW92" s="7"/>
      <c r="CD92" s="7"/>
      <c r="CE92" s="7"/>
      <c r="CF92" s="7"/>
      <c r="CJ92" s="7"/>
      <c r="CK92" s="7"/>
      <c r="CL92" s="7"/>
    </row>
    <row r="93" spans="1:98">
      <c r="A93" s="11"/>
      <c r="B93" s="373"/>
      <c r="C93" s="373"/>
      <c r="D93" s="373"/>
      <c r="E93" s="13"/>
      <c r="F93" s="11"/>
      <c r="G93" s="25"/>
      <c r="H93" s="31"/>
      <c r="I93" s="30"/>
      <c r="M93" s="25"/>
      <c r="N93" s="31"/>
      <c r="O93" s="30"/>
      <c r="V93" s="12"/>
      <c r="W93" s="12"/>
      <c r="X93" s="14"/>
      <c r="AB93" s="25"/>
      <c r="AC93" s="12"/>
      <c r="AD93" s="12"/>
      <c r="AK93" s="12"/>
      <c r="AL93" s="30"/>
      <c r="AM93" s="32"/>
      <c r="AQ93" s="12"/>
      <c r="AR93" s="12"/>
      <c r="AS93" s="12"/>
      <c r="AZ93" s="49"/>
      <c r="BA93" s="30"/>
      <c r="BB93" s="12"/>
      <c r="BF93" s="12"/>
      <c r="BG93" s="12"/>
      <c r="BH93" s="12"/>
      <c r="BO93" s="7"/>
      <c r="BP93" s="7"/>
      <c r="BQ93" s="7"/>
      <c r="BU93" s="7"/>
      <c r="BV93" s="7"/>
      <c r="BW93" s="7"/>
      <c r="CD93" s="7"/>
      <c r="CE93" s="7"/>
      <c r="CF93" s="7"/>
      <c r="CJ93" s="7"/>
      <c r="CK93" s="7"/>
      <c r="CL93" s="7"/>
    </row>
    <row r="94" spans="1:98">
      <c r="A94" s="11"/>
      <c r="B94" s="373"/>
      <c r="C94" s="373"/>
      <c r="D94" s="373"/>
      <c r="E94" s="13"/>
      <c r="F94" s="11"/>
      <c r="G94" s="25"/>
      <c r="H94" s="31"/>
      <c r="I94" s="30"/>
      <c r="M94" s="25"/>
      <c r="N94" s="31"/>
      <c r="O94" s="30"/>
      <c r="V94" s="12"/>
      <c r="W94" s="12"/>
      <c r="X94" s="14"/>
      <c r="AB94" s="25"/>
      <c r="AC94" s="12"/>
      <c r="AD94" s="12"/>
      <c r="AK94" s="12"/>
      <c r="AL94" s="30"/>
      <c r="AM94" s="32"/>
      <c r="AQ94" s="12"/>
      <c r="AR94" s="12"/>
      <c r="AS94" s="12"/>
      <c r="AZ94" s="49"/>
      <c r="BA94" s="30"/>
      <c r="BB94" s="12"/>
      <c r="BF94" s="12"/>
      <c r="BG94" s="12"/>
      <c r="BH94" s="12"/>
      <c r="BO94" s="7"/>
      <c r="BP94" s="7"/>
      <c r="BQ94" s="7"/>
      <c r="BU94" s="7"/>
      <c r="BV94" s="7"/>
      <c r="BW94" s="7"/>
      <c r="CD94" s="7"/>
      <c r="CE94" s="7"/>
      <c r="CF94" s="7"/>
      <c r="CJ94" s="7"/>
      <c r="CK94" s="7"/>
      <c r="CL94" s="7"/>
    </row>
    <row r="95" spans="1:98">
      <c r="A95" s="11"/>
      <c r="B95" s="373"/>
      <c r="C95" s="373"/>
      <c r="D95" s="373"/>
      <c r="E95" s="13"/>
      <c r="F95" s="11"/>
      <c r="G95" s="25"/>
      <c r="H95" s="31"/>
      <c r="I95" s="30"/>
      <c r="M95" s="25"/>
      <c r="N95" s="31"/>
      <c r="O95" s="30"/>
      <c r="V95" s="12"/>
      <c r="W95" s="12"/>
      <c r="X95" s="14"/>
      <c r="AB95" s="25"/>
      <c r="AC95" s="12"/>
      <c r="AD95" s="12"/>
      <c r="AK95" s="12"/>
      <c r="AL95" s="30"/>
      <c r="AM95" s="32"/>
      <c r="AQ95" s="12"/>
      <c r="AR95" s="12"/>
      <c r="AS95" s="12"/>
      <c r="AZ95" s="49"/>
      <c r="BA95" s="30"/>
      <c r="BB95" s="12"/>
      <c r="BF95" s="12"/>
      <c r="BG95" s="12"/>
      <c r="BH95" s="12"/>
      <c r="BO95" s="7"/>
      <c r="BP95" s="7"/>
      <c r="BQ95" s="7"/>
      <c r="BU95" s="7"/>
      <c r="BV95" s="7"/>
      <c r="BW95" s="7"/>
      <c r="CD95" s="7"/>
      <c r="CE95" s="7"/>
      <c r="CF95" s="7"/>
      <c r="CJ95" s="7"/>
      <c r="CK95" s="7"/>
      <c r="CL95" s="7"/>
    </row>
    <row r="96" spans="1:98">
      <c r="A96" s="11"/>
      <c r="B96" s="373"/>
      <c r="C96" s="373"/>
      <c r="D96" s="373"/>
      <c r="E96" s="13"/>
      <c r="F96" s="11"/>
      <c r="G96" s="25"/>
      <c r="H96" s="31"/>
      <c r="I96" s="30"/>
      <c r="M96" s="25"/>
      <c r="N96" s="31"/>
      <c r="O96" s="30"/>
      <c r="V96" s="12"/>
      <c r="W96" s="12"/>
      <c r="X96" s="14"/>
      <c r="AB96" s="25"/>
      <c r="AC96" s="12"/>
      <c r="AD96" s="12"/>
      <c r="AK96" s="12"/>
      <c r="AL96" s="30"/>
      <c r="AM96" s="32"/>
      <c r="AQ96" s="12"/>
      <c r="AR96" s="12"/>
      <c r="AS96" s="12"/>
      <c r="AZ96" s="49"/>
      <c r="BA96" s="30"/>
      <c r="BB96" s="12"/>
      <c r="BF96" s="12"/>
      <c r="BG96" s="12"/>
      <c r="BH96" s="12"/>
      <c r="BO96" s="7"/>
      <c r="BP96" s="7"/>
      <c r="BQ96" s="7"/>
      <c r="BU96" s="7"/>
      <c r="BV96" s="7"/>
      <c r="BW96" s="7"/>
      <c r="CD96" s="7"/>
      <c r="CE96" s="7"/>
      <c r="CF96" s="7"/>
      <c r="CJ96" s="7"/>
      <c r="CK96" s="7"/>
      <c r="CL96" s="7"/>
    </row>
    <row r="97" spans="1:90">
      <c r="A97" s="11"/>
      <c r="B97" s="373"/>
      <c r="C97" s="373"/>
      <c r="D97" s="373"/>
      <c r="E97" s="13"/>
      <c r="F97" s="11"/>
      <c r="G97" s="25"/>
      <c r="H97" s="31"/>
      <c r="I97" s="30"/>
      <c r="M97" s="25"/>
      <c r="N97" s="31"/>
      <c r="O97" s="30"/>
      <c r="V97" s="12"/>
      <c r="W97" s="12"/>
      <c r="X97" s="14"/>
      <c r="AB97" s="25"/>
      <c r="AC97" s="12"/>
      <c r="AD97" s="12"/>
      <c r="AK97" s="12"/>
      <c r="AL97" s="30"/>
      <c r="AM97" s="32"/>
      <c r="AQ97" s="12"/>
      <c r="AR97" s="12"/>
      <c r="AS97" s="12"/>
      <c r="AZ97" s="49"/>
      <c r="BA97" s="30"/>
      <c r="BB97" s="12"/>
      <c r="BF97" s="12"/>
      <c r="BG97" s="12"/>
      <c r="BH97" s="12"/>
      <c r="BO97" s="7"/>
      <c r="BP97" s="7"/>
      <c r="BQ97" s="7"/>
      <c r="BU97" s="7"/>
      <c r="BV97" s="7"/>
      <c r="BW97" s="7"/>
      <c r="CD97" s="7"/>
      <c r="CE97" s="7"/>
      <c r="CF97" s="7"/>
      <c r="CJ97" s="7"/>
      <c r="CK97" s="7"/>
      <c r="CL97" s="7"/>
    </row>
    <row r="98" spans="1:90">
      <c r="A98" s="11"/>
      <c r="B98" s="373"/>
      <c r="C98" s="373"/>
      <c r="D98" s="373"/>
      <c r="E98" s="13"/>
      <c r="F98" s="11"/>
      <c r="G98" s="25"/>
      <c r="H98" s="31"/>
      <c r="I98" s="30"/>
      <c r="M98" s="25"/>
      <c r="N98" s="31"/>
      <c r="O98" s="30"/>
      <c r="V98" s="12"/>
      <c r="W98" s="12"/>
      <c r="X98" s="14"/>
      <c r="AB98" s="25"/>
      <c r="AC98" s="12"/>
      <c r="AD98" s="12"/>
      <c r="AK98" s="12"/>
      <c r="AL98" s="30"/>
      <c r="AM98" s="32"/>
      <c r="AQ98" s="12"/>
      <c r="AR98" s="12"/>
      <c r="AS98" s="12"/>
      <c r="AZ98" s="49"/>
      <c r="BA98" s="30"/>
      <c r="BB98" s="12"/>
      <c r="BF98" s="12"/>
      <c r="BG98" s="12"/>
      <c r="BH98" s="12"/>
      <c r="BO98" s="7"/>
      <c r="BP98" s="7"/>
      <c r="BQ98" s="7"/>
      <c r="BU98" s="7"/>
      <c r="BV98" s="7"/>
      <c r="BW98" s="7"/>
      <c r="CD98" s="7"/>
      <c r="CE98" s="7"/>
      <c r="CF98" s="7"/>
      <c r="CJ98" s="7"/>
      <c r="CK98" s="7"/>
      <c r="CL98" s="7"/>
    </row>
    <row r="99" spans="1:90">
      <c r="A99" s="11"/>
      <c r="B99" s="373"/>
      <c r="C99" s="373"/>
      <c r="D99" s="373"/>
      <c r="E99" s="13"/>
      <c r="F99" s="11"/>
      <c r="G99" s="25"/>
      <c r="H99" s="31"/>
      <c r="I99" s="30"/>
      <c r="M99" s="25"/>
      <c r="N99" s="31"/>
      <c r="O99" s="30"/>
      <c r="V99" s="12"/>
      <c r="W99" s="12"/>
      <c r="X99" s="14"/>
      <c r="AB99" s="25"/>
      <c r="AC99" s="12"/>
      <c r="AD99" s="12"/>
      <c r="AK99" s="12"/>
      <c r="AL99" s="30"/>
      <c r="AM99" s="32"/>
      <c r="AQ99" s="12"/>
      <c r="AR99" s="12"/>
      <c r="AS99" s="12"/>
      <c r="AZ99" s="49"/>
      <c r="BA99" s="30"/>
      <c r="BB99" s="12"/>
      <c r="BF99" s="12"/>
      <c r="BG99" s="12"/>
      <c r="BH99" s="12"/>
      <c r="BO99" s="7"/>
      <c r="BP99" s="7"/>
      <c r="BQ99" s="7"/>
      <c r="BU99" s="7"/>
      <c r="BV99" s="7"/>
      <c r="BW99" s="7"/>
      <c r="CD99" s="7"/>
      <c r="CE99" s="7"/>
      <c r="CF99" s="7"/>
      <c r="CJ99" s="7"/>
      <c r="CK99" s="7"/>
      <c r="CL99" s="7"/>
    </row>
    <row r="100" spans="1:90">
      <c r="A100" s="11"/>
      <c r="B100" s="373"/>
      <c r="C100" s="373"/>
      <c r="D100" s="373"/>
      <c r="E100" s="13"/>
      <c r="F100" s="11"/>
      <c r="G100" s="25"/>
      <c r="H100" s="31"/>
      <c r="I100" s="30"/>
      <c r="M100" s="25"/>
      <c r="N100" s="31"/>
      <c r="O100" s="30"/>
      <c r="V100" s="12"/>
      <c r="W100" s="12"/>
      <c r="X100" s="14"/>
      <c r="AB100" s="25"/>
      <c r="AC100" s="12"/>
      <c r="AD100" s="12"/>
      <c r="AK100" s="12"/>
      <c r="AL100" s="30"/>
      <c r="AM100" s="32"/>
      <c r="AQ100" s="12"/>
      <c r="AR100" s="12"/>
      <c r="AS100" s="12"/>
      <c r="AZ100" s="49"/>
      <c r="BA100" s="30"/>
      <c r="BB100" s="12"/>
      <c r="BF100" s="12"/>
      <c r="BG100" s="12"/>
      <c r="BH100" s="12"/>
      <c r="BO100" s="7"/>
      <c r="BP100" s="7"/>
      <c r="BQ100" s="7"/>
      <c r="BU100" s="7"/>
      <c r="BV100" s="7"/>
      <c r="BW100" s="7"/>
      <c r="CD100" s="7"/>
      <c r="CE100" s="7"/>
      <c r="CF100" s="7"/>
      <c r="CJ100" s="7"/>
      <c r="CK100" s="7"/>
      <c r="CL100" s="7"/>
    </row>
    <row r="101" spans="1:90">
      <c r="A101" s="11"/>
      <c r="B101" s="373"/>
      <c r="C101" s="373"/>
      <c r="D101" s="373"/>
      <c r="E101" s="13"/>
      <c r="F101" s="11"/>
      <c r="G101" s="25"/>
      <c r="H101" s="31"/>
      <c r="I101" s="30"/>
      <c r="M101" s="25"/>
      <c r="N101" s="31"/>
      <c r="O101" s="30"/>
      <c r="V101" s="12"/>
      <c r="W101" s="12"/>
      <c r="X101" s="14"/>
      <c r="AB101" s="25"/>
      <c r="AC101" s="12"/>
      <c r="AD101" s="12"/>
      <c r="AK101" s="12"/>
      <c r="AL101" s="30"/>
      <c r="AM101" s="32"/>
      <c r="AQ101" s="12"/>
      <c r="AR101" s="12"/>
      <c r="AS101" s="12"/>
      <c r="AZ101" s="49"/>
      <c r="BA101" s="30"/>
      <c r="BB101" s="12"/>
      <c r="BF101" s="12"/>
      <c r="BG101" s="12"/>
      <c r="BH101" s="12"/>
      <c r="BO101" s="7"/>
      <c r="BP101" s="7"/>
      <c r="BQ101" s="7"/>
      <c r="BU101" s="7"/>
      <c r="BV101" s="7"/>
      <c r="BW101" s="7"/>
      <c r="CD101" s="7"/>
      <c r="CE101" s="7"/>
      <c r="CF101" s="7"/>
      <c r="CJ101" s="7"/>
      <c r="CK101" s="7"/>
      <c r="CL101" s="7"/>
    </row>
    <row r="102" spans="1:90">
      <c r="A102" s="11"/>
      <c r="B102" s="373"/>
      <c r="C102" s="373"/>
      <c r="D102" s="373"/>
      <c r="E102" s="13"/>
      <c r="F102" s="11"/>
      <c r="G102" s="25"/>
      <c r="H102" s="31"/>
      <c r="I102" s="30"/>
      <c r="M102" s="25"/>
      <c r="N102" s="31"/>
      <c r="O102" s="30"/>
      <c r="V102" s="12"/>
      <c r="W102" s="12"/>
      <c r="X102" s="14"/>
      <c r="AB102" s="25"/>
      <c r="AC102" s="12"/>
      <c r="AD102" s="12"/>
      <c r="AK102" s="12"/>
      <c r="AL102" s="30"/>
      <c r="AM102" s="32"/>
      <c r="AQ102" s="12"/>
      <c r="AR102" s="12"/>
      <c r="AS102" s="12"/>
      <c r="AZ102" s="49"/>
      <c r="BA102" s="30"/>
      <c r="BB102" s="12"/>
      <c r="BF102" s="12"/>
      <c r="BG102" s="12"/>
      <c r="BH102" s="12"/>
      <c r="BO102" s="7"/>
      <c r="BP102" s="7"/>
      <c r="BQ102" s="7"/>
      <c r="BU102" s="7"/>
      <c r="BV102" s="7"/>
      <c r="BW102" s="7"/>
      <c r="CD102" s="7"/>
      <c r="CE102" s="7"/>
      <c r="CF102" s="7"/>
      <c r="CJ102" s="7"/>
      <c r="CK102" s="7"/>
      <c r="CL102" s="7"/>
    </row>
    <row r="103" spans="1:90">
      <c r="A103" s="11"/>
      <c r="B103" s="373"/>
      <c r="C103" s="373"/>
      <c r="D103" s="373"/>
      <c r="E103" s="13"/>
      <c r="F103" s="11"/>
      <c r="G103" s="25"/>
      <c r="H103" s="31"/>
      <c r="I103" s="30"/>
      <c r="M103" s="25"/>
      <c r="N103" s="31"/>
      <c r="O103" s="30"/>
      <c r="V103" s="12"/>
      <c r="W103" s="12"/>
      <c r="X103" s="14"/>
      <c r="AB103" s="25"/>
      <c r="AC103" s="12"/>
      <c r="AD103" s="12"/>
      <c r="AK103" s="12"/>
      <c r="AL103" s="30"/>
      <c r="AM103" s="32"/>
      <c r="AQ103" s="12"/>
      <c r="AR103" s="12"/>
      <c r="AS103" s="12"/>
      <c r="AZ103" s="49"/>
      <c r="BA103" s="30"/>
      <c r="BB103" s="12"/>
      <c r="BF103" s="12"/>
      <c r="BG103" s="12"/>
      <c r="BH103" s="12"/>
      <c r="BO103" s="7"/>
      <c r="BP103" s="7"/>
      <c r="BQ103" s="7"/>
      <c r="BU103" s="7"/>
      <c r="BV103" s="7"/>
      <c r="BW103" s="7"/>
      <c r="CD103" s="7"/>
      <c r="CE103" s="7"/>
      <c r="CF103" s="7"/>
      <c r="CJ103" s="7"/>
      <c r="CK103" s="7"/>
      <c r="CL103" s="7"/>
    </row>
    <row r="104" spans="1:90">
      <c r="A104" s="11"/>
      <c r="B104" s="373"/>
      <c r="C104" s="373"/>
      <c r="D104" s="373"/>
      <c r="E104" s="13"/>
      <c r="F104" s="11"/>
      <c r="G104" s="25"/>
      <c r="H104" s="31"/>
      <c r="I104" s="30"/>
      <c r="M104" s="25"/>
      <c r="N104" s="31"/>
      <c r="O104" s="30"/>
      <c r="V104" s="12"/>
      <c r="W104" s="12"/>
      <c r="X104" s="14"/>
      <c r="AB104" s="25"/>
      <c r="AC104" s="12"/>
      <c r="AD104" s="12"/>
      <c r="AK104" s="12"/>
      <c r="AL104" s="30"/>
      <c r="AM104" s="32"/>
      <c r="AQ104" s="12"/>
      <c r="AR104" s="12"/>
      <c r="AS104" s="12"/>
      <c r="AZ104" s="49"/>
      <c r="BA104" s="30"/>
      <c r="BB104" s="12"/>
      <c r="BF104" s="12"/>
      <c r="BG104" s="12"/>
      <c r="BH104" s="12"/>
      <c r="BO104" s="7"/>
      <c r="BP104" s="7"/>
      <c r="BQ104" s="7"/>
      <c r="BU104" s="7"/>
      <c r="BV104" s="7"/>
      <c r="BW104" s="7"/>
      <c r="CD104" s="7"/>
      <c r="CE104" s="7"/>
      <c r="CF104" s="7"/>
      <c r="CJ104" s="7"/>
      <c r="CK104" s="7"/>
      <c r="CL104" s="7"/>
    </row>
    <row r="105" spans="1:90">
      <c r="A105" s="11"/>
      <c r="B105" s="373"/>
      <c r="C105" s="373"/>
      <c r="D105" s="373"/>
      <c r="E105" s="13"/>
      <c r="F105" s="11"/>
      <c r="G105" s="25"/>
      <c r="H105" s="31"/>
      <c r="I105" s="30"/>
      <c r="M105" s="25"/>
      <c r="N105" s="31"/>
      <c r="O105" s="30"/>
      <c r="V105" s="12"/>
      <c r="W105" s="12"/>
      <c r="X105" s="14"/>
      <c r="AB105" s="25"/>
      <c r="AC105" s="12"/>
      <c r="AD105" s="12"/>
      <c r="AK105" s="12"/>
      <c r="AL105" s="30"/>
      <c r="AM105" s="32"/>
      <c r="AQ105" s="12"/>
      <c r="AR105" s="12"/>
      <c r="AS105" s="12"/>
      <c r="AZ105" s="49"/>
      <c r="BA105" s="30"/>
      <c r="BB105" s="12"/>
      <c r="BF105" s="12"/>
      <c r="BG105" s="12"/>
      <c r="BH105" s="12"/>
      <c r="BO105" s="7"/>
      <c r="BP105" s="7"/>
      <c r="BQ105" s="7"/>
      <c r="BU105" s="7"/>
      <c r="BV105" s="7"/>
      <c r="BW105" s="7"/>
      <c r="CD105" s="7"/>
      <c r="CE105" s="7"/>
      <c r="CF105" s="7"/>
      <c r="CJ105" s="7"/>
      <c r="CK105" s="7"/>
      <c r="CL105" s="7"/>
    </row>
    <row r="106" spans="1:90">
      <c r="A106" s="11"/>
      <c r="B106" s="373"/>
      <c r="C106" s="373"/>
      <c r="D106" s="373"/>
      <c r="E106" s="13"/>
      <c r="F106" s="11"/>
      <c r="G106" s="25"/>
      <c r="H106" s="31"/>
      <c r="I106" s="30"/>
      <c r="M106" s="25"/>
      <c r="N106" s="31"/>
      <c r="O106" s="30"/>
      <c r="V106" s="12"/>
      <c r="W106" s="12"/>
      <c r="X106" s="14"/>
      <c r="AB106" s="25"/>
      <c r="AC106" s="12"/>
      <c r="AD106" s="12"/>
      <c r="AK106" s="12"/>
      <c r="AL106" s="30"/>
      <c r="AM106" s="32"/>
      <c r="AQ106" s="12"/>
      <c r="AR106" s="12"/>
      <c r="AS106" s="12"/>
      <c r="AZ106" s="49"/>
      <c r="BA106" s="30"/>
      <c r="BB106" s="12"/>
      <c r="BF106" s="12"/>
      <c r="BG106" s="12"/>
      <c r="BH106" s="12"/>
      <c r="BO106" s="7"/>
      <c r="BP106" s="7"/>
      <c r="BQ106" s="7"/>
      <c r="BU106" s="7"/>
      <c r="BV106" s="7"/>
      <c r="BW106" s="7"/>
      <c r="CD106" s="7"/>
      <c r="CE106" s="7"/>
      <c r="CF106" s="7"/>
      <c r="CJ106" s="7"/>
      <c r="CK106" s="7"/>
      <c r="CL106" s="7"/>
    </row>
    <row r="107" spans="1:90">
      <c r="A107" s="11"/>
      <c r="B107" s="373"/>
      <c r="C107" s="373"/>
      <c r="D107" s="373"/>
      <c r="E107" s="13"/>
      <c r="F107" s="11"/>
      <c r="G107" s="25"/>
      <c r="H107" s="31"/>
      <c r="I107" s="30"/>
      <c r="M107" s="25"/>
      <c r="N107" s="31"/>
      <c r="O107" s="30"/>
      <c r="V107" s="12"/>
      <c r="W107" s="12"/>
      <c r="X107" s="14"/>
      <c r="AB107" s="25"/>
      <c r="AC107" s="12"/>
      <c r="AD107" s="12"/>
      <c r="AK107" s="12"/>
      <c r="AL107" s="30"/>
      <c r="AM107" s="32"/>
      <c r="AQ107" s="12"/>
      <c r="AR107" s="12"/>
      <c r="AS107" s="12"/>
      <c r="AZ107" s="49"/>
      <c r="BA107" s="30"/>
      <c r="BB107" s="12"/>
      <c r="BF107" s="12"/>
      <c r="BG107" s="12"/>
      <c r="BH107" s="12"/>
      <c r="BO107" s="7"/>
      <c r="BP107" s="7"/>
      <c r="BQ107" s="7"/>
      <c r="BU107" s="7"/>
      <c r="BV107" s="7"/>
      <c r="BW107" s="7"/>
      <c r="CD107" s="7"/>
      <c r="CE107" s="7"/>
      <c r="CF107" s="7"/>
      <c r="CJ107" s="7"/>
      <c r="CK107" s="7"/>
      <c r="CL107" s="7"/>
    </row>
    <row r="108" spans="1:90">
      <c r="A108" s="11"/>
      <c r="B108" s="373"/>
      <c r="C108" s="373"/>
      <c r="D108" s="373"/>
      <c r="E108" s="13"/>
      <c r="F108" s="11"/>
      <c r="G108" s="25"/>
      <c r="H108" s="31"/>
      <c r="I108" s="30"/>
      <c r="M108" s="25"/>
      <c r="N108" s="31"/>
      <c r="O108" s="30"/>
      <c r="V108" s="12"/>
      <c r="W108" s="12"/>
      <c r="X108" s="14"/>
      <c r="AB108" s="25"/>
      <c r="AC108" s="12"/>
      <c r="AD108" s="12"/>
      <c r="AK108" s="12"/>
      <c r="AL108" s="30"/>
      <c r="AM108" s="32"/>
      <c r="AQ108" s="12"/>
      <c r="AR108" s="12"/>
      <c r="AS108" s="12"/>
      <c r="AZ108" s="49"/>
      <c r="BA108" s="30"/>
      <c r="BB108" s="12"/>
      <c r="BF108" s="12"/>
      <c r="BG108" s="12"/>
      <c r="BH108" s="12"/>
      <c r="BO108" s="7"/>
      <c r="BP108" s="7"/>
      <c r="BQ108" s="7"/>
      <c r="BU108" s="7"/>
      <c r="BV108" s="7"/>
      <c r="BW108" s="7"/>
      <c r="CD108" s="7"/>
      <c r="CE108" s="7"/>
      <c r="CF108" s="7"/>
      <c r="CJ108" s="7"/>
      <c r="CK108" s="7"/>
      <c r="CL108" s="7"/>
    </row>
    <row r="109" spans="1:90">
      <c r="A109" s="11"/>
      <c r="B109" s="373"/>
      <c r="C109" s="373"/>
      <c r="D109" s="373"/>
      <c r="E109" s="13"/>
      <c r="F109" s="11"/>
      <c r="G109" s="25"/>
      <c r="H109" s="31"/>
      <c r="I109" s="30"/>
      <c r="M109" s="25"/>
      <c r="N109" s="31"/>
      <c r="O109" s="30"/>
      <c r="V109" s="12"/>
      <c r="W109" s="12"/>
      <c r="X109" s="14"/>
      <c r="AB109" s="25"/>
      <c r="AC109" s="12"/>
      <c r="AD109" s="12"/>
      <c r="AK109" s="12"/>
      <c r="AL109" s="30"/>
      <c r="AM109" s="32"/>
      <c r="AQ109" s="12"/>
      <c r="AR109" s="12"/>
      <c r="AS109" s="12"/>
      <c r="AZ109" s="49"/>
      <c r="BA109" s="30"/>
      <c r="BB109" s="12"/>
      <c r="BF109" s="12"/>
      <c r="BG109" s="12"/>
      <c r="BH109" s="12"/>
      <c r="BO109" s="7"/>
      <c r="BP109" s="7"/>
      <c r="BQ109" s="7"/>
      <c r="BU109" s="7"/>
      <c r="BV109" s="7"/>
      <c r="BW109" s="7"/>
      <c r="CD109" s="7"/>
      <c r="CE109" s="7"/>
      <c r="CF109" s="7"/>
      <c r="CJ109" s="7"/>
      <c r="CK109" s="7"/>
      <c r="CL109" s="7"/>
    </row>
    <row r="110" spans="1:90">
      <c r="A110" s="11"/>
      <c r="B110" s="373"/>
      <c r="C110" s="373"/>
      <c r="D110" s="373"/>
      <c r="E110" s="13"/>
      <c r="F110" s="11"/>
      <c r="G110" s="25"/>
      <c r="H110" s="31"/>
      <c r="I110" s="30"/>
      <c r="M110" s="25"/>
      <c r="N110" s="31"/>
      <c r="O110" s="30"/>
      <c r="V110" s="12"/>
      <c r="W110" s="12"/>
      <c r="X110" s="14"/>
      <c r="AB110" s="25"/>
      <c r="AC110" s="12"/>
      <c r="AD110" s="12"/>
      <c r="AK110" s="12"/>
      <c r="AL110" s="30"/>
      <c r="AM110" s="32"/>
      <c r="AQ110" s="12"/>
      <c r="AR110" s="12"/>
      <c r="AS110" s="12"/>
      <c r="AZ110" s="49"/>
      <c r="BA110" s="30"/>
      <c r="BB110" s="12"/>
      <c r="BF110" s="12"/>
      <c r="BG110" s="12"/>
      <c r="BH110" s="12"/>
      <c r="BO110" s="7"/>
      <c r="BP110" s="7"/>
      <c r="BQ110" s="7"/>
      <c r="BU110" s="7"/>
      <c r="BV110" s="7"/>
      <c r="BW110" s="7"/>
      <c r="CD110" s="7"/>
      <c r="CE110" s="7"/>
      <c r="CF110" s="7"/>
      <c r="CJ110" s="7"/>
      <c r="CK110" s="7"/>
      <c r="CL110" s="7"/>
    </row>
    <row r="111" spans="1:90">
      <c r="A111" s="11"/>
      <c r="B111" s="373"/>
      <c r="C111" s="373"/>
      <c r="D111" s="373"/>
      <c r="E111" s="13"/>
      <c r="F111" s="11"/>
      <c r="G111" s="25"/>
      <c r="H111" s="31"/>
      <c r="I111" s="30"/>
      <c r="M111" s="25"/>
      <c r="N111" s="31"/>
      <c r="O111" s="30"/>
      <c r="V111" s="12"/>
      <c r="W111" s="12"/>
      <c r="X111" s="14"/>
      <c r="AB111" s="25"/>
      <c r="AC111" s="12"/>
      <c r="AD111" s="12"/>
      <c r="AK111" s="12"/>
      <c r="AL111" s="30"/>
      <c r="AM111" s="32"/>
      <c r="AQ111" s="12"/>
      <c r="AR111" s="12"/>
      <c r="AS111" s="12"/>
      <c r="AZ111" s="49"/>
      <c r="BA111" s="30"/>
      <c r="BB111" s="12"/>
      <c r="BF111" s="12"/>
      <c r="BG111" s="12"/>
      <c r="BH111" s="12"/>
      <c r="BO111" s="7"/>
      <c r="BP111" s="7"/>
      <c r="BQ111" s="7"/>
      <c r="BU111" s="7"/>
      <c r="BV111" s="7"/>
      <c r="BW111" s="7"/>
      <c r="CD111" s="7"/>
      <c r="CE111" s="7"/>
      <c r="CF111" s="7"/>
      <c r="CJ111" s="7"/>
      <c r="CK111" s="7"/>
      <c r="CL111" s="7"/>
    </row>
    <row r="112" spans="1:90">
      <c r="A112" s="11"/>
      <c r="B112" s="373"/>
      <c r="C112" s="373"/>
      <c r="D112" s="373"/>
      <c r="E112" s="13"/>
      <c r="F112" s="11"/>
      <c r="G112" s="25"/>
      <c r="H112" s="31"/>
      <c r="I112" s="30"/>
      <c r="M112" s="25"/>
      <c r="N112" s="31"/>
      <c r="O112" s="30"/>
      <c r="V112" s="12"/>
      <c r="W112" s="12"/>
      <c r="X112" s="14"/>
      <c r="AB112" s="25"/>
      <c r="AC112" s="12"/>
      <c r="AD112" s="12"/>
      <c r="AK112" s="12"/>
      <c r="AL112" s="30"/>
      <c r="AM112" s="32"/>
      <c r="AQ112" s="12"/>
      <c r="AR112" s="12"/>
      <c r="AS112" s="12"/>
      <c r="AZ112" s="49"/>
      <c r="BA112" s="30"/>
      <c r="BB112" s="12"/>
      <c r="BF112" s="12"/>
      <c r="BG112" s="12"/>
      <c r="BH112" s="12"/>
      <c r="BO112" s="7"/>
      <c r="BP112" s="7"/>
      <c r="BQ112" s="7"/>
      <c r="BU112" s="7"/>
      <c r="BV112" s="7"/>
      <c r="BW112" s="7"/>
      <c r="CD112" s="7"/>
      <c r="CE112" s="7"/>
      <c r="CF112" s="7"/>
      <c r="CJ112" s="7"/>
      <c r="CK112" s="7"/>
      <c r="CL112" s="7"/>
    </row>
    <row r="113" spans="1:90">
      <c r="A113" s="11"/>
      <c r="B113" s="373"/>
      <c r="C113" s="373"/>
      <c r="D113" s="373"/>
      <c r="E113" s="13"/>
      <c r="F113" s="11"/>
      <c r="G113" s="25"/>
      <c r="H113" s="31"/>
      <c r="I113" s="30"/>
      <c r="M113" s="25"/>
      <c r="N113" s="31"/>
      <c r="O113" s="30"/>
      <c r="V113" s="12"/>
      <c r="W113" s="12"/>
      <c r="X113" s="14"/>
      <c r="AB113" s="25"/>
      <c r="AC113" s="12"/>
      <c r="AD113" s="12"/>
      <c r="AK113" s="12"/>
      <c r="AL113" s="30"/>
      <c r="AM113" s="32"/>
      <c r="AQ113" s="12"/>
      <c r="AR113" s="12"/>
      <c r="AS113" s="12"/>
      <c r="AZ113" s="49"/>
      <c r="BA113" s="30"/>
      <c r="BB113" s="12"/>
      <c r="BF113" s="12"/>
      <c r="BG113" s="12"/>
      <c r="BH113" s="12"/>
      <c r="BO113" s="7"/>
      <c r="BP113" s="7"/>
      <c r="BQ113" s="7"/>
      <c r="BU113" s="7"/>
      <c r="BV113" s="7"/>
      <c r="BW113" s="7"/>
      <c r="CD113" s="7"/>
      <c r="CE113" s="7"/>
      <c r="CF113" s="7"/>
      <c r="CJ113" s="7"/>
      <c r="CK113" s="7"/>
      <c r="CL113" s="7"/>
    </row>
    <row r="114" spans="1:90">
      <c r="A114" s="11"/>
      <c r="B114" s="373"/>
      <c r="C114" s="373"/>
      <c r="D114" s="373"/>
      <c r="E114" s="13"/>
      <c r="F114" s="11"/>
      <c r="G114" s="25"/>
      <c r="H114" s="31"/>
      <c r="I114" s="30"/>
      <c r="M114" s="25"/>
      <c r="N114" s="31"/>
      <c r="O114" s="30"/>
      <c r="V114" s="12"/>
      <c r="W114" s="12"/>
      <c r="X114" s="14"/>
      <c r="AB114" s="25"/>
      <c r="AC114" s="12"/>
      <c r="AD114" s="12"/>
      <c r="AK114" s="12"/>
      <c r="AL114" s="30"/>
      <c r="AM114" s="32"/>
      <c r="AQ114" s="12"/>
      <c r="AR114" s="12"/>
      <c r="AS114" s="12"/>
      <c r="AZ114" s="49"/>
      <c r="BA114" s="30"/>
      <c r="BB114" s="12"/>
      <c r="BF114" s="12"/>
      <c r="BG114" s="12"/>
      <c r="BH114" s="12"/>
      <c r="BO114" s="7"/>
      <c r="BP114" s="7"/>
      <c r="BQ114" s="7"/>
      <c r="BU114" s="7"/>
      <c r="BV114" s="7"/>
      <c r="BW114" s="7"/>
      <c r="CD114" s="7"/>
      <c r="CE114" s="7"/>
      <c r="CF114" s="7"/>
      <c r="CJ114" s="7"/>
      <c r="CK114" s="7"/>
      <c r="CL114" s="7"/>
    </row>
    <row r="115" spans="1:90">
      <c r="A115" s="11"/>
      <c r="B115" s="373"/>
      <c r="C115" s="373"/>
      <c r="D115" s="373"/>
      <c r="E115" s="13"/>
      <c r="F115" s="11"/>
      <c r="G115" s="25"/>
      <c r="H115" s="31"/>
      <c r="I115" s="30"/>
      <c r="M115" s="25"/>
      <c r="N115" s="31"/>
      <c r="O115" s="30"/>
      <c r="V115" s="12"/>
      <c r="W115" s="12"/>
      <c r="X115" s="14"/>
      <c r="AB115" s="25"/>
      <c r="AC115" s="12"/>
      <c r="AD115" s="12"/>
      <c r="AK115" s="12"/>
      <c r="AL115" s="30"/>
      <c r="AM115" s="32"/>
      <c r="AQ115" s="12"/>
      <c r="AR115" s="12"/>
      <c r="AS115" s="12"/>
      <c r="AZ115" s="49"/>
      <c r="BA115" s="30"/>
      <c r="BB115" s="12"/>
      <c r="BF115" s="12"/>
      <c r="BG115" s="12"/>
      <c r="BH115" s="12"/>
      <c r="BO115" s="7"/>
      <c r="BP115" s="7"/>
      <c r="BQ115" s="7"/>
      <c r="BU115" s="7"/>
      <c r="BV115" s="7"/>
      <c r="BW115" s="7"/>
      <c r="CD115" s="7"/>
      <c r="CE115" s="7"/>
      <c r="CF115" s="7"/>
      <c r="CJ115" s="7"/>
      <c r="CK115" s="7"/>
      <c r="CL115" s="7"/>
    </row>
    <row r="116" spans="1:90">
      <c r="A116" s="11"/>
      <c r="B116" s="373"/>
      <c r="C116" s="373"/>
      <c r="D116" s="373"/>
      <c r="E116" s="13"/>
      <c r="F116" s="11"/>
      <c r="G116" s="25"/>
      <c r="H116" s="31"/>
      <c r="I116" s="30"/>
      <c r="M116" s="25"/>
      <c r="N116" s="31"/>
      <c r="O116" s="30"/>
      <c r="V116" s="12"/>
      <c r="W116" s="12"/>
      <c r="X116" s="14"/>
      <c r="AB116" s="25"/>
      <c r="AC116" s="12"/>
      <c r="AD116" s="12"/>
      <c r="AK116" s="12"/>
      <c r="AL116" s="30"/>
      <c r="AM116" s="32"/>
      <c r="AQ116" s="12"/>
      <c r="AR116" s="12"/>
      <c r="AS116" s="12"/>
      <c r="AZ116" s="49"/>
      <c r="BA116" s="30"/>
      <c r="BB116" s="12"/>
      <c r="BF116" s="12"/>
      <c r="BG116" s="12"/>
      <c r="BH116" s="12"/>
      <c r="BO116" s="7"/>
      <c r="BP116" s="7"/>
      <c r="BQ116" s="7"/>
      <c r="BU116" s="7"/>
      <c r="BV116" s="7"/>
      <c r="BW116" s="7"/>
      <c r="CD116" s="7"/>
      <c r="CE116" s="7"/>
      <c r="CF116" s="7"/>
      <c r="CJ116" s="7"/>
      <c r="CK116" s="7"/>
      <c r="CL116" s="7"/>
    </row>
    <row r="117" spans="1:90">
      <c r="A117" s="11"/>
      <c r="B117" s="373"/>
      <c r="C117" s="373"/>
      <c r="D117" s="373"/>
      <c r="E117" s="13"/>
      <c r="F117" s="11"/>
      <c r="G117" s="25"/>
      <c r="H117" s="31"/>
      <c r="I117" s="30"/>
      <c r="M117" s="25"/>
      <c r="N117" s="31"/>
      <c r="O117" s="30"/>
      <c r="V117" s="12"/>
      <c r="W117" s="12"/>
      <c r="X117" s="14"/>
      <c r="AB117" s="25"/>
      <c r="AC117" s="12"/>
      <c r="AD117" s="12"/>
      <c r="AK117" s="12"/>
      <c r="AL117" s="30"/>
      <c r="AM117" s="32"/>
      <c r="AQ117" s="12"/>
      <c r="AR117" s="12"/>
      <c r="AS117" s="12"/>
      <c r="AZ117" s="49"/>
      <c r="BA117" s="30"/>
      <c r="BB117" s="12"/>
      <c r="BF117" s="12"/>
      <c r="BG117" s="12"/>
      <c r="BH117" s="12"/>
      <c r="BO117" s="7"/>
      <c r="BP117" s="7"/>
      <c r="BQ117" s="7"/>
      <c r="BU117" s="7"/>
      <c r="BV117" s="7"/>
      <c r="BW117" s="7"/>
      <c r="CD117" s="7"/>
      <c r="CE117" s="7"/>
      <c r="CF117" s="7"/>
      <c r="CJ117" s="7"/>
      <c r="CK117" s="7"/>
      <c r="CL117" s="7"/>
    </row>
    <row r="118" spans="1:90">
      <c r="A118" s="11"/>
      <c r="B118" s="373"/>
      <c r="C118" s="373"/>
      <c r="D118" s="373"/>
      <c r="E118" s="13"/>
      <c r="F118" s="11"/>
      <c r="G118" s="25"/>
      <c r="H118" s="31"/>
      <c r="I118" s="30"/>
      <c r="M118" s="25"/>
      <c r="N118" s="31"/>
      <c r="O118" s="30"/>
      <c r="V118" s="12"/>
      <c r="W118" s="12"/>
      <c r="X118" s="14"/>
      <c r="AB118" s="25"/>
      <c r="AC118" s="12"/>
      <c r="AD118" s="12"/>
      <c r="AK118" s="12"/>
      <c r="AL118" s="30"/>
      <c r="AM118" s="32"/>
      <c r="AQ118" s="12"/>
      <c r="AR118" s="12"/>
      <c r="AS118" s="12"/>
      <c r="AZ118" s="49"/>
      <c r="BA118" s="30"/>
      <c r="BB118" s="12"/>
      <c r="BF118" s="12"/>
      <c r="BG118" s="12"/>
      <c r="BH118" s="12"/>
      <c r="BO118" s="7"/>
      <c r="BP118" s="7"/>
      <c r="BQ118" s="7"/>
      <c r="BU118" s="7"/>
      <c r="BV118" s="7"/>
      <c r="BW118" s="7"/>
      <c r="CD118" s="7"/>
      <c r="CE118" s="7"/>
      <c r="CF118" s="7"/>
      <c r="CJ118" s="7"/>
      <c r="CK118" s="7"/>
      <c r="CL118" s="7"/>
    </row>
    <row r="119" spans="1:90">
      <c r="A119" s="11"/>
      <c r="B119" s="373"/>
      <c r="C119" s="373"/>
      <c r="D119" s="373"/>
      <c r="E119" s="13"/>
      <c r="F119" s="11"/>
      <c r="G119" s="25"/>
      <c r="H119" s="31"/>
      <c r="I119" s="30"/>
      <c r="M119" s="25"/>
      <c r="N119" s="31"/>
      <c r="O119" s="30"/>
      <c r="V119" s="12"/>
      <c r="W119" s="12"/>
      <c r="X119" s="14"/>
      <c r="AB119" s="25"/>
      <c r="AC119" s="12"/>
      <c r="AD119" s="12"/>
      <c r="AK119" s="12"/>
      <c r="AL119" s="30"/>
      <c r="AM119" s="32"/>
      <c r="AQ119" s="12"/>
      <c r="AR119" s="12"/>
      <c r="AS119" s="12"/>
      <c r="AZ119" s="49"/>
      <c r="BA119" s="30"/>
      <c r="BB119" s="12"/>
      <c r="BF119" s="12"/>
      <c r="BG119" s="12"/>
      <c r="BH119" s="12"/>
      <c r="BO119" s="7"/>
      <c r="BP119" s="7"/>
      <c r="BQ119" s="7"/>
      <c r="BU119" s="7"/>
      <c r="BV119" s="7"/>
      <c r="BW119" s="7"/>
      <c r="CD119" s="7"/>
      <c r="CE119" s="7"/>
      <c r="CF119" s="7"/>
      <c r="CJ119" s="7"/>
      <c r="CK119" s="7"/>
      <c r="CL119" s="7"/>
    </row>
    <row r="120" spans="1:90">
      <c r="A120" s="11"/>
      <c r="B120" s="373"/>
      <c r="C120" s="373"/>
      <c r="D120" s="373"/>
      <c r="E120" s="13"/>
      <c r="F120" s="11"/>
      <c r="G120" s="25"/>
      <c r="H120" s="31"/>
      <c r="I120" s="30"/>
      <c r="M120" s="25"/>
      <c r="N120" s="31"/>
      <c r="O120" s="30"/>
      <c r="V120" s="12"/>
      <c r="W120" s="12"/>
      <c r="X120" s="14"/>
      <c r="AB120" s="25"/>
      <c r="AC120" s="12"/>
      <c r="AD120" s="12"/>
      <c r="AK120" s="12"/>
      <c r="AL120" s="30"/>
      <c r="AM120" s="32"/>
      <c r="AQ120" s="12"/>
      <c r="AR120" s="12"/>
      <c r="AS120" s="12"/>
      <c r="AZ120" s="49"/>
      <c r="BA120" s="30"/>
      <c r="BB120" s="12"/>
      <c r="BF120" s="12"/>
      <c r="BG120" s="12"/>
      <c r="BH120" s="12"/>
      <c r="BO120" s="7"/>
      <c r="BP120" s="7"/>
      <c r="BQ120" s="7"/>
      <c r="BU120" s="7"/>
      <c r="BV120" s="7"/>
      <c r="BW120" s="7"/>
      <c r="CD120" s="7"/>
      <c r="CE120" s="7"/>
      <c r="CF120" s="7"/>
      <c r="CJ120" s="7"/>
      <c r="CK120" s="7"/>
      <c r="CL120" s="7"/>
    </row>
    <row r="121" spans="1:90">
      <c r="A121" s="11"/>
      <c r="B121" s="373"/>
      <c r="C121" s="373"/>
      <c r="D121" s="373"/>
      <c r="E121" s="13"/>
      <c r="F121" s="11"/>
      <c r="G121" s="25"/>
      <c r="H121" s="31"/>
      <c r="I121" s="30"/>
      <c r="M121" s="25"/>
      <c r="N121" s="31"/>
      <c r="O121" s="30"/>
      <c r="V121" s="12"/>
      <c r="W121" s="12"/>
      <c r="X121" s="14"/>
      <c r="AB121" s="25"/>
      <c r="AC121" s="12"/>
      <c r="AD121" s="12"/>
      <c r="AK121" s="12"/>
      <c r="AL121" s="30"/>
      <c r="AM121" s="32"/>
      <c r="AQ121" s="12"/>
      <c r="AR121" s="12"/>
      <c r="AS121" s="12"/>
      <c r="AZ121" s="49"/>
      <c r="BA121" s="30"/>
      <c r="BB121" s="12"/>
      <c r="BF121" s="12"/>
      <c r="BG121" s="12"/>
      <c r="BH121" s="12"/>
      <c r="BO121" s="7"/>
      <c r="BP121" s="7"/>
      <c r="BQ121" s="7"/>
      <c r="BU121" s="7"/>
      <c r="BV121" s="7"/>
      <c r="BW121" s="7"/>
      <c r="CD121" s="7"/>
      <c r="CE121" s="7"/>
      <c r="CF121" s="7"/>
      <c r="CJ121" s="7"/>
      <c r="CK121" s="7"/>
      <c r="CL121" s="7"/>
    </row>
    <row r="122" spans="1:90">
      <c r="A122" s="11"/>
      <c r="B122" s="373"/>
      <c r="C122" s="373"/>
      <c r="D122" s="373"/>
      <c r="E122" s="13"/>
      <c r="F122" s="11"/>
      <c r="G122" s="25"/>
      <c r="H122" s="31"/>
      <c r="I122" s="30"/>
      <c r="M122" s="25"/>
      <c r="N122" s="31"/>
      <c r="O122" s="30"/>
      <c r="V122" s="12"/>
      <c r="W122" s="12"/>
      <c r="X122" s="14"/>
      <c r="AB122" s="25"/>
      <c r="AC122" s="12"/>
      <c r="AD122" s="12"/>
      <c r="AK122" s="12"/>
      <c r="AL122" s="30"/>
      <c r="AM122" s="32"/>
      <c r="AQ122" s="12"/>
      <c r="AR122" s="12"/>
      <c r="AS122" s="12"/>
      <c r="AZ122" s="49"/>
      <c r="BA122" s="30"/>
      <c r="BB122" s="12"/>
      <c r="BF122" s="12"/>
      <c r="BG122" s="12"/>
      <c r="BH122" s="12"/>
      <c r="BO122" s="7"/>
      <c r="BP122" s="7"/>
      <c r="BQ122" s="7"/>
      <c r="BU122" s="7"/>
      <c r="BV122" s="7"/>
      <c r="BW122" s="7"/>
      <c r="CD122" s="7"/>
      <c r="CE122" s="7"/>
      <c r="CF122" s="7"/>
      <c r="CJ122" s="7"/>
      <c r="CK122" s="7"/>
      <c r="CL122" s="7"/>
    </row>
    <row r="123" spans="1:90">
      <c r="A123" s="11"/>
      <c r="B123" s="373"/>
      <c r="C123" s="373"/>
      <c r="D123" s="373"/>
      <c r="E123" s="13"/>
      <c r="F123" s="11"/>
      <c r="G123" s="25"/>
      <c r="H123" s="31"/>
      <c r="I123" s="30"/>
      <c r="M123" s="25"/>
      <c r="N123" s="31"/>
      <c r="O123" s="30"/>
      <c r="V123" s="12"/>
      <c r="W123" s="12"/>
      <c r="X123" s="14"/>
      <c r="AB123" s="25"/>
      <c r="AC123" s="12"/>
      <c r="AD123" s="12"/>
      <c r="AK123" s="12"/>
      <c r="AL123" s="30"/>
      <c r="AM123" s="32"/>
      <c r="AQ123" s="12"/>
      <c r="AR123" s="12"/>
      <c r="AS123" s="12"/>
      <c r="AZ123" s="49"/>
      <c r="BA123" s="30"/>
      <c r="BB123" s="12"/>
      <c r="BF123" s="12"/>
      <c r="BG123" s="12"/>
      <c r="BH123" s="12"/>
      <c r="BO123" s="7"/>
      <c r="BP123" s="7"/>
      <c r="BQ123" s="7"/>
      <c r="BU123" s="7"/>
      <c r="BV123" s="7"/>
      <c r="BW123" s="7"/>
      <c r="CD123" s="7"/>
      <c r="CE123" s="7"/>
      <c r="CF123" s="7"/>
      <c r="CJ123" s="7"/>
      <c r="CK123" s="7"/>
      <c r="CL123" s="7"/>
    </row>
    <row r="124" spans="1:90">
      <c r="A124" s="11"/>
      <c r="B124" s="373"/>
      <c r="C124" s="373"/>
      <c r="D124" s="373"/>
      <c r="E124" s="13"/>
      <c r="F124" s="11"/>
      <c r="G124" s="25"/>
      <c r="H124" s="31"/>
      <c r="I124" s="30"/>
      <c r="M124" s="25"/>
      <c r="N124" s="31"/>
      <c r="O124" s="30"/>
      <c r="V124" s="12"/>
      <c r="W124" s="12"/>
      <c r="X124" s="14"/>
      <c r="AB124" s="25"/>
      <c r="AC124" s="12"/>
      <c r="AD124" s="12"/>
      <c r="AK124" s="12"/>
      <c r="AL124" s="30"/>
      <c r="AM124" s="32"/>
      <c r="AQ124" s="12"/>
      <c r="AR124" s="12"/>
      <c r="AS124" s="12"/>
      <c r="AZ124" s="49"/>
      <c r="BA124" s="30"/>
      <c r="BB124" s="12"/>
      <c r="BF124" s="12"/>
      <c r="BG124" s="12"/>
      <c r="BH124" s="12"/>
      <c r="BO124" s="7"/>
      <c r="BP124" s="7"/>
      <c r="BQ124" s="7"/>
      <c r="BU124" s="7"/>
      <c r="BV124" s="7"/>
      <c r="BW124" s="7"/>
      <c r="CD124" s="7"/>
      <c r="CE124" s="7"/>
      <c r="CF124" s="7"/>
      <c r="CJ124" s="7"/>
      <c r="CK124" s="7"/>
      <c r="CL124" s="7"/>
    </row>
    <row r="125" spans="1:90">
      <c r="A125" s="11"/>
      <c r="B125" s="373"/>
      <c r="C125" s="373"/>
      <c r="D125" s="373"/>
      <c r="E125" s="13"/>
      <c r="F125" s="11"/>
      <c r="G125" s="25"/>
      <c r="H125" s="31"/>
      <c r="I125" s="30"/>
      <c r="M125" s="25"/>
      <c r="N125" s="31"/>
      <c r="O125" s="30"/>
      <c r="V125" s="12"/>
      <c r="W125" s="12"/>
      <c r="X125" s="14"/>
      <c r="AB125" s="25"/>
      <c r="AC125" s="12"/>
      <c r="AD125" s="12"/>
      <c r="AK125" s="12"/>
      <c r="AL125" s="30"/>
      <c r="AM125" s="32"/>
      <c r="AQ125" s="12"/>
      <c r="AR125" s="12"/>
      <c r="AS125" s="12"/>
      <c r="AZ125" s="49"/>
      <c r="BA125" s="30"/>
      <c r="BB125" s="12"/>
      <c r="BF125" s="12"/>
      <c r="BG125" s="12"/>
      <c r="BH125" s="12"/>
      <c r="BO125" s="7"/>
      <c r="BP125" s="7"/>
      <c r="BQ125" s="7"/>
      <c r="BU125" s="7"/>
      <c r="BV125" s="7"/>
      <c r="BW125" s="7"/>
      <c r="CD125" s="7"/>
      <c r="CE125" s="7"/>
      <c r="CF125" s="7"/>
      <c r="CJ125" s="7"/>
      <c r="CK125" s="7"/>
      <c r="CL125" s="7"/>
    </row>
    <row r="126" spans="1:90">
      <c r="A126" s="11"/>
      <c r="B126" s="373"/>
      <c r="C126" s="373"/>
      <c r="D126" s="373"/>
      <c r="E126" s="13"/>
      <c r="F126" s="11"/>
      <c r="G126" s="25"/>
      <c r="H126" s="31"/>
      <c r="I126" s="30"/>
      <c r="M126" s="25"/>
      <c r="N126" s="31"/>
      <c r="O126" s="30"/>
      <c r="V126" s="12"/>
      <c r="W126" s="12"/>
      <c r="X126" s="14"/>
      <c r="AB126" s="25"/>
      <c r="AC126" s="12"/>
      <c r="AD126" s="12"/>
      <c r="AK126" s="12"/>
      <c r="AL126" s="30"/>
      <c r="AM126" s="32"/>
      <c r="AQ126" s="12"/>
      <c r="AR126" s="12"/>
      <c r="AS126" s="12"/>
      <c r="AZ126" s="49"/>
      <c r="BA126" s="30"/>
      <c r="BB126" s="12"/>
      <c r="BF126" s="12"/>
      <c r="BG126" s="12"/>
      <c r="BH126" s="12"/>
      <c r="BO126" s="7"/>
      <c r="BP126" s="7"/>
      <c r="BQ126" s="7"/>
      <c r="BU126" s="7"/>
      <c r="BV126" s="7"/>
      <c r="BW126" s="7"/>
      <c r="CD126" s="7"/>
      <c r="CE126" s="7"/>
      <c r="CF126" s="7"/>
      <c r="CJ126" s="7"/>
      <c r="CK126" s="7"/>
      <c r="CL126" s="7"/>
    </row>
    <row r="127" spans="1:90">
      <c r="A127" s="11"/>
      <c r="B127" s="373"/>
      <c r="C127" s="373"/>
      <c r="D127" s="373"/>
      <c r="E127" s="13"/>
      <c r="F127" s="11"/>
      <c r="G127" s="25"/>
      <c r="H127" s="31"/>
      <c r="I127" s="30"/>
      <c r="M127" s="25"/>
      <c r="N127" s="31"/>
      <c r="O127" s="30"/>
      <c r="V127" s="12"/>
      <c r="W127" s="12"/>
      <c r="X127" s="14"/>
      <c r="AB127" s="25"/>
      <c r="AC127" s="12"/>
      <c r="AD127" s="12"/>
      <c r="AK127" s="12"/>
      <c r="AL127" s="30"/>
      <c r="AM127" s="32"/>
      <c r="AQ127" s="12"/>
      <c r="AR127" s="12"/>
      <c r="AS127" s="12"/>
      <c r="AZ127" s="49"/>
      <c r="BA127" s="30"/>
      <c r="BB127" s="12"/>
      <c r="BF127" s="12"/>
      <c r="BG127" s="12"/>
      <c r="BH127" s="12"/>
      <c r="BO127" s="7"/>
      <c r="BP127" s="7"/>
      <c r="BQ127" s="7"/>
      <c r="BU127" s="7"/>
      <c r="BV127" s="7"/>
      <c r="BW127" s="7"/>
      <c r="CD127" s="7"/>
      <c r="CE127" s="7"/>
      <c r="CF127" s="7"/>
      <c r="CJ127" s="7"/>
      <c r="CK127" s="7"/>
      <c r="CL127" s="7"/>
    </row>
    <row r="128" spans="1:90">
      <c r="A128" s="11"/>
      <c r="B128" s="373"/>
      <c r="C128" s="373"/>
      <c r="D128" s="373"/>
      <c r="E128" s="13"/>
      <c r="F128" s="11"/>
      <c r="G128" s="25"/>
      <c r="H128" s="31"/>
      <c r="I128" s="30"/>
      <c r="M128" s="25"/>
      <c r="N128" s="31"/>
      <c r="O128" s="30"/>
      <c r="V128" s="12"/>
      <c r="W128" s="12"/>
      <c r="X128" s="14"/>
      <c r="AB128" s="25"/>
      <c r="AC128" s="12"/>
      <c r="AD128" s="12"/>
      <c r="AK128" s="12"/>
      <c r="AL128" s="30"/>
      <c r="AM128" s="32"/>
      <c r="AQ128" s="12"/>
      <c r="AR128" s="12"/>
      <c r="AS128" s="12"/>
      <c r="AZ128" s="49"/>
      <c r="BA128" s="30"/>
      <c r="BB128" s="12"/>
      <c r="BF128" s="12"/>
      <c r="BG128" s="12"/>
      <c r="BH128" s="12"/>
      <c r="BO128" s="7"/>
      <c r="BP128" s="7"/>
      <c r="BQ128" s="7"/>
      <c r="BU128" s="7"/>
      <c r="BV128" s="7"/>
      <c r="BW128" s="7"/>
      <c r="CD128" s="7"/>
      <c r="CE128" s="7"/>
      <c r="CF128" s="7"/>
      <c r="CJ128" s="7"/>
      <c r="CK128" s="7"/>
      <c r="CL128" s="7"/>
    </row>
    <row r="129" spans="1:90">
      <c r="A129" s="11"/>
      <c r="B129" s="373"/>
      <c r="C129" s="373"/>
      <c r="D129" s="373"/>
      <c r="E129" s="13"/>
      <c r="F129" s="11"/>
      <c r="G129" s="25"/>
      <c r="H129" s="31"/>
      <c r="I129" s="30"/>
      <c r="M129" s="25"/>
      <c r="N129" s="31"/>
      <c r="O129" s="30"/>
      <c r="V129" s="12"/>
      <c r="W129" s="12"/>
      <c r="X129" s="14"/>
      <c r="AB129" s="25"/>
      <c r="AC129" s="12"/>
      <c r="AD129" s="12"/>
      <c r="AK129" s="12"/>
      <c r="AL129" s="30"/>
      <c r="AM129" s="32"/>
      <c r="AQ129" s="12"/>
      <c r="AR129" s="12"/>
      <c r="AS129" s="12"/>
      <c r="AZ129" s="49"/>
      <c r="BA129" s="30"/>
      <c r="BB129" s="12"/>
      <c r="BF129" s="12"/>
      <c r="BG129" s="12"/>
      <c r="BH129" s="12"/>
      <c r="BO129" s="7"/>
      <c r="BP129" s="7"/>
      <c r="BQ129" s="7"/>
      <c r="BU129" s="7"/>
      <c r="BV129" s="7"/>
      <c r="BW129" s="7"/>
      <c r="CD129" s="7"/>
      <c r="CE129" s="7"/>
      <c r="CF129" s="7"/>
      <c r="CJ129" s="7"/>
      <c r="CK129" s="7"/>
      <c r="CL129" s="7"/>
    </row>
    <row r="130" spans="1:90">
      <c r="A130" s="11"/>
      <c r="B130" s="373"/>
      <c r="C130" s="373"/>
      <c r="D130" s="373"/>
      <c r="E130" s="13"/>
      <c r="F130" s="11"/>
      <c r="G130" s="25"/>
      <c r="H130" s="31"/>
      <c r="I130" s="30"/>
      <c r="M130" s="25"/>
      <c r="N130" s="31"/>
      <c r="O130" s="30"/>
      <c r="V130" s="12"/>
      <c r="W130" s="12"/>
      <c r="X130" s="14"/>
      <c r="AB130" s="25"/>
      <c r="AC130" s="12"/>
      <c r="AD130" s="12"/>
      <c r="AK130" s="12"/>
      <c r="AL130" s="30"/>
      <c r="AM130" s="32"/>
      <c r="AQ130" s="12"/>
      <c r="AR130" s="12"/>
      <c r="AS130" s="12"/>
      <c r="AZ130" s="49"/>
      <c r="BA130" s="30"/>
      <c r="BB130" s="12"/>
      <c r="BF130" s="12"/>
      <c r="BG130" s="12"/>
      <c r="BH130" s="12"/>
      <c r="BO130" s="7"/>
      <c r="BP130" s="7"/>
      <c r="BQ130" s="7"/>
      <c r="BU130" s="7"/>
      <c r="BV130" s="7"/>
      <c r="BW130" s="7"/>
      <c r="CD130" s="7"/>
      <c r="CE130" s="7"/>
      <c r="CF130" s="7"/>
      <c r="CJ130" s="7"/>
      <c r="CK130" s="7"/>
      <c r="CL130" s="7"/>
    </row>
    <row r="131" spans="1:90">
      <c r="A131" s="11"/>
      <c r="B131" s="373"/>
      <c r="C131" s="373"/>
      <c r="D131" s="373"/>
      <c r="E131" s="13"/>
      <c r="F131" s="11"/>
      <c r="G131" s="25"/>
      <c r="H131" s="31"/>
      <c r="I131" s="30"/>
      <c r="M131" s="25"/>
      <c r="N131" s="31"/>
      <c r="O131" s="30"/>
      <c r="V131" s="12"/>
      <c r="W131" s="12"/>
      <c r="X131" s="14"/>
      <c r="AB131" s="25"/>
      <c r="AC131" s="12"/>
      <c r="AD131" s="12"/>
      <c r="AK131" s="12"/>
      <c r="AL131" s="30"/>
      <c r="AM131" s="32"/>
      <c r="AQ131" s="12"/>
      <c r="AR131" s="12"/>
      <c r="AS131" s="12"/>
      <c r="AZ131" s="49"/>
      <c r="BA131" s="30"/>
      <c r="BB131" s="12"/>
      <c r="BF131" s="12"/>
      <c r="BG131" s="12"/>
      <c r="BH131" s="12"/>
      <c r="BO131" s="7"/>
      <c r="BP131" s="7"/>
      <c r="BQ131" s="7"/>
      <c r="BU131" s="7"/>
      <c r="BV131" s="7"/>
      <c r="BW131" s="7"/>
      <c r="CD131" s="7"/>
      <c r="CE131" s="7"/>
      <c r="CF131" s="7"/>
      <c r="CJ131" s="7"/>
      <c r="CK131" s="7"/>
      <c r="CL131" s="7"/>
    </row>
    <row r="132" spans="1:90">
      <c r="A132" s="11"/>
      <c r="B132" s="373"/>
      <c r="C132" s="373"/>
      <c r="D132" s="373"/>
      <c r="E132" s="13"/>
      <c r="F132" s="11"/>
      <c r="G132" s="25"/>
      <c r="H132" s="31"/>
      <c r="I132" s="30"/>
      <c r="M132" s="25"/>
      <c r="N132" s="31"/>
      <c r="O132" s="30"/>
      <c r="V132" s="12"/>
      <c r="W132" s="12"/>
      <c r="X132" s="14"/>
      <c r="AB132" s="25"/>
      <c r="AC132" s="12"/>
      <c r="AD132" s="12"/>
      <c r="AK132" s="12"/>
      <c r="AL132" s="30"/>
      <c r="AM132" s="32"/>
      <c r="AQ132" s="12"/>
      <c r="AR132" s="12"/>
      <c r="AS132" s="12"/>
      <c r="AZ132" s="49"/>
      <c r="BA132" s="30"/>
      <c r="BB132" s="12"/>
      <c r="BF132" s="12"/>
      <c r="BG132" s="12"/>
      <c r="BH132" s="12"/>
      <c r="BO132" s="7"/>
      <c r="BP132" s="7"/>
      <c r="BQ132" s="7"/>
      <c r="BU132" s="7"/>
      <c r="BV132" s="7"/>
      <c r="BW132" s="7"/>
      <c r="CD132" s="7"/>
      <c r="CE132" s="7"/>
      <c r="CF132" s="7"/>
      <c r="CJ132" s="7"/>
      <c r="CK132" s="7"/>
      <c r="CL132" s="7"/>
    </row>
    <row r="133" spans="1:90">
      <c r="A133" s="11"/>
      <c r="B133" s="373"/>
      <c r="C133" s="373"/>
      <c r="D133" s="373"/>
      <c r="E133" s="13"/>
      <c r="F133" s="11"/>
      <c r="G133" s="25"/>
      <c r="H133" s="31"/>
      <c r="I133" s="30"/>
      <c r="M133" s="25"/>
      <c r="N133" s="31"/>
      <c r="O133" s="30"/>
      <c r="V133" s="12"/>
      <c r="W133" s="12"/>
      <c r="X133" s="14"/>
      <c r="AB133" s="25"/>
      <c r="AC133" s="12"/>
      <c r="AD133" s="12"/>
      <c r="AK133" s="12"/>
      <c r="AL133" s="30"/>
      <c r="AM133" s="32"/>
      <c r="AQ133" s="12"/>
      <c r="AR133" s="12"/>
      <c r="AS133" s="12"/>
      <c r="AZ133" s="49"/>
      <c r="BA133" s="30"/>
      <c r="BB133" s="12"/>
      <c r="BF133" s="12"/>
      <c r="BG133" s="12"/>
      <c r="BH133" s="12"/>
      <c r="BO133" s="7"/>
      <c r="BP133" s="7"/>
      <c r="BQ133" s="7"/>
      <c r="BU133" s="7"/>
      <c r="BV133" s="7"/>
      <c r="BW133" s="7"/>
      <c r="CD133" s="7"/>
      <c r="CE133" s="7"/>
      <c r="CF133" s="7"/>
      <c r="CJ133" s="7"/>
      <c r="CK133" s="7"/>
      <c r="CL133" s="7"/>
    </row>
    <row r="134" spans="1:90">
      <c r="A134" s="11"/>
      <c r="B134" s="373"/>
      <c r="C134" s="373"/>
      <c r="D134" s="373"/>
      <c r="E134" s="13"/>
      <c r="F134" s="11"/>
      <c r="G134" s="25"/>
      <c r="H134" s="31"/>
      <c r="I134" s="30"/>
      <c r="M134" s="25"/>
      <c r="N134" s="31"/>
      <c r="O134" s="30"/>
      <c r="V134" s="12"/>
      <c r="W134" s="12"/>
      <c r="X134" s="14"/>
      <c r="AB134" s="25"/>
      <c r="AC134" s="12"/>
      <c r="AD134" s="12"/>
      <c r="AK134" s="12"/>
      <c r="AL134" s="30"/>
      <c r="AM134" s="32"/>
      <c r="AQ134" s="12"/>
      <c r="AR134" s="12"/>
      <c r="AS134" s="12"/>
      <c r="AZ134" s="49"/>
      <c r="BA134" s="30"/>
      <c r="BB134" s="12"/>
      <c r="BF134" s="12"/>
      <c r="BG134" s="12"/>
      <c r="BH134" s="12"/>
      <c r="BO134" s="7"/>
      <c r="BP134" s="7"/>
      <c r="BQ134" s="7"/>
      <c r="BU134" s="7"/>
      <c r="BV134" s="7"/>
      <c r="BW134" s="7"/>
      <c r="CD134" s="7"/>
      <c r="CE134" s="7"/>
      <c r="CF134" s="7"/>
      <c r="CJ134" s="7"/>
      <c r="CK134" s="7"/>
      <c r="CL134" s="7"/>
    </row>
    <row r="135" spans="1:90">
      <c r="A135" s="11"/>
      <c r="B135" s="373"/>
      <c r="C135" s="373"/>
      <c r="D135" s="373"/>
      <c r="E135" s="13"/>
      <c r="F135" s="11"/>
      <c r="G135" s="25"/>
      <c r="H135" s="31"/>
      <c r="I135" s="30"/>
      <c r="M135" s="25"/>
      <c r="N135" s="31"/>
      <c r="O135" s="30"/>
      <c r="V135" s="12"/>
      <c r="W135" s="12"/>
      <c r="X135" s="14"/>
      <c r="AB135" s="25"/>
      <c r="AC135" s="12"/>
      <c r="AD135" s="12"/>
      <c r="AK135" s="12"/>
      <c r="AL135" s="30"/>
      <c r="AM135" s="32"/>
      <c r="AQ135" s="12"/>
      <c r="AR135" s="12"/>
      <c r="AS135" s="12"/>
      <c r="AZ135" s="49"/>
      <c r="BA135" s="30"/>
      <c r="BB135" s="12"/>
      <c r="BF135" s="12"/>
      <c r="BG135" s="12"/>
      <c r="BH135" s="12"/>
      <c r="BO135" s="7"/>
      <c r="BP135" s="7"/>
      <c r="BQ135" s="7"/>
      <c r="BU135" s="7"/>
      <c r="BV135" s="7"/>
      <c r="BW135" s="7"/>
      <c r="CD135" s="7"/>
      <c r="CE135" s="7"/>
      <c r="CF135" s="7"/>
      <c r="CJ135" s="7"/>
      <c r="CK135" s="7"/>
      <c r="CL135" s="7"/>
    </row>
    <row r="136" spans="1:90">
      <c r="A136" s="11"/>
      <c r="B136" s="373"/>
      <c r="C136" s="373"/>
      <c r="D136" s="373"/>
      <c r="E136" s="13"/>
      <c r="F136" s="11"/>
      <c r="G136" s="25"/>
      <c r="H136" s="31"/>
      <c r="I136" s="30"/>
      <c r="M136" s="25"/>
      <c r="N136" s="31"/>
      <c r="O136" s="30"/>
      <c r="V136" s="12"/>
      <c r="W136" s="12"/>
      <c r="X136" s="14"/>
      <c r="AB136" s="25"/>
      <c r="AC136" s="12"/>
      <c r="AD136" s="12"/>
      <c r="AK136" s="12"/>
      <c r="AL136" s="30"/>
      <c r="AM136" s="32"/>
      <c r="AQ136" s="12"/>
      <c r="AR136" s="12"/>
      <c r="AS136" s="12"/>
      <c r="AZ136" s="49"/>
      <c r="BA136" s="30"/>
      <c r="BB136" s="12"/>
      <c r="BF136" s="12"/>
      <c r="BG136" s="12"/>
      <c r="BH136" s="12"/>
      <c r="BO136" s="7"/>
      <c r="BP136" s="7"/>
      <c r="BQ136" s="7"/>
      <c r="BU136" s="7"/>
      <c r="BV136" s="7"/>
      <c r="BW136" s="7"/>
      <c r="CD136" s="7"/>
      <c r="CE136" s="7"/>
      <c r="CF136" s="7"/>
      <c r="CJ136" s="7"/>
      <c r="CK136" s="7"/>
      <c r="CL136" s="7"/>
    </row>
    <row r="137" spans="1:90">
      <c r="A137" s="11"/>
      <c r="B137" s="373"/>
      <c r="C137" s="373"/>
      <c r="D137" s="373"/>
      <c r="E137" s="13"/>
      <c r="F137" s="11"/>
      <c r="G137" s="25"/>
      <c r="H137" s="31"/>
      <c r="I137" s="30"/>
      <c r="M137" s="25"/>
      <c r="N137" s="31"/>
      <c r="O137" s="30"/>
      <c r="V137" s="12"/>
      <c r="W137" s="12"/>
      <c r="X137" s="14"/>
      <c r="AB137" s="25"/>
      <c r="AC137" s="12"/>
      <c r="AD137" s="12"/>
      <c r="AK137" s="12"/>
      <c r="AL137" s="30"/>
      <c r="AM137" s="32"/>
      <c r="AQ137" s="12"/>
      <c r="AR137" s="12"/>
      <c r="AS137" s="12"/>
      <c r="AZ137" s="49"/>
      <c r="BA137" s="30"/>
      <c r="BB137" s="12"/>
      <c r="BF137" s="12"/>
      <c r="BG137" s="12"/>
      <c r="BH137" s="12"/>
      <c r="BO137" s="7"/>
      <c r="BP137" s="7"/>
      <c r="BQ137" s="7"/>
      <c r="BU137" s="7"/>
      <c r="BV137" s="7"/>
      <c r="BW137" s="7"/>
      <c r="CD137" s="7"/>
      <c r="CE137" s="7"/>
      <c r="CF137" s="7"/>
      <c r="CJ137" s="7"/>
      <c r="CK137" s="7"/>
      <c r="CL137" s="7"/>
    </row>
    <row r="138" spans="1:90">
      <c r="A138" s="11"/>
      <c r="B138" s="373"/>
      <c r="C138" s="373"/>
      <c r="D138" s="373"/>
      <c r="E138" s="13"/>
      <c r="F138" s="11"/>
      <c r="G138" s="25"/>
      <c r="H138" s="31"/>
      <c r="I138" s="30"/>
      <c r="M138" s="25"/>
      <c r="N138" s="31"/>
      <c r="O138" s="30"/>
      <c r="V138" s="12"/>
      <c r="W138" s="12"/>
      <c r="X138" s="14"/>
      <c r="AB138" s="25"/>
      <c r="AC138" s="12"/>
      <c r="AD138" s="12"/>
      <c r="AK138" s="12"/>
      <c r="AL138" s="30"/>
      <c r="AM138" s="32"/>
      <c r="AQ138" s="12"/>
      <c r="AR138" s="12"/>
      <c r="AS138" s="12"/>
      <c r="AZ138" s="49"/>
      <c r="BA138" s="30"/>
      <c r="BB138" s="12"/>
      <c r="BF138" s="12"/>
      <c r="BG138" s="12"/>
      <c r="BH138" s="12"/>
      <c r="BO138" s="7"/>
      <c r="BP138" s="7"/>
      <c r="BQ138" s="7"/>
      <c r="BU138" s="7"/>
      <c r="BV138" s="7"/>
      <c r="BW138" s="7"/>
      <c r="CD138" s="7"/>
      <c r="CE138" s="7"/>
      <c r="CF138" s="7"/>
      <c r="CJ138" s="7"/>
      <c r="CK138" s="7"/>
      <c r="CL138" s="7"/>
    </row>
    <row r="139" spans="1:90">
      <c r="A139" s="11"/>
      <c r="B139" s="373"/>
      <c r="C139" s="373"/>
      <c r="D139" s="373"/>
      <c r="E139" s="13"/>
      <c r="F139" s="11"/>
      <c r="G139" s="25"/>
      <c r="H139" s="31"/>
      <c r="I139" s="30"/>
      <c r="M139" s="25"/>
      <c r="N139" s="31"/>
      <c r="O139" s="30"/>
      <c r="V139" s="12"/>
      <c r="W139" s="12"/>
      <c r="X139" s="14"/>
      <c r="AB139" s="25"/>
      <c r="AC139" s="12"/>
      <c r="AD139" s="12"/>
      <c r="AK139" s="12"/>
      <c r="AL139" s="30"/>
      <c r="AM139" s="32"/>
      <c r="AQ139" s="12"/>
      <c r="AR139" s="12"/>
      <c r="AS139" s="12"/>
      <c r="AZ139" s="49"/>
      <c r="BA139" s="30"/>
      <c r="BB139" s="12"/>
      <c r="BF139" s="12"/>
      <c r="BG139" s="12"/>
      <c r="BH139" s="12"/>
      <c r="BO139" s="7"/>
      <c r="BP139" s="7"/>
      <c r="BQ139" s="7"/>
      <c r="BU139" s="7"/>
      <c r="BV139" s="7"/>
      <c r="BW139" s="7"/>
      <c r="CD139" s="7"/>
      <c r="CE139" s="7"/>
      <c r="CF139" s="7"/>
      <c r="CJ139" s="7"/>
      <c r="CK139" s="7"/>
      <c r="CL139" s="7"/>
    </row>
    <row r="140" spans="1:90">
      <c r="A140" s="11"/>
      <c r="B140" s="373"/>
      <c r="C140" s="373"/>
      <c r="D140" s="373"/>
      <c r="E140" s="13"/>
      <c r="F140" s="11"/>
      <c r="G140" s="25"/>
      <c r="H140" s="31"/>
      <c r="I140" s="30"/>
      <c r="M140" s="25"/>
      <c r="N140" s="31"/>
      <c r="O140" s="30"/>
      <c r="V140" s="12"/>
      <c r="W140" s="12"/>
      <c r="X140" s="14"/>
      <c r="AB140" s="25"/>
      <c r="AC140" s="12"/>
      <c r="AD140" s="12"/>
      <c r="AK140" s="12"/>
      <c r="AL140" s="30"/>
      <c r="AM140" s="32"/>
      <c r="AQ140" s="12"/>
      <c r="AR140" s="12"/>
      <c r="AS140" s="12"/>
      <c r="AZ140" s="49"/>
      <c r="BA140" s="30"/>
      <c r="BB140" s="12"/>
      <c r="BF140" s="12"/>
      <c r="BG140" s="12"/>
      <c r="BH140" s="12"/>
      <c r="BO140" s="7"/>
      <c r="BP140" s="7"/>
      <c r="BQ140" s="7"/>
      <c r="BU140" s="7"/>
      <c r="BV140" s="7"/>
      <c r="BW140" s="7"/>
      <c r="CD140" s="7"/>
      <c r="CE140" s="7"/>
      <c r="CF140" s="7"/>
      <c r="CJ140" s="7"/>
      <c r="CK140" s="7"/>
      <c r="CL140" s="7"/>
    </row>
    <row r="141" spans="1:90">
      <c r="A141" s="11"/>
      <c r="B141" s="373"/>
      <c r="C141" s="373"/>
      <c r="D141" s="373"/>
      <c r="E141" s="13"/>
      <c r="F141" s="11"/>
      <c r="G141" s="25"/>
      <c r="H141" s="31"/>
      <c r="I141" s="30"/>
      <c r="M141" s="25"/>
      <c r="N141" s="31"/>
      <c r="O141" s="30"/>
      <c r="V141" s="12"/>
      <c r="W141" s="12"/>
      <c r="X141" s="14"/>
      <c r="AB141" s="25"/>
      <c r="AC141" s="12"/>
      <c r="AD141" s="12"/>
      <c r="AK141" s="12"/>
      <c r="AL141" s="30"/>
      <c r="AM141" s="32"/>
      <c r="AQ141" s="12"/>
      <c r="AR141" s="12"/>
      <c r="AS141" s="12"/>
      <c r="AZ141" s="49"/>
      <c r="BA141" s="30"/>
      <c r="BB141" s="12"/>
      <c r="BF141" s="12"/>
      <c r="BG141" s="12"/>
      <c r="BH141" s="12"/>
      <c r="BO141" s="7"/>
      <c r="BP141" s="7"/>
      <c r="BQ141" s="7"/>
      <c r="BU141" s="7"/>
      <c r="BV141" s="7"/>
      <c r="BW141" s="7"/>
      <c r="CD141" s="7"/>
      <c r="CE141" s="7"/>
      <c r="CF141" s="7"/>
      <c r="CJ141" s="7"/>
      <c r="CK141" s="7"/>
      <c r="CL141" s="7"/>
    </row>
    <row r="142" spans="1:90">
      <c r="A142" s="11"/>
      <c r="B142" s="373"/>
      <c r="C142" s="373"/>
      <c r="D142" s="373"/>
      <c r="E142" s="13"/>
      <c r="F142" s="11"/>
      <c r="G142" s="25"/>
      <c r="H142" s="31"/>
      <c r="I142" s="30"/>
      <c r="M142" s="25"/>
      <c r="N142" s="31"/>
      <c r="O142" s="30"/>
      <c r="V142" s="12"/>
      <c r="W142" s="12"/>
      <c r="X142" s="14"/>
      <c r="AB142" s="25"/>
      <c r="AC142" s="12"/>
      <c r="AD142" s="12"/>
      <c r="AK142" s="12"/>
      <c r="AL142" s="30"/>
      <c r="AM142" s="32"/>
      <c r="AQ142" s="12"/>
      <c r="AR142" s="12"/>
      <c r="AS142" s="12"/>
      <c r="AZ142" s="49"/>
      <c r="BA142" s="30"/>
      <c r="BB142" s="12"/>
      <c r="BF142" s="12"/>
      <c r="BG142" s="12"/>
      <c r="BH142" s="12"/>
      <c r="BO142" s="7"/>
      <c r="BP142" s="7"/>
      <c r="BQ142" s="7"/>
      <c r="BU142" s="7"/>
      <c r="BV142" s="7"/>
      <c r="BW142" s="7"/>
      <c r="CD142" s="7"/>
      <c r="CE142" s="7"/>
      <c r="CF142" s="7"/>
      <c r="CJ142" s="7"/>
      <c r="CK142" s="7"/>
      <c r="CL142" s="7"/>
    </row>
    <row r="143" spans="1:90">
      <c r="A143" s="11"/>
      <c r="B143" s="373"/>
      <c r="C143" s="373"/>
      <c r="D143" s="373"/>
      <c r="E143" s="13"/>
      <c r="F143" s="11"/>
      <c r="G143" s="25"/>
      <c r="H143" s="31"/>
      <c r="I143" s="30"/>
      <c r="M143" s="25"/>
      <c r="N143" s="31"/>
      <c r="O143" s="30"/>
      <c r="V143" s="12"/>
      <c r="W143" s="12"/>
      <c r="X143" s="14"/>
      <c r="AB143" s="25"/>
      <c r="AC143" s="12"/>
      <c r="AD143" s="12"/>
      <c r="AK143" s="12"/>
      <c r="AL143" s="30"/>
      <c r="AM143" s="32"/>
      <c r="AQ143" s="12"/>
      <c r="AR143" s="12"/>
      <c r="AS143" s="12"/>
      <c r="AZ143" s="49"/>
      <c r="BA143" s="30"/>
      <c r="BB143" s="12"/>
      <c r="BF143" s="12"/>
      <c r="BG143" s="12"/>
      <c r="BH143" s="12"/>
      <c r="BO143" s="7"/>
      <c r="BP143" s="7"/>
      <c r="BQ143" s="7"/>
      <c r="BU143" s="7"/>
      <c r="BV143" s="7"/>
      <c r="BW143" s="7"/>
      <c r="CD143" s="7"/>
      <c r="CE143" s="7"/>
      <c r="CF143" s="7"/>
      <c r="CJ143" s="7"/>
      <c r="CK143" s="7"/>
      <c r="CL143" s="7"/>
    </row>
    <row r="144" spans="1:90">
      <c r="A144" s="11"/>
      <c r="B144" s="373"/>
      <c r="C144" s="373"/>
      <c r="D144" s="373"/>
      <c r="E144" s="13"/>
      <c r="F144" s="11"/>
      <c r="G144" s="25"/>
      <c r="H144" s="31"/>
      <c r="I144" s="30"/>
      <c r="M144" s="25"/>
      <c r="N144" s="31"/>
      <c r="O144" s="30"/>
      <c r="V144" s="12"/>
      <c r="W144" s="12"/>
      <c r="X144" s="14"/>
      <c r="AB144" s="25"/>
      <c r="AC144" s="12"/>
      <c r="AD144" s="12"/>
      <c r="AK144" s="12"/>
      <c r="AL144" s="30"/>
      <c r="AM144" s="32"/>
      <c r="AQ144" s="12"/>
      <c r="AR144" s="12"/>
      <c r="AS144" s="12"/>
      <c r="AZ144" s="49"/>
      <c r="BA144" s="30"/>
      <c r="BB144" s="12"/>
      <c r="BF144" s="12"/>
      <c r="BG144" s="12"/>
      <c r="BH144" s="12"/>
      <c r="BO144" s="7"/>
      <c r="BP144" s="7"/>
      <c r="BQ144" s="7"/>
      <c r="BU144" s="7"/>
      <c r="BV144" s="7"/>
      <c r="BW144" s="7"/>
      <c r="CD144" s="7"/>
      <c r="CE144" s="7"/>
      <c r="CF144" s="7"/>
      <c r="CJ144" s="7"/>
      <c r="CK144" s="7"/>
      <c r="CL144" s="7"/>
    </row>
    <row r="145" spans="1:90">
      <c r="A145" s="11"/>
      <c r="B145" s="373"/>
      <c r="C145" s="373"/>
      <c r="D145" s="373"/>
      <c r="E145" s="13"/>
      <c r="F145" s="11"/>
      <c r="G145" s="25"/>
      <c r="H145" s="31"/>
      <c r="I145" s="30"/>
      <c r="M145" s="25"/>
      <c r="N145" s="31"/>
      <c r="O145" s="30"/>
      <c r="V145" s="12"/>
      <c r="W145" s="12"/>
      <c r="X145" s="14"/>
      <c r="AB145" s="25"/>
      <c r="AC145" s="12"/>
      <c r="AD145" s="12"/>
      <c r="AK145" s="12"/>
      <c r="AL145" s="30"/>
      <c r="AM145" s="32"/>
      <c r="AQ145" s="12"/>
      <c r="AR145" s="12"/>
      <c r="AS145" s="12"/>
      <c r="AZ145" s="49"/>
      <c r="BA145" s="30"/>
      <c r="BB145" s="12"/>
      <c r="BF145" s="12"/>
      <c r="BG145" s="12"/>
      <c r="BH145" s="12"/>
      <c r="BO145" s="7"/>
      <c r="BP145" s="7"/>
      <c r="BQ145" s="7"/>
      <c r="BU145" s="7"/>
      <c r="BV145" s="7"/>
      <c r="BW145" s="7"/>
      <c r="CD145" s="7"/>
      <c r="CE145" s="7"/>
      <c r="CF145" s="7"/>
      <c r="CJ145" s="7"/>
      <c r="CK145" s="7"/>
      <c r="CL145" s="7"/>
    </row>
    <row r="146" spans="1:90">
      <c r="A146" s="11"/>
      <c r="B146" s="373"/>
      <c r="C146" s="373"/>
      <c r="D146" s="373"/>
      <c r="E146" s="13"/>
      <c r="F146" s="11"/>
      <c r="G146" s="25"/>
      <c r="H146" s="31"/>
      <c r="I146" s="30"/>
      <c r="M146" s="25"/>
      <c r="N146" s="31"/>
      <c r="O146" s="30"/>
      <c r="V146" s="12"/>
      <c r="W146" s="12"/>
      <c r="X146" s="14"/>
      <c r="AB146" s="25"/>
      <c r="AC146" s="12"/>
      <c r="AD146" s="12"/>
      <c r="AK146" s="12"/>
      <c r="AL146" s="30"/>
      <c r="AM146" s="32"/>
      <c r="AQ146" s="12"/>
      <c r="AR146" s="12"/>
      <c r="AS146" s="12"/>
      <c r="AZ146" s="49"/>
      <c r="BA146" s="30"/>
      <c r="BB146" s="12"/>
      <c r="BF146" s="12"/>
      <c r="BG146" s="12"/>
      <c r="BH146" s="12"/>
      <c r="BO146" s="7"/>
      <c r="BP146" s="7"/>
      <c r="BQ146" s="7"/>
      <c r="BU146" s="7"/>
      <c r="BV146" s="7"/>
      <c r="BW146" s="7"/>
      <c r="CD146" s="7"/>
      <c r="CE146" s="7"/>
      <c r="CF146" s="7"/>
      <c r="CJ146" s="7"/>
      <c r="CK146" s="7"/>
      <c r="CL146" s="7"/>
    </row>
    <row r="147" spans="1:90">
      <c r="A147" s="11"/>
      <c r="B147" s="373"/>
      <c r="C147" s="373"/>
      <c r="D147" s="373"/>
      <c r="E147" s="13"/>
      <c r="F147" s="11"/>
      <c r="G147" s="25"/>
      <c r="H147" s="31"/>
      <c r="I147" s="30"/>
      <c r="M147" s="25"/>
      <c r="N147" s="31"/>
      <c r="O147" s="30"/>
      <c r="V147" s="12"/>
      <c r="W147" s="12"/>
      <c r="X147" s="14"/>
      <c r="AB147" s="25"/>
      <c r="AC147" s="12"/>
      <c r="AD147" s="12"/>
      <c r="AK147" s="12"/>
      <c r="AL147" s="30"/>
      <c r="AM147" s="32"/>
      <c r="AQ147" s="12"/>
      <c r="AR147" s="12"/>
      <c r="AS147" s="12"/>
      <c r="AZ147" s="49"/>
      <c r="BA147" s="30"/>
      <c r="BB147" s="12"/>
      <c r="BF147" s="12"/>
      <c r="BG147" s="12"/>
      <c r="BH147" s="12"/>
      <c r="BO147" s="7"/>
      <c r="BP147" s="7"/>
      <c r="BQ147" s="7"/>
      <c r="BU147" s="7"/>
      <c r="BV147" s="7"/>
      <c r="BW147" s="7"/>
      <c r="CD147" s="7"/>
      <c r="CE147" s="7"/>
      <c r="CF147" s="7"/>
      <c r="CJ147" s="7"/>
      <c r="CK147" s="7"/>
      <c r="CL147" s="7"/>
    </row>
    <row r="148" spans="1:90">
      <c r="A148" s="11"/>
      <c r="B148" s="373"/>
      <c r="C148" s="373"/>
      <c r="D148" s="373"/>
      <c r="E148" s="13"/>
      <c r="F148" s="11"/>
      <c r="G148" s="25"/>
      <c r="H148" s="31"/>
      <c r="I148" s="30"/>
      <c r="M148" s="25"/>
      <c r="N148" s="31"/>
      <c r="O148" s="30"/>
      <c r="V148" s="12"/>
      <c r="W148" s="12"/>
      <c r="X148" s="14"/>
      <c r="AB148" s="25"/>
      <c r="AC148" s="12"/>
      <c r="AD148" s="12"/>
      <c r="AK148" s="12"/>
      <c r="AL148" s="30"/>
      <c r="AM148" s="32"/>
      <c r="AQ148" s="12"/>
      <c r="AR148" s="12"/>
      <c r="AS148" s="12"/>
      <c r="AZ148" s="49"/>
      <c r="BA148" s="30"/>
      <c r="BB148" s="12"/>
      <c r="BF148" s="12"/>
      <c r="BG148" s="12"/>
      <c r="BH148" s="12"/>
      <c r="BO148" s="7"/>
      <c r="BP148" s="7"/>
      <c r="BQ148" s="7"/>
      <c r="BU148" s="7"/>
      <c r="BV148" s="7"/>
      <c r="BW148" s="7"/>
      <c r="CD148" s="7"/>
      <c r="CE148" s="7"/>
      <c r="CF148" s="7"/>
      <c r="CJ148" s="7"/>
      <c r="CK148" s="7"/>
      <c r="CL148" s="7"/>
    </row>
    <row r="149" spans="1:90">
      <c r="A149" s="11"/>
      <c r="B149" s="373"/>
      <c r="C149" s="373"/>
      <c r="D149" s="373"/>
      <c r="E149" s="13"/>
      <c r="F149" s="11"/>
      <c r="G149" s="25"/>
      <c r="H149" s="31"/>
      <c r="I149" s="30"/>
      <c r="M149" s="25"/>
      <c r="N149" s="31"/>
      <c r="O149" s="30"/>
      <c r="V149" s="12"/>
      <c r="W149" s="12"/>
      <c r="X149" s="14"/>
      <c r="AB149" s="25"/>
      <c r="AC149" s="12"/>
      <c r="AD149" s="12"/>
      <c r="AK149" s="12"/>
      <c r="AL149" s="30"/>
      <c r="AM149" s="32"/>
      <c r="AQ149" s="12"/>
      <c r="AR149" s="12"/>
      <c r="AS149" s="12"/>
      <c r="AZ149" s="49"/>
      <c r="BA149" s="30"/>
      <c r="BB149" s="12"/>
      <c r="BF149" s="12"/>
      <c r="BG149" s="12"/>
      <c r="BH149" s="12"/>
      <c r="BO149" s="7"/>
      <c r="BP149" s="7"/>
      <c r="BQ149" s="7"/>
      <c r="BU149" s="7"/>
      <c r="BV149" s="7"/>
      <c r="BW149" s="7"/>
      <c r="CD149" s="7"/>
      <c r="CE149" s="7"/>
      <c r="CF149" s="7"/>
      <c r="CJ149" s="7"/>
      <c r="CK149" s="7"/>
      <c r="CL149" s="7"/>
    </row>
    <row r="150" spans="1:90">
      <c r="A150" s="11"/>
      <c r="B150" s="373"/>
      <c r="C150" s="373"/>
      <c r="D150" s="373"/>
      <c r="E150" s="13"/>
      <c r="F150" s="11"/>
      <c r="G150" s="25"/>
      <c r="H150" s="31"/>
      <c r="I150" s="30"/>
      <c r="M150" s="25"/>
      <c r="N150" s="31"/>
      <c r="O150" s="30"/>
      <c r="V150" s="12"/>
      <c r="W150" s="12"/>
      <c r="X150" s="14"/>
      <c r="AB150" s="25"/>
      <c r="AC150" s="12"/>
      <c r="AD150" s="12"/>
      <c r="AK150" s="12"/>
      <c r="AL150" s="30"/>
      <c r="AM150" s="32"/>
      <c r="AQ150" s="12"/>
      <c r="AR150" s="12"/>
      <c r="AS150" s="12"/>
      <c r="AZ150" s="49"/>
      <c r="BA150" s="30"/>
      <c r="BB150" s="12"/>
      <c r="BF150" s="12"/>
      <c r="BG150" s="12"/>
      <c r="BH150" s="12"/>
      <c r="BO150" s="7"/>
      <c r="BP150" s="7"/>
      <c r="BQ150" s="7"/>
      <c r="BU150" s="7"/>
      <c r="BV150" s="7"/>
      <c r="BW150" s="7"/>
      <c r="CD150" s="7"/>
      <c r="CE150" s="7"/>
      <c r="CF150" s="7"/>
      <c r="CJ150" s="7"/>
      <c r="CK150" s="7"/>
      <c r="CL150" s="7"/>
    </row>
    <row r="151" spans="1:90">
      <c r="A151" s="11"/>
      <c r="B151" s="373"/>
      <c r="C151" s="373"/>
      <c r="D151" s="373"/>
      <c r="E151" s="13"/>
      <c r="F151" s="11"/>
      <c r="G151" s="25"/>
      <c r="H151" s="31"/>
      <c r="I151" s="30"/>
      <c r="M151" s="25"/>
      <c r="N151" s="31"/>
      <c r="O151" s="30"/>
      <c r="V151" s="12"/>
      <c r="W151" s="12"/>
      <c r="X151" s="14"/>
      <c r="AB151" s="25"/>
      <c r="AC151" s="12"/>
      <c r="AD151" s="12"/>
      <c r="AK151" s="12"/>
      <c r="AL151" s="30"/>
      <c r="AM151" s="32"/>
      <c r="AQ151" s="12"/>
      <c r="AR151" s="12"/>
      <c r="AS151" s="12"/>
      <c r="AZ151" s="49"/>
      <c r="BA151" s="30"/>
      <c r="BB151" s="12"/>
      <c r="BF151" s="12"/>
      <c r="BG151" s="12"/>
      <c r="BH151" s="12"/>
      <c r="BO151" s="7"/>
      <c r="BP151" s="7"/>
      <c r="BQ151" s="7"/>
      <c r="BU151" s="7"/>
      <c r="BV151" s="7"/>
      <c r="BW151" s="7"/>
      <c r="CD151" s="7"/>
      <c r="CE151" s="7"/>
      <c r="CF151" s="7"/>
      <c r="CJ151" s="7"/>
      <c r="CK151" s="7"/>
      <c r="CL151" s="7"/>
    </row>
    <row r="152" spans="1:90">
      <c r="A152" s="11"/>
      <c r="B152" s="373"/>
      <c r="C152" s="373"/>
      <c r="D152" s="373"/>
      <c r="E152" s="13"/>
      <c r="F152" s="11"/>
      <c r="G152" s="25"/>
      <c r="H152" s="31"/>
      <c r="I152" s="30"/>
      <c r="M152" s="25"/>
      <c r="N152" s="31"/>
      <c r="O152" s="30"/>
      <c r="V152" s="12"/>
      <c r="W152" s="12"/>
      <c r="X152" s="14"/>
      <c r="AB152" s="25"/>
      <c r="AC152" s="12"/>
      <c r="AD152" s="12"/>
      <c r="AK152" s="12"/>
      <c r="AL152" s="30"/>
      <c r="AM152" s="32"/>
      <c r="AQ152" s="12"/>
      <c r="AR152" s="12"/>
      <c r="AS152" s="12"/>
      <c r="AZ152" s="49"/>
      <c r="BA152" s="30"/>
      <c r="BB152" s="12"/>
      <c r="BF152" s="12"/>
      <c r="BG152" s="12"/>
      <c r="BH152" s="12"/>
      <c r="BO152" s="7"/>
      <c r="BP152" s="7"/>
      <c r="BQ152" s="7"/>
      <c r="BU152" s="7"/>
      <c r="BV152" s="7"/>
      <c r="BW152" s="7"/>
      <c r="CD152" s="7"/>
      <c r="CE152" s="7"/>
      <c r="CF152" s="7"/>
      <c r="CJ152" s="7"/>
      <c r="CK152" s="7"/>
      <c r="CL152" s="7"/>
    </row>
    <row r="153" spans="1:90">
      <c r="A153" s="11"/>
      <c r="B153" s="373"/>
      <c r="C153" s="373"/>
      <c r="D153" s="373"/>
      <c r="E153" s="13"/>
      <c r="F153" s="11"/>
      <c r="G153" s="25"/>
      <c r="H153" s="31"/>
      <c r="I153" s="30"/>
      <c r="M153" s="25"/>
      <c r="N153" s="31"/>
      <c r="O153" s="30"/>
      <c r="V153" s="12"/>
      <c r="W153" s="12"/>
      <c r="X153" s="14"/>
      <c r="AB153" s="25"/>
      <c r="AC153" s="12"/>
      <c r="AD153" s="12"/>
      <c r="AK153" s="12"/>
      <c r="AL153" s="30"/>
      <c r="AM153" s="32"/>
      <c r="AQ153" s="12"/>
      <c r="AR153" s="12"/>
      <c r="AS153" s="12"/>
      <c r="AZ153" s="49"/>
      <c r="BA153" s="30"/>
      <c r="BB153" s="12"/>
      <c r="BF153" s="12"/>
      <c r="BG153" s="12"/>
      <c r="BH153" s="12"/>
      <c r="BO153" s="7"/>
      <c r="BP153" s="7"/>
      <c r="BQ153" s="7"/>
      <c r="BU153" s="7"/>
      <c r="BV153" s="7"/>
      <c r="BW153" s="7"/>
      <c r="CD153" s="7"/>
      <c r="CE153" s="7"/>
      <c r="CF153" s="7"/>
      <c r="CJ153" s="7"/>
      <c r="CK153" s="7"/>
      <c r="CL153" s="7"/>
    </row>
    <row r="154" spans="1:90">
      <c r="A154" s="11"/>
      <c r="B154" s="373"/>
      <c r="C154" s="373"/>
      <c r="D154" s="373"/>
      <c r="E154" s="13"/>
      <c r="F154" s="11"/>
      <c r="G154" s="25"/>
      <c r="H154" s="31"/>
      <c r="I154" s="30"/>
      <c r="M154" s="25"/>
      <c r="N154" s="31"/>
      <c r="O154" s="30"/>
      <c r="V154" s="12"/>
      <c r="W154" s="12"/>
      <c r="X154" s="14"/>
      <c r="AB154" s="25"/>
      <c r="AC154" s="12"/>
      <c r="AD154" s="12"/>
      <c r="AK154" s="12"/>
      <c r="AL154" s="30"/>
      <c r="AM154" s="32"/>
      <c r="AQ154" s="12"/>
      <c r="AR154" s="12"/>
      <c r="AS154" s="12"/>
      <c r="AZ154" s="49"/>
      <c r="BA154" s="30"/>
      <c r="BB154" s="12"/>
      <c r="BF154" s="12"/>
      <c r="BG154" s="12"/>
      <c r="BH154" s="12"/>
      <c r="BO154" s="7"/>
      <c r="BP154" s="7"/>
      <c r="BQ154" s="7"/>
      <c r="BU154" s="7"/>
      <c r="BV154" s="7"/>
      <c r="BW154" s="7"/>
      <c r="CD154" s="7"/>
      <c r="CE154" s="7"/>
      <c r="CF154" s="7"/>
      <c r="CJ154" s="7"/>
      <c r="CK154" s="7"/>
      <c r="CL154" s="7"/>
    </row>
    <row r="155" spans="1:90">
      <c r="A155" s="11"/>
      <c r="B155" s="373"/>
      <c r="C155" s="373"/>
      <c r="D155" s="373"/>
      <c r="E155" s="13"/>
      <c r="F155" s="11"/>
      <c r="G155" s="25"/>
      <c r="H155" s="31"/>
      <c r="I155" s="30"/>
      <c r="M155" s="25"/>
      <c r="N155" s="31"/>
      <c r="O155" s="30"/>
      <c r="V155" s="12"/>
      <c r="W155" s="12"/>
      <c r="X155" s="14"/>
      <c r="AB155" s="25"/>
      <c r="AC155" s="12"/>
      <c r="AD155" s="12"/>
      <c r="AK155" s="12"/>
      <c r="AL155" s="30"/>
      <c r="AM155" s="32"/>
      <c r="AQ155" s="12"/>
      <c r="AR155" s="12"/>
      <c r="AS155" s="12"/>
      <c r="AZ155" s="49"/>
      <c r="BA155" s="30"/>
      <c r="BB155" s="12"/>
      <c r="BF155" s="12"/>
      <c r="BG155" s="12"/>
      <c r="BH155" s="12"/>
      <c r="BO155" s="7"/>
      <c r="BP155" s="7"/>
      <c r="BQ155" s="7"/>
      <c r="BU155" s="7"/>
      <c r="BV155" s="7"/>
      <c r="BW155" s="7"/>
      <c r="CD155" s="7"/>
      <c r="CE155" s="7"/>
      <c r="CF155" s="7"/>
      <c r="CJ155" s="7"/>
      <c r="CK155" s="7"/>
      <c r="CL155" s="7"/>
    </row>
    <row r="156" spans="1:90">
      <c r="A156" s="11"/>
      <c r="B156" s="373"/>
      <c r="C156" s="373"/>
      <c r="D156" s="373"/>
      <c r="E156" s="13"/>
      <c r="F156" s="11"/>
      <c r="G156" s="25"/>
      <c r="H156" s="31"/>
      <c r="I156" s="30"/>
      <c r="M156" s="25"/>
      <c r="N156" s="31"/>
      <c r="O156" s="30"/>
      <c r="V156" s="12"/>
      <c r="W156" s="12"/>
      <c r="X156" s="14"/>
      <c r="AB156" s="25"/>
      <c r="AC156" s="12"/>
      <c r="AD156" s="12"/>
      <c r="AK156" s="12"/>
      <c r="AL156" s="30"/>
      <c r="AM156" s="32"/>
      <c r="AQ156" s="12"/>
      <c r="AR156" s="12"/>
      <c r="AS156" s="12"/>
      <c r="AZ156" s="49"/>
      <c r="BA156" s="30"/>
      <c r="BB156" s="12"/>
      <c r="BF156" s="12"/>
      <c r="BG156" s="12"/>
      <c r="BH156" s="12"/>
      <c r="BO156" s="7"/>
      <c r="BP156" s="7"/>
      <c r="BQ156" s="7"/>
      <c r="BU156" s="7"/>
      <c r="BV156" s="7"/>
      <c r="BW156" s="7"/>
      <c r="CD156" s="7"/>
      <c r="CE156" s="7"/>
      <c r="CF156" s="7"/>
      <c r="CJ156" s="7"/>
      <c r="CK156" s="7"/>
      <c r="CL156" s="7"/>
    </row>
    <row r="157" spans="1:90">
      <c r="A157" s="11"/>
      <c r="B157" s="373"/>
      <c r="C157" s="373"/>
      <c r="D157" s="373"/>
      <c r="E157" s="13"/>
      <c r="F157" s="11"/>
      <c r="G157" s="25"/>
      <c r="H157" s="31"/>
      <c r="I157" s="30"/>
      <c r="M157" s="25"/>
      <c r="N157" s="31"/>
      <c r="O157" s="30"/>
      <c r="V157" s="12"/>
      <c r="W157" s="12"/>
      <c r="X157" s="14"/>
      <c r="AB157" s="25"/>
      <c r="AC157" s="12"/>
      <c r="AD157" s="12"/>
      <c r="AK157" s="12"/>
      <c r="AL157" s="30"/>
      <c r="AM157" s="32"/>
      <c r="AQ157" s="12"/>
      <c r="AR157" s="12"/>
      <c r="AS157" s="12"/>
      <c r="AZ157" s="49"/>
      <c r="BA157" s="30"/>
      <c r="BB157" s="12"/>
      <c r="BF157" s="12"/>
      <c r="BG157" s="12"/>
      <c r="BH157" s="12"/>
      <c r="BO157" s="7"/>
      <c r="BP157" s="7"/>
      <c r="BQ157" s="7"/>
      <c r="BU157" s="7"/>
      <c r="BV157" s="7"/>
      <c r="BW157" s="7"/>
      <c r="CD157" s="7"/>
      <c r="CE157" s="7"/>
      <c r="CF157" s="7"/>
      <c r="CJ157" s="7"/>
      <c r="CK157" s="7"/>
      <c r="CL157" s="7"/>
    </row>
    <row r="158" spans="1:90">
      <c r="A158" s="11"/>
      <c r="B158" s="373"/>
      <c r="C158" s="373"/>
      <c r="D158" s="373"/>
      <c r="E158" s="13"/>
      <c r="F158" s="11"/>
      <c r="G158" s="25"/>
      <c r="H158" s="31"/>
      <c r="I158" s="30"/>
      <c r="M158" s="25"/>
      <c r="N158" s="31"/>
      <c r="O158" s="30"/>
      <c r="V158" s="12"/>
      <c r="W158" s="12"/>
      <c r="X158" s="14"/>
      <c r="AB158" s="25"/>
      <c r="AC158" s="12"/>
      <c r="AD158" s="12"/>
      <c r="AK158" s="12"/>
      <c r="AL158" s="30"/>
      <c r="AM158" s="32"/>
      <c r="AQ158" s="12"/>
      <c r="AR158" s="12"/>
      <c r="AS158" s="12"/>
      <c r="AZ158" s="49"/>
      <c r="BA158" s="30"/>
      <c r="BB158" s="12"/>
      <c r="BF158" s="12"/>
      <c r="BG158" s="12"/>
      <c r="BH158" s="12"/>
      <c r="BO158" s="7"/>
      <c r="BP158" s="7"/>
      <c r="BQ158" s="7"/>
      <c r="BU158" s="7"/>
      <c r="BV158" s="7"/>
      <c r="BW158" s="7"/>
      <c r="CD158" s="7"/>
      <c r="CE158" s="7"/>
      <c r="CF158" s="7"/>
      <c r="CJ158" s="7"/>
      <c r="CK158" s="7"/>
      <c r="CL158" s="7"/>
    </row>
    <row r="159" spans="1:90">
      <c r="A159" s="11"/>
      <c r="B159" s="373"/>
      <c r="C159" s="373"/>
      <c r="D159" s="373"/>
      <c r="E159" s="13"/>
      <c r="F159" s="11"/>
      <c r="G159" s="25"/>
      <c r="H159" s="31"/>
      <c r="I159" s="30"/>
      <c r="M159" s="25"/>
      <c r="N159" s="31"/>
      <c r="O159" s="30"/>
      <c r="V159" s="12"/>
      <c r="W159" s="12"/>
      <c r="X159" s="14"/>
      <c r="AB159" s="25"/>
      <c r="AC159" s="12"/>
      <c r="AD159" s="12"/>
      <c r="AK159" s="12"/>
      <c r="AL159" s="30"/>
      <c r="AM159" s="32"/>
      <c r="AQ159" s="12"/>
      <c r="AR159" s="12"/>
      <c r="AS159" s="12"/>
      <c r="AZ159" s="49"/>
      <c r="BA159" s="30"/>
      <c r="BB159" s="12"/>
      <c r="BF159" s="12"/>
      <c r="BG159" s="12"/>
      <c r="BH159" s="12"/>
      <c r="BO159" s="7"/>
      <c r="BP159" s="7"/>
      <c r="BQ159" s="7"/>
      <c r="BU159" s="7"/>
      <c r="BV159" s="7"/>
      <c r="BW159" s="7"/>
      <c r="CD159" s="7"/>
      <c r="CE159" s="7"/>
      <c r="CF159" s="7"/>
      <c r="CJ159" s="7"/>
      <c r="CK159" s="7"/>
      <c r="CL159" s="7"/>
    </row>
    <row r="160" spans="1:90">
      <c r="A160" s="11"/>
      <c r="B160" s="373"/>
      <c r="C160" s="373"/>
      <c r="D160" s="373"/>
      <c r="E160" s="13"/>
      <c r="F160" s="11"/>
      <c r="G160" s="25"/>
      <c r="H160" s="31"/>
      <c r="I160" s="30"/>
      <c r="M160" s="25"/>
      <c r="N160" s="31"/>
      <c r="O160" s="30"/>
      <c r="V160" s="12"/>
      <c r="W160" s="12"/>
      <c r="X160" s="14"/>
      <c r="AB160" s="25"/>
      <c r="AC160" s="12"/>
      <c r="AD160" s="12"/>
      <c r="AK160" s="12"/>
      <c r="AL160" s="30"/>
      <c r="AM160" s="32"/>
      <c r="AQ160" s="12"/>
      <c r="AR160" s="12"/>
      <c r="AS160" s="12"/>
      <c r="AZ160" s="49"/>
      <c r="BA160" s="30"/>
      <c r="BB160" s="12"/>
      <c r="BF160" s="12"/>
      <c r="BG160" s="12"/>
      <c r="BH160" s="12"/>
      <c r="BO160" s="7"/>
      <c r="BP160" s="7"/>
      <c r="BQ160" s="7"/>
      <c r="BU160" s="7"/>
      <c r="BV160" s="7"/>
      <c r="BW160" s="7"/>
      <c r="CD160" s="7"/>
      <c r="CE160" s="7"/>
      <c r="CF160" s="7"/>
      <c r="CJ160" s="7"/>
      <c r="CK160" s="7"/>
      <c r="CL160" s="7"/>
    </row>
    <row r="161" spans="1:90">
      <c r="A161" s="11"/>
      <c r="B161" s="373"/>
      <c r="C161" s="373"/>
      <c r="D161" s="373"/>
      <c r="E161" s="13"/>
      <c r="F161" s="11"/>
      <c r="G161" s="25"/>
      <c r="H161" s="31"/>
      <c r="I161" s="30"/>
      <c r="M161" s="25"/>
      <c r="N161" s="31"/>
      <c r="O161" s="30"/>
      <c r="V161" s="12"/>
      <c r="W161" s="12"/>
      <c r="X161" s="14"/>
      <c r="AB161" s="25"/>
      <c r="AC161" s="12"/>
      <c r="AD161" s="12"/>
      <c r="AK161" s="12"/>
      <c r="AL161" s="30"/>
      <c r="AM161" s="32"/>
      <c r="AQ161" s="12"/>
      <c r="AR161" s="12"/>
      <c r="AS161" s="12"/>
      <c r="AZ161" s="49"/>
      <c r="BA161" s="30"/>
      <c r="BB161" s="12"/>
      <c r="BF161" s="12"/>
      <c r="BG161" s="12"/>
      <c r="BH161" s="12"/>
      <c r="BO161" s="7"/>
      <c r="BP161" s="7"/>
      <c r="BQ161" s="7"/>
      <c r="BU161" s="7"/>
      <c r="BV161" s="7"/>
      <c r="BW161" s="7"/>
      <c r="CD161" s="7"/>
      <c r="CE161" s="7"/>
      <c r="CF161" s="7"/>
      <c r="CJ161" s="7"/>
      <c r="CK161" s="7"/>
      <c r="CL161" s="7"/>
    </row>
    <row r="162" spans="1:90">
      <c r="A162" s="11"/>
      <c r="B162" s="373"/>
      <c r="C162" s="373"/>
      <c r="D162" s="373"/>
      <c r="E162" s="13"/>
      <c r="F162" s="11"/>
      <c r="G162" s="25"/>
      <c r="H162" s="31"/>
      <c r="I162" s="30"/>
      <c r="M162" s="25"/>
      <c r="N162" s="31"/>
      <c r="O162" s="30"/>
      <c r="V162" s="12"/>
      <c r="W162" s="12"/>
      <c r="X162" s="14"/>
      <c r="AB162" s="25"/>
      <c r="AC162" s="12"/>
      <c r="AD162" s="12"/>
      <c r="AK162" s="12"/>
      <c r="AL162" s="30"/>
      <c r="AM162" s="32"/>
      <c r="AQ162" s="12"/>
      <c r="AR162" s="12"/>
      <c r="AS162" s="12"/>
      <c r="AZ162" s="49"/>
      <c r="BA162" s="30"/>
      <c r="BB162" s="12"/>
      <c r="BF162" s="12"/>
      <c r="BG162" s="12"/>
      <c r="BH162" s="12"/>
      <c r="BO162" s="7"/>
      <c r="BP162" s="7"/>
      <c r="BQ162" s="7"/>
      <c r="BU162" s="7"/>
      <c r="BV162" s="7"/>
      <c r="BW162" s="7"/>
      <c r="CD162" s="7"/>
      <c r="CE162" s="7"/>
      <c r="CF162" s="7"/>
      <c r="CJ162" s="7"/>
      <c r="CK162" s="7"/>
      <c r="CL162" s="7"/>
    </row>
    <row r="163" spans="1:90">
      <c r="A163" s="11"/>
      <c r="B163" s="373"/>
      <c r="C163" s="373"/>
      <c r="D163" s="373"/>
      <c r="E163" s="13"/>
      <c r="F163" s="11"/>
      <c r="G163" s="25"/>
      <c r="H163" s="31"/>
      <c r="I163" s="30"/>
      <c r="M163" s="25"/>
      <c r="N163" s="31"/>
      <c r="O163" s="30"/>
      <c r="V163" s="12"/>
      <c r="W163" s="12"/>
      <c r="X163" s="14"/>
      <c r="AB163" s="25"/>
      <c r="AC163" s="12"/>
      <c r="AD163" s="12"/>
      <c r="AK163" s="12"/>
      <c r="AL163" s="30"/>
      <c r="AM163" s="32"/>
      <c r="AQ163" s="12"/>
      <c r="AR163" s="12"/>
      <c r="AS163" s="12"/>
      <c r="AZ163" s="49"/>
      <c r="BA163" s="30"/>
      <c r="BB163" s="12"/>
      <c r="BF163" s="12"/>
      <c r="BG163" s="12"/>
      <c r="BH163" s="12"/>
      <c r="BO163" s="7"/>
      <c r="BP163" s="7"/>
      <c r="BQ163" s="7"/>
      <c r="BU163" s="7"/>
      <c r="BV163" s="7"/>
      <c r="BW163" s="7"/>
      <c r="CD163" s="7"/>
      <c r="CE163" s="7"/>
      <c r="CF163" s="7"/>
      <c r="CJ163" s="7"/>
      <c r="CK163" s="7"/>
      <c r="CL163" s="7"/>
    </row>
    <row r="164" spans="1:90">
      <c r="A164" s="11"/>
      <c r="B164" s="373"/>
      <c r="C164" s="373"/>
      <c r="D164" s="373"/>
      <c r="E164" s="13"/>
      <c r="F164" s="11"/>
      <c r="G164" s="25"/>
      <c r="H164" s="31"/>
      <c r="I164" s="30"/>
      <c r="M164" s="25"/>
      <c r="N164" s="31"/>
      <c r="O164" s="30"/>
      <c r="V164" s="12"/>
      <c r="W164" s="12"/>
      <c r="X164" s="14"/>
      <c r="AB164" s="25"/>
      <c r="AC164" s="12"/>
      <c r="AD164" s="12"/>
      <c r="AK164" s="12"/>
      <c r="AL164" s="30"/>
      <c r="AM164" s="32"/>
      <c r="AQ164" s="12"/>
      <c r="AR164" s="12"/>
      <c r="AS164" s="12"/>
      <c r="AZ164" s="49"/>
      <c r="BA164" s="30"/>
      <c r="BB164" s="12"/>
      <c r="BF164" s="12"/>
      <c r="BG164" s="12"/>
      <c r="BH164" s="12"/>
      <c r="BO164" s="7"/>
      <c r="BP164" s="7"/>
      <c r="BQ164" s="7"/>
      <c r="BU164" s="7"/>
      <c r="BV164" s="7"/>
      <c r="BW164" s="7"/>
      <c r="CD164" s="7"/>
      <c r="CE164" s="7"/>
      <c r="CF164" s="7"/>
      <c r="CJ164" s="7"/>
      <c r="CK164" s="7"/>
      <c r="CL164" s="7"/>
    </row>
    <row r="165" spans="1:90">
      <c r="A165" s="11"/>
      <c r="B165" s="373"/>
      <c r="C165" s="373"/>
      <c r="D165" s="373"/>
      <c r="E165" s="13"/>
      <c r="F165" s="11"/>
      <c r="G165" s="25"/>
      <c r="H165" s="31"/>
      <c r="I165" s="30"/>
      <c r="M165" s="25"/>
      <c r="N165" s="31"/>
      <c r="O165" s="30"/>
      <c r="V165" s="12"/>
      <c r="W165" s="12"/>
      <c r="X165" s="14"/>
      <c r="AB165" s="25"/>
      <c r="AC165" s="12"/>
      <c r="AD165" s="12"/>
      <c r="AK165" s="12"/>
      <c r="AL165" s="30"/>
      <c r="AM165" s="32"/>
      <c r="AQ165" s="12"/>
      <c r="AR165" s="12"/>
      <c r="AS165" s="12"/>
      <c r="AZ165" s="49"/>
      <c r="BA165" s="30"/>
      <c r="BB165" s="12"/>
      <c r="BF165" s="12"/>
      <c r="BG165" s="12"/>
      <c r="BH165" s="12"/>
      <c r="BO165" s="7"/>
      <c r="BP165" s="7"/>
      <c r="BQ165" s="7"/>
      <c r="BU165" s="7"/>
      <c r="BV165" s="7"/>
      <c r="BW165" s="7"/>
      <c r="CD165" s="7"/>
      <c r="CE165" s="7"/>
      <c r="CF165" s="7"/>
      <c r="CJ165" s="7"/>
      <c r="CK165" s="7"/>
      <c r="CL165" s="7"/>
    </row>
    <row r="166" spans="1:90">
      <c r="A166" s="11"/>
      <c r="B166" s="373"/>
      <c r="C166" s="373"/>
      <c r="D166" s="373"/>
      <c r="E166" s="13"/>
      <c r="F166" s="11"/>
      <c r="G166" s="25"/>
      <c r="H166" s="31"/>
      <c r="I166" s="30"/>
      <c r="M166" s="25"/>
      <c r="N166" s="31"/>
      <c r="O166" s="30"/>
      <c r="V166" s="12"/>
      <c r="W166" s="12"/>
      <c r="X166" s="14"/>
      <c r="AB166" s="25"/>
      <c r="AC166" s="12"/>
      <c r="AD166" s="12"/>
      <c r="AK166" s="12"/>
      <c r="AL166" s="30"/>
      <c r="AM166" s="32"/>
      <c r="AQ166" s="12"/>
      <c r="AR166" s="12"/>
      <c r="AS166" s="12"/>
      <c r="AZ166" s="49"/>
      <c r="BA166" s="30"/>
      <c r="BB166" s="12"/>
      <c r="BF166" s="12"/>
      <c r="BG166" s="12"/>
      <c r="BH166" s="12"/>
      <c r="BO166" s="7"/>
      <c r="BP166" s="7"/>
      <c r="BQ166" s="7"/>
      <c r="BU166" s="7"/>
      <c r="BV166" s="7"/>
      <c r="BW166" s="7"/>
      <c r="CD166" s="7"/>
      <c r="CE166" s="7"/>
      <c r="CF166" s="7"/>
      <c r="CJ166" s="7"/>
      <c r="CK166" s="7"/>
      <c r="CL166" s="7"/>
    </row>
    <row r="167" spans="1:90">
      <c r="A167" s="11"/>
      <c r="B167" s="373"/>
      <c r="C167" s="373"/>
      <c r="D167" s="373"/>
      <c r="E167" s="13"/>
      <c r="F167" s="11"/>
      <c r="G167" s="25"/>
      <c r="H167" s="31"/>
      <c r="I167" s="30"/>
      <c r="M167" s="25"/>
      <c r="N167" s="31"/>
      <c r="O167" s="30"/>
      <c r="V167" s="12"/>
      <c r="W167" s="12"/>
      <c r="X167" s="14"/>
      <c r="AB167" s="25"/>
      <c r="AC167" s="12"/>
      <c r="AD167" s="12"/>
      <c r="AK167" s="12"/>
      <c r="AL167" s="30"/>
      <c r="AM167" s="32"/>
      <c r="AQ167" s="12"/>
      <c r="AR167" s="12"/>
      <c r="AS167" s="12"/>
      <c r="AZ167" s="49"/>
      <c r="BA167" s="30"/>
      <c r="BB167" s="12"/>
      <c r="BF167" s="12"/>
      <c r="BG167" s="12"/>
      <c r="BH167" s="12"/>
      <c r="BO167" s="7"/>
      <c r="BP167" s="7"/>
      <c r="BQ167" s="7"/>
      <c r="BU167" s="7"/>
      <c r="BV167" s="7"/>
      <c r="BW167" s="7"/>
      <c r="CD167" s="7"/>
      <c r="CE167" s="7"/>
      <c r="CF167" s="7"/>
      <c r="CJ167" s="7"/>
      <c r="CK167" s="7"/>
      <c r="CL167" s="7"/>
    </row>
    <row r="168" spans="1:90">
      <c r="A168" s="11"/>
      <c r="B168" s="373"/>
      <c r="C168" s="373"/>
      <c r="D168" s="373"/>
      <c r="E168" s="13"/>
      <c r="F168" s="11"/>
      <c r="G168" s="25"/>
      <c r="H168" s="31"/>
      <c r="I168" s="30"/>
      <c r="M168" s="25"/>
      <c r="N168" s="31"/>
      <c r="O168" s="30"/>
      <c r="V168" s="12"/>
      <c r="W168" s="12"/>
      <c r="X168" s="14"/>
      <c r="AB168" s="25"/>
      <c r="AC168" s="12"/>
      <c r="AD168" s="12"/>
      <c r="AK168" s="12"/>
      <c r="AL168" s="30"/>
      <c r="AM168" s="32"/>
      <c r="AQ168" s="12"/>
      <c r="AR168" s="12"/>
      <c r="AS168" s="12"/>
      <c r="AZ168" s="49"/>
      <c r="BA168" s="30"/>
      <c r="BB168" s="12"/>
      <c r="BF168" s="12"/>
      <c r="BG168" s="12"/>
      <c r="BH168" s="12"/>
      <c r="BO168" s="7"/>
      <c r="BP168" s="7"/>
      <c r="BQ168" s="7"/>
      <c r="BU168" s="7"/>
      <c r="BV168" s="7"/>
      <c r="BW168" s="7"/>
      <c r="CD168" s="7"/>
      <c r="CE168" s="7"/>
      <c r="CF168" s="7"/>
      <c r="CJ168" s="7"/>
      <c r="CK168" s="7"/>
      <c r="CL168" s="7"/>
    </row>
    <row r="169" spans="1:90">
      <c r="A169" s="11"/>
      <c r="B169" s="373"/>
      <c r="C169" s="373"/>
      <c r="D169" s="373"/>
      <c r="E169" s="13"/>
      <c r="F169" s="11"/>
      <c r="G169" s="25"/>
      <c r="H169" s="31"/>
      <c r="I169" s="30"/>
      <c r="M169" s="25"/>
      <c r="N169" s="31"/>
      <c r="O169" s="30"/>
      <c r="V169" s="12"/>
      <c r="W169" s="12"/>
      <c r="X169" s="14"/>
      <c r="AB169" s="25"/>
      <c r="AC169" s="12"/>
      <c r="AD169" s="12"/>
      <c r="AK169" s="12"/>
      <c r="AL169" s="30"/>
      <c r="AM169" s="32"/>
      <c r="AQ169" s="12"/>
      <c r="AR169" s="12"/>
      <c r="AS169" s="12"/>
      <c r="AZ169" s="49"/>
      <c r="BA169" s="30"/>
      <c r="BB169" s="12"/>
      <c r="BF169" s="12"/>
      <c r="BG169" s="12"/>
      <c r="BH169" s="12"/>
      <c r="BO169" s="7"/>
      <c r="BP169" s="7"/>
      <c r="BQ169" s="7"/>
      <c r="BU169" s="7"/>
      <c r="BV169" s="7"/>
      <c r="BW169" s="7"/>
      <c r="CD169" s="7"/>
      <c r="CE169" s="7"/>
      <c r="CF169" s="7"/>
      <c r="CJ169" s="7"/>
      <c r="CK169" s="7"/>
      <c r="CL169" s="7"/>
    </row>
    <row r="170" spans="1:90">
      <c r="A170" s="11"/>
      <c r="B170" s="373"/>
      <c r="C170" s="373"/>
      <c r="D170" s="373"/>
      <c r="E170" s="13"/>
      <c r="F170" s="11"/>
      <c r="G170" s="25"/>
      <c r="H170" s="31"/>
      <c r="I170" s="30"/>
      <c r="M170" s="25"/>
      <c r="N170" s="31"/>
      <c r="O170" s="30"/>
      <c r="V170" s="12"/>
      <c r="W170" s="12"/>
      <c r="X170" s="14"/>
      <c r="AB170" s="25"/>
      <c r="AC170" s="12"/>
      <c r="AD170" s="12"/>
      <c r="AK170" s="12"/>
      <c r="AL170" s="30"/>
      <c r="AM170" s="32"/>
      <c r="AQ170" s="12"/>
      <c r="AR170" s="12"/>
      <c r="AS170" s="12"/>
      <c r="AZ170" s="49"/>
      <c r="BA170" s="30"/>
      <c r="BB170" s="12"/>
      <c r="BF170" s="12"/>
      <c r="BG170" s="12"/>
      <c r="BH170" s="12"/>
      <c r="BO170" s="7"/>
      <c r="BP170" s="7"/>
      <c r="BQ170" s="7"/>
      <c r="BU170" s="7"/>
      <c r="BV170" s="7"/>
      <c r="BW170" s="7"/>
      <c r="CD170" s="7"/>
      <c r="CE170" s="7"/>
      <c r="CF170" s="7"/>
      <c r="CJ170" s="7"/>
      <c r="CK170" s="7"/>
      <c r="CL170" s="7"/>
    </row>
    <row r="171" spans="1:90">
      <c r="A171" s="11"/>
      <c r="B171" s="373"/>
      <c r="C171" s="373"/>
      <c r="D171" s="373"/>
      <c r="E171" s="13"/>
      <c r="F171" s="11"/>
      <c r="G171" s="25"/>
      <c r="H171" s="31"/>
      <c r="I171" s="30"/>
      <c r="M171" s="25"/>
      <c r="N171" s="31"/>
      <c r="O171" s="30"/>
      <c r="V171" s="12"/>
      <c r="W171" s="12"/>
      <c r="X171" s="14"/>
      <c r="AB171" s="25"/>
      <c r="AC171" s="12"/>
      <c r="AD171" s="12"/>
      <c r="AK171" s="12"/>
      <c r="AL171" s="30"/>
      <c r="AM171" s="32"/>
      <c r="AQ171" s="12"/>
      <c r="AR171" s="12"/>
      <c r="AS171" s="12"/>
      <c r="AZ171" s="49"/>
      <c r="BA171" s="30"/>
      <c r="BB171" s="12"/>
      <c r="BF171" s="12"/>
      <c r="BG171" s="12"/>
      <c r="BH171" s="12"/>
      <c r="BO171" s="7"/>
      <c r="BP171" s="7"/>
      <c r="BQ171" s="7"/>
      <c r="BU171" s="7"/>
      <c r="BV171" s="7"/>
      <c r="BW171" s="7"/>
      <c r="CD171" s="7"/>
      <c r="CE171" s="7"/>
      <c r="CF171" s="7"/>
      <c r="CJ171" s="7"/>
      <c r="CK171" s="7"/>
      <c r="CL171" s="7"/>
    </row>
    <row r="172" spans="1:90">
      <c r="A172" s="11"/>
      <c r="B172" s="373"/>
      <c r="C172" s="373"/>
      <c r="D172" s="373"/>
      <c r="E172" s="13"/>
      <c r="F172" s="11"/>
      <c r="G172" s="25"/>
      <c r="H172" s="31"/>
      <c r="I172" s="30"/>
      <c r="M172" s="25"/>
      <c r="N172" s="31"/>
      <c r="O172" s="30"/>
      <c r="V172" s="12"/>
      <c r="W172" s="12"/>
      <c r="X172" s="14"/>
      <c r="AB172" s="25"/>
      <c r="AC172" s="12"/>
      <c r="AD172" s="12"/>
      <c r="AK172" s="12"/>
      <c r="AL172" s="30"/>
      <c r="AM172" s="32"/>
      <c r="AQ172" s="12"/>
      <c r="AR172" s="12"/>
      <c r="AS172" s="12"/>
      <c r="AZ172" s="49"/>
      <c r="BA172" s="30"/>
      <c r="BB172" s="12"/>
      <c r="BF172" s="12"/>
      <c r="BG172" s="12"/>
      <c r="BH172" s="12"/>
      <c r="BO172" s="7"/>
      <c r="BP172" s="7"/>
      <c r="BQ172" s="7"/>
      <c r="BU172" s="7"/>
      <c r="BV172" s="7"/>
      <c r="BW172" s="7"/>
      <c r="CD172" s="7"/>
      <c r="CE172" s="7"/>
      <c r="CF172" s="7"/>
      <c r="CJ172" s="7"/>
      <c r="CK172" s="7"/>
      <c r="CL172" s="7"/>
    </row>
    <row r="173" spans="1:90">
      <c r="A173" s="11"/>
      <c r="B173" s="373"/>
      <c r="C173" s="373"/>
      <c r="D173" s="373"/>
      <c r="E173" s="13"/>
      <c r="F173" s="11"/>
      <c r="G173" s="25"/>
      <c r="H173" s="31"/>
      <c r="I173" s="30"/>
      <c r="M173" s="25"/>
      <c r="N173" s="31"/>
      <c r="O173" s="30"/>
      <c r="V173" s="12"/>
      <c r="W173" s="12"/>
      <c r="X173" s="14"/>
      <c r="AB173" s="25"/>
      <c r="AC173" s="12"/>
      <c r="AD173" s="12"/>
      <c r="AK173" s="12"/>
      <c r="AL173" s="30"/>
      <c r="AM173" s="32"/>
      <c r="AQ173" s="12"/>
      <c r="AR173" s="12"/>
      <c r="AS173" s="12"/>
      <c r="AZ173" s="49"/>
      <c r="BA173" s="30"/>
      <c r="BB173" s="12"/>
      <c r="BF173" s="12"/>
      <c r="BG173" s="12"/>
      <c r="BH173" s="12"/>
      <c r="BO173" s="7"/>
      <c r="BP173" s="7"/>
      <c r="BQ173" s="7"/>
      <c r="BU173" s="7"/>
      <c r="BV173" s="7"/>
      <c r="BW173" s="7"/>
      <c r="CD173" s="7"/>
      <c r="CE173" s="7"/>
      <c r="CF173" s="7"/>
      <c r="CJ173" s="7"/>
      <c r="CK173" s="7"/>
      <c r="CL173" s="7"/>
    </row>
    <row r="174" spans="1:90">
      <c r="A174" s="11"/>
      <c r="B174" s="373"/>
      <c r="C174" s="373"/>
      <c r="D174" s="373"/>
      <c r="E174" s="13"/>
      <c r="F174" s="11"/>
      <c r="G174" s="25"/>
      <c r="H174" s="31"/>
      <c r="I174" s="30"/>
      <c r="M174" s="25"/>
      <c r="N174" s="31"/>
      <c r="O174" s="30"/>
      <c r="V174" s="12"/>
      <c r="W174" s="12"/>
      <c r="X174" s="14"/>
      <c r="AB174" s="25"/>
      <c r="AC174" s="12"/>
      <c r="AD174" s="12"/>
      <c r="AK174" s="12"/>
      <c r="AL174" s="30"/>
      <c r="AM174" s="32"/>
      <c r="AQ174" s="12"/>
      <c r="AR174" s="12"/>
      <c r="AS174" s="12"/>
      <c r="AZ174" s="49"/>
      <c r="BA174" s="30"/>
      <c r="BB174" s="12"/>
      <c r="BF174" s="12"/>
      <c r="BG174" s="12"/>
      <c r="BH174" s="12"/>
      <c r="BO174" s="7"/>
      <c r="BP174" s="7"/>
      <c r="BQ174" s="7"/>
      <c r="BU174" s="7"/>
      <c r="BV174" s="7"/>
      <c r="BW174" s="7"/>
      <c r="CD174" s="7"/>
      <c r="CE174" s="7"/>
      <c r="CF174" s="7"/>
      <c r="CJ174" s="7"/>
      <c r="CK174" s="7"/>
      <c r="CL174" s="7"/>
    </row>
    <row r="175" spans="1:90">
      <c r="A175" s="11"/>
      <c r="B175" s="373"/>
      <c r="C175" s="373"/>
      <c r="D175" s="373"/>
      <c r="E175" s="13"/>
      <c r="F175" s="11"/>
      <c r="G175" s="25"/>
      <c r="H175" s="31"/>
      <c r="I175" s="30"/>
      <c r="M175" s="25"/>
      <c r="N175" s="31"/>
      <c r="O175" s="30"/>
      <c r="V175" s="12"/>
      <c r="W175" s="12"/>
      <c r="X175" s="14"/>
      <c r="AB175" s="25"/>
      <c r="AC175" s="12"/>
      <c r="AD175" s="12"/>
      <c r="AK175" s="12"/>
      <c r="AL175" s="30"/>
      <c r="AM175" s="32"/>
      <c r="AQ175" s="12"/>
      <c r="AR175" s="12"/>
      <c r="AS175" s="12"/>
      <c r="AZ175" s="49"/>
      <c r="BA175" s="30"/>
      <c r="BB175" s="12"/>
      <c r="BF175" s="12"/>
      <c r="BG175" s="12"/>
      <c r="BH175" s="12"/>
      <c r="BO175" s="7"/>
      <c r="BP175" s="7"/>
      <c r="BQ175" s="7"/>
      <c r="BU175" s="7"/>
      <c r="BV175" s="7"/>
      <c r="BW175" s="7"/>
      <c r="CD175" s="7"/>
      <c r="CE175" s="7"/>
      <c r="CF175" s="7"/>
      <c r="CJ175" s="7"/>
      <c r="CK175" s="7"/>
      <c r="CL175" s="7"/>
    </row>
    <row r="176" spans="1:90">
      <c r="A176" s="11"/>
      <c r="B176" s="373"/>
      <c r="C176" s="373"/>
      <c r="D176" s="373"/>
      <c r="E176" s="13"/>
      <c r="F176" s="11"/>
      <c r="G176" s="25"/>
      <c r="H176" s="31"/>
      <c r="I176" s="30"/>
      <c r="M176" s="25"/>
      <c r="N176" s="31"/>
      <c r="O176" s="30"/>
      <c r="V176" s="12"/>
      <c r="W176" s="12"/>
      <c r="X176" s="14"/>
      <c r="AB176" s="25"/>
      <c r="AC176" s="12"/>
      <c r="AD176" s="12"/>
      <c r="AK176" s="12"/>
      <c r="AL176" s="30"/>
      <c r="AM176" s="32"/>
      <c r="AQ176" s="12"/>
      <c r="AR176" s="12"/>
      <c r="AS176" s="12"/>
      <c r="AZ176" s="49"/>
      <c r="BA176" s="30"/>
      <c r="BB176" s="12"/>
      <c r="BF176" s="12"/>
      <c r="BG176" s="12"/>
      <c r="BH176" s="12"/>
      <c r="BO176" s="7"/>
      <c r="BP176" s="7"/>
      <c r="BQ176" s="7"/>
      <c r="BU176" s="7"/>
      <c r="BV176" s="7"/>
      <c r="BW176" s="7"/>
      <c r="CD176" s="7"/>
      <c r="CE176" s="7"/>
      <c r="CF176" s="7"/>
      <c r="CJ176" s="7"/>
      <c r="CK176" s="7"/>
      <c r="CL176" s="7"/>
    </row>
    <row r="177" spans="1:90">
      <c r="A177" s="11"/>
      <c r="B177" s="373"/>
      <c r="C177" s="373"/>
      <c r="D177" s="373"/>
      <c r="E177" s="13"/>
      <c r="F177" s="11"/>
      <c r="G177" s="25"/>
      <c r="H177" s="31"/>
      <c r="I177" s="30"/>
      <c r="M177" s="25"/>
      <c r="N177" s="31"/>
      <c r="O177" s="30"/>
      <c r="V177" s="12"/>
      <c r="W177" s="12"/>
      <c r="X177" s="14"/>
      <c r="AB177" s="25"/>
      <c r="AC177" s="12"/>
      <c r="AD177" s="12"/>
      <c r="AK177" s="12"/>
      <c r="AL177" s="30"/>
      <c r="AM177" s="32"/>
      <c r="AQ177" s="12"/>
      <c r="AR177" s="12"/>
      <c r="AS177" s="12"/>
      <c r="AZ177" s="49"/>
      <c r="BA177" s="30"/>
      <c r="BB177" s="12"/>
      <c r="BF177" s="12"/>
      <c r="BG177" s="12"/>
      <c r="BH177" s="12"/>
      <c r="BO177" s="7"/>
      <c r="BP177" s="7"/>
      <c r="BQ177" s="7"/>
      <c r="BU177" s="7"/>
      <c r="BV177" s="7"/>
      <c r="BW177" s="7"/>
      <c r="CD177" s="7"/>
      <c r="CE177" s="7"/>
      <c r="CF177" s="7"/>
      <c r="CJ177" s="7"/>
      <c r="CK177" s="7"/>
      <c r="CL177" s="7"/>
    </row>
    <row r="178" spans="1:90">
      <c r="A178" s="11"/>
      <c r="B178" s="373"/>
      <c r="C178" s="373"/>
      <c r="D178" s="373"/>
      <c r="E178" s="13"/>
      <c r="F178" s="11"/>
      <c r="G178" s="25"/>
      <c r="H178" s="31"/>
      <c r="I178" s="30"/>
      <c r="M178" s="25"/>
      <c r="N178" s="31"/>
      <c r="O178" s="30"/>
      <c r="V178" s="12"/>
      <c r="W178" s="12"/>
      <c r="X178" s="14"/>
      <c r="AB178" s="25"/>
      <c r="AC178" s="12"/>
      <c r="AD178" s="12"/>
      <c r="AK178" s="12"/>
      <c r="AL178" s="30"/>
      <c r="AM178" s="32"/>
      <c r="AQ178" s="12"/>
      <c r="AR178" s="12"/>
      <c r="AS178" s="12"/>
      <c r="AZ178" s="49"/>
      <c r="BA178" s="30"/>
      <c r="BB178" s="12"/>
      <c r="BF178" s="12"/>
      <c r="BG178" s="12"/>
      <c r="BH178" s="12"/>
      <c r="BO178" s="7"/>
      <c r="BP178" s="7"/>
      <c r="BQ178" s="7"/>
      <c r="BU178" s="7"/>
      <c r="BV178" s="7"/>
      <c r="BW178" s="7"/>
      <c r="CD178" s="7"/>
      <c r="CE178" s="7"/>
      <c r="CF178" s="7"/>
      <c r="CJ178" s="7"/>
      <c r="CK178" s="7"/>
      <c r="CL178" s="7"/>
    </row>
    <row r="179" spans="1:90">
      <c r="A179" s="11"/>
      <c r="B179" s="373"/>
      <c r="C179" s="373"/>
      <c r="D179" s="373"/>
      <c r="E179" s="13"/>
      <c r="F179" s="11"/>
      <c r="G179" s="25"/>
      <c r="H179" s="31"/>
      <c r="I179" s="30"/>
      <c r="M179" s="25"/>
      <c r="N179" s="31"/>
      <c r="O179" s="30"/>
      <c r="V179" s="12"/>
      <c r="W179" s="12"/>
      <c r="X179" s="14"/>
      <c r="AB179" s="25"/>
      <c r="AC179" s="12"/>
      <c r="AD179" s="12"/>
      <c r="AK179" s="12"/>
      <c r="AL179" s="30"/>
      <c r="AM179" s="32"/>
      <c r="AQ179" s="12"/>
      <c r="AR179" s="12"/>
      <c r="AS179" s="12"/>
      <c r="AZ179" s="49"/>
      <c r="BA179" s="30"/>
      <c r="BB179" s="12"/>
      <c r="BF179" s="12"/>
      <c r="BG179" s="12"/>
      <c r="BH179" s="12"/>
      <c r="BO179" s="7"/>
      <c r="BP179" s="7"/>
      <c r="BQ179" s="7"/>
      <c r="BU179" s="7"/>
      <c r="BV179" s="7"/>
      <c r="BW179" s="7"/>
      <c r="CD179" s="7"/>
      <c r="CE179" s="7"/>
      <c r="CF179" s="7"/>
      <c r="CJ179" s="7"/>
      <c r="CK179" s="7"/>
      <c r="CL179" s="7"/>
    </row>
    <row r="180" spans="1:90">
      <c r="A180" s="11"/>
      <c r="B180" s="373"/>
      <c r="C180" s="373"/>
      <c r="D180" s="373"/>
      <c r="E180" s="13"/>
      <c r="F180" s="11"/>
      <c r="G180" s="25"/>
      <c r="H180" s="31"/>
      <c r="I180" s="30"/>
      <c r="M180" s="25"/>
      <c r="N180" s="31"/>
      <c r="O180" s="30"/>
      <c r="V180" s="12"/>
      <c r="W180" s="12"/>
      <c r="X180" s="14"/>
      <c r="AB180" s="25"/>
      <c r="AC180" s="12"/>
      <c r="AD180" s="12"/>
      <c r="AK180" s="12"/>
      <c r="AL180" s="30"/>
      <c r="AM180" s="32"/>
      <c r="AQ180" s="12"/>
      <c r="AR180" s="12"/>
      <c r="AS180" s="12"/>
      <c r="AZ180" s="49"/>
      <c r="BA180" s="30"/>
      <c r="BB180" s="12"/>
      <c r="BF180" s="12"/>
      <c r="BG180" s="12"/>
      <c r="BH180" s="12"/>
      <c r="BO180" s="7"/>
      <c r="BP180" s="7"/>
      <c r="BQ180" s="7"/>
      <c r="BU180" s="7"/>
      <c r="BV180" s="7"/>
      <c r="BW180" s="7"/>
      <c r="CD180" s="7"/>
      <c r="CE180" s="7"/>
      <c r="CF180" s="7"/>
      <c r="CJ180" s="7"/>
      <c r="CK180" s="7"/>
      <c r="CL180" s="7"/>
    </row>
    <row r="181" spans="1:90">
      <c r="A181" s="11"/>
      <c r="B181" s="373"/>
      <c r="C181" s="373"/>
      <c r="D181" s="373"/>
      <c r="E181" s="13"/>
      <c r="F181" s="11"/>
      <c r="G181" s="25"/>
      <c r="H181" s="31"/>
      <c r="I181" s="30"/>
      <c r="M181" s="25"/>
      <c r="N181" s="31"/>
      <c r="O181" s="30"/>
      <c r="V181" s="12"/>
      <c r="W181" s="12"/>
      <c r="X181" s="14"/>
      <c r="AB181" s="25"/>
      <c r="AC181" s="12"/>
      <c r="AD181" s="12"/>
      <c r="AK181" s="12"/>
      <c r="AL181" s="30"/>
      <c r="AM181" s="32"/>
      <c r="AQ181" s="12"/>
      <c r="AR181" s="12"/>
      <c r="AS181" s="12"/>
      <c r="AZ181" s="49"/>
      <c r="BA181" s="30"/>
      <c r="BB181" s="12"/>
      <c r="BF181" s="12"/>
      <c r="BG181" s="12"/>
      <c r="BH181" s="12"/>
      <c r="BO181" s="7"/>
      <c r="BP181" s="7"/>
      <c r="BQ181" s="7"/>
      <c r="BU181" s="7"/>
      <c r="BV181" s="7"/>
      <c r="BW181" s="7"/>
      <c r="CD181" s="7"/>
      <c r="CE181" s="7"/>
      <c r="CF181" s="7"/>
      <c r="CJ181" s="7"/>
      <c r="CK181" s="7"/>
      <c r="CL181" s="7"/>
    </row>
    <row r="182" spans="1:90">
      <c r="A182" s="11"/>
      <c r="B182" s="373"/>
      <c r="C182" s="373"/>
      <c r="D182" s="373"/>
      <c r="E182" s="13"/>
      <c r="F182" s="11"/>
      <c r="G182" s="25"/>
      <c r="H182" s="31"/>
      <c r="I182" s="30"/>
      <c r="M182" s="25"/>
      <c r="N182" s="31"/>
      <c r="O182" s="30"/>
      <c r="V182" s="12"/>
      <c r="W182" s="12"/>
      <c r="X182" s="14"/>
      <c r="AB182" s="25"/>
      <c r="AC182" s="12"/>
      <c r="AD182" s="12"/>
      <c r="AK182" s="12"/>
      <c r="AL182" s="30"/>
      <c r="AM182" s="32"/>
      <c r="AQ182" s="12"/>
      <c r="AR182" s="12"/>
      <c r="AS182" s="12"/>
      <c r="AZ182" s="49"/>
      <c r="BA182" s="30"/>
      <c r="BB182" s="12"/>
      <c r="BF182" s="12"/>
      <c r="BG182" s="12"/>
      <c r="BH182" s="12"/>
      <c r="BO182" s="7"/>
      <c r="BP182" s="7"/>
      <c r="BQ182" s="7"/>
      <c r="BU182" s="7"/>
      <c r="BV182" s="7"/>
      <c r="BW182" s="7"/>
      <c r="CD182" s="7"/>
      <c r="CE182" s="7"/>
      <c r="CF182" s="7"/>
      <c r="CJ182" s="7"/>
      <c r="CK182" s="7"/>
      <c r="CL182" s="7"/>
    </row>
    <row r="183" spans="1:90">
      <c r="A183" s="11"/>
      <c r="B183" s="373"/>
      <c r="C183" s="373"/>
      <c r="D183" s="373"/>
      <c r="E183" s="13"/>
      <c r="F183" s="11"/>
      <c r="G183" s="25"/>
      <c r="H183" s="31"/>
      <c r="I183" s="30"/>
      <c r="M183" s="25"/>
      <c r="N183" s="31"/>
      <c r="O183" s="30"/>
      <c r="V183" s="12"/>
      <c r="W183" s="12"/>
      <c r="X183" s="14"/>
      <c r="AB183" s="25"/>
      <c r="AC183" s="12"/>
      <c r="AD183" s="12"/>
      <c r="AK183" s="12"/>
      <c r="AL183" s="30"/>
      <c r="AM183" s="32"/>
      <c r="AQ183" s="12"/>
      <c r="AR183" s="12"/>
      <c r="AS183" s="12"/>
      <c r="AZ183" s="49"/>
      <c r="BA183" s="30"/>
      <c r="BB183" s="12"/>
      <c r="BF183" s="12"/>
      <c r="BG183" s="12"/>
      <c r="BH183" s="12"/>
      <c r="BO183" s="7"/>
      <c r="BP183" s="7"/>
      <c r="BQ183" s="7"/>
      <c r="BU183" s="7"/>
      <c r="BV183" s="7"/>
      <c r="BW183" s="7"/>
      <c r="CD183" s="7"/>
      <c r="CE183" s="7"/>
      <c r="CF183" s="7"/>
      <c r="CJ183" s="7"/>
      <c r="CK183" s="7"/>
      <c r="CL183" s="7"/>
    </row>
    <row r="184" spans="1:90">
      <c r="A184" s="11"/>
      <c r="B184" s="373"/>
      <c r="C184" s="373"/>
      <c r="D184" s="373"/>
      <c r="E184" s="13"/>
      <c r="F184" s="11"/>
      <c r="G184" s="25"/>
      <c r="H184" s="31"/>
      <c r="I184" s="30"/>
      <c r="M184" s="25"/>
      <c r="N184" s="31"/>
      <c r="O184" s="30"/>
      <c r="V184" s="12"/>
      <c r="W184" s="12"/>
      <c r="X184" s="14"/>
      <c r="AB184" s="25"/>
      <c r="AC184" s="12"/>
      <c r="AD184" s="12"/>
      <c r="AK184" s="12"/>
      <c r="AL184" s="30"/>
      <c r="AM184" s="32"/>
      <c r="AQ184" s="12"/>
      <c r="AR184" s="12"/>
      <c r="AS184" s="12"/>
      <c r="AZ184" s="49"/>
      <c r="BA184" s="30"/>
      <c r="BB184" s="12"/>
      <c r="BF184" s="12"/>
      <c r="BG184" s="12"/>
      <c r="BH184" s="12"/>
      <c r="BO184" s="7"/>
      <c r="BP184" s="7"/>
      <c r="BQ184" s="7"/>
      <c r="BU184" s="7"/>
      <c r="BV184" s="7"/>
      <c r="BW184" s="7"/>
      <c r="CD184" s="7"/>
      <c r="CE184" s="7"/>
      <c r="CF184" s="7"/>
      <c r="CJ184" s="7"/>
      <c r="CK184" s="7"/>
      <c r="CL184" s="7"/>
    </row>
    <row r="185" spans="1:90">
      <c r="A185" s="11"/>
      <c r="B185" s="373"/>
      <c r="C185" s="373"/>
      <c r="D185" s="373"/>
      <c r="E185" s="13"/>
      <c r="F185" s="11"/>
      <c r="G185" s="25"/>
      <c r="H185" s="31"/>
      <c r="I185" s="30"/>
      <c r="M185" s="25"/>
      <c r="N185" s="31"/>
      <c r="O185" s="30"/>
      <c r="V185" s="12"/>
      <c r="W185" s="12"/>
      <c r="X185" s="14"/>
      <c r="AB185" s="25"/>
      <c r="AC185" s="12"/>
      <c r="AD185" s="12"/>
      <c r="AK185" s="12"/>
      <c r="AL185" s="30"/>
      <c r="AM185" s="32"/>
      <c r="AQ185" s="12"/>
      <c r="AR185" s="12"/>
      <c r="AS185" s="12"/>
      <c r="AZ185" s="49"/>
      <c r="BA185" s="30"/>
      <c r="BB185" s="12"/>
      <c r="BF185" s="12"/>
      <c r="BG185" s="12"/>
      <c r="BH185" s="12"/>
      <c r="BO185" s="7"/>
      <c r="BP185" s="7"/>
      <c r="BQ185" s="7"/>
      <c r="BU185" s="7"/>
      <c r="BV185" s="7"/>
      <c r="BW185" s="7"/>
      <c r="CD185" s="7"/>
      <c r="CE185" s="7"/>
      <c r="CF185" s="7"/>
      <c r="CJ185" s="7"/>
      <c r="CK185" s="7"/>
      <c r="CL185" s="7"/>
    </row>
    <row r="186" spans="1:90">
      <c r="A186" s="11"/>
      <c r="B186" s="373"/>
      <c r="C186" s="373"/>
      <c r="D186" s="373"/>
      <c r="E186" s="13"/>
      <c r="F186" s="11"/>
      <c r="G186" s="25"/>
      <c r="H186" s="31"/>
      <c r="I186" s="30"/>
      <c r="M186" s="25"/>
      <c r="N186" s="31"/>
      <c r="O186" s="30"/>
      <c r="V186" s="12"/>
      <c r="W186" s="12"/>
      <c r="X186" s="14"/>
      <c r="AB186" s="25"/>
      <c r="AC186" s="12"/>
      <c r="AD186" s="12"/>
      <c r="AK186" s="12"/>
      <c r="AL186" s="30"/>
      <c r="AM186" s="32"/>
      <c r="AQ186" s="12"/>
      <c r="AR186" s="12"/>
      <c r="AS186" s="12"/>
      <c r="AZ186" s="49"/>
      <c r="BA186" s="30"/>
      <c r="BB186" s="12"/>
      <c r="BF186" s="12"/>
      <c r="BG186" s="12"/>
      <c r="BH186" s="12"/>
      <c r="BO186" s="7"/>
      <c r="BP186" s="7"/>
      <c r="BQ186" s="7"/>
      <c r="BU186" s="7"/>
      <c r="BV186" s="7"/>
      <c r="BW186" s="7"/>
      <c r="CD186" s="7"/>
      <c r="CE186" s="7"/>
      <c r="CF186" s="7"/>
      <c r="CJ186" s="7"/>
      <c r="CK186" s="7"/>
      <c r="CL186" s="7"/>
    </row>
    <row r="187" spans="1:90">
      <c r="A187" s="11"/>
      <c r="B187" s="373"/>
      <c r="C187" s="373"/>
      <c r="D187" s="373"/>
      <c r="E187" s="13"/>
      <c r="F187" s="11"/>
      <c r="G187" s="25"/>
      <c r="H187" s="31"/>
      <c r="I187" s="30"/>
      <c r="M187" s="25"/>
      <c r="N187" s="31"/>
      <c r="O187" s="30"/>
      <c r="V187" s="12"/>
      <c r="W187" s="12"/>
      <c r="X187" s="14"/>
      <c r="AB187" s="25"/>
      <c r="AC187" s="12"/>
      <c r="AD187" s="12"/>
      <c r="AK187" s="12"/>
      <c r="AL187" s="30"/>
      <c r="AM187" s="32"/>
      <c r="AQ187" s="12"/>
      <c r="AR187" s="12"/>
      <c r="AS187" s="12"/>
      <c r="AZ187" s="49"/>
      <c r="BA187" s="30"/>
      <c r="BB187" s="12"/>
      <c r="BF187" s="12"/>
      <c r="BG187" s="12"/>
      <c r="BH187" s="12"/>
      <c r="BO187" s="7"/>
      <c r="BP187" s="7"/>
      <c r="BQ187" s="7"/>
      <c r="BU187" s="7"/>
      <c r="BV187" s="7"/>
      <c r="BW187" s="7"/>
      <c r="CD187" s="7"/>
      <c r="CE187" s="7"/>
      <c r="CF187" s="7"/>
      <c r="CJ187" s="7"/>
      <c r="CK187" s="7"/>
      <c r="CL187" s="7"/>
    </row>
    <row r="188" spans="1:90">
      <c r="A188" s="11"/>
      <c r="B188" s="373"/>
      <c r="C188" s="373"/>
      <c r="D188" s="373"/>
      <c r="E188" s="13"/>
      <c r="F188" s="11"/>
      <c r="G188" s="25"/>
      <c r="H188" s="31"/>
      <c r="I188" s="30"/>
      <c r="M188" s="25"/>
      <c r="N188" s="31"/>
      <c r="O188" s="30"/>
      <c r="V188" s="12"/>
      <c r="W188" s="12"/>
      <c r="X188" s="14"/>
      <c r="AB188" s="25"/>
      <c r="AC188" s="12"/>
      <c r="AD188" s="12"/>
      <c r="AK188" s="12"/>
      <c r="AL188" s="30"/>
      <c r="AM188" s="32"/>
      <c r="AQ188" s="12"/>
      <c r="AR188" s="12"/>
      <c r="AS188" s="12"/>
      <c r="AZ188" s="49"/>
      <c r="BA188" s="30"/>
      <c r="BB188" s="12"/>
      <c r="BF188" s="12"/>
      <c r="BG188" s="12"/>
      <c r="BH188" s="12"/>
      <c r="BO188" s="7"/>
      <c r="BP188" s="7"/>
      <c r="BQ188" s="7"/>
      <c r="BU188" s="7"/>
      <c r="BV188" s="7"/>
      <c r="BW188" s="7"/>
      <c r="CD188" s="7"/>
      <c r="CE188" s="7"/>
      <c r="CF188" s="7"/>
      <c r="CJ188" s="7"/>
      <c r="CK188" s="7"/>
      <c r="CL188" s="7"/>
    </row>
    <row r="189" spans="1:90">
      <c r="A189" s="11"/>
      <c r="B189" s="373"/>
      <c r="C189" s="373"/>
      <c r="D189" s="373"/>
      <c r="E189" s="13"/>
      <c r="F189" s="11"/>
      <c r="G189" s="25"/>
      <c r="H189" s="31"/>
      <c r="I189" s="30"/>
      <c r="M189" s="25"/>
      <c r="N189" s="31"/>
      <c r="O189" s="30"/>
      <c r="V189" s="12"/>
      <c r="W189" s="12"/>
      <c r="X189" s="14"/>
      <c r="AB189" s="25"/>
      <c r="AC189" s="12"/>
      <c r="AD189" s="12"/>
      <c r="AK189" s="12"/>
      <c r="AL189" s="30"/>
      <c r="AM189" s="32"/>
      <c r="AQ189" s="12"/>
      <c r="AR189" s="12"/>
      <c r="AS189" s="12"/>
      <c r="AZ189" s="49"/>
      <c r="BA189" s="30"/>
      <c r="BB189" s="12"/>
      <c r="BF189" s="12"/>
      <c r="BG189" s="12"/>
      <c r="BH189" s="12"/>
      <c r="BO189" s="7"/>
      <c r="BP189" s="7"/>
      <c r="BQ189" s="7"/>
      <c r="BU189" s="7"/>
      <c r="BV189" s="7"/>
      <c r="BW189" s="7"/>
      <c r="CD189" s="7"/>
      <c r="CE189" s="7"/>
      <c r="CF189" s="7"/>
      <c r="CJ189" s="7"/>
      <c r="CK189" s="7"/>
      <c r="CL189" s="7"/>
    </row>
    <row r="190" spans="1:90">
      <c r="A190" s="11"/>
      <c r="B190" s="373"/>
      <c r="C190" s="373"/>
      <c r="D190" s="373"/>
      <c r="E190" s="13"/>
      <c r="F190" s="11"/>
      <c r="G190" s="25"/>
      <c r="H190" s="31"/>
      <c r="I190" s="30"/>
      <c r="M190" s="25"/>
      <c r="N190" s="31"/>
      <c r="O190" s="30"/>
      <c r="V190" s="12"/>
      <c r="W190" s="12"/>
      <c r="X190" s="14"/>
      <c r="AB190" s="25"/>
      <c r="AC190" s="12"/>
      <c r="AD190" s="12"/>
      <c r="AK190" s="12"/>
      <c r="AL190" s="30"/>
      <c r="AM190" s="32"/>
      <c r="AQ190" s="12"/>
      <c r="AR190" s="12"/>
      <c r="AS190" s="12"/>
      <c r="AZ190" s="49"/>
      <c r="BA190" s="30"/>
      <c r="BB190" s="12"/>
      <c r="BF190" s="12"/>
      <c r="BG190" s="12"/>
      <c r="BH190" s="12"/>
      <c r="BO190" s="7"/>
      <c r="BP190" s="7"/>
      <c r="BQ190" s="7"/>
      <c r="BU190" s="7"/>
      <c r="BV190" s="7"/>
      <c r="BW190" s="7"/>
      <c r="CD190" s="7"/>
      <c r="CE190" s="7"/>
      <c r="CF190" s="7"/>
      <c r="CJ190" s="7"/>
      <c r="CK190" s="7"/>
      <c r="CL190" s="7"/>
    </row>
    <row r="191" spans="1:90">
      <c r="A191" s="11"/>
      <c r="B191" s="373"/>
      <c r="C191" s="373"/>
      <c r="D191" s="373"/>
      <c r="E191" s="13"/>
      <c r="F191" s="11"/>
      <c r="G191" s="25"/>
      <c r="H191" s="31"/>
      <c r="I191" s="30"/>
      <c r="M191" s="25"/>
      <c r="N191" s="31"/>
      <c r="O191" s="30"/>
      <c r="V191" s="12"/>
      <c r="W191" s="12"/>
      <c r="X191" s="14"/>
      <c r="AB191" s="25"/>
      <c r="AC191" s="12"/>
      <c r="AD191" s="12"/>
      <c r="AK191" s="12"/>
      <c r="AL191" s="30"/>
      <c r="AM191" s="32"/>
      <c r="AQ191" s="12"/>
      <c r="AR191" s="12"/>
      <c r="AS191" s="12"/>
      <c r="AZ191" s="49"/>
      <c r="BA191" s="30"/>
      <c r="BB191" s="12"/>
      <c r="BF191" s="12"/>
      <c r="BG191" s="12"/>
      <c r="BH191" s="12"/>
      <c r="BO191" s="7"/>
      <c r="BP191" s="7"/>
      <c r="BQ191" s="7"/>
      <c r="BU191" s="7"/>
      <c r="BV191" s="7"/>
      <c r="BW191" s="7"/>
      <c r="CD191" s="7"/>
      <c r="CE191" s="7"/>
      <c r="CF191" s="7"/>
      <c r="CJ191" s="7"/>
      <c r="CK191" s="7"/>
      <c r="CL191" s="7"/>
    </row>
    <row r="192" spans="1:90">
      <c r="A192" s="11"/>
      <c r="B192" s="373"/>
      <c r="C192" s="373"/>
      <c r="D192" s="373"/>
      <c r="E192" s="13"/>
      <c r="F192" s="11"/>
      <c r="G192" s="25"/>
      <c r="H192" s="31"/>
      <c r="I192" s="30"/>
      <c r="M192" s="25"/>
      <c r="N192" s="31"/>
      <c r="O192" s="30"/>
      <c r="V192" s="12"/>
      <c r="W192" s="12"/>
      <c r="X192" s="14"/>
      <c r="AB192" s="25"/>
      <c r="AC192" s="12"/>
      <c r="AD192" s="12"/>
      <c r="AK192" s="12"/>
      <c r="AL192" s="30"/>
      <c r="AM192" s="32"/>
      <c r="AQ192" s="12"/>
      <c r="AR192" s="12"/>
      <c r="AS192" s="12"/>
      <c r="AZ192" s="49"/>
      <c r="BA192" s="30"/>
      <c r="BB192" s="12"/>
      <c r="BF192" s="12"/>
      <c r="BG192" s="12"/>
      <c r="BH192" s="12"/>
      <c r="BO192" s="7"/>
      <c r="BP192" s="7"/>
      <c r="BQ192" s="7"/>
      <c r="BU192" s="7"/>
      <c r="BV192" s="7"/>
      <c r="BW192" s="7"/>
      <c r="CD192" s="7"/>
      <c r="CE192" s="7"/>
      <c r="CF192" s="7"/>
      <c r="CJ192" s="7"/>
      <c r="CK192" s="7"/>
      <c r="CL192" s="7"/>
    </row>
    <row r="193" spans="1:90">
      <c r="A193" s="11"/>
      <c r="B193" s="373"/>
      <c r="C193" s="373"/>
      <c r="D193" s="373"/>
      <c r="E193" s="13"/>
      <c r="F193" s="11"/>
      <c r="G193" s="25"/>
      <c r="H193" s="31"/>
      <c r="I193" s="30"/>
      <c r="M193" s="25"/>
      <c r="N193" s="31"/>
      <c r="O193" s="30"/>
      <c r="V193" s="12"/>
      <c r="W193" s="12"/>
      <c r="X193" s="14"/>
      <c r="AB193" s="25"/>
      <c r="AC193" s="12"/>
      <c r="AD193" s="12"/>
      <c r="AK193" s="12"/>
      <c r="AL193" s="30"/>
      <c r="AM193" s="32"/>
      <c r="AQ193" s="12"/>
      <c r="AR193" s="12"/>
      <c r="AS193" s="12"/>
      <c r="AZ193" s="49"/>
      <c r="BA193" s="30"/>
      <c r="BB193" s="12"/>
      <c r="BF193" s="12"/>
      <c r="BG193" s="12"/>
      <c r="BH193" s="12"/>
      <c r="BO193" s="7"/>
      <c r="BP193" s="7"/>
      <c r="BQ193" s="7"/>
      <c r="BU193" s="7"/>
      <c r="BV193" s="7"/>
      <c r="BW193" s="7"/>
      <c r="CD193" s="7"/>
      <c r="CE193" s="7"/>
      <c r="CF193" s="7"/>
      <c r="CJ193" s="7"/>
      <c r="CK193" s="7"/>
      <c r="CL193" s="7"/>
    </row>
    <row r="194" spans="1:90">
      <c r="A194" s="11"/>
      <c r="B194" s="373"/>
      <c r="C194" s="373"/>
      <c r="D194" s="373"/>
      <c r="E194" s="13"/>
      <c r="F194" s="11"/>
      <c r="G194" s="25"/>
      <c r="H194" s="31"/>
      <c r="I194" s="30"/>
      <c r="M194" s="25"/>
      <c r="N194" s="31"/>
      <c r="O194" s="30"/>
      <c r="V194" s="12"/>
      <c r="W194" s="12"/>
      <c r="X194" s="14"/>
      <c r="AB194" s="25"/>
      <c r="AC194" s="12"/>
      <c r="AD194" s="12"/>
      <c r="AK194" s="12"/>
      <c r="AL194" s="30"/>
      <c r="AM194" s="32"/>
      <c r="AQ194" s="12"/>
      <c r="AR194" s="12"/>
      <c r="AS194" s="12"/>
      <c r="AZ194" s="49"/>
      <c r="BA194" s="30"/>
      <c r="BB194" s="12"/>
      <c r="BF194" s="12"/>
      <c r="BG194" s="12"/>
      <c r="BH194" s="12"/>
      <c r="BO194" s="7"/>
      <c r="BP194" s="7"/>
      <c r="BQ194" s="7"/>
      <c r="BU194" s="7"/>
      <c r="BV194" s="7"/>
      <c r="BW194" s="7"/>
      <c r="CD194" s="7"/>
      <c r="CE194" s="7"/>
      <c r="CF194" s="7"/>
      <c r="CJ194" s="7"/>
      <c r="CK194" s="7"/>
      <c r="CL194" s="7"/>
    </row>
    <row r="195" spans="1:90">
      <c r="A195" s="11"/>
      <c r="B195" s="373"/>
      <c r="C195" s="373"/>
      <c r="D195" s="373"/>
      <c r="E195" s="13"/>
      <c r="F195" s="11"/>
      <c r="G195" s="25"/>
      <c r="H195" s="31"/>
      <c r="I195" s="30"/>
      <c r="M195" s="25"/>
      <c r="N195" s="31"/>
      <c r="O195" s="30"/>
      <c r="V195" s="12"/>
      <c r="W195" s="12"/>
      <c r="X195" s="14"/>
      <c r="AB195" s="25"/>
      <c r="AC195" s="12"/>
      <c r="AD195" s="12"/>
      <c r="AK195" s="12"/>
      <c r="AL195" s="30"/>
      <c r="AM195" s="32"/>
      <c r="AQ195" s="12"/>
      <c r="AR195" s="12"/>
      <c r="AS195" s="12"/>
      <c r="AZ195" s="49"/>
      <c r="BA195" s="30"/>
      <c r="BB195" s="12"/>
      <c r="BF195" s="12"/>
      <c r="BG195" s="12"/>
      <c r="BH195" s="12"/>
      <c r="BO195" s="7"/>
      <c r="BP195" s="7"/>
      <c r="BQ195" s="7"/>
      <c r="BU195" s="7"/>
      <c r="BV195" s="7"/>
      <c r="BW195" s="7"/>
      <c r="CD195" s="7"/>
      <c r="CE195" s="7"/>
      <c r="CF195" s="7"/>
      <c r="CJ195" s="7"/>
      <c r="CK195" s="7"/>
      <c r="CL195" s="7"/>
    </row>
    <row r="196" spans="1:90">
      <c r="A196" s="11"/>
      <c r="B196" s="373"/>
      <c r="C196" s="373"/>
      <c r="D196" s="373"/>
      <c r="E196" s="13"/>
      <c r="F196" s="11"/>
      <c r="G196" s="25"/>
      <c r="H196" s="31"/>
      <c r="I196" s="30"/>
      <c r="M196" s="25"/>
      <c r="N196" s="31"/>
      <c r="O196" s="30"/>
      <c r="V196" s="12"/>
      <c r="W196" s="12"/>
      <c r="X196" s="14"/>
      <c r="AB196" s="25"/>
      <c r="AC196" s="12"/>
      <c r="AD196" s="12"/>
      <c r="AK196" s="12"/>
      <c r="AL196" s="30"/>
      <c r="AM196" s="32"/>
      <c r="AQ196" s="12"/>
      <c r="AR196" s="12"/>
      <c r="AS196" s="12"/>
      <c r="AZ196" s="49"/>
      <c r="BA196" s="30"/>
      <c r="BB196" s="12"/>
      <c r="BF196" s="12"/>
      <c r="BG196" s="12"/>
      <c r="BH196" s="12"/>
      <c r="BO196" s="7"/>
      <c r="BP196" s="7"/>
      <c r="BQ196" s="7"/>
      <c r="BU196" s="7"/>
      <c r="BV196" s="7"/>
      <c r="BW196" s="7"/>
      <c r="CD196" s="7"/>
      <c r="CE196" s="7"/>
      <c r="CF196" s="7"/>
      <c r="CJ196" s="7"/>
      <c r="CK196" s="7"/>
      <c r="CL196" s="7"/>
    </row>
    <row r="197" spans="1:90">
      <c r="A197" s="11"/>
      <c r="B197" s="373"/>
      <c r="C197" s="373"/>
      <c r="D197" s="373"/>
      <c r="E197" s="13"/>
      <c r="F197" s="11"/>
      <c r="G197" s="25"/>
      <c r="H197" s="31"/>
      <c r="I197" s="30"/>
      <c r="M197" s="25"/>
      <c r="N197" s="31"/>
      <c r="O197" s="30"/>
      <c r="V197" s="12"/>
      <c r="W197" s="12"/>
      <c r="X197" s="14"/>
      <c r="AB197" s="25"/>
      <c r="AC197" s="12"/>
      <c r="AD197" s="12"/>
      <c r="AK197" s="12"/>
      <c r="AL197" s="30"/>
      <c r="AM197" s="32"/>
      <c r="AQ197" s="12"/>
      <c r="AR197" s="12"/>
      <c r="AS197" s="12"/>
      <c r="AZ197" s="49"/>
      <c r="BA197" s="30"/>
      <c r="BB197" s="12"/>
      <c r="BF197" s="12"/>
      <c r="BG197" s="12"/>
      <c r="BH197" s="12"/>
      <c r="BO197" s="7"/>
      <c r="BP197" s="7"/>
      <c r="BQ197" s="7"/>
      <c r="BU197" s="7"/>
      <c r="BV197" s="7"/>
      <c r="BW197" s="7"/>
      <c r="CD197" s="7"/>
      <c r="CE197" s="7"/>
      <c r="CF197" s="7"/>
      <c r="CJ197" s="7"/>
      <c r="CK197" s="7"/>
      <c r="CL197" s="7"/>
    </row>
    <row r="198" spans="1:90">
      <c r="A198" s="11"/>
      <c r="B198" s="373"/>
      <c r="C198" s="373"/>
      <c r="D198" s="373"/>
      <c r="E198" s="13"/>
      <c r="F198" s="11"/>
      <c r="G198" s="25"/>
      <c r="H198" s="31"/>
      <c r="I198" s="30"/>
      <c r="M198" s="25"/>
      <c r="N198" s="31"/>
      <c r="O198" s="30"/>
      <c r="V198" s="12"/>
      <c r="W198" s="12"/>
      <c r="X198" s="14"/>
      <c r="AB198" s="25"/>
      <c r="AC198" s="12"/>
      <c r="AD198" s="12"/>
      <c r="AK198" s="12"/>
      <c r="AL198" s="30"/>
      <c r="AM198" s="32"/>
      <c r="AQ198" s="12"/>
      <c r="AR198" s="12"/>
      <c r="AS198" s="12"/>
      <c r="AZ198" s="49"/>
      <c r="BA198" s="30"/>
      <c r="BB198" s="12"/>
      <c r="BF198" s="12"/>
      <c r="BG198" s="12"/>
      <c r="BH198" s="12"/>
      <c r="BO198" s="7"/>
      <c r="BP198" s="7"/>
      <c r="BQ198" s="7"/>
      <c r="BU198" s="7"/>
      <c r="BV198" s="7"/>
      <c r="BW198" s="7"/>
      <c r="CD198" s="7"/>
      <c r="CE198" s="7"/>
      <c r="CF198" s="7"/>
      <c r="CJ198" s="7"/>
      <c r="CK198" s="7"/>
      <c r="CL198" s="7"/>
    </row>
    <row r="199" spans="1:90">
      <c r="A199" s="11"/>
      <c r="B199" s="373"/>
      <c r="C199" s="373"/>
      <c r="D199" s="373"/>
      <c r="E199" s="13"/>
      <c r="F199" s="11"/>
      <c r="G199" s="25"/>
      <c r="H199" s="31"/>
      <c r="I199" s="30"/>
      <c r="M199" s="25"/>
      <c r="N199" s="31"/>
      <c r="O199" s="30"/>
      <c r="V199" s="12"/>
      <c r="W199" s="12"/>
      <c r="X199" s="14"/>
      <c r="AB199" s="25"/>
      <c r="AC199" s="12"/>
      <c r="AD199" s="12"/>
      <c r="AK199" s="12"/>
      <c r="AL199" s="30"/>
      <c r="AM199" s="32"/>
      <c r="AQ199" s="12"/>
      <c r="AR199" s="12"/>
      <c r="AS199" s="12"/>
      <c r="AZ199" s="49"/>
      <c r="BA199" s="30"/>
      <c r="BB199" s="12"/>
      <c r="BF199" s="12"/>
      <c r="BG199" s="12"/>
      <c r="BH199" s="12"/>
      <c r="BO199" s="7"/>
      <c r="BP199" s="7"/>
      <c r="BQ199" s="7"/>
      <c r="BU199" s="7"/>
      <c r="BV199" s="7"/>
      <c r="BW199" s="7"/>
      <c r="CD199" s="7"/>
      <c r="CE199" s="7"/>
      <c r="CF199" s="7"/>
      <c r="CJ199" s="7"/>
      <c r="CK199" s="7"/>
      <c r="CL199" s="7"/>
    </row>
    <row r="200" spans="1:90">
      <c r="A200" s="11"/>
      <c r="B200" s="373"/>
      <c r="C200" s="373"/>
      <c r="D200" s="373"/>
      <c r="E200" s="13"/>
      <c r="F200" s="11"/>
      <c r="G200" s="25"/>
      <c r="H200" s="31"/>
      <c r="I200" s="30"/>
      <c r="M200" s="25"/>
      <c r="N200" s="31"/>
      <c r="O200" s="30"/>
      <c r="V200" s="12"/>
      <c r="W200" s="12"/>
      <c r="X200" s="14"/>
      <c r="AB200" s="25"/>
      <c r="AC200" s="12"/>
      <c r="AD200" s="12"/>
      <c r="AK200" s="12"/>
      <c r="AL200" s="30"/>
      <c r="AM200" s="32"/>
      <c r="AQ200" s="12"/>
      <c r="AR200" s="12"/>
      <c r="AS200" s="12"/>
      <c r="AZ200" s="49"/>
      <c r="BA200" s="30"/>
      <c r="BB200" s="12"/>
      <c r="BF200" s="12"/>
      <c r="BG200" s="12"/>
      <c r="BH200" s="12"/>
      <c r="BO200" s="7"/>
      <c r="BP200" s="7"/>
      <c r="BQ200" s="7"/>
      <c r="BU200" s="7"/>
      <c r="BV200" s="7"/>
      <c r="BW200" s="7"/>
      <c r="CD200" s="7"/>
      <c r="CE200" s="7"/>
      <c r="CF200" s="7"/>
      <c r="CJ200" s="7"/>
      <c r="CK200" s="7"/>
      <c r="CL200" s="7"/>
    </row>
    <row r="201" spans="1:90">
      <c r="A201" s="11"/>
      <c r="B201" s="373"/>
      <c r="C201" s="373"/>
      <c r="D201" s="373"/>
      <c r="E201" s="13"/>
      <c r="F201" s="11"/>
      <c r="G201" s="25"/>
      <c r="H201" s="31"/>
      <c r="I201" s="30"/>
      <c r="M201" s="25"/>
      <c r="N201" s="31"/>
      <c r="O201" s="30"/>
      <c r="V201" s="12"/>
      <c r="W201" s="12"/>
      <c r="X201" s="14"/>
      <c r="AB201" s="25"/>
      <c r="AC201" s="12"/>
      <c r="AD201" s="12"/>
      <c r="AK201" s="12"/>
      <c r="AL201" s="30"/>
      <c r="AM201" s="32"/>
      <c r="AQ201" s="12"/>
      <c r="AR201" s="12"/>
      <c r="AS201" s="12"/>
      <c r="AZ201" s="49"/>
      <c r="BA201" s="30"/>
      <c r="BB201" s="12"/>
      <c r="BF201" s="12"/>
      <c r="BG201" s="12"/>
      <c r="BH201" s="12"/>
      <c r="BO201" s="7"/>
      <c r="BP201" s="7"/>
      <c r="BQ201" s="7"/>
      <c r="BU201" s="7"/>
      <c r="BV201" s="7"/>
      <c r="BW201" s="7"/>
      <c r="CD201" s="7"/>
      <c r="CE201" s="7"/>
      <c r="CF201" s="7"/>
      <c r="CJ201" s="7"/>
      <c r="CK201" s="7"/>
      <c r="CL201" s="7"/>
    </row>
    <row r="202" spans="1:90">
      <c r="A202" s="11"/>
      <c r="B202" s="373"/>
      <c r="C202" s="373"/>
      <c r="D202" s="373"/>
      <c r="E202" s="13"/>
      <c r="F202" s="11"/>
      <c r="G202" s="25"/>
      <c r="H202" s="31"/>
      <c r="I202" s="30"/>
      <c r="M202" s="25"/>
      <c r="N202" s="31"/>
      <c r="O202" s="30"/>
      <c r="V202" s="12"/>
      <c r="W202" s="12"/>
      <c r="X202" s="14"/>
      <c r="AB202" s="25"/>
      <c r="AC202" s="12"/>
      <c r="AD202" s="12"/>
      <c r="AK202" s="12"/>
      <c r="AL202" s="30"/>
      <c r="AM202" s="32"/>
      <c r="AQ202" s="12"/>
      <c r="AR202" s="12"/>
      <c r="AS202" s="12"/>
      <c r="AZ202" s="49"/>
      <c r="BA202" s="30"/>
      <c r="BB202" s="12"/>
      <c r="BF202" s="12"/>
      <c r="BG202" s="12"/>
      <c r="BH202" s="12"/>
      <c r="BO202" s="7"/>
      <c r="BP202" s="7"/>
      <c r="BQ202" s="7"/>
      <c r="BU202" s="7"/>
      <c r="BV202" s="7"/>
      <c r="BW202" s="7"/>
      <c r="CD202" s="7"/>
      <c r="CE202" s="7"/>
      <c r="CF202" s="7"/>
      <c r="CJ202" s="7"/>
      <c r="CK202" s="7"/>
      <c r="CL202" s="7"/>
    </row>
    <row r="203" spans="1:90">
      <c r="A203" s="11"/>
      <c r="B203" s="373"/>
      <c r="C203" s="373"/>
      <c r="D203" s="373"/>
      <c r="E203" s="13"/>
      <c r="F203" s="11"/>
      <c r="G203" s="25"/>
      <c r="H203" s="31"/>
      <c r="I203" s="30"/>
      <c r="M203" s="25"/>
      <c r="N203" s="31"/>
      <c r="O203" s="30"/>
      <c r="V203" s="12"/>
      <c r="W203" s="12"/>
      <c r="X203" s="14"/>
      <c r="AB203" s="25"/>
      <c r="AC203" s="12"/>
      <c r="AD203" s="12"/>
      <c r="AK203" s="12"/>
      <c r="AL203" s="30"/>
      <c r="AM203" s="32"/>
      <c r="AQ203" s="12"/>
      <c r="AR203" s="12"/>
      <c r="AS203" s="12"/>
      <c r="AZ203" s="49"/>
      <c r="BA203" s="30"/>
      <c r="BB203" s="12"/>
      <c r="BF203" s="12"/>
      <c r="BG203" s="12"/>
      <c r="BH203" s="12"/>
      <c r="BO203" s="7"/>
      <c r="BP203" s="7"/>
      <c r="BQ203" s="7"/>
      <c r="BU203" s="7"/>
      <c r="BV203" s="7"/>
      <c r="BW203" s="7"/>
      <c r="CD203" s="7"/>
      <c r="CE203" s="7"/>
      <c r="CF203" s="7"/>
      <c r="CJ203" s="7"/>
      <c r="CK203" s="7"/>
      <c r="CL203" s="7"/>
    </row>
    <row r="204" spans="1:90">
      <c r="A204" s="11"/>
      <c r="B204" s="373"/>
      <c r="C204" s="373"/>
      <c r="D204" s="373"/>
      <c r="E204" s="13"/>
      <c r="F204" s="11"/>
      <c r="G204" s="25"/>
      <c r="H204" s="31"/>
      <c r="I204" s="30"/>
      <c r="M204" s="25"/>
      <c r="N204" s="31"/>
      <c r="O204" s="30"/>
      <c r="V204" s="12"/>
      <c r="W204" s="12"/>
      <c r="X204" s="14"/>
      <c r="AB204" s="25"/>
      <c r="AC204" s="12"/>
      <c r="AD204" s="12"/>
      <c r="AK204" s="12"/>
      <c r="AL204" s="30"/>
      <c r="AM204" s="32"/>
      <c r="AQ204" s="12"/>
      <c r="AR204" s="12"/>
      <c r="AS204" s="12"/>
      <c r="AZ204" s="49"/>
      <c r="BA204" s="30"/>
      <c r="BB204" s="12"/>
      <c r="BF204" s="12"/>
      <c r="BG204" s="12"/>
      <c r="BH204" s="12"/>
      <c r="BO204" s="7"/>
      <c r="BP204" s="7"/>
      <c r="BQ204" s="7"/>
      <c r="BU204" s="7"/>
      <c r="BV204" s="7"/>
      <c r="BW204" s="7"/>
      <c r="CD204" s="7"/>
      <c r="CE204" s="7"/>
      <c r="CF204" s="7"/>
      <c r="CJ204" s="7"/>
      <c r="CK204" s="7"/>
      <c r="CL204" s="7"/>
    </row>
    <row r="205" spans="1:90">
      <c r="A205" s="11"/>
      <c r="B205" s="373"/>
      <c r="C205" s="373"/>
      <c r="D205" s="373"/>
      <c r="E205" s="13"/>
      <c r="F205" s="11"/>
      <c r="G205" s="25"/>
      <c r="H205" s="31"/>
      <c r="I205" s="30"/>
      <c r="M205" s="25"/>
      <c r="N205" s="31"/>
      <c r="O205" s="30"/>
      <c r="V205" s="12"/>
      <c r="W205" s="12"/>
      <c r="X205" s="14"/>
      <c r="AB205" s="25"/>
      <c r="AC205" s="12"/>
      <c r="AD205" s="12"/>
      <c r="AK205" s="12"/>
      <c r="AL205" s="30"/>
      <c r="AM205" s="32"/>
      <c r="AQ205" s="12"/>
      <c r="AR205" s="12"/>
      <c r="AS205" s="12"/>
      <c r="AZ205" s="49"/>
      <c r="BA205" s="30"/>
      <c r="BB205" s="12"/>
      <c r="BF205" s="12"/>
      <c r="BG205" s="12"/>
      <c r="BH205" s="12"/>
      <c r="BO205" s="7"/>
      <c r="BP205" s="7"/>
      <c r="BQ205" s="7"/>
      <c r="BU205" s="7"/>
      <c r="BV205" s="7"/>
      <c r="BW205" s="7"/>
      <c r="CD205" s="7"/>
      <c r="CE205" s="7"/>
      <c r="CF205" s="7"/>
      <c r="CJ205" s="7"/>
      <c r="CK205" s="7"/>
      <c r="CL205" s="7"/>
    </row>
    <row r="206" spans="1:90">
      <c r="A206" s="11"/>
      <c r="B206" s="373"/>
      <c r="C206" s="373"/>
      <c r="D206" s="373"/>
      <c r="E206" s="13"/>
      <c r="F206" s="11"/>
      <c r="G206" s="25"/>
      <c r="H206" s="31"/>
      <c r="I206" s="30"/>
      <c r="M206" s="25"/>
      <c r="N206" s="31"/>
      <c r="O206" s="30"/>
      <c r="V206" s="12"/>
      <c r="W206" s="12"/>
      <c r="X206" s="14"/>
      <c r="AB206" s="25"/>
      <c r="AC206" s="12"/>
      <c r="AD206" s="12"/>
      <c r="AK206" s="12"/>
      <c r="AL206" s="30"/>
      <c r="AM206" s="32"/>
      <c r="AQ206" s="12"/>
      <c r="AR206" s="12"/>
      <c r="AS206" s="12"/>
      <c r="AZ206" s="49"/>
      <c r="BA206" s="30"/>
      <c r="BB206" s="12"/>
      <c r="BF206" s="12"/>
      <c r="BG206" s="12"/>
      <c r="BH206" s="12"/>
      <c r="BO206" s="7"/>
      <c r="BP206" s="7"/>
      <c r="BQ206" s="7"/>
      <c r="BU206" s="7"/>
      <c r="BV206" s="7"/>
      <c r="BW206" s="7"/>
      <c r="CD206" s="7"/>
      <c r="CE206" s="7"/>
      <c r="CF206" s="7"/>
      <c r="CJ206" s="7"/>
      <c r="CK206" s="7"/>
      <c r="CL206" s="7"/>
    </row>
    <row r="207" spans="1:90">
      <c r="A207" s="11"/>
      <c r="B207" s="373"/>
      <c r="C207" s="373"/>
      <c r="D207" s="373"/>
      <c r="E207" s="13"/>
      <c r="F207" s="11"/>
      <c r="G207" s="25"/>
      <c r="H207" s="31"/>
      <c r="I207" s="30"/>
      <c r="M207" s="25"/>
      <c r="N207" s="31"/>
      <c r="O207" s="30"/>
      <c r="V207" s="12"/>
      <c r="W207" s="12"/>
      <c r="X207" s="14"/>
      <c r="AB207" s="25"/>
      <c r="AC207" s="12"/>
      <c r="AD207" s="12"/>
      <c r="AK207" s="12"/>
      <c r="AL207" s="30"/>
      <c r="AM207" s="32"/>
      <c r="AQ207" s="12"/>
      <c r="AR207" s="12"/>
      <c r="AS207" s="12"/>
      <c r="AZ207" s="49"/>
      <c r="BA207" s="30"/>
      <c r="BB207" s="12"/>
      <c r="BF207" s="12"/>
      <c r="BG207" s="12"/>
      <c r="BH207" s="12"/>
      <c r="BO207" s="7"/>
      <c r="BP207" s="7"/>
      <c r="BQ207" s="7"/>
      <c r="BU207" s="7"/>
      <c r="BV207" s="7"/>
      <c r="BW207" s="7"/>
      <c r="CD207" s="7"/>
      <c r="CE207" s="7"/>
      <c r="CF207" s="7"/>
      <c r="CJ207" s="7"/>
      <c r="CK207" s="7"/>
      <c r="CL207" s="7"/>
    </row>
    <row r="208" spans="1:90">
      <c r="A208" s="11"/>
      <c r="B208" s="373"/>
      <c r="C208" s="373"/>
      <c r="D208" s="373"/>
      <c r="E208" s="13"/>
      <c r="F208" s="11"/>
      <c r="G208" s="25"/>
      <c r="H208" s="31"/>
      <c r="I208" s="30"/>
      <c r="M208" s="25"/>
      <c r="N208" s="31"/>
      <c r="O208" s="30"/>
      <c r="V208" s="12"/>
      <c r="W208" s="12"/>
      <c r="X208" s="14"/>
      <c r="AB208" s="25"/>
      <c r="AC208" s="12"/>
      <c r="AD208" s="12"/>
      <c r="AK208" s="12"/>
      <c r="AL208" s="30"/>
      <c r="AM208" s="32"/>
      <c r="AQ208" s="12"/>
      <c r="AR208" s="12"/>
      <c r="AS208" s="12"/>
      <c r="AZ208" s="49"/>
      <c r="BA208" s="30"/>
      <c r="BB208" s="12"/>
      <c r="BF208" s="12"/>
      <c r="BG208" s="12"/>
      <c r="BH208" s="12"/>
      <c r="BO208" s="7"/>
      <c r="BP208" s="7"/>
      <c r="BQ208" s="7"/>
      <c r="BU208" s="7"/>
      <c r="BV208" s="7"/>
      <c r="BW208" s="7"/>
      <c r="CD208" s="7"/>
      <c r="CE208" s="7"/>
      <c r="CF208" s="7"/>
      <c r="CJ208" s="7"/>
      <c r="CK208" s="7"/>
      <c r="CL208" s="7"/>
    </row>
    <row r="209" spans="1:90">
      <c r="A209" s="11"/>
      <c r="B209" s="373"/>
      <c r="C209" s="373"/>
      <c r="D209" s="373"/>
      <c r="E209" s="13"/>
      <c r="F209" s="11"/>
      <c r="G209" s="25"/>
      <c r="H209" s="31"/>
      <c r="I209" s="30"/>
      <c r="M209" s="25"/>
      <c r="N209" s="31"/>
      <c r="O209" s="30"/>
      <c r="V209" s="12"/>
      <c r="W209" s="12"/>
      <c r="X209" s="14"/>
      <c r="AB209" s="25"/>
      <c r="AC209" s="12"/>
      <c r="AD209" s="12"/>
      <c r="AK209" s="12"/>
      <c r="AL209" s="30"/>
      <c r="AM209" s="32"/>
      <c r="AQ209" s="12"/>
      <c r="AR209" s="12"/>
      <c r="AS209" s="12"/>
      <c r="AZ209" s="49"/>
      <c r="BA209" s="30"/>
      <c r="BB209" s="12"/>
      <c r="BF209" s="12"/>
      <c r="BG209" s="12"/>
      <c r="BH209" s="12"/>
      <c r="BO209" s="7"/>
      <c r="BP209" s="7"/>
      <c r="BQ209" s="7"/>
      <c r="BU209" s="7"/>
      <c r="BV209" s="7"/>
      <c r="BW209" s="7"/>
      <c r="CD209" s="7"/>
      <c r="CE209" s="7"/>
      <c r="CF209" s="7"/>
      <c r="CJ209" s="7"/>
      <c r="CK209" s="7"/>
      <c r="CL209" s="7"/>
    </row>
    <row r="210" spans="1:90">
      <c r="A210" s="11"/>
      <c r="B210" s="373"/>
      <c r="C210" s="373"/>
      <c r="D210" s="373"/>
      <c r="E210" s="13"/>
      <c r="F210" s="11"/>
      <c r="G210" s="25"/>
      <c r="H210" s="31"/>
      <c r="I210" s="30"/>
      <c r="M210" s="25"/>
      <c r="N210" s="31"/>
      <c r="O210" s="30"/>
      <c r="V210" s="12"/>
      <c r="W210" s="12"/>
      <c r="X210" s="14"/>
      <c r="AB210" s="25"/>
      <c r="AC210" s="12"/>
      <c r="AD210" s="12"/>
      <c r="AK210" s="12"/>
      <c r="AL210" s="30"/>
      <c r="AM210" s="32"/>
      <c r="AQ210" s="12"/>
      <c r="AR210" s="12"/>
      <c r="AS210" s="12"/>
      <c r="AZ210" s="49"/>
      <c r="BA210" s="30"/>
      <c r="BB210" s="12"/>
      <c r="BF210" s="12"/>
      <c r="BG210" s="12"/>
      <c r="BH210" s="12"/>
      <c r="BO210" s="7"/>
      <c r="BP210" s="7"/>
      <c r="BQ210" s="7"/>
      <c r="BU210" s="7"/>
      <c r="BV210" s="7"/>
      <c r="BW210" s="7"/>
      <c r="CD210" s="7"/>
      <c r="CE210" s="7"/>
      <c r="CF210" s="7"/>
      <c r="CJ210" s="7"/>
      <c r="CK210" s="7"/>
      <c r="CL210" s="7"/>
    </row>
    <row r="211" spans="1:90">
      <c r="A211" s="11"/>
      <c r="B211" s="373"/>
      <c r="C211" s="373"/>
      <c r="D211" s="373"/>
      <c r="E211" s="13"/>
      <c r="F211" s="11"/>
      <c r="G211" s="25"/>
      <c r="H211" s="31"/>
      <c r="I211" s="30"/>
      <c r="M211" s="25"/>
      <c r="N211" s="31"/>
      <c r="O211" s="30"/>
      <c r="V211" s="12"/>
      <c r="W211" s="12"/>
      <c r="X211" s="14"/>
      <c r="AB211" s="25"/>
      <c r="AC211" s="12"/>
      <c r="AD211" s="12"/>
      <c r="AK211" s="12"/>
      <c r="AL211" s="30"/>
      <c r="AM211" s="32"/>
      <c r="AQ211" s="12"/>
      <c r="AR211" s="12"/>
      <c r="AS211" s="12"/>
      <c r="AZ211" s="49"/>
      <c r="BA211" s="30"/>
      <c r="BB211" s="12"/>
      <c r="BF211" s="12"/>
      <c r="BG211" s="12"/>
      <c r="BH211" s="12"/>
      <c r="BO211" s="7"/>
      <c r="BP211" s="7"/>
      <c r="BQ211" s="7"/>
      <c r="BU211" s="7"/>
      <c r="BV211" s="7"/>
      <c r="BW211" s="7"/>
      <c r="CD211" s="7"/>
      <c r="CE211" s="7"/>
      <c r="CF211" s="7"/>
      <c r="CJ211" s="7"/>
      <c r="CK211" s="7"/>
      <c r="CL211" s="7"/>
    </row>
    <row r="212" spans="1:90">
      <c r="A212" s="11"/>
      <c r="B212" s="373"/>
      <c r="C212" s="373"/>
      <c r="D212" s="373"/>
      <c r="E212" s="13"/>
      <c r="F212" s="11"/>
      <c r="G212" s="25"/>
      <c r="H212" s="31"/>
      <c r="I212" s="30"/>
      <c r="M212" s="25"/>
      <c r="N212" s="31"/>
      <c r="O212" s="30"/>
      <c r="V212" s="12"/>
      <c r="W212" s="12"/>
      <c r="X212" s="14"/>
      <c r="AB212" s="25"/>
      <c r="AC212" s="12"/>
      <c r="AD212" s="12"/>
      <c r="AK212" s="12"/>
      <c r="AL212" s="30"/>
      <c r="AM212" s="32"/>
      <c r="AQ212" s="12"/>
      <c r="AR212" s="12"/>
      <c r="AS212" s="12"/>
      <c r="AZ212" s="49"/>
      <c r="BA212" s="30"/>
      <c r="BB212" s="12"/>
      <c r="BF212" s="12"/>
      <c r="BG212" s="12"/>
      <c r="BH212" s="12"/>
      <c r="BO212" s="7"/>
      <c r="BP212" s="7"/>
      <c r="BQ212" s="7"/>
      <c r="BU212" s="7"/>
      <c r="BV212" s="7"/>
      <c r="BW212" s="7"/>
      <c r="CD212" s="7"/>
      <c r="CE212" s="7"/>
      <c r="CF212" s="7"/>
      <c r="CJ212" s="7"/>
      <c r="CK212" s="7"/>
      <c r="CL212" s="7"/>
    </row>
    <row r="213" spans="1:90">
      <c r="A213" s="11"/>
      <c r="B213" s="373"/>
      <c r="C213" s="373"/>
      <c r="D213" s="373"/>
      <c r="E213" s="13"/>
      <c r="F213" s="11"/>
      <c r="G213" s="25"/>
      <c r="H213" s="31"/>
      <c r="I213" s="30"/>
      <c r="M213" s="25"/>
      <c r="N213" s="31"/>
      <c r="O213" s="30"/>
      <c r="V213" s="12"/>
      <c r="W213" s="12"/>
      <c r="X213" s="14"/>
      <c r="AB213" s="25"/>
      <c r="AC213" s="12"/>
      <c r="AD213" s="12"/>
      <c r="AK213" s="12"/>
      <c r="AL213" s="30"/>
      <c r="AM213" s="32"/>
      <c r="AQ213" s="12"/>
      <c r="AR213" s="12"/>
      <c r="AS213" s="12"/>
      <c r="AZ213" s="49"/>
      <c r="BA213" s="30"/>
      <c r="BB213" s="12"/>
      <c r="BF213" s="12"/>
      <c r="BG213" s="12"/>
      <c r="BH213" s="12"/>
      <c r="BO213" s="7"/>
      <c r="BP213" s="7"/>
      <c r="BQ213" s="7"/>
      <c r="BU213" s="7"/>
      <c r="BV213" s="7"/>
      <c r="BW213" s="7"/>
      <c r="CD213" s="7"/>
      <c r="CE213" s="7"/>
      <c r="CF213" s="7"/>
      <c r="CJ213" s="7"/>
      <c r="CK213" s="7"/>
      <c r="CL213" s="7"/>
    </row>
    <row r="214" spans="1:90">
      <c r="A214" s="11"/>
      <c r="B214" s="373"/>
      <c r="C214" s="373"/>
      <c r="D214" s="373"/>
      <c r="E214" s="13"/>
      <c r="F214" s="11"/>
      <c r="G214" s="25"/>
      <c r="H214" s="31"/>
      <c r="I214" s="30"/>
      <c r="M214" s="25"/>
      <c r="N214" s="31"/>
      <c r="O214" s="30"/>
      <c r="V214" s="12"/>
      <c r="W214" s="12"/>
      <c r="X214" s="14"/>
      <c r="AB214" s="25"/>
      <c r="AC214" s="12"/>
      <c r="AD214" s="12"/>
      <c r="AK214" s="12"/>
      <c r="AL214" s="30"/>
      <c r="AM214" s="32"/>
      <c r="AQ214" s="12"/>
      <c r="AR214" s="12"/>
      <c r="AS214" s="12"/>
      <c r="AZ214" s="49"/>
      <c r="BA214" s="30"/>
      <c r="BB214" s="12"/>
      <c r="BF214" s="12"/>
      <c r="BG214" s="12"/>
      <c r="BH214" s="12"/>
      <c r="BO214" s="7"/>
      <c r="BP214" s="7"/>
      <c r="BQ214" s="7"/>
      <c r="BU214" s="7"/>
      <c r="BV214" s="7"/>
      <c r="BW214" s="7"/>
      <c r="CD214" s="7"/>
      <c r="CE214" s="7"/>
      <c r="CF214" s="7"/>
      <c r="CJ214" s="7"/>
      <c r="CK214" s="7"/>
      <c r="CL214" s="7"/>
    </row>
    <row r="215" spans="1:90">
      <c r="A215" s="11"/>
      <c r="B215" s="373"/>
      <c r="C215" s="373"/>
      <c r="D215" s="373"/>
      <c r="E215" s="13"/>
      <c r="F215" s="11"/>
      <c r="G215" s="25"/>
      <c r="H215" s="31"/>
      <c r="I215" s="30"/>
      <c r="M215" s="25"/>
      <c r="N215" s="31"/>
      <c r="O215" s="30"/>
      <c r="V215" s="12"/>
      <c r="W215" s="12"/>
      <c r="X215" s="14"/>
      <c r="AB215" s="25"/>
      <c r="AC215" s="12"/>
      <c r="AD215" s="12"/>
      <c r="AK215" s="12"/>
      <c r="AL215" s="30"/>
      <c r="AM215" s="32"/>
      <c r="AQ215" s="12"/>
      <c r="AR215" s="12"/>
      <c r="AS215" s="12"/>
      <c r="AZ215" s="49"/>
      <c r="BA215" s="30"/>
      <c r="BB215" s="12"/>
      <c r="BF215" s="12"/>
      <c r="BG215" s="12"/>
      <c r="BH215" s="12"/>
      <c r="BO215" s="7"/>
      <c r="BP215" s="7"/>
      <c r="BQ215" s="7"/>
      <c r="BU215" s="7"/>
      <c r="BV215" s="7"/>
      <c r="BW215" s="7"/>
      <c r="CD215" s="7"/>
      <c r="CE215" s="7"/>
      <c r="CF215" s="7"/>
      <c r="CJ215" s="7"/>
      <c r="CK215" s="7"/>
      <c r="CL215" s="7"/>
    </row>
    <row r="216" spans="1:90">
      <c r="A216" s="11"/>
      <c r="B216" s="373"/>
      <c r="C216" s="373"/>
      <c r="D216" s="373"/>
      <c r="E216" s="13"/>
      <c r="F216" s="11"/>
      <c r="G216" s="25"/>
      <c r="H216" s="31"/>
      <c r="I216" s="30"/>
      <c r="M216" s="25"/>
      <c r="N216" s="31"/>
      <c r="O216" s="30"/>
      <c r="V216" s="12"/>
      <c r="W216" s="12"/>
      <c r="X216" s="14"/>
      <c r="AB216" s="25"/>
      <c r="AC216" s="12"/>
      <c r="AD216" s="12"/>
      <c r="AK216" s="12"/>
      <c r="AL216" s="30"/>
      <c r="AM216" s="32"/>
      <c r="AQ216" s="12"/>
      <c r="AR216" s="12"/>
      <c r="AS216" s="12"/>
      <c r="AZ216" s="49"/>
      <c r="BA216" s="30"/>
      <c r="BB216" s="12"/>
      <c r="BF216" s="12"/>
      <c r="BG216" s="12"/>
      <c r="BH216" s="12"/>
      <c r="BO216" s="7"/>
      <c r="BP216" s="7"/>
      <c r="BQ216" s="7"/>
      <c r="BU216" s="7"/>
      <c r="BV216" s="7"/>
      <c r="BW216" s="7"/>
      <c r="CD216" s="7"/>
      <c r="CE216" s="7"/>
      <c r="CF216" s="7"/>
      <c r="CJ216" s="7"/>
      <c r="CK216" s="7"/>
      <c r="CL216" s="7"/>
    </row>
    <row r="217" spans="1:90">
      <c r="A217" s="11"/>
      <c r="B217" s="373"/>
      <c r="C217" s="373"/>
      <c r="D217" s="373"/>
      <c r="E217" s="13"/>
      <c r="F217" s="11"/>
      <c r="G217" s="25"/>
      <c r="H217" s="31"/>
      <c r="I217" s="30"/>
      <c r="M217" s="25"/>
      <c r="N217" s="31"/>
      <c r="O217" s="30"/>
      <c r="V217" s="12"/>
      <c r="W217" s="12"/>
      <c r="X217" s="14"/>
      <c r="AB217" s="25"/>
      <c r="AC217" s="12"/>
      <c r="AD217" s="12"/>
      <c r="AK217" s="12"/>
      <c r="AL217" s="30"/>
      <c r="AM217" s="32"/>
      <c r="AQ217" s="12"/>
      <c r="AR217" s="12"/>
      <c r="AS217" s="12"/>
      <c r="AZ217" s="49"/>
      <c r="BA217" s="30"/>
      <c r="BB217" s="12"/>
      <c r="BF217" s="12"/>
      <c r="BG217" s="12"/>
      <c r="BH217" s="12"/>
      <c r="BO217" s="7"/>
      <c r="BP217" s="7"/>
      <c r="BQ217" s="7"/>
      <c r="BU217" s="7"/>
      <c r="BV217" s="7"/>
      <c r="BW217" s="7"/>
      <c r="CD217" s="7"/>
      <c r="CE217" s="7"/>
      <c r="CF217" s="7"/>
      <c r="CJ217" s="7"/>
      <c r="CK217" s="7"/>
      <c r="CL217" s="7"/>
    </row>
    <row r="218" spans="1:90">
      <c r="A218" s="11"/>
      <c r="B218" s="373"/>
      <c r="C218" s="373"/>
      <c r="D218" s="373"/>
      <c r="E218" s="13"/>
      <c r="F218" s="11"/>
      <c r="G218" s="25"/>
      <c r="H218" s="31"/>
      <c r="I218" s="30"/>
      <c r="M218" s="25"/>
      <c r="N218" s="31"/>
      <c r="O218" s="30"/>
      <c r="V218" s="12"/>
      <c r="W218" s="12"/>
      <c r="X218" s="14"/>
      <c r="AB218" s="25"/>
      <c r="AC218" s="12"/>
      <c r="AD218" s="12"/>
      <c r="AK218" s="12"/>
      <c r="AL218" s="30"/>
      <c r="AM218" s="32"/>
      <c r="AQ218" s="12"/>
      <c r="AR218" s="12"/>
      <c r="AS218" s="12"/>
      <c r="AZ218" s="49"/>
      <c r="BA218" s="30"/>
      <c r="BB218" s="12"/>
      <c r="BF218" s="12"/>
      <c r="BG218" s="12"/>
      <c r="BH218" s="12"/>
      <c r="BO218" s="7"/>
      <c r="BP218" s="7"/>
      <c r="BQ218" s="7"/>
      <c r="BU218" s="7"/>
      <c r="BV218" s="7"/>
      <c r="BW218" s="7"/>
      <c r="CD218" s="7"/>
      <c r="CE218" s="7"/>
      <c r="CF218" s="7"/>
      <c r="CJ218" s="7"/>
      <c r="CK218" s="7"/>
      <c r="CL218" s="7"/>
    </row>
    <row r="219" spans="1:90">
      <c r="A219" s="11"/>
      <c r="B219" s="373"/>
      <c r="C219" s="373"/>
      <c r="D219" s="373"/>
      <c r="E219" s="13"/>
      <c r="F219" s="11"/>
      <c r="G219" s="25"/>
      <c r="H219" s="31"/>
      <c r="I219" s="30"/>
      <c r="M219" s="25"/>
      <c r="N219" s="31"/>
      <c r="O219" s="30"/>
      <c r="V219" s="12"/>
      <c r="W219" s="12"/>
      <c r="X219" s="14"/>
      <c r="AB219" s="25"/>
      <c r="AC219" s="12"/>
      <c r="AD219" s="12"/>
      <c r="AK219" s="12"/>
      <c r="AL219" s="30"/>
      <c r="AM219" s="32"/>
      <c r="AQ219" s="12"/>
      <c r="AR219" s="12"/>
      <c r="AS219" s="12"/>
      <c r="AZ219" s="49"/>
      <c r="BA219" s="30"/>
      <c r="BB219" s="12"/>
      <c r="BF219" s="12"/>
      <c r="BG219" s="12"/>
      <c r="BH219" s="12"/>
      <c r="BO219" s="7"/>
      <c r="BP219" s="7"/>
      <c r="BQ219" s="7"/>
      <c r="BU219" s="7"/>
      <c r="BV219" s="7"/>
      <c r="BW219" s="7"/>
      <c r="CD219" s="7"/>
      <c r="CE219" s="7"/>
      <c r="CF219" s="7"/>
      <c r="CJ219" s="7"/>
      <c r="CK219" s="7"/>
      <c r="CL219" s="7"/>
    </row>
    <row r="220" spans="1:90">
      <c r="A220" s="11"/>
      <c r="B220" s="373"/>
      <c r="C220" s="373"/>
      <c r="D220" s="373"/>
      <c r="E220" s="13"/>
      <c r="F220" s="11"/>
      <c r="G220" s="25"/>
      <c r="H220" s="31"/>
      <c r="I220" s="30"/>
      <c r="M220" s="25"/>
      <c r="N220" s="31"/>
      <c r="O220" s="30"/>
      <c r="V220" s="12"/>
      <c r="W220" s="12"/>
      <c r="X220" s="14"/>
      <c r="AB220" s="25"/>
      <c r="AC220" s="12"/>
      <c r="AD220" s="12"/>
      <c r="AK220" s="12"/>
      <c r="AL220" s="30"/>
      <c r="AM220" s="32"/>
      <c r="AQ220" s="12"/>
      <c r="AR220" s="12"/>
      <c r="AS220" s="12"/>
      <c r="AZ220" s="49"/>
      <c r="BA220" s="30"/>
      <c r="BB220" s="12"/>
      <c r="BF220" s="12"/>
      <c r="BG220" s="12"/>
      <c r="BH220" s="12"/>
      <c r="BO220" s="7"/>
      <c r="BP220" s="7"/>
      <c r="BQ220" s="7"/>
      <c r="BU220" s="7"/>
      <c r="BV220" s="7"/>
      <c r="BW220" s="7"/>
      <c r="CD220" s="7"/>
      <c r="CE220" s="7"/>
      <c r="CF220" s="7"/>
      <c r="CJ220" s="7"/>
      <c r="CK220" s="7"/>
      <c r="CL220" s="7"/>
    </row>
    <row r="221" spans="1:90">
      <c r="A221" s="11"/>
      <c r="B221" s="373"/>
      <c r="C221" s="373"/>
      <c r="D221" s="373"/>
      <c r="E221" s="13"/>
      <c r="F221" s="11"/>
      <c r="G221" s="25"/>
      <c r="H221" s="31"/>
      <c r="I221" s="30"/>
      <c r="M221" s="25"/>
      <c r="N221" s="31"/>
      <c r="O221" s="30"/>
      <c r="V221" s="12"/>
      <c r="W221" s="12"/>
      <c r="X221" s="14"/>
      <c r="AB221" s="25"/>
      <c r="AC221" s="12"/>
      <c r="AD221" s="12"/>
      <c r="AK221" s="12"/>
      <c r="AL221" s="30"/>
      <c r="AM221" s="32"/>
      <c r="AQ221" s="12"/>
      <c r="AR221" s="12"/>
      <c r="AS221" s="12"/>
      <c r="AZ221" s="49"/>
      <c r="BA221" s="30"/>
      <c r="BB221" s="12"/>
      <c r="BF221" s="12"/>
      <c r="BG221" s="12"/>
      <c r="BH221" s="12"/>
      <c r="BO221" s="7"/>
      <c r="BP221" s="7"/>
      <c r="BQ221" s="7"/>
      <c r="BU221" s="7"/>
      <c r="BV221" s="7"/>
      <c r="BW221" s="7"/>
      <c r="CD221" s="7"/>
      <c r="CE221" s="7"/>
      <c r="CF221" s="7"/>
      <c r="CJ221" s="7"/>
      <c r="CK221" s="7"/>
      <c r="CL221" s="7"/>
    </row>
    <row r="222" spans="1:90">
      <c r="A222" s="11"/>
      <c r="B222" s="373"/>
      <c r="C222" s="373"/>
      <c r="D222" s="373"/>
      <c r="E222" s="13"/>
      <c r="F222" s="11"/>
      <c r="G222" s="25"/>
      <c r="H222" s="31"/>
      <c r="I222" s="30"/>
      <c r="M222" s="25"/>
      <c r="N222" s="31"/>
      <c r="O222" s="30"/>
      <c r="V222" s="12"/>
      <c r="W222" s="12"/>
      <c r="X222" s="14"/>
      <c r="AB222" s="25"/>
      <c r="AC222" s="12"/>
      <c r="AD222" s="12"/>
      <c r="AK222" s="12"/>
      <c r="AL222" s="30"/>
      <c r="AM222" s="32"/>
      <c r="AQ222" s="12"/>
      <c r="AR222" s="12"/>
      <c r="AS222" s="12"/>
      <c r="AZ222" s="49"/>
      <c r="BA222" s="30"/>
      <c r="BB222" s="12"/>
      <c r="BF222" s="12"/>
      <c r="BG222" s="12"/>
      <c r="BH222" s="12"/>
      <c r="BO222" s="7"/>
      <c r="BP222" s="7"/>
      <c r="BQ222" s="7"/>
      <c r="BU222" s="7"/>
      <c r="BV222" s="7"/>
      <c r="BW222" s="7"/>
      <c r="CD222" s="7"/>
      <c r="CE222" s="7"/>
      <c r="CF222" s="7"/>
      <c r="CJ222" s="7"/>
      <c r="CK222" s="7"/>
      <c r="CL222" s="7"/>
    </row>
    <row r="223" spans="1:90">
      <c r="A223" s="11"/>
      <c r="B223" s="373"/>
      <c r="C223" s="373"/>
      <c r="D223" s="373"/>
      <c r="E223" s="13"/>
      <c r="F223" s="11"/>
      <c r="G223" s="25"/>
      <c r="H223" s="31"/>
      <c r="I223" s="30"/>
      <c r="M223" s="25"/>
      <c r="N223" s="31"/>
      <c r="O223" s="30"/>
      <c r="V223" s="12"/>
      <c r="W223" s="12"/>
      <c r="X223" s="14"/>
      <c r="AB223" s="25"/>
      <c r="AC223" s="12"/>
      <c r="AD223" s="12"/>
      <c r="AK223" s="12"/>
      <c r="AL223" s="30"/>
      <c r="AM223" s="32"/>
      <c r="AQ223" s="12"/>
      <c r="AR223" s="12"/>
      <c r="AS223" s="12"/>
      <c r="AZ223" s="49"/>
      <c r="BA223" s="30"/>
      <c r="BB223" s="12"/>
      <c r="BF223" s="12"/>
      <c r="BG223" s="12"/>
      <c r="BH223" s="12"/>
      <c r="BO223" s="7"/>
      <c r="BP223" s="7"/>
      <c r="BQ223" s="7"/>
      <c r="BU223" s="7"/>
      <c r="BV223" s="7"/>
      <c r="BW223" s="7"/>
      <c r="CD223" s="7"/>
      <c r="CE223" s="7"/>
      <c r="CF223" s="7"/>
      <c r="CJ223" s="7"/>
      <c r="CK223" s="7"/>
      <c r="CL223" s="7"/>
    </row>
    <row r="224" spans="1:90">
      <c r="A224" s="11"/>
      <c r="B224" s="373"/>
      <c r="C224" s="373"/>
      <c r="D224" s="373"/>
      <c r="E224" s="13"/>
      <c r="F224" s="11"/>
      <c r="G224" s="25"/>
      <c r="H224" s="31"/>
      <c r="I224" s="30"/>
      <c r="M224" s="25"/>
      <c r="N224" s="31"/>
      <c r="O224" s="30"/>
      <c r="V224" s="12"/>
      <c r="W224" s="12"/>
      <c r="X224" s="14"/>
      <c r="AB224" s="25"/>
      <c r="AC224" s="12"/>
      <c r="AD224" s="12"/>
      <c r="AK224" s="12"/>
      <c r="AL224" s="30"/>
      <c r="AM224" s="32"/>
      <c r="AQ224" s="12"/>
      <c r="AR224" s="12"/>
      <c r="AS224" s="12"/>
      <c r="AZ224" s="49"/>
      <c r="BA224" s="30"/>
      <c r="BB224" s="12"/>
      <c r="BF224" s="12"/>
      <c r="BG224" s="12"/>
      <c r="BH224" s="12"/>
      <c r="BO224" s="7"/>
      <c r="BP224" s="7"/>
      <c r="BQ224" s="7"/>
      <c r="BU224" s="7"/>
      <c r="BV224" s="7"/>
      <c r="BW224" s="7"/>
      <c r="CD224" s="7"/>
      <c r="CE224" s="7"/>
      <c r="CF224" s="7"/>
      <c r="CJ224" s="7"/>
      <c r="CK224" s="7"/>
      <c r="CL224" s="7"/>
    </row>
    <row r="225" spans="1:90">
      <c r="A225" s="11"/>
      <c r="B225" s="373"/>
      <c r="C225" s="373"/>
      <c r="D225" s="373"/>
      <c r="E225" s="13"/>
      <c r="F225" s="11"/>
      <c r="G225" s="25"/>
      <c r="H225" s="31"/>
      <c r="I225" s="30"/>
      <c r="M225" s="25"/>
      <c r="N225" s="31"/>
      <c r="O225" s="30"/>
      <c r="V225" s="12"/>
      <c r="W225" s="12"/>
      <c r="X225" s="14"/>
      <c r="AB225" s="25"/>
      <c r="AC225" s="12"/>
      <c r="AD225" s="12"/>
      <c r="AK225" s="12"/>
      <c r="AL225" s="30"/>
      <c r="AM225" s="32"/>
      <c r="AQ225" s="12"/>
      <c r="AR225" s="12"/>
      <c r="AS225" s="12"/>
      <c r="AZ225" s="49"/>
      <c r="BA225" s="30"/>
      <c r="BB225" s="12"/>
      <c r="BF225" s="12"/>
      <c r="BG225" s="12"/>
      <c r="BH225" s="12"/>
      <c r="BO225" s="7"/>
      <c r="BP225" s="7"/>
      <c r="BQ225" s="7"/>
      <c r="BU225" s="7"/>
      <c r="BV225" s="7"/>
      <c r="BW225" s="7"/>
      <c r="CD225" s="7"/>
      <c r="CE225" s="7"/>
      <c r="CF225" s="7"/>
      <c r="CJ225" s="7"/>
      <c r="CK225" s="7"/>
      <c r="CL225" s="7"/>
    </row>
    <row r="226" spans="1:90">
      <c r="A226" s="11"/>
      <c r="B226" s="373"/>
      <c r="C226" s="373"/>
      <c r="D226" s="373"/>
      <c r="E226" s="13"/>
      <c r="F226" s="11"/>
      <c r="G226" s="25"/>
      <c r="H226" s="31"/>
      <c r="I226" s="30"/>
      <c r="M226" s="25"/>
      <c r="N226" s="31"/>
      <c r="O226" s="30"/>
      <c r="V226" s="12"/>
      <c r="W226" s="12"/>
      <c r="X226" s="14"/>
      <c r="AB226" s="25"/>
      <c r="AC226" s="12"/>
      <c r="AD226" s="12"/>
      <c r="AK226" s="12"/>
      <c r="AL226" s="30"/>
      <c r="AM226" s="32"/>
      <c r="AQ226" s="12"/>
      <c r="AR226" s="12"/>
      <c r="AS226" s="12"/>
      <c r="AZ226" s="49"/>
      <c r="BA226" s="30"/>
      <c r="BB226" s="12"/>
      <c r="BF226" s="12"/>
      <c r="BG226" s="12"/>
      <c r="BH226" s="12"/>
      <c r="BO226" s="7"/>
      <c r="BP226" s="7"/>
      <c r="BQ226" s="7"/>
      <c r="BU226" s="7"/>
      <c r="BV226" s="7"/>
      <c r="BW226" s="7"/>
      <c r="CD226" s="7"/>
      <c r="CE226" s="7"/>
      <c r="CF226" s="7"/>
      <c r="CJ226" s="7"/>
      <c r="CK226" s="7"/>
      <c r="CL226" s="7"/>
    </row>
    <row r="227" spans="1:90">
      <c r="A227" s="11"/>
      <c r="B227" s="373"/>
      <c r="C227" s="373"/>
      <c r="D227" s="373"/>
      <c r="E227" s="13"/>
      <c r="F227" s="11"/>
      <c r="G227" s="25"/>
      <c r="H227" s="31"/>
      <c r="I227" s="30"/>
      <c r="M227" s="25"/>
      <c r="N227" s="31"/>
      <c r="O227" s="30"/>
      <c r="V227" s="12"/>
      <c r="W227" s="12"/>
      <c r="X227" s="14"/>
      <c r="AB227" s="25"/>
      <c r="AC227" s="12"/>
      <c r="AD227" s="12"/>
      <c r="AK227" s="12"/>
      <c r="AL227" s="30"/>
      <c r="AM227" s="32"/>
      <c r="AQ227" s="12"/>
      <c r="AR227" s="12"/>
      <c r="AS227" s="12"/>
      <c r="AZ227" s="49"/>
      <c r="BA227" s="30"/>
      <c r="BB227" s="12"/>
      <c r="BF227" s="12"/>
      <c r="BG227" s="12"/>
      <c r="BH227" s="12"/>
      <c r="BO227" s="7"/>
      <c r="BP227" s="7"/>
      <c r="BQ227" s="7"/>
      <c r="BU227" s="7"/>
      <c r="BV227" s="7"/>
      <c r="BW227" s="7"/>
      <c r="CD227" s="7"/>
      <c r="CE227" s="7"/>
      <c r="CF227" s="7"/>
      <c r="CJ227" s="7"/>
      <c r="CK227" s="7"/>
      <c r="CL227" s="7"/>
    </row>
    <row r="228" spans="1:90">
      <c r="A228" s="11"/>
      <c r="B228" s="373"/>
      <c r="C228" s="373"/>
      <c r="D228" s="373"/>
      <c r="E228" s="13"/>
      <c r="F228" s="11"/>
      <c r="G228" s="25"/>
      <c r="H228" s="31"/>
      <c r="I228" s="30"/>
      <c r="M228" s="25"/>
      <c r="N228" s="31"/>
      <c r="O228" s="30"/>
      <c r="V228" s="12"/>
      <c r="W228" s="12"/>
      <c r="X228" s="14"/>
      <c r="AB228" s="25"/>
      <c r="AC228" s="12"/>
      <c r="AD228" s="12"/>
      <c r="AK228" s="12"/>
      <c r="AL228" s="30"/>
      <c r="AM228" s="32"/>
      <c r="AQ228" s="12"/>
      <c r="AR228" s="12"/>
      <c r="AS228" s="12"/>
      <c r="AZ228" s="49"/>
      <c r="BA228" s="30"/>
      <c r="BB228" s="12"/>
      <c r="BF228" s="12"/>
      <c r="BG228" s="12"/>
      <c r="BH228" s="12"/>
      <c r="BO228" s="7"/>
      <c r="BP228" s="7"/>
      <c r="BQ228" s="7"/>
      <c r="BU228" s="7"/>
      <c r="BV228" s="7"/>
      <c r="BW228" s="7"/>
      <c r="CD228" s="7"/>
      <c r="CE228" s="7"/>
      <c r="CF228" s="7"/>
      <c r="CJ228" s="7"/>
      <c r="CK228" s="7"/>
      <c r="CL228" s="7"/>
    </row>
    <row r="229" spans="1:90">
      <c r="A229" s="11"/>
      <c r="B229" s="373"/>
      <c r="C229" s="373"/>
      <c r="D229" s="373"/>
      <c r="E229" s="13"/>
      <c r="F229" s="11"/>
      <c r="G229" s="25"/>
      <c r="H229" s="31"/>
      <c r="I229" s="30"/>
      <c r="M229" s="25"/>
      <c r="N229" s="31"/>
      <c r="O229" s="30"/>
      <c r="V229" s="12"/>
      <c r="W229" s="12"/>
      <c r="X229" s="14"/>
      <c r="AB229" s="25"/>
      <c r="AC229" s="12"/>
      <c r="AD229" s="12"/>
      <c r="AK229" s="12"/>
      <c r="AL229" s="30"/>
      <c r="AM229" s="32"/>
      <c r="AQ229" s="12"/>
      <c r="AR229" s="12"/>
      <c r="AS229" s="12"/>
      <c r="AZ229" s="49"/>
      <c r="BA229" s="30"/>
      <c r="BB229" s="12"/>
      <c r="BF229" s="12"/>
      <c r="BG229" s="12"/>
      <c r="BH229" s="12"/>
      <c r="BO229" s="7"/>
      <c r="BP229" s="7"/>
      <c r="BQ229" s="7"/>
      <c r="BU229" s="7"/>
      <c r="BV229" s="7"/>
      <c r="BW229" s="7"/>
      <c r="CD229" s="7"/>
      <c r="CE229" s="7"/>
      <c r="CF229" s="7"/>
      <c r="CJ229" s="7"/>
      <c r="CK229" s="7"/>
      <c r="CL229" s="7"/>
    </row>
    <row r="230" spans="1:90">
      <c r="A230" s="11"/>
      <c r="B230" s="373"/>
      <c r="C230" s="373"/>
      <c r="D230" s="373"/>
      <c r="E230" s="13"/>
      <c r="F230" s="11"/>
      <c r="G230" s="25"/>
      <c r="H230" s="31"/>
      <c r="I230" s="30"/>
      <c r="M230" s="25"/>
      <c r="N230" s="31"/>
      <c r="O230" s="30"/>
      <c r="V230" s="12"/>
      <c r="W230" s="12"/>
      <c r="X230" s="14"/>
      <c r="AB230" s="25"/>
      <c r="AC230" s="12"/>
      <c r="AD230" s="12"/>
      <c r="AK230" s="12"/>
      <c r="AL230" s="30"/>
      <c r="AM230" s="32"/>
      <c r="AQ230" s="12"/>
      <c r="AR230" s="12"/>
      <c r="AS230" s="12"/>
      <c r="AZ230" s="49"/>
      <c r="BA230" s="30"/>
      <c r="BB230" s="12"/>
      <c r="BF230" s="12"/>
      <c r="BG230" s="12"/>
      <c r="BH230" s="12"/>
      <c r="BO230" s="7"/>
      <c r="BP230" s="7"/>
      <c r="BQ230" s="7"/>
      <c r="BU230" s="7"/>
      <c r="BV230" s="7"/>
      <c r="BW230" s="7"/>
      <c r="CD230" s="7"/>
      <c r="CE230" s="7"/>
      <c r="CF230" s="7"/>
      <c r="CJ230" s="7"/>
      <c r="CK230" s="7"/>
      <c r="CL230" s="7"/>
    </row>
    <row r="231" spans="1:90">
      <c r="A231" s="11"/>
      <c r="B231" s="373"/>
      <c r="C231" s="373"/>
      <c r="D231" s="373"/>
      <c r="E231" s="13"/>
      <c r="F231" s="11"/>
      <c r="G231" s="25"/>
      <c r="H231" s="31"/>
      <c r="I231" s="30"/>
      <c r="M231" s="25"/>
      <c r="N231" s="31"/>
      <c r="O231" s="30"/>
      <c r="V231" s="12"/>
      <c r="W231" s="12"/>
      <c r="X231" s="14"/>
      <c r="AB231" s="25"/>
      <c r="AC231" s="12"/>
      <c r="AD231" s="12"/>
      <c r="AK231" s="12"/>
      <c r="AL231" s="30"/>
      <c r="AM231" s="32"/>
      <c r="AQ231" s="12"/>
      <c r="AR231" s="12"/>
      <c r="AS231" s="12"/>
      <c r="AZ231" s="49"/>
      <c r="BA231" s="30"/>
      <c r="BB231" s="12"/>
      <c r="BF231" s="12"/>
      <c r="BG231" s="12"/>
      <c r="BH231" s="12"/>
      <c r="BO231" s="7"/>
      <c r="BP231" s="7"/>
      <c r="BQ231" s="7"/>
      <c r="BU231" s="7"/>
      <c r="BV231" s="7"/>
      <c r="BW231" s="7"/>
      <c r="CD231" s="7"/>
      <c r="CE231" s="7"/>
      <c r="CF231" s="7"/>
      <c r="CJ231" s="7"/>
      <c r="CK231" s="7"/>
      <c r="CL231" s="7"/>
    </row>
    <row r="232" spans="1:90">
      <c r="A232" s="11"/>
      <c r="B232" s="373"/>
      <c r="C232" s="373"/>
      <c r="D232" s="373"/>
      <c r="E232" s="13"/>
      <c r="F232" s="11"/>
      <c r="G232" s="25"/>
      <c r="H232" s="31"/>
      <c r="I232" s="30"/>
      <c r="M232" s="25"/>
      <c r="N232" s="31"/>
      <c r="O232" s="30"/>
      <c r="V232" s="12"/>
      <c r="W232" s="12"/>
      <c r="X232" s="14"/>
      <c r="AB232" s="25"/>
      <c r="AC232" s="12"/>
      <c r="AD232" s="12"/>
      <c r="AK232" s="12"/>
      <c r="AL232" s="30"/>
      <c r="AM232" s="32"/>
      <c r="AQ232" s="12"/>
      <c r="AR232" s="12"/>
      <c r="AS232" s="12"/>
      <c r="AZ232" s="49"/>
      <c r="BA232" s="30"/>
      <c r="BB232" s="12"/>
      <c r="BF232" s="12"/>
      <c r="BG232" s="12"/>
      <c r="BH232" s="12"/>
      <c r="BO232" s="7"/>
      <c r="BP232" s="7"/>
      <c r="BQ232" s="7"/>
      <c r="BU232" s="7"/>
      <c r="BV232" s="7"/>
      <c r="BW232" s="7"/>
      <c r="CD232" s="7"/>
      <c r="CE232" s="7"/>
      <c r="CF232" s="7"/>
      <c r="CJ232" s="7"/>
      <c r="CK232" s="7"/>
      <c r="CL232" s="7"/>
    </row>
    <row r="233" spans="1:90">
      <c r="A233" s="11"/>
      <c r="B233" s="373"/>
      <c r="C233" s="373"/>
      <c r="D233" s="373"/>
      <c r="E233" s="13"/>
      <c r="F233" s="11"/>
      <c r="G233" s="25"/>
      <c r="H233" s="31"/>
      <c r="I233" s="30"/>
      <c r="M233" s="25"/>
      <c r="N233" s="31"/>
      <c r="O233" s="30"/>
      <c r="V233" s="12"/>
      <c r="W233" s="12"/>
      <c r="X233" s="14"/>
      <c r="AB233" s="25"/>
      <c r="AC233" s="12"/>
      <c r="AD233" s="12"/>
      <c r="AK233" s="12"/>
      <c r="AL233" s="30"/>
      <c r="AM233" s="32"/>
      <c r="AQ233" s="12"/>
      <c r="AR233" s="12"/>
      <c r="AS233" s="12"/>
      <c r="AZ233" s="49"/>
      <c r="BA233" s="30"/>
      <c r="BB233" s="12"/>
      <c r="BF233" s="12"/>
      <c r="BG233" s="12"/>
      <c r="BH233" s="12"/>
      <c r="BO233" s="7"/>
      <c r="BP233" s="7"/>
      <c r="BQ233" s="7"/>
      <c r="BU233" s="7"/>
      <c r="BV233" s="7"/>
      <c r="BW233" s="7"/>
      <c r="CD233" s="7"/>
      <c r="CE233" s="7"/>
      <c r="CF233" s="7"/>
      <c r="CJ233" s="7"/>
      <c r="CK233" s="7"/>
      <c r="CL233" s="7"/>
    </row>
    <row r="234" spans="1:90">
      <c r="A234" s="11"/>
      <c r="B234" s="373"/>
      <c r="C234" s="373"/>
      <c r="D234" s="373"/>
      <c r="E234" s="13"/>
      <c r="F234" s="11"/>
      <c r="G234" s="25"/>
      <c r="H234" s="31"/>
      <c r="I234" s="30"/>
      <c r="M234" s="25"/>
      <c r="N234" s="31"/>
      <c r="O234" s="30"/>
      <c r="V234" s="12"/>
      <c r="W234" s="12"/>
      <c r="X234" s="14"/>
      <c r="AB234" s="25"/>
      <c r="AC234" s="12"/>
      <c r="AD234" s="12"/>
      <c r="AK234" s="12"/>
      <c r="AL234" s="30"/>
      <c r="AM234" s="32"/>
      <c r="AQ234" s="12"/>
      <c r="AR234" s="12"/>
      <c r="AS234" s="12"/>
      <c r="AZ234" s="49"/>
      <c r="BA234" s="30"/>
      <c r="BB234" s="12"/>
      <c r="BF234" s="12"/>
      <c r="BG234" s="12"/>
      <c r="BH234" s="12"/>
      <c r="BO234" s="7"/>
      <c r="BP234" s="7"/>
      <c r="BQ234" s="7"/>
      <c r="BU234" s="7"/>
      <c r="BV234" s="7"/>
      <c r="BW234" s="7"/>
      <c r="CD234" s="7"/>
      <c r="CE234" s="7"/>
      <c r="CF234" s="7"/>
      <c r="CJ234" s="7"/>
      <c r="CK234" s="7"/>
      <c r="CL234" s="7"/>
    </row>
    <row r="235" spans="1:90">
      <c r="A235" s="11"/>
      <c r="B235" s="373"/>
      <c r="C235" s="373"/>
      <c r="D235" s="373"/>
      <c r="E235" s="13"/>
      <c r="F235" s="11"/>
      <c r="G235" s="25"/>
      <c r="H235" s="31"/>
      <c r="I235" s="30"/>
      <c r="M235" s="25"/>
      <c r="N235" s="31"/>
      <c r="O235" s="30"/>
      <c r="V235" s="12"/>
      <c r="W235" s="12"/>
      <c r="X235" s="14"/>
      <c r="AB235" s="25"/>
      <c r="AC235" s="12"/>
      <c r="AD235" s="12"/>
      <c r="AK235" s="12"/>
      <c r="AL235" s="30"/>
      <c r="AM235" s="32"/>
      <c r="AQ235" s="12"/>
      <c r="AR235" s="12"/>
      <c r="AS235" s="12"/>
      <c r="AZ235" s="49"/>
      <c r="BA235" s="30"/>
      <c r="BB235" s="12"/>
      <c r="BF235" s="12"/>
      <c r="BG235" s="12"/>
      <c r="BH235" s="12"/>
      <c r="BO235" s="7"/>
      <c r="BP235" s="7"/>
      <c r="BQ235" s="7"/>
      <c r="BU235" s="7"/>
      <c r="BV235" s="7"/>
      <c r="BW235" s="7"/>
      <c r="CD235" s="7"/>
      <c r="CE235" s="7"/>
      <c r="CF235" s="7"/>
      <c r="CJ235" s="7"/>
      <c r="CK235" s="7"/>
      <c r="CL235" s="7"/>
    </row>
    <row r="236" spans="1:90">
      <c r="A236" s="11"/>
      <c r="B236" s="373"/>
      <c r="C236" s="373"/>
      <c r="D236" s="373"/>
      <c r="E236" s="13"/>
      <c r="F236" s="11"/>
      <c r="G236" s="25"/>
      <c r="H236" s="31"/>
      <c r="I236" s="30"/>
      <c r="M236" s="25"/>
      <c r="N236" s="31"/>
      <c r="O236" s="30"/>
      <c r="V236" s="12"/>
      <c r="W236" s="12"/>
      <c r="X236" s="14"/>
      <c r="AB236" s="25"/>
      <c r="AC236" s="12"/>
      <c r="AD236" s="12"/>
      <c r="AK236" s="12"/>
      <c r="AL236" s="30"/>
      <c r="AM236" s="32"/>
      <c r="AQ236" s="12"/>
      <c r="AR236" s="12"/>
      <c r="AS236" s="12"/>
      <c r="AZ236" s="49"/>
      <c r="BA236" s="30"/>
      <c r="BB236" s="12"/>
      <c r="BF236" s="12"/>
      <c r="BG236" s="12"/>
      <c r="BH236" s="12"/>
      <c r="BO236" s="7"/>
      <c r="BP236" s="7"/>
      <c r="BQ236" s="7"/>
      <c r="BU236" s="7"/>
      <c r="BV236" s="7"/>
      <c r="BW236" s="7"/>
      <c r="CD236" s="7"/>
      <c r="CE236" s="7"/>
      <c r="CF236" s="7"/>
      <c r="CJ236" s="7"/>
      <c r="CK236" s="7"/>
      <c r="CL236" s="7"/>
    </row>
    <row r="237" spans="1:90">
      <c r="A237" s="11"/>
      <c r="B237" s="373"/>
      <c r="C237" s="373"/>
      <c r="D237" s="373"/>
      <c r="E237" s="13"/>
      <c r="F237" s="11"/>
      <c r="G237" s="25"/>
      <c r="H237" s="31"/>
      <c r="I237" s="30"/>
      <c r="M237" s="25"/>
      <c r="N237" s="31"/>
      <c r="O237" s="30"/>
      <c r="V237" s="12"/>
      <c r="W237" s="12"/>
      <c r="X237" s="14"/>
      <c r="AB237" s="25"/>
      <c r="AC237" s="12"/>
      <c r="AD237" s="12"/>
      <c r="AK237" s="12"/>
      <c r="AL237" s="30"/>
      <c r="AM237" s="32"/>
      <c r="AQ237" s="12"/>
      <c r="AR237" s="12"/>
      <c r="AS237" s="12"/>
      <c r="AZ237" s="49"/>
      <c r="BA237" s="30"/>
      <c r="BB237" s="12"/>
      <c r="BF237" s="12"/>
      <c r="BG237" s="12"/>
      <c r="BH237" s="12"/>
      <c r="BO237" s="7"/>
      <c r="BP237" s="7"/>
      <c r="BQ237" s="7"/>
      <c r="BU237" s="7"/>
      <c r="BV237" s="7"/>
      <c r="BW237" s="7"/>
      <c r="CD237" s="7"/>
      <c r="CE237" s="7"/>
      <c r="CF237" s="7"/>
      <c r="CJ237" s="7"/>
      <c r="CK237" s="7"/>
      <c r="CL237" s="7"/>
    </row>
    <row r="238" spans="1:90">
      <c r="A238" s="11"/>
      <c r="B238" s="373"/>
      <c r="C238" s="373"/>
      <c r="D238" s="373"/>
      <c r="E238" s="13"/>
      <c r="F238" s="11"/>
      <c r="G238" s="25"/>
      <c r="H238" s="31"/>
      <c r="I238" s="30"/>
      <c r="M238" s="25"/>
      <c r="N238" s="31"/>
      <c r="O238" s="30"/>
      <c r="V238" s="12"/>
      <c r="W238" s="12"/>
      <c r="X238" s="14"/>
      <c r="AB238" s="25"/>
      <c r="AC238" s="12"/>
      <c r="AD238" s="12"/>
      <c r="AK238" s="12"/>
      <c r="AL238" s="30"/>
      <c r="AM238" s="32"/>
      <c r="AQ238" s="12"/>
      <c r="AR238" s="12"/>
      <c r="AS238" s="12"/>
      <c r="AZ238" s="49"/>
      <c r="BA238" s="30"/>
      <c r="BB238" s="12"/>
      <c r="BF238" s="12"/>
      <c r="BG238" s="12"/>
      <c r="BH238" s="12"/>
      <c r="BO238" s="7"/>
      <c r="BP238" s="7"/>
      <c r="BQ238" s="7"/>
      <c r="BU238" s="7"/>
      <c r="BV238" s="7"/>
      <c r="BW238" s="7"/>
      <c r="CD238" s="7"/>
      <c r="CE238" s="7"/>
      <c r="CF238" s="7"/>
      <c r="CJ238" s="7"/>
      <c r="CK238" s="7"/>
      <c r="CL238" s="7"/>
    </row>
    <row r="239" spans="1:90">
      <c r="A239" s="11"/>
      <c r="B239" s="373"/>
      <c r="C239" s="373"/>
      <c r="D239" s="373"/>
      <c r="E239" s="13"/>
      <c r="F239" s="11"/>
      <c r="G239" s="25"/>
      <c r="H239" s="31"/>
      <c r="I239" s="30"/>
      <c r="M239" s="25"/>
      <c r="N239" s="31"/>
      <c r="O239" s="30"/>
      <c r="V239" s="12"/>
      <c r="W239" s="12"/>
      <c r="X239" s="14"/>
      <c r="AB239" s="25"/>
      <c r="AC239" s="12"/>
      <c r="AD239" s="12"/>
      <c r="AK239" s="12"/>
      <c r="AL239" s="30"/>
      <c r="AM239" s="32"/>
      <c r="AQ239" s="12"/>
      <c r="AR239" s="12"/>
      <c r="AS239" s="12"/>
      <c r="AZ239" s="49"/>
      <c r="BA239" s="30"/>
      <c r="BB239" s="12"/>
      <c r="BF239" s="12"/>
      <c r="BG239" s="12"/>
      <c r="BH239" s="12"/>
      <c r="BO239" s="7"/>
      <c r="BP239" s="7"/>
      <c r="BQ239" s="7"/>
      <c r="BU239" s="7"/>
      <c r="BV239" s="7"/>
      <c r="BW239" s="7"/>
      <c r="CD239" s="7"/>
      <c r="CE239" s="7"/>
      <c r="CF239" s="7"/>
      <c r="CJ239" s="7"/>
      <c r="CK239" s="7"/>
      <c r="CL239" s="7"/>
    </row>
    <row r="240" spans="1:90">
      <c r="A240" s="11"/>
      <c r="B240" s="373"/>
      <c r="C240" s="373"/>
      <c r="D240" s="373"/>
      <c r="E240" s="13"/>
      <c r="F240" s="11"/>
      <c r="G240" s="25"/>
      <c r="H240" s="31"/>
      <c r="I240" s="30"/>
      <c r="M240" s="25"/>
      <c r="N240" s="31"/>
      <c r="O240" s="30"/>
      <c r="V240" s="12"/>
      <c r="W240" s="12"/>
      <c r="X240" s="14"/>
      <c r="AB240" s="25"/>
      <c r="AC240" s="12"/>
      <c r="AD240" s="12"/>
      <c r="AK240" s="12"/>
      <c r="AL240" s="30"/>
      <c r="AM240" s="32"/>
      <c r="AQ240" s="12"/>
      <c r="AR240" s="12"/>
      <c r="AS240" s="12"/>
      <c r="AZ240" s="49"/>
      <c r="BA240" s="30"/>
      <c r="BB240" s="12"/>
      <c r="BF240" s="12"/>
      <c r="BG240" s="12"/>
      <c r="BH240" s="12"/>
      <c r="BO240" s="7"/>
      <c r="BP240" s="7"/>
      <c r="BQ240" s="7"/>
      <c r="BU240" s="7"/>
      <c r="BV240" s="7"/>
      <c r="BW240" s="7"/>
      <c r="CD240" s="7"/>
      <c r="CE240" s="7"/>
      <c r="CF240" s="7"/>
      <c r="CJ240" s="7"/>
      <c r="CK240" s="7"/>
      <c r="CL240" s="7"/>
    </row>
    <row r="241" spans="1:90">
      <c r="A241" s="11"/>
      <c r="B241" s="373"/>
      <c r="C241" s="373"/>
      <c r="D241" s="373"/>
      <c r="E241" s="13"/>
      <c r="F241" s="11"/>
      <c r="G241" s="25"/>
      <c r="H241" s="31"/>
      <c r="I241" s="30"/>
      <c r="M241" s="25"/>
      <c r="N241" s="31"/>
      <c r="O241" s="30"/>
      <c r="V241" s="12"/>
      <c r="W241" s="12"/>
      <c r="X241" s="14"/>
      <c r="AB241" s="25"/>
      <c r="AC241" s="12"/>
      <c r="AD241" s="12"/>
      <c r="AK241" s="12"/>
      <c r="AL241" s="30"/>
      <c r="AM241" s="32"/>
      <c r="AQ241" s="12"/>
      <c r="AR241" s="12"/>
      <c r="AS241" s="12"/>
      <c r="AZ241" s="49"/>
      <c r="BA241" s="30"/>
      <c r="BB241" s="12"/>
      <c r="BF241" s="12"/>
      <c r="BG241" s="12"/>
      <c r="BH241" s="12"/>
      <c r="BO241" s="7"/>
      <c r="BP241" s="7"/>
      <c r="BQ241" s="7"/>
      <c r="BU241" s="7"/>
      <c r="BV241" s="7"/>
      <c r="BW241" s="7"/>
      <c r="CD241" s="7"/>
      <c r="CE241" s="7"/>
      <c r="CF241" s="7"/>
      <c r="CJ241" s="7"/>
      <c r="CK241" s="7"/>
      <c r="CL241" s="7"/>
    </row>
    <row r="242" spans="1:90">
      <c r="A242" s="11"/>
      <c r="B242" s="373"/>
      <c r="C242" s="373"/>
      <c r="D242" s="373"/>
      <c r="E242" s="13"/>
      <c r="F242" s="11"/>
      <c r="G242" s="25"/>
      <c r="H242" s="31"/>
      <c r="I242" s="30"/>
      <c r="M242" s="25"/>
      <c r="N242" s="31"/>
      <c r="O242" s="30"/>
      <c r="V242" s="12"/>
      <c r="W242" s="12"/>
      <c r="X242" s="14"/>
      <c r="AB242" s="25"/>
      <c r="AC242" s="12"/>
      <c r="AD242" s="12"/>
      <c r="AK242" s="12"/>
      <c r="AL242" s="30"/>
      <c r="AM242" s="32"/>
      <c r="AQ242" s="12"/>
      <c r="AR242" s="12"/>
      <c r="AS242" s="12"/>
      <c r="AZ242" s="49"/>
      <c r="BA242" s="30"/>
      <c r="BB242" s="12"/>
      <c r="BF242" s="12"/>
      <c r="BG242" s="12"/>
      <c r="BH242" s="12"/>
      <c r="BO242" s="7"/>
      <c r="BP242" s="7"/>
      <c r="BQ242" s="7"/>
      <c r="BU242" s="7"/>
      <c r="BV242" s="7"/>
      <c r="BW242" s="7"/>
      <c r="CD242" s="7"/>
      <c r="CE242" s="7"/>
      <c r="CF242" s="7"/>
      <c r="CJ242" s="7"/>
      <c r="CK242" s="7"/>
      <c r="CL242" s="7"/>
    </row>
    <row r="243" spans="1:90">
      <c r="A243" s="11"/>
      <c r="B243" s="373"/>
      <c r="C243" s="373"/>
      <c r="D243" s="373"/>
      <c r="E243" s="13"/>
      <c r="F243" s="11"/>
      <c r="G243" s="25"/>
      <c r="H243" s="31"/>
      <c r="I243" s="30"/>
      <c r="M243" s="25"/>
      <c r="N243" s="31"/>
      <c r="O243" s="30"/>
      <c r="V243" s="12"/>
      <c r="W243" s="12"/>
      <c r="X243" s="14"/>
      <c r="AB243" s="25"/>
      <c r="AC243" s="12"/>
      <c r="AD243" s="12"/>
      <c r="AK243" s="12"/>
      <c r="AL243" s="30"/>
      <c r="AM243" s="32"/>
      <c r="AQ243" s="12"/>
      <c r="AR243" s="12"/>
      <c r="AS243" s="12"/>
      <c r="AZ243" s="49"/>
      <c r="BA243" s="30"/>
      <c r="BB243" s="12"/>
      <c r="BF243" s="12"/>
      <c r="BG243" s="12"/>
      <c r="BH243" s="12"/>
      <c r="BO243" s="7"/>
      <c r="BP243" s="7"/>
      <c r="BQ243" s="7"/>
      <c r="BU243" s="7"/>
      <c r="BV243" s="7"/>
      <c r="BW243" s="7"/>
      <c r="CD243" s="7"/>
      <c r="CE243" s="7"/>
      <c r="CF243" s="7"/>
      <c r="CJ243" s="7"/>
      <c r="CK243" s="7"/>
      <c r="CL243" s="7"/>
    </row>
    <row r="244" spans="1:90">
      <c r="A244" s="11"/>
      <c r="B244" s="373"/>
      <c r="C244" s="373"/>
      <c r="D244" s="373"/>
      <c r="E244" s="13"/>
      <c r="F244" s="11"/>
      <c r="G244" s="25"/>
      <c r="H244" s="31"/>
      <c r="I244" s="30"/>
      <c r="M244" s="25"/>
      <c r="N244" s="31"/>
      <c r="O244" s="30"/>
      <c r="V244" s="12"/>
      <c r="W244" s="12"/>
      <c r="X244" s="14"/>
      <c r="AB244" s="25"/>
      <c r="AC244" s="12"/>
      <c r="AD244" s="12"/>
      <c r="AK244" s="12"/>
      <c r="AL244" s="30"/>
      <c r="AM244" s="32"/>
      <c r="AQ244" s="12"/>
      <c r="AR244" s="12"/>
      <c r="AS244" s="12"/>
      <c r="AZ244" s="49"/>
      <c r="BA244" s="30"/>
      <c r="BB244" s="12"/>
      <c r="BF244" s="12"/>
      <c r="BG244" s="12"/>
      <c r="BH244" s="12"/>
      <c r="BO244" s="7"/>
      <c r="BP244" s="7"/>
      <c r="BQ244" s="7"/>
      <c r="BU244" s="7"/>
      <c r="BV244" s="7"/>
      <c r="BW244" s="7"/>
      <c r="CD244" s="7"/>
      <c r="CE244" s="7"/>
      <c r="CF244" s="7"/>
      <c r="CJ244" s="7"/>
      <c r="CK244" s="7"/>
      <c r="CL244" s="7"/>
    </row>
    <row r="245" spans="1:90">
      <c r="A245" s="11"/>
      <c r="B245" s="373"/>
      <c r="C245" s="373"/>
      <c r="D245" s="373"/>
      <c r="E245" s="13"/>
      <c r="F245" s="11"/>
      <c r="G245" s="25"/>
      <c r="H245" s="31"/>
      <c r="I245" s="30"/>
      <c r="M245" s="25"/>
      <c r="N245" s="31"/>
      <c r="O245" s="30"/>
      <c r="V245" s="12"/>
      <c r="W245" s="12"/>
      <c r="X245" s="14"/>
      <c r="AB245" s="25"/>
      <c r="AC245" s="12"/>
      <c r="AD245" s="12"/>
      <c r="AK245" s="12"/>
      <c r="AL245" s="30"/>
      <c r="AM245" s="32"/>
      <c r="AQ245" s="12"/>
      <c r="AR245" s="12"/>
      <c r="AS245" s="12"/>
      <c r="AZ245" s="49"/>
      <c r="BA245" s="30"/>
      <c r="BB245" s="12"/>
      <c r="BF245" s="12"/>
      <c r="BG245" s="12"/>
      <c r="BH245" s="12"/>
      <c r="BO245" s="7"/>
      <c r="BP245" s="7"/>
      <c r="BQ245" s="7"/>
      <c r="BU245" s="7"/>
      <c r="BV245" s="7"/>
      <c r="BW245" s="7"/>
      <c r="CD245" s="7"/>
      <c r="CE245" s="7"/>
      <c r="CF245" s="7"/>
      <c r="CJ245" s="7"/>
      <c r="CK245" s="7"/>
      <c r="CL245" s="7"/>
    </row>
    <row r="246" spans="1:90">
      <c r="A246" s="11"/>
      <c r="B246" s="373"/>
      <c r="C246" s="373"/>
      <c r="D246" s="373"/>
      <c r="E246" s="13"/>
      <c r="F246" s="11"/>
      <c r="G246" s="25"/>
      <c r="H246" s="31"/>
      <c r="I246" s="30"/>
      <c r="M246" s="25"/>
      <c r="N246" s="31"/>
      <c r="O246" s="30"/>
      <c r="V246" s="12"/>
      <c r="W246" s="12"/>
      <c r="X246" s="14"/>
      <c r="AB246" s="25"/>
      <c r="AC246" s="12"/>
      <c r="AD246" s="12"/>
      <c r="AK246" s="12"/>
      <c r="AL246" s="30"/>
      <c r="AM246" s="32"/>
      <c r="AQ246" s="12"/>
      <c r="AR246" s="12"/>
      <c r="AS246" s="12"/>
      <c r="AZ246" s="49"/>
      <c r="BA246" s="30"/>
      <c r="BB246" s="12"/>
      <c r="BF246" s="12"/>
      <c r="BG246" s="12"/>
      <c r="BH246" s="12"/>
      <c r="BO246" s="7"/>
      <c r="BP246" s="7"/>
      <c r="BQ246" s="7"/>
      <c r="BU246" s="7"/>
      <c r="BV246" s="7"/>
      <c r="BW246" s="7"/>
      <c r="CD246" s="7"/>
      <c r="CE246" s="7"/>
      <c r="CF246" s="7"/>
      <c r="CJ246" s="7"/>
      <c r="CK246" s="7"/>
      <c r="CL246" s="7"/>
    </row>
    <row r="247" spans="1:90">
      <c r="A247" s="11"/>
      <c r="B247" s="373"/>
      <c r="C247" s="373"/>
      <c r="D247" s="373"/>
      <c r="E247" s="13"/>
      <c r="F247" s="11"/>
      <c r="G247" s="25"/>
      <c r="H247" s="31"/>
      <c r="I247" s="30"/>
      <c r="M247" s="25"/>
      <c r="N247" s="31"/>
      <c r="O247" s="30"/>
      <c r="V247" s="12"/>
      <c r="W247" s="12"/>
      <c r="X247" s="14"/>
      <c r="AB247" s="25"/>
      <c r="AC247" s="12"/>
      <c r="AD247" s="12"/>
      <c r="AK247" s="12"/>
      <c r="AL247" s="30"/>
      <c r="AM247" s="32"/>
      <c r="AQ247" s="12"/>
      <c r="AR247" s="12"/>
      <c r="AS247" s="12"/>
      <c r="AZ247" s="49"/>
      <c r="BA247" s="30"/>
      <c r="BB247" s="12"/>
      <c r="BF247" s="12"/>
      <c r="BG247" s="12"/>
      <c r="BH247" s="12"/>
      <c r="BO247" s="7"/>
      <c r="BP247" s="7"/>
      <c r="BQ247" s="7"/>
      <c r="BU247" s="7"/>
      <c r="BV247" s="7"/>
      <c r="BW247" s="7"/>
      <c r="CD247" s="7"/>
      <c r="CE247" s="7"/>
      <c r="CF247" s="7"/>
      <c r="CJ247" s="7"/>
      <c r="CK247" s="7"/>
      <c r="CL247" s="7"/>
    </row>
    <row r="248" spans="1:90">
      <c r="A248" s="11"/>
      <c r="B248" s="373"/>
      <c r="C248" s="373"/>
      <c r="D248" s="373"/>
      <c r="E248" s="13"/>
      <c r="F248" s="11"/>
      <c r="G248" s="25"/>
      <c r="H248" s="31"/>
      <c r="I248" s="30"/>
      <c r="M248" s="25"/>
      <c r="N248" s="31"/>
      <c r="O248" s="30"/>
      <c r="V248" s="12"/>
      <c r="W248" s="12"/>
      <c r="X248" s="14"/>
      <c r="AB248" s="25"/>
      <c r="AC248" s="12"/>
      <c r="AD248" s="12"/>
      <c r="AK248" s="12"/>
      <c r="AL248" s="30"/>
      <c r="AM248" s="32"/>
      <c r="AQ248" s="12"/>
      <c r="AR248" s="12"/>
      <c r="AS248" s="12"/>
      <c r="AZ248" s="49"/>
      <c r="BA248" s="30"/>
      <c r="BB248" s="12"/>
      <c r="BF248" s="12"/>
      <c r="BG248" s="12"/>
      <c r="BH248" s="12"/>
      <c r="BO248" s="7"/>
      <c r="BP248" s="7"/>
      <c r="BQ248" s="7"/>
      <c r="BU248" s="7"/>
      <c r="BV248" s="7"/>
      <c r="BW248" s="7"/>
      <c r="CD248" s="7"/>
      <c r="CE248" s="7"/>
      <c r="CF248" s="7"/>
      <c r="CJ248" s="7"/>
      <c r="CK248" s="7"/>
      <c r="CL248" s="7"/>
    </row>
    <row r="249" spans="1:90">
      <c r="A249" s="11"/>
      <c r="B249" s="373"/>
      <c r="C249" s="373"/>
      <c r="D249" s="373"/>
      <c r="E249" s="13"/>
      <c r="F249" s="11"/>
      <c r="G249" s="25"/>
      <c r="H249" s="31"/>
      <c r="I249" s="30"/>
      <c r="M249" s="25"/>
      <c r="N249" s="31"/>
      <c r="O249" s="30"/>
      <c r="V249" s="12"/>
      <c r="W249" s="12"/>
      <c r="X249" s="14"/>
      <c r="AB249" s="25"/>
      <c r="AC249" s="12"/>
      <c r="AD249" s="12"/>
      <c r="AK249" s="12"/>
      <c r="AL249" s="30"/>
      <c r="AM249" s="32"/>
      <c r="AQ249" s="12"/>
      <c r="AR249" s="12"/>
      <c r="AS249" s="12"/>
      <c r="AZ249" s="49"/>
      <c r="BA249" s="30"/>
      <c r="BB249" s="12"/>
      <c r="BF249" s="12"/>
      <c r="BG249" s="12"/>
      <c r="BH249" s="12"/>
      <c r="BO249" s="7"/>
      <c r="BP249" s="7"/>
      <c r="BQ249" s="7"/>
      <c r="BU249" s="7"/>
      <c r="BV249" s="7"/>
      <c r="BW249" s="7"/>
      <c r="CD249" s="7"/>
      <c r="CE249" s="7"/>
      <c r="CF249" s="7"/>
      <c r="CJ249" s="7"/>
      <c r="CK249" s="7"/>
      <c r="CL249" s="7"/>
    </row>
    <row r="250" spans="1:90">
      <c r="A250" s="11"/>
      <c r="B250" s="373"/>
      <c r="C250" s="373"/>
      <c r="D250" s="373"/>
      <c r="E250" s="13"/>
      <c r="F250" s="11"/>
      <c r="G250" s="25"/>
      <c r="H250" s="31"/>
      <c r="I250" s="30"/>
      <c r="M250" s="25"/>
      <c r="N250" s="31"/>
      <c r="O250" s="30"/>
      <c r="V250" s="12"/>
      <c r="W250" s="12"/>
      <c r="X250" s="14"/>
      <c r="AB250" s="25"/>
      <c r="AC250" s="12"/>
      <c r="AD250" s="12"/>
      <c r="AK250" s="12"/>
      <c r="AL250" s="30"/>
      <c r="AM250" s="32"/>
      <c r="AQ250" s="12"/>
      <c r="AR250" s="12"/>
      <c r="AS250" s="12"/>
      <c r="AZ250" s="49"/>
      <c r="BA250" s="30"/>
      <c r="BB250" s="12"/>
      <c r="BF250" s="12"/>
      <c r="BG250" s="12"/>
      <c r="BH250" s="12"/>
      <c r="BO250" s="7"/>
      <c r="BP250" s="7"/>
      <c r="BQ250" s="7"/>
      <c r="BU250" s="7"/>
      <c r="BV250" s="7"/>
      <c r="BW250" s="7"/>
      <c r="CD250" s="7"/>
      <c r="CE250" s="7"/>
      <c r="CF250" s="7"/>
      <c r="CJ250" s="7"/>
      <c r="CK250" s="7"/>
      <c r="CL250" s="7"/>
    </row>
    <row r="251" spans="1:90">
      <c r="A251" s="11"/>
      <c r="B251" s="373"/>
      <c r="C251" s="373"/>
      <c r="D251" s="373"/>
      <c r="E251" s="13"/>
      <c r="F251" s="11"/>
      <c r="G251" s="25"/>
      <c r="H251" s="31"/>
      <c r="I251" s="30"/>
      <c r="M251" s="25"/>
      <c r="N251" s="31"/>
      <c r="O251" s="30"/>
      <c r="V251" s="12"/>
      <c r="W251" s="12"/>
      <c r="X251" s="14"/>
      <c r="AB251" s="25"/>
      <c r="AC251" s="12"/>
      <c r="AD251" s="12"/>
      <c r="AK251" s="12"/>
      <c r="AL251" s="30"/>
      <c r="AM251" s="32"/>
      <c r="AQ251" s="12"/>
      <c r="AR251" s="12"/>
      <c r="AS251" s="12"/>
      <c r="AZ251" s="49"/>
      <c r="BA251" s="30"/>
      <c r="BB251" s="12"/>
      <c r="BF251" s="12"/>
      <c r="BG251" s="12"/>
      <c r="BH251" s="12"/>
      <c r="BO251" s="7"/>
      <c r="BP251" s="7"/>
      <c r="BQ251" s="7"/>
      <c r="BU251" s="7"/>
      <c r="BV251" s="7"/>
      <c r="BW251" s="7"/>
      <c r="CD251" s="7"/>
      <c r="CE251" s="7"/>
      <c r="CF251" s="7"/>
      <c r="CJ251" s="7"/>
      <c r="CK251" s="7"/>
      <c r="CL251" s="7"/>
    </row>
    <row r="252" spans="1:90">
      <c r="A252" s="11"/>
      <c r="B252" s="373"/>
      <c r="C252" s="373"/>
      <c r="D252" s="373"/>
      <c r="E252" s="13"/>
      <c r="F252" s="11"/>
      <c r="G252" s="25"/>
      <c r="H252" s="31"/>
      <c r="I252" s="30"/>
      <c r="M252" s="25"/>
      <c r="N252" s="31"/>
      <c r="O252" s="30"/>
      <c r="V252" s="12"/>
      <c r="W252" s="12"/>
      <c r="X252" s="14"/>
      <c r="AB252" s="25"/>
      <c r="AC252" s="12"/>
      <c r="AD252" s="12"/>
      <c r="AK252" s="12"/>
      <c r="AL252" s="30"/>
      <c r="AM252" s="32"/>
      <c r="AQ252" s="12"/>
      <c r="AR252" s="12"/>
      <c r="AS252" s="12"/>
      <c r="AZ252" s="49"/>
      <c r="BA252" s="30"/>
      <c r="BB252" s="12"/>
      <c r="BF252" s="12"/>
      <c r="BG252" s="12"/>
      <c r="BH252" s="12"/>
      <c r="BO252" s="7"/>
      <c r="BP252" s="7"/>
      <c r="BQ252" s="7"/>
      <c r="BU252" s="7"/>
      <c r="BV252" s="7"/>
      <c r="BW252" s="7"/>
      <c r="CD252" s="7"/>
      <c r="CE252" s="7"/>
      <c r="CF252" s="7"/>
      <c r="CJ252" s="7"/>
      <c r="CK252" s="7"/>
      <c r="CL252" s="7"/>
    </row>
    <row r="253" spans="1:90">
      <c r="A253" s="11"/>
      <c r="B253" s="373"/>
      <c r="C253" s="373"/>
      <c r="D253" s="373"/>
      <c r="E253" s="13"/>
      <c r="F253" s="11"/>
      <c r="G253" s="25"/>
      <c r="H253" s="31"/>
      <c r="I253" s="30"/>
      <c r="M253" s="25"/>
      <c r="N253" s="31"/>
      <c r="O253" s="30"/>
      <c r="V253" s="12"/>
      <c r="W253" s="12"/>
      <c r="X253" s="14"/>
      <c r="AB253" s="25"/>
      <c r="AC253" s="12"/>
      <c r="AD253" s="12"/>
      <c r="AK253" s="12"/>
      <c r="AL253" s="30"/>
      <c r="AM253" s="32"/>
      <c r="AQ253" s="12"/>
      <c r="AR253" s="12"/>
      <c r="AS253" s="12"/>
      <c r="AZ253" s="49"/>
      <c r="BA253" s="30"/>
      <c r="BB253" s="12"/>
      <c r="BF253" s="12"/>
      <c r="BG253" s="12"/>
      <c r="BH253" s="12"/>
      <c r="BO253" s="7"/>
      <c r="BP253" s="7"/>
      <c r="BQ253" s="7"/>
      <c r="BU253" s="7"/>
      <c r="BV253" s="7"/>
      <c r="BW253" s="7"/>
      <c r="CD253" s="7"/>
      <c r="CE253" s="7"/>
      <c r="CF253" s="7"/>
      <c r="CJ253" s="7"/>
      <c r="CK253" s="7"/>
      <c r="CL253" s="7"/>
    </row>
    <row r="254" spans="1:90">
      <c r="A254" s="11"/>
      <c r="B254" s="373"/>
      <c r="C254" s="373"/>
      <c r="D254" s="373"/>
      <c r="E254" s="13"/>
      <c r="F254" s="11"/>
      <c r="G254" s="25"/>
      <c r="H254" s="31"/>
      <c r="I254" s="30"/>
      <c r="M254" s="25"/>
      <c r="N254" s="31"/>
      <c r="O254" s="30"/>
      <c r="V254" s="12"/>
      <c r="W254" s="12"/>
      <c r="X254" s="14"/>
      <c r="AB254" s="25"/>
      <c r="AC254" s="12"/>
      <c r="AD254" s="12"/>
      <c r="AK254" s="12"/>
      <c r="AL254" s="30"/>
      <c r="AM254" s="32"/>
      <c r="AQ254" s="12"/>
      <c r="AR254" s="12"/>
      <c r="AS254" s="12"/>
      <c r="AZ254" s="49"/>
      <c r="BA254" s="30"/>
      <c r="BB254" s="12"/>
      <c r="BF254" s="12"/>
      <c r="BG254" s="12"/>
      <c r="BH254" s="12"/>
      <c r="BO254" s="7"/>
      <c r="BP254" s="7"/>
      <c r="BQ254" s="7"/>
      <c r="BU254" s="7"/>
      <c r="BV254" s="7"/>
      <c r="BW254" s="7"/>
      <c r="CD254" s="7"/>
      <c r="CE254" s="7"/>
      <c r="CF254" s="7"/>
      <c r="CJ254" s="7"/>
      <c r="CK254" s="7"/>
      <c r="CL254" s="7"/>
    </row>
    <row r="255" spans="1:90">
      <c r="A255" s="11"/>
      <c r="B255" s="373"/>
      <c r="C255" s="373"/>
      <c r="D255" s="373"/>
      <c r="E255" s="13"/>
      <c r="F255" s="11"/>
      <c r="G255" s="25"/>
      <c r="H255" s="31"/>
      <c r="I255" s="30"/>
      <c r="M255" s="25"/>
      <c r="N255" s="31"/>
      <c r="O255" s="30"/>
      <c r="V255" s="12"/>
      <c r="W255" s="12"/>
      <c r="X255" s="14"/>
      <c r="AB255" s="25"/>
      <c r="AC255" s="12"/>
      <c r="AD255" s="12"/>
      <c r="AK255" s="12"/>
      <c r="AL255" s="30"/>
      <c r="AM255" s="32"/>
      <c r="AQ255" s="12"/>
      <c r="AR255" s="12"/>
      <c r="AS255" s="12"/>
      <c r="AZ255" s="49"/>
      <c r="BA255" s="30"/>
      <c r="BB255" s="12"/>
      <c r="BF255" s="12"/>
      <c r="BG255" s="12"/>
      <c r="BH255" s="12"/>
      <c r="BO255" s="7"/>
      <c r="BP255" s="7"/>
      <c r="BQ255" s="7"/>
      <c r="BU255" s="7"/>
      <c r="BV255" s="7"/>
      <c r="BW255" s="7"/>
      <c r="CD255" s="7"/>
      <c r="CE255" s="7"/>
      <c r="CF255" s="7"/>
      <c r="CJ255" s="7"/>
      <c r="CK255" s="7"/>
      <c r="CL255" s="7"/>
    </row>
    <row r="256" spans="1:90">
      <c r="A256" s="11"/>
      <c r="B256" s="373"/>
      <c r="C256" s="373"/>
      <c r="D256" s="373"/>
      <c r="E256" s="13"/>
      <c r="F256" s="11"/>
      <c r="G256" s="25"/>
      <c r="H256" s="31"/>
      <c r="I256" s="30"/>
      <c r="M256" s="25"/>
      <c r="N256" s="31"/>
      <c r="O256" s="30"/>
      <c r="V256" s="12"/>
      <c r="W256" s="12"/>
      <c r="X256" s="14"/>
      <c r="AB256" s="25"/>
      <c r="AC256" s="12"/>
      <c r="AD256" s="12"/>
      <c r="AK256" s="12"/>
      <c r="AL256" s="30"/>
      <c r="AM256" s="32"/>
      <c r="AQ256" s="12"/>
      <c r="AR256" s="12"/>
      <c r="AS256" s="12"/>
      <c r="AZ256" s="49"/>
      <c r="BA256" s="30"/>
      <c r="BB256" s="12"/>
      <c r="BF256" s="12"/>
      <c r="BG256" s="12"/>
      <c r="BH256" s="12"/>
      <c r="BO256" s="7"/>
      <c r="BP256" s="7"/>
      <c r="BQ256" s="7"/>
      <c r="BU256" s="7"/>
      <c r="BV256" s="7"/>
      <c r="BW256" s="7"/>
      <c r="CD256" s="7"/>
      <c r="CE256" s="7"/>
      <c r="CF256" s="7"/>
      <c r="CJ256" s="7"/>
      <c r="CK256" s="7"/>
      <c r="CL256" s="7"/>
    </row>
    <row r="257" spans="1:90">
      <c r="A257" s="11"/>
      <c r="B257" s="373"/>
      <c r="C257" s="373"/>
      <c r="D257" s="373"/>
      <c r="E257" s="13"/>
      <c r="F257" s="11"/>
      <c r="G257" s="25"/>
      <c r="H257" s="31"/>
      <c r="I257" s="30"/>
      <c r="M257" s="25"/>
      <c r="N257" s="31"/>
      <c r="O257" s="30"/>
      <c r="V257" s="12"/>
      <c r="W257" s="12"/>
      <c r="X257" s="14"/>
      <c r="AB257" s="25"/>
      <c r="AC257" s="12"/>
      <c r="AD257" s="12"/>
      <c r="AK257" s="12"/>
      <c r="AL257" s="30"/>
      <c r="AM257" s="32"/>
      <c r="AQ257" s="12"/>
      <c r="AR257" s="12"/>
      <c r="AS257" s="12"/>
      <c r="AZ257" s="49"/>
      <c r="BA257" s="30"/>
      <c r="BB257" s="12"/>
      <c r="BF257" s="12"/>
      <c r="BG257" s="12"/>
      <c r="BH257" s="12"/>
      <c r="BO257" s="7"/>
      <c r="BP257" s="7"/>
      <c r="BQ257" s="7"/>
      <c r="BU257" s="7"/>
      <c r="BV257" s="7"/>
      <c r="BW257" s="7"/>
      <c r="CD257" s="7"/>
      <c r="CE257" s="7"/>
      <c r="CF257" s="7"/>
      <c r="CJ257" s="7"/>
      <c r="CK257" s="7"/>
      <c r="CL257" s="7"/>
    </row>
    <row r="258" spans="1:90">
      <c r="A258" s="11"/>
      <c r="B258" s="373"/>
      <c r="C258" s="373"/>
      <c r="D258" s="373"/>
      <c r="E258" s="13"/>
      <c r="F258" s="11"/>
      <c r="G258" s="25"/>
      <c r="H258" s="31"/>
      <c r="I258" s="30"/>
      <c r="M258" s="25"/>
      <c r="N258" s="31"/>
      <c r="O258" s="30"/>
      <c r="V258" s="12"/>
      <c r="W258" s="12"/>
      <c r="X258" s="14"/>
      <c r="AB258" s="25"/>
      <c r="AC258" s="12"/>
      <c r="AD258" s="12"/>
      <c r="AK258" s="12"/>
      <c r="AL258" s="30"/>
      <c r="AM258" s="32"/>
      <c r="AQ258" s="12"/>
      <c r="AR258" s="12"/>
      <c r="AS258" s="12"/>
      <c r="AZ258" s="49"/>
      <c r="BA258" s="30"/>
      <c r="BB258" s="12"/>
      <c r="BF258" s="12"/>
      <c r="BG258" s="12"/>
      <c r="BH258" s="12"/>
      <c r="BO258" s="7"/>
      <c r="BP258" s="7"/>
      <c r="BQ258" s="7"/>
      <c r="BU258" s="7"/>
      <c r="BV258" s="7"/>
      <c r="BW258" s="7"/>
      <c r="CD258" s="7"/>
      <c r="CE258" s="7"/>
      <c r="CF258" s="7"/>
      <c r="CJ258" s="7"/>
      <c r="CK258" s="7"/>
      <c r="CL258" s="7"/>
    </row>
    <row r="259" spans="1:90">
      <c r="A259" s="11"/>
      <c r="B259" s="373"/>
      <c r="C259" s="373"/>
      <c r="D259" s="373"/>
      <c r="E259" s="13"/>
      <c r="F259" s="11"/>
      <c r="G259" s="25"/>
      <c r="H259" s="31"/>
      <c r="I259" s="30"/>
      <c r="M259" s="25"/>
      <c r="N259" s="31"/>
      <c r="O259" s="30"/>
      <c r="V259" s="12"/>
      <c r="W259" s="12"/>
      <c r="X259" s="14"/>
      <c r="AB259" s="25"/>
      <c r="AC259" s="12"/>
      <c r="AD259" s="12"/>
      <c r="AK259" s="12"/>
      <c r="AL259" s="30"/>
      <c r="AM259" s="32"/>
      <c r="AQ259" s="12"/>
      <c r="AR259" s="12"/>
      <c r="AS259" s="12"/>
      <c r="AZ259" s="49"/>
      <c r="BA259" s="30"/>
      <c r="BB259" s="12"/>
      <c r="BF259" s="12"/>
      <c r="BG259" s="12"/>
      <c r="BH259" s="12"/>
      <c r="BO259" s="7"/>
      <c r="BP259" s="7"/>
      <c r="BQ259" s="7"/>
      <c r="BU259" s="7"/>
      <c r="BV259" s="7"/>
      <c r="BW259" s="7"/>
      <c r="CD259" s="7"/>
      <c r="CE259" s="7"/>
      <c r="CF259" s="7"/>
      <c r="CJ259" s="7"/>
      <c r="CK259" s="7"/>
      <c r="CL259" s="7"/>
    </row>
    <row r="260" spans="1:90">
      <c r="A260" s="11"/>
      <c r="B260" s="373"/>
      <c r="C260" s="373"/>
      <c r="D260" s="373"/>
      <c r="E260" s="13"/>
      <c r="F260" s="11"/>
      <c r="G260" s="25"/>
      <c r="H260" s="31"/>
      <c r="I260" s="30"/>
      <c r="M260" s="25"/>
      <c r="N260" s="31"/>
      <c r="O260" s="30"/>
      <c r="V260" s="12"/>
      <c r="W260" s="12"/>
      <c r="X260" s="14"/>
      <c r="AB260" s="25"/>
      <c r="AC260" s="12"/>
      <c r="AD260" s="12"/>
      <c r="AK260" s="12"/>
      <c r="AL260" s="30"/>
      <c r="AM260" s="32"/>
      <c r="AQ260" s="12"/>
      <c r="AR260" s="12"/>
      <c r="AS260" s="12"/>
      <c r="AZ260" s="49"/>
      <c r="BA260" s="30"/>
      <c r="BB260" s="12"/>
      <c r="BF260" s="12"/>
      <c r="BG260" s="12"/>
      <c r="BH260" s="12"/>
      <c r="BO260" s="7"/>
      <c r="BP260" s="7"/>
      <c r="BQ260" s="7"/>
      <c r="BU260" s="7"/>
      <c r="BV260" s="7"/>
      <c r="BW260" s="7"/>
      <c r="CD260" s="7"/>
      <c r="CE260" s="7"/>
      <c r="CF260" s="7"/>
      <c r="CJ260" s="7"/>
      <c r="CK260" s="7"/>
      <c r="CL260" s="7"/>
    </row>
    <row r="261" spans="1:90">
      <c r="A261" s="11"/>
      <c r="B261" s="373"/>
      <c r="C261" s="373"/>
      <c r="D261" s="373"/>
      <c r="E261" s="13"/>
      <c r="F261" s="11"/>
      <c r="G261" s="25"/>
      <c r="H261" s="31"/>
      <c r="I261" s="30"/>
      <c r="M261" s="25"/>
      <c r="N261" s="31"/>
      <c r="O261" s="30"/>
      <c r="V261" s="12"/>
      <c r="W261" s="12"/>
      <c r="X261" s="14"/>
      <c r="AB261" s="25"/>
      <c r="AC261" s="12"/>
      <c r="AD261" s="12"/>
      <c r="AK261" s="12"/>
      <c r="AL261" s="30"/>
      <c r="AM261" s="32"/>
      <c r="AQ261" s="12"/>
      <c r="AR261" s="12"/>
      <c r="AS261" s="12"/>
      <c r="AZ261" s="49"/>
      <c r="BA261" s="30"/>
      <c r="BB261" s="12"/>
      <c r="BF261" s="12"/>
      <c r="BG261" s="12"/>
      <c r="BH261" s="12"/>
      <c r="BO261" s="7"/>
      <c r="BP261" s="7"/>
      <c r="BQ261" s="7"/>
      <c r="BU261" s="7"/>
      <c r="BV261" s="7"/>
      <c r="BW261" s="7"/>
      <c r="CD261" s="7"/>
      <c r="CE261" s="7"/>
      <c r="CF261" s="7"/>
      <c r="CJ261" s="7"/>
      <c r="CK261" s="7"/>
      <c r="CL261" s="7"/>
    </row>
    <row r="262" spans="1:90">
      <c r="A262" s="11"/>
      <c r="B262" s="373"/>
      <c r="C262" s="373"/>
      <c r="D262" s="373"/>
      <c r="E262" s="13"/>
      <c r="F262" s="11"/>
      <c r="G262" s="25"/>
      <c r="H262" s="31"/>
      <c r="I262" s="30"/>
      <c r="M262" s="25"/>
      <c r="N262" s="31"/>
      <c r="O262" s="30"/>
      <c r="V262" s="12"/>
      <c r="W262" s="12"/>
      <c r="X262" s="14"/>
      <c r="AB262" s="25"/>
      <c r="AC262" s="12"/>
      <c r="AD262" s="12"/>
      <c r="AK262" s="12"/>
      <c r="AL262" s="30"/>
      <c r="AM262" s="32"/>
      <c r="AQ262" s="12"/>
      <c r="AR262" s="12"/>
      <c r="AS262" s="12"/>
      <c r="AZ262" s="49"/>
      <c r="BA262" s="30"/>
      <c r="BB262" s="12"/>
      <c r="BF262" s="12"/>
      <c r="BG262" s="12"/>
      <c r="BH262" s="12"/>
      <c r="BO262" s="7"/>
      <c r="BP262" s="7"/>
      <c r="BQ262" s="7"/>
      <c r="BU262" s="7"/>
      <c r="BV262" s="7"/>
      <c r="BW262" s="7"/>
      <c r="CD262" s="7"/>
      <c r="CE262" s="7"/>
      <c r="CF262" s="7"/>
      <c r="CJ262" s="7"/>
      <c r="CK262" s="7"/>
      <c r="CL262" s="7"/>
    </row>
    <row r="263" spans="1:90">
      <c r="A263" s="11"/>
      <c r="B263" s="373"/>
      <c r="C263" s="373"/>
      <c r="D263" s="373"/>
      <c r="E263" s="13"/>
      <c r="F263" s="11"/>
      <c r="G263" s="25"/>
      <c r="H263" s="31"/>
      <c r="I263" s="30"/>
      <c r="M263" s="25"/>
      <c r="N263" s="31"/>
      <c r="O263" s="30"/>
      <c r="V263" s="12"/>
      <c r="W263" s="12"/>
      <c r="X263" s="14"/>
      <c r="AB263" s="25"/>
      <c r="AC263" s="12"/>
      <c r="AD263" s="12"/>
      <c r="AK263" s="12"/>
      <c r="AL263" s="30"/>
      <c r="AM263" s="32"/>
      <c r="AQ263" s="12"/>
      <c r="AR263" s="12"/>
      <c r="AS263" s="12"/>
      <c r="AZ263" s="49"/>
      <c r="BA263" s="30"/>
      <c r="BB263" s="12"/>
      <c r="BF263" s="12"/>
      <c r="BG263" s="12"/>
      <c r="BH263" s="12"/>
      <c r="BO263" s="7"/>
      <c r="BP263" s="7"/>
      <c r="BQ263" s="7"/>
      <c r="BU263" s="7"/>
      <c r="BV263" s="7"/>
      <c r="BW263" s="7"/>
      <c r="CD263" s="7"/>
      <c r="CE263" s="7"/>
      <c r="CF263" s="7"/>
      <c r="CJ263" s="7"/>
      <c r="CK263" s="7"/>
      <c r="CL263" s="7"/>
    </row>
    <row r="264" spans="1:90">
      <c r="A264" s="11"/>
      <c r="B264" s="373"/>
      <c r="C264" s="373"/>
      <c r="D264" s="373"/>
      <c r="E264" s="13"/>
      <c r="F264" s="11"/>
      <c r="G264" s="25"/>
      <c r="H264" s="31"/>
      <c r="I264" s="30"/>
      <c r="M264" s="25"/>
      <c r="N264" s="31"/>
      <c r="O264" s="30"/>
      <c r="V264" s="12"/>
      <c r="W264" s="12"/>
      <c r="X264" s="14"/>
      <c r="AB264" s="25"/>
      <c r="AC264" s="12"/>
      <c r="AD264" s="12"/>
      <c r="AK264" s="12"/>
      <c r="AL264" s="30"/>
      <c r="AM264" s="32"/>
      <c r="AQ264" s="12"/>
      <c r="AR264" s="12"/>
      <c r="AS264" s="12"/>
      <c r="AZ264" s="49"/>
      <c r="BA264" s="30"/>
      <c r="BB264" s="12"/>
      <c r="BF264" s="12"/>
      <c r="BG264" s="12"/>
      <c r="BH264" s="12"/>
      <c r="BO264" s="7"/>
      <c r="BP264" s="7"/>
      <c r="BQ264" s="7"/>
      <c r="BU264" s="7"/>
      <c r="BV264" s="7"/>
      <c r="BW264" s="7"/>
      <c r="CD264" s="7"/>
      <c r="CE264" s="7"/>
      <c r="CF264" s="7"/>
      <c r="CJ264" s="7"/>
      <c r="CK264" s="7"/>
      <c r="CL264" s="7"/>
    </row>
    <row r="265" spans="1:90">
      <c r="A265" s="11"/>
      <c r="B265" s="373"/>
      <c r="C265" s="373"/>
      <c r="D265" s="373"/>
      <c r="E265" s="13"/>
      <c r="F265" s="11"/>
      <c r="G265" s="25"/>
      <c r="H265" s="31"/>
      <c r="I265" s="30"/>
      <c r="M265" s="25"/>
      <c r="N265" s="31"/>
      <c r="O265" s="30"/>
      <c r="V265" s="12"/>
      <c r="W265" s="12"/>
      <c r="X265" s="14"/>
      <c r="AB265" s="25"/>
      <c r="AC265" s="12"/>
      <c r="AD265" s="12"/>
      <c r="AK265" s="12"/>
      <c r="AL265" s="30"/>
      <c r="AM265" s="32"/>
      <c r="AQ265" s="12"/>
      <c r="AR265" s="12"/>
      <c r="AS265" s="12"/>
      <c r="AZ265" s="49"/>
      <c r="BA265" s="30"/>
      <c r="BB265" s="12"/>
      <c r="BF265" s="12"/>
      <c r="BG265" s="12"/>
      <c r="BH265" s="12"/>
      <c r="BO265" s="7"/>
      <c r="BP265" s="7"/>
      <c r="BQ265" s="7"/>
      <c r="BU265" s="7"/>
      <c r="BV265" s="7"/>
      <c r="BW265" s="7"/>
      <c r="CD265" s="7"/>
      <c r="CE265" s="7"/>
      <c r="CF265" s="7"/>
      <c r="CJ265" s="7"/>
      <c r="CK265" s="7"/>
      <c r="CL265" s="7"/>
    </row>
    <row r="266" spans="1:90">
      <c r="A266" s="11"/>
      <c r="B266" s="373"/>
      <c r="C266" s="373"/>
      <c r="D266" s="373"/>
      <c r="E266" s="13"/>
      <c r="F266" s="11"/>
      <c r="G266" s="25"/>
      <c r="H266" s="31"/>
      <c r="I266" s="30"/>
      <c r="M266" s="25"/>
      <c r="N266" s="31"/>
      <c r="O266" s="30"/>
      <c r="V266" s="12"/>
      <c r="W266" s="12"/>
      <c r="X266" s="14"/>
      <c r="AB266" s="25"/>
      <c r="AC266" s="12"/>
      <c r="AD266" s="12"/>
      <c r="AK266" s="12"/>
      <c r="AL266" s="30"/>
      <c r="AM266" s="32"/>
      <c r="AQ266" s="12"/>
      <c r="AR266" s="12"/>
      <c r="AS266" s="12"/>
      <c r="AZ266" s="49"/>
      <c r="BA266" s="30"/>
      <c r="BB266" s="12"/>
      <c r="BF266" s="12"/>
      <c r="BG266" s="12"/>
      <c r="BH266" s="12"/>
      <c r="BO266" s="7"/>
      <c r="BP266" s="7"/>
      <c r="BQ266" s="7"/>
      <c r="BU266" s="7"/>
      <c r="BV266" s="7"/>
      <c r="BW266" s="7"/>
      <c r="CD266" s="7"/>
      <c r="CE266" s="7"/>
      <c r="CF266" s="7"/>
      <c r="CJ266" s="7"/>
      <c r="CK266" s="7"/>
      <c r="CL266" s="7"/>
    </row>
    <row r="267" spans="1:90">
      <c r="A267" s="11"/>
      <c r="B267" s="373"/>
      <c r="C267" s="373"/>
      <c r="D267" s="373"/>
      <c r="E267" s="13"/>
      <c r="F267" s="11"/>
      <c r="G267" s="25"/>
      <c r="H267" s="31"/>
      <c r="I267" s="30"/>
      <c r="M267" s="25"/>
      <c r="N267" s="31"/>
      <c r="O267" s="30"/>
      <c r="V267" s="12"/>
      <c r="W267" s="12"/>
      <c r="X267" s="14"/>
      <c r="AB267" s="25"/>
      <c r="AC267" s="12"/>
      <c r="AD267" s="12"/>
      <c r="AK267" s="12"/>
      <c r="AL267" s="30"/>
      <c r="AM267" s="32"/>
      <c r="AQ267" s="12"/>
      <c r="AR267" s="12"/>
      <c r="AS267" s="12"/>
      <c r="AZ267" s="49"/>
      <c r="BA267" s="30"/>
      <c r="BB267" s="12"/>
      <c r="BF267" s="12"/>
      <c r="BG267" s="12"/>
      <c r="BH267" s="12"/>
      <c r="BO267" s="7"/>
      <c r="BP267" s="7"/>
      <c r="BQ267" s="7"/>
      <c r="BU267" s="7"/>
      <c r="BV267" s="7"/>
      <c r="BW267" s="7"/>
      <c r="CD267" s="7"/>
      <c r="CE267" s="7"/>
      <c r="CF267" s="7"/>
      <c r="CJ267" s="7"/>
      <c r="CK267" s="7"/>
      <c r="CL267" s="7"/>
    </row>
    <row r="268" spans="1:90">
      <c r="A268" s="11"/>
      <c r="B268" s="373"/>
      <c r="C268" s="373"/>
      <c r="D268" s="373"/>
      <c r="E268" s="13"/>
      <c r="F268" s="11"/>
      <c r="G268" s="25"/>
      <c r="H268" s="31"/>
      <c r="I268" s="30"/>
      <c r="M268" s="25"/>
      <c r="N268" s="31"/>
      <c r="O268" s="30"/>
      <c r="V268" s="12"/>
      <c r="W268" s="12"/>
      <c r="X268" s="14"/>
      <c r="AB268" s="25"/>
      <c r="AC268" s="12"/>
      <c r="AD268" s="12"/>
      <c r="AK268" s="12"/>
      <c r="AL268" s="30"/>
      <c r="AM268" s="32"/>
      <c r="AQ268" s="12"/>
      <c r="AR268" s="12"/>
      <c r="AS268" s="12"/>
      <c r="AZ268" s="49"/>
      <c r="BA268" s="30"/>
      <c r="BB268" s="12"/>
      <c r="BF268" s="12"/>
      <c r="BG268" s="12"/>
      <c r="BH268" s="12"/>
      <c r="BO268" s="7"/>
      <c r="BP268" s="7"/>
      <c r="BQ268" s="7"/>
      <c r="BU268" s="7"/>
      <c r="BV268" s="7"/>
      <c r="BW268" s="7"/>
      <c r="CD268" s="7"/>
      <c r="CE268" s="7"/>
      <c r="CF268" s="7"/>
      <c r="CJ268" s="7"/>
      <c r="CK268" s="7"/>
      <c r="CL268" s="7"/>
    </row>
    <row r="269" spans="1:90">
      <c r="A269" s="11"/>
      <c r="B269" s="373"/>
      <c r="C269" s="373"/>
      <c r="D269" s="373"/>
      <c r="E269" s="13"/>
      <c r="F269" s="11"/>
      <c r="G269" s="25"/>
      <c r="H269" s="31"/>
      <c r="I269" s="30"/>
      <c r="M269" s="25"/>
      <c r="N269" s="31"/>
      <c r="O269" s="30"/>
      <c r="V269" s="12"/>
      <c r="W269" s="12"/>
      <c r="X269" s="14"/>
      <c r="AB269" s="25"/>
      <c r="AC269" s="12"/>
      <c r="AD269" s="12"/>
      <c r="AK269" s="12"/>
      <c r="AL269" s="30"/>
      <c r="AM269" s="32"/>
      <c r="AQ269" s="12"/>
      <c r="AR269" s="12"/>
      <c r="AS269" s="12"/>
      <c r="AZ269" s="49"/>
      <c r="BA269" s="30"/>
      <c r="BB269" s="12"/>
      <c r="BF269" s="12"/>
      <c r="BG269" s="12"/>
      <c r="BH269" s="12"/>
      <c r="BO269" s="7"/>
      <c r="BP269" s="7"/>
      <c r="BQ269" s="7"/>
      <c r="BU269" s="7"/>
      <c r="BV269" s="7"/>
      <c r="BW269" s="7"/>
      <c r="CD269" s="7"/>
      <c r="CE269" s="7"/>
      <c r="CF269" s="7"/>
      <c r="CJ269" s="7"/>
      <c r="CK269" s="7"/>
      <c r="CL269" s="7"/>
    </row>
    <row r="270" spans="1:90">
      <c r="A270" s="11"/>
      <c r="B270" s="373"/>
      <c r="C270" s="373"/>
      <c r="D270" s="373"/>
      <c r="E270" s="13"/>
      <c r="F270" s="11"/>
      <c r="G270" s="25"/>
      <c r="H270" s="31"/>
      <c r="I270" s="30"/>
      <c r="M270" s="25"/>
      <c r="N270" s="31"/>
      <c r="O270" s="30"/>
      <c r="V270" s="12"/>
      <c r="W270" s="12"/>
      <c r="X270" s="14"/>
      <c r="AB270" s="25"/>
      <c r="AC270" s="12"/>
      <c r="AD270" s="12"/>
      <c r="AK270" s="12"/>
      <c r="AL270" s="30"/>
      <c r="AM270" s="32"/>
      <c r="AQ270" s="12"/>
      <c r="AR270" s="12"/>
      <c r="AS270" s="12"/>
      <c r="AZ270" s="49"/>
      <c r="BA270" s="30"/>
      <c r="BB270" s="12"/>
      <c r="BF270" s="12"/>
      <c r="BG270" s="12"/>
      <c r="BH270" s="12"/>
      <c r="BO270" s="7"/>
      <c r="BP270" s="7"/>
      <c r="BQ270" s="7"/>
      <c r="BU270" s="7"/>
      <c r="BV270" s="7"/>
      <c r="BW270" s="7"/>
      <c r="CD270" s="7"/>
      <c r="CE270" s="7"/>
      <c r="CF270" s="7"/>
      <c r="CJ270" s="7"/>
      <c r="CK270" s="7"/>
      <c r="CL270" s="7"/>
    </row>
    <row r="271" spans="1:90">
      <c r="A271" s="11"/>
      <c r="B271" s="373"/>
      <c r="C271" s="373"/>
      <c r="D271" s="373"/>
      <c r="E271" s="13"/>
      <c r="F271" s="11"/>
      <c r="G271" s="25"/>
      <c r="H271" s="31"/>
      <c r="I271" s="30"/>
      <c r="M271" s="25"/>
      <c r="N271" s="31"/>
      <c r="O271" s="30"/>
      <c r="V271" s="12"/>
      <c r="W271" s="12"/>
      <c r="X271" s="14"/>
      <c r="AB271" s="25"/>
      <c r="AC271" s="12"/>
      <c r="AD271" s="12"/>
      <c r="AK271" s="12"/>
      <c r="AL271" s="30"/>
      <c r="AM271" s="32"/>
      <c r="AQ271" s="12"/>
      <c r="AR271" s="12"/>
      <c r="AS271" s="12"/>
      <c r="AZ271" s="49"/>
      <c r="BA271" s="30"/>
      <c r="BB271" s="12"/>
      <c r="BF271" s="12"/>
      <c r="BG271" s="12"/>
      <c r="BH271" s="12"/>
      <c r="BO271" s="7"/>
      <c r="BP271" s="7"/>
      <c r="BQ271" s="7"/>
      <c r="BU271" s="7"/>
      <c r="BV271" s="7"/>
      <c r="BW271" s="7"/>
      <c r="CD271" s="7"/>
      <c r="CE271" s="7"/>
      <c r="CF271" s="7"/>
      <c r="CJ271" s="7"/>
      <c r="CK271" s="7"/>
      <c r="CL271" s="7"/>
    </row>
    <row r="272" spans="1:90">
      <c r="A272" s="11"/>
      <c r="B272" s="373"/>
      <c r="C272" s="373"/>
      <c r="D272" s="373"/>
      <c r="E272" s="13"/>
      <c r="F272" s="11"/>
      <c r="G272" s="25"/>
      <c r="H272" s="31"/>
      <c r="I272" s="30"/>
      <c r="M272" s="25"/>
      <c r="N272" s="31"/>
      <c r="O272" s="30"/>
      <c r="V272" s="12"/>
      <c r="W272" s="12"/>
      <c r="X272" s="14"/>
      <c r="AB272" s="25"/>
      <c r="AC272" s="12"/>
      <c r="AD272" s="12"/>
      <c r="AK272" s="12"/>
      <c r="AL272" s="30"/>
      <c r="AM272" s="32"/>
      <c r="AQ272" s="12"/>
      <c r="AR272" s="12"/>
      <c r="AS272" s="12"/>
      <c r="AZ272" s="49"/>
      <c r="BA272" s="30"/>
      <c r="BB272" s="12"/>
      <c r="BF272" s="12"/>
      <c r="BG272" s="12"/>
      <c r="BH272" s="12"/>
      <c r="BO272" s="7"/>
      <c r="BP272" s="7"/>
      <c r="BQ272" s="7"/>
      <c r="BU272" s="7"/>
      <c r="BV272" s="7"/>
      <c r="BW272" s="7"/>
      <c r="CD272" s="7"/>
      <c r="CE272" s="7"/>
      <c r="CF272" s="7"/>
      <c r="CJ272" s="7"/>
      <c r="CK272" s="7"/>
      <c r="CL272" s="7"/>
    </row>
    <row r="273" spans="1:90">
      <c r="A273" s="11"/>
      <c r="B273" s="373"/>
      <c r="C273" s="373"/>
      <c r="D273" s="373"/>
      <c r="E273" s="13"/>
      <c r="F273" s="11"/>
      <c r="G273" s="25"/>
      <c r="H273" s="31"/>
      <c r="I273" s="30"/>
      <c r="M273" s="25"/>
      <c r="N273" s="31"/>
      <c r="O273" s="30"/>
      <c r="V273" s="12"/>
      <c r="W273" s="12"/>
      <c r="X273" s="14"/>
      <c r="AB273" s="25"/>
      <c r="AC273" s="12"/>
      <c r="AD273" s="12"/>
      <c r="AK273" s="12"/>
      <c r="AL273" s="30"/>
      <c r="AM273" s="32"/>
      <c r="AQ273" s="12"/>
      <c r="AR273" s="12"/>
      <c r="AS273" s="12"/>
      <c r="AZ273" s="49"/>
      <c r="BA273" s="30"/>
      <c r="BB273" s="12"/>
      <c r="BF273" s="12"/>
      <c r="BG273" s="12"/>
      <c r="BH273" s="12"/>
      <c r="BO273" s="7"/>
      <c r="BP273" s="7"/>
      <c r="BQ273" s="7"/>
      <c r="BU273" s="7"/>
      <c r="BV273" s="7"/>
      <c r="BW273" s="7"/>
      <c r="CD273" s="7"/>
      <c r="CE273" s="7"/>
      <c r="CF273" s="7"/>
      <c r="CJ273" s="7"/>
      <c r="CK273" s="7"/>
      <c r="CL273" s="7"/>
    </row>
    <row r="274" spans="1:90">
      <c r="A274" s="11"/>
      <c r="B274" s="373"/>
      <c r="C274" s="373"/>
      <c r="D274" s="373"/>
      <c r="E274" s="13"/>
      <c r="F274" s="11"/>
      <c r="G274" s="25"/>
      <c r="H274" s="31"/>
      <c r="I274" s="30"/>
      <c r="M274" s="25"/>
      <c r="N274" s="31"/>
      <c r="O274" s="30"/>
      <c r="V274" s="12"/>
      <c r="W274" s="12"/>
      <c r="X274" s="14"/>
      <c r="AB274" s="25"/>
      <c r="AC274" s="12"/>
      <c r="AD274" s="12"/>
      <c r="AK274" s="12"/>
      <c r="AL274" s="30"/>
      <c r="AM274" s="32"/>
      <c r="AQ274" s="12"/>
      <c r="AR274" s="12"/>
      <c r="AS274" s="12"/>
      <c r="AZ274" s="49"/>
      <c r="BA274" s="30"/>
      <c r="BB274" s="12"/>
      <c r="BF274" s="12"/>
      <c r="BG274" s="12"/>
      <c r="BH274" s="12"/>
      <c r="BO274" s="7"/>
      <c r="BP274" s="7"/>
      <c r="BQ274" s="7"/>
      <c r="BU274" s="7"/>
      <c r="BV274" s="7"/>
      <c r="BW274" s="7"/>
      <c r="CD274" s="7"/>
      <c r="CE274" s="7"/>
      <c r="CF274" s="7"/>
      <c r="CJ274" s="7"/>
      <c r="CK274" s="7"/>
      <c r="CL274" s="7"/>
    </row>
    <row r="275" spans="1:90">
      <c r="A275" s="11"/>
      <c r="B275" s="373"/>
      <c r="C275" s="373"/>
      <c r="D275" s="373"/>
      <c r="E275" s="13"/>
      <c r="F275" s="11"/>
      <c r="G275" s="25"/>
      <c r="H275" s="31"/>
      <c r="I275" s="30"/>
      <c r="M275" s="25"/>
      <c r="N275" s="31"/>
      <c r="O275" s="30"/>
      <c r="V275" s="12"/>
      <c r="W275" s="12"/>
      <c r="X275" s="14"/>
      <c r="AB275" s="25"/>
      <c r="AC275" s="12"/>
      <c r="AD275" s="12"/>
      <c r="AK275" s="12"/>
      <c r="AL275" s="30"/>
      <c r="AM275" s="32"/>
      <c r="AQ275" s="12"/>
      <c r="AR275" s="12"/>
      <c r="AS275" s="12"/>
      <c r="AZ275" s="49"/>
      <c r="BA275" s="30"/>
      <c r="BB275" s="12"/>
      <c r="BF275" s="12"/>
      <c r="BG275" s="12"/>
      <c r="BH275" s="12"/>
      <c r="BO275" s="7"/>
      <c r="BP275" s="7"/>
      <c r="BQ275" s="7"/>
      <c r="BU275" s="7"/>
      <c r="BV275" s="7"/>
      <c r="BW275" s="7"/>
      <c r="CD275" s="7"/>
      <c r="CE275" s="7"/>
      <c r="CF275" s="7"/>
      <c r="CJ275" s="7"/>
      <c r="CK275" s="7"/>
      <c r="CL275" s="7"/>
    </row>
    <row r="276" spans="1:90">
      <c r="A276" s="11"/>
      <c r="B276" s="373"/>
      <c r="C276" s="373"/>
      <c r="D276" s="373"/>
      <c r="E276" s="13"/>
      <c r="F276" s="11"/>
      <c r="G276" s="25"/>
      <c r="H276" s="31"/>
      <c r="I276" s="30"/>
      <c r="M276" s="25"/>
      <c r="N276" s="31"/>
      <c r="O276" s="30"/>
      <c r="V276" s="12"/>
      <c r="W276" s="12"/>
      <c r="X276" s="14"/>
      <c r="AB276" s="25"/>
      <c r="AC276" s="12"/>
      <c r="AD276" s="12"/>
      <c r="AK276" s="12"/>
      <c r="AL276" s="30"/>
      <c r="AM276" s="32"/>
      <c r="AQ276" s="12"/>
      <c r="AR276" s="12"/>
      <c r="AS276" s="12"/>
      <c r="AZ276" s="49"/>
      <c r="BA276" s="30"/>
      <c r="BB276" s="12"/>
      <c r="BF276" s="12"/>
      <c r="BG276" s="12"/>
      <c r="BH276" s="12"/>
      <c r="BO276" s="7"/>
      <c r="BP276" s="7"/>
      <c r="BQ276" s="7"/>
      <c r="BU276" s="7"/>
      <c r="BV276" s="7"/>
      <c r="BW276" s="7"/>
      <c r="CD276" s="7"/>
      <c r="CE276" s="7"/>
      <c r="CF276" s="7"/>
      <c r="CJ276" s="7"/>
      <c r="CK276" s="7"/>
      <c r="CL276" s="7"/>
    </row>
    <row r="277" spans="1:90">
      <c r="A277" s="11"/>
      <c r="B277" s="373"/>
      <c r="C277" s="373"/>
      <c r="D277" s="373"/>
      <c r="E277" s="13"/>
      <c r="F277" s="11"/>
      <c r="G277" s="25"/>
      <c r="H277" s="31"/>
      <c r="I277" s="30"/>
      <c r="M277" s="25"/>
      <c r="N277" s="31"/>
      <c r="O277" s="30"/>
      <c r="V277" s="12"/>
      <c r="W277" s="12"/>
      <c r="X277" s="14"/>
      <c r="AB277" s="25"/>
      <c r="AC277" s="12"/>
      <c r="AD277" s="12"/>
      <c r="AK277" s="12"/>
      <c r="AL277" s="30"/>
      <c r="AM277" s="32"/>
      <c r="AQ277" s="12"/>
      <c r="AR277" s="12"/>
      <c r="AS277" s="12"/>
      <c r="AZ277" s="49"/>
      <c r="BA277" s="30"/>
      <c r="BB277" s="12"/>
      <c r="BF277" s="12"/>
      <c r="BG277" s="12"/>
      <c r="BH277" s="12"/>
      <c r="BO277" s="7"/>
      <c r="BP277" s="7"/>
      <c r="BQ277" s="7"/>
      <c r="BU277" s="7"/>
      <c r="BV277" s="7"/>
      <c r="BW277" s="7"/>
      <c r="CD277" s="7"/>
      <c r="CE277" s="7"/>
      <c r="CF277" s="7"/>
      <c r="CJ277" s="7"/>
      <c r="CK277" s="7"/>
      <c r="CL277" s="7"/>
    </row>
    <row r="278" spans="1:90">
      <c r="A278" s="11"/>
      <c r="B278" s="373"/>
      <c r="C278" s="373"/>
      <c r="D278" s="373"/>
      <c r="E278" s="13"/>
      <c r="F278" s="11"/>
      <c r="G278" s="25"/>
      <c r="H278" s="31"/>
      <c r="I278" s="30"/>
      <c r="M278" s="25"/>
      <c r="N278" s="31"/>
      <c r="O278" s="30"/>
      <c r="V278" s="12"/>
      <c r="W278" s="12"/>
      <c r="X278" s="14"/>
      <c r="AB278" s="25"/>
      <c r="AC278" s="12"/>
      <c r="AD278" s="12"/>
      <c r="AK278" s="12"/>
      <c r="AL278" s="30"/>
      <c r="AM278" s="32"/>
      <c r="AQ278" s="12"/>
      <c r="AR278" s="12"/>
      <c r="AS278" s="12"/>
      <c r="AZ278" s="49"/>
      <c r="BA278" s="30"/>
      <c r="BB278" s="12"/>
      <c r="BF278" s="12"/>
      <c r="BG278" s="12"/>
      <c r="BH278" s="12"/>
      <c r="BO278" s="7"/>
      <c r="BP278" s="7"/>
      <c r="BQ278" s="7"/>
      <c r="BU278" s="7"/>
      <c r="BV278" s="7"/>
      <c r="BW278" s="7"/>
      <c r="CD278" s="7"/>
      <c r="CE278" s="7"/>
      <c r="CF278" s="7"/>
      <c r="CJ278" s="7"/>
      <c r="CK278" s="7"/>
      <c r="CL278" s="7"/>
    </row>
    <row r="279" spans="1:90">
      <c r="A279" s="11"/>
      <c r="B279" s="373"/>
      <c r="C279" s="373"/>
      <c r="D279" s="373"/>
      <c r="E279" s="13"/>
      <c r="F279" s="11"/>
      <c r="G279" s="25"/>
      <c r="H279" s="31"/>
      <c r="I279" s="30"/>
      <c r="M279" s="25"/>
      <c r="N279" s="31"/>
      <c r="O279" s="30"/>
      <c r="V279" s="12"/>
      <c r="W279" s="12"/>
      <c r="X279" s="14"/>
      <c r="AB279" s="25"/>
      <c r="AC279" s="12"/>
      <c r="AD279" s="12"/>
      <c r="AK279" s="12"/>
      <c r="AL279" s="30"/>
      <c r="AM279" s="32"/>
      <c r="AQ279" s="12"/>
      <c r="AR279" s="12"/>
      <c r="AS279" s="12"/>
      <c r="AZ279" s="49"/>
      <c r="BA279" s="30"/>
      <c r="BB279" s="12"/>
      <c r="BF279" s="12"/>
      <c r="BG279" s="12"/>
      <c r="BH279" s="12"/>
      <c r="BO279" s="7"/>
      <c r="BP279" s="7"/>
      <c r="BQ279" s="7"/>
      <c r="BU279" s="7"/>
      <c r="BV279" s="7"/>
      <c r="BW279" s="7"/>
      <c r="CD279" s="7"/>
      <c r="CE279" s="7"/>
      <c r="CF279" s="7"/>
      <c r="CJ279" s="7"/>
      <c r="CK279" s="7"/>
      <c r="CL279" s="7"/>
    </row>
    <row r="280" spans="1:90">
      <c r="A280" s="11"/>
      <c r="B280" s="373"/>
      <c r="C280" s="373"/>
      <c r="D280" s="373"/>
      <c r="E280" s="13"/>
      <c r="F280" s="11"/>
      <c r="G280" s="25"/>
      <c r="H280" s="31"/>
      <c r="I280" s="30"/>
      <c r="M280" s="25"/>
      <c r="N280" s="31"/>
      <c r="O280" s="30"/>
      <c r="V280" s="12"/>
      <c r="W280" s="12"/>
      <c r="X280" s="14"/>
      <c r="AB280" s="25"/>
      <c r="AC280" s="12"/>
      <c r="AD280" s="12"/>
      <c r="AK280" s="12"/>
      <c r="AL280" s="30"/>
      <c r="AM280" s="32"/>
      <c r="AQ280" s="12"/>
      <c r="AR280" s="12"/>
      <c r="AS280" s="12"/>
      <c r="AZ280" s="49"/>
      <c r="BA280" s="30"/>
      <c r="BB280" s="12"/>
      <c r="BF280" s="12"/>
      <c r="BG280" s="12"/>
      <c r="BH280" s="12"/>
      <c r="BO280" s="7"/>
      <c r="BP280" s="7"/>
      <c r="BQ280" s="7"/>
      <c r="BU280" s="7"/>
      <c r="BV280" s="7"/>
      <c r="BW280" s="7"/>
      <c r="CD280" s="7"/>
      <c r="CE280" s="7"/>
      <c r="CF280" s="7"/>
      <c r="CJ280" s="7"/>
      <c r="CK280" s="7"/>
      <c r="CL280" s="7"/>
    </row>
    <row r="281" spans="1:90">
      <c r="A281" s="11"/>
      <c r="B281" s="373"/>
      <c r="C281" s="373"/>
      <c r="D281" s="373"/>
      <c r="E281" s="13"/>
      <c r="F281" s="11"/>
      <c r="G281" s="25"/>
      <c r="H281" s="31"/>
      <c r="I281" s="30"/>
      <c r="M281" s="25"/>
      <c r="N281" s="31"/>
      <c r="O281" s="30"/>
      <c r="V281" s="12"/>
      <c r="W281" s="12"/>
      <c r="X281" s="14"/>
      <c r="AB281" s="25"/>
      <c r="AC281" s="12"/>
      <c r="AD281" s="12"/>
      <c r="AK281" s="12"/>
      <c r="AL281" s="30"/>
      <c r="AM281" s="32"/>
      <c r="AQ281" s="12"/>
      <c r="AR281" s="12"/>
      <c r="AS281" s="12"/>
      <c r="AZ281" s="49"/>
      <c r="BA281" s="30"/>
      <c r="BB281" s="12"/>
      <c r="BF281" s="12"/>
      <c r="BG281" s="12"/>
      <c r="BH281" s="12"/>
      <c r="BO281" s="7"/>
      <c r="BP281" s="7"/>
      <c r="BQ281" s="7"/>
      <c r="BU281" s="7"/>
      <c r="BV281" s="7"/>
      <c r="BW281" s="7"/>
      <c r="CD281" s="7"/>
      <c r="CE281" s="7"/>
      <c r="CF281" s="7"/>
      <c r="CJ281" s="7"/>
      <c r="CK281" s="7"/>
      <c r="CL281" s="7"/>
    </row>
    <row r="282" spans="1:90">
      <c r="A282" s="11"/>
      <c r="B282" s="373"/>
      <c r="C282" s="373"/>
      <c r="D282" s="373"/>
      <c r="E282" s="13"/>
      <c r="F282" s="11"/>
      <c r="G282" s="25"/>
      <c r="H282" s="31"/>
      <c r="I282" s="30"/>
      <c r="M282" s="25"/>
      <c r="N282" s="31"/>
      <c r="O282" s="30"/>
      <c r="V282" s="12"/>
      <c r="W282" s="12"/>
      <c r="X282" s="14"/>
      <c r="AB282" s="25"/>
      <c r="AC282" s="12"/>
      <c r="AD282" s="12"/>
      <c r="AK282" s="12"/>
      <c r="AL282" s="30"/>
      <c r="AM282" s="32"/>
      <c r="AQ282" s="12"/>
      <c r="AR282" s="12"/>
      <c r="AS282" s="12"/>
      <c r="AZ282" s="49"/>
      <c r="BA282" s="30"/>
      <c r="BB282" s="12"/>
      <c r="BF282" s="12"/>
      <c r="BG282" s="12"/>
      <c r="BH282" s="12"/>
      <c r="BO282" s="7"/>
      <c r="BP282" s="7"/>
      <c r="BQ282" s="7"/>
      <c r="BU282" s="7"/>
      <c r="BV282" s="7"/>
      <c r="BW282" s="7"/>
      <c r="CD282" s="7"/>
      <c r="CE282" s="7"/>
      <c r="CF282" s="7"/>
      <c r="CJ282" s="7"/>
      <c r="CK282" s="7"/>
      <c r="CL282" s="7"/>
    </row>
    <row r="283" spans="1:90">
      <c r="A283" s="11"/>
      <c r="B283" s="373"/>
      <c r="C283" s="373"/>
      <c r="D283" s="373"/>
      <c r="E283" s="13"/>
      <c r="F283" s="11"/>
      <c r="G283" s="25"/>
      <c r="H283" s="31"/>
      <c r="I283" s="30"/>
      <c r="M283" s="25"/>
      <c r="N283" s="31"/>
      <c r="O283" s="30"/>
      <c r="V283" s="12"/>
      <c r="W283" s="12"/>
      <c r="X283" s="14"/>
      <c r="AB283" s="25"/>
      <c r="AC283" s="12"/>
      <c r="AD283" s="12"/>
      <c r="AK283" s="12"/>
      <c r="AL283" s="30"/>
      <c r="AM283" s="32"/>
      <c r="AQ283" s="12"/>
      <c r="AR283" s="12"/>
      <c r="AS283" s="12"/>
      <c r="AZ283" s="49"/>
      <c r="BA283" s="30"/>
      <c r="BB283" s="12"/>
      <c r="BF283" s="12"/>
      <c r="BG283" s="12"/>
      <c r="BH283" s="12"/>
      <c r="BO283" s="7"/>
      <c r="BP283" s="7"/>
      <c r="BQ283" s="7"/>
      <c r="BU283" s="7"/>
      <c r="BV283" s="7"/>
      <c r="BW283" s="7"/>
      <c r="CD283" s="7"/>
      <c r="CE283" s="7"/>
      <c r="CF283" s="7"/>
      <c r="CJ283" s="7"/>
      <c r="CK283" s="7"/>
      <c r="CL283" s="7"/>
    </row>
    <row r="284" spans="1:90">
      <c r="A284" s="11"/>
      <c r="B284" s="373"/>
      <c r="C284" s="373"/>
      <c r="D284" s="373"/>
      <c r="E284" s="13"/>
      <c r="F284" s="11"/>
      <c r="G284" s="25"/>
      <c r="H284" s="31"/>
      <c r="I284" s="30"/>
      <c r="M284" s="25"/>
      <c r="N284" s="31"/>
      <c r="O284" s="30"/>
      <c r="V284" s="12"/>
      <c r="W284" s="12"/>
      <c r="X284" s="14"/>
      <c r="AB284" s="25"/>
      <c r="AC284" s="12"/>
      <c r="AD284" s="12"/>
      <c r="AK284" s="12"/>
      <c r="AL284" s="30"/>
      <c r="AM284" s="32"/>
      <c r="AQ284" s="12"/>
      <c r="AR284" s="12"/>
      <c r="AS284" s="12"/>
      <c r="AZ284" s="49"/>
      <c r="BA284" s="30"/>
      <c r="BB284" s="12"/>
      <c r="BF284" s="12"/>
      <c r="BG284" s="12"/>
      <c r="BH284" s="12"/>
      <c r="BO284" s="7"/>
      <c r="BP284" s="7"/>
      <c r="BQ284" s="7"/>
      <c r="BU284" s="7"/>
      <c r="BV284" s="7"/>
      <c r="BW284" s="7"/>
      <c r="CD284" s="7"/>
      <c r="CE284" s="7"/>
      <c r="CF284" s="7"/>
      <c r="CJ284" s="7"/>
      <c r="CK284" s="7"/>
      <c r="CL284" s="7"/>
    </row>
    <row r="285" spans="1:90">
      <c r="A285" s="11"/>
      <c r="B285" s="373"/>
      <c r="C285" s="373"/>
      <c r="D285" s="373"/>
      <c r="E285" s="13"/>
      <c r="F285" s="11"/>
      <c r="G285" s="25"/>
      <c r="H285" s="31"/>
      <c r="I285" s="30"/>
      <c r="M285" s="25"/>
      <c r="N285" s="31"/>
      <c r="O285" s="30"/>
      <c r="V285" s="12"/>
      <c r="W285" s="12"/>
      <c r="X285" s="14"/>
      <c r="AB285" s="25"/>
      <c r="AC285" s="12"/>
      <c r="AD285" s="12"/>
      <c r="AK285" s="12"/>
      <c r="AL285" s="30"/>
      <c r="AM285" s="32"/>
      <c r="AQ285" s="12"/>
      <c r="AR285" s="12"/>
      <c r="AS285" s="12"/>
      <c r="AZ285" s="49"/>
      <c r="BA285" s="30"/>
      <c r="BB285" s="12"/>
      <c r="BF285" s="12"/>
      <c r="BG285" s="12"/>
      <c r="BH285" s="12"/>
      <c r="BO285" s="7"/>
      <c r="BP285" s="7"/>
      <c r="BQ285" s="7"/>
      <c r="BU285" s="7"/>
      <c r="BV285" s="7"/>
      <c r="BW285" s="7"/>
      <c r="CD285" s="7"/>
      <c r="CE285" s="7"/>
      <c r="CF285" s="7"/>
      <c r="CJ285" s="7"/>
      <c r="CK285" s="7"/>
      <c r="CL285" s="7"/>
    </row>
    <row r="286" spans="1:90">
      <c r="A286" s="11"/>
      <c r="B286" s="373"/>
      <c r="C286" s="373"/>
      <c r="D286" s="373"/>
      <c r="E286" s="13"/>
      <c r="F286" s="11"/>
      <c r="G286" s="25"/>
      <c r="H286" s="31"/>
      <c r="I286" s="30"/>
      <c r="M286" s="25"/>
      <c r="N286" s="31"/>
      <c r="O286" s="30"/>
      <c r="V286" s="12"/>
      <c r="W286" s="12"/>
      <c r="X286" s="14"/>
      <c r="AB286" s="25"/>
      <c r="AC286" s="12"/>
      <c r="AD286" s="12"/>
      <c r="AK286" s="12"/>
      <c r="AL286" s="30"/>
      <c r="AM286" s="32"/>
      <c r="AQ286" s="12"/>
      <c r="AR286" s="12"/>
      <c r="AS286" s="12"/>
      <c r="AZ286" s="49"/>
      <c r="BA286" s="30"/>
      <c r="BB286" s="12"/>
      <c r="BF286" s="12"/>
      <c r="BG286" s="12"/>
      <c r="BH286" s="12"/>
      <c r="BO286" s="7"/>
      <c r="BP286" s="7"/>
      <c r="BQ286" s="7"/>
      <c r="BU286" s="7"/>
      <c r="BV286" s="7"/>
      <c r="BW286" s="7"/>
      <c r="CD286" s="7"/>
      <c r="CE286" s="7"/>
      <c r="CF286" s="7"/>
      <c r="CJ286" s="7"/>
      <c r="CK286" s="7"/>
      <c r="CL286" s="7"/>
    </row>
    <row r="287" spans="1:90">
      <c r="A287" s="11"/>
      <c r="B287" s="373"/>
      <c r="C287" s="373"/>
      <c r="D287" s="373"/>
      <c r="E287" s="13"/>
      <c r="F287" s="11"/>
      <c r="G287" s="25"/>
      <c r="H287" s="31"/>
      <c r="I287" s="30"/>
      <c r="M287" s="25"/>
      <c r="N287" s="31"/>
      <c r="O287" s="30"/>
      <c r="V287" s="12"/>
      <c r="W287" s="12"/>
      <c r="X287" s="14"/>
      <c r="AB287" s="25"/>
      <c r="AC287" s="12"/>
      <c r="AD287" s="12"/>
      <c r="AK287" s="12"/>
      <c r="AL287" s="30"/>
      <c r="AM287" s="32"/>
      <c r="AQ287" s="12"/>
      <c r="AR287" s="12"/>
      <c r="AS287" s="12"/>
      <c r="AZ287" s="49"/>
      <c r="BA287" s="30"/>
      <c r="BB287" s="12"/>
      <c r="BF287" s="12"/>
      <c r="BG287" s="12"/>
      <c r="BH287" s="12"/>
      <c r="BO287" s="7"/>
      <c r="BP287" s="7"/>
      <c r="BQ287" s="7"/>
      <c r="BU287" s="7"/>
      <c r="BV287" s="7"/>
      <c r="BW287" s="7"/>
      <c r="CD287" s="7"/>
      <c r="CE287" s="7"/>
      <c r="CF287" s="7"/>
      <c r="CJ287" s="7"/>
      <c r="CK287" s="7"/>
      <c r="CL287" s="7"/>
    </row>
    <row r="288" spans="1:90">
      <c r="A288" s="11"/>
      <c r="B288" s="373"/>
      <c r="C288" s="373"/>
      <c r="D288" s="373"/>
      <c r="E288" s="13"/>
      <c r="F288" s="11"/>
      <c r="G288" s="25"/>
      <c r="H288" s="31"/>
      <c r="I288" s="30"/>
      <c r="M288" s="25"/>
      <c r="N288" s="31"/>
      <c r="O288" s="30"/>
      <c r="V288" s="12"/>
      <c r="W288" s="12"/>
      <c r="X288" s="14"/>
      <c r="AB288" s="25"/>
      <c r="AC288" s="12"/>
      <c r="AD288" s="12"/>
      <c r="AK288" s="12"/>
      <c r="AL288" s="30"/>
      <c r="AM288" s="32"/>
      <c r="AQ288" s="12"/>
      <c r="AR288" s="12"/>
      <c r="AS288" s="12"/>
      <c r="AZ288" s="49"/>
      <c r="BA288" s="30"/>
      <c r="BB288" s="12"/>
      <c r="BF288" s="12"/>
      <c r="BG288" s="12"/>
      <c r="BH288" s="12"/>
      <c r="BO288" s="7"/>
      <c r="BP288" s="7"/>
      <c r="BQ288" s="7"/>
      <c r="BU288" s="7"/>
      <c r="BV288" s="7"/>
      <c r="BW288" s="7"/>
      <c r="CD288" s="7"/>
      <c r="CE288" s="7"/>
      <c r="CF288" s="7"/>
      <c r="CJ288" s="7"/>
      <c r="CK288" s="7"/>
      <c r="CL288" s="7"/>
    </row>
    <row r="289" spans="1:90">
      <c r="A289" s="11"/>
      <c r="B289" s="373"/>
      <c r="C289" s="373"/>
      <c r="D289" s="373"/>
      <c r="E289" s="13"/>
      <c r="F289" s="11"/>
      <c r="G289" s="25"/>
      <c r="H289" s="31"/>
      <c r="I289" s="30"/>
      <c r="M289" s="25"/>
      <c r="N289" s="31"/>
      <c r="O289" s="30"/>
      <c r="V289" s="12"/>
      <c r="W289" s="12"/>
      <c r="X289" s="14"/>
      <c r="AB289" s="25"/>
      <c r="AC289" s="12"/>
      <c r="AD289" s="12"/>
      <c r="AK289" s="12"/>
      <c r="AL289" s="30"/>
      <c r="AM289" s="32"/>
      <c r="AQ289" s="12"/>
      <c r="AR289" s="12"/>
      <c r="AS289" s="12"/>
      <c r="AZ289" s="49"/>
      <c r="BA289" s="30"/>
      <c r="BB289" s="12"/>
      <c r="BF289" s="12"/>
      <c r="BG289" s="12"/>
      <c r="BH289" s="12"/>
      <c r="BO289" s="7"/>
      <c r="BP289" s="7"/>
      <c r="BQ289" s="7"/>
      <c r="BU289" s="7"/>
      <c r="BV289" s="7"/>
      <c r="BW289" s="7"/>
      <c r="CD289" s="7"/>
      <c r="CE289" s="7"/>
      <c r="CF289" s="7"/>
      <c r="CJ289" s="7"/>
      <c r="CK289" s="7"/>
      <c r="CL289" s="7"/>
    </row>
    <row r="290" spans="1:90">
      <c r="A290" s="11"/>
      <c r="B290" s="373"/>
      <c r="C290" s="373"/>
      <c r="D290" s="373"/>
      <c r="E290" s="13"/>
      <c r="F290" s="11"/>
      <c r="G290" s="25"/>
      <c r="H290" s="31"/>
      <c r="I290" s="30"/>
      <c r="M290" s="25"/>
      <c r="N290" s="31"/>
      <c r="O290" s="30"/>
      <c r="V290" s="12"/>
      <c r="W290" s="12"/>
      <c r="X290" s="14"/>
      <c r="AB290" s="25"/>
      <c r="AC290" s="12"/>
      <c r="AD290" s="12"/>
      <c r="AK290" s="12"/>
      <c r="AL290" s="30"/>
      <c r="AM290" s="32"/>
      <c r="AQ290" s="12"/>
      <c r="AR290" s="12"/>
      <c r="AS290" s="12"/>
      <c r="AZ290" s="49"/>
      <c r="BA290" s="30"/>
      <c r="BB290" s="12"/>
      <c r="BF290" s="12"/>
      <c r="BG290" s="12"/>
      <c r="BH290" s="12"/>
      <c r="BO290" s="7"/>
      <c r="BP290" s="7"/>
      <c r="BQ290" s="7"/>
      <c r="BU290" s="7"/>
      <c r="BV290" s="7"/>
      <c r="BW290" s="7"/>
      <c r="CD290" s="7"/>
      <c r="CE290" s="7"/>
      <c r="CF290" s="7"/>
      <c r="CJ290" s="7"/>
      <c r="CK290" s="7"/>
      <c r="CL290" s="7"/>
    </row>
    <row r="291" spans="1:90">
      <c r="A291" s="11"/>
      <c r="B291" s="373"/>
      <c r="C291" s="373"/>
      <c r="D291" s="373"/>
      <c r="E291" s="13"/>
      <c r="F291" s="11"/>
      <c r="G291" s="25"/>
      <c r="H291" s="31"/>
      <c r="I291" s="30"/>
      <c r="M291" s="25"/>
      <c r="N291" s="31"/>
      <c r="O291" s="30"/>
      <c r="V291" s="12"/>
      <c r="W291" s="12"/>
      <c r="X291" s="14"/>
      <c r="AB291" s="25"/>
      <c r="AC291" s="12"/>
      <c r="AD291" s="12"/>
      <c r="AK291" s="12"/>
      <c r="AL291" s="30"/>
      <c r="AM291" s="32"/>
      <c r="AQ291" s="12"/>
      <c r="AR291" s="12"/>
      <c r="AS291" s="12"/>
      <c r="AZ291" s="49"/>
      <c r="BA291" s="30"/>
      <c r="BB291" s="12"/>
      <c r="BF291" s="12"/>
      <c r="BG291" s="12"/>
      <c r="BH291" s="12"/>
      <c r="BO291" s="7"/>
      <c r="BP291" s="7"/>
      <c r="BQ291" s="7"/>
      <c r="BU291" s="7"/>
      <c r="BV291" s="7"/>
      <c r="BW291" s="7"/>
      <c r="CD291" s="7"/>
      <c r="CE291" s="7"/>
      <c r="CF291" s="7"/>
      <c r="CJ291" s="7"/>
      <c r="CK291" s="7"/>
      <c r="CL291" s="7"/>
    </row>
    <row r="292" spans="1:90">
      <c r="A292" s="11"/>
      <c r="B292" s="373"/>
      <c r="C292" s="373"/>
      <c r="D292" s="373"/>
      <c r="E292" s="13"/>
      <c r="F292" s="11"/>
      <c r="G292" s="25"/>
      <c r="H292" s="31"/>
      <c r="I292" s="30"/>
      <c r="M292" s="25"/>
      <c r="N292" s="31"/>
      <c r="O292" s="30"/>
      <c r="V292" s="12"/>
      <c r="W292" s="12"/>
      <c r="X292" s="14"/>
      <c r="AB292" s="25"/>
      <c r="AC292" s="12"/>
      <c r="AD292" s="12"/>
      <c r="AK292" s="12"/>
      <c r="AL292" s="30"/>
      <c r="AM292" s="32"/>
      <c r="AQ292" s="12"/>
      <c r="AR292" s="12"/>
      <c r="AS292" s="12"/>
      <c r="AZ292" s="49"/>
      <c r="BA292" s="30"/>
      <c r="BB292" s="12"/>
      <c r="BF292" s="12"/>
      <c r="BG292" s="12"/>
      <c r="BH292" s="12"/>
      <c r="BO292" s="7"/>
      <c r="BP292" s="7"/>
      <c r="BQ292" s="7"/>
      <c r="BU292" s="7"/>
      <c r="BV292" s="7"/>
      <c r="BW292" s="7"/>
      <c r="CD292" s="7"/>
      <c r="CE292" s="7"/>
      <c r="CF292" s="7"/>
      <c r="CJ292" s="7"/>
      <c r="CK292" s="7"/>
      <c r="CL292" s="7"/>
    </row>
    <row r="293" spans="1:90">
      <c r="A293" s="11"/>
      <c r="B293" s="373"/>
      <c r="C293" s="373"/>
      <c r="D293" s="373"/>
      <c r="E293" s="13"/>
      <c r="F293" s="11"/>
      <c r="G293" s="25"/>
      <c r="H293" s="31"/>
      <c r="I293" s="30"/>
      <c r="M293" s="25"/>
      <c r="N293" s="31"/>
      <c r="O293" s="30"/>
      <c r="V293" s="12"/>
      <c r="W293" s="12"/>
      <c r="X293" s="14"/>
      <c r="AB293" s="25"/>
      <c r="AC293" s="12"/>
      <c r="AD293" s="12"/>
      <c r="AK293" s="12"/>
      <c r="AL293" s="30"/>
      <c r="AM293" s="32"/>
      <c r="AQ293" s="12"/>
      <c r="AR293" s="12"/>
      <c r="AS293" s="12"/>
      <c r="AZ293" s="49"/>
      <c r="BA293" s="30"/>
      <c r="BB293" s="12"/>
      <c r="BF293" s="12"/>
      <c r="BG293" s="12"/>
      <c r="BH293" s="12"/>
      <c r="BO293" s="7"/>
      <c r="BP293" s="7"/>
      <c r="BQ293" s="7"/>
      <c r="BU293" s="7"/>
      <c r="BV293" s="7"/>
      <c r="BW293" s="7"/>
      <c r="CD293" s="7"/>
      <c r="CE293" s="7"/>
      <c r="CF293" s="7"/>
      <c r="CJ293" s="7"/>
      <c r="CK293" s="7"/>
      <c r="CL293" s="7"/>
    </row>
    <row r="294" spans="1:90">
      <c r="A294" s="11"/>
      <c r="B294" s="373"/>
      <c r="C294" s="373"/>
      <c r="D294" s="373"/>
      <c r="E294" s="13"/>
      <c r="F294" s="11"/>
      <c r="G294" s="25"/>
      <c r="H294" s="31"/>
      <c r="I294" s="30"/>
      <c r="M294" s="25"/>
      <c r="N294" s="31"/>
      <c r="O294" s="30"/>
      <c r="V294" s="12"/>
      <c r="W294" s="12"/>
      <c r="X294" s="14"/>
      <c r="AB294" s="25"/>
      <c r="AC294" s="12"/>
      <c r="AD294" s="12"/>
      <c r="AK294" s="12"/>
      <c r="AL294" s="30"/>
      <c r="AM294" s="32"/>
      <c r="AQ294" s="12"/>
      <c r="AR294" s="12"/>
      <c r="AS294" s="12"/>
      <c r="AZ294" s="49"/>
      <c r="BA294" s="30"/>
      <c r="BB294" s="12"/>
      <c r="BF294" s="12"/>
      <c r="BG294" s="12"/>
      <c r="BH294" s="12"/>
      <c r="BO294" s="7"/>
      <c r="BP294" s="7"/>
      <c r="BQ294" s="7"/>
      <c r="BU294" s="7"/>
      <c r="BV294" s="7"/>
      <c r="BW294" s="7"/>
      <c r="CD294" s="7"/>
      <c r="CE294" s="7"/>
      <c r="CF294" s="7"/>
      <c r="CJ294" s="7"/>
      <c r="CK294" s="7"/>
      <c r="CL294" s="7"/>
    </row>
    <row r="295" spans="1:90">
      <c r="A295" s="11"/>
      <c r="B295" s="373"/>
      <c r="C295" s="373"/>
      <c r="D295" s="373"/>
      <c r="E295" s="13"/>
      <c r="F295" s="11"/>
      <c r="G295" s="25"/>
      <c r="H295" s="31"/>
      <c r="I295" s="30"/>
      <c r="M295" s="25"/>
      <c r="N295" s="31"/>
      <c r="O295" s="30"/>
      <c r="V295" s="12"/>
      <c r="W295" s="12"/>
      <c r="X295" s="14"/>
      <c r="AB295" s="25"/>
      <c r="AC295" s="12"/>
      <c r="AD295" s="12"/>
      <c r="AK295" s="12"/>
      <c r="AL295" s="30"/>
      <c r="AM295" s="32"/>
      <c r="AQ295" s="12"/>
      <c r="AR295" s="12"/>
      <c r="AS295" s="12"/>
      <c r="AZ295" s="49"/>
      <c r="BA295" s="30"/>
      <c r="BB295" s="12"/>
      <c r="BF295" s="12"/>
      <c r="BG295" s="12"/>
      <c r="BH295" s="12"/>
      <c r="BO295" s="7"/>
      <c r="BP295" s="7"/>
      <c r="BQ295" s="7"/>
      <c r="BU295" s="7"/>
      <c r="BV295" s="7"/>
      <c r="BW295" s="7"/>
      <c r="CD295" s="7"/>
      <c r="CE295" s="7"/>
      <c r="CF295" s="7"/>
      <c r="CJ295" s="7"/>
      <c r="CK295" s="7"/>
      <c r="CL295" s="7"/>
    </row>
    <row r="296" spans="1:90">
      <c r="A296" s="11"/>
      <c r="B296" s="373"/>
      <c r="C296" s="373"/>
      <c r="D296" s="373"/>
      <c r="E296" s="13"/>
      <c r="F296" s="11"/>
      <c r="G296" s="25"/>
      <c r="H296" s="31"/>
      <c r="I296" s="30"/>
      <c r="M296" s="25"/>
      <c r="N296" s="31"/>
      <c r="O296" s="30"/>
      <c r="V296" s="12"/>
      <c r="W296" s="12"/>
      <c r="X296" s="14"/>
      <c r="AB296" s="25"/>
      <c r="AC296" s="12"/>
      <c r="AD296" s="12"/>
      <c r="AK296" s="12"/>
      <c r="AL296" s="30"/>
      <c r="AM296" s="32"/>
      <c r="AQ296" s="12"/>
      <c r="AR296" s="12"/>
      <c r="AS296" s="12"/>
      <c r="AZ296" s="49"/>
      <c r="BA296" s="30"/>
      <c r="BB296" s="12"/>
      <c r="BF296" s="12"/>
      <c r="BG296" s="12"/>
      <c r="BH296" s="12"/>
      <c r="BO296" s="7"/>
      <c r="BP296" s="7"/>
      <c r="BQ296" s="7"/>
      <c r="BU296" s="7"/>
      <c r="BV296" s="7"/>
      <c r="BW296" s="7"/>
      <c r="CD296" s="7"/>
      <c r="CE296" s="7"/>
      <c r="CF296" s="7"/>
      <c r="CJ296" s="7"/>
      <c r="CK296" s="7"/>
      <c r="CL296" s="7"/>
    </row>
    <row r="297" spans="1:90">
      <c r="A297" s="11"/>
      <c r="B297" s="373"/>
      <c r="C297" s="373"/>
      <c r="D297" s="373"/>
      <c r="E297" s="13"/>
      <c r="F297" s="11"/>
      <c r="G297" s="25"/>
      <c r="H297" s="31"/>
      <c r="I297" s="30"/>
      <c r="M297" s="25"/>
      <c r="N297" s="31"/>
      <c r="O297" s="30"/>
      <c r="V297" s="12"/>
      <c r="W297" s="12"/>
      <c r="X297" s="14"/>
      <c r="AB297" s="25"/>
      <c r="AC297" s="12"/>
      <c r="AD297" s="12"/>
      <c r="AK297" s="12"/>
      <c r="AL297" s="30"/>
      <c r="AM297" s="32"/>
      <c r="AQ297" s="12"/>
      <c r="AR297" s="12"/>
      <c r="AS297" s="12"/>
      <c r="AZ297" s="49"/>
      <c r="BA297" s="30"/>
      <c r="BB297" s="12"/>
      <c r="BF297" s="12"/>
      <c r="BG297" s="12"/>
      <c r="BH297" s="12"/>
      <c r="BO297" s="7"/>
      <c r="BP297" s="7"/>
      <c r="BQ297" s="7"/>
      <c r="BU297" s="7"/>
      <c r="BV297" s="7"/>
      <c r="BW297" s="7"/>
      <c r="CD297" s="7"/>
      <c r="CE297" s="7"/>
      <c r="CF297" s="7"/>
      <c r="CJ297" s="7"/>
      <c r="CK297" s="7"/>
      <c r="CL297" s="7"/>
    </row>
    <row r="298" spans="1:90">
      <c r="A298" s="11"/>
      <c r="B298" s="373"/>
      <c r="C298" s="373"/>
      <c r="D298" s="373"/>
      <c r="E298" s="13"/>
      <c r="F298" s="11"/>
      <c r="G298" s="25"/>
      <c r="H298" s="31"/>
      <c r="I298" s="30"/>
      <c r="M298" s="25"/>
      <c r="N298" s="31"/>
      <c r="O298" s="30"/>
      <c r="V298" s="12"/>
      <c r="W298" s="12"/>
      <c r="X298" s="14"/>
      <c r="AB298" s="25"/>
      <c r="AC298" s="12"/>
      <c r="AD298" s="12"/>
      <c r="AK298" s="12"/>
      <c r="AL298" s="30"/>
      <c r="AM298" s="32"/>
      <c r="AQ298" s="12"/>
      <c r="AR298" s="12"/>
      <c r="AS298" s="12"/>
      <c r="AZ298" s="49"/>
      <c r="BA298" s="30"/>
      <c r="BB298" s="12"/>
      <c r="BF298" s="12"/>
      <c r="BG298" s="12"/>
      <c r="BH298" s="12"/>
      <c r="BO298" s="7"/>
      <c r="BP298" s="7"/>
      <c r="BQ298" s="7"/>
      <c r="BU298" s="7"/>
      <c r="BV298" s="7"/>
      <c r="BW298" s="7"/>
      <c r="CD298" s="7"/>
      <c r="CE298" s="7"/>
      <c r="CF298" s="7"/>
      <c r="CJ298" s="7"/>
      <c r="CK298" s="7"/>
      <c r="CL298" s="7"/>
    </row>
    <row r="299" spans="1:90">
      <c r="A299" s="11"/>
      <c r="B299" s="373"/>
      <c r="C299" s="373"/>
      <c r="D299" s="373"/>
      <c r="E299" s="13"/>
      <c r="F299" s="11"/>
      <c r="G299" s="25"/>
      <c r="H299" s="31"/>
      <c r="I299" s="30"/>
      <c r="M299" s="25"/>
      <c r="N299" s="31"/>
      <c r="O299" s="30"/>
      <c r="V299" s="12"/>
      <c r="W299" s="12"/>
      <c r="X299" s="14"/>
      <c r="AB299" s="25"/>
      <c r="AC299" s="12"/>
      <c r="AD299" s="12"/>
      <c r="AK299" s="12"/>
      <c r="AL299" s="30"/>
      <c r="AM299" s="32"/>
      <c r="AQ299" s="12"/>
      <c r="AR299" s="12"/>
      <c r="AS299" s="12"/>
      <c r="AZ299" s="49"/>
      <c r="BA299" s="30"/>
      <c r="BB299" s="12"/>
      <c r="BF299" s="12"/>
      <c r="BG299" s="12"/>
      <c r="BH299" s="12"/>
      <c r="BO299" s="7"/>
      <c r="BP299" s="7"/>
      <c r="BQ299" s="7"/>
      <c r="BU299" s="7"/>
      <c r="BV299" s="7"/>
      <c r="BW299" s="7"/>
      <c r="CD299" s="7"/>
      <c r="CE299" s="7"/>
      <c r="CF299" s="7"/>
      <c r="CJ299" s="7"/>
      <c r="CK299" s="7"/>
      <c r="CL299" s="7"/>
    </row>
    <row r="300" spans="1:90">
      <c r="A300" s="11"/>
      <c r="B300" s="373"/>
      <c r="C300" s="373"/>
      <c r="D300" s="373"/>
      <c r="E300" s="13"/>
      <c r="F300" s="11"/>
      <c r="G300" s="25"/>
      <c r="H300" s="31"/>
      <c r="I300" s="30"/>
      <c r="M300" s="25"/>
      <c r="N300" s="31"/>
      <c r="O300" s="30"/>
      <c r="V300" s="12"/>
      <c r="W300" s="12"/>
      <c r="X300" s="14"/>
      <c r="AB300" s="25"/>
      <c r="AC300" s="12"/>
      <c r="AD300" s="12"/>
      <c r="AK300" s="12"/>
      <c r="AL300" s="30"/>
      <c r="AM300" s="32"/>
      <c r="AQ300" s="12"/>
      <c r="AR300" s="12"/>
      <c r="AS300" s="12"/>
      <c r="AZ300" s="49"/>
      <c r="BA300" s="30"/>
      <c r="BB300" s="12"/>
      <c r="BF300" s="12"/>
      <c r="BG300" s="12"/>
      <c r="BH300" s="12"/>
      <c r="BO300" s="7"/>
      <c r="BP300" s="7"/>
      <c r="BQ300" s="7"/>
      <c r="BU300" s="7"/>
      <c r="BV300" s="7"/>
      <c r="BW300" s="7"/>
      <c r="CD300" s="7"/>
      <c r="CE300" s="7"/>
      <c r="CF300" s="7"/>
      <c r="CJ300" s="7"/>
      <c r="CK300" s="7"/>
      <c r="CL300" s="7"/>
    </row>
    <row r="301" spans="1:90">
      <c r="A301" s="11"/>
      <c r="B301" s="373"/>
      <c r="C301" s="373"/>
      <c r="D301" s="373"/>
      <c r="E301" s="13"/>
      <c r="F301" s="11"/>
      <c r="G301" s="25"/>
      <c r="H301" s="31"/>
      <c r="I301" s="30"/>
      <c r="M301" s="25"/>
      <c r="N301" s="31"/>
      <c r="O301" s="30"/>
      <c r="V301" s="12"/>
      <c r="W301" s="12"/>
      <c r="X301" s="14"/>
      <c r="AB301" s="25"/>
      <c r="AC301" s="12"/>
      <c r="AD301" s="12"/>
      <c r="AK301" s="12"/>
      <c r="AL301" s="30"/>
      <c r="AM301" s="32"/>
      <c r="AQ301" s="12"/>
      <c r="AR301" s="12"/>
      <c r="AS301" s="12"/>
      <c r="AZ301" s="49"/>
      <c r="BA301" s="30"/>
      <c r="BB301" s="12"/>
      <c r="BF301" s="12"/>
      <c r="BG301" s="12"/>
      <c r="BH301" s="12"/>
      <c r="BO301" s="7"/>
      <c r="BP301" s="7"/>
      <c r="BQ301" s="7"/>
      <c r="BU301" s="7"/>
      <c r="BV301" s="7"/>
      <c r="BW301" s="7"/>
      <c r="CD301" s="7"/>
      <c r="CE301" s="7"/>
      <c r="CF301" s="7"/>
      <c r="CJ301" s="7"/>
      <c r="CK301" s="7"/>
      <c r="CL301" s="7"/>
    </row>
    <row r="302" spans="1:90">
      <c r="A302" s="11"/>
      <c r="B302" s="373"/>
      <c r="C302" s="373"/>
      <c r="D302" s="373"/>
      <c r="E302" s="13"/>
      <c r="F302" s="11"/>
      <c r="G302" s="25"/>
      <c r="H302" s="31"/>
      <c r="I302" s="30"/>
      <c r="M302" s="25"/>
      <c r="N302" s="31"/>
      <c r="O302" s="30"/>
      <c r="V302" s="12"/>
      <c r="W302" s="12"/>
      <c r="X302" s="14"/>
      <c r="AB302" s="25"/>
      <c r="AC302" s="12"/>
      <c r="AD302" s="12"/>
      <c r="AK302" s="12"/>
      <c r="AL302" s="30"/>
      <c r="AM302" s="32"/>
      <c r="AQ302" s="12"/>
      <c r="AR302" s="12"/>
      <c r="AS302" s="12"/>
      <c r="AZ302" s="49"/>
      <c r="BA302" s="30"/>
      <c r="BB302" s="12"/>
      <c r="BF302" s="12"/>
      <c r="BG302" s="12"/>
      <c r="BH302" s="12"/>
      <c r="BO302" s="7"/>
      <c r="BP302" s="7"/>
      <c r="BQ302" s="7"/>
      <c r="BU302" s="7"/>
      <c r="BV302" s="7"/>
      <c r="BW302" s="7"/>
      <c r="CD302" s="7"/>
      <c r="CE302" s="7"/>
      <c r="CF302" s="7"/>
      <c r="CJ302" s="7"/>
      <c r="CK302" s="7"/>
      <c r="CL302" s="7"/>
    </row>
    <row r="303" spans="1:90">
      <c r="A303" s="11"/>
      <c r="B303" s="373"/>
      <c r="C303" s="373"/>
      <c r="D303" s="373"/>
      <c r="E303" s="13"/>
      <c r="F303" s="11"/>
      <c r="G303" s="25"/>
      <c r="H303" s="31"/>
      <c r="I303" s="30"/>
      <c r="M303" s="25"/>
      <c r="N303" s="31"/>
      <c r="O303" s="30"/>
      <c r="V303" s="12"/>
      <c r="W303" s="12"/>
      <c r="X303" s="14"/>
      <c r="AB303" s="25"/>
      <c r="AC303" s="12"/>
      <c r="AD303" s="12"/>
      <c r="AK303" s="12"/>
      <c r="AL303" s="30"/>
      <c r="AM303" s="32"/>
      <c r="AQ303" s="12"/>
      <c r="AR303" s="12"/>
      <c r="AS303" s="12"/>
      <c r="AZ303" s="49"/>
      <c r="BA303" s="30"/>
      <c r="BB303" s="12"/>
      <c r="BF303" s="12"/>
      <c r="BG303" s="12"/>
      <c r="BH303" s="12"/>
      <c r="BO303" s="7"/>
      <c r="BP303" s="7"/>
      <c r="BQ303" s="7"/>
      <c r="BU303" s="7"/>
      <c r="BV303" s="7"/>
      <c r="BW303" s="7"/>
      <c r="CD303" s="7"/>
      <c r="CE303" s="7"/>
      <c r="CF303" s="7"/>
      <c r="CJ303" s="7"/>
      <c r="CK303" s="7"/>
      <c r="CL303" s="7"/>
    </row>
    <row r="304" spans="1:90">
      <c r="A304" s="11"/>
      <c r="B304" s="373"/>
      <c r="C304" s="373"/>
      <c r="D304" s="373"/>
      <c r="E304" s="13"/>
      <c r="F304" s="11"/>
      <c r="G304" s="25"/>
      <c r="H304" s="31"/>
      <c r="I304" s="30"/>
      <c r="M304" s="25"/>
      <c r="N304" s="31"/>
      <c r="O304" s="30"/>
      <c r="V304" s="12"/>
      <c r="W304" s="12"/>
      <c r="X304" s="14"/>
      <c r="AB304" s="25"/>
      <c r="AC304" s="12"/>
      <c r="AD304" s="12"/>
      <c r="AK304" s="12"/>
      <c r="AL304" s="30"/>
      <c r="AM304" s="32"/>
      <c r="AQ304" s="12"/>
      <c r="AR304" s="12"/>
      <c r="AS304" s="12"/>
      <c r="AZ304" s="49"/>
      <c r="BA304" s="30"/>
      <c r="BB304" s="12"/>
      <c r="BF304" s="12"/>
      <c r="BG304" s="12"/>
      <c r="BH304" s="12"/>
      <c r="BO304" s="7"/>
      <c r="BP304" s="7"/>
      <c r="BQ304" s="7"/>
      <c r="BU304" s="7"/>
      <c r="BV304" s="7"/>
      <c r="BW304" s="7"/>
      <c r="CD304" s="7"/>
      <c r="CE304" s="7"/>
      <c r="CF304" s="7"/>
      <c r="CJ304" s="7"/>
      <c r="CK304" s="7"/>
      <c r="CL304" s="7"/>
    </row>
    <row r="305" spans="1:90">
      <c r="A305" s="11"/>
      <c r="B305" s="373"/>
      <c r="C305" s="373"/>
      <c r="D305" s="373"/>
      <c r="E305" s="13"/>
      <c r="F305" s="11"/>
      <c r="G305" s="25"/>
      <c r="H305" s="31"/>
      <c r="I305" s="30"/>
      <c r="M305" s="25"/>
      <c r="N305" s="31"/>
      <c r="O305" s="30"/>
      <c r="V305" s="12"/>
      <c r="W305" s="12"/>
      <c r="X305" s="14"/>
      <c r="AB305" s="25"/>
      <c r="AC305" s="12"/>
      <c r="AD305" s="12"/>
      <c r="AK305" s="12"/>
      <c r="AL305" s="30"/>
      <c r="AM305" s="32"/>
      <c r="AQ305" s="12"/>
      <c r="AR305" s="12"/>
      <c r="AS305" s="12"/>
      <c r="AZ305" s="49"/>
      <c r="BA305" s="30"/>
      <c r="BB305" s="12"/>
      <c r="BF305" s="12"/>
      <c r="BG305" s="12"/>
      <c r="BH305" s="12"/>
      <c r="BO305" s="7"/>
      <c r="BP305" s="7"/>
      <c r="BQ305" s="7"/>
      <c r="BU305" s="7"/>
      <c r="BV305" s="7"/>
      <c r="BW305" s="7"/>
      <c r="CD305" s="7"/>
      <c r="CE305" s="7"/>
      <c r="CF305" s="7"/>
      <c r="CJ305" s="7"/>
      <c r="CK305" s="7"/>
      <c r="CL305" s="7"/>
    </row>
    <row r="306" spans="1:90">
      <c r="A306" s="11"/>
      <c r="B306" s="373"/>
      <c r="C306" s="373"/>
      <c r="D306" s="373"/>
      <c r="E306" s="13"/>
      <c r="F306" s="11"/>
      <c r="G306" s="25"/>
      <c r="H306" s="31"/>
      <c r="I306" s="30"/>
      <c r="M306" s="25"/>
      <c r="N306" s="31"/>
      <c r="O306" s="30"/>
      <c r="V306" s="12"/>
      <c r="W306" s="12"/>
      <c r="X306" s="14"/>
      <c r="AB306" s="25"/>
      <c r="AC306" s="12"/>
      <c r="AD306" s="12"/>
      <c r="AK306" s="12"/>
      <c r="AL306" s="30"/>
      <c r="AM306" s="32"/>
      <c r="AQ306" s="12"/>
      <c r="AR306" s="12"/>
      <c r="AS306" s="12"/>
      <c r="AZ306" s="49"/>
      <c r="BA306" s="30"/>
      <c r="BB306" s="12"/>
      <c r="BF306" s="12"/>
      <c r="BG306" s="12"/>
      <c r="BH306" s="12"/>
      <c r="BO306" s="7"/>
      <c r="BP306" s="7"/>
      <c r="BQ306" s="7"/>
      <c r="BU306" s="7"/>
      <c r="BV306" s="7"/>
      <c r="BW306" s="7"/>
      <c r="CD306" s="7"/>
      <c r="CE306" s="7"/>
      <c r="CF306" s="7"/>
      <c r="CJ306" s="7"/>
      <c r="CK306" s="7"/>
      <c r="CL306" s="7"/>
    </row>
    <row r="307" spans="1:90">
      <c r="A307" s="11"/>
      <c r="B307" s="373"/>
      <c r="C307" s="373"/>
      <c r="D307" s="373"/>
      <c r="E307" s="13"/>
      <c r="F307" s="11"/>
      <c r="G307" s="25"/>
      <c r="H307" s="31"/>
      <c r="I307" s="30"/>
      <c r="M307" s="25"/>
      <c r="N307" s="31"/>
      <c r="O307" s="30"/>
      <c r="V307" s="12"/>
      <c r="W307" s="12"/>
      <c r="X307" s="14"/>
      <c r="AB307" s="25"/>
      <c r="AC307" s="12"/>
      <c r="AD307" s="12"/>
      <c r="AK307" s="12"/>
      <c r="AL307" s="30"/>
      <c r="AM307" s="32"/>
      <c r="AQ307" s="12"/>
      <c r="AR307" s="12"/>
      <c r="AS307" s="12"/>
      <c r="AZ307" s="49"/>
      <c r="BA307" s="30"/>
      <c r="BB307" s="12"/>
      <c r="BF307" s="12"/>
      <c r="BG307" s="12"/>
      <c r="BH307" s="12"/>
      <c r="BO307" s="7"/>
      <c r="BP307" s="7"/>
      <c r="BQ307" s="7"/>
      <c r="BU307" s="7"/>
      <c r="BV307" s="7"/>
      <c r="BW307" s="7"/>
      <c r="CD307" s="7"/>
      <c r="CE307" s="7"/>
      <c r="CF307" s="7"/>
      <c r="CJ307" s="7"/>
      <c r="CK307" s="7"/>
      <c r="CL307" s="7"/>
    </row>
    <row r="308" spans="1:90">
      <c r="A308" s="11"/>
      <c r="B308" s="373"/>
      <c r="C308" s="373"/>
      <c r="D308" s="373"/>
      <c r="E308" s="13"/>
      <c r="F308" s="11"/>
      <c r="G308" s="25"/>
      <c r="H308" s="31"/>
      <c r="I308" s="30"/>
      <c r="M308" s="25"/>
      <c r="N308" s="31"/>
      <c r="O308" s="30"/>
      <c r="V308" s="12"/>
      <c r="W308" s="12"/>
      <c r="X308" s="14"/>
      <c r="AB308" s="25"/>
      <c r="AC308" s="12"/>
      <c r="AD308" s="12"/>
      <c r="AK308" s="12"/>
      <c r="AL308" s="30"/>
      <c r="AM308" s="32"/>
      <c r="AQ308" s="12"/>
      <c r="AR308" s="12"/>
      <c r="AS308" s="12"/>
      <c r="AZ308" s="49"/>
      <c r="BA308" s="30"/>
      <c r="BB308" s="12"/>
      <c r="BF308" s="12"/>
      <c r="BG308" s="12"/>
      <c r="BH308" s="12"/>
      <c r="BO308" s="7"/>
      <c r="BP308" s="7"/>
      <c r="BQ308" s="7"/>
      <c r="BU308" s="7"/>
      <c r="BV308" s="7"/>
      <c r="BW308" s="7"/>
      <c r="CD308" s="7"/>
      <c r="CE308" s="7"/>
      <c r="CF308" s="7"/>
      <c r="CJ308" s="7"/>
      <c r="CK308" s="7"/>
      <c r="CL308" s="7"/>
    </row>
    <row r="309" spans="1:90">
      <c r="A309" s="11"/>
      <c r="B309" s="373"/>
      <c r="C309" s="373"/>
      <c r="D309" s="373"/>
      <c r="E309" s="13"/>
      <c r="F309" s="11"/>
      <c r="G309" s="25"/>
      <c r="H309" s="31"/>
      <c r="I309" s="30"/>
      <c r="M309" s="25"/>
      <c r="N309" s="31"/>
      <c r="O309" s="30"/>
      <c r="V309" s="12"/>
      <c r="W309" s="12"/>
      <c r="X309" s="14"/>
      <c r="AB309" s="25"/>
      <c r="AC309" s="12"/>
      <c r="AD309" s="12"/>
      <c r="AK309" s="12"/>
      <c r="AL309" s="30"/>
      <c r="AM309" s="32"/>
      <c r="AQ309" s="12"/>
      <c r="AR309" s="12"/>
      <c r="AS309" s="12"/>
      <c r="AZ309" s="49"/>
      <c r="BA309" s="30"/>
      <c r="BB309" s="12"/>
      <c r="BF309" s="12"/>
      <c r="BG309" s="12"/>
      <c r="BH309" s="12"/>
      <c r="BO309" s="7"/>
      <c r="BP309" s="7"/>
      <c r="BQ309" s="7"/>
      <c r="BU309" s="7"/>
      <c r="BV309" s="7"/>
      <c r="BW309" s="7"/>
      <c r="CD309" s="7"/>
      <c r="CE309" s="7"/>
      <c r="CF309" s="7"/>
      <c r="CJ309" s="7"/>
      <c r="CK309" s="7"/>
      <c r="CL309" s="7"/>
    </row>
    <row r="310" spans="1:90">
      <c r="A310" s="11"/>
      <c r="B310" s="373"/>
      <c r="C310" s="373"/>
      <c r="D310" s="373"/>
      <c r="E310" s="13"/>
      <c r="F310" s="11"/>
      <c r="G310" s="25"/>
      <c r="H310" s="31"/>
      <c r="I310" s="30"/>
      <c r="M310" s="25"/>
      <c r="N310" s="31"/>
      <c r="O310" s="30"/>
      <c r="V310" s="12"/>
      <c r="W310" s="12"/>
      <c r="X310" s="14"/>
      <c r="AB310" s="25"/>
      <c r="AC310" s="12"/>
      <c r="AD310" s="12"/>
      <c r="AK310" s="12"/>
      <c r="AL310" s="30"/>
      <c r="AM310" s="32"/>
      <c r="AQ310" s="12"/>
      <c r="AR310" s="12"/>
      <c r="AS310" s="12"/>
      <c r="AZ310" s="49"/>
      <c r="BA310" s="30"/>
      <c r="BB310" s="12"/>
      <c r="BF310" s="12"/>
      <c r="BG310" s="12"/>
      <c r="BH310" s="12"/>
      <c r="BO310" s="7"/>
      <c r="BP310" s="7"/>
      <c r="BQ310" s="7"/>
      <c r="BU310" s="7"/>
      <c r="BV310" s="7"/>
      <c r="BW310" s="7"/>
      <c r="CD310" s="7"/>
      <c r="CE310" s="7"/>
      <c r="CF310" s="7"/>
      <c r="CJ310" s="7"/>
      <c r="CK310" s="7"/>
      <c r="CL310" s="7"/>
    </row>
    <row r="311" spans="1:90">
      <c r="A311" s="11"/>
      <c r="B311" s="373"/>
      <c r="C311" s="373"/>
      <c r="D311" s="373"/>
      <c r="E311" s="13"/>
      <c r="F311" s="11"/>
      <c r="G311" s="25"/>
      <c r="H311" s="31"/>
      <c r="I311" s="30"/>
      <c r="M311" s="25"/>
      <c r="N311" s="31"/>
      <c r="O311" s="30"/>
      <c r="V311" s="12"/>
      <c r="W311" s="12"/>
      <c r="X311" s="14"/>
      <c r="AB311" s="25"/>
      <c r="AC311" s="12"/>
      <c r="AD311" s="12"/>
      <c r="AK311" s="12"/>
      <c r="AL311" s="30"/>
      <c r="AM311" s="32"/>
      <c r="AQ311" s="12"/>
      <c r="AR311" s="12"/>
      <c r="AS311" s="12"/>
      <c r="AZ311" s="49"/>
      <c r="BA311" s="30"/>
      <c r="BB311" s="12"/>
      <c r="BF311" s="12"/>
      <c r="BG311" s="12"/>
      <c r="BH311" s="12"/>
      <c r="BO311" s="7"/>
      <c r="BP311" s="7"/>
      <c r="BQ311" s="7"/>
      <c r="BU311" s="7"/>
      <c r="BV311" s="7"/>
      <c r="BW311" s="7"/>
      <c r="CD311" s="7"/>
      <c r="CE311" s="7"/>
      <c r="CF311" s="7"/>
      <c r="CJ311" s="7"/>
      <c r="CK311" s="7"/>
      <c r="CL311" s="7"/>
    </row>
    <row r="312" spans="1:90">
      <c r="A312" s="11"/>
      <c r="B312" s="373"/>
      <c r="C312" s="373"/>
      <c r="D312" s="373"/>
      <c r="E312" s="13"/>
      <c r="F312" s="11"/>
      <c r="G312" s="25"/>
      <c r="H312" s="31"/>
      <c r="I312" s="30"/>
      <c r="M312" s="25"/>
      <c r="N312" s="31"/>
      <c r="O312" s="30"/>
      <c r="V312" s="12"/>
      <c r="W312" s="12"/>
      <c r="X312" s="14"/>
      <c r="AB312" s="25"/>
      <c r="AC312" s="12"/>
      <c r="AD312" s="12"/>
      <c r="AK312" s="12"/>
      <c r="AL312" s="30"/>
      <c r="AM312" s="32"/>
      <c r="AQ312" s="12"/>
      <c r="AR312" s="12"/>
      <c r="AS312" s="12"/>
      <c r="AZ312" s="49"/>
      <c r="BA312" s="30"/>
      <c r="BB312" s="12"/>
      <c r="BF312" s="12"/>
      <c r="BG312" s="12"/>
      <c r="BH312" s="12"/>
      <c r="BO312" s="7"/>
      <c r="BP312" s="7"/>
      <c r="BQ312" s="7"/>
      <c r="BU312" s="7"/>
      <c r="BV312" s="7"/>
      <c r="BW312" s="7"/>
      <c r="CD312" s="7"/>
      <c r="CE312" s="7"/>
      <c r="CF312" s="7"/>
      <c r="CJ312" s="7"/>
      <c r="CK312" s="7"/>
      <c r="CL312" s="7"/>
    </row>
    <row r="313" spans="1:90">
      <c r="A313" s="11"/>
      <c r="B313" s="373"/>
      <c r="C313" s="373"/>
      <c r="D313" s="373"/>
      <c r="E313" s="13"/>
      <c r="F313" s="11"/>
      <c r="G313" s="25"/>
      <c r="H313" s="31"/>
      <c r="I313" s="30"/>
      <c r="M313" s="25"/>
      <c r="N313" s="31"/>
      <c r="O313" s="30"/>
      <c r="V313" s="12"/>
      <c r="W313" s="12"/>
      <c r="X313" s="14"/>
      <c r="AB313" s="25"/>
      <c r="AC313" s="12"/>
      <c r="AD313" s="12"/>
      <c r="AK313" s="12"/>
      <c r="AL313" s="30"/>
      <c r="AM313" s="32"/>
      <c r="AQ313" s="12"/>
      <c r="AR313" s="12"/>
      <c r="AS313" s="12"/>
      <c r="AZ313" s="49"/>
      <c r="BA313" s="30"/>
      <c r="BB313" s="12"/>
      <c r="BF313" s="12"/>
      <c r="BG313" s="12"/>
      <c r="BH313" s="12"/>
      <c r="BO313" s="7"/>
      <c r="BP313" s="7"/>
      <c r="BQ313" s="7"/>
      <c r="BU313" s="7"/>
      <c r="BV313" s="7"/>
      <c r="BW313" s="7"/>
      <c r="CD313" s="7"/>
      <c r="CE313" s="7"/>
      <c r="CF313" s="7"/>
      <c r="CJ313" s="7"/>
      <c r="CK313" s="7"/>
      <c r="CL313" s="7"/>
    </row>
    <row r="314" spans="1:90">
      <c r="A314" s="11"/>
      <c r="B314" s="373"/>
      <c r="C314" s="373"/>
      <c r="D314" s="373"/>
      <c r="E314" s="13"/>
      <c r="F314" s="11"/>
      <c r="G314" s="25"/>
      <c r="H314" s="31"/>
      <c r="I314" s="30"/>
      <c r="M314" s="25"/>
      <c r="N314" s="31"/>
      <c r="O314" s="30"/>
      <c r="V314" s="12"/>
      <c r="W314" s="12"/>
      <c r="X314" s="14"/>
      <c r="AB314" s="25"/>
      <c r="AC314" s="12"/>
      <c r="AD314" s="12"/>
      <c r="AK314" s="12"/>
      <c r="AL314" s="30"/>
      <c r="AM314" s="32"/>
      <c r="AQ314" s="12"/>
      <c r="AR314" s="12"/>
      <c r="AS314" s="12"/>
      <c r="AZ314" s="49"/>
      <c r="BA314" s="30"/>
      <c r="BB314" s="12"/>
      <c r="BF314" s="12"/>
      <c r="BG314" s="12"/>
      <c r="BH314" s="12"/>
      <c r="BO314" s="7"/>
      <c r="BP314" s="7"/>
      <c r="BQ314" s="7"/>
      <c r="BU314" s="7"/>
      <c r="BV314" s="7"/>
      <c r="BW314" s="7"/>
      <c r="CD314" s="7"/>
      <c r="CE314" s="7"/>
      <c r="CF314" s="7"/>
      <c r="CJ314" s="7"/>
      <c r="CK314" s="7"/>
      <c r="CL314" s="7"/>
    </row>
    <row r="315" spans="1:90">
      <c r="A315" s="11"/>
      <c r="B315" s="373"/>
      <c r="C315" s="373"/>
      <c r="D315" s="373"/>
      <c r="E315" s="13"/>
      <c r="F315" s="11"/>
      <c r="G315" s="25"/>
      <c r="H315" s="31"/>
      <c r="I315" s="30"/>
      <c r="M315" s="25"/>
      <c r="N315" s="31"/>
      <c r="O315" s="30"/>
      <c r="V315" s="12"/>
      <c r="W315" s="12"/>
      <c r="X315" s="14"/>
      <c r="AB315" s="25"/>
      <c r="AC315" s="12"/>
      <c r="AD315" s="12"/>
      <c r="AK315" s="12"/>
      <c r="AL315" s="30"/>
      <c r="AM315" s="32"/>
      <c r="AQ315" s="12"/>
      <c r="AR315" s="12"/>
      <c r="AS315" s="12"/>
      <c r="AZ315" s="49"/>
      <c r="BA315" s="30"/>
      <c r="BB315" s="12"/>
      <c r="BF315" s="12"/>
      <c r="BG315" s="12"/>
      <c r="BH315" s="12"/>
      <c r="BO315" s="7"/>
      <c r="BP315" s="7"/>
      <c r="BQ315" s="7"/>
      <c r="BU315" s="7"/>
      <c r="BV315" s="7"/>
      <c r="BW315" s="7"/>
      <c r="CD315" s="7"/>
      <c r="CE315" s="7"/>
      <c r="CF315" s="7"/>
      <c r="CJ315" s="7"/>
      <c r="CK315" s="7"/>
      <c r="CL315" s="7"/>
    </row>
    <row r="316" spans="1:90">
      <c r="A316" s="11"/>
      <c r="B316" s="373"/>
      <c r="C316" s="373"/>
      <c r="D316" s="373"/>
      <c r="E316" s="13"/>
      <c r="F316" s="11"/>
      <c r="G316" s="25"/>
      <c r="H316" s="31"/>
      <c r="I316" s="30"/>
      <c r="M316" s="25"/>
      <c r="N316" s="31"/>
      <c r="O316" s="30"/>
      <c r="V316" s="12"/>
      <c r="W316" s="12"/>
      <c r="X316" s="14"/>
      <c r="AB316" s="25"/>
      <c r="AC316" s="12"/>
      <c r="AD316" s="12"/>
      <c r="AK316" s="12"/>
      <c r="AL316" s="30"/>
      <c r="AM316" s="32"/>
      <c r="AQ316" s="12"/>
      <c r="AR316" s="12"/>
      <c r="AS316" s="12"/>
      <c r="AZ316" s="49"/>
      <c r="BA316" s="30"/>
      <c r="BB316" s="12"/>
      <c r="BF316" s="12"/>
      <c r="BG316" s="12"/>
      <c r="BH316" s="12"/>
      <c r="BO316" s="7"/>
      <c r="BP316" s="7"/>
      <c r="BQ316" s="7"/>
      <c r="BU316" s="7"/>
      <c r="BV316" s="7"/>
      <c r="BW316" s="7"/>
      <c r="CD316" s="7"/>
      <c r="CE316" s="7"/>
      <c r="CF316" s="7"/>
      <c r="CJ316" s="7"/>
      <c r="CK316" s="7"/>
      <c r="CL316" s="7"/>
    </row>
    <row r="317" spans="1:90">
      <c r="A317" s="11"/>
      <c r="B317" s="373"/>
      <c r="C317" s="373"/>
      <c r="D317" s="373"/>
      <c r="E317" s="13"/>
      <c r="F317" s="11"/>
      <c r="G317" s="25"/>
      <c r="H317" s="31"/>
      <c r="I317" s="30"/>
      <c r="M317" s="25"/>
      <c r="N317" s="31"/>
      <c r="O317" s="30"/>
      <c r="V317" s="12"/>
      <c r="W317" s="12"/>
      <c r="X317" s="14"/>
      <c r="AB317" s="25"/>
      <c r="AC317" s="12"/>
      <c r="AD317" s="12"/>
      <c r="AK317" s="12"/>
      <c r="AL317" s="30"/>
      <c r="AM317" s="32"/>
      <c r="AQ317" s="12"/>
      <c r="AR317" s="12"/>
      <c r="AS317" s="12"/>
      <c r="AZ317" s="49"/>
      <c r="BA317" s="30"/>
      <c r="BB317" s="12"/>
      <c r="BF317" s="12"/>
      <c r="BG317" s="12"/>
      <c r="BH317" s="12"/>
      <c r="BO317" s="7"/>
      <c r="BP317" s="7"/>
      <c r="BQ317" s="7"/>
      <c r="BU317" s="7"/>
      <c r="BV317" s="7"/>
      <c r="BW317" s="7"/>
      <c r="CD317" s="7"/>
      <c r="CE317" s="7"/>
      <c r="CF317" s="7"/>
      <c r="CJ317" s="7"/>
      <c r="CK317" s="7"/>
      <c r="CL317" s="7"/>
    </row>
    <row r="318" spans="1:90">
      <c r="A318" s="11"/>
      <c r="B318" s="373"/>
      <c r="C318" s="373"/>
      <c r="D318" s="373"/>
      <c r="E318" s="13"/>
      <c r="F318" s="11"/>
      <c r="G318" s="25"/>
      <c r="H318" s="31"/>
      <c r="I318" s="30"/>
      <c r="M318" s="25"/>
      <c r="N318" s="31"/>
      <c r="O318" s="30"/>
      <c r="V318" s="12"/>
      <c r="W318" s="12"/>
      <c r="X318" s="14"/>
      <c r="AB318" s="25"/>
      <c r="AC318" s="12"/>
      <c r="AD318" s="12"/>
      <c r="AK318" s="12"/>
      <c r="AL318" s="30"/>
      <c r="AM318" s="32"/>
      <c r="AQ318" s="12"/>
      <c r="AR318" s="12"/>
      <c r="AS318" s="12"/>
      <c r="AZ318" s="49"/>
      <c r="BA318" s="30"/>
      <c r="BB318" s="12"/>
      <c r="BF318" s="12"/>
      <c r="BG318" s="12"/>
      <c r="BH318" s="12"/>
      <c r="BO318" s="7"/>
      <c r="BP318" s="7"/>
      <c r="BQ318" s="7"/>
      <c r="BU318" s="7"/>
      <c r="BV318" s="7"/>
      <c r="BW318" s="7"/>
      <c r="CD318" s="7"/>
      <c r="CE318" s="7"/>
      <c r="CF318" s="7"/>
      <c r="CJ318" s="7"/>
      <c r="CK318" s="7"/>
      <c r="CL318" s="7"/>
    </row>
    <row r="319" spans="1:90">
      <c r="A319" s="11"/>
      <c r="B319" s="373"/>
      <c r="C319" s="373"/>
      <c r="D319" s="373"/>
      <c r="E319" s="13"/>
      <c r="F319" s="11"/>
      <c r="G319" s="25"/>
      <c r="H319" s="31"/>
      <c r="I319" s="30"/>
      <c r="M319" s="25"/>
      <c r="N319" s="31"/>
      <c r="O319" s="30"/>
      <c r="V319" s="12"/>
      <c r="W319" s="12"/>
      <c r="X319" s="14"/>
      <c r="AB319" s="25"/>
      <c r="AC319" s="12"/>
      <c r="AD319" s="12"/>
      <c r="AK319" s="12"/>
      <c r="AL319" s="30"/>
      <c r="AM319" s="32"/>
      <c r="AQ319" s="12"/>
      <c r="AR319" s="12"/>
      <c r="AS319" s="12"/>
      <c r="AZ319" s="49"/>
      <c r="BA319" s="30"/>
      <c r="BB319" s="12"/>
      <c r="BF319" s="12"/>
      <c r="BG319" s="12"/>
      <c r="BH319" s="12"/>
      <c r="BO319" s="7"/>
      <c r="BP319" s="7"/>
      <c r="BQ319" s="7"/>
      <c r="BU319" s="7"/>
      <c r="BV319" s="7"/>
      <c r="BW319" s="7"/>
      <c r="CD319" s="7"/>
      <c r="CE319" s="7"/>
      <c r="CF319" s="7"/>
      <c r="CJ319" s="7"/>
      <c r="CK319" s="7"/>
      <c r="CL319" s="7"/>
    </row>
    <row r="320" spans="1:90">
      <c r="A320" s="11"/>
      <c r="B320" s="373"/>
      <c r="C320" s="373"/>
      <c r="D320" s="373"/>
      <c r="E320" s="13"/>
      <c r="F320" s="11"/>
      <c r="G320" s="25"/>
      <c r="H320" s="31"/>
      <c r="I320" s="30"/>
      <c r="M320" s="25"/>
      <c r="N320" s="31"/>
      <c r="O320" s="30"/>
      <c r="V320" s="12"/>
      <c r="W320" s="12"/>
      <c r="X320" s="14"/>
      <c r="AB320" s="25"/>
      <c r="AC320" s="12"/>
      <c r="AD320" s="12"/>
      <c r="AK320" s="12"/>
      <c r="AL320" s="30"/>
      <c r="AM320" s="32"/>
      <c r="AQ320" s="12"/>
      <c r="AR320" s="12"/>
      <c r="AS320" s="12"/>
      <c r="AZ320" s="49"/>
      <c r="BA320" s="30"/>
      <c r="BB320" s="12"/>
      <c r="BF320" s="12"/>
      <c r="BG320" s="12"/>
      <c r="BH320" s="12"/>
      <c r="BO320" s="7"/>
      <c r="BP320" s="7"/>
      <c r="BQ320" s="7"/>
      <c r="BU320" s="7"/>
      <c r="BV320" s="7"/>
      <c r="BW320" s="7"/>
      <c r="CD320" s="7"/>
      <c r="CE320" s="7"/>
      <c r="CF320" s="7"/>
      <c r="CJ320" s="7"/>
      <c r="CK320" s="7"/>
      <c r="CL320" s="7"/>
    </row>
    <row r="321" spans="1:90">
      <c r="A321" s="11"/>
      <c r="B321" s="373"/>
      <c r="C321" s="373"/>
      <c r="D321" s="373"/>
      <c r="E321" s="13"/>
      <c r="F321" s="11"/>
      <c r="G321" s="25"/>
      <c r="H321" s="31"/>
      <c r="I321" s="30"/>
      <c r="M321" s="25"/>
      <c r="N321" s="31"/>
      <c r="O321" s="30"/>
      <c r="V321" s="12"/>
      <c r="W321" s="12"/>
      <c r="X321" s="14"/>
      <c r="AB321" s="25"/>
      <c r="AC321" s="12"/>
      <c r="AD321" s="12"/>
      <c r="AK321" s="12"/>
      <c r="AL321" s="30"/>
      <c r="AM321" s="32"/>
      <c r="AQ321" s="12"/>
      <c r="AR321" s="12"/>
      <c r="AS321" s="12"/>
      <c r="AZ321" s="49"/>
      <c r="BA321" s="30"/>
      <c r="BB321" s="12"/>
      <c r="BF321" s="12"/>
      <c r="BG321" s="12"/>
      <c r="BH321" s="12"/>
      <c r="BO321" s="7"/>
      <c r="BP321" s="7"/>
      <c r="BQ321" s="7"/>
      <c r="BU321" s="7"/>
      <c r="BV321" s="7"/>
      <c r="BW321" s="7"/>
      <c r="CD321" s="7"/>
      <c r="CE321" s="7"/>
      <c r="CF321" s="7"/>
      <c r="CJ321" s="7"/>
      <c r="CK321" s="7"/>
      <c r="CL321" s="7"/>
    </row>
    <row r="322" spans="1:90">
      <c r="A322" s="11"/>
      <c r="B322" s="373"/>
      <c r="C322" s="373"/>
      <c r="D322" s="373"/>
      <c r="E322" s="13"/>
      <c r="F322" s="11"/>
      <c r="G322" s="25"/>
      <c r="H322" s="31"/>
      <c r="I322" s="30"/>
      <c r="M322" s="25"/>
      <c r="N322" s="31"/>
      <c r="O322" s="30"/>
      <c r="V322" s="12"/>
      <c r="W322" s="12"/>
      <c r="X322" s="14"/>
      <c r="AB322" s="25"/>
      <c r="AC322" s="12"/>
      <c r="AD322" s="12"/>
      <c r="AK322" s="12"/>
      <c r="AL322" s="30"/>
      <c r="AM322" s="32"/>
      <c r="AQ322" s="12"/>
      <c r="AR322" s="12"/>
      <c r="AS322" s="12"/>
      <c r="AZ322" s="49"/>
      <c r="BA322" s="30"/>
      <c r="BB322" s="12"/>
      <c r="BF322" s="12"/>
      <c r="BG322" s="12"/>
      <c r="BH322" s="12"/>
      <c r="BO322" s="7"/>
      <c r="BP322" s="7"/>
      <c r="BQ322" s="7"/>
      <c r="BU322" s="7"/>
      <c r="BV322" s="7"/>
      <c r="BW322" s="7"/>
      <c r="CD322" s="7"/>
      <c r="CE322" s="7"/>
      <c r="CF322" s="7"/>
      <c r="CJ322" s="7"/>
      <c r="CK322" s="7"/>
      <c r="CL322" s="7"/>
    </row>
    <row r="323" spans="1:90">
      <c r="A323" s="11"/>
      <c r="B323" s="373"/>
      <c r="C323" s="373"/>
      <c r="D323" s="373"/>
      <c r="E323" s="13"/>
      <c r="F323" s="11"/>
      <c r="G323" s="25"/>
      <c r="H323" s="31"/>
      <c r="I323" s="30"/>
      <c r="M323" s="25"/>
      <c r="N323" s="31"/>
      <c r="O323" s="30"/>
      <c r="V323" s="12"/>
      <c r="W323" s="12"/>
      <c r="X323" s="14"/>
      <c r="AB323" s="25"/>
      <c r="AC323" s="12"/>
      <c r="AD323" s="12"/>
      <c r="AK323" s="12"/>
      <c r="AL323" s="30"/>
      <c r="AM323" s="32"/>
      <c r="AQ323" s="12"/>
      <c r="AR323" s="12"/>
      <c r="AS323" s="12"/>
      <c r="AZ323" s="49"/>
      <c r="BA323" s="30"/>
      <c r="BB323" s="12"/>
      <c r="BF323" s="12"/>
      <c r="BG323" s="12"/>
      <c r="BH323" s="12"/>
      <c r="BO323" s="7"/>
      <c r="BP323" s="7"/>
      <c r="BQ323" s="7"/>
      <c r="BU323" s="7"/>
      <c r="BV323" s="7"/>
      <c r="BW323" s="7"/>
      <c r="CD323" s="7"/>
      <c r="CE323" s="7"/>
      <c r="CF323" s="7"/>
      <c r="CJ323" s="7"/>
      <c r="CK323" s="7"/>
      <c r="CL323" s="7"/>
    </row>
    <row r="324" spans="1:90">
      <c r="A324" s="11"/>
      <c r="B324" s="373"/>
      <c r="C324" s="373"/>
      <c r="D324" s="373"/>
      <c r="E324" s="13"/>
      <c r="F324" s="11"/>
      <c r="G324" s="25"/>
      <c r="H324" s="31"/>
      <c r="I324" s="30"/>
      <c r="M324" s="25"/>
      <c r="N324" s="31"/>
      <c r="O324" s="30"/>
      <c r="V324" s="12"/>
      <c r="W324" s="12"/>
      <c r="X324" s="14"/>
      <c r="AB324" s="25"/>
      <c r="AC324" s="12"/>
      <c r="AD324" s="12"/>
      <c r="AK324" s="12"/>
      <c r="AL324" s="30"/>
      <c r="AM324" s="32"/>
      <c r="AQ324" s="12"/>
      <c r="AR324" s="12"/>
      <c r="AS324" s="12"/>
      <c r="AZ324" s="49"/>
      <c r="BA324" s="30"/>
      <c r="BB324" s="12"/>
      <c r="BF324" s="12"/>
      <c r="BG324" s="12"/>
      <c r="BH324" s="12"/>
      <c r="BO324" s="7"/>
      <c r="BP324" s="7"/>
      <c r="BQ324" s="7"/>
      <c r="BU324" s="7"/>
      <c r="BV324" s="7"/>
      <c r="BW324" s="7"/>
      <c r="CD324" s="7"/>
      <c r="CE324" s="7"/>
      <c r="CF324" s="7"/>
      <c r="CJ324" s="7"/>
      <c r="CK324" s="7"/>
      <c r="CL324" s="7"/>
    </row>
    <row r="325" spans="1:90">
      <c r="A325" s="11"/>
      <c r="B325" s="373"/>
      <c r="C325" s="373"/>
      <c r="D325" s="373"/>
      <c r="E325" s="13"/>
      <c r="F325" s="11"/>
      <c r="G325" s="25"/>
      <c r="H325" s="31"/>
      <c r="I325" s="30"/>
      <c r="M325" s="25"/>
      <c r="N325" s="31"/>
      <c r="O325" s="30"/>
      <c r="V325" s="12"/>
      <c r="W325" s="12"/>
      <c r="X325" s="14"/>
      <c r="AB325" s="25"/>
      <c r="AC325" s="12"/>
      <c r="AD325" s="12"/>
      <c r="AK325" s="12"/>
      <c r="AL325" s="30"/>
      <c r="AM325" s="32"/>
      <c r="AQ325" s="12"/>
      <c r="AR325" s="12"/>
      <c r="AS325" s="12"/>
      <c r="AZ325" s="49"/>
      <c r="BA325" s="30"/>
      <c r="BB325" s="12"/>
      <c r="BF325" s="12"/>
      <c r="BG325" s="12"/>
      <c r="BH325" s="12"/>
      <c r="BO325" s="7"/>
      <c r="BP325" s="7"/>
      <c r="BQ325" s="7"/>
      <c r="BU325" s="7"/>
      <c r="BV325" s="7"/>
      <c r="BW325" s="7"/>
      <c r="CD325" s="7"/>
      <c r="CE325" s="7"/>
      <c r="CF325" s="7"/>
      <c r="CJ325" s="7"/>
      <c r="CK325" s="7"/>
      <c r="CL325" s="7"/>
    </row>
    <row r="326" spans="1:90">
      <c r="A326" s="11"/>
      <c r="B326" s="373"/>
      <c r="C326" s="373"/>
      <c r="D326" s="373"/>
      <c r="E326" s="13"/>
      <c r="F326" s="11"/>
      <c r="G326" s="25"/>
      <c r="H326" s="31"/>
      <c r="I326" s="30"/>
      <c r="M326" s="25"/>
      <c r="N326" s="31"/>
      <c r="O326" s="30"/>
      <c r="V326" s="12"/>
      <c r="W326" s="12"/>
      <c r="X326" s="14"/>
      <c r="AB326" s="25"/>
      <c r="AC326" s="12"/>
      <c r="AD326" s="12"/>
      <c r="AK326" s="12"/>
      <c r="AL326" s="30"/>
      <c r="AM326" s="32"/>
      <c r="AQ326" s="12"/>
      <c r="AR326" s="12"/>
      <c r="AS326" s="12"/>
      <c r="AZ326" s="49"/>
      <c r="BA326" s="30"/>
      <c r="BB326" s="12"/>
      <c r="BF326" s="12"/>
      <c r="BG326" s="12"/>
      <c r="BH326" s="12"/>
      <c r="BO326" s="7"/>
      <c r="BP326" s="7"/>
      <c r="BQ326" s="7"/>
      <c r="BU326" s="7"/>
      <c r="BV326" s="7"/>
      <c r="BW326" s="7"/>
      <c r="CD326" s="7"/>
      <c r="CE326" s="7"/>
      <c r="CF326" s="7"/>
      <c r="CJ326" s="7"/>
      <c r="CK326" s="7"/>
      <c r="CL326" s="7"/>
    </row>
    <row r="327" spans="1:90">
      <c r="A327" s="11"/>
      <c r="B327" s="373"/>
      <c r="C327" s="373"/>
      <c r="D327" s="373"/>
      <c r="E327" s="13"/>
      <c r="F327" s="11"/>
      <c r="G327" s="25"/>
      <c r="H327" s="31"/>
      <c r="I327" s="30"/>
      <c r="M327" s="25"/>
      <c r="N327" s="31"/>
      <c r="O327" s="30"/>
      <c r="V327" s="12"/>
      <c r="W327" s="12"/>
      <c r="X327" s="14"/>
      <c r="AB327" s="25"/>
      <c r="AC327" s="12"/>
      <c r="AD327" s="12"/>
      <c r="AK327" s="12"/>
      <c r="AL327" s="30"/>
      <c r="AM327" s="32"/>
      <c r="AQ327" s="12"/>
      <c r="AR327" s="12"/>
      <c r="AS327" s="12"/>
      <c r="AZ327" s="49"/>
      <c r="BA327" s="30"/>
      <c r="BB327" s="12"/>
      <c r="BF327" s="12"/>
      <c r="BG327" s="12"/>
      <c r="BH327" s="12"/>
      <c r="BO327" s="7"/>
      <c r="BP327" s="7"/>
      <c r="BQ327" s="7"/>
      <c r="BU327" s="7"/>
      <c r="BV327" s="7"/>
      <c r="BW327" s="7"/>
      <c r="CD327" s="7"/>
      <c r="CE327" s="7"/>
      <c r="CF327" s="7"/>
      <c r="CJ327" s="7"/>
      <c r="CK327" s="7"/>
      <c r="CL327" s="7"/>
    </row>
    <row r="328" spans="1:90">
      <c r="A328" s="11"/>
      <c r="B328" s="373"/>
      <c r="C328" s="373"/>
      <c r="D328" s="373"/>
      <c r="E328" s="13"/>
      <c r="F328" s="11"/>
      <c r="G328" s="25"/>
      <c r="H328" s="31"/>
      <c r="I328" s="30"/>
      <c r="M328" s="25"/>
      <c r="N328" s="31"/>
      <c r="O328" s="30"/>
      <c r="V328" s="12"/>
      <c r="W328" s="12"/>
      <c r="X328" s="14"/>
      <c r="AB328" s="25"/>
      <c r="AC328" s="12"/>
      <c r="AD328" s="12"/>
      <c r="AK328" s="12"/>
      <c r="AL328" s="30"/>
      <c r="AM328" s="32"/>
      <c r="AQ328" s="12"/>
      <c r="AR328" s="12"/>
      <c r="AS328" s="12"/>
      <c r="AZ328" s="49"/>
      <c r="BA328" s="30"/>
      <c r="BB328" s="12"/>
      <c r="BF328" s="12"/>
      <c r="BG328" s="12"/>
      <c r="BH328" s="12"/>
      <c r="BO328" s="7"/>
      <c r="BP328" s="7"/>
      <c r="BQ328" s="7"/>
      <c r="BU328" s="7"/>
      <c r="BV328" s="7"/>
      <c r="BW328" s="7"/>
      <c r="CD328" s="7"/>
      <c r="CE328" s="7"/>
      <c r="CF328" s="7"/>
      <c r="CJ328" s="7"/>
      <c r="CK328" s="7"/>
      <c r="CL328" s="7"/>
    </row>
    <row r="329" spans="1:90">
      <c r="A329" s="11"/>
      <c r="B329" s="373"/>
      <c r="C329" s="373"/>
      <c r="D329" s="373"/>
      <c r="E329" s="13"/>
      <c r="F329" s="11"/>
      <c r="G329" s="25"/>
      <c r="H329" s="31"/>
      <c r="I329" s="30"/>
      <c r="M329" s="25"/>
      <c r="N329" s="31"/>
      <c r="O329" s="30"/>
      <c r="V329" s="12"/>
      <c r="W329" s="12"/>
      <c r="X329" s="14"/>
      <c r="AB329" s="25"/>
      <c r="AC329" s="12"/>
      <c r="AD329" s="12"/>
      <c r="AK329" s="12"/>
      <c r="AL329" s="30"/>
      <c r="AM329" s="32"/>
      <c r="AQ329" s="12"/>
      <c r="AR329" s="12"/>
      <c r="AS329" s="12"/>
      <c r="AZ329" s="49"/>
      <c r="BA329" s="30"/>
      <c r="BB329" s="12"/>
      <c r="BF329" s="12"/>
      <c r="BG329" s="12"/>
      <c r="BH329" s="12"/>
      <c r="BO329" s="7"/>
      <c r="BP329" s="7"/>
      <c r="BQ329" s="7"/>
      <c r="BU329" s="7"/>
      <c r="BV329" s="7"/>
      <c r="BW329" s="7"/>
      <c r="CD329" s="7"/>
      <c r="CE329" s="7"/>
      <c r="CF329" s="7"/>
      <c r="CJ329" s="7"/>
      <c r="CK329" s="7"/>
      <c r="CL329" s="7"/>
    </row>
    <row r="330" spans="1:90">
      <c r="A330" s="11"/>
      <c r="B330" s="373"/>
      <c r="C330" s="373"/>
      <c r="D330" s="373"/>
      <c r="E330" s="13"/>
      <c r="F330" s="11"/>
      <c r="G330" s="25"/>
      <c r="H330" s="31"/>
      <c r="I330" s="30"/>
      <c r="M330" s="25"/>
      <c r="N330" s="31"/>
      <c r="O330" s="30"/>
      <c r="V330" s="12"/>
      <c r="W330" s="12"/>
      <c r="X330" s="14"/>
      <c r="AB330" s="25"/>
      <c r="AC330" s="12"/>
      <c r="AD330" s="12"/>
      <c r="AK330" s="12"/>
      <c r="AL330" s="30"/>
      <c r="AM330" s="32"/>
      <c r="AQ330" s="12"/>
      <c r="AR330" s="12"/>
      <c r="AS330" s="12"/>
      <c r="AZ330" s="49"/>
      <c r="BA330" s="30"/>
      <c r="BB330" s="12"/>
      <c r="BF330" s="12"/>
      <c r="BG330" s="12"/>
      <c r="BH330" s="12"/>
      <c r="BO330" s="7"/>
      <c r="BP330" s="7"/>
      <c r="BQ330" s="7"/>
      <c r="BU330" s="7"/>
      <c r="BV330" s="7"/>
      <c r="BW330" s="7"/>
      <c r="CD330" s="7"/>
      <c r="CE330" s="7"/>
      <c r="CF330" s="7"/>
      <c r="CJ330" s="7"/>
      <c r="CK330" s="7"/>
      <c r="CL330" s="7"/>
    </row>
    <row r="331" spans="1:90">
      <c r="A331" s="11"/>
      <c r="B331" s="373"/>
      <c r="C331" s="373"/>
      <c r="D331" s="373"/>
      <c r="E331" s="13"/>
      <c r="F331" s="11"/>
      <c r="G331" s="25"/>
      <c r="H331" s="31"/>
      <c r="I331" s="30"/>
      <c r="M331" s="25"/>
      <c r="N331" s="31"/>
      <c r="O331" s="30"/>
      <c r="V331" s="12"/>
      <c r="W331" s="12"/>
      <c r="X331" s="14"/>
      <c r="AB331" s="25"/>
      <c r="AC331" s="12"/>
      <c r="AD331" s="12"/>
      <c r="AK331" s="12"/>
      <c r="AL331" s="30"/>
      <c r="AM331" s="32"/>
      <c r="AQ331" s="12"/>
      <c r="AR331" s="12"/>
      <c r="AS331" s="12"/>
      <c r="AZ331" s="49"/>
      <c r="BA331" s="30"/>
      <c r="BB331" s="12"/>
      <c r="BF331" s="12"/>
      <c r="BG331" s="12"/>
      <c r="BH331" s="12"/>
      <c r="BO331" s="7"/>
      <c r="BP331" s="7"/>
      <c r="BQ331" s="7"/>
      <c r="BU331" s="7"/>
      <c r="BV331" s="7"/>
      <c r="BW331" s="7"/>
      <c r="CD331" s="7"/>
      <c r="CE331" s="7"/>
      <c r="CF331" s="7"/>
      <c r="CJ331" s="7"/>
      <c r="CK331" s="7"/>
      <c r="CL331" s="7"/>
    </row>
    <row r="332" spans="1:90">
      <c r="A332" s="11"/>
      <c r="B332" s="373"/>
      <c r="C332" s="373"/>
      <c r="D332" s="373"/>
      <c r="E332" s="13"/>
      <c r="F332" s="11"/>
      <c r="G332" s="25"/>
      <c r="H332" s="31"/>
      <c r="I332" s="30"/>
      <c r="M332" s="25"/>
      <c r="N332" s="31"/>
      <c r="O332" s="30"/>
      <c r="V332" s="12"/>
      <c r="W332" s="12"/>
      <c r="X332" s="14"/>
      <c r="AB332" s="25"/>
      <c r="AC332" s="12"/>
      <c r="AD332" s="12"/>
      <c r="AK332" s="12"/>
      <c r="AL332" s="30"/>
      <c r="AM332" s="32"/>
      <c r="AQ332" s="12"/>
      <c r="AR332" s="12"/>
      <c r="AS332" s="12"/>
      <c r="AZ332" s="49"/>
      <c r="BA332" s="30"/>
      <c r="BB332" s="12"/>
      <c r="BF332" s="12"/>
      <c r="BG332" s="12"/>
      <c r="BH332" s="12"/>
      <c r="BO332" s="7"/>
      <c r="BP332" s="7"/>
      <c r="BQ332" s="7"/>
      <c r="BU332" s="7"/>
      <c r="BV332" s="7"/>
      <c r="BW332" s="7"/>
      <c r="CD332" s="7"/>
      <c r="CE332" s="7"/>
      <c r="CF332" s="7"/>
      <c r="CJ332" s="7"/>
      <c r="CK332" s="7"/>
      <c r="CL332" s="7"/>
    </row>
    <row r="333" spans="1:90">
      <c r="A333" s="11"/>
      <c r="B333" s="373"/>
      <c r="C333" s="373"/>
      <c r="D333" s="373"/>
      <c r="E333" s="13"/>
      <c r="F333" s="11"/>
      <c r="G333" s="25"/>
      <c r="H333" s="31"/>
      <c r="I333" s="30"/>
      <c r="M333" s="25"/>
      <c r="N333" s="31"/>
      <c r="O333" s="30"/>
      <c r="V333" s="12"/>
      <c r="W333" s="12"/>
      <c r="X333" s="14"/>
      <c r="AB333" s="25"/>
      <c r="AC333" s="12"/>
      <c r="AD333" s="12"/>
      <c r="AK333" s="12"/>
      <c r="AL333" s="30"/>
      <c r="AM333" s="32"/>
      <c r="AQ333" s="12"/>
      <c r="AR333" s="12"/>
      <c r="AS333" s="12"/>
      <c r="AZ333" s="49"/>
      <c r="BA333" s="30"/>
      <c r="BB333" s="12"/>
      <c r="BF333" s="12"/>
      <c r="BG333" s="12"/>
      <c r="BH333" s="12"/>
      <c r="BO333" s="7"/>
      <c r="BP333" s="7"/>
      <c r="BQ333" s="7"/>
      <c r="BU333" s="7"/>
      <c r="BV333" s="7"/>
      <c r="BW333" s="7"/>
      <c r="CD333" s="7"/>
      <c r="CE333" s="7"/>
      <c r="CF333" s="7"/>
      <c r="CJ333" s="7"/>
      <c r="CK333" s="7"/>
      <c r="CL333" s="7"/>
    </row>
    <row r="334" spans="1:90">
      <c r="A334" s="11"/>
      <c r="B334" s="373"/>
      <c r="C334" s="373"/>
      <c r="D334" s="373"/>
      <c r="E334" s="13"/>
      <c r="F334" s="11"/>
      <c r="G334" s="25"/>
      <c r="H334" s="31"/>
      <c r="I334" s="30"/>
      <c r="M334" s="25"/>
      <c r="N334" s="31"/>
      <c r="O334" s="30"/>
      <c r="V334" s="12"/>
      <c r="W334" s="12"/>
      <c r="X334" s="14"/>
      <c r="AB334" s="25"/>
      <c r="AC334" s="12"/>
      <c r="AD334" s="12"/>
      <c r="AK334" s="12"/>
      <c r="AL334" s="30"/>
      <c r="AM334" s="32"/>
      <c r="AQ334" s="12"/>
      <c r="AR334" s="12"/>
      <c r="AS334" s="12"/>
      <c r="AZ334" s="49"/>
      <c r="BA334" s="30"/>
      <c r="BB334" s="12"/>
      <c r="BF334" s="12"/>
      <c r="BG334" s="12"/>
      <c r="BH334" s="12"/>
      <c r="BO334" s="7"/>
      <c r="BP334" s="7"/>
      <c r="BQ334" s="7"/>
      <c r="BU334" s="7"/>
      <c r="BV334" s="7"/>
      <c r="BW334" s="7"/>
      <c r="CD334" s="7"/>
      <c r="CE334" s="7"/>
      <c r="CF334" s="7"/>
      <c r="CJ334" s="7"/>
      <c r="CK334" s="7"/>
      <c r="CL334" s="7"/>
    </row>
    <row r="335" spans="1:90">
      <c r="A335" s="11"/>
      <c r="B335" s="373"/>
      <c r="C335" s="373"/>
      <c r="D335" s="373"/>
      <c r="E335" s="13"/>
      <c r="F335" s="11"/>
      <c r="G335" s="25"/>
      <c r="H335" s="31"/>
      <c r="I335" s="30"/>
      <c r="M335" s="25"/>
      <c r="N335" s="31"/>
      <c r="O335" s="30"/>
      <c r="V335" s="12"/>
      <c r="W335" s="12"/>
      <c r="X335" s="14"/>
      <c r="AB335" s="25"/>
      <c r="AC335" s="12"/>
      <c r="AD335" s="12"/>
      <c r="AK335" s="12"/>
      <c r="AL335" s="30"/>
      <c r="AM335" s="32"/>
      <c r="AQ335" s="12"/>
      <c r="AR335" s="12"/>
      <c r="AS335" s="12"/>
      <c r="AZ335" s="49"/>
      <c r="BA335" s="30"/>
      <c r="BB335" s="12"/>
      <c r="BF335" s="12"/>
      <c r="BG335" s="12"/>
      <c r="BH335" s="12"/>
      <c r="BO335" s="7"/>
      <c r="BP335" s="7"/>
      <c r="BQ335" s="7"/>
      <c r="BU335" s="7"/>
      <c r="BV335" s="7"/>
      <c r="BW335" s="7"/>
      <c r="CD335" s="7"/>
      <c r="CE335" s="7"/>
      <c r="CF335" s="7"/>
      <c r="CJ335" s="7"/>
      <c r="CK335" s="7"/>
      <c r="CL335" s="7"/>
    </row>
    <row r="336" spans="1:90">
      <c r="A336" s="11"/>
      <c r="B336" s="373"/>
      <c r="C336" s="373"/>
      <c r="D336" s="373"/>
      <c r="E336" s="13"/>
      <c r="F336" s="11"/>
      <c r="G336" s="25"/>
      <c r="H336" s="31"/>
      <c r="I336" s="30"/>
      <c r="M336" s="25"/>
      <c r="N336" s="31"/>
      <c r="O336" s="30"/>
      <c r="V336" s="12"/>
      <c r="W336" s="12"/>
      <c r="X336" s="14"/>
      <c r="AB336" s="25"/>
      <c r="AC336" s="12"/>
      <c r="AD336" s="12"/>
      <c r="AK336" s="12"/>
      <c r="AL336" s="30"/>
      <c r="AM336" s="32"/>
      <c r="AQ336" s="12"/>
      <c r="AR336" s="12"/>
      <c r="AS336" s="12"/>
      <c r="AZ336" s="49"/>
      <c r="BA336" s="30"/>
      <c r="BB336" s="12"/>
      <c r="BF336" s="12"/>
      <c r="BG336" s="12"/>
      <c r="BH336" s="12"/>
      <c r="BO336" s="7"/>
      <c r="BP336" s="7"/>
      <c r="BQ336" s="7"/>
      <c r="BU336" s="7"/>
      <c r="BV336" s="7"/>
      <c r="BW336" s="7"/>
      <c r="CD336" s="7"/>
      <c r="CE336" s="7"/>
      <c r="CF336" s="7"/>
      <c r="CJ336" s="7"/>
      <c r="CK336" s="7"/>
      <c r="CL336" s="7"/>
    </row>
    <row r="337" spans="1:90">
      <c r="A337" s="11"/>
      <c r="B337" s="373"/>
      <c r="C337" s="373"/>
      <c r="D337" s="373"/>
      <c r="E337" s="13"/>
      <c r="F337" s="11"/>
      <c r="G337" s="25"/>
      <c r="H337" s="31"/>
      <c r="I337" s="30"/>
      <c r="M337" s="25"/>
      <c r="N337" s="31"/>
      <c r="O337" s="30"/>
      <c r="V337" s="12"/>
      <c r="W337" s="12"/>
      <c r="X337" s="14"/>
      <c r="AB337" s="25"/>
      <c r="AC337" s="12"/>
      <c r="AD337" s="12"/>
      <c r="AK337" s="12"/>
      <c r="AL337" s="30"/>
      <c r="AM337" s="32"/>
      <c r="AQ337" s="12"/>
      <c r="AR337" s="12"/>
      <c r="AS337" s="12"/>
      <c r="AZ337" s="49"/>
      <c r="BA337" s="30"/>
      <c r="BB337" s="12"/>
      <c r="BF337" s="12"/>
      <c r="BG337" s="12"/>
      <c r="BH337" s="12"/>
      <c r="BO337" s="7"/>
      <c r="BP337" s="7"/>
      <c r="BQ337" s="7"/>
      <c r="BU337" s="7"/>
      <c r="BV337" s="7"/>
      <c r="BW337" s="7"/>
      <c r="CD337" s="7"/>
      <c r="CE337" s="7"/>
      <c r="CF337" s="7"/>
      <c r="CJ337" s="7"/>
      <c r="CK337" s="7"/>
      <c r="CL337" s="7"/>
    </row>
    <row r="338" spans="1:90">
      <c r="A338" s="11"/>
      <c r="B338" s="373"/>
      <c r="C338" s="373"/>
      <c r="D338" s="373"/>
      <c r="E338" s="13"/>
      <c r="F338" s="11"/>
      <c r="G338" s="25"/>
      <c r="H338" s="31"/>
      <c r="I338" s="30"/>
      <c r="M338" s="25"/>
      <c r="N338" s="31"/>
      <c r="O338" s="30"/>
      <c r="V338" s="12"/>
      <c r="W338" s="12"/>
      <c r="X338" s="14"/>
      <c r="AB338" s="25"/>
      <c r="AC338" s="12"/>
      <c r="AD338" s="12"/>
      <c r="AK338" s="12"/>
      <c r="AL338" s="30"/>
      <c r="AM338" s="32"/>
      <c r="AQ338" s="12"/>
      <c r="AR338" s="12"/>
      <c r="AS338" s="12"/>
      <c r="AZ338" s="49"/>
      <c r="BA338" s="30"/>
      <c r="BB338" s="12"/>
      <c r="BF338" s="12"/>
      <c r="BG338" s="12"/>
      <c r="BH338" s="12"/>
      <c r="BO338" s="7"/>
      <c r="BP338" s="7"/>
      <c r="BQ338" s="7"/>
      <c r="BU338" s="7"/>
      <c r="BV338" s="7"/>
      <c r="BW338" s="7"/>
      <c r="CD338" s="7"/>
      <c r="CE338" s="7"/>
      <c r="CF338" s="7"/>
      <c r="CJ338" s="7"/>
      <c r="CK338" s="7"/>
      <c r="CL338" s="7"/>
    </row>
    <row r="339" spans="1:90">
      <c r="A339" s="11"/>
      <c r="B339" s="373"/>
      <c r="C339" s="373"/>
      <c r="D339" s="373"/>
      <c r="E339" s="13"/>
      <c r="F339" s="11"/>
      <c r="G339" s="25"/>
      <c r="H339" s="31"/>
      <c r="I339" s="30"/>
      <c r="M339" s="25"/>
      <c r="N339" s="31"/>
      <c r="O339" s="30"/>
      <c r="V339" s="12"/>
      <c r="W339" s="12"/>
      <c r="X339" s="14"/>
      <c r="AB339" s="25"/>
      <c r="AC339" s="12"/>
      <c r="AD339" s="12"/>
      <c r="AK339" s="12"/>
      <c r="AL339" s="30"/>
      <c r="AM339" s="32"/>
      <c r="AQ339" s="12"/>
      <c r="AR339" s="12"/>
      <c r="AS339" s="12"/>
      <c r="AZ339" s="49"/>
      <c r="BA339" s="30"/>
      <c r="BB339" s="12"/>
      <c r="BF339" s="12"/>
      <c r="BG339" s="12"/>
      <c r="BH339" s="12"/>
      <c r="BO339" s="7"/>
      <c r="BP339" s="7"/>
      <c r="BQ339" s="7"/>
      <c r="BU339" s="7"/>
      <c r="BV339" s="7"/>
      <c r="BW339" s="7"/>
      <c r="CD339" s="7"/>
      <c r="CE339" s="7"/>
      <c r="CF339" s="7"/>
      <c r="CJ339" s="7"/>
      <c r="CK339" s="7"/>
      <c r="CL339" s="7"/>
    </row>
    <row r="340" spans="1:90">
      <c r="A340" s="11"/>
      <c r="B340" s="373"/>
      <c r="C340" s="373"/>
      <c r="D340" s="373"/>
      <c r="E340" s="13"/>
      <c r="F340" s="11"/>
      <c r="G340" s="25"/>
      <c r="H340" s="31"/>
      <c r="I340" s="30"/>
      <c r="M340" s="25"/>
      <c r="N340" s="31"/>
      <c r="O340" s="30"/>
      <c r="V340" s="12"/>
      <c r="W340" s="12"/>
      <c r="X340" s="14"/>
      <c r="AB340" s="25"/>
      <c r="AC340" s="12"/>
      <c r="AD340" s="12"/>
      <c r="AK340" s="12"/>
      <c r="AL340" s="30"/>
      <c r="AM340" s="32"/>
      <c r="AQ340" s="12"/>
      <c r="AR340" s="12"/>
      <c r="AS340" s="12"/>
      <c r="AZ340" s="49"/>
      <c r="BA340" s="30"/>
      <c r="BB340" s="12"/>
      <c r="BF340" s="12"/>
      <c r="BG340" s="12"/>
      <c r="BH340" s="12"/>
      <c r="BO340" s="7"/>
      <c r="BP340" s="7"/>
      <c r="BQ340" s="7"/>
      <c r="BU340" s="7"/>
      <c r="BV340" s="7"/>
      <c r="BW340" s="7"/>
      <c r="CD340" s="7"/>
      <c r="CE340" s="7"/>
      <c r="CF340" s="7"/>
      <c r="CJ340" s="7"/>
      <c r="CK340" s="7"/>
      <c r="CL340" s="7"/>
    </row>
    <row r="341" spans="1:90">
      <c r="A341" s="11"/>
      <c r="B341" s="373"/>
      <c r="C341" s="373"/>
      <c r="D341" s="373"/>
      <c r="E341" s="13"/>
      <c r="F341" s="11"/>
      <c r="G341" s="25"/>
      <c r="H341" s="31"/>
      <c r="I341" s="30"/>
      <c r="M341" s="25"/>
      <c r="N341" s="31"/>
      <c r="O341" s="30"/>
      <c r="V341" s="12"/>
      <c r="W341" s="12"/>
      <c r="X341" s="14"/>
      <c r="AB341" s="25"/>
      <c r="AC341" s="12"/>
      <c r="AD341" s="12"/>
      <c r="AK341" s="12"/>
      <c r="AL341" s="30"/>
      <c r="AM341" s="32"/>
      <c r="AQ341" s="12"/>
      <c r="AR341" s="12"/>
      <c r="AS341" s="12"/>
      <c r="AZ341" s="49"/>
      <c r="BA341" s="30"/>
      <c r="BB341" s="12"/>
      <c r="BF341" s="12"/>
      <c r="BG341" s="12"/>
      <c r="BH341" s="12"/>
      <c r="BO341" s="7"/>
      <c r="BP341" s="7"/>
      <c r="BQ341" s="7"/>
      <c r="BU341" s="7"/>
      <c r="BV341" s="7"/>
      <c r="BW341" s="7"/>
      <c r="CD341" s="7"/>
      <c r="CE341" s="7"/>
      <c r="CF341" s="7"/>
      <c r="CJ341" s="7"/>
      <c r="CK341" s="7"/>
      <c r="CL341" s="7"/>
    </row>
    <row r="342" spans="1:90">
      <c r="A342" s="11"/>
      <c r="B342" s="373"/>
      <c r="C342" s="373"/>
      <c r="D342" s="373"/>
      <c r="E342" s="13"/>
      <c r="F342" s="11"/>
      <c r="G342" s="25"/>
      <c r="H342" s="31"/>
      <c r="I342" s="30"/>
      <c r="M342" s="25"/>
      <c r="N342" s="31"/>
      <c r="O342" s="30"/>
      <c r="V342" s="12"/>
      <c r="W342" s="12"/>
      <c r="X342" s="14"/>
      <c r="AB342" s="25"/>
      <c r="AC342" s="12"/>
      <c r="AD342" s="12"/>
      <c r="AK342" s="12"/>
      <c r="AL342" s="30"/>
      <c r="AM342" s="32"/>
      <c r="AQ342" s="12"/>
      <c r="AR342" s="12"/>
      <c r="AS342" s="12"/>
      <c r="AZ342" s="49"/>
      <c r="BA342" s="30"/>
      <c r="BB342" s="12"/>
      <c r="BF342" s="12"/>
      <c r="BG342" s="12"/>
      <c r="BH342" s="12"/>
      <c r="BO342" s="7"/>
      <c r="BP342" s="7"/>
      <c r="BQ342" s="7"/>
      <c r="BU342" s="7"/>
      <c r="BV342" s="7"/>
      <c r="BW342" s="7"/>
      <c r="CD342" s="7"/>
      <c r="CE342" s="7"/>
      <c r="CF342" s="7"/>
      <c r="CJ342" s="7"/>
      <c r="CK342" s="7"/>
      <c r="CL342" s="7"/>
    </row>
    <row r="343" spans="1:90">
      <c r="A343" s="11"/>
      <c r="B343" s="373"/>
      <c r="C343" s="373"/>
      <c r="D343" s="373"/>
      <c r="E343" s="13"/>
      <c r="F343" s="11"/>
      <c r="G343" s="25"/>
      <c r="H343" s="31"/>
      <c r="I343" s="30"/>
      <c r="M343" s="25"/>
      <c r="N343" s="31"/>
      <c r="O343" s="30"/>
      <c r="V343" s="12"/>
      <c r="W343" s="12"/>
      <c r="X343" s="14"/>
      <c r="AB343" s="25"/>
      <c r="AC343" s="12"/>
      <c r="AD343" s="12"/>
      <c r="AK343" s="12"/>
      <c r="AL343" s="30"/>
      <c r="AM343" s="32"/>
      <c r="AQ343" s="12"/>
      <c r="AR343" s="12"/>
      <c r="AS343" s="12"/>
      <c r="AZ343" s="49"/>
      <c r="BA343" s="30"/>
      <c r="BB343" s="12"/>
      <c r="BF343" s="12"/>
      <c r="BG343" s="12"/>
      <c r="BH343" s="12"/>
      <c r="BO343" s="7"/>
      <c r="BP343" s="7"/>
      <c r="BQ343" s="7"/>
      <c r="BU343" s="7"/>
      <c r="BV343" s="7"/>
      <c r="BW343" s="7"/>
      <c r="CD343" s="7"/>
      <c r="CE343" s="7"/>
      <c r="CF343" s="7"/>
      <c r="CJ343" s="7"/>
      <c r="CK343" s="7"/>
      <c r="CL343" s="7"/>
    </row>
    <row r="344" spans="1:90">
      <c r="A344" s="11"/>
      <c r="B344" s="373"/>
      <c r="C344" s="373"/>
      <c r="D344" s="373"/>
      <c r="E344" s="13"/>
      <c r="F344" s="11"/>
      <c r="G344" s="25"/>
      <c r="H344" s="31"/>
      <c r="I344" s="30"/>
      <c r="M344" s="25"/>
      <c r="N344" s="31"/>
      <c r="O344" s="30"/>
      <c r="V344" s="12"/>
      <c r="W344" s="12"/>
      <c r="X344" s="14"/>
      <c r="AB344" s="25"/>
      <c r="AC344" s="12"/>
      <c r="AD344" s="12"/>
      <c r="AK344" s="12"/>
      <c r="AL344" s="30"/>
      <c r="AM344" s="32"/>
      <c r="AQ344" s="12"/>
      <c r="AR344" s="12"/>
      <c r="AS344" s="12"/>
      <c r="AZ344" s="49"/>
      <c r="BA344" s="30"/>
      <c r="BB344" s="12"/>
      <c r="BF344" s="12"/>
      <c r="BG344" s="12"/>
      <c r="BH344" s="12"/>
      <c r="BO344" s="7"/>
      <c r="BP344" s="7"/>
      <c r="BQ344" s="7"/>
      <c r="BU344" s="7"/>
      <c r="BV344" s="7"/>
      <c r="BW344" s="7"/>
      <c r="CD344" s="7"/>
      <c r="CE344" s="7"/>
      <c r="CF344" s="7"/>
      <c r="CJ344" s="7"/>
      <c r="CK344" s="7"/>
      <c r="CL344" s="7"/>
    </row>
    <row r="345" spans="1:90">
      <c r="A345" s="11"/>
      <c r="B345" s="373"/>
      <c r="C345" s="373"/>
      <c r="D345" s="373"/>
      <c r="E345" s="13"/>
      <c r="F345" s="11"/>
      <c r="G345" s="25"/>
      <c r="H345" s="31"/>
      <c r="I345" s="30"/>
      <c r="M345" s="25"/>
      <c r="N345" s="31"/>
      <c r="O345" s="30"/>
      <c r="V345" s="12"/>
      <c r="W345" s="12"/>
      <c r="X345" s="14"/>
      <c r="AB345" s="25"/>
      <c r="AC345" s="12"/>
      <c r="AD345" s="12"/>
      <c r="AK345" s="12"/>
      <c r="AL345" s="30"/>
      <c r="AM345" s="32"/>
      <c r="AQ345" s="12"/>
      <c r="AR345" s="12"/>
      <c r="AS345" s="12"/>
      <c r="AZ345" s="49"/>
      <c r="BA345" s="30"/>
      <c r="BB345" s="12"/>
      <c r="BF345" s="12"/>
      <c r="BG345" s="12"/>
      <c r="BH345" s="12"/>
      <c r="BO345" s="7"/>
      <c r="BP345" s="7"/>
      <c r="BQ345" s="7"/>
      <c r="BU345" s="7"/>
      <c r="BV345" s="7"/>
      <c r="BW345" s="7"/>
      <c r="CD345" s="7"/>
      <c r="CE345" s="7"/>
      <c r="CF345" s="7"/>
      <c r="CJ345" s="7"/>
      <c r="CK345" s="7"/>
      <c r="CL345" s="7"/>
    </row>
    <row r="346" spans="1:90">
      <c r="A346" s="11"/>
      <c r="B346" s="373"/>
      <c r="C346" s="373"/>
      <c r="D346" s="373"/>
      <c r="E346" s="13"/>
      <c r="F346" s="11"/>
      <c r="G346" s="25"/>
      <c r="H346" s="31"/>
      <c r="I346" s="30"/>
      <c r="M346" s="25"/>
      <c r="N346" s="31"/>
      <c r="O346" s="30"/>
      <c r="V346" s="12"/>
      <c r="W346" s="12"/>
      <c r="X346" s="14"/>
      <c r="AB346" s="25"/>
      <c r="AC346" s="12"/>
      <c r="AD346" s="12"/>
      <c r="AK346" s="12"/>
      <c r="AL346" s="30"/>
      <c r="AM346" s="32"/>
      <c r="AQ346" s="12"/>
      <c r="AR346" s="12"/>
      <c r="AS346" s="12"/>
      <c r="AZ346" s="49"/>
      <c r="BA346" s="30"/>
      <c r="BB346" s="12"/>
      <c r="BF346" s="12"/>
      <c r="BG346" s="12"/>
      <c r="BH346" s="12"/>
      <c r="BO346" s="7"/>
      <c r="BP346" s="7"/>
      <c r="BQ346" s="7"/>
      <c r="BU346" s="7"/>
      <c r="BV346" s="7"/>
      <c r="BW346" s="7"/>
      <c r="CD346" s="7"/>
      <c r="CE346" s="7"/>
      <c r="CF346" s="7"/>
      <c r="CJ346" s="7"/>
      <c r="CK346" s="7"/>
      <c r="CL346" s="7"/>
    </row>
    <row r="347" spans="1:90">
      <c r="A347" s="11"/>
      <c r="B347" s="373"/>
      <c r="C347" s="373"/>
      <c r="D347" s="373"/>
      <c r="E347" s="13"/>
      <c r="F347" s="11"/>
      <c r="G347" s="25"/>
      <c r="H347" s="31"/>
      <c r="I347" s="30"/>
      <c r="M347" s="25"/>
      <c r="N347" s="31"/>
      <c r="O347" s="30"/>
      <c r="V347" s="12"/>
      <c r="W347" s="12"/>
      <c r="X347" s="14"/>
      <c r="AB347" s="25"/>
      <c r="AC347" s="12"/>
      <c r="AD347" s="12"/>
      <c r="AK347" s="12"/>
      <c r="AL347" s="30"/>
      <c r="AM347" s="32"/>
      <c r="AQ347" s="12"/>
      <c r="AR347" s="12"/>
      <c r="AS347" s="12"/>
      <c r="AZ347" s="49"/>
      <c r="BA347" s="30"/>
      <c r="BB347" s="12"/>
      <c r="BF347" s="12"/>
      <c r="BG347" s="12"/>
      <c r="BH347" s="12"/>
      <c r="BO347" s="7"/>
      <c r="BP347" s="7"/>
      <c r="BQ347" s="7"/>
      <c r="BU347" s="7"/>
      <c r="BV347" s="7"/>
      <c r="BW347" s="7"/>
      <c r="CD347" s="7"/>
      <c r="CE347" s="7"/>
      <c r="CF347" s="7"/>
      <c r="CJ347" s="7"/>
      <c r="CK347" s="7"/>
      <c r="CL347" s="7"/>
    </row>
    <row r="348" spans="1:90">
      <c r="A348" s="11"/>
      <c r="B348" s="373"/>
      <c r="C348" s="373"/>
      <c r="D348" s="373"/>
      <c r="E348" s="13"/>
      <c r="F348" s="11"/>
      <c r="G348" s="25"/>
      <c r="H348" s="31"/>
      <c r="I348" s="30"/>
      <c r="M348" s="25"/>
      <c r="N348" s="31"/>
      <c r="O348" s="30"/>
      <c r="V348" s="12"/>
      <c r="W348" s="12"/>
      <c r="X348" s="14"/>
      <c r="AB348" s="25"/>
      <c r="AC348" s="12"/>
      <c r="AD348" s="12"/>
      <c r="AK348" s="12"/>
      <c r="AL348" s="30"/>
      <c r="AM348" s="32"/>
      <c r="AQ348" s="12"/>
      <c r="AR348" s="12"/>
      <c r="AS348" s="12"/>
      <c r="AZ348" s="49"/>
      <c r="BA348" s="30"/>
      <c r="BB348" s="12"/>
      <c r="BF348" s="12"/>
      <c r="BG348" s="12"/>
      <c r="BH348" s="12"/>
      <c r="BO348" s="7"/>
      <c r="BP348" s="7"/>
      <c r="BQ348" s="7"/>
      <c r="BU348" s="7"/>
      <c r="BV348" s="7"/>
      <c r="BW348" s="7"/>
      <c r="CD348" s="7"/>
      <c r="CE348" s="7"/>
      <c r="CF348" s="7"/>
      <c r="CJ348" s="7"/>
      <c r="CK348" s="7"/>
      <c r="CL348" s="7"/>
    </row>
    <row r="349" spans="1:90">
      <c r="A349" s="11"/>
      <c r="B349" s="373"/>
      <c r="C349" s="373"/>
      <c r="D349" s="373"/>
      <c r="E349" s="13"/>
      <c r="F349" s="11"/>
      <c r="G349" s="25"/>
      <c r="H349" s="31"/>
      <c r="I349" s="30"/>
      <c r="M349" s="25"/>
      <c r="N349" s="31"/>
      <c r="O349" s="30"/>
      <c r="V349" s="12"/>
      <c r="W349" s="12"/>
      <c r="X349" s="14"/>
      <c r="AB349" s="25"/>
      <c r="AC349" s="12"/>
      <c r="AD349" s="12"/>
      <c r="AK349" s="12"/>
      <c r="AL349" s="30"/>
      <c r="AM349" s="32"/>
      <c r="AQ349" s="12"/>
      <c r="AR349" s="12"/>
      <c r="AS349" s="12"/>
      <c r="AZ349" s="49"/>
      <c r="BA349" s="30"/>
      <c r="BB349" s="12"/>
      <c r="BF349" s="12"/>
      <c r="BG349" s="12"/>
      <c r="BH349" s="12"/>
      <c r="BO349" s="7"/>
      <c r="BP349" s="7"/>
      <c r="BQ349" s="7"/>
      <c r="BU349" s="7"/>
      <c r="BV349" s="7"/>
      <c r="BW349" s="7"/>
      <c r="CD349" s="7"/>
      <c r="CE349" s="7"/>
      <c r="CF349" s="7"/>
      <c r="CJ349" s="7"/>
      <c r="CK349" s="7"/>
      <c r="CL349" s="7"/>
    </row>
    <row r="350" spans="1:90">
      <c r="A350" s="11"/>
      <c r="B350" s="373"/>
      <c r="C350" s="373"/>
      <c r="D350" s="373"/>
      <c r="E350" s="13"/>
      <c r="F350" s="11"/>
      <c r="G350" s="25"/>
      <c r="H350" s="31"/>
      <c r="I350" s="30"/>
      <c r="M350" s="25"/>
      <c r="N350" s="31"/>
      <c r="O350" s="30"/>
      <c r="V350" s="12"/>
      <c r="W350" s="12"/>
      <c r="X350" s="14"/>
      <c r="AB350" s="25"/>
      <c r="AC350" s="12"/>
      <c r="AD350" s="12"/>
      <c r="AK350" s="12"/>
      <c r="AL350" s="30"/>
      <c r="AM350" s="32"/>
      <c r="AQ350" s="12"/>
      <c r="AR350" s="12"/>
      <c r="AS350" s="12"/>
      <c r="AZ350" s="49"/>
      <c r="BA350" s="30"/>
      <c r="BB350" s="12"/>
      <c r="BF350" s="12"/>
      <c r="BG350" s="12"/>
      <c r="BH350" s="12"/>
      <c r="BO350" s="7"/>
      <c r="BP350" s="7"/>
      <c r="BQ350" s="7"/>
      <c r="BU350" s="7"/>
      <c r="BV350" s="7"/>
      <c r="BW350" s="7"/>
      <c r="CD350" s="7"/>
      <c r="CE350" s="7"/>
      <c r="CF350" s="7"/>
      <c r="CJ350" s="7"/>
      <c r="CK350" s="7"/>
      <c r="CL350" s="7"/>
    </row>
    <row r="351" spans="1:90">
      <c r="A351" s="11"/>
      <c r="B351" s="373"/>
      <c r="C351" s="373"/>
      <c r="D351" s="373"/>
      <c r="E351" s="13"/>
      <c r="F351" s="11"/>
      <c r="G351" s="25"/>
      <c r="H351" s="31"/>
      <c r="I351" s="30"/>
      <c r="M351" s="25"/>
      <c r="N351" s="31"/>
      <c r="O351" s="30"/>
      <c r="V351" s="12"/>
      <c r="W351" s="12"/>
      <c r="X351" s="14"/>
      <c r="AB351" s="25"/>
      <c r="AC351" s="12"/>
      <c r="AD351" s="12"/>
      <c r="AK351" s="12"/>
      <c r="AL351" s="30"/>
      <c r="AM351" s="32"/>
      <c r="AQ351" s="12"/>
      <c r="AR351" s="12"/>
      <c r="AS351" s="12"/>
      <c r="AZ351" s="49"/>
      <c r="BA351" s="30"/>
      <c r="BB351" s="12"/>
      <c r="BF351" s="12"/>
      <c r="BG351" s="12"/>
      <c r="BH351" s="12"/>
      <c r="BO351" s="7"/>
      <c r="BP351" s="7"/>
      <c r="BQ351" s="7"/>
      <c r="BU351" s="7"/>
      <c r="BV351" s="7"/>
      <c r="BW351" s="7"/>
      <c r="CD351" s="7"/>
      <c r="CE351" s="7"/>
      <c r="CF351" s="7"/>
      <c r="CJ351" s="7"/>
      <c r="CK351" s="7"/>
      <c r="CL351" s="7"/>
    </row>
    <row r="352" spans="1:90">
      <c r="A352" s="11"/>
      <c r="B352" s="373"/>
      <c r="C352" s="373"/>
      <c r="D352" s="373"/>
      <c r="E352" s="13"/>
      <c r="F352" s="11"/>
      <c r="G352" s="25"/>
      <c r="H352" s="31"/>
      <c r="I352" s="30"/>
      <c r="M352" s="25"/>
      <c r="N352" s="31"/>
      <c r="O352" s="30"/>
      <c r="V352" s="12"/>
      <c r="W352" s="12"/>
      <c r="X352" s="14"/>
      <c r="AB352" s="25"/>
      <c r="AC352" s="12"/>
      <c r="AD352" s="12"/>
      <c r="AK352" s="12"/>
      <c r="AL352" s="30"/>
      <c r="AM352" s="32"/>
      <c r="AQ352" s="12"/>
      <c r="AR352" s="12"/>
      <c r="AS352" s="12"/>
      <c r="AZ352" s="49"/>
      <c r="BA352" s="30"/>
      <c r="BB352" s="12"/>
      <c r="BF352" s="12"/>
      <c r="BG352" s="12"/>
      <c r="BH352" s="12"/>
      <c r="BO352" s="7"/>
      <c r="BP352" s="7"/>
      <c r="BQ352" s="7"/>
      <c r="BU352" s="7"/>
      <c r="BV352" s="7"/>
      <c r="BW352" s="7"/>
      <c r="CD352" s="7"/>
      <c r="CE352" s="7"/>
      <c r="CF352" s="7"/>
      <c r="CJ352" s="7"/>
      <c r="CK352" s="7"/>
      <c r="CL352" s="7"/>
    </row>
    <row r="353" spans="1:90">
      <c r="A353" s="11"/>
      <c r="B353" s="373"/>
      <c r="C353" s="373"/>
      <c r="D353" s="373"/>
      <c r="E353" s="13"/>
      <c r="F353" s="11"/>
      <c r="G353" s="25"/>
      <c r="H353" s="31"/>
      <c r="I353" s="30"/>
      <c r="M353" s="25"/>
      <c r="N353" s="31"/>
      <c r="O353" s="30"/>
      <c r="V353" s="12"/>
      <c r="W353" s="12"/>
      <c r="X353" s="14"/>
      <c r="AB353" s="25"/>
      <c r="AC353" s="12"/>
      <c r="AD353" s="12"/>
      <c r="AK353" s="12"/>
      <c r="AL353" s="30"/>
      <c r="AM353" s="32"/>
      <c r="AQ353" s="12"/>
      <c r="AR353" s="12"/>
      <c r="AS353" s="12"/>
      <c r="AZ353" s="49"/>
      <c r="BA353" s="30"/>
      <c r="BB353" s="12"/>
      <c r="BF353" s="12"/>
      <c r="BG353" s="12"/>
      <c r="BH353" s="12"/>
      <c r="BO353" s="7"/>
      <c r="BP353" s="7"/>
      <c r="BQ353" s="7"/>
      <c r="BU353" s="7"/>
      <c r="BV353" s="7"/>
      <c r="BW353" s="7"/>
      <c r="CD353" s="7"/>
      <c r="CE353" s="7"/>
      <c r="CF353" s="7"/>
      <c r="CJ353" s="7"/>
      <c r="CK353" s="7"/>
      <c r="CL353" s="7"/>
    </row>
    <row r="354" spans="1:90">
      <c r="A354" s="11"/>
      <c r="B354" s="373"/>
      <c r="C354" s="373"/>
      <c r="D354" s="373"/>
      <c r="E354" s="13"/>
      <c r="F354" s="11"/>
      <c r="G354" s="25"/>
      <c r="H354" s="31"/>
      <c r="I354" s="30"/>
      <c r="M354" s="25"/>
      <c r="N354" s="31"/>
      <c r="O354" s="30"/>
      <c r="V354" s="12"/>
      <c r="W354" s="12"/>
      <c r="X354" s="14"/>
      <c r="AB354" s="25"/>
      <c r="AC354" s="12"/>
      <c r="AD354" s="12"/>
      <c r="AK354" s="12"/>
      <c r="AL354" s="30"/>
      <c r="AM354" s="32"/>
      <c r="AQ354" s="12"/>
      <c r="AR354" s="12"/>
      <c r="AS354" s="12"/>
      <c r="AZ354" s="49"/>
      <c r="BA354" s="30"/>
      <c r="BB354" s="12"/>
      <c r="BF354" s="12"/>
      <c r="BG354" s="12"/>
      <c r="BH354" s="12"/>
      <c r="BO354" s="7"/>
      <c r="BP354" s="7"/>
      <c r="BQ354" s="7"/>
      <c r="BU354" s="7"/>
      <c r="BV354" s="7"/>
      <c r="BW354" s="7"/>
      <c r="CD354" s="7"/>
      <c r="CE354" s="7"/>
      <c r="CF354" s="7"/>
      <c r="CJ354" s="7"/>
      <c r="CK354" s="7"/>
      <c r="CL354" s="7"/>
    </row>
    <row r="355" spans="1:90">
      <c r="A355" s="11"/>
      <c r="B355" s="373"/>
      <c r="C355" s="373"/>
      <c r="D355" s="373"/>
      <c r="E355" s="13"/>
      <c r="F355" s="11"/>
      <c r="G355" s="25"/>
      <c r="H355" s="31"/>
      <c r="I355" s="30"/>
      <c r="M355" s="25"/>
      <c r="N355" s="31"/>
      <c r="O355" s="30"/>
      <c r="V355" s="12"/>
      <c r="W355" s="12"/>
      <c r="X355" s="14"/>
      <c r="AB355" s="25"/>
      <c r="AC355" s="12"/>
      <c r="AD355" s="12"/>
      <c r="AK355" s="12"/>
      <c r="AL355" s="30"/>
      <c r="AM355" s="32"/>
      <c r="AQ355" s="12"/>
      <c r="AR355" s="12"/>
      <c r="AS355" s="12"/>
      <c r="AZ355" s="49"/>
      <c r="BA355" s="30"/>
      <c r="BB355" s="12"/>
      <c r="BF355" s="12"/>
      <c r="BG355" s="12"/>
      <c r="BH355" s="12"/>
      <c r="BO355" s="7"/>
      <c r="BP355" s="7"/>
      <c r="BQ355" s="7"/>
      <c r="BU355" s="7"/>
      <c r="BV355" s="7"/>
      <c r="BW355" s="7"/>
      <c r="CD355" s="7"/>
      <c r="CE355" s="7"/>
      <c r="CF355" s="7"/>
      <c r="CJ355" s="7"/>
      <c r="CK355" s="7"/>
      <c r="CL355" s="7"/>
    </row>
    <row r="356" spans="1:90">
      <c r="A356" s="11"/>
      <c r="B356" s="373"/>
      <c r="C356" s="373"/>
      <c r="D356" s="373"/>
      <c r="E356" s="13"/>
      <c r="F356" s="11"/>
      <c r="G356" s="25"/>
      <c r="H356" s="31"/>
      <c r="I356" s="30"/>
      <c r="M356" s="25"/>
      <c r="N356" s="31"/>
      <c r="O356" s="30"/>
      <c r="V356" s="12"/>
      <c r="W356" s="12"/>
      <c r="X356" s="14"/>
      <c r="AB356" s="25"/>
      <c r="AC356" s="12"/>
      <c r="AD356" s="12"/>
      <c r="AK356" s="12"/>
      <c r="AL356" s="30"/>
      <c r="AM356" s="32"/>
      <c r="AQ356" s="12"/>
      <c r="AR356" s="12"/>
      <c r="AS356" s="12"/>
      <c r="AZ356" s="49"/>
      <c r="BA356" s="30"/>
      <c r="BB356" s="12"/>
      <c r="BF356" s="12"/>
      <c r="BG356" s="12"/>
      <c r="BH356" s="12"/>
      <c r="BO356" s="7"/>
      <c r="BP356" s="7"/>
      <c r="BQ356" s="7"/>
      <c r="BU356" s="7"/>
      <c r="BV356" s="7"/>
      <c r="BW356" s="7"/>
      <c r="CD356" s="7"/>
      <c r="CE356" s="7"/>
      <c r="CF356" s="7"/>
      <c r="CJ356" s="7"/>
      <c r="CK356" s="7"/>
      <c r="CL356" s="7"/>
    </row>
    <row r="357" spans="1:90">
      <c r="A357" s="11"/>
      <c r="B357" s="373"/>
      <c r="C357" s="373"/>
      <c r="D357" s="373"/>
      <c r="E357" s="13"/>
      <c r="F357" s="11"/>
      <c r="G357" s="25"/>
      <c r="H357" s="31"/>
      <c r="I357" s="30"/>
      <c r="M357" s="25"/>
      <c r="N357" s="31"/>
      <c r="O357" s="30"/>
      <c r="V357" s="12"/>
      <c r="W357" s="12"/>
      <c r="X357" s="14"/>
      <c r="AB357" s="25"/>
      <c r="AC357" s="12"/>
      <c r="AD357" s="12"/>
      <c r="AK357" s="12"/>
      <c r="AL357" s="30"/>
      <c r="AM357" s="32"/>
      <c r="AQ357" s="12"/>
      <c r="AR357" s="12"/>
      <c r="AS357" s="12"/>
      <c r="AZ357" s="49"/>
      <c r="BA357" s="30"/>
      <c r="BB357" s="12"/>
      <c r="BF357" s="12"/>
      <c r="BG357" s="12"/>
      <c r="BH357" s="12"/>
      <c r="BO357" s="7"/>
      <c r="BP357" s="7"/>
      <c r="BQ357" s="7"/>
      <c r="BU357" s="7"/>
      <c r="BV357" s="7"/>
      <c r="BW357" s="7"/>
      <c r="CD357" s="7"/>
      <c r="CE357" s="7"/>
      <c r="CF357" s="7"/>
      <c r="CJ357" s="7"/>
      <c r="CK357" s="7"/>
      <c r="CL357" s="7"/>
    </row>
    <row r="358" spans="1:90">
      <c r="A358" s="11"/>
      <c r="B358" s="373"/>
      <c r="C358" s="373"/>
      <c r="D358" s="373"/>
      <c r="E358" s="13"/>
      <c r="F358" s="11"/>
      <c r="G358" s="25"/>
      <c r="H358" s="31"/>
      <c r="I358" s="30"/>
      <c r="M358" s="25"/>
      <c r="N358" s="31"/>
      <c r="O358" s="30"/>
      <c r="V358" s="12"/>
      <c r="W358" s="12"/>
      <c r="X358" s="14"/>
      <c r="AB358" s="25"/>
      <c r="AC358" s="12"/>
      <c r="AD358" s="12"/>
      <c r="AK358" s="12"/>
      <c r="AL358" s="30"/>
      <c r="AM358" s="32"/>
      <c r="AQ358" s="12"/>
      <c r="AR358" s="12"/>
      <c r="AS358" s="12"/>
      <c r="AZ358" s="49"/>
      <c r="BA358" s="30"/>
      <c r="BB358" s="12"/>
      <c r="BF358" s="12"/>
      <c r="BG358" s="12"/>
      <c r="BH358" s="12"/>
      <c r="BO358" s="7"/>
      <c r="BP358" s="7"/>
      <c r="BQ358" s="7"/>
      <c r="BU358" s="7"/>
      <c r="BV358" s="7"/>
      <c r="BW358" s="7"/>
      <c r="CD358" s="7"/>
      <c r="CE358" s="7"/>
      <c r="CF358" s="7"/>
      <c r="CJ358" s="7"/>
      <c r="CK358" s="7"/>
      <c r="CL358" s="7"/>
    </row>
    <row r="359" spans="1:90">
      <c r="A359" s="11"/>
      <c r="B359" s="373"/>
      <c r="C359" s="373"/>
      <c r="D359" s="373"/>
      <c r="E359" s="13"/>
      <c r="F359" s="11"/>
      <c r="G359" s="25"/>
      <c r="H359" s="31"/>
      <c r="I359" s="30"/>
      <c r="M359" s="25"/>
      <c r="N359" s="31"/>
      <c r="O359" s="30"/>
      <c r="V359" s="12"/>
      <c r="W359" s="12"/>
      <c r="X359" s="14"/>
      <c r="AB359" s="25"/>
      <c r="AC359" s="12"/>
      <c r="AD359" s="12"/>
      <c r="AK359" s="12"/>
      <c r="AL359" s="30"/>
      <c r="AM359" s="32"/>
      <c r="AQ359" s="12"/>
      <c r="AR359" s="12"/>
      <c r="AS359" s="12"/>
      <c r="AZ359" s="49"/>
      <c r="BA359" s="30"/>
      <c r="BB359" s="12"/>
      <c r="BF359" s="12"/>
      <c r="BG359" s="12"/>
      <c r="BH359" s="12"/>
      <c r="BO359" s="7"/>
      <c r="BP359" s="7"/>
      <c r="BQ359" s="7"/>
      <c r="BU359" s="7"/>
      <c r="BV359" s="7"/>
      <c r="BW359" s="7"/>
      <c r="CD359" s="7"/>
      <c r="CE359" s="7"/>
      <c r="CF359" s="7"/>
      <c r="CJ359" s="7"/>
      <c r="CK359" s="7"/>
      <c r="CL359" s="7"/>
    </row>
    <row r="360" spans="1:90">
      <c r="A360" s="11"/>
      <c r="B360" s="373"/>
      <c r="C360" s="373"/>
      <c r="D360" s="373"/>
      <c r="E360" s="13"/>
      <c r="F360" s="11"/>
      <c r="G360" s="25"/>
      <c r="H360" s="31"/>
      <c r="I360" s="30"/>
      <c r="M360" s="25"/>
      <c r="N360" s="31"/>
      <c r="O360" s="30"/>
      <c r="V360" s="12"/>
      <c r="W360" s="12"/>
      <c r="X360" s="14"/>
      <c r="AB360" s="25"/>
      <c r="AC360" s="12"/>
      <c r="AD360" s="12"/>
      <c r="AK360" s="12"/>
      <c r="AL360" s="30"/>
      <c r="AM360" s="32"/>
      <c r="AQ360" s="12"/>
      <c r="AR360" s="12"/>
      <c r="AS360" s="12"/>
      <c r="AZ360" s="49"/>
      <c r="BA360" s="30"/>
      <c r="BB360" s="12"/>
      <c r="BF360" s="12"/>
      <c r="BG360" s="12"/>
      <c r="BH360" s="12"/>
      <c r="BO360" s="7"/>
      <c r="BP360" s="7"/>
      <c r="BQ360" s="7"/>
      <c r="BU360" s="7"/>
      <c r="BV360" s="7"/>
      <c r="BW360" s="7"/>
      <c r="CD360" s="7"/>
      <c r="CE360" s="7"/>
      <c r="CF360" s="7"/>
      <c r="CJ360" s="7"/>
      <c r="CK360" s="7"/>
      <c r="CL360" s="7"/>
    </row>
    <row r="361" spans="1:90">
      <c r="A361" s="11"/>
      <c r="B361" s="373"/>
      <c r="C361" s="373"/>
      <c r="D361" s="373"/>
      <c r="E361" s="13"/>
      <c r="F361" s="11"/>
      <c r="G361" s="25"/>
      <c r="H361" s="31"/>
      <c r="I361" s="30"/>
      <c r="M361" s="25"/>
      <c r="N361" s="31"/>
      <c r="O361" s="30"/>
      <c r="V361" s="12"/>
      <c r="W361" s="12"/>
      <c r="X361" s="14"/>
      <c r="AB361" s="25"/>
      <c r="AC361" s="12"/>
      <c r="AD361" s="12"/>
      <c r="AK361" s="12"/>
      <c r="AL361" s="30"/>
      <c r="AM361" s="32"/>
      <c r="AQ361" s="12"/>
      <c r="AR361" s="12"/>
      <c r="AS361" s="12"/>
      <c r="AZ361" s="49"/>
      <c r="BA361" s="30"/>
      <c r="BB361" s="12"/>
      <c r="BF361" s="12"/>
      <c r="BG361" s="12"/>
      <c r="BH361" s="12"/>
      <c r="BO361" s="7"/>
      <c r="BP361" s="7"/>
      <c r="BQ361" s="7"/>
      <c r="BU361" s="7"/>
      <c r="BV361" s="7"/>
      <c r="BW361" s="7"/>
      <c r="CD361" s="7"/>
      <c r="CE361" s="7"/>
      <c r="CF361" s="7"/>
      <c r="CJ361" s="7"/>
      <c r="CK361" s="7"/>
      <c r="CL361" s="7"/>
    </row>
    <row r="362" spans="1:90">
      <c r="A362" s="11"/>
      <c r="B362" s="373"/>
      <c r="C362" s="373"/>
      <c r="D362" s="373"/>
      <c r="E362" s="13"/>
      <c r="F362" s="11"/>
      <c r="G362" s="25"/>
      <c r="H362" s="31"/>
      <c r="I362" s="30"/>
      <c r="M362" s="25"/>
      <c r="N362" s="31"/>
      <c r="O362" s="30"/>
      <c r="V362" s="12"/>
      <c r="W362" s="12"/>
      <c r="X362" s="14"/>
      <c r="AB362" s="25"/>
      <c r="AC362" s="12"/>
      <c r="AD362" s="12"/>
      <c r="AK362" s="12"/>
      <c r="AL362" s="30"/>
      <c r="AM362" s="32"/>
      <c r="AQ362" s="12"/>
      <c r="AR362" s="12"/>
      <c r="AS362" s="12"/>
      <c r="AZ362" s="49"/>
      <c r="BA362" s="30"/>
      <c r="BB362" s="12"/>
      <c r="BF362" s="12"/>
      <c r="BG362" s="12"/>
      <c r="BH362" s="12"/>
      <c r="BO362" s="7"/>
      <c r="BP362" s="7"/>
      <c r="BQ362" s="7"/>
      <c r="BU362" s="7"/>
      <c r="BV362" s="7"/>
      <c r="BW362" s="7"/>
      <c r="CD362" s="7"/>
      <c r="CE362" s="7"/>
      <c r="CF362" s="7"/>
      <c r="CJ362" s="7"/>
      <c r="CK362" s="7"/>
      <c r="CL362" s="7"/>
    </row>
    <row r="363" spans="1:90">
      <c r="A363" s="11"/>
      <c r="B363" s="373"/>
      <c r="C363" s="373"/>
      <c r="D363" s="373"/>
      <c r="E363" s="13"/>
      <c r="F363" s="11"/>
      <c r="G363" s="25"/>
      <c r="H363" s="31"/>
      <c r="I363" s="30"/>
      <c r="M363" s="25"/>
      <c r="N363" s="31"/>
      <c r="O363" s="30"/>
      <c r="V363" s="12"/>
      <c r="W363" s="12"/>
      <c r="X363" s="14"/>
      <c r="AB363" s="25"/>
      <c r="AC363" s="12"/>
      <c r="AD363" s="12"/>
      <c r="AK363" s="12"/>
      <c r="AL363" s="30"/>
      <c r="AM363" s="32"/>
      <c r="AQ363" s="12"/>
      <c r="AR363" s="12"/>
      <c r="AS363" s="12"/>
      <c r="AZ363" s="49"/>
      <c r="BA363" s="30"/>
      <c r="BB363" s="12"/>
      <c r="BF363" s="12"/>
      <c r="BG363" s="12"/>
      <c r="BH363" s="12"/>
      <c r="BO363" s="7"/>
      <c r="BP363" s="7"/>
      <c r="BQ363" s="7"/>
      <c r="BU363" s="7"/>
      <c r="BV363" s="7"/>
      <c r="BW363" s="7"/>
      <c r="CD363" s="7"/>
      <c r="CE363" s="7"/>
      <c r="CF363" s="7"/>
      <c r="CJ363" s="7"/>
      <c r="CK363" s="7"/>
      <c r="CL363" s="7"/>
    </row>
    <row r="364" spans="1:90">
      <c r="A364" s="11"/>
      <c r="B364" s="373"/>
      <c r="C364" s="373"/>
      <c r="D364" s="373"/>
      <c r="E364" s="13"/>
      <c r="F364" s="11"/>
      <c r="G364" s="25"/>
      <c r="H364" s="31"/>
      <c r="I364" s="30"/>
      <c r="M364" s="25"/>
      <c r="N364" s="31"/>
      <c r="O364" s="30"/>
      <c r="V364" s="12"/>
      <c r="W364" s="12"/>
      <c r="X364" s="14"/>
      <c r="AB364" s="25"/>
      <c r="AC364" s="12"/>
      <c r="AD364" s="12"/>
      <c r="AK364" s="12"/>
      <c r="AL364" s="30"/>
      <c r="AM364" s="32"/>
      <c r="AQ364" s="12"/>
      <c r="AR364" s="12"/>
      <c r="AS364" s="12"/>
      <c r="AZ364" s="49"/>
      <c r="BA364" s="30"/>
      <c r="BB364" s="12"/>
      <c r="BF364" s="12"/>
      <c r="BG364" s="12"/>
      <c r="BH364" s="12"/>
      <c r="BO364" s="7"/>
      <c r="BP364" s="7"/>
      <c r="BQ364" s="7"/>
      <c r="BU364" s="7"/>
      <c r="BV364" s="7"/>
      <c r="BW364" s="7"/>
      <c r="CD364" s="7"/>
      <c r="CE364" s="7"/>
      <c r="CF364" s="7"/>
      <c r="CJ364" s="7"/>
      <c r="CK364" s="7"/>
      <c r="CL364" s="7"/>
    </row>
    <row r="365" spans="1:90">
      <c r="A365" s="11"/>
      <c r="B365" s="373"/>
      <c r="C365" s="373"/>
      <c r="D365" s="373"/>
      <c r="E365" s="13"/>
      <c r="F365" s="11"/>
      <c r="G365" s="25"/>
      <c r="H365" s="31"/>
      <c r="I365" s="30"/>
      <c r="M365" s="25"/>
      <c r="N365" s="31"/>
      <c r="O365" s="30"/>
      <c r="V365" s="12"/>
      <c r="W365" s="12"/>
      <c r="X365" s="14"/>
      <c r="AB365" s="25"/>
      <c r="AC365" s="12"/>
      <c r="AD365" s="12"/>
      <c r="AK365" s="12"/>
      <c r="AL365" s="30"/>
      <c r="AM365" s="32"/>
      <c r="AQ365" s="12"/>
      <c r="AR365" s="12"/>
      <c r="AS365" s="12"/>
      <c r="AZ365" s="49"/>
      <c r="BA365" s="30"/>
      <c r="BB365" s="12"/>
      <c r="BF365" s="12"/>
      <c r="BG365" s="12"/>
      <c r="BH365" s="12"/>
      <c r="BO365" s="7"/>
      <c r="BP365" s="7"/>
      <c r="BQ365" s="7"/>
      <c r="BU365" s="7"/>
      <c r="BV365" s="7"/>
      <c r="BW365" s="7"/>
      <c r="CD365" s="7"/>
      <c r="CE365" s="7"/>
      <c r="CF365" s="7"/>
      <c r="CJ365" s="7"/>
      <c r="CK365" s="7"/>
      <c r="CL365" s="7"/>
    </row>
    <row r="366" spans="1:90">
      <c r="A366" s="11"/>
      <c r="B366" s="373"/>
      <c r="C366" s="373"/>
      <c r="D366" s="373"/>
      <c r="E366" s="13"/>
      <c r="F366" s="11"/>
      <c r="G366" s="25"/>
      <c r="H366" s="31"/>
      <c r="I366" s="30"/>
      <c r="M366" s="25"/>
      <c r="N366" s="31"/>
      <c r="O366" s="30"/>
      <c r="V366" s="12"/>
      <c r="W366" s="12"/>
      <c r="X366" s="14"/>
      <c r="AB366" s="25"/>
      <c r="AC366" s="12"/>
      <c r="AD366" s="12"/>
      <c r="AK366" s="12"/>
      <c r="AL366" s="30"/>
      <c r="AM366" s="32"/>
      <c r="AQ366" s="12"/>
      <c r="AR366" s="12"/>
      <c r="AS366" s="12"/>
      <c r="AZ366" s="49"/>
      <c r="BA366" s="30"/>
      <c r="BB366" s="12"/>
      <c r="BF366" s="12"/>
      <c r="BG366" s="12"/>
      <c r="BH366" s="12"/>
      <c r="BO366" s="7"/>
      <c r="BP366" s="7"/>
      <c r="BQ366" s="7"/>
      <c r="BU366" s="7"/>
      <c r="BV366" s="7"/>
      <c r="BW366" s="7"/>
      <c r="CD366" s="7"/>
      <c r="CE366" s="7"/>
      <c r="CF366" s="7"/>
      <c r="CJ366" s="7"/>
      <c r="CK366" s="7"/>
      <c r="CL366" s="7"/>
    </row>
    <row r="367" spans="1:90">
      <c r="A367" s="11"/>
      <c r="B367" s="373"/>
      <c r="C367" s="373"/>
      <c r="D367" s="373"/>
      <c r="E367" s="13"/>
      <c r="F367" s="11"/>
      <c r="G367" s="25"/>
      <c r="H367" s="31"/>
      <c r="I367" s="30"/>
      <c r="M367" s="25"/>
      <c r="N367" s="31"/>
      <c r="O367" s="30"/>
      <c r="V367" s="12"/>
      <c r="W367" s="12"/>
      <c r="X367" s="14"/>
      <c r="AB367" s="25"/>
      <c r="AC367" s="12"/>
      <c r="AD367" s="12"/>
      <c r="AK367" s="12"/>
      <c r="AL367" s="30"/>
      <c r="AM367" s="32"/>
      <c r="AQ367" s="12"/>
      <c r="AR367" s="12"/>
      <c r="AS367" s="12"/>
      <c r="AZ367" s="49"/>
      <c r="BA367" s="30"/>
      <c r="BB367" s="12"/>
      <c r="BF367" s="12"/>
      <c r="BG367" s="12"/>
      <c r="BH367" s="12"/>
      <c r="BO367" s="7"/>
      <c r="BP367" s="7"/>
      <c r="BQ367" s="7"/>
      <c r="BU367" s="7"/>
      <c r="BV367" s="7"/>
      <c r="BW367" s="7"/>
      <c r="CD367" s="7"/>
      <c r="CE367" s="7"/>
      <c r="CF367" s="7"/>
      <c r="CJ367" s="7"/>
      <c r="CK367" s="7"/>
      <c r="CL367" s="7"/>
    </row>
    <row r="368" spans="1:90">
      <c r="A368" s="11"/>
      <c r="B368" s="373"/>
      <c r="C368" s="373"/>
      <c r="D368" s="373"/>
      <c r="E368" s="13"/>
      <c r="F368" s="11"/>
      <c r="G368" s="25"/>
      <c r="H368" s="31"/>
      <c r="I368" s="30"/>
      <c r="M368" s="25"/>
      <c r="N368" s="31"/>
      <c r="O368" s="30"/>
      <c r="V368" s="12"/>
      <c r="W368" s="12"/>
      <c r="X368" s="14"/>
      <c r="AB368" s="25"/>
      <c r="AC368" s="12"/>
      <c r="AD368" s="12"/>
      <c r="AK368" s="12"/>
      <c r="AL368" s="30"/>
      <c r="AM368" s="32"/>
      <c r="AQ368" s="12"/>
      <c r="AR368" s="12"/>
      <c r="AS368" s="12"/>
      <c r="AZ368" s="49"/>
      <c r="BA368" s="30"/>
      <c r="BB368" s="12"/>
      <c r="BF368" s="12"/>
      <c r="BG368" s="12"/>
      <c r="BH368" s="12"/>
      <c r="BO368" s="7"/>
      <c r="BP368" s="7"/>
      <c r="BQ368" s="7"/>
      <c r="BU368" s="7"/>
      <c r="BV368" s="7"/>
      <c r="BW368" s="7"/>
      <c r="CD368" s="7"/>
      <c r="CE368" s="7"/>
      <c r="CF368" s="7"/>
      <c r="CJ368" s="7"/>
      <c r="CK368" s="7"/>
      <c r="CL368" s="7"/>
    </row>
    <row r="369" spans="1:90">
      <c r="A369" s="11"/>
      <c r="B369" s="373"/>
      <c r="C369" s="373"/>
      <c r="D369" s="373"/>
      <c r="E369" s="13"/>
      <c r="F369" s="11"/>
      <c r="G369" s="25"/>
      <c r="H369" s="31"/>
      <c r="I369" s="30"/>
      <c r="M369" s="25"/>
      <c r="N369" s="31"/>
      <c r="O369" s="30"/>
      <c r="V369" s="12"/>
      <c r="W369" s="12"/>
      <c r="X369" s="14"/>
      <c r="AB369" s="25"/>
      <c r="AC369" s="12"/>
      <c r="AD369" s="12"/>
      <c r="AK369" s="12"/>
      <c r="AL369" s="30"/>
      <c r="AM369" s="32"/>
      <c r="AQ369" s="12"/>
      <c r="AR369" s="12"/>
      <c r="AS369" s="12"/>
      <c r="AZ369" s="49"/>
      <c r="BA369" s="30"/>
      <c r="BB369" s="12"/>
      <c r="BF369" s="12"/>
      <c r="BG369" s="12"/>
      <c r="BH369" s="12"/>
      <c r="BO369" s="7"/>
      <c r="BP369" s="7"/>
      <c r="BQ369" s="7"/>
      <c r="BU369" s="7"/>
      <c r="BV369" s="7"/>
      <c r="BW369" s="7"/>
      <c r="CD369" s="7"/>
      <c r="CE369" s="7"/>
      <c r="CF369" s="7"/>
      <c r="CJ369" s="7"/>
      <c r="CK369" s="7"/>
      <c r="CL369" s="7"/>
    </row>
    <row r="370" spans="1:90">
      <c r="A370" s="11"/>
      <c r="B370" s="373"/>
      <c r="C370" s="373"/>
      <c r="D370" s="373"/>
      <c r="E370" s="13"/>
      <c r="F370" s="11"/>
      <c r="G370" s="25"/>
      <c r="H370" s="31"/>
      <c r="I370" s="30"/>
      <c r="M370" s="25"/>
      <c r="N370" s="31"/>
      <c r="O370" s="30"/>
      <c r="V370" s="12"/>
      <c r="W370" s="12"/>
      <c r="X370" s="14"/>
      <c r="AB370" s="25"/>
      <c r="AC370" s="12"/>
      <c r="AD370" s="12"/>
      <c r="AK370" s="12"/>
      <c r="AL370" s="30"/>
      <c r="AM370" s="32"/>
      <c r="AQ370" s="12"/>
      <c r="AR370" s="12"/>
      <c r="AS370" s="12"/>
      <c r="AZ370" s="49"/>
      <c r="BA370" s="30"/>
      <c r="BB370" s="12"/>
      <c r="BF370" s="12"/>
      <c r="BG370" s="12"/>
      <c r="BH370" s="12"/>
      <c r="BO370" s="7"/>
      <c r="BP370" s="7"/>
      <c r="BQ370" s="7"/>
      <c r="BU370" s="7"/>
      <c r="BV370" s="7"/>
      <c r="BW370" s="7"/>
      <c r="CD370" s="7"/>
      <c r="CE370" s="7"/>
      <c r="CF370" s="7"/>
      <c r="CJ370" s="7"/>
      <c r="CK370" s="7"/>
      <c r="CL370" s="7"/>
    </row>
    <row r="371" spans="1:90">
      <c r="A371" s="11"/>
      <c r="B371" s="373"/>
      <c r="C371" s="373"/>
      <c r="D371" s="373"/>
      <c r="E371" s="13"/>
      <c r="F371" s="11"/>
      <c r="G371" s="25"/>
      <c r="H371" s="31"/>
      <c r="I371" s="30"/>
      <c r="M371" s="25"/>
      <c r="N371" s="31"/>
      <c r="O371" s="30"/>
      <c r="V371" s="12"/>
      <c r="W371" s="12"/>
      <c r="X371" s="14"/>
      <c r="AB371" s="25"/>
      <c r="AC371" s="12"/>
      <c r="AD371" s="12"/>
      <c r="AK371" s="12"/>
      <c r="AL371" s="30"/>
      <c r="AM371" s="32"/>
      <c r="AQ371" s="12"/>
      <c r="AR371" s="12"/>
      <c r="AS371" s="12"/>
      <c r="AZ371" s="49"/>
      <c r="BA371" s="30"/>
      <c r="BB371" s="12"/>
      <c r="BF371" s="12"/>
      <c r="BG371" s="12"/>
      <c r="BH371" s="12"/>
      <c r="BO371" s="7"/>
      <c r="BP371" s="7"/>
      <c r="BQ371" s="7"/>
      <c r="BU371" s="7"/>
      <c r="BV371" s="7"/>
      <c r="BW371" s="7"/>
      <c r="CD371" s="7"/>
      <c r="CE371" s="7"/>
      <c r="CF371" s="7"/>
      <c r="CJ371" s="7"/>
      <c r="CK371" s="7"/>
      <c r="CL371" s="7"/>
    </row>
    <row r="372" spans="1:90">
      <c r="A372" s="11"/>
      <c r="B372" s="373"/>
      <c r="C372" s="373"/>
      <c r="D372" s="373"/>
      <c r="E372" s="13"/>
      <c r="F372" s="11"/>
      <c r="G372" s="25"/>
      <c r="H372" s="31"/>
      <c r="I372" s="30"/>
      <c r="M372" s="25"/>
      <c r="N372" s="31"/>
      <c r="O372" s="30"/>
      <c r="V372" s="12"/>
      <c r="W372" s="12"/>
      <c r="X372" s="14"/>
      <c r="AB372" s="25"/>
      <c r="AC372" s="12"/>
      <c r="AD372" s="12"/>
      <c r="AK372" s="12"/>
      <c r="AL372" s="30"/>
      <c r="AM372" s="32"/>
      <c r="AQ372" s="12"/>
      <c r="AR372" s="12"/>
      <c r="AS372" s="12"/>
      <c r="AZ372" s="49"/>
      <c r="BA372" s="30"/>
      <c r="BB372" s="12"/>
      <c r="BF372" s="12"/>
      <c r="BG372" s="12"/>
      <c r="BH372" s="12"/>
      <c r="BO372" s="7"/>
      <c r="BP372" s="7"/>
      <c r="BQ372" s="7"/>
      <c r="BU372" s="7"/>
      <c r="BV372" s="7"/>
      <c r="BW372" s="7"/>
      <c r="CD372" s="7"/>
      <c r="CE372" s="7"/>
      <c r="CF372" s="7"/>
      <c r="CJ372" s="7"/>
      <c r="CK372" s="7"/>
      <c r="CL372" s="7"/>
    </row>
    <row r="373" spans="1:90">
      <c r="A373" s="11"/>
      <c r="B373" s="373"/>
      <c r="C373" s="373"/>
      <c r="D373" s="373"/>
      <c r="E373" s="13"/>
      <c r="F373" s="11"/>
      <c r="G373" s="25"/>
      <c r="H373" s="31"/>
      <c r="I373" s="30"/>
      <c r="M373" s="25"/>
      <c r="N373" s="31"/>
      <c r="O373" s="30"/>
      <c r="V373" s="12"/>
      <c r="W373" s="12"/>
      <c r="X373" s="14"/>
      <c r="AB373" s="25"/>
      <c r="AC373" s="12"/>
      <c r="AD373" s="12"/>
      <c r="AK373" s="12"/>
      <c r="AL373" s="30"/>
      <c r="AM373" s="32"/>
      <c r="AQ373" s="12"/>
      <c r="AR373" s="12"/>
      <c r="AS373" s="12"/>
      <c r="AZ373" s="49"/>
      <c r="BA373" s="30"/>
      <c r="BB373" s="12"/>
      <c r="BF373" s="12"/>
      <c r="BG373" s="12"/>
      <c r="BH373" s="12"/>
      <c r="BO373" s="7"/>
      <c r="BP373" s="7"/>
      <c r="BQ373" s="7"/>
      <c r="BU373" s="7"/>
      <c r="BV373" s="7"/>
      <c r="BW373" s="7"/>
      <c r="CD373" s="7"/>
      <c r="CE373" s="7"/>
      <c r="CF373" s="7"/>
      <c r="CJ373" s="7"/>
      <c r="CK373" s="7"/>
      <c r="CL373" s="7"/>
    </row>
    <row r="374" spans="1:90">
      <c r="A374" s="11"/>
      <c r="B374" s="373"/>
      <c r="C374" s="373"/>
      <c r="D374" s="373"/>
      <c r="E374" s="13"/>
      <c r="F374" s="11"/>
      <c r="G374" s="25"/>
      <c r="H374" s="31"/>
      <c r="I374" s="30"/>
      <c r="M374" s="25"/>
      <c r="N374" s="31"/>
      <c r="O374" s="30"/>
      <c r="V374" s="12"/>
      <c r="W374" s="12"/>
      <c r="X374" s="14"/>
      <c r="AB374" s="25"/>
      <c r="AC374" s="12"/>
      <c r="AD374" s="12"/>
      <c r="AK374" s="12"/>
      <c r="AL374" s="30"/>
      <c r="AM374" s="32"/>
      <c r="AQ374" s="12"/>
      <c r="AR374" s="12"/>
      <c r="AS374" s="12"/>
      <c r="AZ374" s="49"/>
      <c r="BA374" s="30"/>
      <c r="BB374" s="12"/>
      <c r="BF374" s="12"/>
      <c r="BG374" s="12"/>
      <c r="BH374" s="12"/>
      <c r="BO374" s="7"/>
      <c r="BP374" s="7"/>
      <c r="BQ374" s="7"/>
      <c r="BU374" s="7"/>
      <c r="BV374" s="7"/>
      <c r="BW374" s="7"/>
      <c r="CD374" s="7"/>
      <c r="CE374" s="7"/>
      <c r="CF374" s="7"/>
      <c r="CJ374" s="7"/>
      <c r="CK374" s="7"/>
      <c r="CL374" s="7"/>
    </row>
    <row r="375" spans="1:90">
      <c r="A375" s="11"/>
      <c r="B375" s="373"/>
      <c r="C375" s="373"/>
      <c r="D375" s="373"/>
      <c r="E375" s="13"/>
      <c r="F375" s="11"/>
      <c r="G375" s="25"/>
      <c r="H375" s="31"/>
      <c r="I375" s="30"/>
      <c r="M375" s="25"/>
      <c r="N375" s="31"/>
      <c r="O375" s="30"/>
      <c r="V375" s="12"/>
      <c r="W375" s="12"/>
      <c r="X375" s="14"/>
      <c r="AB375" s="25"/>
      <c r="AC375" s="12"/>
      <c r="AD375" s="12"/>
      <c r="AK375" s="12"/>
      <c r="AL375" s="30"/>
      <c r="AM375" s="32"/>
      <c r="AQ375" s="12"/>
      <c r="AR375" s="12"/>
      <c r="AS375" s="12"/>
      <c r="AZ375" s="49"/>
      <c r="BA375" s="30"/>
      <c r="BB375" s="12"/>
      <c r="BF375" s="12"/>
      <c r="BG375" s="12"/>
      <c r="BH375" s="12"/>
      <c r="BO375" s="7"/>
      <c r="BP375" s="7"/>
      <c r="BQ375" s="7"/>
      <c r="BU375" s="7"/>
      <c r="BV375" s="7"/>
      <c r="BW375" s="7"/>
      <c r="CD375" s="7"/>
      <c r="CE375" s="7"/>
      <c r="CF375" s="7"/>
      <c r="CJ375" s="7"/>
      <c r="CK375" s="7"/>
      <c r="CL375" s="7"/>
    </row>
    <row r="376" spans="1:90">
      <c r="A376" s="11"/>
      <c r="B376" s="373"/>
      <c r="C376" s="373"/>
      <c r="D376" s="373"/>
      <c r="E376" s="13"/>
      <c r="F376" s="11"/>
      <c r="G376" s="25"/>
      <c r="H376" s="31"/>
      <c r="I376" s="30"/>
      <c r="M376" s="25"/>
      <c r="N376" s="31"/>
      <c r="O376" s="30"/>
      <c r="V376" s="12"/>
      <c r="W376" s="12"/>
      <c r="X376" s="14"/>
      <c r="AB376" s="25"/>
      <c r="AC376" s="12"/>
      <c r="AD376" s="12"/>
      <c r="AK376" s="12"/>
      <c r="AL376" s="30"/>
      <c r="AM376" s="32"/>
      <c r="AQ376" s="12"/>
      <c r="AR376" s="12"/>
      <c r="AS376" s="12"/>
      <c r="AZ376" s="49"/>
      <c r="BA376" s="30"/>
      <c r="BB376" s="12"/>
      <c r="BF376" s="12"/>
      <c r="BG376" s="12"/>
      <c r="BH376" s="12"/>
      <c r="BO376" s="7"/>
      <c r="BP376" s="7"/>
      <c r="BQ376" s="7"/>
      <c r="BU376" s="7"/>
      <c r="BV376" s="7"/>
      <c r="BW376" s="7"/>
      <c r="CD376" s="7"/>
      <c r="CE376" s="7"/>
      <c r="CF376" s="7"/>
      <c r="CJ376" s="7"/>
      <c r="CK376" s="7"/>
      <c r="CL376" s="7"/>
    </row>
    <row r="377" spans="1:90">
      <c r="A377" s="11"/>
      <c r="B377" s="373"/>
      <c r="C377" s="373"/>
      <c r="D377" s="373"/>
      <c r="E377" s="13"/>
      <c r="F377" s="11"/>
      <c r="G377" s="25"/>
      <c r="H377" s="31"/>
      <c r="I377" s="30"/>
      <c r="M377" s="25"/>
      <c r="N377" s="31"/>
      <c r="O377" s="30"/>
      <c r="V377" s="12"/>
      <c r="W377" s="12"/>
      <c r="X377" s="14"/>
      <c r="AB377" s="25"/>
      <c r="AC377" s="12"/>
      <c r="AD377" s="12"/>
      <c r="AK377" s="12"/>
      <c r="AL377" s="30"/>
      <c r="AM377" s="32"/>
      <c r="AQ377" s="12"/>
      <c r="AR377" s="12"/>
      <c r="AS377" s="12"/>
      <c r="AZ377" s="49"/>
      <c r="BA377" s="30"/>
      <c r="BB377" s="12"/>
      <c r="BF377" s="12"/>
      <c r="BG377" s="12"/>
      <c r="BH377" s="12"/>
      <c r="BO377" s="7"/>
      <c r="BP377" s="7"/>
      <c r="BQ377" s="7"/>
      <c r="BU377" s="7"/>
      <c r="BV377" s="7"/>
      <c r="BW377" s="7"/>
      <c r="CD377" s="7"/>
      <c r="CE377" s="7"/>
      <c r="CF377" s="7"/>
      <c r="CJ377" s="7"/>
      <c r="CK377" s="7"/>
      <c r="CL377" s="7"/>
    </row>
    <row r="378" spans="1:90">
      <c r="A378" s="11"/>
      <c r="B378" s="373"/>
      <c r="C378" s="373"/>
      <c r="D378" s="373"/>
      <c r="E378" s="13"/>
      <c r="F378" s="11"/>
      <c r="G378" s="25"/>
      <c r="H378" s="31"/>
      <c r="I378" s="30"/>
      <c r="M378" s="25"/>
      <c r="N378" s="31"/>
      <c r="O378" s="30"/>
      <c r="V378" s="12"/>
      <c r="W378" s="12"/>
      <c r="X378" s="14"/>
      <c r="AB378" s="25"/>
      <c r="AC378" s="12"/>
      <c r="AD378" s="12"/>
      <c r="AK378" s="12"/>
      <c r="AL378" s="30"/>
      <c r="AM378" s="32"/>
      <c r="AQ378" s="12"/>
      <c r="AR378" s="12"/>
      <c r="AS378" s="12"/>
      <c r="AZ378" s="49"/>
      <c r="BA378" s="30"/>
      <c r="BB378" s="12"/>
      <c r="BF378" s="12"/>
      <c r="BG378" s="12"/>
      <c r="BH378" s="12"/>
      <c r="BO378" s="7"/>
      <c r="BP378" s="7"/>
      <c r="BQ378" s="7"/>
      <c r="BU378" s="7"/>
      <c r="BV378" s="7"/>
      <c r="BW378" s="7"/>
      <c r="CD378" s="7"/>
      <c r="CE378" s="7"/>
      <c r="CF378" s="7"/>
      <c r="CJ378" s="7"/>
      <c r="CK378" s="7"/>
      <c r="CL378" s="7"/>
    </row>
    <row r="379" spans="1:90">
      <c r="A379" s="11"/>
      <c r="B379" s="373"/>
      <c r="C379" s="373"/>
      <c r="D379" s="373"/>
      <c r="E379" s="13"/>
      <c r="F379" s="11"/>
      <c r="G379" s="25"/>
      <c r="H379" s="31"/>
      <c r="I379" s="30"/>
      <c r="M379" s="25"/>
      <c r="N379" s="31"/>
      <c r="O379" s="30"/>
      <c r="V379" s="12"/>
      <c r="W379" s="12"/>
      <c r="X379" s="14"/>
      <c r="AB379" s="25"/>
      <c r="AC379" s="12"/>
      <c r="AD379" s="12"/>
      <c r="AK379" s="12"/>
      <c r="AL379" s="30"/>
      <c r="AM379" s="32"/>
      <c r="AQ379" s="12"/>
      <c r="AR379" s="12"/>
      <c r="AS379" s="12"/>
      <c r="AZ379" s="49"/>
      <c r="BA379" s="30"/>
      <c r="BB379" s="12"/>
      <c r="BF379" s="12"/>
      <c r="BG379" s="12"/>
      <c r="BH379" s="12"/>
      <c r="BO379" s="7"/>
      <c r="BP379" s="7"/>
      <c r="BQ379" s="7"/>
      <c r="BU379" s="7"/>
      <c r="BV379" s="7"/>
      <c r="BW379" s="7"/>
      <c r="CD379" s="7"/>
      <c r="CE379" s="7"/>
      <c r="CF379" s="7"/>
      <c r="CJ379" s="7"/>
      <c r="CK379" s="7"/>
      <c r="CL379" s="7"/>
    </row>
    <row r="380" spans="1:90">
      <c r="A380" s="11"/>
      <c r="B380" s="373"/>
      <c r="C380" s="373"/>
      <c r="D380" s="373"/>
      <c r="E380" s="13"/>
      <c r="F380" s="11"/>
      <c r="G380" s="25"/>
      <c r="H380" s="31"/>
      <c r="I380" s="30"/>
      <c r="M380" s="25"/>
      <c r="N380" s="31"/>
      <c r="O380" s="30"/>
      <c r="V380" s="12"/>
      <c r="W380" s="12"/>
      <c r="X380" s="14"/>
      <c r="AB380" s="25"/>
      <c r="AC380" s="12"/>
      <c r="AD380" s="12"/>
      <c r="AK380" s="12"/>
      <c r="AL380" s="30"/>
      <c r="AM380" s="32"/>
      <c r="AQ380" s="12"/>
      <c r="AR380" s="12"/>
      <c r="AS380" s="12"/>
      <c r="AZ380" s="49"/>
      <c r="BA380" s="30"/>
      <c r="BB380" s="12"/>
      <c r="BF380" s="12"/>
      <c r="BG380" s="12"/>
      <c r="BH380" s="12"/>
      <c r="BO380" s="7"/>
      <c r="BP380" s="7"/>
      <c r="BQ380" s="7"/>
      <c r="BU380" s="7"/>
      <c r="BV380" s="7"/>
      <c r="BW380" s="7"/>
      <c r="CD380" s="7"/>
      <c r="CE380" s="7"/>
      <c r="CF380" s="7"/>
      <c r="CJ380" s="7"/>
      <c r="CK380" s="7"/>
      <c r="CL380" s="7"/>
    </row>
    <row r="381" spans="1:90">
      <c r="A381" s="11"/>
      <c r="B381" s="373"/>
      <c r="C381" s="373"/>
      <c r="D381" s="373"/>
      <c r="E381" s="13"/>
      <c r="F381" s="11"/>
      <c r="G381" s="25"/>
      <c r="H381" s="31"/>
      <c r="I381" s="30"/>
      <c r="M381" s="25"/>
      <c r="N381" s="31"/>
      <c r="O381" s="30"/>
      <c r="V381" s="12"/>
      <c r="W381" s="12"/>
      <c r="X381" s="14"/>
      <c r="AB381" s="25"/>
      <c r="AC381" s="12"/>
      <c r="AD381" s="12"/>
      <c r="AK381" s="12"/>
      <c r="AL381" s="30"/>
      <c r="AM381" s="32"/>
      <c r="AQ381" s="12"/>
      <c r="AR381" s="12"/>
      <c r="AS381" s="12"/>
      <c r="AZ381" s="49"/>
      <c r="BA381" s="30"/>
      <c r="BB381" s="12"/>
      <c r="BF381" s="12"/>
      <c r="BG381" s="12"/>
      <c r="BH381" s="12"/>
      <c r="BO381" s="7"/>
      <c r="BP381" s="7"/>
      <c r="BQ381" s="7"/>
      <c r="BU381" s="7"/>
      <c r="BV381" s="7"/>
      <c r="BW381" s="7"/>
      <c r="CD381" s="7"/>
      <c r="CE381" s="7"/>
      <c r="CF381" s="7"/>
      <c r="CJ381" s="7"/>
      <c r="CK381" s="7"/>
      <c r="CL381" s="7"/>
    </row>
    <row r="382" spans="1:90">
      <c r="A382" s="11"/>
      <c r="B382" s="373"/>
      <c r="C382" s="373"/>
      <c r="D382" s="373"/>
      <c r="E382" s="13"/>
      <c r="F382" s="11"/>
      <c r="G382" s="25"/>
      <c r="H382" s="31"/>
      <c r="I382" s="30"/>
      <c r="M382" s="25"/>
      <c r="N382" s="31"/>
      <c r="O382" s="30"/>
      <c r="V382" s="12"/>
      <c r="W382" s="12"/>
      <c r="X382" s="14"/>
      <c r="AB382" s="25"/>
      <c r="AC382" s="12"/>
      <c r="AD382" s="12"/>
      <c r="AK382" s="12"/>
      <c r="AL382" s="30"/>
      <c r="AM382" s="32"/>
      <c r="AQ382" s="12"/>
      <c r="AR382" s="12"/>
      <c r="AS382" s="12"/>
      <c r="AZ382" s="49"/>
      <c r="BA382" s="30"/>
      <c r="BB382" s="12"/>
      <c r="BF382" s="12"/>
      <c r="BG382" s="12"/>
      <c r="BH382" s="12"/>
      <c r="BO382" s="7"/>
      <c r="BP382" s="7"/>
      <c r="BQ382" s="7"/>
      <c r="BU382" s="7"/>
      <c r="BV382" s="7"/>
      <c r="BW382" s="7"/>
      <c r="CD382" s="7"/>
      <c r="CE382" s="7"/>
      <c r="CF382" s="7"/>
      <c r="CJ382" s="7"/>
      <c r="CK382" s="7"/>
      <c r="CL382" s="7"/>
    </row>
    <row r="383" spans="1:90">
      <c r="A383" s="11"/>
      <c r="B383" s="373"/>
      <c r="C383" s="373"/>
      <c r="D383" s="373"/>
      <c r="E383" s="13"/>
      <c r="F383" s="11"/>
      <c r="G383" s="25"/>
      <c r="H383" s="31"/>
      <c r="I383" s="30"/>
      <c r="M383" s="25"/>
      <c r="N383" s="31"/>
      <c r="O383" s="30"/>
      <c r="V383" s="12"/>
      <c r="W383" s="12"/>
      <c r="X383" s="14"/>
      <c r="AB383" s="25"/>
      <c r="AC383" s="12"/>
      <c r="AD383" s="12"/>
      <c r="AK383" s="12"/>
      <c r="AL383" s="30"/>
      <c r="AM383" s="32"/>
      <c r="AQ383" s="12"/>
      <c r="AR383" s="12"/>
      <c r="AS383" s="12"/>
      <c r="AZ383" s="49"/>
      <c r="BA383" s="30"/>
      <c r="BB383" s="12"/>
      <c r="BF383" s="12"/>
      <c r="BG383" s="12"/>
      <c r="BH383" s="12"/>
      <c r="BO383" s="7"/>
      <c r="BP383" s="7"/>
      <c r="BQ383" s="7"/>
      <c r="BU383" s="7"/>
      <c r="BV383" s="7"/>
      <c r="BW383" s="7"/>
      <c r="CD383" s="7"/>
      <c r="CE383" s="7"/>
      <c r="CF383" s="7"/>
      <c r="CJ383" s="7"/>
      <c r="CK383" s="7"/>
      <c r="CL383" s="7"/>
    </row>
    <row r="384" spans="1:90">
      <c r="A384" s="11"/>
      <c r="B384" s="373"/>
      <c r="C384" s="373"/>
      <c r="D384" s="373"/>
      <c r="E384" s="13"/>
      <c r="F384" s="11"/>
      <c r="G384" s="25"/>
      <c r="H384" s="31"/>
      <c r="I384" s="30"/>
      <c r="M384" s="25"/>
      <c r="N384" s="31"/>
      <c r="O384" s="30"/>
      <c r="V384" s="12"/>
      <c r="W384" s="12"/>
      <c r="X384" s="14"/>
      <c r="AB384" s="25"/>
      <c r="AC384" s="12"/>
      <c r="AD384" s="12"/>
      <c r="AK384" s="12"/>
      <c r="AL384" s="30"/>
      <c r="AM384" s="32"/>
      <c r="AQ384" s="12"/>
      <c r="AR384" s="12"/>
      <c r="AS384" s="12"/>
      <c r="AZ384" s="49"/>
      <c r="BA384" s="30"/>
      <c r="BB384" s="12"/>
      <c r="BF384" s="12"/>
      <c r="BG384" s="12"/>
      <c r="BH384" s="12"/>
      <c r="BO384" s="7"/>
      <c r="BP384" s="7"/>
      <c r="BQ384" s="7"/>
      <c r="BU384" s="7"/>
      <c r="BV384" s="7"/>
      <c r="BW384" s="7"/>
      <c r="CD384" s="7"/>
      <c r="CE384" s="7"/>
      <c r="CF384" s="7"/>
      <c r="CJ384" s="7"/>
      <c r="CK384" s="7"/>
      <c r="CL384" s="7"/>
    </row>
    <row r="385" spans="1:90">
      <c r="A385" s="11"/>
      <c r="B385" s="373"/>
      <c r="C385" s="373"/>
      <c r="D385" s="373"/>
      <c r="E385" s="13"/>
      <c r="F385" s="11"/>
      <c r="G385" s="25"/>
      <c r="H385" s="31"/>
      <c r="I385" s="30"/>
      <c r="M385" s="25"/>
      <c r="N385" s="31"/>
      <c r="O385" s="30"/>
      <c r="V385" s="12"/>
      <c r="W385" s="12"/>
      <c r="X385" s="14"/>
      <c r="AB385" s="25"/>
      <c r="AC385" s="12"/>
      <c r="AD385" s="12"/>
      <c r="AK385" s="12"/>
      <c r="AL385" s="30"/>
      <c r="AM385" s="32"/>
      <c r="AQ385" s="12"/>
      <c r="AR385" s="12"/>
      <c r="AS385" s="12"/>
      <c r="AZ385" s="49"/>
      <c r="BA385" s="30"/>
      <c r="BB385" s="12"/>
      <c r="BF385" s="12"/>
      <c r="BG385" s="12"/>
      <c r="BH385" s="12"/>
      <c r="BO385" s="7"/>
      <c r="BP385" s="7"/>
      <c r="BQ385" s="7"/>
      <c r="BU385" s="7"/>
      <c r="BV385" s="7"/>
      <c r="BW385" s="7"/>
      <c r="CD385" s="7"/>
      <c r="CE385" s="7"/>
      <c r="CF385" s="7"/>
      <c r="CJ385" s="7"/>
      <c r="CK385" s="7"/>
      <c r="CL385" s="7"/>
    </row>
    <row r="386" spans="1:90">
      <c r="A386" s="11"/>
      <c r="B386" s="373"/>
      <c r="C386" s="373"/>
      <c r="D386" s="373"/>
      <c r="E386" s="13"/>
      <c r="F386" s="11"/>
      <c r="G386" s="25"/>
      <c r="H386" s="31"/>
      <c r="I386" s="30"/>
      <c r="M386" s="25"/>
      <c r="N386" s="31"/>
      <c r="O386" s="30"/>
      <c r="V386" s="12"/>
      <c r="W386" s="12"/>
      <c r="X386" s="14"/>
      <c r="AB386" s="25"/>
      <c r="AC386" s="12"/>
      <c r="AD386" s="12"/>
      <c r="AK386" s="12"/>
      <c r="AL386" s="30"/>
      <c r="AM386" s="32"/>
      <c r="AQ386" s="12"/>
      <c r="AR386" s="12"/>
      <c r="AS386" s="12"/>
      <c r="AZ386" s="49"/>
      <c r="BA386" s="30"/>
      <c r="BB386" s="12"/>
      <c r="BF386" s="12"/>
      <c r="BG386" s="12"/>
      <c r="BH386" s="12"/>
      <c r="BO386" s="7"/>
      <c r="BP386" s="7"/>
      <c r="BQ386" s="7"/>
      <c r="BU386" s="7"/>
      <c r="BV386" s="7"/>
      <c r="BW386" s="7"/>
      <c r="CD386" s="7"/>
      <c r="CE386" s="7"/>
      <c r="CF386" s="7"/>
      <c r="CJ386" s="7"/>
      <c r="CK386" s="7"/>
      <c r="CL386" s="7"/>
    </row>
    <row r="387" spans="1:90">
      <c r="A387" s="11"/>
      <c r="B387" s="373"/>
      <c r="C387" s="373"/>
      <c r="D387" s="373"/>
      <c r="E387" s="13"/>
      <c r="F387" s="11"/>
      <c r="G387" s="25"/>
      <c r="H387" s="31"/>
      <c r="I387" s="30"/>
      <c r="M387" s="25"/>
      <c r="N387" s="31"/>
      <c r="O387" s="30"/>
      <c r="V387" s="12"/>
      <c r="W387" s="12"/>
      <c r="X387" s="14"/>
      <c r="AB387" s="25"/>
      <c r="AC387" s="12"/>
      <c r="AD387" s="12"/>
      <c r="AK387" s="12"/>
      <c r="AL387" s="30"/>
      <c r="AM387" s="32"/>
      <c r="AQ387" s="12"/>
      <c r="AR387" s="12"/>
      <c r="AS387" s="12"/>
      <c r="AZ387" s="49"/>
      <c r="BA387" s="30"/>
      <c r="BB387" s="12"/>
      <c r="BF387" s="12"/>
      <c r="BG387" s="12"/>
      <c r="BH387" s="12"/>
      <c r="BO387" s="7"/>
      <c r="BP387" s="7"/>
      <c r="BQ387" s="7"/>
      <c r="BU387" s="7"/>
      <c r="BV387" s="7"/>
      <c r="BW387" s="7"/>
      <c r="CD387" s="7"/>
      <c r="CE387" s="7"/>
      <c r="CF387" s="7"/>
      <c r="CJ387" s="7"/>
      <c r="CK387" s="7"/>
      <c r="CL387" s="7"/>
    </row>
    <row r="388" spans="1:90">
      <c r="A388" s="11"/>
      <c r="B388" s="373"/>
      <c r="C388" s="373"/>
      <c r="D388" s="373"/>
      <c r="E388" s="13"/>
      <c r="F388" s="11"/>
      <c r="G388" s="25"/>
      <c r="H388" s="31"/>
      <c r="I388" s="30"/>
      <c r="M388" s="25"/>
      <c r="N388" s="31"/>
      <c r="O388" s="30"/>
      <c r="V388" s="12"/>
      <c r="W388" s="12"/>
      <c r="X388" s="14"/>
      <c r="AB388" s="25"/>
      <c r="AC388" s="12"/>
      <c r="AD388" s="12"/>
      <c r="AK388" s="12"/>
      <c r="AL388" s="30"/>
      <c r="AM388" s="32"/>
      <c r="AQ388" s="12"/>
      <c r="AR388" s="12"/>
      <c r="AS388" s="12"/>
      <c r="AZ388" s="49"/>
      <c r="BA388" s="30"/>
      <c r="BB388" s="12"/>
      <c r="BF388" s="12"/>
      <c r="BG388" s="12"/>
      <c r="BH388" s="12"/>
      <c r="BO388" s="7"/>
      <c r="BP388" s="7"/>
      <c r="BQ388" s="7"/>
      <c r="BU388" s="7"/>
      <c r="BV388" s="7"/>
      <c r="BW388" s="7"/>
      <c r="CD388" s="7"/>
      <c r="CE388" s="7"/>
      <c r="CF388" s="7"/>
      <c r="CJ388" s="7"/>
      <c r="CK388" s="7"/>
      <c r="CL388" s="7"/>
    </row>
    <row r="389" spans="1:90">
      <c r="A389" s="11"/>
      <c r="B389" s="373"/>
      <c r="C389" s="373"/>
      <c r="D389" s="373"/>
      <c r="E389" s="13"/>
      <c r="F389" s="11"/>
      <c r="G389" s="25"/>
      <c r="H389" s="31"/>
      <c r="I389" s="30"/>
      <c r="M389" s="25"/>
      <c r="N389" s="31"/>
      <c r="O389" s="30"/>
      <c r="V389" s="12"/>
      <c r="W389" s="12"/>
      <c r="X389" s="14"/>
      <c r="AB389" s="25"/>
      <c r="AC389" s="12"/>
      <c r="AD389" s="12"/>
      <c r="AK389" s="12"/>
      <c r="AL389" s="30"/>
      <c r="AM389" s="32"/>
      <c r="AQ389" s="12"/>
      <c r="AR389" s="12"/>
      <c r="AS389" s="12"/>
      <c r="AZ389" s="49"/>
      <c r="BA389" s="30"/>
      <c r="BB389" s="12"/>
      <c r="BF389" s="12"/>
      <c r="BG389" s="12"/>
      <c r="BH389" s="12"/>
      <c r="BO389" s="7"/>
      <c r="BP389" s="7"/>
      <c r="BQ389" s="7"/>
      <c r="BU389" s="7"/>
      <c r="BV389" s="7"/>
      <c r="BW389" s="7"/>
      <c r="CD389" s="7"/>
      <c r="CE389" s="7"/>
      <c r="CF389" s="7"/>
      <c r="CJ389" s="7"/>
      <c r="CK389" s="7"/>
      <c r="CL389" s="7"/>
    </row>
    <row r="390" spans="1:90">
      <c r="A390" s="11"/>
      <c r="B390" s="373"/>
      <c r="C390" s="373"/>
      <c r="D390" s="373"/>
      <c r="E390" s="13"/>
      <c r="F390" s="11"/>
      <c r="G390" s="25"/>
      <c r="H390" s="31"/>
      <c r="I390" s="30"/>
      <c r="M390" s="25"/>
      <c r="N390" s="31"/>
      <c r="O390" s="30"/>
      <c r="V390" s="12"/>
      <c r="W390" s="12"/>
      <c r="X390" s="14"/>
      <c r="AB390" s="25"/>
      <c r="AC390" s="12"/>
      <c r="AD390" s="12"/>
      <c r="AK390" s="12"/>
      <c r="AL390" s="30"/>
      <c r="AM390" s="32"/>
      <c r="AQ390" s="12"/>
      <c r="AR390" s="12"/>
      <c r="AS390" s="12"/>
      <c r="AZ390" s="49"/>
      <c r="BA390" s="30"/>
      <c r="BB390" s="12"/>
      <c r="BF390" s="12"/>
      <c r="BG390" s="12"/>
      <c r="BH390" s="12"/>
      <c r="BO390" s="7"/>
      <c r="BP390" s="7"/>
      <c r="BQ390" s="7"/>
      <c r="BU390" s="7"/>
      <c r="BV390" s="7"/>
      <c r="BW390" s="7"/>
      <c r="CD390" s="7"/>
      <c r="CE390" s="7"/>
      <c r="CF390" s="7"/>
      <c r="CJ390" s="7"/>
      <c r="CK390" s="7"/>
      <c r="CL390" s="7"/>
    </row>
    <row r="391" spans="1:90">
      <c r="A391" s="11"/>
      <c r="B391" s="373"/>
      <c r="C391" s="373"/>
      <c r="D391" s="373"/>
      <c r="E391" s="13"/>
      <c r="F391" s="11"/>
      <c r="G391" s="25"/>
      <c r="H391" s="31"/>
      <c r="I391" s="30"/>
      <c r="M391" s="25"/>
      <c r="N391" s="31"/>
      <c r="O391" s="30"/>
      <c r="V391" s="12"/>
      <c r="W391" s="12"/>
      <c r="X391" s="14"/>
      <c r="AB391" s="25"/>
      <c r="AC391" s="12"/>
      <c r="AD391" s="12"/>
      <c r="AK391" s="12"/>
      <c r="AL391" s="30"/>
      <c r="AM391" s="32"/>
      <c r="AQ391" s="12"/>
      <c r="AR391" s="12"/>
      <c r="AS391" s="12"/>
      <c r="AZ391" s="49"/>
      <c r="BA391" s="30"/>
      <c r="BB391" s="12"/>
      <c r="BF391" s="12"/>
      <c r="BG391" s="12"/>
      <c r="BH391" s="12"/>
      <c r="BO391" s="7"/>
      <c r="BP391" s="7"/>
      <c r="BQ391" s="7"/>
      <c r="BU391" s="7"/>
      <c r="BV391" s="7"/>
      <c r="BW391" s="7"/>
      <c r="CD391" s="7"/>
      <c r="CE391" s="7"/>
      <c r="CF391" s="7"/>
      <c r="CJ391" s="7"/>
      <c r="CK391" s="7"/>
      <c r="CL391" s="7"/>
    </row>
    <row r="392" spans="1:90">
      <c r="A392" s="11"/>
      <c r="B392" s="373"/>
      <c r="C392" s="373"/>
      <c r="D392" s="373"/>
      <c r="E392" s="13"/>
      <c r="F392" s="11"/>
      <c r="G392" s="25"/>
      <c r="H392" s="31"/>
      <c r="I392" s="30"/>
      <c r="M392" s="25"/>
      <c r="N392" s="31"/>
      <c r="O392" s="30"/>
      <c r="V392" s="12"/>
      <c r="W392" s="12"/>
      <c r="X392" s="14"/>
      <c r="AB392" s="25"/>
      <c r="AC392" s="12"/>
      <c r="AD392" s="12"/>
      <c r="AK392" s="12"/>
      <c r="AL392" s="30"/>
      <c r="AM392" s="32"/>
      <c r="AQ392" s="12"/>
      <c r="AR392" s="12"/>
      <c r="AS392" s="12"/>
      <c r="AZ392" s="49"/>
      <c r="BA392" s="30"/>
      <c r="BB392" s="12"/>
      <c r="BF392" s="12"/>
      <c r="BG392" s="12"/>
      <c r="BH392" s="12"/>
      <c r="BO392" s="7"/>
      <c r="BP392" s="7"/>
      <c r="BQ392" s="7"/>
      <c r="BU392" s="7"/>
      <c r="BV392" s="7"/>
      <c r="BW392" s="7"/>
      <c r="CD392" s="7"/>
      <c r="CE392" s="7"/>
      <c r="CF392" s="7"/>
      <c r="CJ392" s="7"/>
      <c r="CK392" s="7"/>
      <c r="CL392" s="7"/>
    </row>
    <row r="393" spans="1:90">
      <c r="A393" s="11"/>
      <c r="B393" s="373"/>
      <c r="C393" s="373"/>
      <c r="D393" s="373"/>
      <c r="E393" s="13"/>
      <c r="F393" s="11"/>
      <c r="G393" s="25"/>
      <c r="H393" s="31"/>
      <c r="I393" s="30"/>
      <c r="M393" s="25"/>
      <c r="N393" s="31"/>
      <c r="O393" s="30"/>
      <c r="V393" s="12"/>
      <c r="W393" s="12"/>
      <c r="X393" s="14"/>
      <c r="AB393" s="25"/>
      <c r="AC393" s="12"/>
      <c r="AD393" s="12"/>
      <c r="AK393" s="12"/>
      <c r="AL393" s="30"/>
      <c r="AM393" s="32"/>
      <c r="AQ393" s="12"/>
      <c r="AR393" s="12"/>
      <c r="AS393" s="12"/>
      <c r="AZ393" s="49"/>
      <c r="BA393" s="30"/>
      <c r="BB393" s="12"/>
      <c r="BF393" s="12"/>
      <c r="BG393" s="12"/>
      <c r="BH393" s="12"/>
      <c r="BO393" s="7"/>
      <c r="BP393" s="7"/>
      <c r="BQ393" s="7"/>
      <c r="BU393" s="7"/>
      <c r="BV393" s="7"/>
      <c r="BW393" s="7"/>
      <c r="CD393" s="7"/>
      <c r="CE393" s="7"/>
      <c r="CF393" s="7"/>
      <c r="CJ393" s="7"/>
      <c r="CK393" s="7"/>
      <c r="CL393" s="7"/>
    </row>
    <row r="394" spans="1:90">
      <c r="A394" s="11"/>
      <c r="B394" s="373"/>
      <c r="C394" s="373"/>
      <c r="D394" s="373"/>
      <c r="E394" s="13"/>
      <c r="F394" s="11"/>
      <c r="G394" s="25"/>
      <c r="H394" s="31"/>
      <c r="I394" s="30"/>
      <c r="M394" s="25"/>
      <c r="N394" s="31"/>
      <c r="O394" s="30"/>
      <c r="V394" s="12"/>
      <c r="W394" s="12"/>
      <c r="X394" s="14"/>
      <c r="AB394" s="25"/>
      <c r="AC394" s="12"/>
      <c r="AD394" s="12"/>
      <c r="AK394" s="12"/>
      <c r="AL394" s="30"/>
      <c r="AM394" s="32"/>
      <c r="AQ394" s="12"/>
      <c r="AR394" s="12"/>
      <c r="AS394" s="12"/>
      <c r="AZ394" s="49"/>
      <c r="BA394" s="30"/>
      <c r="BB394" s="12"/>
      <c r="BF394" s="12"/>
      <c r="BG394" s="12"/>
      <c r="BH394" s="12"/>
      <c r="BO394" s="7"/>
      <c r="BP394" s="7"/>
      <c r="BQ394" s="7"/>
      <c r="BU394" s="7"/>
      <c r="BV394" s="7"/>
      <c r="BW394" s="7"/>
      <c r="CD394" s="7"/>
      <c r="CE394" s="7"/>
      <c r="CF394" s="7"/>
      <c r="CJ394" s="7"/>
      <c r="CK394" s="7"/>
      <c r="CL394" s="7"/>
    </row>
    <row r="395" spans="1:90">
      <c r="A395" s="11"/>
      <c r="B395" s="373"/>
      <c r="C395" s="373"/>
      <c r="D395" s="373"/>
      <c r="E395" s="13"/>
      <c r="F395" s="11"/>
      <c r="G395" s="25"/>
      <c r="H395" s="31"/>
      <c r="I395" s="30"/>
      <c r="M395" s="25"/>
      <c r="N395" s="31"/>
      <c r="O395" s="30"/>
      <c r="V395" s="12"/>
      <c r="W395" s="12"/>
      <c r="X395" s="14"/>
      <c r="AB395" s="25"/>
      <c r="AC395" s="12"/>
      <c r="AD395" s="12"/>
      <c r="AK395" s="12"/>
      <c r="AL395" s="30"/>
      <c r="AM395" s="32"/>
      <c r="AQ395" s="12"/>
      <c r="AR395" s="12"/>
      <c r="AS395" s="12"/>
      <c r="AZ395" s="49"/>
      <c r="BA395" s="30"/>
      <c r="BB395" s="12"/>
      <c r="BF395" s="12"/>
      <c r="BG395" s="12"/>
      <c r="BH395" s="12"/>
      <c r="BO395" s="7"/>
      <c r="BP395" s="7"/>
      <c r="BQ395" s="7"/>
      <c r="BU395" s="7"/>
      <c r="BV395" s="7"/>
      <c r="BW395" s="7"/>
      <c r="CD395" s="7"/>
      <c r="CE395" s="7"/>
      <c r="CF395" s="7"/>
      <c r="CJ395" s="7"/>
      <c r="CK395" s="7"/>
      <c r="CL395" s="7"/>
    </row>
    <row r="396" spans="1:90">
      <c r="A396" s="11"/>
      <c r="B396" s="373"/>
      <c r="C396" s="373"/>
      <c r="D396" s="373"/>
      <c r="E396" s="13"/>
      <c r="F396" s="11"/>
      <c r="G396" s="25"/>
      <c r="H396" s="31"/>
      <c r="I396" s="30"/>
      <c r="M396" s="25"/>
      <c r="N396" s="31"/>
      <c r="O396" s="30"/>
      <c r="V396" s="12"/>
      <c r="W396" s="12"/>
      <c r="X396" s="14"/>
      <c r="AB396" s="25"/>
      <c r="AC396" s="12"/>
      <c r="AD396" s="12"/>
      <c r="AK396" s="12"/>
      <c r="AL396" s="30"/>
      <c r="AM396" s="32"/>
      <c r="AQ396" s="12"/>
      <c r="AR396" s="12"/>
      <c r="AS396" s="12"/>
      <c r="AZ396" s="49"/>
      <c r="BA396" s="30"/>
      <c r="BB396" s="12"/>
      <c r="BF396" s="12"/>
      <c r="BG396" s="12"/>
      <c r="BH396" s="12"/>
      <c r="BO396" s="7"/>
      <c r="BP396" s="7"/>
      <c r="BQ396" s="7"/>
      <c r="BU396" s="7"/>
      <c r="BV396" s="7"/>
      <c r="BW396" s="7"/>
      <c r="CD396" s="7"/>
      <c r="CE396" s="7"/>
      <c r="CF396" s="7"/>
      <c r="CJ396" s="7"/>
      <c r="CK396" s="7"/>
      <c r="CL396" s="7"/>
    </row>
    <row r="397" spans="1:90">
      <c r="A397" s="11"/>
      <c r="B397" s="373"/>
      <c r="C397" s="373"/>
      <c r="D397" s="373"/>
      <c r="E397" s="13"/>
      <c r="F397" s="11"/>
      <c r="G397" s="25"/>
      <c r="H397" s="31"/>
      <c r="I397" s="30"/>
      <c r="M397" s="25"/>
      <c r="N397" s="31"/>
      <c r="O397" s="30"/>
      <c r="V397" s="12"/>
      <c r="W397" s="12"/>
      <c r="X397" s="14"/>
      <c r="AB397" s="25"/>
      <c r="AC397" s="12"/>
      <c r="AD397" s="12"/>
      <c r="AK397" s="12"/>
      <c r="AL397" s="30"/>
      <c r="AM397" s="32"/>
      <c r="AQ397" s="12"/>
      <c r="AR397" s="12"/>
      <c r="AS397" s="12"/>
      <c r="AZ397" s="49"/>
      <c r="BA397" s="30"/>
      <c r="BB397" s="12"/>
      <c r="BF397" s="12"/>
      <c r="BG397" s="12"/>
      <c r="BH397" s="12"/>
      <c r="BO397" s="7"/>
      <c r="BP397" s="7"/>
      <c r="BQ397" s="7"/>
      <c r="BU397" s="7"/>
      <c r="BV397" s="7"/>
      <c r="BW397" s="7"/>
      <c r="CD397" s="7"/>
      <c r="CE397" s="7"/>
      <c r="CF397" s="7"/>
      <c r="CJ397" s="7"/>
      <c r="CK397" s="7"/>
      <c r="CL397" s="7"/>
    </row>
    <row r="398" spans="1:90">
      <c r="A398" s="11"/>
      <c r="B398" s="373"/>
      <c r="C398" s="373"/>
      <c r="D398" s="373"/>
      <c r="E398" s="13"/>
      <c r="F398" s="11"/>
      <c r="G398" s="25"/>
      <c r="H398" s="31"/>
      <c r="I398" s="30"/>
      <c r="M398" s="25"/>
      <c r="N398" s="31"/>
      <c r="O398" s="30"/>
      <c r="V398" s="12"/>
      <c r="W398" s="12"/>
      <c r="X398" s="14"/>
      <c r="AB398" s="25"/>
      <c r="AC398" s="12"/>
      <c r="AD398" s="12"/>
      <c r="AK398" s="12"/>
      <c r="AL398" s="30"/>
      <c r="AM398" s="32"/>
      <c r="AQ398" s="12"/>
      <c r="AR398" s="12"/>
      <c r="AS398" s="12"/>
      <c r="AZ398" s="49"/>
      <c r="BA398" s="30"/>
      <c r="BB398" s="12"/>
      <c r="BF398" s="12"/>
      <c r="BG398" s="12"/>
      <c r="BH398" s="12"/>
      <c r="BO398" s="7"/>
      <c r="BP398" s="7"/>
      <c r="BQ398" s="7"/>
      <c r="BU398" s="7"/>
      <c r="BV398" s="7"/>
      <c r="BW398" s="7"/>
      <c r="CD398" s="7"/>
      <c r="CE398" s="7"/>
      <c r="CF398" s="7"/>
      <c r="CJ398" s="7"/>
      <c r="CK398" s="7"/>
      <c r="CL398" s="7"/>
    </row>
    <row r="399" spans="1:90">
      <c r="A399" s="11"/>
      <c r="B399" s="373"/>
      <c r="C399" s="373"/>
      <c r="D399" s="373"/>
      <c r="E399" s="13"/>
      <c r="F399" s="11"/>
      <c r="G399" s="25"/>
      <c r="H399" s="31"/>
      <c r="I399" s="30"/>
      <c r="M399" s="25"/>
      <c r="N399" s="31"/>
      <c r="O399" s="30"/>
      <c r="V399" s="12"/>
      <c r="W399" s="12"/>
      <c r="X399" s="14"/>
      <c r="AB399" s="25"/>
      <c r="AC399" s="12"/>
      <c r="AD399" s="12"/>
      <c r="AK399" s="12"/>
      <c r="AL399" s="30"/>
      <c r="AM399" s="32"/>
      <c r="AQ399" s="12"/>
      <c r="AR399" s="12"/>
      <c r="AS399" s="12"/>
      <c r="AZ399" s="49"/>
      <c r="BA399" s="30"/>
      <c r="BB399" s="12"/>
      <c r="BF399" s="12"/>
      <c r="BG399" s="12"/>
      <c r="BH399" s="12"/>
      <c r="BO399" s="7"/>
      <c r="BP399" s="7"/>
      <c r="BQ399" s="7"/>
      <c r="BU399" s="7"/>
      <c r="BV399" s="7"/>
      <c r="BW399" s="7"/>
      <c r="CD399" s="7"/>
      <c r="CE399" s="7"/>
      <c r="CF399" s="7"/>
      <c r="CJ399" s="7"/>
      <c r="CK399" s="7"/>
      <c r="CL399" s="7"/>
    </row>
    <row r="400" spans="1:90">
      <c r="A400" s="11"/>
      <c r="B400" s="373"/>
      <c r="C400" s="373"/>
      <c r="D400" s="373"/>
      <c r="E400" s="13"/>
      <c r="F400" s="11"/>
      <c r="G400" s="25"/>
      <c r="H400" s="31"/>
      <c r="I400" s="30"/>
      <c r="M400" s="25"/>
      <c r="N400" s="31"/>
      <c r="O400" s="30"/>
      <c r="V400" s="12"/>
      <c r="W400" s="12"/>
      <c r="X400" s="14"/>
      <c r="AB400" s="25"/>
      <c r="AC400" s="12"/>
      <c r="AD400" s="12"/>
      <c r="AK400" s="12"/>
      <c r="AL400" s="30"/>
      <c r="AM400" s="32"/>
      <c r="AQ400" s="12"/>
      <c r="AR400" s="12"/>
      <c r="AS400" s="12"/>
      <c r="AZ400" s="49"/>
      <c r="BA400" s="30"/>
      <c r="BB400" s="12"/>
      <c r="BF400" s="12"/>
      <c r="BG400" s="12"/>
      <c r="BH400" s="12"/>
      <c r="BO400" s="7"/>
      <c r="BP400" s="7"/>
      <c r="BQ400" s="7"/>
      <c r="BU400" s="7"/>
      <c r="BV400" s="7"/>
      <c r="BW400" s="7"/>
      <c r="CD400" s="7"/>
      <c r="CE400" s="7"/>
      <c r="CF400" s="7"/>
      <c r="CJ400" s="7"/>
      <c r="CK400" s="7"/>
      <c r="CL400" s="7"/>
    </row>
    <row r="401" spans="1:90">
      <c r="A401" s="11"/>
      <c r="B401" s="373"/>
      <c r="C401" s="373"/>
      <c r="D401" s="373"/>
      <c r="E401" s="13"/>
      <c r="F401" s="11"/>
      <c r="G401" s="25"/>
      <c r="H401" s="31"/>
      <c r="I401" s="30"/>
      <c r="M401" s="25"/>
      <c r="N401" s="31"/>
      <c r="O401" s="30"/>
      <c r="V401" s="12"/>
      <c r="W401" s="12"/>
      <c r="X401" s="14"/>
      <c r="AB401" s="25"/>
      <c r="AC401" s="12"/>
      <c r="AD401" s="12"/>
      <c r="AK401" s="12"/>
      <c r="AL401" s="30"/>
      <c r="AM401" s="32"/>
      <c r="AQ401" s="12"/>
      <c r="AR401" s="12"/>
      <c r="AS401" s="12"/>
      <c r="AZ401" s="49"/>
      <c r="BA401" s="30"/>
      <c r="BB401" s="12"/>
      <c r="BF401" s="12"/>
      <c r="BG401" s="12"/>
      <c r="BH401" s="12"/>
      <c r="BO401" s="7"/>
      <c r="BP401" s="7"/>
      <c r="BQ401" s="7"/>
      <c r="BU401" s="7"/>
      <c r="BV401" s="7"/>
      <c r="BW401" s="7"/>
      <c r="CD401" s="7"/>
      <c r="CE401" s="7"/>
      <c r="CF401" s="7"/>
      <c r="CJ401" s="7"/>
      <c r="CK401" s="7"/>
      <c r="CL401" s="7"/>
    </row>
    <row r="402" spans="1:90">
      <c r="A402" s="11"/>
      <c r="B402" s="373"/>
      <c r="C402" s="373"/>
      <c r="D402" s="373"/>
      <c r="E402" s="13"/>
      <c r="F402" s="11"/>
      <c r="G402" s="25"/>
      <c r="H402" s="31"/>
      <c r="I402" s="30"/>
      <c r="M402" s="25"/>
      <c r="N402" s="31"/>
      <c r="O402" s="30"/>
      <c r="V402" s="12"/>
      <c r="W402" s="12"/>
      <c r="X402" s="14"/>
      <c r="AB402" s="25"/>
      <c r="AC402" s="12"/>
      <c r="AD402" s="12"/>
      <c r="AK402" s="12"/>
      <c r="AL402" s="30"/>
      <c r="AM402" s="32"/>
      <c r="AQ402" s="12"/>
      <c r="AR402" s="12"/>
      <c r="AS402" s="12"/>
      <c r="AZ402" s="49"/>
      <c r="BA402" s="30"/>
      <c r="BB402" s="12"/>
      <c r="BF402" s="12"/>
      <c r="BG402" s="12"/>
      <c r="BH402" s="12"/>
      <c r="BO402" s="7"/>
      <c r="BP402" s="7"/>
      <c r="BQ402" s="7"/>
      <c r="BU402" s="7"/>
      <c r="BV402" s="7"/>
      <c r="BW402" s="7"/>
      <c r="CD402" s="7"/>
      <c r="CE402" s="7"/>
      <c r="CF402" s="7"/>
      <c r="CJ402" s="7"/>
      <c r="CK402" s="7"/>
      <c r="CL402" s="7"/>
    </row>
    <row r="403" spans="1:90">
      <c r="A403" s="11"/>
      <c r="B403" s="373"/>
      <c r="C403" s="373"/>
      <c r="D403" s="373"/>
      <c r="E403" s="13"/>
      <c r="F403" s="11"/>
      <c r="G403" s="25"/>
      <c r="H403" s="31"/>
      <c r="I403" s="30"/>
      <c r="M403" s="25"/>
      <c r="N403" s="31"/>
      <c r="O403" s="30"/>
      <c r="V403" s="12"/>
      <c r="W403" s="12"/>
      <c r="X403" s="14"/>
      <c r="AB403" s="25"/>
      <c r="AC403" s="12"/>
      <c r="AD403" s="12"/>
      <c r="AK403" s="12"/>
      <c r="AL403" s="30"/>
      <c r="AM403" s="32"/>
      <c r="AQ403" s="12"/>
      <c r="AR403" s="12"/>
      <c r="AS403" s="12"/>
      <c r="AZ403" s="49"/>
      <c r="BA403" s="30"/>
      <c r="BB403" s="12"/>
      <c r="BF403" s="12"/>
      <c r="BG403" s="12"/>
      <c r="BH403" s="12"/>
      <c r="BO403" s="7"/>
      <c r="BP403" s="7"/>
      <c r="BQ403" s="7"/>
      <c r="BU403" s="7"/>
      <c r="BV403" s="7"/>
      <c r="BW403" s="7"/>
      <c r="CD403" s="7"/>
      <c r="CE403" s="7"/>
      <c r="CF403" s="7"/>
      <c r="CJ403" s="7"/>
      <c r="CK403" s="7"/>
      <c r="CL403" s="7"/>
    </row>
    <row r="404" spans="1:90">
      <c r="A404" s="11"/>
      <c r="B404" s="373"/>
      <c r="C404" s="373"/>
      <c r="D404" s="373"/>
      <c r="E404" s="13"/>
      <c r="F404" s="11"/>
      <c r="G404" s="25"/>
      <c r="H404" s="31"/>
      <c r="I404" s="30"/>
      <c r="M404" s="25"/>
      <c r="N404" s="31"/>
      <c r="O404" s="30"/>
      <c r="V404" s="12"/>
      <c r="W404" s="12"/>
      <c r="X404" s="14"/>
      <c r="AB404" s="25"/>
      <c r="AC404" s="12"/>
      <c r="AD404" s="12"/>
      <c r="AK404" s="12"/>
      <c r="AL404" s="30"/>
      <c r="AM404" s="32"/>
      <c r="AQ404" s="12"/>
      <c r="AR404" s="12"/>
      <c r="AS404" s="12"/>
      <c r="AZ404" s="49"/>
      <c r="BA404" s="30"/>
      <c r="BB404" s="12"/>
      <c r="BF404" s="12"/>
      <c r="BG404" s="12"/>
      <c r="BH404" s="12"/>
      <c r="BO404" s="7"/>
      <c r="BP404" s="7"/>
      <c r="BQ404" s="7"/>
      <c r="BU404" s="7"/>
      <c r="BV404" s="7"/>
      <c r="BW404" s="7"/>
      <c r="CD404" s="7"/>
      <c r="CE404" s="7"/>
      <c r="CF404" s="7"/>
      <c r="CJ404" s="7"/>
      <c r="CK404" s="7"/>
      <c r="CL404" s="7"/>
    </row>
    <row r="405" spans="1:90">
      <c r="A405" s="11"/>
      <c r="B405" s="373"/>
      <c r="C405" s="373"/>
      <c r="D405" s="373"/>
      <c r="E405" s="13"/>
      <c r="F405" s="11"/>
      <c r="G405" s="25"/>
      <c r="H405" s="31"/>
      <c r="I405" s="30"/>
      <c r="M405" s="25"/>
      <c r="N405" s="31"/>
      <c r="O405" s="30"/>
      <c r="V405" s="12"/>
      <c r="W405" s="12"/>
      <c r="X405" s="14"/>
      <c r="AB405" s="25"/>
      <c r="AC405" s="12"/>
      <c r="AD405" s="12"/>
      <c r="AK405" s="12"/>
      <c r="AL405" s="30"/>
      <c r="AM405" s="32"/>
      <c r="AQ405" s="12"/>
      <c r="AR405" s="12"/>
      <c r="AS405" s="12"/>
      <c r="AZ405" s="49"/>
      <c r="BA405" s="30"/>
      <c r="BB405" s="12"/>
      <c r="BF405" s="12"/>
      <c r="BG405" s="12"/>
      <c r="BH405" s="12"/>
      <c r="BO405" s="7"/>
      <c r="BP405" s="7"/>
      <c r="BQ405" s="7"/>
      <c r="BU405" s="7"/>
      <c r="BV405" s="7"/>
      <c r="BW405" s="7"/>
      <c r="CD405" s="7"/>
      <c r="CE405" s="7"/>
      <c r="CF405" s="7"/>
      <c r="CJ405" s="7"/>
      <c r="CK405" s="7"/>
      <c r="CL405" s="7"/>
    </row>
    <row r="406" spans="1:90">
      <c r="A406" s="11"/>
      <c r="B406" s="373"/>
      <c r="C406" s="373"/>
      <c r="D406" s="373"/>
      <c r="E406" s="13"/>
      <c r="F406" s="11"/>
      <c r="G406" s="25"/>
      <c r="H406" s="31"/>
      <c r="I406" s="30"/>
      <c r="M406" s="25"/>
      <c r="N406" s="31"/>
      <c r="O406" s="30"/>
      <c r="V406" s="12"/>
      <c r="W406" s="12"/>
      <c r="X406" s="14"/>
      <c r="AB406" s="25"/>
      <c r="AC406" s="12"/>
      <c r="AD406" s="12"/>
      <c r="AK406" s="12"/>
      <c r="AL406" s="30"/>
      <c r="AM406" s="32"/>
      <c r="AQ406" s="12"/>
      <c r="AR406" s="12"/>
      <c r="AS406" s="12"/>
      <c r="AZ406" s="49"/>
      <c r="BA406" s="30"/>
      <c r="BB406" s="12"/>
      <c r="BF406" s="12"/>
      <c r="BG406" s="12"/>
      <c r="BH406" s="12"/>
      <c r="BO406" s="7"/>
      <c r="BP406" s="7"/>
      <c r="BQ406" s="7"/>
      <c r="BU406" s="7"/>
      <c r="BV406" s="7"/>
      <c r="BW406" s="7"/>
      <c r="CD406" s="7"/>
      <c r="CE406" s="7"/>
      <c r="CF406" s="7"/>
      <c r="CJ406" s="7"/>
      <c r="CK406" s="7"/>
      <c r="CL406" s="7"/>
    </row>
    <row r="407" spans="1:90">
      <c r="A407" s="11"/>
      <c r="B407" s="373"/>
      <c r="C407" s="373"/>
      <c r="D407" s="373"/>
      <c r="E407" s="13"/>
      <c r="F407" s="11"/>
      <c r="G407" s="25"/>
      <c r="H407" s="31"/>
      <c r="I407" s="30"/>
      <c r="M407" s="25"/>
      <c r="N407" s="31"/>
      <c r="O407" s="30"/>
      <c r="V407" s="12"/>
      <c r="W407" s="12"/>
      <c r="X407" s="14"/>
      <c r="AB407" s="25"/>
      <c r="AC407" s="12"/>
      <c r="AD407" s="12"/>
      <c r="AK407" s="12"/>
      <c r="AL407" s="30"/>
      <c r="AM407" s="32"/>
      <c r="AQ407" s="12"/>
      <c r="AR407" s="12"/>
      <c r="AS407" s="12"/>
      <c r="AZ407" s="49"/>
      <c r="BA407" s="30"/>
      <c r="BB407" s="12"/>
      <c r="BF407" s="12"/>
      <c r="BG407" s="12"/>
      <c r="BH407" s="12"/>
      <c r="BO407" s="7"/>
      <c r="BP407" s="7"/>
      <c r="BQ407" s="7"/>
      <c r="BU407" s="7"/>
      <c r="BV407" s="7"/>
      <c r="BW407" s="7"/>
      <c r="CD407" s="7"/>
      <c r="CE407" s="7"/>
      <c r="CF407" s="7"/>
      <c r="CJ407" s="7"/>
      <c r="CK407" s="7"/>
      <c r="CL407" s="7"/>
    </row>
    <row r="408" spans="1:90">
      <c r="A408" s="11"/>
      <c r="B408" s="373"/>
      <c r="C408" s="373"/>
      <c r="D408" s="373"/>
      <c r="E408" s="13"/>
      <c r="F408" s="11"/>
      <c r="G408" s="25"/>
      <c r="H408" s="31"/>
      <c r="I408" s="30"/>
      <c r="M408" s="25"/>
      <c r="N408" s="31"/>
      <c r="O408" s="30"/>
      <c r="V408" s="12"/>
      <c r="W408" s="12"/>
      <c r="X408" s="14"/>
      <c r="AB408" s="25"/>
      <c r="AC408" s="12"/>
      <c r="AD408" s="12"/>
      <c r="AK408" s="12"/>
      <c r="AL408" s="30"/>
      <c r="AM408" s="32"/>
      <c r="AQ408" s="12"/>
      <c r="AR408" s="12"/>
      <c r="AS408" s="12"/>
      <c r="AZ408" s="49"/>
      <c r="BA408" s="30"/>
      <c r="BB408" s="12"/>
      <c r="BF408" s="12"/>
      <c r="BG408" s="12"/>
      <c r="BH408" s="12"/>
      <c r="BO408" s="7"/>
      <c r="BP408" s="7"/>
      <c r="BQ408" s="7"/>
      <c r="BU408" s="7"/>
      <c r="BV408" s="7"/>
      <c r="BW408" s="7"/>
      <c r="CD408" s="7"/>
      <c r="CE408" s="7"/>
      <c r="CF408" s="7"/>
      <c r="CJ408" s="7"/>
      <c r="CK408" s="7"/>
      <c r="CL408" s="7"/>
    </row>
    <row r="409" spans="1:90">
      <c r="A409" s="11"/>
      <c r="B409" s="373"/>
      <c r="C409" s="373"/>
      <c r="D409" s="373"/>
      <c r="E409" s="13"/>
      <c r="F409" s="11"/>
      <c r="G409" s="25"/>
      <c r="H409" s="31"/>
      <c r="I409" s="30"/>
      <c r="M409" s="25"/>
      <c r="N409" s="31"/>
      <c r="O409" s="30"/>
      <c r="V409" s="12"/>
      <c r="W409" s="12"/>
      <c r="X409" s="14"/>
      <c r="AB409" s="25"/>
      <c r="AC409" s="12"/>
      <c r="AD409" s="12"/>
      <c r="AK409" s="12"/>
      <c r="AL409" s="30"/>
      <c r="AM409" s="32"/>
      <c r="AQ409" s="12"/>
      <c r="AR409" s="12"/>
      <c r="AS409" s="12"/>
      <c r="AZ409" s="49"/>
      <c r="BA409" s="30"/>
      <c r="BB409" s="12"/>
      <c r="BF409" s="12"/>
      <c r="BG409" s="12"/>
      <c r="BH409" s="12"/>
      <c r="BO409" s="7"/>
      <c r="BP409" s="7"/>
      <c r="BQ409" s="7"/>
      <c r="BU409" s="7"/>
      <c r="BV409" s="7"/>
      <c r="BW409" s="7"/>
      <c r="CD409" s="7"/>
      <c r="CE409" s="7"/>
      <c r="CF409" s="7"/>
      <c r="CJ409" s="7"/>
      <c r="CK409" s="7"/>
      <c r="CL409" s="7"/>
    </row>
    <row r="410" spans="1:90">
      <c r="A410" s="11"/>
      <c r="B410" s="373"/>
      <c r="C410" s="373"/>
      <c r="D410" s="373"/>
      <c r="E410" s="13"/>
      <c r="F410" s="11"/>
      <c r="G410" s="25"/>
      <c r="H410" s="31"/>
      <c r="I410" s="30"/>
      <c r="M410" s="25"/>
      <c r="N410" s="31"/>
      <c r="O410" s="30"/>
      <c r="V410" s="12"/>
      <c r="W410" s="12"/>
      <c r="X410" s="14"/>
      <c r="AB410" s="25"/>
      <c r="AC410" s="12"/>
      <c r="AD410" s="12"/>
      <c r="AK410" s="12"/>
      <c r="AL410" s="30"/>
      <c r="AM410" s="32"/>
      <c r="AQ410" s="12"/>
      <c r="AR410" s="12"/>
      <c r="AS410" s="12"/>
      <c r="AZ410" s="49"/>
      <c r="BA410" s="30"/>
      <c r="BB410" s="12"/>
      <c r="BF410" s="12"/>
      <c r="BG410" s="12"/>
      <c r="BH410" s="12"/>
      <c r="BO410" s="7"/>
      <c r="BP410" s="7"/>
      <c r="BQ410" s="7"/>
      <c r="BU410" s="7"/>
      <c r="BV410" s="7"/>
      <c r="BW410" s="7"/>
      <c r="CD410" s="7"/>
      <c r="CE410" s="7"/>
      <c r="CF410" s="7"/>
      <c r="CJ410" s="7"/>
      <c r="CK410" s="7"/>
      <c r="CL410" s="7"/>
    </row>
    <row r="411" spans="1:90">
      <c r="A411" s="11"/>
      <c r="B411" s="373"/>
      <c r="C411" s="373"/>
      <c r="D411" s="373"/>
      <c r="E411" s="13"/>
      <c r="F411" s="11"/>
      <c r="G411" s="25"/>
      <c r="H411" s="31"/>
      <c r="I411" s="30"/>
      <c r="M411" s="25"/>
      <c r="N411" s="31"/>
      <c r="O411" s="30"/>
      <c r="V411" s="12"/>
      <c r="W411" s="12"/>
      <c r="X411" s="14"/>
      <c r="AB411" s="25"/>
      <c r="AC411" s="12"/>
      <c r="AD411" s="12"/>
      <c r="AK411" s="12"/>
      <c r="AL411" s="30"/>
      <c r="AM411" s="32"/>
      <c r="AQ411" s="12"/>
      <c r="AR411" s="12"/>
      <c r="AS411" s="12"/>
      <c r="AZ411" s="49"/>
      <c r="BA411" s="30"/>
      <c r="BB411" s="12"/>
      <c r="BF411" s="12"/>
      <c r="BG411" s="12"/>
      <c r="BH411" s="12"/>
      <c r="BO411" s="7"/>
      <c r="BP411" s="7"/>
      <c r="BQ411" s="7"/>
      <c r="BU411" s="7"/>
      <c r="BV411" s="7"/>
      <c r="BW411" s="7"/>
      <c r="CD411" s="7"/>
      <c r="CE411" s="7"/>
      <c r="CF411" s="7"/>
      <c r="CJ411" s="7"/>
      <c r="CK411" s="7"/>
      <c r="CL411" s="7"/>
    </row>
    <row r="412" spans="1:90">
      <c r="A412" s="11"/>
      <c r="B412" s="373"/>
      <c r="C412" s="373"/>
      <c r="D412" s="373"/>
      <c r="E412" s="13"/>
      <c r="F412" s="11"/>
      <c r="G412" s="25"/>
      <c r="H412" s="31"/>
      <c r="I412" s="30"/>
      <c r="M412" s="25"/>
      <c r="N412" s="31"/>
      <c r="O412" s="30"/>
      <c r="V412" s="12"/>
      <c r="W412" s="12"/>
      <c r="X412" s="14"/>
      <c r="AB412" s="25"/>
      <c r="AC412" s="12"/>
      <c r="AD412" s="12"/>
      <c r="AK412" s="12"/>
      <c r="AL412" s="30"/>
      <c r="AM412" s="32"/>
      <c r="AQ412" s="12"/>
      <c r="AR412" s="12"/>
      <c r="AS412" s="12"/>
      <c r="AZ412" s="49"/>
      <c r="BA412" s="30"/>
      <c r="BB412" s="12"/>
      <c r="BF412" s="12"/>
      <c r="BG412" s="12"/>
      <c r="BH412" s="12"/>
      <c r="BO412" s="7"/>
      <c r="BP412" s="7"/>
      <c r="BQ412" s="7"/>
      <c r="BU412" s="7"/>
      <c r="BV412" s="7"/>
      <c r="BW412" s="7"/>
      <c r="CD412" s="7"/>
      <c r="CE412" s="7"/>
      <c r="CF412" s="7"/>
      <c r="CJ412" s="7"/>
      <c r="CK412" s="7"/>
      <c r="CL412" s="7"/>
    </row>
    <row r="413" spans="1:90">
      <c r="A413" s="11"/>
      <c r="B413" s="373"/>
      <c r="C413" s="373"/>
      <c r="D413" s="373"/>
      <c r="E413" s="13"/>
      <c r="F413" s="11"/>
      <c r="G413" s="25"/>
      <c r="H413" s="31"/>
      <c r="I413" s="30"/>
      <c r="M413" s="25"/>
      <c r="N413" s="31"/>
      <c r="O413" s="30"/>
      <c r="V413" s="12"/>
      <c r="W413" s="12"/>
      <c r="X413" s="14"/>
      <c r="AB413" s="25"/>
      <c r="AC413" s="12"/>
      <c r="AD413" s="12"/>
      <c r="AK413" s="12"/>
      <c r="AL413" s="30"/>
      <c r="AM413" s="32"/>
      <c r="AQ413" s="12"/>
      <c r="AR413" s="12"/>
      <c r="AS413" s="12"/>
      <c r="AZ413" s="49"/>
      <c r="BA413" s="30"/>
      <c r="BB413" s="12"/>
      <c r="BF413" s="12"/>
      <c r="BG413" s="12"/>
      <c r="BH413" s="12"/>
      <c r="BO413" s="7"/>
      <c r="BP413" s="7"/>
      <c r="BQ413" s="7"/>
      <c r="BU413" s="7"/>
      <c r="BV413" s="7"/>
      <c r="BW413" s="7"/>
      <c r="CD413" s="7"/>
      <c r="CE413" s="7"/>
      <c r="CF413" s="7"/>
      <c r="CJ413" s="7"/>
      <c r="CK413" s="7"/>
      <c r="CL413" s="7"/>
    </row>
    <row r="414" spans="1:90">
      <c r="A414" s="11"/>
      <c r="B414" s="373"/>
      <c r="C414" s="373"/>
      <c r="D414" s="373"/>
      <c r="E414" s="13"/>
      <c r="F414" s="11"/>
      <c r="G414" s="25"/>
      <c r="H414" s="31"/>
      <c r="I414" s="30"/>
      <c r="M414" s="25"/>
      <c r="N414" s="31"/>
      <c r="O414" s="30"/>
      <c r="V414" s="12"/>
      <c r="W414" s="12"/>
      <c r="X414" s="14"/>
      <c r="AB414" s="25"/>
      <c r="AC414" s="12"/>
      <c r="AD414" s="12"/>
      <c r="AK414" s="12"/>
      <c r="AL414" s="30"/>
      <c r="AM414" s="32"/>
      <c r="AQ414" s="12"/>
      <c r="AR414" s="12"/>
      <c r="AS414" s="12"/>
      <c r="AZ414" s="49"/>
      <c r="BA414" s="30"/>
      <c r="BB414" s="12"/>
      <c r="BF414" s="12"/>
      <c r="BG414" s="12"/>
      <c r="BH414" s="12"/>
      <c r="BO414" s="7"/>
      <c r="BP414" s="7"/>
      <c r="BQ414" s="7"/>
      <c r="BU414" s="7"/>
      <c r="BV414" s="7"/>
      <c r="BW414" s="7"/>
      <c r="CD414" s="7"/>
      <c r="CE414" s="7"/>
      <c r="CF414" s="7"/>
      <c r="CJ414" s="7"/>
      <c r="CK414" s="7"/>
      <c r="CL414" s="7"/>
    </row>
    <row r="415" spans="1:90">
      <c r="A415" s="11"/>
      <c r="B415" s="373"/>
      <c r="C415" s="373"/>
      <c r="D415" s="373"/>
      <c r="E415" s="13"/>
      <c r="F415" s="11"/>
      <c r="G415" s="25"/>
      <c r="H415" s="31"/>
      <c r="I415" s="30"/>
      <c r="M415" s="25"/>
      <c r="N415" s="31"/>
      <c r="O415" s="30"/>
      <c r="V415" s="12"/>
      <c r="W415" s="12"/>
      <c r="X415" s="14"/>
      <c r="AB415" s="25"/>
      <c r="AC415" s="12"/>
      <c r="AD415" s="12"/>
      <c r="AK415" s="12"/>
      <c r="AL415" s="30"/>
      <c r="AM415" s="32"/>
      <c r="AQ415" s="12"/>
      <c r="AR415" s="12"/>
      <c r="AS415" s="12"/>
      <c r="AZ415" s="49"/>
      <c r="BA415" s="30"/>
      <c r="BB415" s="12"/>
      <c r="BF415" s="12"/>
      <c r="BG415" s="12"/>
      <c r="BH415" s="12"/>
      <c r="BO415" s="7"/>
      <c r="BP415" s="7"/>
      <c r="BQ415" s="7"/>
      <c r="BU415" s="7"/>
      <c r="BV415" s="7"/>
      <c r="BW415" s="7"/>
      <c r="CD415" s="7"/>
      <c r="CE415" s="7"/>
      <c r="CF415" s="7"/>
      <c r="CJ415" s="7"/>
      <c r="CK415" s="7"/>
      <c r="CL415" s="7"/>
    </row>
    <row r="416" spans="1:90">
      <c r="A416" s="11"/>
      <c r="B416" s="373"/>
      <c r="C416" s="373"/>
      <c r="D416" s="373"/>
      <c r="E416" s="13"/>
      <c r="F416" s="11"/>
      <c r="G416" s="25"/>
      <c r="H416" s="31"/>
      <c r="I416" s="30"/>
      <c r="M416" s="25"/>
      <c r="N416" s="31"/>
      <c r="O416" s="30"/>
      <c r="V416" s="12"/>
      <c r="W416" s="12"/>
      <c r="X416" s="14"/>
      <c r="AB416" s="25"/>
      <c r="AC416" s="12"/>
      <c r="AD416" s="12"/>
      <c r="AK416" s="12"/>
      <c r="AL416" s="30"/>
      <c r="AM416" s="32"/>
      <c r="AQ416" s="12"/>
      <c r="AR416" s="12"/>
      <c r="AS416" s="12"/>
      <c r="AZ416" s="49"/>
      <c r="BA416" s="30"/>
      <c r="BB416" s="12"/>
      <c r="BF416" s="12"/>
      <c r="BG416" s="12"/>
      <c r="BH416" s="12"/>
      <c r="BO416" s="7"/>
      <c r="BP416" s="7"/>
      <c r="BQ416" s="7"/>
      <c r="BU416" s="7"/>
      <c r="BV416" s="7"/>
      <c r="BW416" s="7"/>
      <c r="CD416" s="7"/>
      <c r="CE416" s="7"/>
      <c r="CF416" s="7"/>
      <c r="CJ416" s="7"/>
      <c r="CK416" s="7"/>
      <c r="CL416" s="7"/>
    </row>
    <row r="417" spans="1:90">
      <c r="A417" s="11"/>
      <c r="B417" s="373"/>
      <c r="C417" s="373"/>
      <c r="D417" s="373"/>
      <c r="E417" s="13"/>
      <c r="F417" s="11"/>
      <c r="G417" s="25"/>
      <c r="H417" s="31"/>
      <c r="I417" s="30"/>
      <c r="M417" s="25"/>
      <c r="N417" s="31"/>
      <c r="O417" s="30"/>
      <c r="V417" s="12"/>
      <c r="W417" s="12"/>
      <c r="X417" s="14"/>
      <c r="AB417" s="25"/>
      <c r="AC417" s="12"/>
      <c r="AD417" s="12"/>
      <c r="AK417" s="12"/>
      <c r="AL417" s="30"/>
      <c r="AM417" s="32"/>
      <c r="AQ417" s="12"/>
      <c r="AR417" s="12"/>
      <c r="AS417" s="12"/>
      <c r="AZ417" s="49"/>
      <c r="BA417" s="30"/>
      <c r="BB417" s="12"/>
      <c r="BF417" s="12"/>
      <c r="BG417" s="12"/>
      <c r="BH417" s="12"/>
      <c r="BO417" s="7"/>
      <c r="BP417" s="7"/>
      <c r="BQ417" s="7"/>
      <c r="BU417" s="7"/>
      <c r="BV417" s="7"/>
      <c r="BW417" s="7"/>
      <c r="CD417" s="7"/>
      <c r="CE417" s="7"/>
      <c r="CF417" s="7"/>
      <c r="CJ417" s="7"/>
      <c r="CK417" s="7"/>
      <c r="CL417" s="7"/>
    </row>
    <row r="418" spans="1:90">
      <c r="A418" s="11"/>
      <c r="B418" s="373"/>
      <c r="C418" s="373"/>
      <c r="D418" s="373"/>
      <c r="E418" s="13"/>
      <c r="F418" s="11"/>
      <c r="G418" s="25"/>
      <c r="H418" s="31"/>
      <c r="I418" s="30"/>
      <c r="M418" s="25"/>
      <c r="N418" s="31"/>
      <c r="O418" s="30"/>
      <c r="V418" s="12"/>
      <c r="W418" s="12"/>
      <c r="X418" s="14"/>
      <c r="AB418" s="25"/>
      <c r="AC418" s="12"/>
      <c r="AD418" s="12"/>
      <c r="AK418" s="12"/>
      <c r="AL418" s="30"/>
      <c r="AM418" s="32"/>
      <c r="AQ418" s="12"/>
      <c r="AR418" s="12"/>
      <c r="AS418" s="12"/>
      <c r="AZ418" s="49"/>
      <c r="BA418" s="30"/>
      <c r="BB418" s="12"/>
      <c r="BF418" s="12"/>
      <c r="BG418" s="12"/>
      <c r="BH418" s="12"/>
      <c r="BO418" s="7"/>
      <c r="BP418" s="7"/>
      <c r="BQ418" s="7"/>
      <c r="BU418" s="7"/>
      <c r="BV418" s="7"/>
      <c r="BW418" s="7"/>
      <c r="CD418" s="7"/>
      <c r="CE418" s="7"/>
      <c r="CF418" s="7"/>
      <c r="CJ418" s="7"/>
      <c r="CK418" s="7"/>
      <c r="CL418" s="7"/>
    </row>
    <row r="419" spans="1:90">
      <c r="A419" s="11"/>
      <c r="B419" s="373"/>
      <c r="C419" s="373"/>
      <c r="D419" s="373"/>
      <c r="E419" s="13"/>
      <c r="F419" s="11"/>
      <c r="G419" s="25"/>
      <c r="H419" s="31"/>
      <c r="I419" s="30"/>
      <c r="M419" s="25"/>
      <c r="N419" s="31"/>
      <c r="O419" s="30"/>
      <c r="V419" s="12"/>
      <c r="W419" s="12"/>
      <c r="X419" s="14"/>
      <c r="AB419" s="25"/>
      <c r="AC419" s="12"/>
      <c r="AD419" s="12"/>
      <c r="AK419" s="12"/>
      <c r="AL419" s="30"/>
      <c r="AM419" s="32"/>
      <c r="AQ419" s="12"/>
      <c r="AR419" s="12"/>
      <c r="AS419" s="12"/>
      <c r="AZ419" s="49"/>
      <c r="BA419" s="30"/>
      <c r="BB419" s="12"/>
      <c r="BF419" s="12"/>
      <c r="BG419" s="12"/>
      <c r="BH419" s="12"/>
      <c r="BO419" s="7"/>
      <c r="BP419" s="7"/>
      <c r="BQ419" s="7"/>
      <c r="BU419" s="7"/>
      <c r="BV419" s="7"/>
      <c r="BW419" s="7"/>
      <c r="CD419" s="7"/>
      <c r="CE419" s="7"/>
      <c r="CF419" s="7"/>
      <c r="CJ419" s="7"/>
      <c r="CK419" s="7"/>
      <c r="CL419" s="7"/>
    </row>
    <row r="420" spans="1:90">
      <c r="A420" s="11"/>
      <c r="B420" s="373"/>
      <c r="C420" s="373"/>
      <c r="D420" s="373"/>
      <c r="E420" s="13"/>
      <c r="F420" s="11"/>
      <c r="G420" s="25"/>
      <c r="H420" s="31"/>
      <c r="I420" s="30"/>
      <c r="M420" s="25"/>
      <c r="N420" s="31"/>
      <c r="O420" s="30"/>
      <c r="V420" s="12"/>
      <c r="W420" s="12"/>
      <c r="X420" s="14"/>
      <c r="AB420" s="25"/>
      <c r="AC420" s="12"/>
      <c r="AD420" s="12"/>
      <c r="AK420" s="12"/>
      <c r="AL420" s="30"/>
      <c r="AM420" s="32"/>
      <c r="AQ420" s="12"/>
      <c r="AR420" s="12"/>
      <c r="AS420" s="12"/>
      <c r="AZ420" s="49"/>
      <c r="BA420" s="30"/>
      <c r="BB420" s="12"/>
      <c r="BF420" s="12"/>
      <c r="BG420" s="12"/>
      <c r="BH420" s="12"/>
      <c r="BO420" s="7"/>
      <c r="BP420" s="7"/>
      <c r="BQ420" s="7"/>
      <c r="BU420" s="7"/>
      <c r="BV420" s="7"/>
      <c r="BW420" s="7"/>
      <c r="CD420" s="7"/>
      <c r="CE420" s="7"/>
      <c r="CF420" s="7"/>
      <c r="CJ420" s="7"/>
      <c r="CK420" s="7"/>
      <c r="CL420" s="7"/>
    </row>
    <row r="421" spans="1:90">
      <c r="A421" s="11"/>
      <c r="B421" s="373"/>
      <c r="C421" s="373"/>
      <c r="D421" s="373"/>
      <c r="E421" s="13"/>
      <c r="F421" s="11"/>
      <c r="G421" s="25"/>
      <c r="H421" s="31"/>
      <c r="I421" s="30"/>
      <c r="M421" s="25"/>
      <c r="N421" s="31"/>
      <c r="O421" s="30"/>
      <c r="V421" s="12"/>
      <c r="W421" s="12"/>
      <c r="X421" s="14"/>
      <c r="AB421" s="25"/>
      <c r="AC421" s="12"/>
      <c r="AD421" s="12"/>
      <c r="AK421" s="12"/>
      <c r="AL421" s="30"/>
      <c r="AM421" s="32"/>
      <c r="AQ421" s="12"/>
      <c r="AR421" s="12"/>
      <c r="AS421" s="12"/>
      <c r="AZ421" s="49"/>
      <c r="BA421" s="30"/>
      <c r="BB421" s="12"/>
      <c r="BF421" s="12"/>
      <c r="BG421" s="12"/>
      <c r="BH421" s="12"/>
      <c r="BO421" s="7"/>
      <c r="BP421" s="7"/>
      <c r="BQ421" s="7"/>
      <c r="BU421" s="7"/>
      <c r="BV421" s="7"/>
      <c r="BW421" s="7"/>
      <c r="CD421" s="7"/>
      <c r="CE421" s="7"/>
      <c r="CF421" s="7"/>
      <c r="CJ421" s="7"/>
      <c r="CK421" s="7"/>
      <c r="CL421" s="7"/>
    </row>
    <row r="422" spans="1:90">
      <c r="A422" s="11"/>
      <c r="B422" s="373"/>
      <c r="C422" s="373"/>
      <c r="D422" s="373"/>
      <c r="E422" s="13"/>
      <c r="F422" s="11"/>
      <c r="G422" s="25"/>
      <c r="H422" s="31"/>
      <c r="I422" s="30"/>
      <c r="M422" s="25"/>
      <c r="N422" s="31"/>
      <c r="O422" s="30"/>
      <c r="V422" s="12"/>
      <c r="W422" s="12"/>
      <c r="X422" s="14"/>
      <c r="AB422" s="25"/>
      <c r="AC422" s="12"/>
      <c r="AD422" s="12"/>
      <c r="AK422" s="12"/>
      <c r="AL422" s="30"/>
      <c r="AM422" s="32"/>
      <c r="AQ422" s="12"/>
      <c r="AR422" s="12"/>
      <c r="AS422" s="12"/>
      <c r="AZ422" s="49"/>
      <c r="BA422" s="30"/>
      <c r="BB422" s="12"/>
      <c r="BF422" s="12"/>
      <c r="BG422" s="12"/>
      <c r="BH422" s="12"/>
      <c r="BO422" s="7"/>
      <c r="BP422" s="7"/>
      <c r="BQ422" s="7"/>
      <c r="BU422" s="7"/>
      <c r="BV422" s="7"/>
      <c r="BW422" s="7"/>
      <c r="CD422" s="7"/>
      <c r="CE422" s="7"/>
      <c r="CF422" s="7"/>
      <c r="CJ422" s="7"/>
      <c r="CK422" s="7"/>
      <c r="CL422" s="7"/>
    </row>
    <row r="423" spans="1:90">
      <c r="A423" s="11"/>
      <c r="B423" s="373"/>
      <c r="C423" s="373"/>
      <c r="D423" s="373"/>
      <c r="E423" s="13"/>
      <c r="F423" s="11"/>
      <c r="G423" s="25"/>
      <c r="H423" s="31"/>
      <c r="I423" s="30"/>
      <c r="M423" s="25"/>
      <c r="N423" s="31"/>
      <c r="O423" s="30"/>
      <c r="V423" s="12"/>
      <c r="W423" s="12"/>
      <c r="X423" s="14"/>
      <c r="AB423" s="25"/>
      <c r="AC423" s="12"/>
      <c r="AD423" s="12"/>
      <c r="AK423" s="12"/>
      <c r="AL423" s="30"/>
      <c r="AM423" s="32"/>
      <c r="AQ423" s="12"/>
      <c r="AR423" s="12"/>
      <c r="AS423" s="12"/>
      <c r="AZ423" s="49"/>
      <c r="BA423" s="30"/>
      <c r="BB423" s="12"/>
      <c r="BF423" s="12"/>
      <c r="BG423" s="12"/>
      <c r="BH423" s="12"/>
      <c r="BO423" s="7"/>
      <c r="BP423" s="7"/>
      <c r="BQ423" s="7"/>
      <c r="BU423" s="7"/>
      <c r="BV423" s="7"/>
      <c r="BW423" s="7"/>
      <c r="CD423" s="7"/>
      <c r="CE423" s="7"/>
      <c r="CF423" s="7"/>
      <c r="CJ423" s="7"/>
      <c r="CK423" s="7"/>
      <c r="CL423" s="7"/>
    </row>
    <row r="424" spans="1:90">
      <c r="A424" s="11"/>
      <c r="B424" s="373"/>
      <c r="C424" s="373"/>
      <c r="D424" s="373"/>
      <c r="E424" s="13"/>
      <c r="F424" s="11"/>
      <c r="G424" s="25"/>
      <c r="H424" s="31"/>
      <c r="I424" s="30"/>
      <c r="M424" s="25"/>
      <c r="N424" s="31"/>
      <c r="O424" s="30"/>
      <c r="V424" s="12"/>
      <c r="W424" s="12"/>
      <c r="X424" s="14"/>
      <c r="AB424" s="25"/>
      <c r="AC424" s="12"/>
      <c r="AD424" s="12"/>
      <c r="AK424" s="12"/>
      <c r="AL424" s="30"/>
      <c r="AM424" s="32"/>
      <c r="AQ424" s="12"/>
      <c r="AR424" s="12"/>
      <c r="AS424" s="12"/>
      <c r="AZ424" s="49"/>
      <c r="BA424" s="30"/>
      <c r="BB424" s="12"/>
      <c r="BF424" s="12"/>
      <c r="BG424" s="12"/>
      <c r="BH424" s="12"/>
      <c r="BO424" s="7"/>
      <c r="BP424" s="7"/>
      <c r="BQ424" s="7"/>
      <c r="BU424" s="7"/>
      <c r="BV424" s="7"/>
      <c r="BW424" s="7"/>
      <c r="CD424" s="7"/>
      <c r="CE424" s="7"/>
      <c r="CF424" s="7"/>
      <c r="CJ424" s="7"/>
      <c r="CK424" s="7"/>
      <c r="CL424" s="7"/>
    </row>
    <row r="425" spans="1:90">
      <c r="A425" s="11"/>
      <c r="B425" s="373"/>
      <c r="C425" s="373"/>
      <c r="D425" s="373"/>
      <c r="E425" s="13"/>
      <c r="F425" s="11"/>
      <c r="G425" s="25"/>
      <c r="H425" s="31"/>
      <c r="I425" s="30"/>
      <c r="M425" s="25"/>
      <c r="N425" s="31"/>
      <c r="O425" s="30"/>
      <c r="V425" s="12"/>
      <c r="W425" s="12"/>
      <c r="X425" s="14"/>
      <c r="AB425" s="25"/>
      <c r="AC425" s="12"/>
      <c r="AD425" s="12"/>
      <c r="AK425" s="12"/>
      <c r="AL425" s="30"/>
      <c r="AM425" s="32"/>
      <c r="AQ425" s="12"/>
      <c r="AR425" s="12"/>
      <c r="AS425" s="12"/>
      <c r="AZ425" s="49"/>
      <c r="BA425" s="30"/>
      <c r="BB425" s="12"/>
      <c r="BF425" s="12"/>
      <c r="BG425" s="12"/>
      <c r="BH425" s="12"/>
      <c r="BO425" s="7"/>
      <c r="BP425" s="7"/>
      <c r="BQ425" s="7"/>
      <c r="BU425" s="7"/>
      <c r="BV425" s="7"/>
      <c r="BW425" s="7"/>
      <c r="CD425" s="7"/>
      <c r="CE425" s="7"/>
      <c r="CF425" s="7"/>
      <c r="CJ425" s="7"/>
      <c r="CK425" s="7"/>
      <c r="CL425" s="7"/>
    </row>
    <row r="426" spans="1:90">
      <c r="A426" s="11"/>
      <c r="B426" s="373"/>
      <c r="C426" s="373"/>
      <c r="D426" s="373"/>
      <c r="E426" s="13"/>
      <c r="F426" s="11"/>
      <c r="G426" s="25"/>
      <c r="H426" s="31"/>
      <c r="I426" s="30"/>
      <c r="M426" s="25"/>
      <c r="N426" s="31"/>
      <c r="O426" s="30"/>
      <c r="V426" s="12"/>
      <c r="W426" s="12"/>
      <c r="X426" s="14"/>
      <c r="AB426" s="25"/>
      <c r="AC426" s="12"/>
      <c r="AD426" s="12"/>
      <c r="AK426" s="12"/>
      <c r="AL426" s="30"/>
      <c r="AM426" s="32"/>
      <c r="AQ426" s="12"/>
      <c r="AR426" s="12"/>
      <c r="AS426" s="12"/>
      <c r="AZ426" s="49"/>
      <c r="BA426" s="30"/>
      <c r="BB426" s="12"/>
      <c r="BF426" s="12"/>
      <c r="BG426" s="12"/>
      <c r="BH426" s="12"/>
      <c r="BO426" s="7"/>
      <c r="BP426" s="7"/>
      <c r="BQ426" s="7"/>
      <c r="BU426" s="7"/>
      <c r="BV426" s="7"/>
      <c r="BW426" s="7"/>
      <c r="CD426" s="7"/>
      <c r="CE426" s="7"/>
      <c r="CF426" s="7"/>
      <c r="CJ426" s="7"/>
      <c r="CK426" s="7"/>
      <c r="CL426" s="7"/>
    </row>
    <row r="427" spans="1:90">
      <c r="A427" s="11"/>
      <c r="B427" s="373"/>
      <c r="C427" s="373"/>
      <c r="D427" s="373"/>
      <c r="E427" s="13"/>
      <c r="F427" s="11"/>
      <c r="G427" s="25"/>
      <c r="H427" s="31"/>
      <c r="I427" s="30"/>
      <c r="M427" s="25"/>
      <c r="N427" s="31"/>
      <c r="O427" s="30"/>
      <c r="V427" s="12"/>
      <c r="W427" s="12"/>
      <c r="X427" s="14"/>
      <c r="AB427" s="25"/>
      <c r="AC427" s="12"/>
      <c r="AD427" s="12"/>
      <c r="AK427" s="12"/>
      <c r="AL427" s="30"/>
      <c r="AM427" s="32"/>
      <c r="AQ427" s="12"/>
      <c r="AR427" s="12"/>
      <c r="AS427" s="12"/>
      <c r="AZ427" s="49"/>
      <c r="BA427" s="30"/>
      <c r="BB427" s="12"/>
      <c r="BF427" s="12"/>
      <c r="BG427" s="12"/>
      <c r="BH427" s="12"/>
      <c r="BO427" s="7"/>
      <c r="BP427" s="7"/>
      <c r="BQ427" s="7"/>
      <c r="BU427" s="7"/>
      <c r="BV427" s="7"/>
      <c r="BW427" s="7"/>
      <c r="CD427" s="7"/>
      <c r="CE427" s="7"/>
      <c r="CF427" s="7"/>
      <c r="CJ427" s="7"/>
      <c r="CK427" s="7"/>
      <c r="CL427" s="7"/>
    </row>
    <row r="428" spans="1:90">
      <c r="A428" s="11"/>
      <c r="B428" s="373"/>
      <c r="C428" s="373"/>
      <c r="D428" s="373"/>
      <c r="E428" s="13"/>
      <c r="F428" s="11"/>
      <c r="G428" s="25"/>
      <c r="H428" s="31"/>
      <c r="I428" s="30"/>
      <c r="M428" s="25"/>
      <c r="N428" s="31"/>
      <c r="O428" s="30"/>
      <c r="V428" s="12"/>
      <c r="W428" s="12"/>
      <c r="X428" s="14"/>
      <c r="AB428" s="25"/>
      <c r="AC428" s="12"/>
      <c r="AD428" s="12"/>
      <c r="AK428" s="12"/>
      <c r="AL428" s="30"/>
      <c r="AM428" s="32"/>
      <c r="AQ428" s="12"/>
      <c r="AR428" s="12"/>
      <c r="AS428" s="12"/>
      <c r="AZ428" s="49"/>
      <c r="BA428" s="30"/>
      <c r="BB428" s="12"/>
      <c r="BF428" s="12"/>
      <c r="BG428" s="12"/>
      <c r="BH428" s="12"/>
      <c r="BO428" s="7"/>
      <c r="BP428" s="7"/>
      <c r="BQ428" s="7"/>
      <c r="BU428" s="7"/>
      <c r="BV428" s="7"/>
      <c r="BW428" s="7"/>
      <c r="CD428" s="7"/>
      <c r="CE428" s="7"/>
      <c r="CF428" s="7"/>
      <c r="CJ428" s="7"/>
      <c r="CK428" s="7"/>
      <c r="CL428" s="7"/>
    </row>
    <row r="429" spans="1:90">
      <c r="A429" s="11"/>
      <c r="B429" s="373"/>
      <c r="C429" s="373"/>
      <c r="D429" s="373"/>
      <c r="E429" s="13"/>
      <c r="F429" s="11"/>
      <c r="G429" s="25"/>
      <c r="H429" s="31"/>
      <c r="I429" s="30"/>
      <c r="M429" s="25"/>
      <c r="N429" s="31"/>
      <c r="O429" s="30"/>
      <c r="V429" s="12"/>
      <c r="W429" s="12"/>
      <c r="X429" s="14"/>
      <c r="AB429" s="25"/>
      <c r="AC429" s="12"/>
      <c r="AD429" s="12"/>
      <c r="AK429" s="12"/>
      <c r="AL429" s="30"/>
      <c r="AM429" s="32"/>
      <c r="AQ429" s="12"/>
      <c r="AR429" s="12"/>
      <c r="AS429" s="12"/>
      <c r="AZ429" s="49"/>
      <c r="BA429" s="30"/>
      <c r="BB429" s="12"/>
      <c r="BF429" s="12"/>
      <c r="BG429" s="12"/>
      <c r="BH429" s="12"/>
      <c r="BO429" s="7"/>
      <c r="BP429" s="7"/>
      <c r="BQ429" s="7"/>
      <c r="BU429" s="7"/>
      <c r="BV429" s="7"/>
      <c r="BW429" s="7"/>
      <c r="CD429" s="7"/>
      <c r="CE429" s="7"/>
      <c r="CF429" s="7"/>
      <c r="CJ429" s="7"/>
      <c r="CK429" s="7"/>
      <c r="CL429" s="7"/>
    </row>
    <row r="430" spans="1:90">
      <c r="A430" s="11"/>
      <c r="B430" s="373"/>
      <c r="C430" s="373"/>
      <c r="D430" s="373"/>
      <c r="E430" s="13"/>
      <c r="F430" s="11"/>
      <c r="G430" s="25"/>
      <c r="H430" s="31"/>
      <c r="I430" s="30"/>
      <c r="M430" s="25"/>
      <c r="N430" s="31"/>
      <c r="O430" s="30"/>
      <c r="V430" s="12"/>
      <c r="W430" s="12"/>
      <c r="X430" s="14"/>
      <c r="AB430" s="25"/>
      <c r="AC430" s="12"/>
      <c r="AD430" s="12"/>
      <c r="AK430" s="12"/>
      <c r="AL430" s="30"/>
      <c r="AM430" s="32"/>
      <c r="AQ430" s="12"/>
      <c r="AR430" s="12"/>
      <c r="AS430" s="12"/>
      <c r="AZ430" s="49"/>
      <c r="BA430" s="30"/>
      <c r="BB430" s="12"/>
      <c r="BF430" s="12"/>
      <c r="BG430" s="12"/>
      <c r="BH430" s="12"/>
      <c r="BO430" s="7"/>
      <c r="BP430" s="7"/>
      <c r="BQ430" s="7"/>
      <c r="BU430" s="7"/>
      <c r="BV430" s="7"/>
      <c r="BW430" s="7"/>
      <c r="CD430" s="7"/>
      <c r="CE430" s="7"/>
      <c r="CF430" s="7"/>
      <c r="CJ430" s="7"/>
      <c r="CK430" s="7"/>
      <c r="CL430" s="7"/>
    </row>
    <row r="431" spans="1:90">
      <c r="A431" s="11"/>
      <c r="B431" s="373"/>
      <c r="C431" s="373"/>
      <c r="D431" s="373"/>
      <c r="E431" s="13"/>
      <c r="F431" s="11"/>
      <c r="G431" s="25"/>
      <c r="H431" s="31"/>
      <c r="I431" s="30"/>
      <c r="M431" s="25"/>
      <c r="N431" s="31"/>
      <c r="O431" s="30"/>
      <c r="V431" s="12"/>
      <c r="W431" s="12"/>
      <c r="X431" s="14"/>
      <c r="AB431" s="25"/>
      <c r="AC431" s="12"/>
      <c r="AD431" s="12"/>
      <c r="AK431" s="12"/>
      <c r="AL431" s="30"/>
      <c r="AM431" s="32"/>
      <c r="AQ431" s="12"/>
      <c r="AR431" s="12"/>
      <c r="AS431" s="12"/>
      <c r="AZ431" s="49"/>
      <c r="BA431" s="30"/>
      <c r="BB431" s="12"/>
      <c r="BF431" s="12"/>
      <c r="BG431" s="12"/>
      <c r="BH431" s="12"/>
      <c r="BO431" s="7"/>
      <c r="BP431" s="7"/>
      <c r="BQ431" s="7"/>
      <c r="BU431" s="7"/>
      <c r="BV431" s="7"/>
      <c r="BW431" s="7"/>
      <c r="CD431" s="7"/>
      <c r="CE431" s="7"/>
      <c r="CF431" s="7"/>
      <c r="CJ431" s="7"/>
      <c r="CK431" s="7"/>
      <c r="CL431" s="7"/>
    </row>
    <row r="432" spans="1:90">
      <c r="A432" s="11"/>
      <c r="B432" s="373"/>
      <c r="C432" s="373"/>
      <c r="D432" s="373"/>
      <c r="E432" s="13"/>
      <c r="F432" s="11"/>
      <c r="G432" s="25"/>
      <c r="H432" s="31"/>
      <c r="I432" s="30"/>
      <c r="M432" s="25"/>
      <c r="N432" s="31"/>
      <c r="O432" s="30"/>
      <c r="V432" s="12"/>
      <c r="W432" s="12"/>
      <c r="X432" s="14"/>
      <c r="AB432" s="25"/>
      <c r="AC432" s="12"/>
      <c r="AD432" s="12"/>
      <c r="AK432" s="12"/>
      <c r="AL432" s="30"/>
      <c r="AM432" s="32"/>
      <c r="AQ432" s="12"/>
      <c r="AR432" s="12"/>
      <c r="AS432" s="12"/>
      <c r="AZ432" s="49"/>
      <c r="BA432" s="30"/>
      <c r="BB432" s="12"/>
      <c r="BF432" s="12"/>
      <c r="BG432" s="12"/>
      <c r="BH432" s="12"/>
      <c r="BO432" s="7"/>
      <c r="BP432" s="7"/>
      <c r="BQ432" s="7"/>
      <c r="BU432" s="7"/>
      <c r="BV432" s="7"/>
      <c r="BW432" s="7"/>
      <c r="CD432" s="7"/>
      <c r="CE432" s="7"/>
      <c r="CF432" s="7"/>
      <c r="CJ432" s="7"/>
      <c r="CK432" s="7"/>
      <c r="CL432" s="7"/>
    </row>
    <row r="433" spans="1:90">
      <c r="A433" s="11"/>
      <c r="B433" s="373"/>
      <c r="C433" s="373"/>
      <c r="D433" s="373"/>
      <c r="E433" s="13"/>
      <c r="F433" s="11"/>
      <c r="G433" s="25"/>
      <c r="H433" s="31"/>
      <c r="I433" s="30"/>
      <c r="M433" s="25"/>
      <c r="N433" s="31"/>
      <c r="O433" s="30"/>
      <c r="V433" s="12"/>
      <c r="W433" s="12"/>
      <c r="X433" s="14"/>
      <c r="AB433" s="25"/>
      <c r="AC433" s="12"/>
      <c r="AD433" s="12"/>
      <c r="AK433" s="12"/>
      <c r="AL433" s="30"/>
      <c r="AM433" s="32"/>
      <c r="AQ433" s="12"/>
      <c r="AR433" s="12"/>
      <c r="AS433" s="12"/>
      <c r="AZ433" s="49"/>
      <c r="BA433" s="30"/>
      <c r="BB433" s="12"/>
      <c r="BF433" s="12"/>
      <c r="BG433" s="12"/>
      <c r="BH433" s="12"/>
      <c r="BO433" s="7"/>
      <c r="BP433" s="7"/>
      <c r="BQ433" s="7"/>
      <c r="BU433" s="7"/>
      <c r="BV433" s="7"/>
      <c r="BW433" s="7"/>
      <c r="CD433" s="7"/>
      <c r="CE433" s="7"/>
      <c r="CF433" s="7"/>
      <c r="CJ433" s="7"/>
      <c r="CK433" s="7"/>
      <c r="CL433" s="7"/>
    </row>
    <row r="434" spans="1:90">
      <c r="A434" s="11"/>
      <c r="B434" s="373"/>
      <c r="C434" s="373"/>
      <c r="D434" s="373"/>
      <c r="E434" s="13"/>
      <c r="F434" s="11"/>
      <c r="G434" s="25"/>
      <c r="H434" s="31"/>
      <c r="I434" s="30"/>
      <c r="M434" s="25"/>
      <c r="N434" s="31"/>
      <c r="O434" s="30"/>
      <c r="V434" s="12"/>
      <c r="W434" s="12"/>
      <c r="X434" s="14"/>
      <c r="AB434" s="25"/>
      <c r="AC434" s="12"/>
      <c r="AD434" s="12"/>
      <c r="AK434" s="12"/>
      <c r="AL434" s="30"/>
      <c r="AM434" s="32"/>
      <c r="AQ434" s="12"/>
      <c r="AR434" s="12"/>
      <c r="AS434" s="12"/>
      <c r="AZ434" s="49"/>
      <c r="BA434" s="30"/>
      <c r="BB434" s="12"/>
      <c r="BF434" s="12"/>
      <c r="BG434" s="12"/>
      <c r="BH434" s="12"/>
      <c r="BO434" s="7"/>
      <c r="BP434" s="7"/>
      <c r="BQ434" s="7"/>
      <c r="BU434" s="7"/>
      <c r="BV434" s="7"/>
      <c r="BW434" s="7"/>
      <c r="CD434" s="7"/>
      <c r="CE434" s="7"/>
      <c r="CF434" s="7"/>
      <c r="CJ434" s="7"/>
      <c r="CK434" s="7"/>
      <c r="CL434" s="7"/>
    </row>
    <row r="435" spans="1:90">
      <c r="A435" s="11"/>
      <c r="B435" s="373"/>
      <c r="C435" s="373"/>
      <c r="D435" s="373"/>
      <c r="E435" s="13"/>
      <c r="F435" s="11"/>
      <c r="G435" s="25"/>
      <c r="H435" s="31"/>
      <c r="I435" s="30"/>
      <c r="M435" s="25"/>
      <c r="N435" s="31"/>
      <c r="O435" s="30"/>
      <c r="V435" s="12"/>
      <c r="W435" s="12"/>
      <c r="X435" s="14"/>
      <c r="AB435" s="25"/>
      <c r="AC435" s="12"/>
      <c r="AD435" s="12"/>
      <c r="AK435" s="12"/>
      <c r="AL435" s="30"/>
      <c r="AM435" s="32"/>
      <c r="AQ435" s="12"/>
      <c r="AR435" s="12"/>
      <c r="AS435" s="12"/>
      <c r="AZ435" s="49"/>
      <c r="BA435" s="30"/>
      <c r="BB435" s="12"/>
      <c r="BF435" s="12"/>
      <c r="BG435" s="12"/>
      <c r="BH435" s="12"/>
      <c r="BO435" s="7"/>
      <c r="BP435" s="7"/>
      <c r="BQ435" s="7"/>
      <c r="BU435" s="7"/>
      <c r="BV435" s="7"/>
      <c r="BW435" s="7"/>
      <c r="CD435" s="7"/>
      <c r="CE435" s="7"/>
      <c r="CF435" s="7"/>
      <c r="CJ435" s="7"/>
      <c r="CK435" s="7"/>
      <c r="CL435" s="7"/>
    </row>
    <row r="436" spans="1:90">
      <c r="A436" s="11"/>
      <c r="B436" s="373"/>
      <c r="C436" s="373"/>
      <c r="D436" s="373"/>
      <c r="E436" s="13"/>
      <c r="F436" s="11"/>
      <c r="G436" s="25"/>
      <c r="H436" s="31"/>
      <c r="I436" s="30"/>
      <c r="M436" s="25"/>
      <c r="N436" s="31"/>
      <c r="O436" s="30"/>
      <c r="V436" s="12"/>
      <c r="W436" s="12"/>
      <c r="X436" s="14"/>
      <c r="AB436" s="25"/>
      <c r="AC436" s="12"/>
      <c r="AD436" s="12"/>
      <c r="AK436" s="12"/>
      <c r="AL436" s="30"/>
      <c r="AM436" s="32"/>
      <c r="AQ436" s="12"/>
      <c r="AR436" s="12"/>
      <c r="AS436" s="12"/>
      <c r="AZ436" s="49"/>
      <c r="BA436" s="30"/>
      <c r="BB436" s="12"/>
      <c r="BF436" s="12"/>
      <c r="BG436" s="12"/>
      <c r="BH436" s="12"/>
      <c r="BO436" s="7"/>
      <c r="BP436" s="7"/>
      <c r="BQ436" s="7"/>
      <c r="BU436" s="7"/>
      <c r="BV436" s="7"/>
      <c r="BW436" s="7"/>
      <c r="CD436" s="7"/>
      <c r="CE436" s="7"/>
      <c r="CF436" s="7"/>
      <c r="CJ436" s="7"/>
      <c r="CK436" s="7"/>
      <c r="CL436" s="7"/>
    </row>
    <row r="437" spans="1:90">
      <c r="A437" s="11"/>
      <c r="B437" s="373"/>
      <c r="C437" s="373"/>
      <c r="D437" s="373"/>
      <c r="E437" s="13"/>
      <c r="F437" s="11"/>
      <c r="G437" s="25"/>
      <c r="H437" s="31"/>
      <c r="I437" s="30"/>
      <c r="M437" s="25"/>
      <c r="N437" s="31"/>
      <c r="O437" s="30"/>
      <c r="V437" s="12"/>
      <c r="W437" s="12"/>
      <c r="X437" s="14"/>
      <c r="AB437" s="25"/>
      <c r="AC437" s="12"/>
      <c r="AD437" s="12"/>
      <c r="AK437" s="12"/>
      <c r="AL437" s="30"/>
      <c r="AM437" s="32"/>
      <c r="AQ437" s="12"/>
      <c r="AR437" s="12"/>
      <c r="AS437" s="12"/>
      <c r="AZ437" s="49"/>
      <c r="BA437" s="30"/>
      <c r="BB437" s="12"/>
      <c r="BF437" s="12"/>
      <c r="BG437" s="12"/>
      <c r="BH437" s="12"/>
      <c r="BO437" s="7"/>
      <c r="BP437" s="7"/>
      <c r="BQ437" s="7"/>
      <c r="BU437" s="7"/>
      <c r="BV437" s="7"/>
      <c r="BW437" s="7"/>
      <c r="CD437" s="7"/>
      <c r="CE437" s="7"/>
      <c r="CF437" s="7"/>
      <c r="CJ437" s="7"/>
      <c r="CK437" s="7"/>
      <c r="CL437" s="7"/>
    </row>
    <row r="438" spans="1:90">
      <c r="A438" s="11"/>
      <c r="B438" s="373"/>
      <c r="C438" s="373"/>
      <c r="D438" s="373"/>
      <c r="E438" s="13"/>
      <c r="F438" s="11"/>
      <c r="G438" s="25"/>
      <c r="H438" s="31"/>
      <c r="I438" s="30"/>
      <c r="M438" s="25"/>
      <c r="N438" s="31"/>
      <c r="O438" s="30"/>
      <c r="V438" s="12"/>
      <c r="W438" s="12"/>
      <c r="X438" s="14"/>
      <c r="AB438" s="25"/>
      <c r="AC438" s="12"/>
      <c r="AD438" s="12"/>
      <c r="AK438" s="12"/>
      <c r="AL438" s="30"/>
      <c r="AM438" s="32"/>
      <c r="AQ438" s="12"/>
      <c r="AR438" s="12"/>
      <c r="AS438" s="12"/>
      <c r="AZ438" s="49"/>
      <c r="BA438" s="30"/>
      <c r="BB438" s="12"/>
      <c r="BF438" s="12"/>
      <c r="BG438" s="12"/>
      <c r="BH438" s="12"/>
      <c r="BO438" s="7"/>
      <c r="BP438" s="7"/>
      <c r="BQ438" s="7"/>
      <c r="BU438" s="7"/>
      <c r="BV438" s="7"/>
      <c r="BW438" s="7"/>
      <c r="CD438" s="7"/>
      <c r="CE438" s="7"/>
      <c r="CF438" s="7"/>
      <c r="CJ438" s="7"/>
      <c r="CK438" s="7"/>
      <c r="CL438" s="7"/>
    </row>
    <row r="439" spans="1:90">
      <c r="A439" s="11"/>
      <c r="B439" s="373"/>
      <c r="C439" s="373"/>
      <c r="D439" s="373"/>
      <c r="E439" s="13"/>
      <c r="F439" s="11"/>
      <c r="G439" s="25"/>
      <c r="H439" s="31"/>
      <c r="I439" s="30"/>
      <c r="M439" s="25"/>
      <c r="N439" s="31"/>
      <c r="O439" s="30"/>
      <c r="V439" s="12"/>
      <c r="W439" s="12"/>
      <c r="X439" s="14"/>
      <c r="AB439" s="25"/>
      <c r="AC439" s="12"/>
      <c r="AD439" s="12"/>
      <c r="AK439" s="12"/>
      <c r="AL439" s="30"/>
      <c r="AM439" s="32"/>
      <c r="AQ439" s="12"/>
      <c r="AR439" s="12"/>
      <c r="AS439" s="12"/>
      <c r="AZ439" s="49"/>
      <c r="BA439" s="30"/>
      <c r="BB439" s="12"/>
      <c r="BF439" s="12"/>
      <c r="BG439" s="12"/>
      <c r="BH439" s="12"/>
      <c r="BO439" s="7"/>
      <c r="BP439" s="7"/>
      <c r="BQ439" s="7"/>
      <c r="BU439" s="7"/>
      <c r="BV439" s="7"/>
      <c r="BW439" s="7"/>
      <c r="CD439" s="7"/>
      <c r="CE439" s="7"/>
      <c r="CF439" s="7"/>
      <c r="CJ439" s="7"/>
      <c r="CK439" s="7"/>
      <c r="CL439" s="7"/>
    </row>
    <row r="440" spans="1:90">
      <c r="A440" s="11"/>
      <c r="B440" s="373"/>
      <c r="C440" s="373"/>
      <c r="D440" s="373"/>
      <c r="E440" s="13"/>
      <c r="F440" s="11"/>
      <c r="G440" s="25"/>
      <c r="H440" s="31"/>
      <c r="I440" s="30"/>
      <c r="M440" s="25"/>
      <c r="N440" s="31"/>
      <c r="O440" s="30"/>
      <c r="V440" s="12"/>
      <c r="W440" s="12"/>
      <c r="X440" s="14"/>
      <c r="AB440" s="25"/>
      <c r="AC440" s="12"/>
      <c r="AD440" s="12"/>
      <c r="AK440" s="12"/>
      <c r="AL440" s="30"/>
      <c r="AM440" s="32"/>
      <c r="AQ440" s="12"/>
      <c r="AR440" s="12"/>
      <c r="AS440" s="12"/>
      <c r="AZ440" s="49"/>
      <c r="BA440" s="30"/>
      <c r="BB440" s="12"/>
      <c r="BF440" s="12"/>
      <c r="BG440" s="12"/>
      <c r="BH440" s="12"/>
      <c r="BO440" s="7"/>
      <c r="BP440" s="7"/>
      <c r="BQ440" s="7"/>
      <c r="BU440" s="7"/>
      <c r="BV440" s="7"/>
      <c r="BW440" s="7"/>
      <c r="CD440" s="7"/>
      <c r="CE440" s="7"/>
      <c r="CF440" s="7"/>
      <c r="CJ440" s="7"/>
      <c r="CK440" s="7"/>
      <c r="CL440" s="7"/>
    </row>
    <row r="441" spans="1:90">
      <c r="A441" s="11"/>
      <c r="B441" s="373"/>
      <c r="C441" s="373"/>
      <c r="D441" s="373"/>
      <c r="E441" s="13"/>
      <c r="F441" s="11"/>
      <c r="G441" s="25"/>
      <c r="H441" s="31"/>
      <c r="I441" s="30"/>
      <c r="M441" s="25"/>
      <c r="N441" s="31"/>
      <c r="O441" s="30"/>
      <c r="V441" s="12"/>
      <c r="W441" s="12"/>
      <c r="X441" s="14"/>
      <c r="AB441" s="25"/>
      <c r="AC441" s="12"/>
      <c r="AD441" s="12"/>
      <c r="AK441" s="12"/>
      <c r="AL441" s="30"/>
      <c r="AM441" s="32"/>
      <c r="AQ441" s="12"/>
      <c r="AR441" s="12"/>
      <c r="AS441" s="12"/>
      <c r="AZ441" s="49"/>
      <c r="BA441" s="30"/>
      <c r="BB441" s="12"/>
      <c r="BF441" s="12"/>
      <c r="BG441" s="12"/>
      <c r="BH441" s="12"/>
      <c r="BO441" s="7"/>
      <c r="BP441" s="7"/>
      <c r="BQ441" s="7"/>
      <c r="BU441" s="7"/>
      <c r="BV441" s="7"/>
      <c r="BW441" s="7"/>
      <c r="CD441" s="7"/>
      <c r="CE441" s="7"/>
      <c r="CF441" s="7"/>
      <c r="CJ441" s="7"/>
      <c r="CK441" s="7"/>
      <c r="CL441" s="7"/>
    </row>
    <row r="442" spans="1:90">
      <c r="A442" s="11"/>
      <c r="B442" s="373"/>
      <c r="C442" s="373"/>
      <c r="D442" s="373"/>
      <c r="E442" s="13"/>
      <c r="F442" s="11"/>
      <c r="G442" s="25"/>
      <c r="H442" s="31"/>
      <c r="I442" s="30"/>
      <c r="M442" s="25"/>
      <c r="N442" s="31"/>
      <c r="O442" s="30"/>
      <c r="V442" s="12"/>
      <c r="W442" s="12"/>
      <c r="X442" s="14"/>
      <c r="AB442" s="25"/>
      <c r="AC442" s="12"/>
      <c r="AD442" s="12"/>
      <c r="AK442" s="12"/>
      <c r="AL442" s="30"/>
      <c r="AM442" s="32"/>
      <c r="AQ442" s="12"/>
      <c r="AR442" s="12"/>
      <c r="AS442" s="12"/>
      <c r="AZ442" s="49"/>
      <c r="BA442" s="30"/>
      <c r="BB442" s="12"/>
      <c r="BF442" s="12"/>
      <c r="BG442" s="12"/>
      <c r="BH442" s="12"/>
      <c r="BO442" s="7"/>
      <c r="BP442" s="7"/>
      <c r="BQ442" s="7"/>
      <c r="BU442" s="7"/>
      <c r="BV442" s="7"/>
      <c r="BW442" s="7"/>
      <c r="CD442" s="7"/>
      <c r="CE442" s="7"/>
      <c r="CF442" s="7"/>
      <c r="CJ442" s="7"/>
      <c r="CK442" s="7"/>
      <c r="CL442" s="7"/>
    </row>
    <row r="443" spans="1:90">
      <c r="A443" s="11"/>
      <c r="B443" s="373"/>
      <c r="C443" s="373"/>
      <c r="D443" s="373"/>
      <c r="E443" s="13"/>
      <c r="F443" s="11"/>
      <c r="G443" s="25"/>
      <c r="H443" s="31"/>
      <c r="I443" s="30"/>
      <c r="M443" s="25"/>
      <c r="N443" s="31"/>
      <c r="O443" s="30"/>
      <c r="V443" s="12"/>
      <c r="W443" s="12"/>
      <c r="X443" s="14"/>
      <c r="AB443" s="25"/>
      <c r="AC443" s="12"/>
      <c r="AD443" s="12"/>
      <c r="AK443" s="12"/>
      <c r="AL443" s="30"/>
      <c r="AM443" s="32"/>
      <c r="AQ443" s="12"/>
      <c r="AR443" s="12"/>
      <c r="AS443" s="12"/>
      <c r="AZ443" s="49"/>
      <c r="BA443" s="30"/>
      <c r="BB443" s="12"/>
      <c r="BF443" s="12"/>
      <c r="BG443" s="12"/>
      <c r="BH443" s="12"/>
      <c r="BO443" s="7"/>
      <c r="BP443" s="7"/>
      <c r="BQ443" s="7"/>
      <c r="BU443" s="7"/>
      <c r="BV443" s="7"/>
      <c r="BW443" s="7"/>
      <c r="CD443" s="7"/>
      <c r="CE443" s="7"/>
      <c r="CF443" s="7"/>
      <c r="CJ443" s="7"/>
      <c r="CK443" s="7"/>
      <c r="CL443" s="7"/>
    </row>
    <row r="444" spans="1:90">
      <c r="A444" s="11"/>
      <c r="B444" s="373"/>
      <c r="C444" s="373"/>
      <c r="D444" s="373"/>
      <c r="E444" s="13"/>
      <c r="F444" s="11"/>
      <c r="G444" s="25"/>
      <c r="H444" s="31"/>
      <c r="I444" s="30"/>
      <c r="M444" s="25"/>
      <c r="N444" s="31"/>
      <c r="O444" s="30"/>
      <c r="V444" s="12"/>
      <c r="W444" s="12"/>
      <c r="X444" s="14"/>
      <c r="AB444" s="25"/>
      <c r="AC444" s="12"/>
      <c r="AD444" s="12"/>
      <c r="AK444" s="12"/>
      <c r="AL444" s="30"/>
      <c r="AM444" s="32"/>
      <c r="AQ444" s="12"/>
      <c r="AR444" s="12"/>
      <c r="AS444" s="12"/>
      <c r="AZ444" s="49"/>
      <c r="BA444" s="30"/>
      <c r="BB444" s="12"/>
      <c r="BF444" s="12"/>
      <c r="BG444" s="12"/>
      <c r="BH444" s="12"/>
      <c r="BO444" s="7"/>
      <c r="BP444" s="7"/>
      <c r="BQ444" s="7"/>
      <c r="BU444" s="7"/>
      <c r="BV444" s="7"/>
      <c r="BW444" s="7"/>
      <c r="CD444" s="7"/>
      <c r="CE444" s="7"/>
      <c r="CF444" s="7"/>
      <c r="CJ444" s="7"/>
      <c r="CK444" s="7"/>
      <c r="CL444" s="7"/>
    </row>
    <row r="445" spans="1:90">
      <c r="A445" s="11"/>
      <c r="B445" s="373"/>
      <c r="C445" s="373"/>
      <c r="D445" s="373"/>
      <c r="E445" s="13"/>
      <c r="F445" s="11"/>
      <c r="G445" s="25"/>
      <c r="H445" s="31"/>
      <c r="I445" s="30"/>
      <c r="M445" s="25"/>
      <c r="N445" s="31"/>
      <c r="O445" s="30"/>
      <c r="V445" s="12"/>
      <c r="W445" s="12"/>
      <c r="X445" s="14"/>
      <c r="AB445" s="25"/>
      <c r="AC445" s="12"/>
      <c r="AD445" s="12"/>
      <c r="AK445" s="12"/>
      <c r="AL445" s="30"/>
      <c r="AM445" s="32"/>
      <c r="AQ445" s="12"/>
      <c r="AR445" s="12"/>
      <c r="AS445" s="12"/>
      <c r="AZ445" s="49"/>
      <c r="BA445" s="30"/>
      <c r="BB445" s="12"/>
      <c r="BF445" s="12"/>
      <c r="BG445" s="12"/>
      <c r="BH445" s="12"/>
      <c r="BO445" s="7"/>
      <c r="BP445" s="7"/>
      <c r="BQ445" s="7"/>
      <c r="BU445" s="7"/>
      <c r="BV445" s="7"/>
      <c r="BW445" s="7"/>
      <c r="CD445" s="7"/>
      <c r="CE445" s="7"/>
      <c r="CF445" s="7"/>
      <c r="CJ445" s="7"/>
      <c r="CK445" s="7"/>
      <c r="CL445" s="7"/>
    </row>
    <row r="446" spans="1:90">
      <c r="A446" s="11"/>
      <c r="B446" s="373"/>
      <c r="C446" s="373"/>
      <c r="D446" s="373"/>
      <c r="E446" s="13"/>
      <c r="F446" s="11"/>
      <c r="G446" s="25"/>
      <c r="H446" s="31"/>
      <c r="I446" s="30"/>
      <c r="M446" s="25"/>
      <c r="N446" s="31"/>
      <c r="O446" s="30"/>
      <c r="V446" s="12"/>
      <c r="W446" s="12"/>
      <c r="X446" s="14"/>
      <c r="AB446" s="25"/>
      <c r="AC446" s="12"/>
      <c r="AD446" s="12"/>
      <c r="AK446" s="12"/>
      <c r="AL446" s="30"/>
      <c r="AM446" s="32"/>
      <c r="AQ446" s="12"/>
      <c r="AR446" s="12"/>
      <c r="AS446" s="12"/>
      <c r="AZ446" s="49"/>
      <c r="BA446" s="30"/>
      <c r="BB446" s="12"/>
      <c r="BF446" s="12"/>
      <c r="BG446" s="12"/>
      <c r="BH446" s="12"/>
      <c r="BO446" s="7"/>
      <c r="BP446" s="7"/>
      <c r="BQ446" s="7"/>
      <c r="BU446" s="7"/>
      <c r="BV446" s="7"/>
      <c r="BW446" s="7"/>
      <c r="CD446" s="7"/>
      <c r="CE446" s="7"/>
      <c r="CF446" s="7"/>
      <c r="CJ446" s="7"/>
      <c r="CK446" s="7"/>
      <c r="CL446" s="7"/>
    </row>
    <row r="447" spans="1:90">
      <c r="A447" s="11"/>
      <c r="B447" s="373"/>
      <c r="C447" s="373"/>
      <c r="D447" s="373"/>
      <c r="E447" s="13"/>
      <c r="F447" s="11"/>
      <c r="G447" s="25"/>
      <c r="H447" s="31"/>
      <c r="I447" s="30"/>
      <c r="M447" s="25"/>
      <c r="N447" s="31"/>
      <c r="O447" s="30"/>
      <c r="V447" s="12"/>
      <c r="W447" s="12"/>
      <c r="X447" s="14"/>
      <c r="AB447" s="25"/>
      <c r="AC447" s="12"/>
      <c r="AD447" s="12"/>
      <c r="AK447" s="12"/>
      <c r="AL447" s="30"/>
      <c r="AM447" s="32"/>
      <c r="AQ447" s="12"/>
      <c r="AR447" s="12"/>
      <c r="AS447" s="12"/>
      <c r="AZ447" s="49"/>
      <c r="BA447" s="30"/>
      <c r="BB447" s="12"/>
      <c r="BF447" s="12"/>
      <c r="BG447" s="12"/>
      <c r="BH447" s="12"/>
      <c r="BO447" s="7"/>
      <c r="BP447" s="7"/>
      <c r="BQ447" s="7"/>
      <c r="BU447" s="7"/>
      <c r="BV447" s="7"/>
      <c r="BW447" s="7"/>
      <c r="CD447" s="7"/>
      <c r="CE447" s="7"/>
      <c r="CF447" s="7"/>
      <c r="CJ447" s="7"/>
      <c r="CK447" s="7"/>
      <c r="CL447" s="7"/>
    </row>
    <row r="448" spans="1:90">
      <c r="A448" s="11"/>
      <c r="B448" s="373"/>
      <c r="C448" s="373"/>
      <c r="D448" s="373"/>
      <c r="E448" s="13"/>
      <c r="F448" s="11"/>
      <c r="G448" s="25"/>
      <c r="H448" s="31"/>
      <c r="I448" s="30"/>
      <c r="M448" s="25"/>
      <c r="N448" s="31"/>
      <c r="O448" s="30"/>
      <c r="V448" s="12"/>
      <c r="W448" s="12"/>
      <c r="X448" s="14"/>
      <c r="AB448" s="25"/>
      <c r="AC448" s="12"/>
      <c r="AD448" s="12"/>
      <c r="AK448" s="12"/>
      <c r="AL448" s="30"/>
      <c r="AM448" s="32"/>
      <c r="AQ448" s="12"/>
      <c r="AR448" s="12"/>
      <c r="AS448" s="12"/>
      <c r="AZ448" s="49"/>
      <c r="BA448" s="30"/>
      <c r="BB448" s="12"/>
      <c r="BF448" s="12"/>
      <c r="BG448" s="12"/>
      <c r="BH448" s="12"/>
      <c r="BO448" s="7"/>
      <c r="BP448" s="7"/>
      <c r="BQ448" s="7"/>
      <c r="BU448" s="7"/>
      <c r="BV448" s="7"/>
      <c r="BW448" s="7"/>
      <c r="CD448" s="7"/>
      <c r="CE448" s="7"/>
      <c r="CF448" s="7"/>
      <c r="CJ448" s="7"/>
      <c r="CK448" s="7"/>
      <c r="CL448" s="7"/>
    </row>
    <row r="449" spans="1:90">
      <c r="A449" s="11"/>
      <c r="B449" s="373"/>
      <c r="C449" s="373"/>
      <c r="D449" s="373"/>
      <c r="E449" s="13"/>
      <c r="F449" s="11"/>
      <c r="G449" s="25"/>
      <c r="H449" s="31"/>
      <c r="I449" s="30"/>
      <c r="M449" s="25"/>
      <c r="N449" s="31"/>
      <c r="O449" s="30"/>
      <c r="V449" s="12"/>
      <c r="W449" s="12"/>
      <c r="X449" s="14"/>
      <c r="AB449" s="25"/>
      <c r="AC449" s="12"/>
      <c r="AD449" s="12"/>
      <c r="AK449" s="12"/>
      <c r="AL449" s="30"/>
      <c r="AM449" s="32"/>
      <c r="AQ449" s="12"/>
      <c r="AR449" s="12"/>
      <c r="AS449" s="12"/>
      <c r="AZ449" s="49"/>
      <c r="BA449" s="30"/>
      <c r="BB449" s="12"/>
      <c r="BF449" s="12"/>
      <c r="BG449" s="12"/>
      <c r="BH449" s="12"/>
      <c r="BO449" s="7"/>
      <c r="BP449" s="7"/>
      <c r="BQ449" s="7"/>
      <c r="BU449" s="7"/>
      <c r="BV449" s="7"/>
      <c r="BW449" s="7"/>
      <c r="CD449" s="7"/>
      <c r="CE449" s="7"/>
      <c r="CF449" s="7"/>
      <c r="CJ449" s="7"/>
      <c r="CK449" s="7"/>
      <c r="CL449" s="7"/>
    </row>
    <row r="450" spans="1:90">
      <c r="A450" s="11"/>
      <c r="B450" s="373"/>
      <c r="C450" s="373"/>
      <c r="D450" s="373"/>
      <c r="E450" s="13"/>
      <c r="F450" s="11"/>
      <c r="G450" s="25"/>
      <c r="H450" s="31"/>
      <c r="I450" s="30"/>
      <c r="M450" s="25"/>
      <c r="N450" s="31"/>
      <c r="O450" s="30"/>
      <c r="V450" s="12"/>
      <c r="W450" s="12"/>
      <c r="X450" s="14"/>
      <c r="AB450" s="25"/>
      <c r="AC450" s="12"/>
      <c r="AD450" s="12"/>
      <c r="AK450" s="12"/>
      <c r="AL450" s="30"/>
      <c r="AM450" s="32"/>
      <c r="AQ450" s="12"/>
      <c r="AR450" s="12"/>
      <c r="AS450" s="12"/>
      <c r="AZ450" s="49"/>
      <c r="BA450" s="30"/>
      <c r="BB450" s="12"/>
      <c r="BF450" s="12"/>
      <c r="BG450" s="12"/>
      <c r="BH450" s="12"/>
      <c r="BO450" s="7"/>
      <c r="BP450" s="7"/>
      <c r="BQ450" s="7"/>
      <c r="BU450" s="7"/>
      <c r="BV450" s="7"/>
      <c r="BW450" s="7"/>
      <c r="CD450" s="7"/>
      <c r="CE450" s="7"/>
      <c r="CF450" s="7"/>
      <c r="CJ450" s="7"/>
      <c r="CK450" s="7"/>
      <c r="CL450" s="7"/>
    </row>
    <row r="451" spans="1:90">
      <c r="A451" s="11"/>
      <c r="B451" s="373"/>
      <c r="C451" s="373"/>
      <c r="D451" s="373"/>
      <c r="E451" s="13"/>
      <c r="F451" s="11"/>
      <c r="G451" s="25"/>
      <c r="H451" s="31"/>
      <c r="I451" s="30"/>
      <c r="M451" s="25"/>
      <c r="N451" s="31"/>
      <c r="O451" s="30"/>
      <c r="V451" s="12"/>
      <c r="W451" s="12"/>
      <c r="X451" s="14"/>
      <c r="AB451" s="25"/>
      <c r="AC451" s="12"/>
      <c r="AD451" s="12"/>
      <c r="AK451" s="12"/>
      <c r="AL451" s="30"/>
      <c r="AM451" s="32"/>
      <c r="AQ451" s="12"/>
      <c r="AR451" s="12"/>
      <c r="AS451" s="12"/>
      <c r="AZ451" s="49"/>
      <c r="BA451" s="30"/>
      <c r="BB451" s="12"/>
      <c r="BF451" s="12"/>
      <c r="BG451" s="12"/>
      <c r="BH451" s="12"/>
      <c r="BO451" s="7"/>
      <c r="BP451" s="7"/>
      <c r="BQ451" s="7"/>
      <c r="BU451" s="7"/>
      <c r="BV451" s="7"/>
      <c r="BW451" s="7"/>
      <c r="CD451" s="7"/>
      <c r="CE451" s="7"/>
      <c r="CF451" s="7"/>
      <c r="CJ451" s="7"/>
      <c r="CK451" s="7"/>
      <c r="CL451" s="7"/>
    </row>
    <row r="452" spans="1:90">
      <c r="A452" s="11"/>
      <c r="B452" s="373"/>
      <c r="C452" s="373"/>
      <c r="D452" s="373"/>
      <c r="E452" s="13"/>
      <c r="F452" s="11"/>
      <c r="G452" s="25"/>
      <c r="H452" s="31"/>
      <c r="I452" s="30"/>
      <c r="M452" s="25"/>
      <c r="N452" s="31"/>
      <c r="O452" s="30"/>
      <c r="V452" s="12"/>
      <c r="W452" s="12"/>
      <c r="X452" s="14"/>
      <c r="AB452" s="25"/>
      <c r="AC452" s="12"/>
      <c r="AD452" s="12"/>
      <c r="AK452" s="12"/>
      <c r="AL452" s="30"/>
      <c r="AM452" s="32"/>
      <c r="AQ452" s="12"/>
      <c r="AR452" s="12"/>
      <c r="AS452" s="12"/>
      <c r="AZ452" s="49"/>
      <c r="BA452" s="30"/>
      <c r="BB452" s="12"/>
      <c r="BF452" s="12"/>
      <c r="BG452" s="12"/>
      <c r="BH452" s="12"/>
      <c r="BO452" s="7"/>
      <c r="BP452" s="7"/>
      <c r="BQ452" s="7"/>
      <c r="BU452" s="7"/>
      <c r="BV452" s="7"/>
      <c r="BW452" s="7"/>
      <c r="CD452" s="7"/>
      <c r="CE452" s="7"/>
      <c r="CF452" s="7"/>
      <c r="CJ452" s="7"/>
      <c r="CK452" s="7"/>
      <c r="CL452" s="7"/>
    </row>
    <row r="453" spans="1:90">
      <c r="A453" s="11"/>
      <c r="B453" s="373"/>
      <c r="C453" s="373"/>
      <c r="D453" s="373"/>
      <c r="E453" s="13"/>
      <c r="F453" s="11"/>
      <c r="G453" s="25"/>
      <c r="H453" s="31"/>
      <c r="I453" s="30"/>
      <c r="M453" s="25"/>
      <c r="N453" s="31"/>
      <c r="O453" s="30"/>
      <c r="V453" s="12"/>
      <c r="W453" s="12"/>
      <c r="X453" s="14"/>
      <c r="AB453" s="25"/>
      <c r="AC453" s="12"/>
      <c r="AD453" s="12"/>
      <c r="AK453" s="12"/>
      <c r="AL453" s="30"/>
      <c r="AM453" s="32"/>
      <c r="AQ453" s="12"/>
      <c r="AR453" s="12"/>
      <c r="AS453" s="12"/>
      <c r="AZ453" s="49"/>
      <c r="BA453" s="30"/>
      <c r="BB453" s="12"/>
      <c r="BF453" s="12"/>
      <c r="BG453" s="12"/>
      <c r="BH453" s="12"/>
      <c r="BO453" s="7"/>
      <c r="BP453" s="7"/>
      <c r="BQ453" s="7"/>
      <c r="BU453" s="7"/>
      <c r="BV453" s="7"/>
      <c r="BW453" s="7"/>
      <c r="CD453" s="7"/>
      <c r="CE453" s="7"/>
      <c r="CF453" s="7"/>
      <c r="CJ453" s="7"/>
      <c r="CK453" s="7"/>
      <c r="CL453" s="7"/>
    </row>
    <row r="454" spans="1:90">
      <c r="A454" s="11"/>
      <c r="B454" s="373"/>
      <c r="C454" s="373"/>
      <c r="D454" s="373"/>
      <c r="E454" s="13"/>
      <c r="F454" s="11"/>
      <c r="G454" s="25"/>
      <c r="H454" s="31"/>
      <c r="I454" s="30"/>
      <c r="M454" s="25"/>
      <c r="N454" s="31"/>
      <c r="O454" s="30"/>
      <c r="V454" s="12"/>
      <c r="W454" s="12"/>
      <c r="X454" s="14"/>
      <c r="AB454" s="25"/>
      <c r="AC454" s="12"/>
      <c r="AD454" s="12"/>
      <c r="AK454" s="12"/>
      <c r="AL454" s="30"/>
      <c r="AM454" s="32"/>
      <c r="AQ454" s="12"/>
      <c r="AR454" s="12"/>
      <c r="AS454" s="12"/>
      <c r="AZ454" s="49"/>
      <c r="BA454" s="30"/>
      <c r="BB454" s="12"/>
      <c r="BF454" s="12"/>
      <c r="BG454" s="12"/>
      <c r="BH454" s="12"/>
      <c r="BO454" s="7"/>
      <c r="BP454" s="7"/>
      <c r="BQ454" s="7"/>
      <c r="BU454" s="7"/>
      <c r="BV454" s="7"/>
      <c r="BW454" s="7"/>
      <c r="CD454" s="7"/>
      <c r="CE454" s="7"/>
      <c r="CF454" s="7"/>
      <c r="CJ454" s="7"/>
      <c r="CK454" s="7"/>
      <c r="CL454" s="7"/>
    </row>
    <row r="455" spans="1:90">
      <c r="A455" s="11"/>
      <c r="B455" s="373"/>
      <c r="C455" s="373"/>
      <c r="D455" s="373"/>
      <c r="E455" s="13"/>
      <c r="F455" s="11"/>
      <c r="G455" s="25"/>
      <c r="H455" s="31"/>
      <c r="I455" s="30"/>
      <c r="M455" s="25"/>
      <c r="N455" s="31"/>
      <c r="O455" s="30"/>
      <c r="V455" s="12"/>
      <c r="W455" s="12"/>
      <c r="X455" s="14"/>
      <c r="AB455" s="25"/>
      <c r="AC455" s="12"/>
      <c r="AD455" s="12"/>
      <c r="AK455" s="12"/>
      <c r="AL455" s="30"/>
      <c r="AM455" s="32"/>
      <c r="AQ455" s="12"/>
      <c r="AR455" s="12"/>
      <c r="AS455" s="12"/>
      <c r="AZ455" s="49"/>
      <c r="BA455" s="30"/>
      <c r="BB455" s="12"/>
      <c r="BF455" s="12"/>
      <c r="BG455" s="12"/>
      <c r="BH455" s="12"/>
      <c r="BO455" s="7"/>
      <c r="BP455" s="7"/>
      <c r="BQ455" s="7"/>
      <c r="BU455" s="7"/>
      <c r="BV455" s="7"/>
      <c r="BW455" s="7"/>
      <c r="CD455" s="7"/>
      <c r="CE455" s="7"/>
      <c r="CF455" s="7"/>
      <c r="CJ455" s="7"/>
      <c r="CK455" s="7"/>
      <c r="CL455" s="7"/>
    </row>
    <row r="456" spans="1:90">
      <c r="A456" s="11"/>
      <c r="B456" s="373"/>
      <c r="C456" s="373"/>
      <c r="D456" s="373"/>
      <c r="E456" s="13"/>
      <c r="F456" s="11"/>
      <c r="G456" s="25"/>
      <c r="H456" s="31"/>
      <c r="I456" s="30"/>
      <c r="M456" s="25"/>
      <c r="N456" s="31"/>
      <c r="O456" s="30"/>
      <c r="V456" s="12"/>
      <c r="W456" s="12"/>
      <c r="X456" s="14"/>
      <c r="AB456" s="25"/>
      <c r="AC456" s="12"/>
      <c r="AD456" s="12"/>
      <c r="AK456" s="12"/>
      <c r="AL456" s="30"/>
      <c r="AM456" s="32"/>
      <c r="AQ456" s="12"/>
      <c r="AR456" s="12"/>
      <c r="AS456" s="12"/>
      <c r="AZ456" s="49"/>
      <c r="BA456" s="30"/>
      <c r="BB456" s="12"/>
      <c r="BF456" s="12"/>
      <c r="BG456" s="12"/>
      <c r="BH456" s="12"/>
      <c r="BO456" s="7"/>
      <c r="BP456" s="7"/>
      <c r="BQ456" s="7"/>
      <c r="BU456" s="7"/>
      <c r="BV456" s="7"/>
      <c r="BW456" s="7"/>
      <c r="CD456" s="7"/>
      <c r="CE456" s="7"/>
      <c r="CF456" s="7"/>
      <c r="CJ456" s="7"/>
      <c r="CK456" s="7"/>
      <c r="CL456" s="7"/>
    </row>
    <row r="457" spans="1:90">
      <c r="A457" s="11"/>
      <c r="B457" s="373"/>
      <c r="C457" s="373"/>
      <c r="D457" s="373"/>
      <c r="E457" s="13"/>
      <c r="F457" s="11"/>
      <c r="G457" s="25"/>
      <c r="H457" s="31"/>
      <c r="I457" s="30"/>
      <c r="M457" s="25"/>
      <c r="N457" s="31"/>
      <c r="O457" s="30"/>
      <c r="V457" s="12"/>
      <c r="W457" s="12"/>
      <c r="X457" s="14"/>
      <c r="AB457" s="25"/>
      <c r="AC457" s="12"/>
      <c r="AD457" s="12"/>
      <c r="AK457" s="12"/>
      <c r="AL457" s="30"/>
      <c r="AM457" s="32"/>
      <c r="AQ457" s="12"/>
      <c r="AR457" s="12"/>
      <c r="AS457" s="12"/>
      <c r="AZ457" s="49"/>
      <c r="BA457" s="30"/>
      <c r="BB457" s="12"/>
      <c r="BF457" s="12"/>
      <c r="BG457" s="12"/>
      <c r="BH457" s="12"/>
      <c r="BO457" s="7"/>
      <c r="BP457" s="7"/>
      <c r="BQ457" s="7"/>
      <c r="BU457" s="7"/>
      <c r="BV457" s="7"/>
      <c r="BW457" s="7"/>
      <c r="CD457" s="7"/>
      <c r="CE457" s="7"/>
      <c r="CF457" s="7"/>
      <c r="CJ457" s="7"/>
      <c r="CK457" s="7"/>
      <c r="CL457" s="7"/>
    </row>
    <row r="458" spans="1:90">
      <c r="A458" s="11"/>
      <c r="B458" s="373"/>
      <c r="C458" s="373"/>
      <c r="D458" s="373"/>
      <c r="E458" s="13"/>
      <c r="F458" s="11"/>
      <c r="G458" s="25"/>
      <c r="H458" s="31"/>
      <c r="I458" s="30"/>
      <c r="M458" s="25"/>
      <c r="N458" s="31"/>
      <c r="O458" s="30"/>
      <c r="V458" s="12"/>
      <c r="W458" s="12"/>
      <c r="X458" s="14"/>
      <c r="AB458" s="25"/>
      <c r="AC458" s="12"/>
      <c r="AD458" s="12"/>
      <c r="AK458" s="12"/>
      <c r="AL458" s="30"/>
      <c r="AM458" s="32"/>
      <c r="AQ458" s="12"/>
      <c r="AR458" s="12"/>
      <c r="AS458" s="12"/>
      <c r="AZ458" s="49"/>
      <c r="BA458" s="30"/>
      <c r="BB458" s="12"/>
      <c r="BF458" s="12"/>
      <c r="BG458" s="12"/>
      <c r="BH458" s="12"/>
      <c r="BO458" s="7"/>
      <c r="BP458" s="7"/>
      <c r="BQ458" s="7"/>
      <c r="BU458" s="7"/>
      <c r="BV458" s="7"/>
      <c r="BW458" s="7"/>
      <c r="CD458" s="7"/>
      <c r="CE458" s="7"/>
      <c r="CF458" s="7"/>
      <c r="CJ458" s="7"/>
      <c r="CK458" s="7"/>
      <c r="CL458" s="7"/>
    </row>
    <row r="459" spans="1:90">
      <c r="A459" s="11"/>
      <c r="B459" s="373"/>
      <c r="C459" s="373"/>
      <c r="D459" s="373"/>
      <c r="E459" s="13"/>
      <c r="F459" s="11"/>
      <c r="G459" s="25"/>
      <c r="H459" s="31"/>
      <c r="I459" s="30"/>
      <c r="M459" s="25"/>
      <c r="N459" s="31"/>
      <c r="O459" s="30"/>
      <c r="V459" s="12"/>
      <c r="W459" s="12"/>
      <c r="X459" s="14"/>
      <c r="AB459" s="25"/>
      <c r="AC459" s="12"/>
      <c r="AD459" s="12"/>
      <c r="AK459" s="12"/>
      <c r="AL459" s="30"/>
      <c r="AM459" s="32"/>
      <c r="AQ459" s="12"/>
      <c r="AR459" s="12"/>
      <c r="AS459" s="12"/>
      <c r="AZ459" s="49"/>
      <c r="BA459" s="30"/>
      <c r="BB459" s="12"/>
      <c r="BF459" s="12"/>
      <c r="BG459" s="12"/>
      <c r="BH459" s="12"/>
      <c r="BO459" s="7"/>
      <c r="BP459" s="7"/>
      <c r="BQ459" s="7"/>
      <c r="BU459" s="7"/>
      <c r="BV459" s="7"/>
      <c r="BW459" s="7"/>
      <c r="CD459" s="7"/>
      <c r="CE459" s="7"/>
      <c r="CF459" s="7"/>
      <c r="CJ459" s="7"/>
      <c r="CK459" s="7"/>
      <c r="CL459" s="7"/>
    </row>
    <row r="460" spans="1:90">
      <c r="A460" s="11"/>
      <c r="B460" s="373"/>
      <c r="C460" s="373"/>
      <c r="D460" s="373"/>
      <c r="E460" s="13"/>
      <c r="F460" s="11"/>
      <c r="G460" s="25"/>
      <c r="H460" s="31"/>
      <c r="I460" s="30"/>
      <c r="M460" s="25"/>
      <c r="N460" s="31"/>
      <c r="O460" s="30"/>
      <c r="V460" s="12"/>
      <c r="W460" s="12"/>
      <c r="X460" s="14"/>
      <c r="AB460" s="25"/>
      <c r="AC460" s="12"/>
      <c r="AD460" s="12"/>
      <c r="AK460" s="12"/>
      <c r="AL460" s="30"/>
      <c r="AM460" s="32"/>
      <c r="AQ460" s="12"/>
      <c r="AR460" s="12"/>
      <c r="AS460" s="12"/>
      <c r="AZ460" s="49"/>
      <c r="BA460" s="30"/>
      <c r="BB460" s="12"/>
      <c r="BF460" s="12"/>
      <c r="BG460" s="12"/>
      <c r="BH460" s="12"/>
      <c r="BO460" s="7"/>
      <c r="BP460" s="7"/>
      <c r="BQ460" s="7"/>
      <c r="BU460" s="7"/>
      <c r="BV460" s="7"/>
      <c r="BW460" s="7"/>
      <c r="CD460" s="7"/>
      <c r="CE460" s="7"/>
      <c r="CF460" s="7"/>
      <c r="CJ460" s="7"/>
      <c r="CK460" s="7"/>
      <c r="CL460" s="7"/>
    </row>
    <row r="461" spans="1:90">
      <c r="A461" s="11"/>
      <c r="B461" s="373"/>
      <c r="C461" s="373"/>
      <c r="D461" s="373"/>
      <c r="E461" s="13"/>
      <c r="F461" s="11"/>
      <c r="G461" s="25"/>
      <c r="H461" s="31"/>
      <c r="I461" s="30"/>
      <c r="M461" s="25"/>
      <c r="N461" s="31"/>
      <c r="O461" s="30"/>
      <c r="V461" s="12"/>
      <c r="W461" s="12"/>
      <c r="X461" s="14"/>
      <c r="AB461" s="25"/>
      <c r="AC461" s="12"/>
      <c r="AD461" s="12"/>
      <c r="AK461" s="12"/>
      <c r="AL461" s="30"/>
      <c r="AM461" s="32"/>
      <c r="AQ461" s="12"/>
      <c r="AR461" s="12"/>
      <c r="AS461" s="12"/>
      <c r="AZ461" s="49"/>
      <c r="BA461" s="30"/>
      <c r="BB461" s="12"/>
      <c r="BF461" s="12"/>
      <c r="BG461" s="12"/>
      <c r="BH461" s="12"/>
      <c r="BO461" s="7"/>
      <c r="BP461" s="7"/>
      <c r="BQ461" s="7"/>
      <c r="BU461" s="7"/>
      <c r="BV461" s="7"/>
      <c r="BW461" s="7"/>
      <c r="CD461" s="7"/>
      <c r="CE461" s="7"/>
      <c r="CF461" s="7"/>
      <c r="CJ461" s="7"/>
      <c r="CK461" s="7"/>
      <c r="CL461" s="7"/>
    </row>
    <row r="462" spans="1:90">
      <c r="A462" s="11"/>
      <c r="B462" s="373"/>
      <c r="C462" s="373"/>
      <c r="D462" s="373"/>
      <c r="E462" s="13"/>
      <c r="F462" s="11"/>
      <c r="G462" s="25"/>
      <c r="H462" s="31"/>
      <c r="I462" s="30"/>
      <c r="M462" s="25"/>
      <c r="N462" s="31"/>
      <c r="O462" s="30"/>
      <c r="V462" s="12"/>
      <c r="W462" s="12"/>
      <c r="X462" s="14"/>
      <c r="AB462" s="25"/>
      <c r="AC462" s="12"/>
      <c r="AD462" s="12"/>
      <c r="AK462" s="12"/>
      <c r="AL462" s="30"/>
      <c r="AM462" s="32"/>
      <c r="AQ462" s="12"/>
      <c r="AR462" s="12"/>
      <c r="AS462" s="12"/>
      <c r="AZ462" s="49"/>
      <c r="BA462" s="30"/>
      <c r="BB462" s="12"/>
      <c r="BF462" s="12"/>
      <c r="BG462" s="12"/>
      <c r="BH462" s="12"/>
      <c r="BO462" s="7"/>
      <c r="BP462" s="7"/>
      <c r="BQ462" s="7"/>
      <c r="BU462" s="7"/>
      <c r="BV462" s="7"/>
      <c r="BW462" s="7"/>
      <c r="CD462" s="7"/>
      <c r="CE462" s="7"/>
      <c r="CF462" s="7"/>
      <c r="CJ462" s="7"/>
      <c r="CK462" s="7"/>
      <c r="CL462" s="7"/>
    </row>
    <row r="463" spans="1:90">
      <c r="A463" s="11"/>
      <c r="B463" s="373"/>
      <c r="C463" s="373"/>
      <c r="D463" s="373"/>
      <c r="E463" s="13"/>
      <c r="F463" s="11"/>
      <c r="G463" s="25"/>
      <c r="H463" s="31"/>
      <c r="I463" s="30"/>
      <c r="M463" s="25"/>
      <c r="N463" s="31"/>
      <c r="O463" s="30"/>
      <c r="V463" s="12"/>
      <c r="W463" s="12"/>
      <c r="X463" s="14"/>
      <c r="AB463" s="25"/>
      <c r="AC463" s="12"/>
      <c r="AD463" s="12"/>
      <c r="AK463" s="12"/>
      <c r="AL463" s="30"/>
      <c r="AM463" s="32"/>
      <c r="AQ463" s="12"/>
      <c r="AR463" s="12"/>
      <c r="AS463" s="12"/>
      <c r="AZ463" s="49"/>
      <c r="BA463" s="30"/>
      <c r="BB463" s="12"/>
      <c r="BF463" s="12"/>
      <c r="BG463" s="12"/>
      <c r="BH463" s="12"/>
      <c r="BO463" s="7"/>
      <c r="BP463" s="7"/>
      <c r="BQ463" s="7"/>
      <c r="BU463" s="7"/>
      <c r="BV463" s="7"/>
      <c r="BW463" s="7"/>
      <c r="CD463" s="7"/>
      <c r="CE463" s="7"/>
      <c r="CF463" s="7"/>
      <c r="CJ463" s="7"/>
      <c r="CK463" s="7"/>
      <c r="CL463" s="7"/>
    </row>
    <row r="464" spans="1:90">
      <c r="A464" s="11"/>
      <c r="B464" s="373"/>
      <c r="C464" s="373"/>
      <c r="D464" s="373"/>
      <c r="E464" s="13"/>
      <c r="F464" s="11"/>
      <c r="G464" s="25"/>
      <c r="H464" s="31"/>
      <c r="I464" s="30"/>
      <c r="M464" s="25"/>
      <c r="N464" s="31"/>
      <c r="O464" s="30"/>
      <c r="V464" s="12"/>
      <c r="W464" s="12"/>
      <c r="X464" s="14"/>
      <c r="AB464" s="25"/>
      <c r="AC464" s="12"/>
      <c r="AD464" s="12"/>
      <c r="AK464" s="12"/>
      <c r="AL464" s="30"/>
      <c r="AM464" s="32"/>
      <c r="AQ464" s="12"/>
      <c r="AR464" s="12"/>
      <c r="AS464" s="12"/>
      <c r="AZ464" s="49"/>
      <c r="BA464" s="30"/>
      <c r="BB464" s="12"/>
      <c r="BF464" s="12"/>
      <c r="BG464" s="12"/>
      <c r="BH464" s="12"/>
      <c r="BO464" s="7"/>
      <c r="BP464" s="7"/>
      <c r="BQ464" s="7"/>
      <c r="BU464" s="7"/>
      <c r="BV464" s="7"/>
      <c r="BW464" s="7"/>
      <c r="CD464" s="7"/>
      <c r="CE464" s="7"/>
      <c r="CF464" s="7"/>
      <c r="CJ464" s="7"/>
      <c r="CK464" s="7"/>
      <c r="CL464" s="7"/>
    </row>
    <row r="465" spans="1:90">
      <c r="A465" s="11"/>
      <c r="B465" s="373"/>
      <c r="C465" s="373"/>
      <c r="D465" s="373"/>
      <c r="E465" s="13"/>
      <c r="F465" s="11"/>
      <c r="G465" s="25"/>
      <c r="H465" s="31"/>
      <c r="I465" s="30"/>
      <c r="M465" s="25"/>
      <c r="N465" s="31"/>
      <c r="O465" s="30"/>
      <c r="V465" s="12"/>
      <c r="W465" s="12"/>
      <c r="X465" s="14"/>
      <c r="AB465" s="25"/>
      <c r="AC465" s="12"/>
      <c r="AD465" s="12"/>
      <c r="AK465" s="12"/>
      <c r="AL465" s="30"/>
      <c r="AM465" s="32"/>
      <c r="AQ465" s="12"/>
      <c r="AR465" s="12"/>
      <c r="AS465" s="12"/>
      <c r="AZ465" s="49"/>
      <c r="BA465" s="30"/>
      <c r="BB465" s="12"/>
      <c r="BF465" s="12"/>
      <c r="BG465" s="12"/>
      <c r="BH465" s="12"/>
      <c r="BO465" s="7"/>
      <c r="BP465" s="7"/>
      <c r="BQ465" s="7"/>
      <c r="BU465" s="7"/>
      <c r="BV465" s="7"/>
      <c r="BW465" s="7"/>
      <c r="CD465" s="7"/>
      <c r="CE465" s="7"/>
      <c r="CF465" s="7"/>
      <c r="CJ465" s="7"/>
      <c r="CK465" s="7"/>
      <c r="CL465" s="7"/>
    </row>
    <row r="466" spans="1:90">
      <c r="A466" s="11"/>
      <c r="B466" s="373"/>
      <c r="C466" s="373"/>
      <c r="D466" s="373"/>
      <c r="E466" s="13"/>
      <c r="F466" s="11"/>
      <c r="G466" s="25"/>
      <c r="H466" s="31"/>
      <c r="I466" s="30"/>
      <c r="M466" s="25"/>
      <c r="N466" s="31"/>
      <c r="O466" s="30"/>
      <c r="V466" s="12"/>
      <c r="W466" s="12"/>
      <c r="X466" s="14"/>
      <c r="AB466" s="25"/>
      <c r="AC466" s="12"/>
      <c r="AD466" s="12"/>
      <c r="AK466" s="12"/>
      <c r="AL466" s="30"/>
      <c r="AM466" s="32"/>
      <c r="AQ466" s="12"/>
      <c r="AR466" s="12"/>
      <c r="AS466" s="12"/>
      <c r="AZ466" s="49"/>
      <c r="BA466" s="30"/>
      <c r="BB466" s="12"/>
      <c r="BF466" s="12"/>
      <c r="BG466" s="12"/>
      <c r="BH466" s="12"/>
      <c r="BO466" s="7"/>
      <c r="BP466" s="7"/>
      <c r="BQ466" s="7"/>
      <c r="BU466" s="7"/>
      <c r="BV466" s="7"/>
      <c r="BW466" s="7"/>
      <c r="CD466" s="7"/>
      <c r="CE466" s="7"/>
      <c r="CF466" s="7"/>
      <c r="CJ466" s="7"/>
      <c r="CK466" s="7"/>
      <c r="CL466" s="7"/>
    </row>
    <row r="467" spans="1:90">
      <c r="A467" s="11"/>
      <c r="B467" s="373"/>
      <c r="C467" s="373"/>
      <c r="D467" s="373"/>
      <c r="E467" s="13"/>
      <c r="F467" s="11"/>
      <c r="G467" s="25"/>
      <c r="H467" s="31"/>
      <c r="I467" s="30"/>
      <c r="M467" s="25"/>
      <c r="N467" s="31"/>
      <c r="O467" s="30"/>
      <c r="V467" s="12"/>
      <c r="W467" s="12"/>
      <c r="X467" s="14"/>
      <c r="AB467" s="25"/>
      <c r="AC467" s="12"/>
      <c r="AD467" s="12"/>
      <c r="AK467" s="12"/>
      <c r="AL467" s="30"/>
      <c r="AM467" s="32"/>
      <c r="AQ467" s="12"/>
      <c r="AR467" s="12"/>
      <c r="AS467" s="12"/>
      <c r="AZ467" s="49"/>
      <c r="BA467" s="30"/>
      <c r="BB467" s="12"/>
      <c r="BF467" s="12"/>
      <c r="BG467" s="12"/>
      <c r="BH467" s="12"/>
      <c r="BO467" s="7"/>
      <c r="BP467" s="7"/>
      <c r="BQ467" s="7"/>
      <c r="BU467" s="7"/>
      <c r="BV467" s="7"/>
      <c r="BW467" s="7"/>
      <c r="CD467" s="7"/>
      <c r="CE467" s="7"/>
      <c r="CF467" s="7"/>
      <c r="CJ467" s="7"/>
      <c r="CK467" s="7"/>
      <c r="CL467" s="7"/>
    </row>
    <row r="468" spans="1:90">
      <c r="A468" s="11"/>
      <c r="B468" s="373"/>
      <c r="C468" s="373"/>
      <c r="D468" s="373"/>
      <c r="E468" s="13"/>
      <c r="F468" s="11"/>
      <c r="G468" s="25"/>
      <c r="H468" s="31"/>
      <c r="I468" s="30"/>
      <c r="M468" s="25"/>
      <c r="N468" s="31"/>
      <c r="O468" s="30"/>
      <c r="V468" s="12"/>
      <c r="W468" s="12"/>
      <c r="X468" s="14"/>
      <c r="AB468" s="25"/>
      <c r="AC468" s="12"/>
      <c r="AD468" s="12"/>
      <c r="AK468" s="12"/>
      <c r="AL468" s="30"/>
      <c r="AM468" s="32"/>
      <c r="AQ468" s="12"/>
      <c r="AR468" s="12"/>
      <c r="AS468" s="12"/>
      <c r="AZ468" s="49"/>
      <c r="BA468" s="30"/>
      <c r="BB468" s="12"/>
      <c r="BF468" s="12"/>
      <c r="BG468" s="12"/>
      <c r="BH468" s="12"/>
      <c r="BO468" s="7"/>
      <c r="BP468" s="7"/>
      <c r="BQ468" s="7"/>
      <c r="BU468" s="7"/>
      <c r="BV468" s="7"/>
      <c r="BW468" s="7"/>
      <c r="CD468" s="7"/>
      <c r="CE468" s="7"/>
      <c r="CF468" s="7"/>
      <c r="CJ468" s="7"/>
      <c r="CK468" s="7"/>
      <c r="CL468" s="7"/>
    </row>
    <row r="469" spans="1:90">
      <c r="A469" s="11"/>
      <c r="B469" s="373"/>
      <c r="C469" s="373"/>
      <c r="D469" s="373"/>
      <c r="E469" s="13"/>
      <c r="F469" s="11"/>
      <c r="G469" s="25"/>
      <c r="H469" s="31"/>
      <c r="I469" s="30"/>
      <c r="M469" s="25"/>
      <c r="N469" s="31"/>
      <c r="O469" s="30"/>
      <c r="V469" s="12"/>
      <c r="W469" s="12"/>
      <c r="X469" s="14"/>
      <c r="AB469" s="25"/>
      <c r="AC469" s="12"/>
      <c r="AD469" s="12"/>
      <c r="AK469" s="12"/>
      <c r="AL469" s="30"/>
      <c r="AM469" s="32"/>
      <c r="AQ469" s="12"/>
      <c r="AR469" s="12"/>
      <c r="AS469" s="12"/>
      <c r="AZ469" s="49"/>
      <c r="BA469" s="30"/>
      <c r="BB469" s="12"/>
      <c r="BF469" s="12"/>
      <c r="BG469" s="12"/>
      <c r="BH469" s="12"/>
      <c r="BO469" s="7"/>
      <c r="BP469" s="7"/>
      <c r="BQ469" s="7"/>
      <c r="BU469" s="7"/>
      <c r="BV469" s="7"/>
      <c r="BW469" s="7"/>
      <c r="CD469" s="7"/>
      <c r="CE469" s="7"/>
      <c r="CF469" s="7"/>
      <c r="CJ469" s="7"/>
      <c r="CK469" s="7"/>
      <c r="CL469" s="7"/>
    </row>
    <row r="470" spans="1:90">
      <c r="A470" s="11"/>
      <c r="B470" s="373"/>
      <c r="C470" s="373"/>
      <c r="D470" s="373"/>
      <c r="E470" s="13"/>
      <c r="F470" s="11"/>
      <c r="G470" s="25"/>
      <c r="H470" s="31"/>
      <c r="I470" s="30"/>
      <c r="M470" s="25"/>
      <c r="N470" s="31"/>
      <c r="O470" s="30"/>
      <c r="V470" s="12"/>
      <c r="W470" s="12"/>
      <c r="X470" s="14"/>
      <c r="AB470" s="25"/>
      <c r="AC470" s="12"/>
      <c r="AD470" s="12"/>
      <c r="AK470" s="12"/>
      <c r="AL470" s="30"/>
      <c r="AM470" s="32"/>
      <c r="AQ470" s="12"/>
      <c r="AR470" s="12"/>
      <c r="AS470" s="12"/>
      <c r="AZ470" s="49"/>
      <c r="BA470" s="30"/>
      <c r="BB470" s="12"/>
      <c r="BF470" s="12"/>
      <c r="BG470" s="12"/>
      <c r="BH470" s="12"/>
      <c r="BO470" s="7"/>
      <c r="BP470" s="7"/>
      <c r="BQ470" s="7"/>
      <c r="BU470" s="7"/>
      <c r="BV470" s="7"/>
      <c r="BW470" s="7"/>
      <c r="CD470" s="7"/>
      <c r="CE470" s="7"/>
      <c r="CF470" s="7"/>
      <c r="CJ470" s="7"/>
      <c r="CK470" s="7"/>
      <c r="CL470" s="7"/>
    </row>
    <row r="471" spans="1:90">
      <c r="A471" s="11"/>
      <c r="B471" s="373"/>
      <c r="C471" s="373"/>
      <c r="D471" s="373"/>
      <c r="E471" s="13"/>
      <c r="F471" s="11"/>
      <c r="G471" s="25"/>
      <c r="H471" s="31"/>
      <c r="I471" s="30"/>
      <c r="M471" s="25"/>
      <c r="N471" s="31"/>
      <c r="O471" s="30"/>
      <c r="V471" s="12"/>
      <c r="W471" s="12"/>
      <c r="X471" s="14"/>
      <c r="AB471" s="25"/>
      <c r="AC471" s="12"/>
      <c r="AD471" s="12"/>
      <c r="AK471" s="12"/>
      <c r="AL471" s="30"/>
      <c r="AM471" s="32"/>
      <c r="AQ471" s="12"/>
      <c r="AR471" s="12"/>
      <c r="AS471" s="12"/>
      <c r="AZ471" s="49"/>
      <c r="BA471" s="30"/>
      <c r="BB471" s="12"/>
      <c r="BF471" s="12"/>
      <c r="BG471" s="12"/>
      <c r="BH471" s="12"/>
      <c r="BO471" s="7"/>
      <c r="BP471" s="7"/>
      <c r="BQ471" s="7"/>
      <c r="BU471" s="7"/>
      <c r="BV471" s="7"/>
      <c r="BW471" s="7"/>
      <c r="CD471" s="7"/>
      <c r="CE471" s="7"/>
      <c r="CF471" s="7"/>
      <c r="CJ471" s="7"/>
      <c r="CK471" s="7"/>
      <c r="CL471" s="7"/>
    </row>
    <row r="472" spans="1:90">
      <c r="A472" s="11"/>
      <c r="B472" s="373"/>
      <c r="C472" s="373"/>
      <c r="D472" s="373"/>
      <c r="E472" s="13"/>
      <c r="F472" s="11"/>
      <c r="G472" s="25"/>
      <c r="H472" s="31"/>
      <c r="I472" s="30"/>
      <c r="M472" s="25"/>
      <c r="N472" s="31"/>
      <c r="O472" s="30"/>
      <c r="V472" s="12"/>
      <c r="W472" s="12"/>
      <c r="X472" s="14"/>
      <c r="AB472" s="25"/>
      <c r="AC472" s="12"/>
      <c r="AD472" s="12"/>
      <c r="AK472" s="12"/>
      <c r="AL472" s="30"/>
      <c r="AM472" s="32"/>
      <c r="AQ472" s="12"/>
      <c r="AR472" s="12"/>
      <c r="AS472" s="12"/>
      <c r="AZ472" s="49"/>
      <c r="BA472" s="30"/>
      <c r="BB472" s="12"/>
      <c r="BF472" s="12"/>
      <c r="BG472" s="12"/>
      <c r="BH472" s="12"/>
      <c r="BO472" s="7"/>
      <c r="BP472" s="7"/>
      <c r="BQ472" s="7"/>
      <c r="BU472" s="7"/>
      <c r="BV472" s="7"/>
      <c r="BW472" s="7"/>
      <c r="CD472" s="7"/>
      <c r="CE472" s="7"/>
      <c r="CF472" s="7"/>
      <c r="CJ472" s="7"/>
      <c r="CK472" s="7"/>
      <c r="CL472" s="7"/>
    </row>
    <row r="473" spans="1:90">
      <c r="A473" s="11"/>
      <c r="B473" s="373"/>
      <c r="C473" s="373"/>
      <c r="D473" s="373"/>
      <c r="E473" s="13"/>
      <c r="F473" s="11"/>
      <c r="G473" s="25"/>
      <c r="H473" s="31"/>
      <c r="I473" s="30"/>
      <c r="M473" s="25"/>
      <c r="N473" s="31"/>
      <c r="O473" s="30"/>
      <c r="V473" s="12"/>
      <c r="W473" s="12"/>
      <c r="X473" s="14"/>
      <c r="AB473" s="25"/>
      <c r="AC473" s="12"/>
      <c r="AD473" s="12"/>
      <c r="AK473" s="12"/>
      <c r="AL473" s="30"/>
      <c r="AM473" s="32"/>
      <c r="AQ473" s="12"/>
      <c r="AR473" s="12"/>
      <c r="AS473" s="12"/>
      <c r="AZ473" s="49"/>
      <c r="BA473" s="30"/>
      <c r="BB473" s="12"/>
      <c r="BF473" s="12"/>
      <c r="BG473" s="12"/>
      <c r="BH473" s="12"/>
      <c r="BO473" s="7"/>
      <c r="BP473" s="7"/>
      <c r="BQ473" s="7"/>
      <c r="BU473" s="7"/>
      <c r="BV473" s="7"/>
      <c r="BW473" s="7"/>
      <c r="CD473" s="7"/>
      <c r="CE473" s="7"/>
      <c r="CF473" s="7"/>
      <c r="CJ473" s="7"/>
      <c r="CK473" s="7"/>
      <c r="CL473" s="7"/>
    </row>
    <row r="474" spans="1:90">
      <c r="A474" s="11"/>
      <c r="B474" s="373"/>
      <c r="C474" s="373"/>
      <c r="D474" s="373"/>
      <c r="E474" s="13"/>
      <c r="F474" s="11"/>
      <c r="G474" s="25"/>
      <c r="H474" s="31"/>
      <c r="I474" s="30"/>
      <c r="M474" s="25"/>
      <c r="N474" s="31"/>
      <c r="O474" s="30"/>
      <c r="V474" s="12"/>
      <c r="W474" s="12"/>
      <c r="X474" s="14"/>
      <c r="AB474" s="25"/>
      <c r="AC474" s="12"/>
      <c r="AD474" s="12"/>
      <c r="AK474" s="12"/>
      <c r="AL474" s="30"/>
      <c r="AM474" s="32"/>
      <c r="AQ474" s="12"/>
      <c r="AR474" s="12"/>
      <c r="AS474" s="12"/>
      <c r="AZ474" s="49"/>
      <c r="BA474" s="30"/>
      <c r="BB474" s="12"/>
      <c r="BF474" s="12"/>
      <c r="BG474" s="12"/>
      <c r="BH474" s="12"/>
      <c r="BO474" s="7"/>
      <c r="BP474" s="7"/>
      <c r="BQ474" s="7"/>
      <c r="BU474" s="7"/>
      <c r="BV474" s="7"/>
      <c r="BW474" s="7"/>
      <c r="CD474" s="7"/>
      <c r="CE474" s="7"/>
      <c r="CF474" s="7"/>
      <c r="CJ474" s="7"/>
      <c r="CK474" s="7"/>
      <c r="CL474" s="7"/>
    </row>
    <row r="475" spans="1:90">
      <c r="A475" s="11"/>
      <c r="B475" s="373"/>
      <c r="C475" s="373"/>
      <c r="D475" s="373"/>
      <c r="E475" s="13"/>
      <c r="F475" s="11"/>
      <c r="G475" s="25"/>
      <c r="H475" s="31"/>
      <c r="I475" s="30"/>
      <c r="M475" s="25"/>
      <c r="N475" s="31"/>
      <c r="O475" s="30"/>
      <c r="V475" s="12"/>
      <c r="W475" s="12"/>
      <c r="X475" s="14"/>
      <c r="AB475" s="25"/>
      <c r="AC475" s="12"/>
      <c r="AD475" s="12"/>
      <c r="AK475" s="12"/>
      <c r="AL475" s="30"/>
      <c r="AM475" s="32"/>
      <c r="AQ475" s="12"/>
      <c r="AR475" s="12"/>
      <c r="AS475" s="12"/>
      <c r="AZ475" s="49"/>
      <c r="BA475" s="30"/>
      <c r="BB475" s="12"/>
      <c r="BF475" s="12"/>
      <c r="BG475" s="12"/>
      <c r="BH475" s="12"/>
      <c r="BO475" s="7"/>
      <c r="BP475" s="7"/>
      <c r="BQ475" s="7"/>
      <c r="BU475" s="7"/>
      <c r="BV475" s="7"/>
      <c r="BW475" s="7"/>
      <c r="CD475" s="7"/>
      <c r="CE475" s="7"/>
      <c r="CF475" s="7"/>
      <c r="CJ475" s="7"/>
      <c r="CK475" s="7"/>
      <c r="CL475" s="7"/>
    </row>
    <row r="476" spans="1:90">
      <c r="A476" s="11"/>
      <c r="B476" s="373"/>
      <c r="C476" s="373"/>
      <c r="D476" s="373"/>
      <c r="E476" s="13"/>
      <c r="F476" s="11"/>
      <c r="G476" s="25"/>
      <c r="H476" s="31"/>
      <c r="I476" s="30"/>
      <c r="M476" s="25"/>
      <c r="N476" s="31"/>
      <c r="O476" s="30"/>
      <c r="V476" s="12"/>
      <c r="W476" s="12"/>
      <c r="X476" s="14"/>
      <c r="AB476" s="25"/>
      <c r="AC476" s="12"/>
      <c r="AD476" s="12"/>
      <c r="AK476" s="12"/>
      <c r="AL476" s="30"/>
      <c r="AM476" s="32"/>
      <c r="AQ476" s="12"/>
      <c r="AR476" s="12"/>
      <c r="AS476" s="12"/>
      <c r="AZ476" s="49"/>
      <c r="BA476" s="30"/>
      <c r="BB476" s="12"/>
      <c r="BF476" s="12"/>
      <c r="BG476" s="12"/>
      <c r="BH476" s="12"/>
      <c r="BO476" s="7"/>
      <c r="BP476" s="7"/>
      <c r="BQ476" s="7"/>
      <c r="BU476" s="7"/>
      <c r="BV476" s="7"/>
      <c r="BW476" s="7"/>
      <c r="CD476" s="7"/>
      <c r="CE476" s="7"/>
      <c r="CF476" s="7"/>
      <c r="CJ476" s="7"/>
      <c r="CK476" s="7"/>
      <c r="CL476" s="7"/>
    </row>
    <row r="477" spans="1:90">
      <c r="A477" s="11"/>
      <c r="B477" s="373"/>
      <c r="C477" s="373"/>
      <c r="D477" s="373"/>
      <c r="E477" s="13"/>
      <c r="F477" s="11"/>
      <c r="G477" s="25"/>
      <c r="H477" s="31"/>
      <c r="I477" s="30"/>
      <c r="M477" s="25"/>
      <c r="N477" s="31"/>
      <c r="O477" s="30"/>
      <c r="V477" s="12"/>
      <c r="W477" s="12"/>
      <c r="X477" s="14"/>
      <c r="AB477" s="25"/>
      <c r="AC477" s="12"/>
      <c r="AD477" s="12"/>
      <c r="AK477" s="12"/>
      <c r="AL477" s="30"/>
      <c r="AM477" s="32"/>
      <c r="AQ477" s="12"/>
      <c r="AR477" s="12"/>
      <c r="AS477" s="12"/>
      <c r="AZ477" s="49"/>
      <c r="BA477" s="30"/>
      <c r="BB477" s="12"/>
      <c r="BF477" s="12"/>
      <c r="BG477" s="12"/>
      <c r="BH477" s="12"/>
      <c r="BO477" s="7"/>
      <c r="BP477" s="7"/>
      <c r="BQ477" s="7"/>
      <c r="BU477" s="7"/>
      <c r="BV477" s="7"/>
      <c r="BW477" s="7"/>
      <c r="CD477" s="7"/>
      <c r="CE477" s="7"/>
      <c r="CF477" s="7"/>
      <c r="CJ477" s="7"/>
      <c r="CK477" s="7"/>
      <c r="CL477" s="7"/>
    </row>
    <row r="478" spans="1:90">
      <c r="A478" s="11"/>
      <c r="B478" s="373"/>
      <c r="C478" s="373"/>
      <c r="D478" s="373"/>
      <c r="E478" s="13"/>
      <c r="F478" s="11"/>
      <c r="G478" s="25"/>
      <c r="H478" s="31"/>
      <c r="I478" s="30"/>
      <c r="M478" s="25"/>
      <c r="N478" s="31"/>
      <c r="O478" s="30"/>
      <c r="V478" s="12"/>
      <c r="W478" s="12"/>
      <c r="X478" s="14"/>
      <c r="AB478" s="25"/>
      <c r="AC478" s="12"/>
      <c r="AD478" s="12"/>
      <c r="AK478" s="12"/>
      <c r="AL478" s="30"/>
      <c r="AM478" s="32"/>
      <c r="AQ478" s="12"/>
      <c r="AR478" s="12"/>
      <c r="AS478" s="12"/>
      <c r="AZ478" s="49"/>
      <c r="BA478" s="30"/>
      <c r="BB478" s="12"/>
      <c r="BF478" s="12"/>
      <c r="BG478" s="12"/>
      <c r="BH478" s="12"/>
      <c r="BO478" s="7"/>
      <c r="BP478" s="7"/>
      <c r="BQ478" s="7"/>
      <c r="BU478" s="7"/>
      <c r="BV478" s="7"/>
      <c r="BW478" s="7"/>
      <c r="CD478" s="7"/>
      <c r="CE478" s="7"/>
      <c r="CF478" s="7"/>
      <c r="CJ478" s="7"/>
      <c r="CK478" s="7"/>
      <c r="CL478" s="7"/>
    </row>
    <row r="479" spans="1:90">
      <c r="A479" s="11"/>
      <c r="B479" s="373"/>
      <c r="C479" s="373"/>
      <c r="D479" s="373"/>
      <c r="E479" s="13"/>
      <c r="F479" s="11"/>
      <c r="G479" s="25"/>
      <c r="H479" s="31"/>
      <c r="I479" s="30"/>
      <c r="M479" s="25"/>
      <c r="N479" s="31"/>
      <c r="O479" s="30"/>
      <c r="V479" s="12"/>
      <c r="W479" s="12"/>
      <c r="X479" s="14"/>
      <c r="AB479" s="25"/>
      <c r="AC479" s="12"/>
      <c r="AD479" s="12"/>
      <c r="AK479" s="12"/>
      <c r="AL479" s="30"/>
      <c r="AM479" s="32"/>
      <c r="AQ479" s="12"/>
      <c r="AR479" s="12"/>
      <c r="AS479" s="12"/>
      <c r="AZ479" s="49"/>
      <c r="BA479" s="30"/>
      <c r="BB479" s="12"/>
      <c r="BF479" s="12"/>
      <c r="BG479" s="12"/>
      <c r="BH479" s="12"/>
      <c r="BO479" s="7"/>
      <c r="BP479" s="7"/>
      <c r="BQ479" s="7"/>
      <c r="BU479" s="7"/>
      <c r="BV479" s="7"/>
      <c r="BW479" s="7"/>
      <c r="CD479" s="7"/>
      <c r="CE479" s="7"/>
      <c r="CF479" s="7"/>
      <c r="CJ479" s="7"/>
      <c r="CK479" s="7"/>
      <c r="CL479" s="7"/>
    </row>
    <row r="480" spans="1:90">
      <c r="A480" s="11"/>
      <c r="B480" s="373"/>
      <c r="C480" s="373"/>
      <c r="D480" s="373"/>
      <c r="E480" s="13"/>
      <c r="F480" s="11"/>
      <c r="G480" s="25"/>
      <c r="H480" s="31"/>
      <c r="I480" s="30"/>
      <c r="M480" s="25"/>
      <c r="N480" s="31"/>
      <c r="O480" s="30"/>
      <c r="V480" s="12"/>
      <c r="W480" s="12"/>
      <c r="X480" s="14"/>
      <c r="AB480" s="25"/>
      <c r="AC480" s="12"/>
      <c r="AD480" s="12"/>
      <c r="AK480" s="12"/>
      <c r="AL480" s="30"/>
      <c r="AM480" s="32"/>
      <c r="AQ480" s="12"/>
      <c r="AR480" s="12"/>
      <c r="AS480" s="12"/>
      <c r="AZ480" s="49"/>
      <c r="BA480" s="30"/>
      <c r="BB480" s="12"/>
      <c r="BF480" s="12"/>
      <c r="BG480" s="12"/>
      <c r="BH480" s="12"/>
      <c r="BO480" s="7"/>
      <c r="BP480" s="7"/>
      <c r="BQ480" s="7"/>
      <c r="BU480" s="7"/>
      <c r="BV480" s="7"/>
      <c r="BW480" s="7"/>
      <c r="CD480" s="7"/>
      <c r="CE480" s="7"/>
      <c r="CF480" s="7"/>
      <c r="CJ480" s="7"/>
      <c r="CK480" s="7"/>
      <c r="CL480" s="7"/>
    </row>
    <row r="481" spans="1:90">
      <c r="A481" s="11"/>
      <c r="B481" s="373"/>
      <c r="C481" s="373"/>
      <c r="D481" s="373"/>
      <c r="E481" s="13"/>
      <c r="F481" s="11"/>
      <c r="G481" s="25"/>
      <c r="H481" s="31"/>
      <c r="I481" s="30"/>
      <c r="M481" s="25"/>
      <c r="N481" s="31"/>
      <c r="O481" s="30"/>
      <c r="V481" s="12"/>
      <c r="W481" s="12"/>
      <c r="X481" s="14"/>
      <c r="AB481" s="25"/>
      <c r="AC481" s="12"/>
      <c r="AD481" s="12"/>
      <c r="AK481" s="12"/>
      <c r="AL481" s="30"/>
      <c r="AM481" s="32"/>
      <c r="AQ481" s="12"/>
      <c r="AR481" s="12"/>
      <c r="AS481" s="12"/>
      <c r="AZ481" s="49"/>
      <c r="BA481" s="30"/>
      <c r="BB481" s="12"/>
      <c r="BF481" s="12"/>
      <c r="BG481" s="12"/>
      <c r="BH481" s="12"/>
      <c r="BO481" s="7"/>
      <c r="BP481" s="7"/>
      <c r="BQ481" s="7"/>
      <c r="BU481" s="7"/>
      <c r="BV481" s="7"/>
      <c r="BW481" s="7"/>
      <c r="CD481" s="7"/>
      <c r="CE481" s="7"/>
      <c r="CF481" s="7"/>
      <c r="CJ481" s="7"/>
      <c r="CK481" s="7"/>
      <c r="CL481" s="7"/>
    </row>
    <row r="482" spans="1:90">
      <c r="A482" s="11"/>
      <c r="B482" s="373"/>
      <c r="C482" s="373"/>
      <c r="D482" s="373"/>
      <c r="E482" s="13"/>
      <c r="F482" s="11"/>
      <c r="G482" s="25"/>
      <c r="H482" s="31"/>
      <c r="I482" s="30"/>
      <c r="M482" s="25"/>
      <c r="N482" s="31"/>
      <c r="O482" s="30"/>
      <c r="V482" s="12"/>
      <c r="W482" s="12"/>
      <c r="X482" s="14"/>
      <c r="AB482" s="25"/>
      <c r="AC482" s="12"/>
      <c r="AD482" s="12"/>
      <c r="AK482" s="12"/>
      <c r="AL482" s="30"/>
      <c r="AM482" s="32"/>
      <c r="AQ482" s="12"/>
      <c r="AR482" s="12"/>
      <c r="AS482" s="12"/>
      <c r="AZ482" s="49"/>
      <c r="BA482" s="30"/>
      <c r="BB482" s="12"/>
      <c r="BF482" s="12"/>
      <c r="BG482" s="12"/>
      <c r="BH482" s="12"/>
      <c r="BO482" s="7"/>
      <c r="BP482" s="7"/>
      <c r="BQ482" s="7"/>
      <c r="BU482" s="7"/>
      <c r="BV482" s="7"/>
      <c r="BW482" s="7"/>
      <c r="CD482" s="7"/>
      <c r="CE482" s="7"/>
      <c r="CF482" s="7"/>
      <c r="CJ482" s="7"/>
      <c r="CK482" s="7"/>
      <c r="CL482" s="7"/>
    </row>
    <row r="483" spans="1:90">
      <c r="A483" s="11"/>
      <c r="B483" s="373"/>
      <c r="C483" s="373"/>
      <c r="D483" s="373"/>
      <c r="E483" s="13"/>
      <c r="F483" s="11"/>
      <c r="G483" s="25"/>
      <c r="H483" s="31"/>
      <c r="I483" s="30"/>
      <c r="M483" s="25"/>
      <c r="N483" s="31"/>
      <c r="O483" s="30"/>
      <c r="V483" s="12"/>
      <c r="W483" s="12"/>
      <c r="X483" s="14"/>
      <c r="AB483" s="25"/>
      <c r="AC483" s="12"/>
      <c r="AD483" s="12"/>
      <c r="AK483" s="12"/>
      <c r="AL483" s="30"/>
      <c r="AM483" s="32"/>
      <c r="AQ483" s="12"/>
      <c r="AR483" s="12"/>
      <c r="AS483" s="12"/>
      <c r="AZ483" s="49"/>
      <c r="BA483" s="30"/>
      <c r="BB483" s="12"/>
      <c r="BF483" s="12"/>
      <c r="BG483" s="12"/>
      <c r="BH483" s="12"/>
      <c r="BO483" s="7"/>
      <c r="BP483" s="7"/>
      <c r="BQ483" s="7"/>
      <c r="BU483" s="7"/>
      <c r="BV483" s="7"/>
      <c r="BW483" s="7"/>
      <c r="CD483" s="7"/>
      <c r="CE483" s="7"/>
      <c r="CF483" s="7"/>
      <c r="CJ483" s="7"/>
      <c r="CK483" s="7"/>
      <c r="CL483" s="7"/>
    </row>
    <row r="484" spans="1:90">
      <c r="A484" s="11"/>
      <c r="B484" s="373"/>
      <c r="C484" s="373"/>
      <c r="D484" s="373"/>
      <c r="E484" s="13"/>
      <c r="F484" s="11"/>
      <c r="G484" s="25"/>
      <c r="H484" s="31"/>
      <c r="I484" s="30"/>
      <c r="M484" s="25"/>
      <c r="N484" s="31"/>
      <c r="O484" s="30"/>
      <c r="V484" s="12"/>
      <c r="W484" s="12"/>
      <c r="X484" s="14"/>
      <c r="AB484" s="25"/>
      <c r="AC484" s="12"/>
      <c r="AD484" s="12"/>
      <c r="AK484" s="12"/>
      <c r="AL484" s="30"/>
      <c r="AM484" s="32"/>
      <c r="AQ484" s="12"/>
      <c r="AR484" s="12"/>
      <c r="AS484" s="12"/>
      <c r="AZ484" s="49"/>
      <c r="BA484" s="30"/>
      <c r="BB484" s="12"/>
      <c r="BF484" s="12"/>
      <c r="BG484" s="12"/>
      <c r="BH484" s="12"/>
      <c r="BO484" s="7"/>
      <c r="BP484" s="7"/>
      <c r="BQ484" s="7"/>
      <c r="BU484" s="7"/>
      <c r="BV484" s="7"/>
      <c r="BW484" s="7"/>
      <c r="CD484" s="7"/>
      <c r="CE484" s="7"/>
      <c r="CF484" s="7"/>
      <c r="CJ484" s="7"/>
      <c r="CK484" s="7"/>
      <c r="CL484" s="7"/>
    </row>
    <row r="485" spans="1:90">
      <c r="A485" s="11"/>
      <c r="B485" s="373"/>
      <c r="C485" s="373"/>
      <c r="D485" s="373"/>
      <c r="E485" s="13"/>
      <c r="F485" s="11"/>
      <c r="G485" s="25"/>
      <c r="H485" s="31"/>
      <c r="I485" s="30"/>
      <c r="M485" s="25"/>
      <c r="N485" s="31"/>
      <c r="O485" s="30"/>
      <c r="V485" s="12"/>
      <c r="W485" s="12"/>
      <c r="X485" s="14"/>
      <c r="AB485" s="25"/>
      <c r="AC485" s="12"/>
      <c r="AD485" s="12"/>
      <c r="AK485" s="12"/>
      <c r="AL485" s="30"/>
      <c r="AM485" s="32"/>
      <c r="AQ485" s="12"/>
      <c r="AR485" s="12"/>
      <c r="AS485" s="12"/>
      <c r="AZ485" s="49"/>
      <c r="BA485" s="30"/>
      <c r="BB485" s="12"/>
      <c r="BF485" s="12"/>
      <c r="BG485" s="12"/>
      <c r="BH485" s="12"/>
      <c r="BO485" s="7"/>
      <c r="BP485" s="7"/>
      <c r="BQ485" s="7"/>
      <c r="BU485" s="7"/>
      <c r="BV485" s="7"/>
      <c r="BW485" s="7"/>
      <c r="CD485" s="7"/>
      <c r="CE485" s="7"/>
      <c r="CF485" s="7"/>
      <c r="CJ485" s="7"/>
      <c r="CK485" s="7"/>
      <c r="CL485" s="7"/>
    </row>
    <row r="486" spans="1:90">
      <c r="A486" s="11"/>
      <c r="B486" s="373"/>
      <c r="C486" s="373"/>
      <c r="D486" s="373"/>
      <c r="E486" s="13"/>
      <c r="F486" s="11"/>
      <c r="G486" s="25"/>
      <c r="H486" s="31"/>
      <c r="I486" s="30"/>
      <c r="M486" s="25"/>
      <c r="N486" s="31"/>
      <c r="O486" s="30"/>
      <c r="V486" s="12"/>
      <c r="W486" s="12"/>
      <c r="X486" s="14"/>
      <c r="AB486" s="25"/>
      <c r="AC486" s="12"/>
      <c r="AD486" s="12"/>
      <c r="AK486" s="12"/>
      <c r="AL486" s="30"/>
      <c r="AM486" s="32"/>
      <c r="AQ486" s="12"/>
      <c r="AR486" s="12"/>
      <c r="AS486" s="12"/>
      <c r="AZ486" s="49"/>
      <c r="BA486" s="30"/>
      <c r="BB486" s="12"/>
      <c r="BF486" s="12"/>
      <c r="BG486" s="12"/>
      <c r="BH486" s="12"/>
      <c r="BO486" s="7"/>
      <c r="BP486" s="7"/>
      <c r="BQ486" s="7"/>
      <c r="BU486" s="7"/>
      <c r="BV486" s="7"/>
      <c r="BW486" s="7"/>
      <c r="CD486" s="7"/>
      <c r="CE486" s="7"/>
      <c r="CF486" s="7"/>
      <c r="CJ486" s="7"/>
      <c r="CK486" s="7"/>
      <c r="CL486" s="7"/>
    </row>
    <row r="487" spans="1:90">
      <c r="A487" s="11"/>
      <c r="B487" s="373"/>
      <c r="C487" s="373"/>
      <c r="D487" s="373"/>
      <c r="E487" s="13"/>
      <c r="F487" s="11"/>
      <c r="G487" s="25"/>
      <c r="H487" s="31"/>
      <c r="I487" s="30"/>
      <c r="M487" s="25"/>
      <c r="N487" s="31"/>
      <c r="O487" s="30"/>
      <c r="V487" s="12"/>
      <c r="W487" s="12"/>
      <c r="X487" s="14"/>
      <c r="AB487" s="25"/>
      <c r="AC487" s="12"/>
      <c r="AD487" s="12"/>
      <c r="AK487" s="12"/>
      <c r="AL487" s="30"/>
      <c r="AM487" s="32"/>
      <c r="AQ487" s="12"/>
      <c r="AR487" s="12"/>
      <c r="AS487" s="12"/>
      <c r="AZ487" s="49"/>
      <c r="BA487" s="30"/>
      <c r="BB487" s="12"/>
      <c r="BF487" s="12"/>
      <c r="BG487" s="12"/>
      <c r="BH487" s="12"/>
      <c r="BO487" s="7"/>
      <c r="BP487" s="7"/>
      <c r="BQ487" s="7"/>
      <c r="BU487" s="7"/>
      <c r="BV487" s="7"/>
      <c r="BW487" s="7"/>
      <c r="CD487" s="7"/>
      <c r="CE487" s="7"/>
      <c r="CF487" s="7"/>
      <c r="CJ487" s="7"/>
      <c r="CK487" s="7"/>
      <c r="CL487" s="7"/>
    </row>
    <row r="488" spans="1:90">
      <c r="A488" s="11"/>
      <c r="B488" s="373"/>
      <c r="C488" s="373"/>
      <c r="D488" s="373"/>
      <c r="E488" s="13"/>
      <c r="F488" s="11"/>
      <c r="G488" s="25"/>
      <c r="H488" s="31"/>
      <c r="I488" s="30"/>
      <c r="M488" s="25"/>
      <c r="N488" s="31"/>
      <c r="O488" s="30"/>
      <c r="V488" s="12"/>
      <c r="W488" s="12"/>
      <c r="X488" s="14"/>
      <c r="AB488" s="25"/>
      <c r="AC488" s="12"/>
      <c r="AD488" s="12"/>
      <c r="AK488" s="12"/>
      <c r="AL488" s="30"/>
      <c r="AM488" s="32"/>
      <c r="AQ488" s="12"/>
      <c r="AR488" s="12"/>
      <c r="AS488" s="12"/>
      <c r="AZ488" s="49"/>
      <c r="BA488" s="30"/>
      <c r="BB488" s="12"/>
      <c r="BF488" s="12"/>
      <c r="BG488" s="12"/>
      <c r="BH488" s="12"/>
      <c r="BO488" s="7"/>
      <c r="BP488" s="7"/>
      <c r="BQ488" s="7"/>
      <c r="BU488" s="7"/>
      <c r="BV488" s="7"/>
      <c r="BW488" s="7"/>
      <c r="CD488" s="7"/>
      <c r="CE488" s="7"/>
      <c r="CF488" s="7"/>
      <c r="CJ488" s="7"/>
      <c r="CK488" s="7"/>
      <c r="CL488" s="7"/>
    </row>
    <row r="489" spans="1:90">
      <c r="A489" s="11"/>
      <c r="B489" s="373"/>
      <c r="C489" s="373"/>
      <c r="D489" s="373"/>
      <c r="E489" s="13"/>
      <c r="F489" s="11"/>
      <c r="G489" s="25"/>
      <c r="H489" s="31"/>
      <c r="I489" s="30"/>
      <c r="M489" s="25"/>
      <c r="N489" s="31"/>
      <c r="O489" s="30"/>
      <c r="V489" s="12"/>
      <c r="W489" s="12"/>
      <c r="X489" s="14"/>
      <c r="AB489" s="25"/>
      <c r="AC489" s="12"/>
      <c r="AD489" s="12"/>
      <c r="AK489" s="12"/>
      <c r="AL489" s="30"/>
      <c r="AM489" s="32"/>
      <c r="AQ489" s="12"/>
      <c r="AR489" s="12"/>
      <c r="AS489" s="12"/>
      <c r="AZ489" s="49"/>
      <c r="BA489" s="30"/>
      <c r="BB489" s="12"/>
      <c r="BF489" s="12"/>
      <c r="BG489" s="12"/>
      <c r="BH489" s="12"/>
      <c r="BO489" s="7"/>
      <c r="BP489" s="7"/>
      <c r="BQ489" s="7"/>
      <c r="BU489" s="7"/>
      <c r="BV489" s="7"/>
      <c r="BW489" s="7"/>
      <c r="CD489" s="7"/>
      <c r="CE489" s="7"/>
      <c r="CF489" s="7"/>
      <c r="CJ489" s="7"/>
      <c r="CK489" s="7"/>
      <c r="CL489" s="7"/>
    </row>
    <row r="490" spans="1:90">
      <c r="A490" s="11"/>
      <c r="B490" s="373"/>
      <c r="C490" s="373"/>
      <c r="D490" s="373"/>
      <c r="E490" s="13"/>
      <c r="F490" s="11"/>
      <c r="G490" s="25"/>
      <c r="H490" s="31"/>
      <c r="I490" s="30"/>
      <c r="M490" s="25"/>
      <c r="N490" s="31"/>
      <c r="O490" s="30"/>
      <c r="V490" s="12"/>
      <c r="W490" s="12"/>
      <c r="X490" s="14"/>
      <c r="AB490" s="25"/>
      <c r="AC490" s="12"/>
      <c r="AD490" s="12"/>
      <c r="AK490" s="12"/>
      <c r="AL490" s="30"/>
      <c r="AM490" s="32"/>
      <c r="AQ490" s="12"/>
      <c r="AR490" s="12"/>
      <c r="AS490" s="12"/>
      <c r="AZ490" s="49"/>
      <c r="BA490" s="30"/>
      <c r="BB490" s="12"/>
      <c r="BF490" s="12"/>
      <c r="BG490" s="12"/>
      <c r="BH490" s="12"/>
      <c r="BO490" s="7"/>
      <c r="BP490" s="7"/>
      <c r="BQ490" s="7"/>
      <c r="BU490" s="7"/>
      <c r="BV490" s="7"/>
      <c r="BW490" s="7"/>
      <c r="CD490" s="7"/>
      <c r="CE490" s="7"/>
      <c r="CF490" s="7"/>
      <c r="CJ490" s="7"/>
      <c r="CK490" s="7"/>
      <c r="CL490" s="7"/>
    </row>
    <row r="491" spans="1:90">
      <c r="A491" s="11"/>
      <c r="B491" s="373"/>
      <c r="C491" s="373"/>
      <c r="D491" s="373"/>
      <c r="E491" s="13"/>
      <c r="F491" s="11"/>
      <c r="G491" s="25"/>
      <c r="H491" s="31"/>
      <c r="I491" s="30"/>
      <c r="M491" s="25"/>
      <c r="N491" s="31"/>
      <c r="O491" s="30"/>
      <c r="V491" s="12"/>
      <c r="W491" s="12"/>
      <c r="X491" s="14"/>
      <c r="AB491" s="25"/>
      <c r="AC491" s="12"/>
      <c r="AD491" s="12"/>
      <c r="AK491" s="12"/>
      <c r="AL491" s="30"/>
      <c r="AM491" s="32"/>
      <c r="AQ491" s="12"/>
      <c r="AR491" s="12"/>
      <c r="AS491" s="12"/>
      <c r="AZ491" s="49"/>
      <c r="BA491" s="30"/>
      <c r="BB491" s="12"/>
      <c r="BF491" s="12"/>
      <c r="BG491" s="12"/>
      <c r="BH491" s="12"/>
      <c r="BO491" s="7"/>
      <c r="BP491" s="7"/>
      <c r="BQ491" s="7"/>
      <c r="BU491" s="7"/>
      <c r="BV491" s="7"/>
      <c r="BW491" s="7"/>
      <c r="CD491" s="7"/>
      <c r="CE491" s="7"/>
      <c r="CF491" s="7"/>
      <c r="CJ491" s="7"/>
      <c r="CK491" s="7"/>
      <c r="CL491" s="7"/>
    </row>
    <row r="492" spans="1:90">
      <c r="A492" s="11"/>
      <c r="B492" s="373"/>
      <c r="C492" s="373"/>
      <c r="D492" s="373"/>
      <c r="E492" s="13"/>
      <c r="F492" s="11"/>
      <c r="G492" s="25"/>
      <c r="H492" s="31"/>
      <c r="I492" s="30"/>
      <c r="M492" s="25"/>
      <c r="N492" s="31"/>
      <c r="O492" s="30"/>
      <c r="V492" s="12"/>
      <c r="W492" s="12"/>
      <c r="X492" s="14"/>
      <c r="AB492" s="25"/>
      <c r="AC492" s="12"/>
      <c r="AD492" s="12"/>
      <c r="AK492" s="12"/>
      <c r="AL492" s="30"/>
      <c r="AM492" s="32"/>
      <c r="AQ492" s="12"/>
      <c r="AR492" s="12"/>
      <c r="AS492" s="12"/>
      <c r="AZ492" s="49"/>
      <c r="BA492" s="30"/>
      <c r="BB492" s="12"/>
      <c r="BF492" s="12"/>
      <c r="BG492" s="12"/>
      <c r="BH492" s="12"/>
      <c r="BO492" s="7"/>
      <c r="BP492" s="7"/>
      <c r="BQ492" s="7"/>
      <c r="BU492" s="7"/>
      <c r="BV492" s="7"/>
      <c r="BW492" s="7"/>
      <c r="CD492" s="7"/>
      <c r="CE492" s="7"/>
      <c r="CF492" s="7"/>
      <c r="CJ492" s="7"/>
      <c r="CK492" s="7"/>
      <c r="CL492" s="7"/>
    </row>
    <row r="493" spans="1:90">
      <c r="A493" s="11"/>
      <c r="B493" s="373"/>
      <c r="C493" s="373"/>
      <c r="D493" s="373"/>
      <c r="E493" s="13"/>
      <c r="F493" s="11"/>
      <c r="G493" s="25"/>
      <c r="H493" s="31"/>
      <c r="I493" s="30"/>
      <c r="M493" s="25"/>
      <c r="N493" s="31"/>
      <c r="O493" s="30"/>
      <c r="V493" s="12"/>
      <c r="W493" s="12"/>
      <c r="X493" s="14"/>
      <c r="AB493" s="25"/>
      <c r="AC493" s="12"/>
      <c r="AD493" s="12"/>
      <c r="AK493" s="12"/>
      <c r="AL493" s="30"/>
      <c r="AM493" s="32"/>
      <c r="AQ493" s="12"/>
      <c r="AR493" s="12"/>
      <c r="AS493" s="12"/>
      <c r="AZ493" s="49"/>
      <c r="BA493" s="30"/>
      <c r="BB493" s="12"/>
      <c r="BF493" s="12"/>
      <c r="BG493" s="12"/>
      <c r="BH493" s="12"/>
      <c r="BO493" s="7"/>
      <c r="BP493" s="7"/>
      <c r="BQ493" s="7"/>
      <c r="BU493" s="7"/>
      <c r="BV493" s="7"/>
      <c r="BW493" s="7"/>
      <c r="CD493" s="7"/>
      <c r="CE493" s="7"/>
      <c r="CF493" s="7"/>
      <c r="CJ493" s="7"/>
      <c r="CK493" s="7"/>
      <c r="CL493" s="7"/>
    </row>
    <row r="494" spans="1:90">
      <c r="A494" s="11"/>
      <c r="B494" s="373"/>
      <c r="C494" s="373"/>
      <c r="D494" s="373"/>
      <c r="E494" s="13"/>
      <c r="F494" s="11"/>
      <c r="G494" s="25"/>
      <c r="H494" s="31"/>
      <c r="I494" s="30"/>
      <c r="M494" s="25"/>
      <c r="N494" s="31"/>
      <c r="O494" s="30"/>
      <c r="V494" s="12"/>
      <c r="W494" s="12"/>
      <c r="X494" s="14"/>
      <c r="AB494" s="25"/>
      <c r="AC494" s="12"/>
      <c r="AD494" s="12"/>
      <c r="AK494" s="12"/>
      <c r="AL494" s="30"/>
      <c r="AM494" s="32"/>
      <c r="AQ494" s="12"/>
      <c r="AR494" s="12"/>
      <c r="AS494" s="12"/>
      <c r="AZ494" s="49"/>
      <c r="BA494" s="30"/>
      <c r="BB494" s="12"/>
      <c r="BF494" s="12"/>
      <c r="BG494" s="12"/>
      <c r="BH494" s="12"/>
      <c r="BO494" s="7"/>
      <c r="BP494" s="7"/>
      <c r="BQ494" s="7"/>
      <c r="BU494" s="7"/>
      <c r="BV494" s="7"/>
      <c r="BW494" s="7"/>
      <c r="CD494" s="7"/>
      <c r="CE494" s="7"/>
      <c r="CF494" s="7"/>
      <c r="CJ494" s="7"/>
      <c r="CK494" s="7"/>
      <c r="CL494" s="7"/>
    </row>
    <row r="495" spans="1:90">
      <c r="A495" s="11"/>
      <c r="B495" s="373"/>
      <c r="C495" s="373"/>
      <c r="D495" s="373"/>
      <c r="E495" s="13"/>
      <c r="F495" s="11"/>
      <c r="G495" s="25"/>
      <c r="H495" s="31"/>
      <c r="I495" s="30"/>
      <c r="M495" s="25"/>
      <c r="N495" s="31"/>
      <c r="O495" s="30"/>
      <c r="V495" s="12"/>
      <c r="W495" s="12"/>
      <c r="X495" s="14"/>
      <c r="AB495" s="25"/>
      <c r="AC495" s="12"/>
      <c r="AD495" s="12"/>
      <c r="AK495" s="12"/>
      <c r="AL495" s="30"/>
      <c r="AM495" s="32"/>
      <c r="AQ495" s="12"/>
      <c r="AR495" s="12"/>
      <c r="AS495" s="12"/>
      <c r="AZ495" s="49"/>
      <c r="BA495" s="30"/>
      <c r="BB495" s="12"/>
      <c r="BF495" s="12"/>
      <c r="BG495" s="12"/>
      <c r="BH495" s="12"/>
      <c r="BO495" s="7"/>
      <c r="BP495" s="7"/>
      <c r="BQ495" s="7"/>
      <c r="BU495" s="7"/>
      <c r="BV495" s="7"/>
      <c r="BW495" s="7"/>
      <c r="CD495" s="7"/>
      <c r="CE495" s="7"/>
      <c r="CF495" s="7"/>
      <c r="CJ495" s="7"/>
      <c r="CK495" s="7"/>
      <c r="CL495" s="7"/>
    </row>
    <row r="496" spans="1:90">
      <c r="A496" s="11"/>
      <c r="B496" s="373"/>
      <c r="C496" s="373"/>
      <c r="D496" s="373"/>
      <c r="E496" s="13"/>
      <c r="F496" s="11"/>
      <c r="G496" s="25"/>
      <c r="H496" s="31"/>
      <c r="I496" s="30"/>
      <c r="M496" s="25"/>
      <c r="N496" s="31"/>
      <c r="O496" s="30"/>
      <c r="V496" s="12"/>
      <c r="W496" s="12"/>
      <c r="X496" s="14"/>
      <c r="AB496" s="25"/>
      <c r="AC496" s="12"/>
      <c r="AD496" s="12"/>
      <c r="AK496" s="12"/>
      <c r="AL496" s="30"/>
      <c r="AM496" s="32"/>
      <c r="AQ496" s="12"/>
      <c r="AR496" s="12"/>
      <c r="AS496" s="12"/>
      <c r="AZ496" s="49"/>
      <c r="BA496" s="30"/>
      <c r="BB496" s="12"/>
      <c r="BF496" s="12"/>
      <c r="BG496" s="12"/>
      <c r="BH496" s="12"/>
      <c r="BO496" s="7"/>
      <c r="BP496" s="7"/>
      <c r="BQ496" s="7"/>
      <c r="BU496" s="7"/>
      <c r="BV496" s="7"/>
      <c r="BW496" s="7"/>
      <c r="CD496" s="7"/>
      <c r="CE496" s="7"/>
      <c r="CF496" s="7"/>
      <c r="CJ496" s="7"/>
      <c r="CK496" s="7"/>
      <c r="CL496" s="7"/>
    </row>
    <row r="497" spans="1:90">
      <c r="A497" s="11"/>
      <c r="B497" s="373"/>
      <c r="C497" s="373"/>
      <c r="D497" s="373"/>
      <c r="E497" s="13"/>
      <c r="F497" s="11"/>
      <c r="G497" s="25"/>
      <c r="H497" s="31"/>
      <c r="I497" s="30"/>
      <c r="M497" s="25"/>
      <c r="N497" s="31"/>
      <c r="O497" s="30"/>
      <c r="V497" s="12"/>
      <c r="W497" s="12"/>
      <c r="X497" s="14"/>
      <c r="AB497" s="25"/>
      <c r="AC497" s="12"/>
      <c r="AD497" s="12"/>
      <c r="AK497" s="12"/>
      <c r="AL497" s="30"/>
      <c r="AM497" s="32"/>
      <c r="AQ497" s="12"/>
      <c r="AR497" s="12"/>
      <c r="AS497" s="12"/>
      <c r="AZ497" s="49"/>
      <c r="BA497" s="30"/>
      <c r="BB497" s="12"/>
      <c r="BF497" s="12"/>
      <c r="BG497" s="12"/>
      <c r="BH497" s="12"/>
      <c r="BO497" s="7"/>
      <c r="BP497" s="7"/>
      <c r="BQ497" s="7"/>
      <c r="BU497" s="7"/>
      <c r="BV497" s="7"/>
      <c r="BW497" s="7"/>
      <c r="CD497" s="7"/>
      <c r="CE497" s="7"/>
      <c r="CF497" s="7"/>
      <c r="CJ497" s="7"/>
      <c r="CK497" s="7"/>
      <c r="CL497" s="7"/>
    </row>
    <row r="498" spans="1:90">
      <c r="A498" s="11"/>
      <c r="B498" s="373"/>
      <c r="C498" s="373"/>
      <c r="D498" s="373"/>
      <c r="E498" s="13"/>
      <c r="F498" s="11"/>
      <c r="G498" s="25"/>
      <c r="H498" s="31"/>
      <c r="I498" s="30"/>
      <c r="M498" s="25"/>
      <c r="N498" s="31"/>
      <c r="O498" s="30"/>
      <c r="V498" s="12"/>
      <c r="W498" s="12"/>
      <c r="X498" s="14"/>
      <c r="AB498" s="25"/>
      <c r="AC498" s="12"/>
      <c r="AD498" s="12"/>
      <c r="AK498" s="12"/>
      <c r="AL498" s="30"/>
      <c r="AM498" s="32"/>
      <c r="AQ498" s="12"/>
      <c r="AR498" s="12"/>
      <c r="AS498" s="12"/>
      <c r="AZ498" s="49"/>
      <c r="BA498" s="30"/>
      <c r="BB498" s="12"/>
      <c r="BF498" s="12"/>
      <c r="BG498" s="12"/>
      <c r="BH498" s="12"/>
      <c r="BO498" s="7"/>
      <c r="BP498" s="7"/>
      <c r="BQ498" s="7"/>
      <c r="BU498" s="7"/>
      <c r="BV498" s="7"/>
      <c r="BW498" s="7"/>
      <c r="CD498" s="7"/>
      <c r="CE498" s="7"/>
      <c r="CF498" s="7"/>
      <c r="CJ498" s="7"/>
      <c r="CK498" s="7"/>
      <c r="CL498" s="7"/>
    </row>
    <row r="499" spans="1:90">
      <c r="A499" s="11"/>
      <c r="B499" s="373"/>
      <c r="C499" s="373"/>
      <c r="D499" s="373"/>
      <c r="E499" s="13"/>
      <c r="F499" s="11"/>
      <c r="G499" s="25"/>
      <c r="H499" s="31"/>
      <c r="I499" s="30"/>
      <c r="M499" s="25"/>
      <c r="N499" s="31"/>
      <c r="O499" s="30"/>
      <c r="V499" s="12"/>
      <c r="W499" s="12"/>
      <c r="X499" s="14"/>
      <c r="AB499" s="25"/>
      <c r="AC499" s="12"/>
      <c r="AD499" s="12"/>
      <c r="AK499" s="12"/>
      <c r="AL499" s="30"/>
      <c r="AM499" s="32"/>
      <c r="AQ499" s="12"/>
      <c r="AR499" s="12"/>
      <c r="AS499" s="12"/>
      <c r="AZ499" s="49"/>
      <c r="BA499" s="30"/>
      <c r="BB499" s="12"/>
      <c r="BF499" s="12"/>
      <c r="BG499" s="12"/>
      <c r="BH499" s="12"/>
      <c r="BO499" s="7"/>
      <c r="BP499" s="7"/>
      <c r="BQ499" s="7"/>
      <c r="BU499" s="7"/>
      <c r="BV499" s="7"/>
      <c r="BW499" s="7"/>
      <c r="CD499" s="7"/>
      <c r="CE499" s="7"/>
      <c r="CF499" s="7"/>
      <c r="CJ499" s="7"/>
      <c r="CK499" s="7"/>
      <c r="CL499" s="7"/>
    </row>
    <row r="500" spans="1:90">
      <c r="A500" s="11"/>
      <c r="B500" s="373"/>
      <c r="C500" s="373"/>
      <c r="D500" s="373"/>
      <c r="E500" s="13"/>
      <c r="F500" s="11"/>
      <c r="G500" s="25"/>
      <c r="H500" s="31"/>
      <c r="I500" s="30"/>
      <c r="M500" s="25"/>
      <c r="N500" s="31"/>
      <c r="O500" s="30"/>
      <c r="V500" s="12"/>
      <c r="W500" s="12"/>
      <c r="X500" s="14"/>
      <c r="AB500" s="25"/>
      <c r="AC500" s="12"/>
      <c r="AD500" s="12"/>
      <c r="AK500" s="12"/>
      <c r="AL500" s="30"/>
      <c r="AM500" s="32"/>
      <c r="AQ500" s="12"/>
      <c r="AR500" s="12"/>
      <c r="AS500" s="12"/>
      <c r="AZ500" s="49"/>
      <c r="BA500" s="30"/>
      <c r="BB500" s="12"/>
      <c r="BF500" s="12"/>
      <c r="BG500" s="12"/>
      <c r="BH500" s="12"/>
      <c r="BO500" s="7"/>
      <c r="BP500" s="7"/>
      <c r="BQ500" s="7"/>
      <c r="BU500" s="7"/>
      <c r="BV500" s="7"/>
      <c r="BW500" s="7"/>
      <c r="CD500" s="7"/>
      <c r="CE500" s="7"/>
      <c r="CF500" s="7"/>
      <c r="CJ500" s="7"/>
      <c r="CK500" s="7"/>
      <c r="CL500" s="7"/>
    </row>
    <row r="501" spans="1:90">
      <c r="A501" s="11"/>
      <c r="B501" s="373"/>
      <c r="C501" s="373"/>
      <c r="D501" s="373"/>
      <c r="E501" s="13"/>
      <c r="F501" s="11"/>
      <c r="G501" s="25"/>
      <c r="H501" s="31"/>
      <c r="I501" s="30"/>
      <c r="M501" s="25"/>
      <c r="N501" s="31"/>
      <c r="O501" s="30"/>
      <c r="V501" s="12"/>
      <c r="W501" s="12"/>
      <c r="X501" s="14"/>
      <c r="AB501" s="25"/>
      <c r="AC501" s="12"/>
      <c r="AD501" s="12"/>
      <c r="AK501" s="12"/>
      <c r="AL501" s="30"/>
      <c r="AM501" s="32"/>
      <c r="AQ501" s="12"/>
      <c r="AR501" s="12"/>
      <c r="AS501" s="12"/>
      <c r="AZ501" s="49"/>
      <c r="BA501" s="30"/>
      <c r="BB501" s="12"/>
      <c r="BF501" s="12"/>
      <c r="BG501" s="12"/>
      <c r="BH501" s="12"/>
      <c r="BO501" s="7"/>
      <c r="BP501" s="7"/>
      <c r="BQ501" s="7"/>
      <c r="BU501" s="7"/>
      <c r="BV501" s="7"/>
      <c r="BW501" s="7"/>
      <c r="CD501" s="7"/>
      <c r="CE501" s="7"/>
      <c r="CF501" s="7"/>
      <c r="CJ501" s="7"/>
      <c r="CK501" s="7"/>
      <c r="CL501" s="7"/>
    </row>
    <row r="502" spans="1:90">
      <c r="A502" s="11"/>
      <c r="B502" s="373"/>
      <c r="C502" s="373"/>
      <c r="D502" s="373"/>
      <c r="E502" s="13"/>
      <c r="F502" s="11"/>
      <c r="G502" s="25"/>
      <c r="H502" s="31"/>
      <c r="I502" s="30"/>
      <c r="M502" s="25"/>
      <c r="N502" s="31"/>
      <c r="O502" s="30"/>
      <c r="V502" s="12"/>
      <c r="W502" s="12"/>
      <c r="X502" s="14"/>
      <c r="AB502" s="25"/>
      <c r="AC502" s="12"/>
      <c r="AD502" s="12"/>
      <c r="AK502" s="12"/>
      <c r="AL502" s="30"/>
      <c r="AM502" s="32"/>
      <c r="AQ502" s="12"/>
      <c r="AR502" s="12"/>
      <c r="AS502" s="12"/>
      <c r="AZ502" s="49"/>
      <c r="BA502" s="30"/>
      <c r="BB502" s="12"/>
      <c r="BF502" s="12"/>
      <c r="BG502" s="12"/>
      <c r="BH502" s="12"/>
      <c r="BO502" s="7"/>
      <c r="BP502" s="7"/>
      <c r="BQ502" s="7"/>
      <c r="BU502" s="7"/>
      <c r="BV502" s="7"/>
      <c r="BW502" s="7"/>
      <c r="CD502" s="7"/>
      <c r="CE502" s="7"/>
      <c r="CF502" s="7"/>
      <c r="CJ502" s="7"/>
      <c r="CK502" s="7"/>
      <c r="CL502" s="7"/>
    </row>
    <row r="503" spans="1:90">
      <c r="A503" s="11"/>
      <c r="B503" s="373"/>
      <c r="C503" s="373"/>
      <c r="D503" s="373"/>
      <c r="E503" s="13"/>
      <c r="F503" s="11"/>
      <c r="G503" s="25"/>
      <c r="H503" s="31"/>
      <c r="I503" s="30"/>
      <c r="M503" s="25"/>
      <c r="N503" s="31"/>
      <c r="O503" s="30"/>
      <c r="V503" s="12"/>
      <c r="W503" s="12"/>
      <c r="X503" s="14"/>
      <c r="AB503" s="25"/>
      <c r="AC503" s="12"/>
      <c r="AD503" s="12"/>
      <c r="AK503" s="12"/>
      <c r="AL503" s="30"/>
      <c r="AM503" s="32"/>
      <c r="AQ503" s="12"/>
      <c r="AR503" s="12"/>
      <c r="AS503" s="12"/>
      <c r="AZ503" s="49"/>
      <c r="BA503" s="30"/>
      <c r="BB503" s="12"/>
      <c r="BF503" s="12"/>
      <c r="BG503" s="12"/>
      <c r="BH503" s="12"/>
      <c r="BO503" s="7"/>
      <c r="BP503" s="7"/>
      <c r="BQ503" s="7"/>
      <c r="BU503" s="7"/>
      <c r="BV503" s="7"/>
      <c r="BW503" s="7"/>
      <c r="CD503" s="7"/>
      <c r="CE503" s="7"/>
      <c r="CF503" s="7"/>
      <c r="CJ503" s="7"/>
      <c r="CK503" s="7"/>
      <c r="CL503" s="7"/>
    </row>
    <row r="504" spans="1:90">
      <c r="A504" s="11"/>
      <c r="B504" s="373"/>
      <c r="C504" s="373"/>
      <c r="D504" s="373"/>
      <c r="E504" s="13"/>
      <c r="F504" s="11"/>
      <c r="G504" s="25"/>
      <c r="H504" s="31"/>
      <c r="I504" s="30"/>
      <c r="M504" s="25"/>
      <c r="N504" s="31"/>
      <c r="O504" s="30"/>
      <c r="V504" s="12"/>
      <c r="W504" s="12"/>
      <c r="X504" s="14"/>
      <c r="AB504" s="25"/>
      <c r="AC504" s="12"/>
      <c r="AD504" s="12"/>
      <c r="AK504" s="12"/>
      <c r="AL504" s="30"/>
      <c r="AM504" s="32"/>
      <c r="AQ504" s="12"/>
      <c r="AR504" s="12"/>
      <c r="AS504" s="12"/>
      <c r="AZ504" s="49"/>
      <c r="BA504" s="30"/>
      <c r="BB504" s="12"/>
      <c r="BF504" s="12"/>
      <c r="BG504" s="12"/>
      <c r="BH504" s="12"/>
      <c r="BO504" s="7"/>
      <c r="BP504" s="7"/>
      <c r="BQ504" s="7"/>
      <c r="BU504" s="7"/>
      <c r="BV504" s="7"/>
      <c r="BW504" s="7"/>
      <c r="CD504" s="7"/>
      <c r="CE504" s="7"/>
      <c r="CF504" s="7"/>
      <c r="CJ504" s="7"/>
      <c r="CK504" s="7"/>
      <c r="CL504" s="7"/>
    </row>
    <row r="505" spans="1:90">
      <c r="A505" s="11"/>
      <c r="B505" s="373"/>
      <c r="C505" s="373"/>
      <c r="D505" s="373"/>
      <c r="E505" s="13"/>
      <c r="F505" s="11"/>
      <c r="G505" s="25"/>
      <c r="H505" s="31"/>
      <c r="I505" s="30"/>
      <c r="M505" s="25"/>
      <c r="N505" s="31"/>
      <c r="O505" s="30"/>
      <c r="V505" s="12"/>
      <c r="W505" s="12"/>
      <c r="X505" s="14"/>
      <c r="AB505" s="25"/>
      <c r="AC505" s="12"/>
      <c r="AD505" s="12"/>
      <c r="AK505" s="12"/>
      <c r="AL505" s="30"/>
      <c r="AM505" s="32"/>
      <c r="AQ505" s="12"/>
      <c r="AR505" s="12"/>
      <c r="AS505" s="12"/>
      <c r="AZ505" s="49"/>
      <c r="BA505" s="30"/>
      <c r="BB505" s="12"/>
      <c r="BF505" s="12"/>
      <c r="BG505" s="12"/>
      <c r="BH505" s="12"/>
      <c r="BO505" s="7"/>
      <c r="BP505" s="7"/>
      <c r="BQ505" s="7"/>
      <c r="BU505" s="7"/>
      <c r="BV505" s="7"/>
      <c r="BW505" s="7"/>
      <c r="CD505" s="7"/>
      <c r="CE505" s="7"/>
      <c r="CF505" s="7"/>
      <c r="CJ505" s="7"/>
      <c r="CK505" s="7"/>
      <c r="CL505" s="7"/>
    </row>
    <row r="506" spans="1:90">
      <c r="A506" s="11"/>
      <c r="B506" s="373"/>
      <c r="C506" s="373"/>
      <c r="D506" s="373"/>
      <c r="E506" s="13"/>
      <c r="F506" s="11"/>
      <c r="G506" s="25"/>
      <c r="H506" s="31"/>
      <c r="I506" s="30"/>
      <c r="M506" s="25"/>
      <c r="N506" s="31"/>
      <c r="O506" s="30"/>
      <c r="V506" s="12"/>
      <c r="W506" s="12"/>
      <c r="X506" s="14"/>
      <c r="AB506" s="25"/>
      <c r="AC506" s="12"/>
      <c r="AD506" s="12"/>
      <c r="AK506" s="12"/>
      <c r="AL506" s="30"/>
      <c r="AM506" s="32"/>
      <c r="AQ506" s="12"/>
      <c r="AR506" s="12"/>
      <c r="AS506" s="12"/>
      <c r="AZ506" s="49"/>
      <c r="BA506" s="30"/>
      <c r="BB506" s="12"/>
      <c r="BF506" s="12"/>
      <c r="BG506" s="12"/>
      <c r="BH506" s="12"/>
      <c r="BO506" s="7"/>
      <c r="BP506" s="7"/>
      <c r="BQ506" s="7"/>
      <c r="BU506" s="7"/>
      <c r="BV506" s="7"/>
      <c r="BW506" s="7"/>
      <c r="CD506" s="7"/>
      <c r="CE506" s="7"/>
      <c r="CF506" s="7"/>
      <c r="CJ506" s="7"/>
      <c r="CK506" s="7"/>
      <c r="CL506" s="7"/>
    </row>
    <row r="507" spans="1:90">
      <c r="A507" s="11"/>
      <c r="B507" s="373"/>
      <c r="C507" s="373"/>
      <c r="D507" s="373"/>
      <c r="E507" s="13"/>
      <c r="F507" s="11"/>
      <c r="G507" s="25"/>
      <c r="H507" s="31"/>
      <c r="I507" s="30"/>
      <c r="M507" s="25"/>
      <c r="N507" s="31"/>
      <c r="O507" s="30"/>
      <c r="V507" s="12"/>
      <c r="W507" s="12"/>
      <c r="X507" s="14"/>
      <c r="AB507" s="25"/>
      <c r="AC507" s="12"/>
      <c r="AD507" s="12"/>
      <c r="AK507" s="12"/>
      <c r="AL507" s="30"/>
      <c r="AM507" s="32"/>
      <c r="AQ507" s="12"/>
      <c r="AR507" s="12"/>
      <c r="AS507" s="12"/>
      <c r="AZ507" s="49"/>
      <c r="BA507" s="30"/>
      <c r="BB507" s="12"/>
      <c r="BF507" s="12"/>
      <c r="BG507" s="12"/>
      <c r="BH507" s="12"/>
      <c r="BO507" s="7"/>
      <c r="BP507" s="7"/>
      <c r="BQ507" s="7"/>
      <c r="BU507" s="7"/>
      <c r="BV507" s="7"/>
      <c r="BW507" s="7"/>
      <c r="CD507" s="7"/>
      <c r="CE507" s="7"/>
      <c r="CF507" s="7"/>
      <c r="CJ507" s="7"/>
      <c r="CK507" s="7"/>
      <c r="CL507" s="7"/>
    </row>
    <row r="508" spans="1:90">
      <c r="A508" s="11"/>
      <c r="B508" s="373"/>
      <c r="C508" s="373"/>
      <c r="D508" s="373"/>
      <c r="E508" s="13"/>
      <c r="F508" s="11"/>
      <c r="G508" s="25"/>
      <c r="H508" s="31"/>
      <c r="I508" s="30"/>
      <c r="M508" s="25"/>
      <c r="N508" s="31"/>
      <c r="O508" s="30"/>
      <c r="V508" s="12"/>
      <c r="W508" s="12"/>
      <c r="X508" s="14"/>
      <c r="AB508" s="25"/>
      <c r="AC508" s="12"/>
      <c r="AD508" s="12"/>
      <c r="AK508" s="12"/>
      <c r="AL508" s="30"/>
      <c r="AM508" s="32"/>
      <c r="AQ508" s="12"/>
      <c r="AR508" s="12"/>
      <c r="AS508" s="12"/>
      <c r="AZ508" s="49"/>
      <c r="BA508" s="30"/>
      <c r="BB508" s="12"/>
      <c r="BF508" s="12"/>
      <c r="BG508" s="12"/>
      <c r="BH508" s="12"/>
      <c r="BO508" s="7"/>
      <c r="BP508" s="7"/>
      <c r="BQ508" s="7"/>
      <c r="BU508" s="7"/>
      <c r="BV508" s="7"/>
      <c r="BW508" s="7"/>
      <c r="CD508" s="7"/>
      <c r="CE508" s="7"/>
      <c r="CF508" s="7"/>
      <c r="CJ508" s="7"/>
      <c r="CK508" s="7"/>
      <c r="CL508" s="7"/>
    </row>
    <row r="509" spans="1:90">
      <c r="A509" s="11"/>
      <c r="B509" s="373"/>
      <c r="C509" s="373"/>
      <c r="D509" s="373"/>
      <c r="E509" s="13"/>
      <c r="F509" s="11"/>
      <c r="G509" s="25"/>
      <c r="H509" s="31"/>
      <c r="I509" s="30"/>
      <c r="M509" s="25"/>
      <c r="N509" s="31"/>
      <c r="O509" s="30"/>
      <c r="V509" s="12"/>
      <c r="W509" s="12"/>
      <c r="X509" s="14"/>
      <c r="AB509" s="25"/>
      <c r="AC509" s="12"/>
      <c r="AD509" s="12"/>
      <c r="AK509" s="12"/>
      <c r="AL509" s="30"/>
      <c r="AM509" s="32"/>
      <c r="AQ509" s="12"/>
      <c r="AR509" s="12"/>
      <c r="AS509" s="12"/>
      <c r="AZ509" s="49"/>
      <c r="BA509" s="30"/>
      <c r="BB509" s="12"/>
      <c r="BF509" s="12"/>
      <c r="BG509" s="12"/>
      <c r="BH509" s="12"/>
      <c r="BO509" s="7"/>
      <c r="BP509" s="7"/>
      <c r="BQ509" s="7"/>
      <c r="BU509" s="7"/>
      <c r="BV509" s="7"/>
      <c r="BW509" s="7"/>
      <c r="CD509" s="7"/>
      <c r="CE509" s="7"/>
      <c r="CF509" s="7"/>
      <c r="CJ509" s="7"/>
      <c r="CK509" s="7"/>
      <c r="CL509" s="7"/>
    </row>
    <row r="510" spans="1:90">
      <c r="A510" s="11"/>
      <c r="B510" s="373"/>
      <c r="C510" s="373"/>
      <c r="D510" s="373"/>
      <c r="E510" s="13"/>
      <c r="F510" s="11"/>
      <c r="G510" s="25"/>
      <c r="H510" s="31"/>
      <c r="I510" s="30"/>
      <c r="M510" s="25"/>
      <c r="N510" s="31"/>
      <c r="O510" s="30"/>
      <c r="V510" s="12"/>
      <c r="W510" s="12"/>
      <c r="X510" s="14"/>
      <c r="AB510" s="25"/>
      <c r="AC510" s="12"/>
      <c r="AD510" s="12"/>
      <c r="AK510" s="12"/>
      <c r="AL510" s="30"/>
      <c r="AM510" s="32"/>
      <c r="AQ510" s="12"/>
      <c r="AR510" s="12"/>
      <c r="AS510" s="12"/>
      <c r="AZ510" s="49"/>
      <c r="BA510" s="30"/>
      <c r="BB510" s="12"/>
      <c r="BF510" s="12"/>
      <c r="BG510" s="12"/>
      <c r="BH510" s="12"/>
      <c r="BO510" s="7"/>
      <c r="BP510" s="7"/>
      <c r="BQ510" s="7"/>
      <c r="BU510" s="7"/>
      <c r="BV510" s="7"/>
      <c r="BW510" s="7"/>
      <c r="CD510" s="7"/>
      <c r="CE510" s="7"/>
      <c r="CF510" s="7"/>
      <c r="CJ510" s="7"/>
      <c r="CK510" s="7"/>
      <c r="CL510" s="7"/>
    </row>
    <row r="511" spans="1:90">
      <c r="A511" s="11"/>
      <c r="B511" s="373"/>
      <c r="C511" s="373"/>
      <c r="D511" s="373"/>
      <c r="E511" s="13"/>
      <c r="F511" s="11"/>
      <c r="G511" s="25"/>
      <c r="H511" s="31"/>
      <c r="I511" s="30"/>
      <c r="M511" s="25"/>
      <c r="N511" s="31"/>
      <c r="O511" s="30"/>
      <c r="V511" s="12"/>
      <c r="W511" s="12"/>
      <c r="X511" s="14"/>
      <c r="AB511" s="25"/>
      <c r="AC511" s="12"/>
      <c r="AD511" s="12"/>
      <c r="AK511" s="12"/>
      <c r="AL511" s="30"/>
      <c r="AM511" s="32"/>
      <c r="AQ511" s="12"/>
      <c r="AR511" s="12"/>
      <c r="AS511" s="12"/>
      <c r="AZ511" s="49"/>
      <c r="BA511" s="30"/>
      <c r="BB511" s="12"/>
      <c r="BF511" s="12"/>
      <c r="BG511" s="12"/>
      <c r="BH511" s="12"/>
      <c r="BO511" s="7"/>
      <c r="BP511" s="7"/>
      <c r="BQ511" s="7"/>
      <c r="BU511" s="7"/>
      <c r="BV511" s="7"/>
      <c r="BW511" s="7"/>
      <c r="CD511" s="7"/>
      <c r="CE511" s="7"/>
      <c r="CF511" s="7"/>
      <c r="CJ511" s="7"/>
      <c r="CK511" s="7"/>
      <c r="CL511" s="7"/>
    </row>
    <row r="512" spans="1:90">
      <c r="A512" s="11"/>
      <c r="B512" s="373"/>
      <c r="C512" s="373"/>
      <c r="D512" s="373"/>
      <c r="E512" s="13"/>
      <c r="F512" s="11"/>
      <c r="G512" s="25"/>
      <c r="H512" s="31"/>
      <c r="I512" s="30"/>
      <c r="M512" s="25"/>
      <c r="N512" s="31"/>
      <c r="O512" s="30"/>
      <c r="V512" s="12"/>
      <c r="W512" s="12"/>
      <c r="X512" s="14"/>
      <c r="AB512" s="25"/>
      <c r="AC512" s="12"/>
      <c r="AD512" s="12"/>
      <c r="AK512" s="12"/>
      <c r="AL512" s="30"/>
      <c r="AM512" s="32"/>
      <c r="AQ512" s="12"/>
      <c r="AR512" s="12"/>
      <c r="AS512" s="12"/>
      <c r="AZ512" s="49"/>
      <c r="BA512" s="30"/>
      <c r="BB512" s="12"/>
      <c r="BF512" s="12"/>
      <c r="BG512" s="12"/>
      <c r="BH512" s="12"/>
      <c r="BO512" s="7"/>
      <c r="BP512" s="7"/>
      <c r="BQ512" s="7"/>
      <c r="BU512" s="7"/>
      <c r="BV512" s="7"/>
      <c r="BW512" s="7"/>
      <c r="CD512" s="7"/>
      <c r="CE512" s="7"/>
      <c r="CF512" s="7"/>
      <c r="CJ512" s="7"/>
      <c r="CK512" s="7"/>
      <c r="CL512" s="7"/>
    </row>
    <row r="513" spans="1:90">
      <c r="A513" s="11"/>
      <c r="B513" s="373"/>
      <c r="C513" s="373"/>
      <c r="D513" s="373"/>
      <c r="E513" s="13"/>
      <c r="F513" s="11"/>
      <c r="G513" s="25"/>
      <c r="H513" s="31"/>
      <c r="I513" s="30"/>
      <c r="M513" s="25"/>
      <c r="N513" s="31"/>
      <c r="O513" s="30"/>
      <c r="V513" s="12"/>
      <c r="W513" s="12"/>
      <c r="X513" s="14"/>
      <c r="AB513" s="25"/>
      <c r="AC513" s="12"/>
      <c r="AD513" s="12"/>
      <c r="AK513" s="12"/>
      <c r="AL513" s="30"/>
      <c r="AM513" s="32"/>
      <c r="AQ513" s="12"/>
      <c r="AR513" s="12"/>
      <c r="AS513" s="12"/>
      <c r="AZ513" s="49"/>
      <c r="BA513" s="30"/>
      <c r="BB513" s="12"/>
      <c r="BF513" s="12"/>
      <c r="BG513" s="12"/>
      <c r="BH513" s="12"/>
      <c r="BO513" s="7"/>
      <c r="BP513" s="7"/>
      <c r="BQ513" s="7"/>
      <c r="BU513" s="7"/>
      <c r="BV513" s="7"/>
      <c r="BW513" s="7"/>
      <c r="CD513" s="7"/>
      <c r="CE513" s="7"/>
      <c r="CF513" s="7"/>
      <c r="CJ513" s="7"/>
      <c r="CK513" s="7"/>
      <c r="CL513" s="7"/>
    </row>
    <row r="514" spans="1:90">
      <c r="A514" s="11"/>
      <c r="B514" s="373"/>
      <c r="C514" s="373"/>
      <c r="D514" s="373"/>
      <c r="E514" s="13"/>
      <c r="F514" s="11"/>
      <c r="G514" s="25"/>
      <c r="H514" s="31"/>
      <c r="I514" s="30"/>
      <c r="M514" s="25"/>
      <c r="N514" s="31"/>
      <c r="O514" s="30"/>
      <c r="V514" s="12"/>
      <c r="W514" s="12"/>
      <c r="X514" s="14"/>
      <c r="AB514" s="25"/>
      <c r="AC514" s="12"/>
      <c r="AD514" s="12"/>
      <c r="AK514" s="12"/>
      <c r="AL514" s="30"/>
      <c r="AM514" s="32"/>
      <c r="AQ514" s="12"/>
      <c r="AR514" s="12"/>
      <c r="AS514" s="12"/>
      <c r="AZ514" s="49"/>
      <c r="BA514" s="30"/>
      <c r="BB514" s="12"/>
      <c r="BF514" s="12"/>
      <c r="BG514" s="12"/>
      <c r="BH514" s="12"/>
      <c r="BO514" s="7"/>
      <c r="BP514" s="7"/>
      <c r="BQ514" s="7"/>
      <c r="BU514" s="7"/>
      <c r="BV514" s="7"/>
      <c r="BW514" s="7"/>
      <c r="CD514" s="7"/>
      <c r="CE514" s="7"/>
      <c r="CF514" s="7"/>
      <c r="CJ514" s="7"/>
      <c r="CK514" s="7"/>
      <c r="CL514" s="7"/>
    </row>
    <row r="515" spans="1:90">
      <c r="A515" s="11"/>
      <c r="B515" s="373"/>
      <c r="C515" s="373"/>
      <c r="D515" s="373"/>
      <c r="E515" s="13"/>
      <c r="F515" s="11"/>
      <c r="G515" s="25"/>
      <c r="H515" s="31"/>
      <c r="I515" s="30"/>
      <c r="M515" s="25"/>
      <c r="N515" s="31"/>
      <c r="O515" s="30"/>
      <c r="V515" s="12"/>
      <c r="W515" s="12"/>
      <c r="X515" s="14"/>
      <c r="AB515" s="25"/>
      <c r="AC515" s="12"/>
      <c r="AD515" s="12"/>
      <c r="AK515" s="12"/>
      <c r="AL515" s="30"/>
      <c r="AM515" s="32"/>
      <c r="AQ515" s="12"/>
      <c r="AR515" s="12"/>
      <c r="AS515" s="12"/>
      <c r="AZ515" s="49"/>
      <c r="BA515" s="30"/>
      <c r="BB515" s="12"/>
      <c r="BF515" s="12"/>
      <c r="BG515" s="12"/>
      <c r="BH515" s="12"/>
      <c r="BO515" s="7"/>
      <c r="BP515" s="7"/>
      <c r="BQ515" s="7"/>
      <c r="BU515" s="7"/>
      <c r="BV515" s="7"/>
      <c r="BW515" s="7"/>
      <c r="CD515" s="7"/>
      <c r="CE515" s="7"/>
      <c r="CF515" s="7"/>
      <c r="CJ515" s="7"/>
      <c r="CK515" s="7"/>
      <c r="CL515" s="7"/>
    </row>
    <row r="516" spans="1:90">
      <c r="A516" s="11"/>
      <c r="B516" s="373"/>
      <c r="C516" s="373"/>
      <c r="D516" s="373"/>
      <c r="E516" s="13"/>
      <c r="F516" s="11"/>
      <c r="G516" s="25"/>
      <c r="H516" s="31"/>
      <c r="I516" s="30"/>
      <c r="M516" s="25"/>
      <c r="N516" s="31"/>
      <c r="O516" s="30"/>
      <c r="V516" s="12"/>
      <c r="W516" s="12"/>
      <c r="X516" s="14"/>
      <c r="AB516" s="25"/>
      <c r="AC516" s="12"/>
      <c r="AD516" s="12"/>
      <c r="AK516" s="12"/>
      <c r="AL516" s="30"/>
      <c r="AM516" s="32"/>
      <c r="AQ516" s="12"/>
      <c r="AR516" s="12"/>
      <c r="AS516" s="12"/>
      <c r="AZ516" s="49"/>
      <c r="BA516" s="30"/>
      <c r="BB516" s="12"/>
      <c r="BF516" s="12"/>
      <c r="BG516" s="12"/>
      <c r="BH516" s="12"/>
      <c r="BO516" s="7"/>
      <c r="BP516" s="7"/>
      <c r="BQ516" s="7"/>
      <c r="BU516" s="7"/>
      <c r="BV516" s="7"/>
      <c r="BW516" s="7"/>
      <c r="CD516" s="7"/>
      <c r="CE516" s="7"/>
      <c r="CF516" s="7"/>
      <c r="CJ516" s="7"/>
      <c r="CK516" s="7"/>
      <c r="CL516" s="7"/>
    </row>
    <row r="517" spans="1:90">
      <c r="A517" s="11"/>
      <c r="B517" s="373"/>
      <c r="C517" s="373"/>
      <c r="D517" s="373"/>
      <c r="E517" s="13"/>
      <c r="F517" s="11"/>
      <c r="G517" s="25"/>
      <c r="H517" s="31"/>
      <c r="I517" s="30"/>
      <c r="M517" s="25"/>
      <c r="N517" s="31"/>
      <c r="O517" s="30"/>
      <c r="V517" s="12"/>
      <c r="W517" s="12"/>
      <c r="X517" s="14"/>
      <c r="AB517" s="25"/>
      <c r="AC517" s="12"/>
      <c r="AD517" s="12"/>
      <c r="AK517" s="12"/>
      <c r="AL517" s="30"/>
      <c r="AM517" s="32"/>
      <c r="AQ517" s="12"/>
      <c r="AR517" s="12"/>
      <c r="AS517" s="12"/>
      <c r="AZ517" s="49"/>
      <c r="BA517" s="30"/>
      <c r="BB517" s="12"/>
      <c r="BF517" s="12"/>
      <c r="BG517" s="12"/>
      <c r="BH517" s="12"/>
      <c r="BO517" s="7"/>
      <c r="BP517" s="7"/>
      <c r="BQ517" s="7"/>
      <c r="BU517" s="7"/>
      <c r="BV517" s="7"/>
      <c r="BW517" s="7"/>
      <c r="CD517" s="7"/>
      <c r="CE517" s="7"/>
      <c r="CF517" s="7"/>
      <c r="CJ517" s="7"/>
      <c r="CK517" s="7"/>
      <c r="CL517" s="7"/>
    </row>
    <row r="518" spans="1:90">
      <c r="A518" s="11"/>
      <c r="B518" s="373"/>
      <c r="C518" s="373"/>
      <c r="D518" s="373"/>
      <c r="E518" s="13"/>
      <c r="F518" s="11"/>
      <c r="G518" s="25"/>
      <c r="H518" s="31"/>
      <c r="I518" s="30"/>
      <c r="M518" s="25"/>
      <c r="N518" s="31"/>
      <c r="O518" s="30"/>
      <c r="V518" s="12"/>
      <c r="W518" s="12"/>
      <c r="X518" s="14"/>
      <c r="AB518" s="25"/>
      <c r="AC518" s="12"/>
      <c r="AD518" s="12"/>
      <c r="AK518" s="12"/>
      <c r="AL518" s="30"/>
      <c r="AM518" s="32"/>
      <c r="AQ518" s="12"/>
      <c r="AR518" s="12"/>
      <c r="AS518" s="12"/>
      <c r="AZ518" s="49"/>
      <c r="BA518" s="30"/>
      <c r="BB518" s="12"/>
      <c r="BF518" s="12"/>
      <c r="BG518" s="12"/>
      <c r="BH518" s="12"/>
      <c r="BO518" s="7"/>
      <c r="BP518" s="7"/>
      <c r="BQ518" s="7"/>
      <c r="BU518" s="7"/>
      <c r="BV518" s="7"/>
      <c r="BW518" s="7"/>
      <c r="CD518" s="7"/>
      <c r="CE518" s="7"/>
      <c r="CF518" s="7"/>
      <c r="CJ518" s="7"/>
      <c r="CK518" s="7"/>
      <c r="CL518" s="7"/>
    </row>
    <row r="519" spans="1:90">
      <c r="A519" s="11"/>
      <c r="B519" s="373"/>
      <c r="C519" s="373"/>
      <c r="D519" s="373"/>
      <c r="E519" s="13"/>
      <c r="F519" s="11"/>
      <c r="G519" s="25"/>
      <c r="H519" s="31"/>
      <c r="I519" s="30"/>
      <c r="M519" s="25"/>
      <c r="N519" s="31"/>
      <c r="O519" s="30"/>
      <c r="V519" s="12"/>
      <c r="W519" s="12"/>
      <c r="X519" s="14"/>
      <c r="AB519" s="25"/>
      <c r="AC519" s="12"/>
      <c r="AD519" s="12"/>
      <c r="AK519" s="12"/>
      <c r="AL519" s="30"/>
      <c r="AM519" s="32"/>
      <c r="AQ519" s="12"/>
      <c r="AR519" s="12"/>
      <c r="AS519" s="12"/>
      <c r="AZ519" s="49"/>
      <c r="BA519" s="30"/>
      <c r="BB519" s="12"/>
      <c r="BF519" s="12"/>
      <c r="BG519" s="12"/>
      <c r="BH519" s="12"/>
      <c r="BO519" s="7"/>
      <c r="BP519" s="7"/>
      <c r="BQ519" s="7"/>
      <c r="BU519" s="7"/>
      <c r="BV519" s="7"/>
      <c r="BW519" s="7"/>
      <c r="CD519" s="7"/>
      <c r="CE519" s="7"/>
      <c r="CF519" s="7"/>
      <c r="CJ519" s="7"/>
      <c r="CK519" s="7"/>
      <c r="CL519" s="7"/>
    </row>
    <row r="520" spans="1:90">
      <c r="A520" s="11"/>
      <c r="B520" s="373"/>
      <c r="C520" s="373"/>
      <c r="D520" s="373"/>
      <c r="E520" s="13"/>
      <c r="F520" s="11"/>
      <c r="G520" s="25"/>
      <c r="H520" s="31"/>
      <c r="I520" s="30"/>
      <c r="M520" s="25"/>
      <c r="N520" s="31"/>
      <c r="O520" s="30"/>
      <c r="V520" s="12"/>
      <c r="W520" s="12"/>
      <c r="X520" s="14"/>
      <c r="AB520" s="25"/>
      <c r="AC520" s="12"/>
      <c r="AD520" s="12"/>
      <c r="AK520" s="12"/>
      <c r="AL520" s="30"/>
      <c r="AM520" s="32"/>
      <c r="AQ520" s="12"/>
      <c r="AR520" s="12"/>
      <c r="AS520" s="12"/>
      <c r="AZ520" s="49"/>
      <c r="BA520" s="30"/>
      <c r="BB520" s="12"/>
      <c r="BF520" s="12"/>
      <c r="BG520" s="12"/>
      <c r="BH520" s="12"/>
      <c r="BO520" s="7"/>
      <c r="BP520" s="7"/>
      <c r="BQ520" s="7"/>
      <c r="BU520" s="7"/>
      <c r="BV520" s="7"/>
      <c r="BW520" s="7"/>
      <c r="CD520" s="7"/>
      <c r="CE520" s="7"/>
      <c r="CF520" s="7"/>
      <c r="CJ520" s="7"/>
      <c r="CK520" s="7"/>
      <c r="CL520" s="7"/>
    </row>
    <row r="521" spans="1:90">
      <c r="A521" s="11"/>
      <c r="B521" s="373"/>
      <c r="C521" s="373"/>
      <c r="D521" s="373"/>
      <c r="E521" s="13"/>
      <c r="F521" s="11"/>
      <c r="G521" s="25"/>
      <c r="H521" s="31"/>
      <c r="I521" s="30"/>
      <c r="M521" s="25"/>
      <c r="N521" s="31"/>
      <c r="O521" s="30"/>
      <c r="V521" s="12"/>
      <c r="W521" s="12"/>
      <c r="X521" s="14"/>
      <c r="AB521" s="25"/>
      <c r="AC521" s="12"/>
      <c r="AD521" s="12"/>
      <c r="AK521" s="12"/>
      <c r="AL521" s="30"/>
      <c r="AM521" s="32"/>
      <c r="AQ521" s="12"/>
      <c r="AR521" s="12"/>
      <c r="AS521" s="12"/>
      <c r="AZ521" s="49"/>
      <c r="BA521" s="30"/>
      <c r="BB521" s="12"/>
      <c r="BF521" s="12"/>
      <c r="BG521" s="12"/>
      <c r="BH521" s="12"/>
      <c r="BO521" s="7"/>
      <c r="BP521" s="7"/>
      <c r="BQ521" s="7"/>
      <c r="BU521" s="7"/>
      <c r="BV521" s="7"/>
      <c r="BW521" s="7"/>
      <c r="CD521" s="7"/>
      <c r="CE521" s="7"/>
      <c r="CF521" s="7"/>
      <c r="CJ521" s="7"/>
      <c r="CK521" s="7"/>
      <c r="CL521" s="7"/>
    </row>
    <row r="522" spans="1:90">
      <c r="A522" s="11"/>
      <c r="B522" s="373"/>
      <c r="C522" s="373"/>
      <c r="D522" s="373"/>
      <c r="E522" s="13"/>
      <c r="F522" s="11"/>
      <c r="G522" s="25"/>
      <c r="H522" s="31"/>
      <c r="I522" s="30"/>
      <c r="M522" s="25"/>
      <c r="N522" s="31"/>
      <c r="O522" s="30"/>
      <c r="V522" s="12"/>
      <c r="W522" s="12"/>
      <c r="X522" s="14"/>
      <c r="AB522" s="25"/>
      <c r="AC522" s="12"/>
      <c r="AD522" s="12"/>
      <c r="AK522" s="12"/>
      <c r="AL522" s="30"/>
      <c r="AM522" s="32"/>
      <c r="AQ522" s="12"/>
      <c r="AR522" s="12"/>
      <c r="AS522" s="12"/>
      <c r="AZ522" s="49"/>
      <c r="BA522" s="30"/>
      <c r="BB522" s="12"/>
      <c r="BF522" s="12"/>
      <c r="BG522" s="12"/>
      <c r="BH522" s="12"/>
      <c r="BO522" s="7"/>
      <c r="BP522" s="7"/>
      <c r="BQ522" s="7"/>
      <c r="BU522" s="7"/>
      <c r="BV522" s="7"/>
      <c r="BW522" s="7"/>
      <c r="CD522" s="7"/>
      <c r="CE522" s="7"/>
      <c r="CF522" s="7"/>
      <c r="CJ522" s="7"/>
      <c r="CK522" s="7"/>
      <c r="CL522" s="7"/>
    </row>
    <row r="523" spans="1:90">
      <c r="A523" s="11"/>
      <c r="B523" s="373"/>
      <c r="C523" s="373"/>
      <c r="D523" s="373"/>
      <c r="E523" s="13"/>
      <c r="F523" s="11"/>
      <c r="G523" s="25"/>
      <c r="H523" s="31"/>
      <c r="I523" s="30"/>
      <c r="M523" s="25"/>
      <c r="N523" s="31"/>
      <c r="O523" s="30"/>
      <c r="V523" s="12"/>
      <c r="W523" s="12"/>
      <c r="X523" s="14"/>
      <c r="AB523" s="25"/>
      <c r="AC523" s="12"/>
      <c r="AD523" s="12"/>
      <c r="AK523" s="12"/>
      <c r="AL523" s="30"/>
      <c r="AM523" s="32"/>
      <c r="AQ523" s="12"/>
      <c r="AR523" s="12"/>
      <c r="AS523" s="12"/>
      <c r="AZ523" s="49"/>
      <c r="BA523" s="30"/>
      <c r="BB523" s="12"/>
      <c r="BF523" s="12"/>
      <c r="BG523" s="12"/>
      <c r="BH523" s="12"/>
      <c r="BO523" s="7"/>
      <c r="BP523" s="7"/>
      <c r="BQ523" s="7"/>
      <c r="BU523" s="7"/>
      <c r="BV523" s="7"/>
      <c r="BW523" s="7"/>
      <c r="CD523" s="7"/>
      <c r="CE523" s="7"/>
      <c r="CF523" s="7"/>
      <c r="CJ523" s="7"/>
      <c r="CK523" s="7"/>
      <c r="CL523" s="7"/>
    </row>
    <row r="524" spans="1:90">
      <c r="A524" s="11"/>
      <c r="B524" s="373"/>
      <c r="C524" s="373"/>
      <c r="D524" s="373"/>
      <c r="E524" s="13"/>
      <c r="F524" s="11"/>
      <c r="G524" s="25"/>
      <c r="H524" s="31"/>
      <c r="I524" s="30"/>
      <c r="M524" s="25"/>
      <c r="N524" s="31"/>
      <c r="O524" s="30"/>
      <c r="V524" s="12"/>
      <c r="W524" s="12"/>
      <c r="X524" s="14"/>
      <c r="AB524" s="25"/>
      <c r="AC524" s="12"/>
      <c r="AD524" s="12"/>
      <c r="AK524" s="12"/>
      <c r="AL524" s="30"/>
      <c r="AM524" s="32"/>
      <c r="AQ524" s="12"/>
      <c r="AR524" s="12"/>
      <c r="AS524" s="12"/>
      <c r="AZ524" s="49"/>
      <c r="BA524" s="30"/>
      <c r="BB524" s="12"/>
      <c r="BF524" s="12"/>
      <c r="BG524" s="12"/>
      <c r="BH524" s="12"/>
      <c r="BO524" s="7"/>
      <c r="BP524" s="7"/>
      <c r="BQ524" s="7"/>
      <c r="BU524" s="7"/>
      <c r="BV524" s="7"/>
      <c r="BW524" s="7"/>
      <c r="CD524" s="7"/>
      <c r="CE524" s="7"/>
      <c r="CF524" s="7"/>
      <c r="CJ524" s="7"/>
      <c r="CK524" s="7"/>
      <c r="CL524" s="7"/>
    </row>
    <row r="525" spans="1:90">
      <c r="A525" s="11"/>
      <c r="B525" s="373"/>
      <c r="C525" s="373"/>
      <c r="D525" s="373"/>
      <c r="E525" s="13"/>
      <c r="F525" s="11"/>
      <c r="G525" s="25"/>
      <c r="H525" s="31"/>
      <c r="I525" s="30"/>
      <c r="M525" s="25"/>
      <c r="N525" s="31"/>
      <c r="O525" s="30"/>
      <c r="V525" s="12"/>
      <c r="W525" s="12"/>
      <c r="X525" s="14"/>
      <c r="AB525" s="25"/>
      <c r="AC525" s="12"/>
      <c r="AD525" s="12"/>
      <c r="AK525" s="12"/>
      <c r="AL525" s="30"/>
      <c r="AM525" s="32"/>
      <c r="AQ525" s="12"/>
      <c r="AR525" s="12"/>
      <c r="AS525" s="12"/>
      <c r="AZ525" s="49"/>
      <c r="BA525" s="30"/>
      <c r="BB525" s="12"/>
      <c r="BF525" s="12"/>
      <c r="BG525" s="12"/>
      <c r="BH525" s="12"/>
      <c r="BO525" s="7"/>
      <c r="BP525" s="7"/>
      <c r="BQ525" s="7"/>
      <c r="BU525" s="7"/>
      <c r="BV525" s="7"/>
      <c r="BW525" s="7"/>
      <c r="CD525" s="7"/>
      <c r="CE525" s="7"/>
      <c r="CF525" s="7"/>
      <c r="CJ525" s="7"/>
      <c r="CK525" s="7"/>
      <c r="CL525" s="7"/>
    </row>
    <row r="526" spans="1:90">
      <c r="A526" s="11"/>
      <c r="B526" s="373"/>
      <c r="C526" s="373"/>
      <c r="D526" s="373"/>
      <c r="E526" s="13"/>
      <c r="F526" s="11"/>
      <c r="G526" s="25"/>
      <c r="H526" s="31"/>
      <c r="I526" s="30"/>
      <c r="M526" s="25"/>
      <c r="N526" s="31"/>
      <c r="O526" s="30"/>
      <c r="V526" s="12"/>
      <c r="W526" s="12"/>
      <c r="X526" s="14"/>
      <c r="AB526" s="25"/>
      <c r="AC526" s="12"/>
      <c r="AD526" s="12"/>
      <c r="AK526" s="12"/>
      <c r="AL526" s="30"/>
      <c r="AM526" s="32"/>
      <c r="AQ526" s="12"/>
      <c r="AR526" s="12"/>
      <c r="AS526" s="12"/>
      <c r="AZ526" s="49"/>
      <c r="BA526" s="30"/>
      <c r="BB526" s="12"/>
      <c r="BF526" s="12"/>
      <c r="BG526" s="12"/>
      <c r="BH526" s="12"/>
      <c r="BO526" s="7"/>
      <c r="BP526" s="7"/>
      <c r="BQ526" s="7"/>
      <c r="BU526" s="7"/>
      <c r="BV526" s="7"/>
      <c r="BW526" s="7"/>
      <c r="CD526" s="7"/>
      <c r="CE526" s="7"/>
      <c r="CF526" s="7"/>
      <c r="CJ526" s="7"/>
      <c r="CK526" s="7"/>
      <c r="CL526" s="7"/>
    </row>
    <row r="527" spans="1:90">
      <c r="A527" s="11"/>
      <c r="B527" s="373"/>
      <c r="C527" s="373"/>
      <c r="D527" s="373"/>
      <c r="E527" s="13"/>
      <c r="F527" s="11"/>
      <c r="G527" s="25"/>
      <c r="H527" s="31"/>
      <c r="I527" s="30"/>
      <c r="M527" s="25"/>
      <c r="N527" s="31"/>
      <c r="O527" s="30"/>
      <c r="V527" s="12"/>
      <c r="W527" s="12"/>
      <c r="X527" s="14"/>
      <c r="AB527" s="25"/>
      <c r="AC527" s="12"/>
      <c r="AD527" s="12"/>
      <c r="AK527" s="12"/>
      <c r="AL527" s="30"/>
      <c r="AM527" s="32"/>
      <c r="AQ527" s="12"/>
      <c r="AR527" s="12"/>
      <c r="AS527" s="12"/>
      <c r="AZ527" s="49"/>
      <c r="BA527" s="30"/>
      <c r="BB527" s="12"/>
      <c r="BF527" s="12"/>
      <c r="BG527" s="12"/>
      <c r="BH527" s="12"/>
      <c r="BO527" s="7"/>
      <c r="BP527" s="7"/>
      <c r="BQ527" s="7"/>
      <c r="BU527" s="7"/>
      <c r="BV527" s="7"/>
      <c r="BW527" s="7"/>
      <c r="CD527" s="7"/>
      <c r="CE527" s="7"/>
      <c r="CF527" s="7"/>
      <c r="CJ527" s="7"/>
      <c r="CK527" s="7"/>
      <c r="CL527" s="7"/>
    </row>
    <row r="528" spans="1:90">
      <c r="A528" s="11"/>
      <c r="B528" s="373"/>
      <c r="C528" s="373"/>
      <c r="D528" s="373"/>
      <c r="E528" s="13"/>
      <c r="F528" s="11"/>
      <c r="G528" s="25"/>
      <c r="H528" s="31"/>
      <c r="I528" s="30"/>
      <c r="M528" s="25"/>
      <c r="N528" s="31"/>
      <c r="O528" s="30"/>
      <c r="V528" s="12"/>
      <c r="W528" s="12"/>
      <c r="X528" s="14"/>
      <c r="AB528" s="25"/>
      <c r="AC528" s="12"/>
      <c r="AD528" s="12"/>
      <c r="AK528" s="12"/>
      <c r="AL528" s="30"/>
      <c r="AM528" s="32"/>
      <c r="AQ528" s="12"/>
      <c r="AR528" s="12"/>
      <c r="AS528" s="12"/>
      <c r="AZ528" s="49"/>
      <c r="BA528" s="30"/>
      <c r="BB528" s="12"/>
      <c r="BF528" s="12"/>
      <c r="BG528" s="12"/>
      <c r="BH528" s="12"/>
      <c r="BO528" s="7"/>
      <c r="BP528" s="7"/>
      <c r="BQ528" s="7"/>
      <c r="BU528" s="7"/>
      <c r="BV528" s="7"/>
      <c r="BW528" s="7"/>
      <c r="CD528" s="7"/>
      <c r="CE528" s="7"/>
      <c r="CF528" s="7"/>
      <c r="CJ528" s="7"/>
      <c r="CK528" s="7"/>
      <c r="CL528" s="7"/>
    </row>
    <row r="529" spans="1:90">
      <c r="A529" s="11"/>
      <c r="B529" s="373"/>
      <c r="C529" s="373"/>
      <c r="D529" s="373"/>
      <c r="E529" s="13"/>
      <c r="F529" s="11"/>
      <c r="G529" s="25"/>
      <c r="H529" s="31"/>
      <c r="I529" s="30"/>
      <c r="M529" s="25"/>
      <c r="N529" s="31"/>
      <c r="O529" s="30"/>
      <c r="V529" s="12"/>
      <c r="W529" s="12"/>
      <c r="X529" s="14"/>
      <c r="AB529" s="25"/>
      <c r="AC529" s="12"/>
      <c r="AD529" s="12"/>
      <c r="AK529" s="12"/>
      <c r="AL529" s="30"/>
      <c r="AM529" s="32"/>
      <c r="AQ529" s="12"/>
      <c r="AR529" s="12"/>
      <c r="AS529" s="12"/>
      <c r="AZ529" s="49"/>
      <c r="BA529" s="30"/>
      <c r="BB529" s="12"/>
      <c r="BF529" s="12"/>
      <c r="BG529" s="12"/>
      <c r="BH529" s="12"/>
      <c r="BO529" s="7"/>
      <c r="BP529" s="7"/>
      <c r="BQ529" s="7"/>
      <c r="BU529" s="7"/>
      <c r="BV529" s="7"/>
      <c r="BW529" s="7"/>
      <c r="CD529" s="7"/>
      <c r="CE529" s="7"/>
      <c r="CF529" s="7"/>
      <c r="CJ529" s="7"/>
      <c r="CK529" s="7"/>
      <c r="CL529" s="7"/>
    </row>
    <row r="530" spans="1:90">
      <c r="A530" s="11"/>
      <c r="B530" s="373"/>
      <c r="C530" s="373"/>
      <c r="D530" s="373"/>
      <c r="E530" s="13"/>
      <c r="F530" s="11"/>
      <c r="G530" s="25"/>
      <c r="H530" s="31"/>
      <c r="I530" s="30"/>
      <c r="M530" s="25"/>
      <c r="N530" s="31"/>
      <c r="O530" s="30"/>
      <c r="V530" s="12"/>
      <c r="W530" s="12"/>
      <c r="X530" s="14"/>
      <c r="AB530" s="25"/>
      <c r="AC530" s="12"/>
      <c r="AD530" s="12"/>
      <c r="AK530" s="12"/>
      <c r="AL530" s="30"/>
      <c r="AM530" s="32"/>
      <c r="AQ530" s="12"/>
      <c r="AR530" s="12"/>
      <c r="AS530" s="12"/>
      <c r="AZ530" s="49"/>
      <c r="BA530" s="30"/>
      <c r="BB530" s="12"/>
      <c r="BF530" s="12"/>
      <c r="BG530" s="12"/>
      <c r="BH530" s="12"/>
      <c r="BO530" s="7"/>
      <c r="BP530" s="7"/>
      <c r="BQ530" s="7"/>
      <c r="BU530" s="7"/>
      <c r="BV530" s="7"/>
      <c r="BW530" s="7"/>
      <c r="CD530" s="7"/>
      <c r="CE530" s="7"/>
      <c r="CF530" s="7"/>
      <c r="CJ530" s="7"/>
      <c r="CK530" s="7"/>
      <c r="CL530" s="7"/>
    </row>
    <row r="531" spans="1:90">
      <c r="A531" s="11"/>
      <c r="B531" s="373"/>
      <c r="C531" s="373"/>
      <c r="D531" s="373"/>
      <c r="E531" s="13"/>
      <c r="F531" s="11"/>
      <c r="G531" s="25"/>
      <c r="H531" s="31"/>
      <c r="I531" s="30"/>
      <c r="M531" s="25"/>
      <c r="N531" s="31"/>
      <c r="O531" s="30"/>
      <c r="V531" s="12"/>
      <c r="W531" s="12"/>
      <c r="X531" s="14"/>
      <c r="AB531" s="25"/>
      <c r="AC531" s="12"/>
      <c r="AD531" s="12"/>
      <c r="AK531" s="12"/>
      <c r="AL531" s="30"/>
      <c r="AM531" s="32"/>
      <c r="AQ531" s="12"/>
      <c r="AR531" s="12"/>
      <c r="AS531" s="12"/>
      <c r="AZ531" s="49"/>
      <c r="BA531" s="30"/>
      <c r="BB531" s="12"/>
      <c r="BF531" s="12"/>
      <c r="BG531" s="12"/>
      <c r="BH531" s="12"/>
      <c r="BO531" s="7"/>
      <c r="BP531" s="7"/>
      <c r="BQ531" s="7"/>
      <c r="BU531" s="7"/>
      <c r="BV531" s="7"/>
      <c r="BW531" s="7"/>
      <c r="CD531" s="7"/>
      <c r="CE531" s="7"/>
      <c r="CF531" s="7"/>
      <c r="CJ531" s="7"/>
      <c r="CK531" s="7"/>
      <c r="CL531" s="7"/>
    </row>
    <row r="532" spans="1:90">
      <c r="A532" s="11"/>
      <c r="B532" s="373"/>
      <c r="C532" s="373"/>
      <c r="D532" s="373"/>
      <c r="E532" s="13"/>
      <c r="F532" s="11"/>
      <c r="G532" s="25"/>
      <c r="H532" s="31"/>
      <c r="I532" s="30"/>
      <c r="M532" s="25"/>
      <c r="N532" s="31"/>
      <c r="O532" s="30"/>
      <c r="V532" s="12"/>
      <c r="W532" s="12"/>
      <c r="X532" s="14"/>
      <c r="AB532" s="25"/>
      <c r="AC532" s="12"/>
      <c r="AD532" s="12"/>
      <c r="AK532" s="12"/>
      <c r="AL532" s="30"/>
      <c r="AM532" s="32"/>
      <c r="AQ532" s="12"/>
      <c r="AR532" s="12"/>
      <c r="AS532" s="12"/>
      <c r="AZ532" s="49"/>
      <c r="BA532" s="30"/>
      <c r="BB532" s="12"/>
      <c r="BF532" s="12"/>
      <c r="BG532" s="12"/>
      <c r="BH532" s="12"/>
      <c r="BO532" s="7"/>
      <c r="BP532" s="7"/>
      <c r="BQ532" s="7"/>
      <c r="BU532" s="7"/>
      <c r="BV532" s="7"/>
      <c r="BW532" s="7"/>
      <c r="CD532" s="7"/>
      <c r="CE532" s="7"/>
      <c r="CF532" s="7"/>
      <c r="CJ532" s="7"/>
      <c r="CK532" s="7"/>
      <c r="CL532" s="7"/>
    </row>
    <row r="533" spans="1:90">
      <c r="A533" s="11"/>
      <c r="B533" s="373"/>
      <c r="C533" s="373"/>
      <c r="D533" s="373"/>
      <c r="E533" s="13"/>
      <c r="F533" s="11"/>
      <c r="G533" s="25"/>
      <c r="H533" s="31"/>
      <c r="I533" s="30"/>
      <c r="M533" s="25"/>
      <c r="N533" s="31"/>
      <c r="O533" s="30"/>
      <c r="V533" s="12"/>
      <c r="W533" s="12"/>
      <c r="X533" s="14"/>
      <c r="AB533" s="25"/>
      <c r="AC533" s="12"/>
      <c r="AD533" s="12"/>
      <c r="AK533" s="12"/>
      <c r="AL533" s="30"/>
      <c r="AM533" s="32"/>
      <c r="AQ533" s="12"/>
      <c r="AR533" s="12"/>
      <c r="AS533" s="12"/>
      <c r="AZ533" s="49"/>
      <c r="BA533" s="30"/>
      <c r="BB533" s="12"/>
      <c r="BF533" s="12"/>
      <c r="BG533" s="12"/>
      <c r="BH533" s="12"/>
      <c r="BO533" s="7"/>
      <c r="BP533" s="7"/>
      <c r="BQ533" s="7"/>
      <c r="BU533" s="7"/>
      <c r="BV533" s="7"/>
      <c r="BW533" s="7"/>
      <c r="CD533" s="7"/>
      <c r="CE533" s="7"/>
      <c r="CF533" s="7"/>
      <c r="CJ533" s="7"/>
      <c r="CK533" s="7"/>
      <c r="CL533" s="7"/>
    </row>
    <row r="534" spans="1:90">
      <c r="A534" s="11"/>
      <c r="B534" s="373"/>
      <c r="C534" s="373"/>
      <c r="D534" s="373"/>
      <c r="E534" s="13"/>
      <c r="F534" s="11"/>
      <c r="G534" s="25"/>
      <c r="H534" s="31"/>
      <c r="I534" s="30"/>
      <c r="M534" s="25"/>
      <c r="N534" s="31"/>
      <c r="O534" s="30"/>
      <c r="V534" s="12"/>
      <c r="W534" s="12"/>
      <c r="X534" s="14"/>
      <c r="AB534" s="25"/>
      <c r="AC534" s="12"/>
      <c r="AD534" s="12"/>
      <c r="AK534" s="12"/>
      <c r="AL534" s="30"/>
      <c r="AM534" s="32"/>
      <c r="AQ534" s="12"/>
      <c r="AR534" s="12"/>
      <c r="AS534" s="12"/>
      <c r="AZ534" s="49"/>
      <c r="BA534" s="30"/>
      <c r="BB534" s="12"/>
      <c r="BF534" s="12"/>
      <c r="BG534" s="12"/>
      <c r="BH534" s="12"/>
      <c r="BO534" s="7"/>
      <c r="BP534" s="7"/>
      <c r="BQ534" s="7"/>
      <c r="BU534" s="7"/>
      <c r="BV534" s="7"/>
      <c r="BW534" s="7"/>
      <c r="CD534" s="7"/>
      <c r="CE534" s="7"/>
      <c r="CF534" s="7"/>
      <c r="CJ534" s="7"/>
      <c r="CK534" s="7"/>
      <c r="CL534" s="7"/>
    </row>
    <row r="535" spans="1:90">
      <c r="A535" s="11"/>
      <c r="B535" s="373"/>
      <c r="C535" s="373"/>
      <c r="D535" s="373"/>
      <c r="E535" s="13"/>
      <c r="F535" s="11"/>
      <c r="G535" s="25"/>
      <c r="H535" s="31"/>
      <c r="I535" s="30"/>
      <c r="M535" s="25"/>
      <c r="N535" s="31"/>
      <c r="O535" s="30"/>
      <c r="V535" s="12"/>
      <c r="W535" s="12"/>
      <c r="X535" s="14"/>
      <c r="AB535" s="25"/>
      <c r="AC535" s="12"/>
      <c r="AD535" s="12"/>
      <c r="AK535" s="12"/>
      <c r="AL535" s="30"/>
      <c r="AM535" s="32"/>
      <c r="AQ535" s="12"/>
      <c r="AR535" s="12"/>
      <c r="AS535" s="12"/>
      <c r="AZ535" s="49"/>
      <c r="BA535" s="30"/>
      <c r="BB535" s="12"/>
      <c r="BF535" s="12"/>
      <c r="BG535" s="12"/>
      <c r="BH535" s="12"/>
      <c r="BO535" s="7"/>
      <c r="BP535" s="7"/>
      <c r="BQ535" s="7"/>
      <c r="BU535" s="7"/>
      <c r="BV535" s="7"/>
      <c r="BW535" s="7"/>
      <c r="CD535" s="7"/>
      <c r="CE535" s="7"/>
      <c r="CF535" s="7"/>
      <c r="CJ535" s="7"/>
      <c r="CK535" s="7"/>
      <c r="CL535" s="7"/>
    </row>
    <row r="536" spans="1:90">
      <c r="A536" s="11"/>
      <c r="B536" s="373"/>
      <c r="C536" s="373"/>
      <c r="D536" s="373"/>
      <c r="E536" s="13"/>
      <c r="F536" s="11"/>
      <c r="G536" s="25"/>
      <c r="H536" s="31"/>
      <c r="I536" s="30"/>
      <c r="M536" s="25"/>
      <c r="N536" s="31"/>
      <c r="O536" s="30"/>
      <c r="V536" s="12"/>
      <c r="W536" s="12"/>
      <c r="X536" s="14"/>
      <c r="AB536" s="25"/>
      <c r="AC536" s="12"/>
      <c r="AD536" s="12"/>
      <c r="AK536" s="12"/>
      <c r="AL536" s="30"/>
      <c r="AM536" s="32"/>
      <c r="AQ536" s="12"/>
      <c r="AR536" s="12"/>
      <c r="AS536" s="12"/>
      <c r="AZ536" s="49"/>
      <c r="BA536" s="30"/>
      <c r="BB536" s="12"/>
      <c r="BF536" s="12"/>
      <c r="BG536" s="12"/>
      <c r="BH536" s="12"/>
      <c r="BO536" s="7"/>
      <c r="BP536" s="7"/>
      <c r="BQ536" s="7"/>
      <c r="BU536" s="7"/>
      <c r="BV536" s="7"/>
      <c r="BW536" s="7"/>
      <c r="CD536" s="7"/>
      <c r="CE536" s="7"/>
      <c r="CF536" s="7"/>
      <c r="CJ536" s="7"/>
      <c r="CK536" s="7"/>
      <c r="CL536" s="7"/>
    </row>
    <row r="537" spans="1:90">
      <c r="A537" s="11"/>
      <c r="B537" s="373"/>
      <c r="C537" s="373"/>
      <c r="D537" s="373"/>
      <c r="E537" s="13"/>
      <c r="F537" s="11"/>
      <c r="G537" s="25"/>
      <c r="H537" s="31"/>
      <c r="I537" s="30"/>
      <c r="M537" s="25"/>
      <c r="N537" s="31"/>
      <c r="O537" s="30"/>
      <c r="V537" s="12"/>
      <c r="W537" s="12"/>
      <c r="X537" s="14"/>
      <c r="AB537" s="25"/>
      <c r="AC537" s="12"/>
      <c r="AD537" s="12"/>
      <c r="AK537" s="12"/>
      <c r="AL537" s="30"/>
      <c r="AM537" s="32"/>
      <c r="AQ537" s="12"/>
      <c r="AR537" s="12"/>
      <c r="AS537" s="12"/>
      <c r="AZ537" s="49"/>
      <c r="BA537" s="30"/>
      <c r="BB537" s="12"/>
      <c r="BF537" s="12"/>
      <c r="BG537" s="12"/>
      <c r="BH537" s="12"/>
      <c r="BO537" s="7"/>
      <c r="BP537" s="7"/>
      <c r="BQ537" s="7"/>
      <c r="BU537" s="7"/>
      <c r="BV537" s="7"/>
      <c r="BW537" s="7"/>
      <c r="CD537" s="7"/>
      <c r="CE537" s="7"/>
      <c r="CF537" s="7"/>
      <c r="CJ537" s="7"/>
      <c r="CK537" s="7"/>
      <c r="CL537" s="7"/>
    </row>
    <row r="538" spans="1:90">
      <c r="A538" s="11"/>
      <c r="B538" s="373"/>
      <c r="C538" s="373"/>
      <c r="D538" s="373"/>
      <c r="E538" s="13"/>
      <c r="F538" s="11"/>
      <c r="G538" s="25"/>
      <c r="H538" s="31"/>
      <c r="I538" s="30"/>
      <c r="M538" s="25"/>
      <c r="N538" s="31"/>
      <c r="O538" s="30"/>
      <c r="V538" s="12"/>
      <c r="W538" s="12"/>
      <c r="X538" s="14"/>
      <c r="AB538" s="25"/>
      <c r="AC538" s="12"/>
      <c r="AD538" s="12"/>
      <c r="AK538" s="12"/>
      <c r="AL538" s="30"/>
      <c r="AM538" s="32"/>
      <c r="AQ538" s="12"/>
      <c r="AR538" s="12"/>
      <c r="AS538" s="12"/>
      <c r="AZ538" s="49"/>
      <c r="BA538" s="30"/>
      <c r="BB538" s="12"/>
      <c r="BF538" s="12"/>
      <c r="BG538" s="12"/>
      <c r="BH538" s="12"/>
      <c r="BO538" s="7"/>
      <c r="BP538" s="7"/>
      <c r="BQ538" s="7"/>
      <c r="BU538" s="7"/>
      <c r="BV538" s="7"/>
      <c r="BW538" s="7"/>
      <c r="CD538" s="7"/>
      <c r="CE538" s="7"/>
      <c r="CF538" s="7"/>
      <c r="CJ538" s="7"/>
      <c r="CK538" s="7"/>
      <c r="CL538" s="7"/>
    </row>
    <row r="539" spans="1:90">
      <c r="A539" s="11"/>
      <c r="B539" s="373"/>
      <c r="C539" s="373"/>
      <c r="D539" s="373"/>
      <c r="E539" s="13"/>
      <c r="F539" s="11"/>
      <c r="G539" s="25"/>
      <c r="H539" s="31"/>
      <c r="I539" s="30"/>
      <c r="M539" s="25"/>
      <c r="N539" s="31"/>
      <c r="O539" s="30"/>
      <c r="V539" s="12"/>
      <c r="W539" s="12"/>
      <c r="X539" s="14"/>
      <c r="AB539" s="25"/>
      <c r="AC539" s="12"/>
      <c r="AD539" s="12"/>
      <c r="AK539" s="12"/>
      <c r="AL539" s="30"/>
      <c r="AM539" s="32"/>
      <c r="AQ539" s="12"/>
      <c r="AR539" s="12"/>
      <c r="AS539" s="12"/>
      <c r="AZ539" s="49"/>
      <c r="BA539" s="30"/>
      <c r="BB539" s="12"/>
      <c r="BF539" s="12"/>
      <c r="BG539" s="12"/>
      <c r="BH539" s="12"/>
      <c r="BO539" s="7"/>
      <c r="BP539" s="7"/>
      <c r="BQ539" s="7"/>
      <c r="BU539" s="7"/>
      <c r="BV539" s="7"/>
      <c r="BW539" s="7"/>
      <c r="CD539" s="7"/>
      <c r="CE539" s="7"/>
      <c r="CF539" s="7"/>
      <c r="CJ539" s="7"/>
      <c r="CK539" s="7"/>
      <c r="CL539" s="7"/>
    </row>
    <row r="540" spans="1:90">
      <c r="A540" s="11"/>
      <c r="B540" s="373"/>
      <c r="C540" s="373"/>
      <c r="D540" s="373"/>
      <c r="E540" s="13"/>
      <c r="F540" s="11"/>
      <c r="G540" s="25"/>
      <c r="H540" s="31"/>
      <c r="I540" s="30"/>
      <c r="M540" s="25"/>
      <c r="N540" s="31"/>
      <c r="O540" s="30"/>
      <c r="V540" s="12"/>
      <c r="W540" s="12"/>
      <c r="X540" s="14"/>
      <c r="AB540" s="25"/>
      <c r="AC540" s="12"/>
      <c r="AD540" s="12"/>
      <c r="AK540" s="12"/>
      <c r="AL540" s="30"/>
      <c r="AM540" s="32"/>
      <c r="AQ540" s="12"/>
      <c r="AR540" s="12"/>
      <c r="AS540" s="12"/>
      <c r="AZ540" s="49"/>
      <c r="BA540" s="30"/>
      <c r="BB540" s="12"/>
      <c r="BF540" s="12"/>
      <c r="BG540" s="12"/>
      <c r="BH540" s="12"/>
      <c r="BO540" s="7"/>
      <c r="BP540" s="7"/>
      <c r="BQ540" s="7"/>
      <c r="BU540" s="7"/>
      <c r="BV540" s="7"/>
      <c r="BW540" s="7"/>
      <c r="CD540" s="7"/>
      <c r="CE540" s="7"/>
      <c r="CF540" s="7"/>
      <c r="CJ540" s="7"/>
      <c r="CK540" s="7"/>
      <c r="CL540" s="7"/>
    </row>
    <row r="541" spans="1:90">
      <c r="A541" s="11"/>
      <c r="B541" s="373"/>
      <c r="C541" s="373"/>
      <c r="D541" s="373"/>
      <c r="E541" s="13"/>
      <c r="F541" s="11"/>
      <c r="G541" s="25"/>
      <c r="H541" s="31"/>
      <c r="I541" s="30"/>
      <c r="M541" s="25"/>
      <c r="N541" s="31"/>
      <c r="O541" s="30"/>
      <c r="V541" s="12"/>
      <c r="W541" s="12"/>
      <c r="X541" s="14"/>
      <c r="AB541" s="25"/>
      <c r="AC541" s="12"/>
      <c r="AD541" s="12"/>
      <c r="AK541" s="12"/>
      <c r="AL541" s="30"/>
      <c r="AM541" s="32"/>
      <c r="AQ541" s="12"/>
      <c r="AR541" s="12"/>
      <c r="AS541" s="12"/>
      <c r="AZ541" s="49"/>
      <c r="BA541" s="30"/>
      <c r="BB541" s="12"/>
      <c r="BF541" s="12"/>
      <c r="BG541" s="12"/>
      <c r="BH541" s="12"/>
      <c r="BO541" s="7"/>
      <c r="BP541" s="7"/>
      <c r="BQ541" s="7"/>
      <c r="BU541" s="7"/>
      <c r="BV541" s="7"/>
      <c r="BW541" s="7"/>
      <c r="CD541" s="7"/>
      <c r="CE541" s="7"/>
      <c r="CF541" s="7"/>
      <c r="CJ541" s="7"/>
      <c r="CK541" s="7"/>
      <c r="CL541" s="7"/>
    </row>
    <row r="542" spans="1:90">
      <c r="A542" s="11"/>
      <c r="B542" s="373"/>
      <c r="C542" s="373"/>
      <c r="D542" s="373"/>
      <c r="E542" s="13"/>
      <c r="F542" s="11"/>
      <c r="G542" s="25"/>
      <c r="H542" s="31"/>
      <c r="I542" s="30"/>
      <c r="M542" s="25"/>
      <c r="N542" s="31"/>
      <c r="O542" s="30"/>
      <c r="V542" s="12"/>
      <c r="W542" s="12"/>
      <c r="X542" s="14"/>
      <c r="AB542" s="25"/>
      <c r="AC542" s="12"/>
      <c r="AD542" s="12"/>
      <c r="AK542" s="12"/>
      <c r="AL542" s="30"/>
      <c r="AM542" s="32"/>
      <c r="AQ542" s="12"/>
      <c r="AR542" s="12"/>
      <c r="AS542" s="12"/>
      <c r="AZ542" s="49"/>
      <c r="BA542" s="30"/>
      <c r="BB542" s="12"/>
      <c r="BF542" s="12"/>
      <c r="BG542" s="12"/>
      <c r="BH542" s="12"/>
      <c r="BO542" s="7"/>
      <c r="BP542" s="7"/>
      <c r="BQ542" s="7"/>
      <c r="BU542" s="7"/>
      <c r="BV542" s="7"/>
      <c r="BW542" s="7"/>
      <c r="CD542" s="7"/>
      <c r="CE542" s="7"/>
      <c r="CF542" s="7"/>
      <c r="CJ542" s="7"/>
      <c r="CK542" s="7"/>
      <c r="CL542" s="7"/>
    </row>
    <row r="543" spans="1:90">
      <c r="A543" s="11"/>
      <c r="B543" s="373"/>
      <c r="C543" s="373"/>
      <c r="D543" s="373"/>
      <c r="E543" s="13"/>
      <c r="F543" s="11"/>
      <c r="G543" s="25"/>
      <c r="H543" s="31"/>
      <c r="I543" s="30"/>
      <c r="M543" s="25"/>
      <c r="N543" s="31"/>
      <c r="O543" s="30"/>
      <c r="V543" s="12"/>
      <c r="W543" s="12"/>
      <c r="X543" s="14"/>
      <c r="AB543" s="25"/>
      <c r="AC543" s="12"/>
      <c r="AD543" s="12"/>
      <c r="AK543" s="12"/>
      <c r="AL543" s="30"/>
      <c r="AM543" s="32"/>
      <c r="AQ543" s="12"/>
      <c r="AR543" s="12"/>
      <c r="AS543" s="12"/>
      <c r="AZ543" s="49"/>
      <c r="BA543" s="30"/>
      <c r="BB543" s="12"/>
      <c r="BF543" s="12"/>
      <c r="BG543" s="12"/>
      <c r="BH543" s="12"/>
      <c r="BO543" s="7"/>
      <c r="BP543" s="7"/>
      <c r="BQ543" s="7"/>
      <c r="BU543" s="7"/>
      <c r="BV543" s="7"/>
      <c r="BW543" s="7"/>
      <c r="CD543" s="7"/>
      <c r="CE543" s="7"/>
      <c r="CF543" s="7"/>
      <c r="CJ543" s="7"/>
      <c r="CK543" s="7"/>
      <c r="CL543" s="7"/>
    </row>
    <row r="544" spans="1:90">
      <c r="A544" s="11"/>
      <c r="B544" s="373"/>
      <c r="C544" s="373"/>
      <c r="D544" s="373"/>
      <c r="E544" s="13"/>
      <c r="F544" s="11"/>
      <c r="G544" s="25"/>
      <c r="H544" s="31"/>
      <c r="I544" s="30"/>
      <c r="M544" s="25"/>
      <c r="N544" s="31"/>
      <c r="O544" s="30"/>
      <c r="V544" s="12"/>
      <c r="W544" s="12"/>
      <c r="X544" s="14"/>
      <c r="AB544" s="25"/>
      <c r="AC544" s="12"/>
      <c r="AD544" s="12"/>
      <c r="AK544" s="12"/>
      <c r="AL544" s="30"/>
      <c r="AM544" s="32"/>
      <c r="AQ544" s="12"/>
      <c r="AR544" s="12"/>
      <c r="AS544" s="12"/>
      <c r="AZ544" s="49"/>
      <c r="BA544" s="30"/>
      <c r="BB544" s="12"/>
      <c r="BF544" s="12"/>
      <c r="BG544" s="12"/>
      <c r="BH544" s="12"/>
      <c r="BO544" s="7"/>
      <c r="BP544" s="7"/>
      <c r="BQ544" s="7"/>
      <c r="BU544" s="7"/>
      <c r="BV544" s="7"/>
      <c r="BW544" s="7"/>
      <c r="CD544" s="7"/>
      <c r="CE544" s="7"/>
      <c r="CF544" s="7"/>
      <c r="CJ544" s="7"/>
      <c r="CK544" s="7"/>
      <c r="CL544" s="7"/>
    </row>
    <row r="545" spans="1:90">
      <c r="A545" s="11"/>
      <c r="B545" s="373"/>
      <c r="C545" s="373"/>
      <c r="D545" s="373"/>
      <c r="E545" s="13"/>
      <c r="F545" s="11"/>
      <c r="G545" s="25"/>
      <c r="H545" s="31"/>
      <c r="I545" s="30"/>
      <c r="M545" s="25"/>
      <c r="N545" s="31"/>
      <c r="O545" s="30"/>
      <c r="V545" s="12"/>
      <c r="W545" s="12"/>
      <c r="X545" s="14"/>
      <c r="AB545" s="25"/>
      <c r="AC545" s="12"/>
      <c r="AD545" s="12"/>
      <c r="AK545" s="12"/>
      <c r="AL545" s="30"/>
      <c r="AM545" s="32"/>
      <c r="AQ545" s="12"/>
      <c r="AR545" s="12"/>
      <c r="AS545" s="12"/>
      <c r="AZ545" s="49"/>
      <c r="BA545" s="30"/>
      <c r="BB545" s="12"/>
      <c r="BF545" s="12"/>
      <c r="BG545" s="12"/>
      <c r="BH545" s="12"/>
      <c r="BO545" s="7"/>
      <c r="BP545" s="7"/>
      <c r="BQ545" s="7"/>
      <c r="BU545" s="7"/>
      <c r="BV545" s="7"/>
      <c r="BW545" s="7"/>
      <c r="CD545" s="7"/>
      <c r="CE545" s="7"/>
      <c r="CF545" s="7"/>
      <c r="CJ545" s="7"/>
      <c r="CK545" s="7"/>
      <c r="CL545" s="7"/>
    </row>
    <row r="546" spans="1:90">
      <c r="A546" s="11"/>
      <c r="B546" s="373"/>
      <c r="C546" s="373"/>
      <c r="D546" s="373"/>
      <c r="E546" s="13"/>
      <c r="F546" s="11"/>
      <c r="G546" s="25"/>
      <c r="H546" s="31"/>
      <c r="I546" s="30"/>
      <c r="M546" s="25"/>
      <c r="N546" s="31"/>
      <c r="O546" s="30"/>
      <c r="V546" s="12"/>
      <c r="W546" s="12"/>
      <c r="X546" s="14"/>
      <c r="AB546" s="25"/>
      <c r="AC546" s="12"/>
      <c r="AD546" s="12"/>
      <c r="AK546" s="12"/>
      <c r="AL546" s="30"/>
      <c r="AM546" s="32"/>
      <c r="AQ546" s="12"/>
      <c r="AR546" s="12"/>
      <c r="AS546" s="12"/>
      <c r="AZ546" s="49"/>
      <c r="BA546" s="30"/>
      <c r="BB546" s="12"/>
      <c r="BF546" s="12"/>
      <c r="BG546" s="12"/>
      <c r="BH546" s="12"/>
      <c r="BO546" s="7"/>
      <c r="BP546" s="7"/>
      <c r="BQ546" s="7"/>
      <c r="BU546" s="7"/>
      <c r="BV546" s="7"/>
      <c r="BW546" s="7"/>
      <c r="CD546" s="7"/>
      <c r="CE546" s="7"/>
      <c r="CF546" s="7"/>
      <c r="CJ546" s="7"/>
      <c r="CK546" s="7"/>
      <c r="CL546" s="7"/>
    </row>
    <row r="547" spans="1:90">
      <c r="A547" s="11"/>
      <c r="B547" s="373"/>
      <c r="C547" s="373"/>
      <c r="D547" s="373"/>
      <c r="E547" s="13"/>
      <c r="F547" s="11"/>
      <c r="G547" s="25"/>
      <c r="H547" s="31"/>
      <c r="I547" s="30"/>
      <c r="M547" s="25"/>
      <c r="N547" s="31"/>
      <c r="O547" s="30"/>
      <c r="V547" s="12"/>
      <c r="W547" s="12"/>
      <c r="X547" s="14"/>
      <c r="AB547" s="25"/>
      <c r="AC547" s="12"/>
      <c r="AD547" s="12"/>
      <c r="AK547" s="12"/>
      <c r="AL547" s="30"/>
      <c r="AM547" s="32"/>
      <c r="AQ547" s="12"/>
      <c r="AR547" s="12"/>
      <c r="AS547" s="12"/>
      <c r="AZ547" s="49"/>
      <c r="BA547" s="30"/>
      <c r="BB547" s="12"/>
      <c r="BF547" s="12"/>
      <c r="BG547" s="12"/>
      <c r="BH547" s="12"/>
      <c r="BO547" s="7"/>
      <c r="BP547" s="7"/>
      <c r="BQ547" s="7"/>
      <c r="BU547" s="7"/>
      <c r="BV547" s="7"/>
      <c r="BW547" s="7"/>
      <c r="CD547" s="7"/>
      <c r="CE547" s="7"/>
      <c r="CF547" s="7"/>
      <c r="CJ547" s="7"/>
      <c r="CK547" s="7"/>
      <c r="CL547" s="7"/>
    </row>
    <row r="548" spans="1:90">
      <c r="A548" s="11"/>
      <c r="B548" s="373"/>
      <c r="C548" s="373"/>
      <c r="D548" s="373"/>
      <c r="E548" s="13"/>
      <c r="F548" s="11"/>
      <c r="G548" s="25"/>
      <c r="H548" s="31"/>
      <c r="I548" s="30"/>
      <c r="M548" s="25"/>
      <c r="N548" s="31"/>
      <c r="O548" s="30"/>
      <c r="V548" s="12"/>
      <c r="W548" s="12"/>
      <c r="X548" s="14"/>
      <c r="AB548" s="25"/>
      <c r="AC548" s="12"/>
      <c r="AD548" s="12"/>
      <c r="AK548" s="12"/>
      <c r="AL548" s="30"/>
      <c r="AM548" s="32"/>
      <c r="AQ548" s="12"/>
      <c r="AR548" s="12"/>
      <c r="AS548" s="12"/>
      <c r="AZ548" s="49"/>
      <c r="BA548" s="30"/>
      <c r="BB548" s="12"/>
      <c r="BF548" s="12"/>
      <c r="BG548" s="12"/>
      <c r="BH548" s="12"/>
      <c r="BO548" s="7"/>
      <c r="BP548" s="7"/>
      <c r="BQ548" s="7"/>
      <c r="BU548" s="7"/>
      <c r="BV548" s="7"/>
      <c r="BW548" s="7"/>
      <c r="CD548" s="7"/>
      <c r="CE548" s="7"/>
      <c r="CF548" s="7"/>
      <c r="CJ548" s="7"/>
      <c r="CK548" s="7"/>
      <c r="CL548" s="7"/>
    </row>
    <row r="549" spans="1:90">
      <c r="A549" s="11"/>
      <c r="B549" s="373"/>
      <c r="C549" s="373"/>
      <c r="D549" s="373"/>
      <c r="E549" s="13"/>
      <c r="F549" s="11"/>
      <c r="G549" s="25"/>
      <c r="H549" s="31"/>
      <c r="I549" s="30"/>
      <c r="M549" s="25"/>
      <c r="N549" s="31"/>
      <c r="O549" s="30"/>
      <c r="V549" s="12"/>
      <c r="W549" s="12"/>
      <c r="X549" s="14"/>
      <c r="AB549" s="25"/>
      <c r="AC549" s="12"/>
      <c r="AD549" s="12"/>
      <c r="AK549" s="12"/>
      <c r="AL549" s="30"/>
      <c r="AM549" s="32"/>
      <c r="AQ549" s="12"/>
      <c r="AR549" s="12"/>
      <c r="AS549" s="12"/>
      <c r="AZ549" s="49"/>
      <c r="BA549" s="30"/>
      <c r="BB549" s="12"/>
      <c r="BF549" s="12"/>
      <c r="BG549" s="12"/>
      <c r="BH549" s="12"/>
      <c r="BO549" s="7"/>
      <c r="BP549" s="7"/>
      <c r="BQ549" s="7"/>
      <c r="BU549" s="7"/>
      <c r="BV549" s="7"/>
      <c r="BW549" s="7"/>
      <c r="CD549" s="7"/>
      <c r="CE549" s="7"/>
      <c r="CF549" s="7"/>
      <c r="CJ549" s="7"/>
      <c r="CK549" s="7"/>
      <c r="CL549" s="7"/>
    </row>
    <row r="550" spans="1:90">
      <c r="A550" s="11"/>
      <c r="B550" s="373"/>
      <c r="C550" s="373"/>
      <c r="D550" s="373"/>
      <c r="E550" s="13"/>
      <c r="F550" s="11"/>
      <c r="G550" s="25"/>
      <c r="H550" s="31"/>
      <c r="I550" s="30"/>
      <c r="M550" s="25"/>
      <c r="N550" s="31"/>
      <c r="O550" s="30"/>
      <c r="V550" s="12"/>
      <c r="W550" s="12"/>
      <c r="X550" s="14"/>
      <c r="AB550" s="25"/>
      <c r="AC550" s="12"/>
      <c r="AD550" s="12"/>
      <c r="AK550" s="12"/>
      <c r="AL550" s="30"/>
      <c r="AM550" s="32"/>
      <c r="AQ550" s="12"/>
      <c r="AR550" s="12"/>
      <c r="AS550" s="12"/>
      <c r="AZ550" s="49"/>
      <c r="BA550" s="30"/>
      <c r="BB550" s="12"/>
      <c r="BF550" s="12"/>
      <c r="BG550" s="12"/>
      <c r="BH550" s="12"/>
      <c r="BO550" s="7"/>
      <c r="BP550" s="7"/>
      <c r="BQ550" s="7"/>
      <c r="BU550" s="7"/>
      <c r="BV550" s="7"/>
      <c r="BW550" s="7"/>
      <c r="CD550" s="7"/>
      <c r="CE550" s="7"/>
      <c r="CF550" s="7"/>
      <c r="CJ550" s="7"/>
      <c r="CK550" s="7"/>
      <c r="CL550" s="7"/>
    </row>
    <row r="551" spans="1:90">
      <c r="A551" s="11"/>
      <c r="B551" s="373"/>
      <c r="C551" s="373"/>
      <c r="D551" s="373"/>
      <c r="E551" s="13"/>
      <c r="F551" s="11"/>
      <c r="G551" s="25"/>
      <c r="H551" s="31"/>
      <c r="I551" s="30"/>
      <c r="M551" s="25"/>
      <c r="N551" s="31"/>
      <c r="O551" s="30"/>
      <c r="V551" s="12"/>
      <c r="W551" s="12"/>
      <c r="X551" s="14"/>
      <c r="AB551" s="25"/>
      <c r="AC551" s="12"/>
      <c r="AD551" s="12"/>
      <c r="AK551" s="12"/>
      <c r="AL551" s="30"/>
      <c r="AM551" s="32"/>
      <c r="AQ551" s="12"/>
      <c r="AR551" s="12"/>
      <c r="AS551" s="12"/>
      <c r="AZ551" s="49"/>
      <c r="BA551" s="30"/>
      <c r="BB551" s="12"/>
      <c r="BF551" s="12"/>
      <c r="BG551" s="12"/>
      <c r="BH551" s="12"/>
      <c r="BO551" s="7"/>
      <c r="BP551" s="7"/>
      <c r="BQ551" s="7"/>
      <c r="BU551" s="7"/>
      <c r="BV551" s="7"/>
      <c r="BW551" s="7"/>
      <c r="CD551" s="7"/>
      <c r="CE551" s="7"/>
      <c r="CF551" s="7"/>
      <c r="CJ551" s="7"/>
      <c r="CK551" s="7"/>
      <c r="CL551" s="7"/>
    </row>
    <row r="552" spans="1:90">
      <c r="A552" s="11"/>
      <c r="B552" s="373"/>
      <c r="C552" s="373"/>
      <c r="D552" s="373"/>
      <c r="E552" s="13"/>
      <c r="F552" s="11"/>
      <c r="G552" s="25"/>
      <c r="H552" s="31"/>
      <c r="I552" s="30"/>
      <c r="M552" s="25"/>
      <c r="N552" s="31"/>
      <c r="O552" s="30"/>
      <c r="V552" s="12"/>
      <c r="W552" s="12"/>
      <c r="X552" s="14"/>
      <c r="AB552" s="25"/>
      <c r="AC552" s="12"/>
      <c r="AD552" s="12"/>
      <c r="AK552" s="12"/>
      <c r="AL552" s="30"/>
      <c r="AM552" s="32"/>
      <c r="AQ552" s="12"/>
      <c r="AR552" s="12"/>
      <c r="AS552" s="12"/>
      <c r="AZ552" s="49"/>
      <c r="BA552" s="30"/>
      <c r="BB552" s="12"/>
      <c r="BF552" s="12"/>
      <c r="BG552" s="12"/>
      <c r="BH552" s="12"/>
      <c r="BO552" s="7"/>
      <c r="BP552" s="7"/>
      <c r="BQ552" s="7"/>
      <c r="BU552" s="7"/>
      <c r="BV552" s="7"/>
      <c r="BW552" s="7"/>
      <c r="CD552" s="7"/>
      <c r="CE552" s="7"/>
      <c r="CF552" s="7"/>
      <c r="CJ552" s="7"/>
      <c r="CK552" s="7"/>
      <c r="CL552" s="7"/>
    </row>
    <row r="553" spans="1:90">
      <c r="A553" s="11"/>
      <c r="B553" s="373"/>
      <c r="C553" s="373"/>
      <c r="D553" s="373"/>
      <c r="E553" s="13"/>
      <c r="F553" s="11"/>
      <c r="G553" s="25"/>
      <c r="H553" s="31"/>
      <c r="I553" s="30"/>
      <c r="M553" s="25"/>
      <c r="N553" s="31"/>
      <c r="O553" s="30"/>
      <c r="V553" s="12"/>
      <c r="W553" s="12"/>
      <c r="X553" s="14"/>
      <c r="AB553" s="25"/>
      <c r="AC553" s="12"/>
      <c r="AD553" s="12"/>
      <c r="AK553" s="12"/>
      <c r="AL553" s="30"/>
      <c r="AM553" s="32"/>
      <c r="AQ553" s="12"/>
      <c r="AR553" s="12"/>
      <c r="AS553" s="12"/>
      <c r="AZ553" s="49"/>
      <c r="BA553" s="30"/>
      <c r="BB553" s="12"/>
      <c r="BF553" s="12"/>
      <c r="BG553" s="12"/>
      <c r="BH553" s="12"/>
      <c r="BO553" s="7"/>
      <c r="BP553" s="7"/>
      <c r="BQ553" s="7"/>
      <c r="BU553" s="7"/>
      <c r="BV553" s="7"/>
      <c r="BW553" s="7"/>
      <c r="CD553" s="7"/>
      <c r="CE553" s="7"/>
      <c r="CF553" s="7"/>
      <c r="CJ553" s="7"/>
      <c r="CK553" s="7"/>
      <c r="CL553" s="7"/>
    </row>
    <row r="554" spans="1:90">
      <c r="A554" s="11"/>
      <c r="B554" s="373"/>
      <c r="C554" s="373"/>
      <c r="D554" s="373"/>
      <c r="E554" s="13"/>
      <c r="F554" s="11"/>
      <c r="G554" s="25"/>
      <c r="H554" s="31"/>
      <c r="I554" s="30"/>
      <c r="M554" s="25"/>
      <c r="N554" s="31"/>
      <c r="O554" s="30"/>
      <c r="V554" s="12"/>
      <c r="W554" s="12"/>
      <c r="X554" s="14"/>
      <c r="AB554" s="25"/>
      <c r="AC554" s="12"/>
      <c r="AD554" s="12"/>
      <c r="AK554" s="12"/>
      <c r="AL554" s="30"/>
      <c r="AM554" s="32"/>
      <c r="AQ554" s="12"/>
      <c r="AR554" s="12"/>
      <c r="AS554" s="12"/>
      <c r="AZ554" s="49"/>
      <c r="BA554" s="30"/>
      <c r="BB554" s="12"/>
      <c r="BF554" s="12"/>
      <c r="BG554" s="12"/>
      <c r="BH554" s="12"/>
      <c r="BO554" s="7"/>
      <c r="BP554" s="7"/>
      <c r="BQ554" s="7"/>
      <c r="BU554" s="7"/>
      <c r="BV554" s="7"/>
      <c r="BW554" s="7"/>
      <c r="CD554" s="7"/>
      <c r="CE554" s="7"/>
      <c r="CF554" s="7"/>
      <c r="CJ554" s="7"/>
      <c r="CK554" s="7"/>
      <c r="CL554" s="7"/>
    </row>
    <row r="555" spans="1:90">
      <c r="A555" s="11"/>
      <c r="B555" s="373"/>
      <c r="C555" s="373"/>
      <c r="D555" s="373"/>
      <c r="E555" s="13"/>
      <c r="F555" s="11"/>
      <c r="G555" s="25"/>
      <c r="H555" s="31"/>
      <c r="I555" s="30"/>
      <c r="M555" s="25"/>
      <c r="N555" s="31"/>
      <c r="O555" s="30"/>
      <c r="V555" s="12"/>
      <c r="W555" s="12"/>
      <c r="X555" s="14"/>
      <c r="AB555" s="25"/>
      <c r="AC555" s="12"/>
      <c r="AD555" s="12"/>
      <c r="AK555" s="12"/>
      <c r="AL555" s="30"/>
      <c r="AM555" s="32"/>
      <c r="AQ555" s="12"/>
      <c r="AR555" s="12"/>
      <c r="AS555" s="12"/>
      <c r="AZ555" s="49"/>
      <c r="BA555" s="30"/>
      <c r="BB555" s="12"/>
      <c r="BF555" s="12"/>
      <c r="BG555" s="12"/>
      <c r="BH555" s="12"/>
      <c r="BO555" s="7"/>
      <c r="BP555" s="7"/>
      <c r="BQ555" s="7"/>
      <c r="BU555" s="7"/>
      <c r="BV555" s="7"/>
      <c r="BW555" s="7"/>
      <c r="CD555" s="7"/>
      <c r="CE555" s="7"/>
      <c r="CF555" s="7"/>
      <c r="CJ555" s="7"/>
      <c r="CK555" s="7"/>
      <c r="CL555" s="7"/>
    </row>
    <row r="556" spans="1:90">
      <c r="A556" s="11"/>
      <c r="B556" s="373"/>
      <c r="C556" s="373"/>
      <c r="D556" s="373"/>
      <c r="E556" s="13"/>
      <c r="F556" s="11"/>
      <c r="G556" s="25"/>
      <c r="H556" s="31"/>
      <c r="I556" s="30"/>
      <c r="M556" s="25"/>
      <c r="N556" s="31"/>
      <c r="O556" s="30"/>
      <c r="V556" s="12"/>
      <c r="W556" s="12"/>
      <c r="X556" s="14"/>
      <c r="AB556" s="25"/>
      <c r="AC556" s="12"/>
      <c r="AD556" s="12"/>
      <c r="AK556" s="12"/>
      <c r="AL556" s="30"/>
      <c r="AM556" s="32"/>
      <c r="AQ556" s="12"/>
      <c r="AR556" s="12"/>
      <c r="AS556" s="12"/>
      <c r="AZ556" s="49"/>
      <c r="BA556" s="30"/>
      <c r="BB556" s="12"/>
      <c r="BF556" s="12"/>
      <c r="BG556" s="12"/>
      <c r="BH556" s="12"/>
      <c r="BO556" s="7"/>
      <c r="BP556" s="7"/>
      <c r="BQ556" s="7"/>
      <c r="BU556" s="7"/>
      <c r="BV556" s="7"/>
      <c r="BW556" s="7"/>
      <c r="CD556" s="7"/>
      <c r="CE556" s="7"/>
      <c r="CF556" s="7"/>
      <c r="CJ556" s="7"/>
      <c r="CK556" s="7"/>
      <c r="CL556" s="7"/>
    </row>
    <row r="557" spans="1:90">
      <c r="A557" s="11"/>
      <c r="B557" s="373"/>
      <c r="C557" s="373"/>
      <c r="D557" s="373"/>
      <c r="E557" s="13"/>
      <c r="F557" s="11"/>
      <c r="G557" s="25"/>
      <c r="H557" s="31"/>
      <c r="I557" s="30"/>
      <c r="M557" s="25"/>
      <c r="N557" s="31"/>
      <c r="O557" s="30"/>
      <c r="V557" s="12"/>
      <c r="W557" s="12"/>
      <c r="X557" s="14"/>
      <c r="AB557" s="25"/>
      <c r="AC557" s="12"/>
      <c r="AD557" s="12"/>
      <c r="AK557" s="12"/>
      <c r="AL557" s="30"/>
      <c r="AM557" s="32"/>
      <c r="AQ557" s="12"/>
      <c r="AR557" s="12"/>
      <c r="AS557" s="12"/>
      <c r="AZ557" s="49"/>
      <c r="BA557" s="30"/>
      <c r="BB557" s="12"/>
      <c r="BF557" s="12"/>
      <c r="BG557" s="12"/>
      <c r="BH557" s="12"/>
      <c r="BO557" s="7"/>
      <c r="BP557" s="7"/>
      <c r="BQ557" s="7"/>
      <c r="BU557" s="7"/>
      <c r="BV557" s="7"/>
      <c r="BW557" s="7"/>
      <c r="CD557" s="7"/>
      <c r="CE557" s="7"/>
      <c r="CF557" s="7"/>
      <c r="CJ557" s="7"/>
      <c r="CK557" s="7"/>
      <c r="CL557" s="7"/>
    </row>
    <row r="558" spans="1:90">
      <c r="A558" s="11"/>
      <c r="B558" s="373"/>
      <c r="C558" s="373"/>
      <c r="D558" s="373"/>
      <c r="E558" s="13"/>
      <c r="F558" s="11"/>
      <c r="G558" s="25"/>
      <c r="H558" s="31"/>
      <c r="I558" s="30"/>
      <c r="M558" s="25"/>
      <c r="N558" s="31"/>
      <c r="O558" s="30"/>
      <c r="V558" s="12"/>
      <c r="W558" s="12"/>
      <c r="X558" s="14"/>
      <c r="AB558" s="25"/>
      <c r="AC558" s="12"/>
      <c r="AD558" s="12"/>
      <c r="AK558" s="12"/>
      <c r="AL558" s="30"/>
      <c r="AM558" s="32"/>
      <c r="AQ558" s="12"/>
      <c r="AR558" s="12"/>
      <c r="AS558" s="12"/>
      <c r="AZ558" s="49"/>
      <c r="BA558" s="30"/>
      <c r="BB558" s="12"/>
      <c r="BF558" s="12"/>
      <c r="BG558" s="12"/>
      <c r="BH558" s="12"/>
      <c r="BO558" s="7"/>
      <c r="BP558" s="7"/>
      <c r="BQ558" s="7"/>
      <c r="BU558" s="7"/>
      <c r="BV558" s="7"/>
      <c r="BW558" s="7"/>
      <c r="CD558" s="7"/>
      <c r="CE558" s="7"/>
      <c r="CF558" s="7"/>
      <c r="CJ558" s="7"/>
      <c r="CK558" s="7"/>
      <c r="CL558" s="7"/>
    </row>
    <row r="559" spans="1:90">
      <c r="A559" s="11"/>
      <c r="B559" s="373"/>
      <c r="C559" s="373"/>
      <c r="D559" s="373"/>
      <c r="E559" s="13"/>
      <c r="F559" s="11"/>
      <c r="G559" s="25"/>
      <c r="H559" s="31"/>
      <c r="I559" s="30"/>
      <c r="M559" s="25"/>
      <c r="N559" s="31"/>
      <c r="O559" s="30"/>
      <c r="V559" s="12"/>
      <c r="W559" s="12"/>
      <c r="X559" s="14"/>
      <c r="AB559" s="25"/>
      <c r="AC559" s="12"/>
      <c r="AD559" s="12"/>
      <c r="AK559" s="12"/>
      <c r="AL559" s="30"/>
      <c r="AM559" s="32"/>
      <c r="AQ559" s="12"/>
      <c r="AR559" s="12"/>
      <c r="AS559" s="12"/>
      <c r="AZ559" s="49"/>
      <c r="BA559" s="30"/>
      <c r="BB559" s="12"/>
      <c r="BF559" s="12"/>
      <c r="BG559" s="12"/>
      <c r="BH559" s="12"/>
      <c r="BO559" s="7"/>
      <c r="BP559" s="7"/>
      <c r="BQ559" s="7"/>
      <c r="BU559" s="7"/>
      <c r="BV559" s="7"/>
      <c r="BW559" s="7"/>
      <c r="CD559" s="7"/>
      <c r="CE559" s="7"/>
      <c r="CF559" s="7"/>
      <c r="CJ559" s="7"/>
      <c r="CK559" s="7"/>
      <c r="CL559" s="7"/>
    </row>
    <row r="560" spans="1:90">
      <c r="A560" s="11"/>
      <c r="B560" s="373"/>
      <c r="C560" s="373"/>
      <c r="D560" s="373"/>
      <c r="E560" s="13"/>
      <c r="F560" s="11"/>
      <c r="G560" s="25"/>
      <c r="H560" s="31"/>
      <c r="I560" s="30"/>
      <c r="M560" s="25"/>
      <c r="N560" s="31"/>
      <c r="O560" s="30"/>
      <c r="V560" s="12"/>
      <c r="W560" s="12"/>
      <c r="X560" s="14"/>
      <c r="AB560" s="25"/>
      <c r="AC560" s="12"/>
      <c r="AD560" s="12"/>
      <c r="AK560" s="12"/>
      <c r="AL560" s="30"/>
      <c r="AM560" s="32"/>
      <c r="AQ560" s="12"/>
      <c r="AR560" s="12"/>
      <c r="AS560" s="12"/>
      <c r="AZ560" s="49"/>
      <c r="BA560" s="30"/>
      <c r="BB560" s="12"/>
      <c r="BF560" s="12"/>
      <c r="BG560" s="12"/>
      <c r="BH560" s="12"/>
      <c r="BO560" s="7"/>
      <c r="BP560" s="7"/>
      <c r="BQ560" s="7"/>
      <c r="BU560" s="7"/>
      <c r="BV560" s="7"/>
      <c r="BW560" s="7"/>
      <c r="CD560" s="7"/>
      <c r="CE560" s="7"/>
      <c r="CF560" s="7"/>
      <c r="CJ560" s="7"/>
      <c r="CK560" s="7"/>
      <c r="CL560" s="7"/>
    </row>
    <row r="561" spans="1:90">
      <c r="A561" s="11"/>
      <c r="B561" s="373"/>
      <c r="C561" s="373"/>
      <c r="D561" s="373"/>
      <c r="E561" s="13"/>
      <c r="F561" s="11"/>
      <c r="G561" s="25"/>
      <c r="H561" s="31"/>
      <c r="I561" s="30"/>
      <c r="M561" s="25"/>
      <c r="N561" s="31"/>
      <c r="O561" s="30"/>
      <c r="V561" s="12"/>
      <c r="W561" s="12"/>
      <c r="X561" s="14"/>
      <c r="AB561" s="25"/>
      <c r="AC561" s="12"/>
      <c r="AD561" s="12"/>
      <c r="AK561" s="12"/>
      <c r="AL561" s="30"/>
      <c r="AM561" s="32"/>
      <c r="AQ561" s="12"/>
      <c r="AR561" s="12"/>
      <c r="AS561" s="12"/>
      <c r="AZ561" s="49"/>
      <c r="BA561" s="30"/>
      <c r="BB561" s="12"/>
      <c r="BF561" s="12"/>
      <c r="BG561" s="12"/>
      <c r="BH561" s="12"/>
      <c r="BO561" s="7"/>
      <c r="BP561" s="7"/>
      <c r="BQ561" s="7"/>
      <c r="BU561" s="7"/>
      <c r="BV561" s="7"/>
      <c r="BW561" s="7"/>
      <c r="CD561" s="7"/>
      <c r="CE561" s="7"/>
      <c r="CF561" s="7"/>
      <c r="CJ561" s="7"/>
      <c r="CK561" s="7"/>
      <c r="CL561" s="7"/>
    </row>
    <row r="562" spans="1:90">
      <c r="A562" s="11"/>
      <c r="B562" s="373"/>
      <c r="C562" s="373"/>
      <c r="D562" s="373"/>
      <c r="E562" s="13"/>
      <c r="F562" s="11"/>
      <c r="G562" s="25"/>
      <c r="H562" s="31"/>
      <c r="I562" s="30"/>
      <c r="M562" s="25"/>
      <c r="N562" s="31"/>
      <c r="O562" s="30"/>
      <c r="V562" s="12"/>
      <c r="W562" s="12"/>
      <c r="X562" s="14"/>
      <c r="AB562" s="25"/>
      <c r="AC562" s="12"/>
      <c r="AD562" s="12"/>
      <c r="AK562" s="12"/>
      <c r="AL562" s="30"/>
      <c r="AM562" s="32"/>
      <c r="AQ562" s="12"/>
      <c r="AR562" s="12"/>
      <c r="AS562" s="12"/>
      <c r="AZ562" s="49"/>
      <c r="BA562" s="30"/>
      <c r="BB562" s="12"/>
      <c r="BF562" s="12"/>
      <c r="BG562" s="12"/>
      <c r="BH562" s="12"/>
      <c r="BO562" s="7"/>
      <c r="BP562" s="7"/>
      <c r="BQ562" s="7"/>
      <c r="BU562" s="7"/>
      <c r="BV562" s="7"/>
      <c r="BW562" s="7"/>
      <c r="CD562" s="7"/>
      <c r="CE562" s="7"/>
      <c r="CF562" s="7"/>
      <c r="CJ562" s="7"/>
      <c r="CK562" s="7"/>
      <c r="CL562" s="7"/>
    </row>
    <row r="563" spans="1:90">
      <c r="A563" s="11"/>
      <c r="B563" s="373"/>
      <c r="C563" s="373"/>
      <c r="D563" s="373"/>
      <c r="E563" s="13"/>
      <c r="F563" s="11"/>
      <c r="G563" s="25"/>
      <c r="H563" s="31"/>
      <c r="I563" s="30"/>
      <c r="M563" s="25"/>
      <c r="N563" s="31"/>
      <c r="O563" s="30"/>
      <c r="V563" s="12"/>
      <c r="W563" s="12"/>
      <c r="X563" s="14"/>
      <c r="AB563" s="25"/>
      <c r="AC563" s="12"/>
      <c r="AD563" s="12"/>
      <c r="AK563" s="12"/>
      <c r="AL563" s="30"/>
      <c r="AM563" s="32"/>
      <c r="AQ563" s="12"/>
      <c r="AR563" s="12"/>
      <c r="AS563" s="12"/>
      <c r="AZ563" s="49"/>
      <c r="BA563" s="30"/>
      <c r="BB563" s="12"/>
      <c r="BF563" s="12"/>
      <c r="BG563" s="12"/>
      <c r="BH563" s="12"/>
      <c r="BO563" s="7"/>
      <c r="BP563" s="7"/>
      <c r="BQ563" s="7"/>
      <c r="BU563" s="7"/>
      <c r="BV563" s="7"/>
      <c r="BW563" s="7"/>
      <c r="CD563" s="7"/>
      <c r="CE563" s="7"/>
      <c r="CF563" s="7"/>
      <c r="CJ563" s="7"/>
      <c r="CK563" s="7"/>
      <c r="CL563" s="7"/>
    </row>
    <row r="564" spans="1:90">
      <c r="A564" s="11"/>
      <c r="B564" s="373"/>
      <c r="C564" s="373"/>
      <c r="D564" s="373"/>
      <c r="E564" s="13"/>
      <c r="F564" s="11"/>
      <c r="G564" s="25"/>
      <c r="H564" s="31"/>
      <c r="I564" s="30"/>
      <c r="M564" s="25"/>
      <c r="N564" s="31"/>
      <c r="O564" s="30"/>
      <c r="V564" s="12"/>
      <c r="W564" s="12"/>
      <c r="X564" s="14"/>
      <c r="AB564" s="25"/>
      <c r="AC564" s="12"/>
      <c r="AD564" s="12"/>
      <c r="AK564" s="12"/>
      <c r="AL564" s="30"/>
      <c r="AM564" s="32"/>
      <c r="AQ564" s="12"/>
      <c r="AR564" s="12"/>
      <c r="AS564" s="12"/>
      <c r="AZ564" s="49"/>
      <c r="BA564" s="30"/>
      <c r="BB564" s="12"/>
      <c r="BF564" s="12"/>
      <c r="BG564" s="12"/>
      <c r="BH564" s="12"/>
      <c r="BO564" s="7"/>
      <c r="BP564" s="7"/>
      <c r="BQ564" s="7"/>
      <c r="BU564" s="7"/>
      <c r="BV564" s="7"/>
      <c r="BW564" s="7"/>
      <c r="CD564" s="7"/>
      <c r="CE564" s="7"/>
      <c r="CF564" s="7"/>
      <c r="CJ564" s="7"/>
      <c r="CK564" s="7"/>
      <c r="CL564" s="7"/>
    </row>
    <row r="565" spans="1:90">
      <c r="A565" s="11"/>
      <c r="B565" s="373"/>
      <c r="C565" s="373"/>
      <c r="D565" s="373"/>
      <c r="E565" s="13"/>
      <c r="F565" s="11"/>
      <c r="G565" s="25"/>
      <c r="H565" s="31"/>
      <c r="I565" s="30"/>
      <c r="M565" s="25"/>
      <c r="N565" s="31"/>
      <c r="O565" s="30"/>
      <c r="V565" s="12"/>
      <c r="W565" s="12"/>
      <c r="X565" s="14"/>
      <c r="AB565" s="25"/>
      <c r="AC565" s="12"/>
      <c r="AD565" s="12"/>
      <c r="AK565" s="12"/>
      <c r="AL565" s="30"/>
      <c r="AM565" s="32"/>
      <c r="AQ565" s="12"/>
      <c r="AR565" s="12"/>
      <c r="AS565" s="12"/>
      <c r="AZ565" s="49"/>
      <c r="BA565" s="30"/>
      <c r="BB565" s="12"/>
      <c r="BF565" s="12"/>
      <c r="BG565" s="12"/>
      <c r="BH565" s="12"/>
      <c r="BO565" s="7"/>
      <c r="BP565" s="7"/>
      <c r="BQ565" s="7"/>
      <c r="BU565" s="7"/>
      <c r="BV565" s="7"/>
      <c r="BW565" s="7"/>
      <c r="CD565" s="7"/>
      <c r="CE565" s="7"/>
      <c r="CF565" s="7"/>
      <c r="CJ565" s="7"/>
      <c r="CK565" s="7"/>
      <c r="CL565" s="7"/>
    </row>
    <row r="566" spans="1:90">
      <c r="A566" s="11"/>
      <c r="B566" s="373"/>
      <c r="C566" s="373"/>
      <c r="D566" s="373"/>
      <c r="E566" s="13"/>
      <c r="F566" s="11"/>
      <c r="G566" s="25"/>
      <c r="H566" s="31"/>
      <c r="I566" s="30"/>
      <c r="M566" s="25"/>
      <c r="N566" s="31"/>
      <c r="O566" s="30"/>
      <c r="V566" s="12"/>
      <c r="W566" s="12"/>
      <c r="X566" s="14"/>
      <c r="AB566" s="25"/>
      <c r="AC566" s="12"/>
      <c r="AD566" s="12"/>
      <c r="AK566" s="12"/>
      <c r="AL566" s="30"/>
      <c r="AM566" s="32"/>
      <c r="AQ566" s="12"/>
      <c r="AR566" s="12"/>
      <c r="AS566" s="12"/>
      <c r="AZ566" s="49"/>
      <c r="BA566" s="30"/>
      <c r="BB566" s="12"/>
      <c r="BF566" s="12"/>
      <c r="BG566" s="12"/>
      <c r="BH566" s="12"/>
      <c r="BO566" s="7"/>
      <c r="BP566" s="7"/>
      <c r="BQ566" s="7"/>
      <c r="BU566" s="7"/>
      <c r="BV566" s="7"/>
      <c r="BW566" s="7"/>
      <c r="CD566" s="7"/>
      <c r="CE566" s="7"/>
      <c r="CF566" s="7"/>
      <c r="CJ566" s="7"/>
      <c r="CK566" s="7"/>
      <c r="CL566" s="7"/>
    </row>
    <row r="567" spans="1:90">
      <c r="A567" s="11"/>
      <c r="B567" s="373"/>
      <c r="C567" s="373"/>
      <c r="D567" s="373"/>
      <c r="E567" s="13"/>
      <c r="F567" s="11"/>
      <c r="G567" s="25"/>
      <c r="H567" s="31"/>
      <c r="I567" s="30"/>
      <c r="M567" s="25"/>
      <c r="N567" s="31"/>
      <c r="O567" s="30"/>
      <c r="V567" s="12"/>
      <c r="W567" s="12"/>
      <c r="X567" s="14"/>
      <c r="AB567" s="25"/>
      <c r="AC567" s="12"/>
      <c r="AD567" s="12"/>
      <c r="AK567" s="12"/>
      <c r="AL567" s="30"/>
      <c r="AM567" s="32"/>
      <c r="AQ567" s="12"/>
      <c r="AR567" s="12"/>
      <c r="AS567" s="12"/>
      <c r="AZ567" s="49"/>
      <c r="BA567" s="30"/>
      <c r="BB567" s="12"/>
      <c r="BF567" s="12"/>
      <c r="BG567" s="12"/>
      <c r="BH567" s="12"/>
      <c r="BO567" s="7"/>
      <c r="BP567" s="7"/>
      <c r="BQ567" s="7"/>
      <c r="BU567" s="7"/>
      <c r="BV567" s="7"/>
      <c r="BW567" s="7"/>
      <c r="CD567" s="7"/>
      <c r="CE567" s="7"/>
      <c r="CF567" s="7"/>
      <c r="CJ567" s="7"/>
      <c r="CK567" s="7"/>
      <c r="CL567" s="7"/>
    </row>
    <row r="568" spans="1:90">
      <c r="A568" s="11"/>
      <c r="B568" s="373"/>
      <c r="C568" s="373"/>
      <c r="D568" s="373"/>
      <c r="E568" s="13"/>
      <c r="F568" s="11"/>
      <c r="G568" s="25"/>
      <c r="H568" s="31"/>
      <c r="I568" s="30"/>
      <c r="M568" s="25"/>
      <c r="N568" s="31"/>
      <c r="O568" s="30"/>
      <c r="V568" s="12"/>
      <c r="W568" s="12"/>
      <c r="X568" s="14"/>
      <c r="AB568" s="25"/>
      <c r="AC568" s="12"/>
      <c r="AD568" s="12"/>
      <c r="AK568" s="12"/>
      <c r="AL568" s="30"/>
      <c r="AM568" s="32"/>
      <c r="AQ568" s="12"/>
      <c r="AR568" s="12"/>
      <c r="AS568" s="12"/>
      <c r="AZ568" s="49"/>
      <c r="BA568" s="30"/>
      <c r="BB568" s="12"/>
      <c r="BF568" s="12"/>
      <c r="BG568" s="12"/>
      <c r="BH568" s="12"/>
      <c r="BO568" s="7"/>
      <c r="BP568" s="7"/>
      <c r="BQ568" s="7"/>
      <c r="BU568" s="7"/>
      <c r="BV568" s="7"/>
      <c r="BW568" s="7"/>
      <c r="CD568" s="7"/>
      <c r="CE568" s="7"/>
      <c r="CF568" s="7"/>
      <c r="CJ568" s="7"/>
      <c r="CK568" s="7"/>
      <c r="CL568" s="7"/>
    </row>
    <row r="569" spans="1:90">
      <c r="A569" s="11"/>
      <c r="B569" s="373"/>
      <c r="C569" s="373"/>
      <c r="D569" s="373"/>
      <c r="E569" s="13"/>
      <c r="F569" s="11"/>
      <c r="G569" s="25"/>
      <c r="H569" s="31"/>
      <c r="I569" s="30"/>
      <c r="M569" s="25"/>
      <c r="N569" s="31"/>
      <c r="O569" s="30"/>
      <c r="V569" s="12"/>
      <c r="W569" s="12"/>
      <c r="X569" s="14"/>
      <c r="AB569" s="25"/>
      <c r="AC569" s="12"/>
      <c r="AD569" s="12"/>
      <c r="AK569" s="12"/>
      <c r="AL569" s="30"/>
      <c r="AM569" s="32"/>
      <c r="AQ569" s="12"/>
      <c r="AR569" s="12"/>
      <c r="AS569" s="12"/>
      <c r="AZ569" s="49"/>
      <c r="BA569" s="30"/>
      <c r="BB569" s="12"/>
      <c r="BF569" s="12"/>
      <c r="BG569" s="12"/>
      <c r="BH569" s="12"/>
      <c r="BO569" s="7"/>
      <c r="BP569" s="7"/>
      <c r="BQ569" s="7"/>
      <c r="BU569" s="7"/>
      <c r="BV569" s="7"/>
      <c r="BW569" s="7"/>
      <c r="CD569" s="7"/>
      <c r="CE569" s="7"/>
      <c r="CF569" s="7"/>
      <c r="CJ569" s="7"/>
      <c r="CK569" s="7"/>
      <c r="CL569" s="7"/>
    </row>
    <row r="570" spans="1:90">
      <c r="A570" s="11"/>
      <c r="B570" s="373"/>
      <c r="C570" s="373"/>
      <c r="D570" s="373"/>
      <c r="E570" s="13"/>
      <c r="F570" s="11"/>
      <c r="G570" s="25"/>
      <c r="H570" s="31"/>
      <c r="I570" s="30"/>
      <c r="M570" s="25"/>
      <c r="N570" s="31"/>
      <c r="O570" s="30"/>
      <c r="V570" s="12"/>
      <c r="W570" s="12"/>
      <c r="X570" s="14"/>
      <c r="AB570" s="25"/>
      <c r="AC570" s="12"/>
      <c r="AD570" s="12"/>
      <c r="AK570" s="12"/>
      <c r="AL570" s="30"/>
      <c r="AM570" s="32"/>
      <c r="AQ570" s="12"/>
      <c r="AR570" s="12"/>
      <c r="AS570" s="12"/>
      <c r="AZ570" s="49"/>
      <c r="BA570" s="30"/>
      <c r="BB570" s="12"/>
      <c r="BF570" s="12"/>
      <c r="BG570" s="12"/>
      <c r="BH570" s="12"/>
      <c r="BO570" s="7"/>
      <c r="BP570" s="7"/>
      <c r="BQ570" s="7"/>
      <c r="BU570" s="7"/>
      <c r="BV570" s="7"/>
      <c r="BW570" s="7"/>
      <c r="CD570" s="7"/>
      <c r="CE570" s="7"/>
      <c r="CF570" s="7"/>
      <c r="CJ570" s="7"/>
      <c r="CK570" s="7"/>
      <c r="CL570" s="7"/>
    </row>
    <row r="571" spans="1:90">
      <c r="A571" s="11"/>
      <c r="B571" s="373"/>
      <c r="C571" s="373"/>
      <c r="D571" s="373"/>
      <c r="E571" s="13"/>
      <c r="F571" s="11"/>
      <c r="G571" s="25"/>
      <c r="H571" s="31"/>
      <c r="I571" s="30"/>
      <c r="M571" s="25"/>
      <c r="N571" s="31"/>
      <c r="O571" s="30"/>
      <c r="V571" s="12"/>
      <c r="W571" s="12"/>
      <c r="X571" s="14"/>
      <c r="AB571" s="25"/>
      <c r="AC571" s="12"/>
      <c r="AD571" s="12"/>
      <c r="AK571" s="12"/>
      <c r="AL571" s="30"/>
      <c r="AM571" s="32"/>
      <c r="AQ571" s="12"/>
      <c r="AR571" s="12"/>
      <c r="AS571" s="12"/>
      <c r="AZ571" s="49"/>
      <c r="BA571" s="30"/>
      <c r="BB571" s="12"/>
      <c r="BF571" s="12"/>
      <c r="BG571" s="12"/>
      <c r="BH571" s="12"/>
      <c r="BO571" s="7"/>
      <c r="BP571" s="7"/>
      <c r="BQ571" s="7"/>
      <c r="BU571" s="7"/>
      <c r="BV571" s="7"/>
      <c r="BW571" s="7"/>
      <c r="CD571" s="7"/>
      <c r="CE571" s="7"/>
      <c r="CF571" s="7"/>
      <c r="CJ571" s="7"/>
      <c r="CK571" s="7"/>
      <c r="CL571" s="7"/>
    </row>
    <row r="572" spans="1:90">
      <c r="A572" s="11"/>
      <c r="B572" s="373"/>
      <c r="C572" s="373"/>
      <c r="D572" s="373"/>
      <c r="E572" s="13"/>
      <c r="F572" s="11"/>
      <c r="G572" s="25"/>
      <c r="H572" s="31"/>
      <c r="I572" s="30"/>
      <c r="M572" s="25"/>
      <c r="N572" s="31"/>
      <c r="O572" s="30"/>
      <c r="V572" s="12"/>
      <c r="W572" s="12"/>
      <c r="X572" s="14"/>
      <c r="AB572" s="25"/>
      <c r="AC572" s="12"/>
      <c r="AD572" s="12"/>
      <c r="AK572" s="12"/>
      <c r="AL572" s="30"/>
      <c r="AM572" s="32"/>
      <c r="AQ572" s="12"/>
      <c r="AR572" s="12"/>
      <c r="AS572" s="12"/>
      <c r="AZ572" s="49"/>
      <c r="BA572" s="30"/>
      <c r="BB572" s="12"/>
      <c r="BF572" s="12"/>
      <c r="BG572" s="12"/>
      <c r="BH572" s="12"/>
      <c r="BO572" s="7"/>
      <c r="BP572" s="7"/>
      <c r="BQ572" s="7"/>
      <c r="BU572" s="7"/>
      <c r="BV572" s="7"/>
      <c r="BW572" s="7"/>
      <c r="CD572" s="7"/>
      <c r="CE572" s="7"/>
      <c r="CF572" s="7"/>
      <c r="CJ572" s="7"/>
      <c r="CK572" s="7"/>
      <c r="CL572" s="7"/>
    </row>
    <row r="573" spans="1:90">
      <c r="A573" s="11"/>
      <c r="B573" s="373"/>
      <c r="C573" s="373"/>
      <c r="D573" s="373"/>
      <c r="E573" s="13"/>
      <c r="F573" s="11"/>
      <c r="G573" s="25"/>
      <c r="H573" s="31"/>
      <c r="I573" s="30"/>
      <c r="M573" s="25"/>
      <c r="N573" s="31"/>
      <c r="O573" s="30"/>
      <c r="V573" s="12"/>
      <c r="W573" s="12"/>
      <c r="X573" s="14"/>
      <c r="AB573" s="25"/>
      <c r="AC573" s="12"/>
      <c r="AD573" s="12"/>
      <c r="AK573" s="12"/>
      <c r="AL573" s="30"/>
      <c r="AM573" s="32"/>
      <c r="AQ573" s="12"/>
      <c r="AR573" s="12"/>
      <c r="AS573" s="12"/>
      <c r="AZ573" s="49"/>
      <c r="BA573" s="30"/>
      <c r="BB573" s="12"/>
      <c r="BF573" s="12"/>
      <c r="BG573" s="12"/>
      <c r="BH573" s="12"/>
      <c r="BO573" s="7"/>
      <c r="BP573" s="7"/>
      <c r="BQ573" s="7"/>
      <c r="BU573" s="7"/>
      <c r="BV573" s="7"/>
      <c r="BW573" s="7"/>
      <c r="CD573" s="7"/>
      <c r="CE573" s="7"/>
      <c r="CF573" s="7"/>
      <c r="CJ573" s="7"/>
      <c r="CK573" s="7"/>
      <c r="CL573" s="7"/>
    </row>
    <row r="574" spans="1:90">
      <c r="A574" s="11"/>
      <c r="B574" s="373"/>
      <c r="C574" s="373"/>
      <c r="D574" s="373"/>
      <c r="E574" s="13"/>
      <c r="F574" s="11"/>
      <c r="G574" s="25"/>
      <c r="H574" s="31"/>
      <c r="I574" s="30"/>
      <c r="M574" s="25"/>
      <c r="N574" s="31"/>
      <c r="O574" s="30"/>
      <c r="V574" s="12"/>
      <c r="W574" s="12"/>
      <c r="X574" s="14"/>
      <c r="AB574" s="25"/>
      <c r="AC574" s="12"/>
      <c r="AD574" s="12"/>
      <c r="AK574" s="12"/>
      <c r="AL574" s="30"/>
      <c r="AM574" s="32"/>
      <c r="AQ574" s="12"/>
      <c r="AR574" s="12"/>
      <c r="AS574" s="12"/>
      <c r="AZ574" s="49"/>
      <c r="BA574" s="30"/>
      <c r="BB574" s="12"/>
      <c r="BF574" s="12"/>
      <c r="BG574" s="12"/>
      <c r="BH574" s="12"/>
      <c r="BO574" s="7"/>
      <c r="BP574" s="7"/>
      <c r="BQ574" s="7"/>
      <c r="BU574" s="7"/>
      <c r="BV574" s="7"/>
      <c r="BW574" s="7"/>
      <c r="CD574" s="7"/>
      <c r="CE574" s="7"/>
      <c r="CF574" s="7"/>
      <c r="CJ574" s="7"/>
      <c r="CK574" s="7"/>
      <c r="CL574" s="7"/>
    </row>
    <row r="575" spans="1:90">
      <c r="A575" s="11"/>
      <c r="B575" s="373"/>
      <c r="C575" s="373"/>
      <c r="D575" s="373"/>
      <c r="E575" s="13"/>
      <c r="F575" s="11"/>
      <c r="G575" s="25"/>
      <c r="H575" s="31"/>
      <c r="I575" s="30"/>
      <c r="M575" s="25"/>
      <c r="N575" s="31"/>
      <c r="O575" s="30"/>
      <c r="V575" s="12"/>
      <c r="W575" s="12"/>
      <c r="X575" s="14"/>
      <c r="AB575" s="25"/>
      <c r="AC575" s="12"/>
      <c r="AD575" s="12"/>
      <c r="AK575" s="12"/>
      <c r="AL575" s="30"/>
      <c r="AM575" s="32"/>
      <c r="AQ575" s="12"/>
      <c r="AR575" s="12"/>
      <c r="AS575" s="12"/>
      <c r="AZ575" s="49"/>
      <c r="BA575" s="30"/>
      <c r="BB575" s="12"/>
      <c r="BF575" s="12"/>
      <c r="BG575" s="12"/>
      <c r="BH575" s="12"/>
      <c r="BO575" s="7"/>
      <c r="BP575" s="7"/>
      <c r="BQ575" s="7"/>
      <c r="BU575" s="7"/>
      <c r="BV575" s="7"/>
      <c r="BW575" s="7"/>
      <c r="CD575" s="7"/>
      <c r="CE575" s="7"/>
      <c r="CF575" s="7"/>
      <c r="CJ575" s="7"/>
      <c r="CK575" s="7"/>
      <c r="CL575" s="7"/>
    </row>
    <row r="576" spans="1:90">
      <c r="A576" s="11"/>
      <c r="B576" s="373"/>
      <c r="C576" s="373"/>
      <c r="D576" s="373"/>
      <c r="E576" s="13"/>
      <c r="F576" s="11"/>
      <c r="G576" s="25"/>
      <c r="H576" s="31"/>
      <c r="I576" s="30"/>
      <c r="M576" s="25"/>
      <c r="N576" s="31"/>
      <c r="O576" s="30"/>
      <c r="V576" s="12"/>
      <c r="W576" s="12"/>
      <c r="X576" s="14"/>
      <c r="AB576" s="25"/>
      <c r="AC576" s="12"/>
      <c r="AD576" s="12"/>
      <c r="AK576" s="12"/>
      <c r="AL576" s="30"/>
      <c r="AM576" s="32"/>
      <c r="AQ576" s="12"/>
      <c r="AR576" s="12"/>
      <c r="AS576" s="12"/>
      <c r="AZ576" s="49"/>
      <c r="BA576" s="30"/>
      <c r="BB576" s="12"/>
      <c r="BF576" s="12"/>
      <c r="BG576" s="12"/>
      <c r="BH576" s="12"/>
      <c r="BO576" s="7"/>
      <c r="BP576" s="7"/>
      <c r="BQ576" s="7"/>
      <c r="BU576" s="7"/>
      <c r="BV576" s="7"/>
      <c r="BW576" s="7"/>
      <c r="CD576" s="7"/>
      <c r="CE576" s="7"/>
      <c r="CF576" s="7"/>
      <c r="CJ576" s="7"/>
      <c r="CK576" s="7"/>
      <c r="CL576" s="7"/>
    </row>
    <row r="577" spans="1:90">
      <c r="A577" s="11"/>
      <c r="B577" s="373"/>
      <c r="C577" s="373"/>
      <c r="D577" s="373"/>
      <c r="E577" s="13"/>
      <c r="F577" s="11"/>
      <c r="G577" s="25"/>
      <c r="H577" s="31"/>
      <c r="I577" s="30"/>
      <c r="M577" s="25"/>
      <c r="N577" s="31"/>
      <c r="O577" s="30"/>
      <c r="V577" s="12"/>
      <c r="W577" s="12"/>
      <c r="X577" s="14"/>
      <c r="AB577" s="25"/>
      <c r="AC577" s="12"/>
      <c r="AD577" s="12"/>
      <c r="AK577" s="12"/>
      <c r="AL577" s="30"/>
      <c r="AM577" s="32"/>
      <c r="AQ577" s="12"/>
      <c r="AR577" s="12"/>
      <c r="AS577" s="12"/>
      <c r="AZ577" s="49"/>
      <c r="BA577" s="30"/>
      <c r="BB577" s="12"/>
      <c r="BF577" s="12"/>
      <c r="BG577" s="12"/>
      <c r="BH577" s="12"/>
      <c r="BO577" s="7"/>
      <c r="BP577" s="7"/>
      <c r="BQ577" s="7"/>
      <c r="BU577" s="7"/>
      <c r="BV577" s="7"/>
      <c r="BW577" s="7"/>
      <c r="CD577" s="7"/>
      <c r="CE577" s="7"/>
      <c r="CF577" s="7"/>
      <c r="CJ577" s="7"/>
      <c r="CK577" s="7"/>
      <c r="CL577" s="7"/>
    </row>
    <row r="578" spans="1:90">
      <c r="A578" s="11"/>
      <c r="B578" s="373"/>
      <c r="C578" s="373"/>
      <c r="D578" s="373"/>
      <c r="E578" s="13"/>
      <c r="F578" s="11"/>
      <c r="G578" s="25"/>
      <c r="H578" s="31"/>
      <c r="I578" s="30"/>
      <c r="M578" s="25"/>
      <c r="N578" s="31"/>
      <c r="O578" s="30"/>
      <c r="V578" s="12"/>
      <c r="W578" s="12"/>
      <c r="X578" s="14"/>
      <c r="AB578" s="25"/>
      <c r="AC578" s="12"/>
      <c r="AD578" s="12"/>
      <c r="AK578" s="12"/>
      <c r="AL578" s="30"/>
      <c r="AM578" s="32"/>
      <c r="AQ578" s="12"/>
      <c r="AR578" s="12"/>
      <c r="AS578" s="12"/>
      <c r="AZ578" s="49"/>
      <c r="BA578" s="30"/>
      <c r="BB578" s="12"/>
      <c r="BF578" s="12"/>
      <c r="BG578" s="12"/>
      <c r="BH578" s="12"/>
      <c r="BO578" s="7"/>
      <c r="BP578" s="7"/>
      <c r="BQ578" s="7"/>
      <c r="BU578" s="7"/>
      <c r="BV578" s="7"/>
      <c r="BW578" s="7"/>
      <c r="CD578" s="7"/>
      <c r="CE578" s="7"/>
      <c r="CF578" s="7"/>
      <c r="CJ578" s="7"/>
      <c r="CK578" s="7"/>
      <c r="CL578" s="7"/>
    </row>
    <row r="579" spans="1:90">
      <c r="A579" s="11"/>
      <c r="B579" s="373"/>
      <c r="C579" s="373"/>
      <c r="D579" s="373"/>
      <c r="E579" s="13"/>
      <c r="F579" s="11"/>
      <c r="G579" s="25"/>
      <c r="H579" s="31"/>
      <c r="I579" s="30"/>
      <c r="M579" s="25"/>
      <c r="N579" s="31"/>
      <c r="O579" s="30"/>
      <c r="V579" s="12"/>
      <c r="W579" s="12"/>
      <c r="X579" s="14"/>
      <c r="AB579" s="25"/>
      <c r="AC579" s="12"/>
      <c r="AD579" s="12"/>
      <c r="AK579" s="12"/>
      <c r="AL579" s="30"/>
      <c r="AM579" s="32"/>
      <c r="AQ579" s="12"/>
      <c r="AR579" s="12"/>
      <c r="AS579" s="12"/>
      <c r="AZ579" s="49"/>
      <c r="BA579" s="30"/>
      <c r="BB579" s="12"/>
      <c r="BF579" s="12"/>
      <c r="BG579" s="12"/>
      <c r="BH579" s="12"/>
      <c r="BO579" s="7"/>
      <c r="BP579" s="7"/>
      <c r="BQ579" s="7"/>
      <c r="BU579" s="7"/>
      <c r="BV579" s="7"/>
      <c r="BW579" s="7"/>
      <c r="CD579" s="7"/>
      <c r="CE579" s="7"/>
      <c r="CF579" s="7"/>
      <c r="CJ579" s="7"/>
      <c r="CK579" s="7"/>
      <c r="CL579" s="7"/>
    </row>
    <row r="580" spans="1:90">
      <c r="A580" s="11"/>
      <c r="B580" s="373"/>
      <c r="C580" s="373"/>
      <c r="D580" s="373"/>
      <c r="E580" s="13"/>
      <c r="F580" s="11"/>
      <c r="G580" s="25"/>
      <c r="H580" s="31"/>
      <c r="I580" s="30"/>
      <c r="M580" s="25"/>
      <c r="N580" s="31"/>
      <c r="O580" s="30"/>
      <c r="V580" s="12"/>
      <c r="W580" s="12"/>
      <c r="X580" s="14"/>
      <c r="AB580" s="25"/>
      <c r="AC580" s="12"/>
      <c r="AD580" s="12"/>
      <c r="AK580" s="12"/>
      <c r="AL580" s="30"/>
      <c r="AM580" s="32"/>
      <c r="AQ580" s="12"/>
      <c r="AR580" s="12"/>
      <c r="AS580" s="12"/>
      <c r="AZ580" s="49"/>
      <c r="BA580" s="30"/>
      <c r="BB580" s="12"/>
      <c r="BF580" s="12"/>
      <c r="BG580" s="12"/>
      <c r="BH580" s="12"/>
      <c r="BO580" s="7"/>
      <c r="BP580" s="7"/>
      <c r="BQ580" s="7"/>
      <c r="BU580" s="7"/>
      <c r="BV580" s="7"/>
      <c r="BW580" s="7"/>
      <c r="CD580" s="7"/>
      <c r="CE580" s="7"/>
      <c r="CF580" s="7"/>
      <c r="CJ580" s="7"/>
      <c r="CK580" s="7"/>
      <c r="CL580" s="7"/>
    </row>
    <row r="581" spans="1:90">
      <c r="A581" s="11"/>
      <c r="B581" s="373"/>
      <c r="C581" s="373"/>
      <c r="D581" s="373"/>
      <c r="E581" s="13"/>
      <c r="F581" s="11"/>
      <c r="G581" s="25"/>
      <c r="H581" s="31"/>
      <c r="I581" s="30"/>
      <c r="M581" s="25"/>
      <c r="N581" s="31"/>
      <c r="O581" s="30"/>
      <c r="V581" s="12"/>
      <c r="W581" s="12"/>
      <c r="X581" s="14"/>
      <c r="AB581" s="25"/>
      <c r="AC581" s="12"/>
      <c r="AD581" s="12"/>
      <c r="AK581" s="12"/>
      <c r="AL581" s="30"/>
      <c r="AM581" s="32"/>
      <c r="AQ581" s="12"/>
      <c r="AR581" s="12"/>
      <c r="AS581" s="12"/>
      <c r="AZ581" s="49"/>
      <c r="BA581" s="30"/>
      <c r="BB581" s="12"/>
      <c r="BF581" s="12"/>
      <c r="BG581" s="12"/>
      <c r="BH581" s="12"/>
      <c r="BO581" s="7"/>
      <c r="BP581" s="7"/>
      <c r="BQ581" s="7"/>
      <c r="BU581" s="7"/>
      <c r="BV581" s="7"/>
      <c r="BW581" s="7"/>
      <c r="CD581" s="7"/>
      <c r="CE581" s="7"/>
      <c r="CF581" s="7"/>
      <c r="CJ581" s="7"/>
      <c r="CK581" s="7"/>
      <c r="CL581" s="7"/>
    </row>
    <row r="582" spans="1:90">
      <c r="A582" s="11"/>
      <c r="B582" s="373"/>
      <c r="C582" s="373"/>
      <c r="D582" s="373"/>
      <c r="E582" s="13"/>
      <c r="F582" s="11"/>
      <c r="G582" s="25"/>
      <c r="H582" s="31"/>
      <c r="I582" s="30"/>
      <c r="M582" s="25"/>
      <c r="N582" s="31"/>
      <c r="O582" s="30"/>
      <c r="V582" s="12"/>
      <c r="W582" s="12"/>
      <c r="X582" s="14"/>
      <c r="AB582" s="25"/>
      <c r="AC582" s="12"/>
      <c r="AD582" s="12"/>
      <c r="AK582" s="12"/>
      <c r="AL582" s="30"/>
      <c r="AM582" s="32"/>
      <c r="AQ582" s="12"/>
      <c r="AR582" s="12"/>
      <c r="AS582" s="12"/>
      <c r="AZ582" s="49"/>
      <c r="BA582" s="30"/>
      <c r="BB582" s="12"/>
      <c r="BF582" s="12"/>
      <c r="BG582" s="12"/>
      <c r="BH582" s="12"/>
      <c r="BO582" s="7"/>
      <c r="BP582" s="7"/>
      <c r="BQ582" s="7"/>
      <c r="BU582" s="7"/>
      <c r="BV582" s="7"/>
      <c r="BW582" s="7"/>
      <c r="CD582" s="7"/>
      <c r="CE582" s="7"/>
      <c r="CF582" s="7"/>
      <c r="CJ582" s="7"/>
      <c r="CK582" s="7"/>
      <c r="CL582" s="7"/>
    </row>
    <row r="583" spans="1:90">
      <c r="A583" s="11"/>
      <c r="B583" s="373"/>
      <c r="C583" s="373"/>
      <c r="D583" s="373"/>
      <c r="E583" s="13"/>
      <c r="F583" s="11"/>
      <c r="G583" s="25"/>
      <c r="H583" s="31"/>
      <c r="I583" s="30"/>
      <c r="M583" s="25"/>
      <c r="N583" s="31"/>
      <c r="O583" s="30"/>
      <c r="V583" s="12"/>
      <c r="W583" s="12"/>
      <c r="X583" s="14"/>
      <c r="AB583" s="25"/>
      <c r="AC583" s="12"/>
      <c r="AD583" s="12"/>
      <c r="AK583" s="12"/>
      <c r="AL583" s="30"/>
      <c r="AM583" s="32"/>
      <c r="AQ583" s="12"/>
      <c r="AR583" s="12"/>
      <c r="AS583" s="12"/>
      <c r="AZ583" s="49"/>
      <c r="BA583" s="30"/>
      <c r="BB583" s="12"/>
      <c r="BF583" s="12"/>
      <c r="BG583" s="12"/>
      <c r="BH583" s="12"/>
      <c r="BO583" s="7"/>
      <c r="BP583" s="7"/>
      <c r="BQ583" s="7"/>
      <c r="BU583" s="7"/>
      <c r="BV583" s="7"/>
      <c r="BW583" s="7"/>
      <c r="CD583" s="7"/>
      <c r="CE583" s="7"/>
      <c r="CF583" s="7"/>
      <c r="CJ583" s="7"/>
      <c r="CK583" s="7"/>
      <c r="CL583" s="7"/>
    </row>
    <row r="584" spans="1:90">
      <c r="A584" s="11"/>
      <c r="B584" s="373"/>
      <c r="C584" s="373"/>
      <c r="D584" s="373"/>
      <c r="E584" s="13"/>
      <c r="F584" s="11"/>
      <c r="G584" s="25"/>
      <c r="H584" s="31"/>
      <c r="I584" s="30"/>
      <c r="M584" s="25"/>
      <c r="N584" s="31"/>
      <c r="O584" s="30"/>
      <c r="V584" s="12"/>
      <c r="W584" s="12"/>
      <c r="X584" s="14"/>
      <c r="AB584" s="25"/>
      <c r="AC584" s="12"/>
      <c r="AD584" s="12"/>
      <c r="AK584" s="12"/>
      <c r="AL584" s="30"/>
      <c r="AM584" s="32"/>
      <c r="AQ584" s="12"/>
      <c r="AR584" s="12"/>
      <c r="AS584" s="12"/>
      <c r="AZ584" s="49"/>
      <c r="BA584" s="30"/>
      <c r="BB584" s="12"/>
      <c r="BF584" s="12"/>
      <c r="BG584" s="12"/>
      <c r="BH584" s="12"/>
      <c r="BO584" s="7"/>
      <c r="BP584" s="7"/>
      <c r="BQ584" s="7"/>
      <c r="BU584" s="7"/>
      <c r="BV584" s="7"/>
      <c r="BW584" s="7"/>
      <c r="CD584" s="7"/>
      <c r="CE584" s="7"/>
      <c r="CF584" s="7"/>
      <c r="CJ584" s="7"/>
      <c r="CK584" s="7"/>
      <c r="CL584" s="7"/>
    </row>
    <row r="585" spans="1:90">
      <c r="A585" s="11"/>
      <c r="B585" s="373"/>
      <c r="C585" s="373"/>
      <c r="D585" s="373"/>
      <c r="E585" s="13"/>
      <c r="F585" s="11"/>
      <c r="G585" s="25"/>
      <c r="H585" s="31"/>
      <c r="I585" s="30"/>
      <c r="M585" s="25"/>
      <c r="N585" s="31"/>
      <c r="O585" s="30"/>
      <c r="V585" s="12"/>
      <c r="W585" s="12"/>
      <c r="X585" s="14"/>
      <c r="AB585" s="25"/>
      <c r="AC585" s="12"/>
      <c r="AD585" s="12"/>
      <c r="AK585" s="12"/>
      <c r="AL585" s="30"/>
      <c r="AM585" s="32"/>
      <c r="AQ585" s="12"/>
      <c r="AR585" s="12"/>
      <c r="AS585" s="12"/>
      <c r="AZ585" s="49"/>
      <c r="BA585" s="30"/>
      <c r="BB585" s="12"/>
      <c r="BF585" s="12"/>
      <c r="BG585" s="12"/>
      <c r="BH585" s="12"/>
      <c r="BO585" s="7"/>
      <c r="BP585" s="7"/>
      <c r="BQ585" s="7"/>
      <c r="BU585" s="7"/>
      <c r="BV585" s="7"/>
      <c r="BW585" s="7"/>
      <c r="CD585" s="7"/>
      <c r="CE585" s="7"/>
      <c r="CF585" s="7"/>
      <c r="CJ585" s="7"/>
      <c r="CK585" s="7"/>
      <c r="CL585" s="7"/>
    </row>
    <row r="586" spans="1:90">
      <c r="A586" s="11"/>
      <c r="B586" s="373"/>
      <c r="C586" s="373"/>
      <c r="D586" s="373"/>
      <c r="E586" s="13"/>
      <c r="F586" s="11"/>
      <c r="G586" s="25"/>
      <c r="H586" s="31"/>
      <c r="I586" s="30"/>
      <c r="M586" s="25"/>
      <c r="N586" s="31"/>
      <c r="O586" s="30"/>
      <c r="V586" s="12"/>
      <c r="W586" s="12"/>
      <c r="X586" s="14"/>
      <c r="AB586" s="25"/>
      <c r="AC586" s="12"/>
      <c r="AD586" s="12"/>
      <c r="AK586" s="12"/>
      <c r="AL586" s="30"/>
      <c r="AM586" s="32"/>
      <c r="AQ586" s="12"/>
      <c r="AR586" s="12"/>
      <c r="AS586" s="12"/>
      <c r="AZ586" s="49"/>
      <c r="BA586" s="30"/>
      <c r="BB586" s="12"/>
      <c r="BF586" s="12"/>
      <c r="BG586" s="12"/>
      <c r="BH586" s="12"/>
      <c r="BO586" s="7"/>
      <c r="BP586" s="7"/>
      <c r="BQ586" s="7"/>
      <c r="BU586" s="7"/>
      <c r="BV586" s="7"/>
      <c r="BW586" s="7"/>
      <c r="CD586" s="7"/>
      <c r="CE586" s="7"/>
      <c r="CF586" s="7"/>
      <c r="CJ586" s="7"/>
      <c r="CK586" s="7"/>
      <c r="CL586" s="7"/>
    </row>
    <row r="587" spans="1:90">
      <c r="A587" s="11"/>
      <c r="B587" s="373"/>
      <c r="C587" s="373"/>
      <c r="D587" s="373"/>
      <c r="E587" s="13"/>
      <c r="F587" s="11"/>
      <c r="G587" s="25"/>
      <c r="H587" s="31"/>
      <c r="I587" s="30"/>
      <c r="M587" s="25"/>
      <c r="N587" s="31"/>
      <c r="O587" s="30"/>
      <c r="V587" s="12"/>
      <c r="W587" s="12"/>
      <c r="X587" s="14"/>
      <c r="AB587" s="25"/>
      <c r="AC587" s="12"/>
      <c r="AD587" s="12"/>
      <c r="AK587" s="12"/>
      <c r="AL587" s="30"/>
      <c r="AM587" s="32"/>
      <c r="AQ587" s="12"/>
      <c r="AR587" s="12"/>
      <c r="AS587" s="12"/>
      <c r="AZ587" s="49"/>
      <c r="BA587" s="30"/>
      <c r="BB587" s="12"/>
      <c r="BF587" s="12"/>
      <c r="BG587" s="12"/>
      <c r="BH587" s="12"/>
      <c r="BO587" s="7"/>
      <c r="BP587" s="7"/>
      <c r="BQ587" s="7"/>
      <c r="BU587" s="7"/>
      <c r="BV587" s="7"/>
      <c r="BW587" s="7"/>
      <c r="CD587" s="7"/>
      <c r="CE587" s="7"/>
      <c r="CF587" s="7"/>
      <c r="CJ587" s="7"/>
      <c r="CK587" s="7"/>
      <c r="CL587" s="7"/>
    </row>
    <row r="588" spans="1:90">
      <c r="A588" s="11"/>
      <c r="B588" s="373"/>
      <c r="C588" s="373"/>
      <c r="D588" s="373"/>
      <c r="E588" s="13"/>
      <c r="F588" s="11"/>
      <c r="G588" s="25"/>
      <c r="H588" s="31"/>
      <c r="I588" s="30"/>
      <c r="M588" s="25"/>
      <c r="N588" s="31"/>
      <c r="O588" s="30"/>
      <c r="V588" s="12"/>
      <c r="W588" s="12"/>
      <c r="X588" s="14"/>
      <c r="AB588" s="25"/>
      <c r="AC588" s="12"/>
      <c r="AD588" s="12"/>
      <c r="AK588" s="12"/>
      <c r="AL588" s="30"/>
      <c r="AM588" s="32"/>
      <c r="AQ588" s="12"/>
      <c r="AR588" s="12"/>
      <c r="AS588" s="12"/>
      <c r="AZ588" s="49"/>
      <c r="BA588" s="30"/>
      <c r="BB588" s="12"/>
      <c r="BF588" s="12"/>
      <c r="BG588" s="12"/>
      <c r="BH588" s="12"/>
      <c r="BO588" s="7"/>
      <c r="BP588" s="7"/>
      <c r="BQ588" s="7"/>
      <c r="BU588" s="7"/>
      <c r="BV588" s="7"/>
      <c r="BW588" s="7"/>
      <c r="CD588" s="7"/>
      <c r="CE588" s="7"/>
      <c r="CF588" s="7"/>
      <c r="CJ588" s="7"/>
      <c r="CK588" s="7"/>
      <c r="CL588" s="7"/>
    </row>
    <row r="589" spans="1:90">
      <c r="A589" s="11"/>
      <c r="B589" s="373"/>
      <c r="C589" s="373"/>
      <c r="D589" s="373"/>
      <c r="E589" s="13"/>
      <c r="F589" s="11"/>
      <c r="G589" s="25"/>
      <c r="H589" s="31"/>
      <c r="I589" s="30"/>
      <c r="M589" s="25"/>
      <c r="N589" s="31"/>
      <c r="O589" s="30"/>
      <c r="V589" s="12"/>
      <c r="W589" s="12"/>
      <c r="X589" s="14"/>
      <c r="AB589" s="25"/>
      <c r="AC589" s="12"/>
      <c r="AD589" s="12"/>
      <c r="AK589" s="12"/>
      <c r="AL589" s="30"/>
      <c r="AM589" s="32"/>
      <c r="AQ589" s="12"/>
      <c r="AR589" s="12"/>
      <c r="AS589" s="12"/>
      <c r="AZ589" s="49"/>
      <c r="BA589" s="30"/>
      <c r="BB589" s="12"/>
      <c r="BF589" s="12"/>
      <c r="BG589" s="12"/>
      <c r="BH589" s="12"/>
      <c r="BO589" s="7"/>
      <c r="BP589" s="7"/>
      <c r="BQ589" s="7"/>
      <c r="BU589" s="7"/>
      <c r="BV589" s="7"/>
      <c r="BW589" s="7"/>
      <c r="CD589" s="7"/>
      <c r="CE589" s="7"/>
      <c r="CF589" s="7"/>
      <c r="CJ589" s="7"/>
      <c r="CK589" s="7"/>
      <c r="CL589" s="7"/>
    </row>
    <row r="590" spans="1:90">
      <c r="A590" s="11"/>
      <c r="B590" s="373"/>
      <c r="C590" s="373"/>
      <c r="D590" s="373"/>
      <c r="E590" s="13"/>
      <c r="F590" s="11"/>
      <c r="G590" s="25"/>
      <c r="H590" s="31"/>
      <c r="I590" s="30"/>
      <c r="M590" s="25"/>
      <c r="N590" s="31"/>
      <c r="O590" s="30"/>
      <c r="V590" s="12"/>
      <c r="W590" s="12"/>
      <c r="X590" s="14"/>
      <c r="AB590" s="25"/>
      <c r="AC590" s="12"/>
      <c r="AD590" s="12"/>
      <c r="AK590" s="12"/>
      <c r="AL590" s="30"/>
      <c r="AM590" s="32"/>
      <c r="AQ590" s="12"/>
      <c r="AR590" s="12"/>
      <c r="AS590" s="12"/>
      <c r="AZ590" s="49"/>
      <c r="BA590" s="30"/>
      <c r="BB590" s="12"/>
      <c r="BF590" s="12"/>
      <c r="BG590" s="12"/>
      <c r="BH590" s="12"/>
      <c r="BO590" s="7"/>
      <c r="BP590" s="7"/>
      <c r="BQ590" s="7"/>
      <c r="BU590" s="7"/>
      <c r="BV590" s="7"/>
      <c r="BW590" s="7"/>
      <c r="CD590" s="7"/>
      <c r="CE590" s="7"/>
      <c r="CF590" s="7"/>
      <c r="CJ590" s="7"/>
      <c r="CK590" s="7"/>
      <c r="CL590" s="7"/>
    </row>
    <row r="591" spans="1:90">
      <c r="A591" s="11"/>
      <c r="B591" s="373"/>
      <c r="C591" s="373"/>
      <c r="D591" s="373"/>
      <c r="E591" s="13"/>
      <c r="F591" s="11"/>
      <c r="G591" s="25"/>
      <c r="H591" s="31"/>
      <c r="I591" s="30"/>
      <c r="M591" s="25"/>
      <c r="N591" s="31"/>
      <c r="O591" s="30"/>
      <c r="V591" s="12"/>
      <c r="W591" s="12"/>
      <c r="X591" s="14"/>
      <c r="AB591" s="25"/>
      <c r="AC591" s="12"/>
      <c r="AD591" s="12"/>
      <c r="AK591" s="12"/>
      <c r="AL591" s="30"/>
      <c r="AM591" s="32"/>
      <c r="AQ591" s="12"/>
      <c r="AR591" s="12"/>
      <c r="AS591" s="12"/>
      <c r="AZ591" s="49"/>
      <c r="BA591" s="30"/>
      <c r="BB591" s="12"/>
      <c r="BF591" s="12"/>
      <c r="BG591" s="12"/>
      <c r="BH591" s="12"/>
      <c r="BO591" s="7"/>
      <c r="BP591" s="7"/>
      <c r="BQ591" s="7"/>
      <c r="BU591" s="7"/>
      <c r="BV591" s="7"/>
      <c r="BW591" s="7"/>
      <c r="CD591" s="7"/>
      <c r="CE591" s="7"/>
      <c r="CF591" s="7"/>
      <c r="CJ591" s="7"/>
      <c r="CK591" s="7"/>
      <c r="CL591" s="7"/>
    </row>
    <row r="592" spans="1:90">
      <c r="A592" s="11"/>
      <c r="B592" s="373"/>
      <c r="C592" s="373"/>
      <c r="D592" s="373"/>
      <c r="E592" s="13"/>
      <c r="F592" s="11"/>
      <c r="G592" s="25"/>
      <c r="H592" s="31"/>
      <c r="I592" s="30"/>
      <c r="M592" s="25"/>
      <c r="N592" s="31"/>
      <c r="O592" s="30"/>
      <c r="V592" s="12"/>
      <c r="W592" s="12"/>
      <c r="X592" s="14"/>
      <c r="AB592" s="25"/>
      <c r="AC592" s="12"/>
      <c r="AD592" s="12"/>
      <c r="AK592" s="12"/>
      <c r="AL592" s="30"/>
      <c r="AM592" s="32"/>
      <c r="AQ592" s="12"/>
      <c r="AR592" s="12"/>
      <c r="AS592" s="12"/>
      <c r="AZ592" s="49"/>
      <c r="BA592" s="30"/>
      <c r="BB592" s="12"/>
      <c r="BF592" s="12"/>
      <c r="BG592" s="12"/>
      <c r="BH592" s="12"/>
      <c r="BO592" s="7"/>
      <c r="BP592" s="7"/>
      <c r="BQ592" s="7"/>
      <c r="BU592" s="7"/>
      <c r="BV592" s="7"/>
      <c r="BW592" s="7"/>
      <c r="CD592" s="7"/>
      <c r="CE592" s="7"/>
      <c r="CF592" s="7"/>
      <c r="CJ592" s="7"/>
      <c r="CK592" s="7"/>
      <c r="CL592" s="7"/>
    </row>
    <row r="593" spans="1:90">
      <c r="A593" s="11"/>
      <c r="B593" s="373"/>
      <c r="C593" s="373"/>
      <c r="D593" s="373"/>
      <c r="E593" s="13"/>
      <c r="F593" s="11"/>
      <c r="G593" s="25"/>
      <c r="H593" s="31"/>
      <c r="I593" s="30"/>
      <c r="M593" s="25"/>
      <c r="N593" s="31"/>
      <c r="O593" s="30"/>
      <c r="V593" s="12"/>
      <c r="W593" s="12"/>
      <c r="X593" s="14"/>
      <c r="AB593" s="25"/>
      <c r="AC593" s="12"/>
      <c r="AD593" s="12"/>
      <c r="AK593" s="12"/>
      <c r="AL593" s="30"/>
      <c r="AM593" s="32"/>
      <c r="AQ593" s="12"/>
      <c r="AR593" s="12"/>
      <c r="AS593" s="12"/>
      <c r="AZ593" s="49"/>
      <c r="BA593" s="30"/>
      <c r="BB593" s="12"/>
      <c r="BF593" s="12"/>
      <c r="BG593" s="12"/>
      <c r="BH593" s="12"/>
      <c r="BO593" s="7"/>
      <c r="BP593" s="7"/>
      <c r="BQ593" s="7"/>
      <c r="BU593" s="7"/>
      <c r="BV593" s="7"/>
      <c r="BW593" s="7"/>
      <c r="CD593" s="7"/>
      <c r="CE593" s="7"/>
      <c r="CF593" s="7"/>
      <c r="CJ593" s="7"/>
      <c r="CK593" s="7"/>
      <c r="CL593" s="7"/>
    </row>
    <row r="594" spans="1:90">
      <c r="A594" s="11"/>
      <c r="B594" s="373"/>
      <c r="C594" s="373"/>
      <c r="D594" s="373"/>
      <c r="E594" s="13"/>
      <c r="F594" s="11"/>
      <c r="G594" s="25"/>
      <c r="H594" s="31"/>
      <c r="I594" s="30"/>
      <c r="M594" s="25"/>
      <c r="N594" s="31"/>
      <c r="O594" s="30"/>
      <c r="V594" s="12"/>
      <c r="W594" s="12"/>
      <c r="X594" s="14"/>
      <c r="AB594" s="25"/>
      <c r="AC594" s="12"/>
      <c r="AD594" s="12"/>
      <c r="AK594" s="12"/>
      <c r="AL594" s="30"/>
      <c r="AM594" s="32"/>
      <c r="AQ594" s="12"/>
      <c r="AR594" s="12"/>
      <c r="AS594" s="12"/>
      <c r="AZ594" s="49"/>
      <c r="BA594" s="30"/>
      <c r="BB594" s="12"/>
      <c r="BF594" s="12"/>
      <c r="BG594" s="12"/>
      <c r="BH594" s="12"/>
      <c r="BO594" s="7"/>
      <c r="BP594" s="7"/>
      <c r="BQ594" s="7"/>
      <c r="BU594" s="7"/>
      <c r="BV594" s="7"/>
      <c r="BW594" s="7"/>
      <c r="CD594" s="7"/>
      <c r="CE594" s="7"/>
      <c r="CF594" s="7"/>
      <c r="CJ594" s="7"/>
      <c r="CK594" s="7"/>
      <c r="CL594" s="7"/>
    </row>
    <row r="595" spans="1:90">
      <c r="A595" s="11"/>
      <c r="B595" s="373"/>
      <c r="C595" s="373"/>
      <c r="D595" s="373"/>
      <c r="E595" s="13"/>
      <c r="F595" s="11"/>
      <c r="G595" s="25"/>
      <c r="H595" s="31"/>
      <c r="I595" s="30"/>
      <c r="M595" s="25"/>
      <c r="N595" s="31"/>
      <c r="O595" s="30"/>
      <c r="V595" s="12"/>
      <c r="W595" s="12"/>
      <c r="X595" s="14"/>
      <c r="AB595" s="25"/>
      <c r="AC595" s="12"/>
      <c r="AD595" s="12"/>
      <c r="AK595" s="12"/>
      <c r="AL595" s="30"/>
      <c r="AM595" s="32"/>
      <c r="AQ595" s="12"/>
      <c r="AR595" s="12"/>
      <c r="AS595" s="12"/>
      <c r="AZ595" s="49"/>
      <c r="BA595" s="30"/>
      <c r="BB595" s="12"/>
      <c r="BF595" s="12"/>
      <c r="BG595" s="12"/>
      <c r="BH595" s="12"/>
      <c r="BO595" s="7"/>
      <c r="BP595" s="7"/>
      <c r="BQ595" s="7"/>
      <c r="BU595" s="7"/>
      <c r="BV595" s="7"/>
      <c r="BW595" s="7"/>
      <c r="CD595" s="7"/>
      <c r="CE595" s="7"/>
      <c r="CF595" s="7"/>
      <c r="CJ595" s="7"/>
      <c r="CK595" s="7"/>
      <c r="CL595" s="7"/>
    </row>
    <row r="596" spans="1:90">
      <c r="A596" s="11"/>
      <c r="B596" s="373"/>
      <c r="C596" s="373"/>
      <c r="D596" s="373"/>
      <c r="E596" s="13"/>
      <c r="F596" s="11"/>
      <c r="G596" s="25"/>
      <c r="H596" s="31"/>
      <c r="I596" s="30"/>
      <c r="M596" s="25"/>
      <c r="N596" s="31"/>
      <c r="O596" s="30"/>
      <c r="V596" s="12"/>
      <c r="W596" s="12"/>
      <c r="X596" s="14"/>
      <c r="AB596" s="25"/>
      <c r="AC596" s="12"/>
      <c r="AD596" s="12"/>
      <c r="AK596" s="12"/>
      <c r="AL596" s="30"/>
      <c r="AM596" s="32"/>
      <c r="AQ596" s="12"/>
      <c r="AR596" s="12"/>
      <c r="AS596" s="12"/>
      <c r="AZ596" s="49"/>
      <c r="BA596" s="30"/>
      <c r="BB596" s="12"/>
      <c r="BF596" s="12"/>
      <c r="BG596" s="12"/>
      <c r="BH596" s="12"/>
      <c r="BO596" s="7"/>
      <c r="BP596" s="7"/>
      <c r="BQ596" s="7"/>
      <c r="BU596" s="7"/>
      <c r="BV596" s="7"/>
      <c r="BW596" s="7"/>
      <c r="CD596" s="7"/>
      <c r="CE596" s="7"/>
      <c r="CF596" s="7"/>
      <c r="CJ596" s="7"/>
      <c r="CK596" s="7"/>
      <c r="CL596" s="7"/>
    </row>
    <row r="597" spans="1:90">
      <c r="A597" s="11"/>
      <c r="B597" s="373"/>
      <c r="C597" s="373"/>
      <c r="D597" s="373"/>
      <c r="E597" s="13"/>
      <c r="F597" s="11"/>
      <c r="G597" s="25"/>
      <c r="H597" s="31"/>
      <c r="I597" s="30"/>
      <c r="M597" s="25"/>
      <c r="N597" s="31"/>
      <c r="O597" s="30"/>
      <c r="V597" s="12"/>
      <c r="W597" s="12"/>
      <c r="X597" s="14"/>
      <c r="AB597" s="25"/>
      <c r="AC597" s="12"/>
      <c r="AD597" s="12"/>
      <c r="AK597" s="12"/>
      <c r="AL597" s="30"/>
      <c r="AM597" s="32"/>
      <c r="AQ597" s="12"/>
      <c r="AR597" s="12"/>
      <c r="AS597" s="12"/>
      <c r="AZ597" s="49"/>
      <c r="BA597" s="30"/>
      <c r="BB597" s="12"/>
      <c r="BF597" s="12"/>
      <c r="BG597" s="12"/>
      <c r="BH597" s="12"/>
      <c r="BO597" s="7"/>
      <c r="BP597" s="7"/>
      <c r="BQ597" s="7"/>
      <c r="BU597" s="7"/>
      <c r="BV597" s="7"/>
      <c r="BW597" s="7"/>
      <c r="CD597" s="7"/>
      <c r="CE597" s="7"/>
      <c r="CF597" s="7"/>
      <c r="CJ597" s="7"/>
      <c r="CK597" s="7"/>
      <c r="CL597" s="7"/>
    </row>
    <row r="598" spans="1:90">
      <c r="A598" s="11"/>
      <c r="B598" s="373"/>
      <c r="C598" s="373"/>
      <c r="D598" s="373"/>
      <c r="E598" s="13"/>
      <c r="F598" s="11"/>
      <c r="G598" s="25"/>
      <c r="H598" s="31"/>
      <c r="I598" s="30"/>
      <c r="M598" s="25"/>
      <c r="N598" s="31"/>
      <c r="O598" s="30"/>
      <c r="V598" s="12"/>
      <c r="W598" s="12"/>
      <c r="X598" s="14"/>
      <c r="AB598" s="25"/>
      <c r="AC598" s="12"/>
      <c r="AD598" s="12"/>
      <c r="AK598" s="12"/>
      <c r="AL598" s="30"/>
      <c r="AM598" s="32"/>
      <c r="AQ598" s="12"/>
      <c r="AR598" s="12"/>
      <c r="AS598" s="12"/>
      <c r="AZ598" s="49"/>
      <c r="BA598" s="30"/>
      <c r="BB598" s="12"/>
      <c r="BF598" s="12"/>
      <c r="BG598" s="12"/>
      <c r="BH598" s="12"/>
      <c r="BO598" s="7"/>
      <c r="BP598" s="7"/>
      <c r="BQ598" s="7"/>
      <c r="BU598" s="7"/>
      <c r="BV598" s="7"/>
      <c r="BW598" s="7"/>
      <c r="CD598" s="7"/>
      <c r="CE598" s="7"/>
      <c r="CF598" s="7"/>
      <c r="CJ598" s="7"/>
      <c r="CK598" s="7"/>
      <c r="CL598" s="7"/>
    </row>
    <row r="599" spans="1:90">
      <c r="A599" s="11"/>
      <c r="B599" s="373"/>
      <c r="C599" s="373"/>
      <c r="D599" s="373"/>
      <c r="E599" s="13"/>
      <c r="F599" s="11"/>
      <c r="G599" s="25"/>
      <c r="H599" s="31"/>
      <c r="I599" s="30"/>
      <c r="M599" s="25"/>
      <c r="N599" s="31"/>
      <c r="O599" s="30"/>
      <c r="V599" s="12"/>
      <c r="W599" s="12"/>
      <c r="X599" s="14"/>
      <c r="AB599" s="25"/>
      <c r="AC599" s="12"/>
      <c r="AD599" s="12"/>
      <c r="AK599" s="12"/>
      <c r="AL599" s="30"/>
      <c r="AM599" s="32"/>
      <c r="AQ599" s="12"/>
      <c r="AR599" s="12"/>
      <c r="AS599" s="12"/>
      <c r="AZ599" s="49"/>
      <c r="BA599" s="30"/>
      <c r="BB599" s="12"/>
      <c r="BF599" s="12"/>
      <c r="BG599" s="12"/>
      <c r="BH599" s="12"/>
      <c r="BO599" s="7"/>
      <c r="BP599" s="7"/>
      <c r="BQ599" s="7"/>
      <c r="BU599" s="7"/>
      <c r="BV599" s="7"/>
      <c r="BW599" s="7"/>
      <c r="CD599" s="7"/>
      <c r="CE599" s="7"/>
      <c r="CF599" s="7"/>
      <c r="CJ599" s="7"/>
      <c r="CK599" s="7"/>
      <c r="CL599" s="7"/>
    </row>
    <row r="600" spans="1:90">
      <c r="A600" s="11"/>
      <c r="B600" s="373"/>
      <c r="C600" s="373"/>
      <c r="D600" s="373"/>
      <c r="E600" s="13"/>
      <c r="F600" s="11"/>
      <c r="G600" s="25"/>
      <c r="H600" s="31"/>
      <c r="I600" s="30"/>
      <c r="M600" s="25"/>
      <c r="N600" s="31"/>
      <c r="O600" s="30"/>
      <c r="V600" s="12"/>
      <c r="W600" s="12"/>
      <c r="X600" s="14"/>
      <c r="AB600" s="25"/>
      <c r="AC600" s="12"/>
      <c r="AD600" s="12"/>
      <c r="AK600" s="12"/>
      <c r="AL600" s="30"/>
      <c r="AM600" s="32"/>
      <c r="AQ600" s="12"/>
      <c r="AR600" s="12"/>
      <c r="AS600" s="12"/>
      <c r="AZ600" s="49"/>
      <c r="BA600" s="30"/>
      <c r="BB600" s="12"/>
      <c r="BF600" s="12"/>
      <c r="BG600" s="12"/>
      <c r="BH600" s="12"/>
      <c r="BO600" s="7"/>
      <c r="BP600" s="7"/>
      <c r="BQ600" s="7"/>
      <c r="BU600" s="7"/>
      <c r="BV600" s="7"/>
      <c r="BW600" s="7"/>
      <c r="CD600" s="7"/>
      <c r="CE600" s="7"/>
      <c r="CF600" s="7"/>
      <c r="CJ600" s="7"/>
      <c r="CK600" s="7"/>
      <c r="CL600" s="7"/>
    </row>
    <row r="601" spans="1:90">
      <c r="A601" s="11"/>
      <c r="B601" s="373"/>
      <c r="C601" s="373"/>
      <c r="D601" s="373"/>
      <c r="E601" s="13"/>
      <c r="F601" s="11"/>
      <c r="G601" s="25"/>
      <c r="H601" s="31"/>
      <c r="I601" s="30"/>
      <c r="M601" s="25"/>
      <c r="N601" s="31"/>
      <c r="O601" s="30"/>
      <c r="V601" s="12"/>
      <c r="W601" s="12"/>
      <c r="X601" s="14"/>
      <c r="AB601" s="25"/>
      <c r="AC601" s="12"/>
      <c r="AD601" s="12"/>
      <c r="AK601" s="12"/>
      <c r="AL601" s="30"/>
      <c r="AM601" s="32"/>
      <c r="AQ601" s="12"/>
      <c r="AR601" s="12"/>
      <c r="AS601" s="12"/>
      <c r="AZ601" s="49"/>
      <c r="BA601" s="30"/>
      <c r="BB601" s="12"/>
      <c r="BF601" s="12"/>
      <c r="BG601" s="12"/>
      <c r="BH601" s="12"/>
      <c r="BO601" s="7"/>
      <c r="BP601" s="7"/>
      <c r="BQ601" s="7"/>
      <c r="BU601" s="7"/>
      <c r="BV601" s="7"/>
      <c r="BW601" s="7"/>
      <c r="CD601" s="7"/>
      <c r="CE601" s="7"/>
      <c r="CF601" s="7"/>
      <c r="CJ601" s="7"/>
      <c r="CK601" s="7"/>
      <c r="CL601" s="7"/>
    </row>
    <row r="602" spans="1:90">
      <c r="A602" s="11"/>
      <c r="B602" s="373"/>
      <c r="C602" s="373"/>
      <c r="D602" s="373"/>
      <c r="E602" s="13"/>
      <c r="F602" s="11"/>
      <c r="G602" s="25"/>
      <c r="H602" s="31"/>
      <c r="I602" s="30"/>
      <c r="M602" s="25"/>
      <c r="N602" s="31"/>
      <c r="O602" s="30"/>
      <c r="V602" s="12"/>
      <c r="W602" s="12"/>
      <c r="X602" s="14"/>
      <c r="AB602" s="25"/>
      <c r="AC602" s="12"/>
      <c r="AD602" s="12"/>
      <c r="AK602" s="12"/>
      <c r="AL602" s="30"/>
      <c r="AM602" s="32"/>
      <c r="AQ602" s="12"/>
      <c r="AR602" s="12"/>
      <c r="AS602" s="12"/>
      <c r="AZ602" s="49"/>
      <c r="BA602" s="30"/>
      <c r="BB602" s="12"/>
      <c r="BF602" s="12"/>
      <c r="BG602" s="12"/>
      <c r="BH602" s="12"/>
      <c r="BO602" s="7"/>
      <c r="BP602" s="7"/>
      <c r="BQ602" s="7"/>
      <c r="BU602" s="7"/>
      <c r="BV602" s="7"/>
      <c r="BW602" s="7"/>
      <c r="CD602" s="7"/>
      <c r="CE602" s="7"/>
      <c r="CF602" s="7"/>
      <c r="CJ602" s="7"/>
      <c r="CK602" s="7"/>
      <c r="CL602" s="7"/>
    </row>
    <row r="603" spans="1:90">
      <c r="A603" s="11"/>
      <c r="B603" s="373"/>
      <c r="C603" s="373"/>
      <c r="D603" s="373"/>
      <c r="E603" s="13"/>
      <c r="F603" s="11"/>
      <c r="G603" s="25"/>
      <c r="H603" s="31"/>
      <c r="I603" s="30"/>
      <c r="M603" s="25"/>
      <c r="N603" s="31"/>
      <c r="O603" s="30"/>
      <c r="V603" s="12"/>
      <c r="W603" s="12"/>
      <c r="X603" s="14"/>
      <c r="AB603" s="25"/>
      <c r="AC603" s="12"/>
      <c r="AD603" s="12"/>
      <c r="AK603" s="12"/>
      <c r="AL603" s="30"/>
      <c r="AM603" s="32"/>
      <c r="AQ603" s="12"/>
      <c r="AR603" s="12"/>
      <c r="AS603" s="12"/>
      <c r="AZ603" s="49"/>
      <c r="BA603" s="30"/>
      <c r="BB603" s="12"/>
      <c r="BF603" s="12"/>
      <c r="BG603" s="12"/>
      <c r="BH603" s="12"/>
      <c r="BO603" s="7"/>
      <c r="BP603" s="7"/>
      <c r="BQ603" s="7"/>
      <c r="BU603" s="7"/>
      <c r="BV603" s="7"/>
      <c r="BW603" s="7"/>
      <c r="CD603" s="7"/>
      <c r="CE603" s="7"/>
      <c r="CF603" s="7"/>
      <c r="CJ603" s="7"/>
      <c r="CK603" s="7"/>
      <c r="CL603" s="7"/>
    </row>
    <row r="604" spans="1:90">
      <c r="A604" s="11"/>
      <c r="B604" s="373"/>
      <c r="C604" s="373"/>
      <c r="D604" s="373"/>
      <c r="E604" s="13"/>
      <c r="F604" s="11"/>
      <c r="G604" s="25"/>
      <c r="H604" s="31"/>
      <c r="I604" s="30"/>
      <c r="M604" s="25"/>
      <c r="N604" s="31"/>
      <c r="O604" s="30"/>
      <c r="V604" s="12"/>
      <c r="W604" s="12"/>
      <c r="X604" s="14"/>
      <c r="AB604" s="25"/>
      <c r="AC604" s="12"/>
      <c r="AD604" s="12"/>
      <c r="AK604" s="12"/>
      <c r="AL604" s="30"/>
      <c r="AM604" s="32"/>
      <c r="AQ604" s="12"/>
      <c r="AR604" s="12"/>
      <c r="AS604" s="12"/>
      <c r="AZ604" s="49"/>
      <c r="BA604" s="30"/>
      <c r="BB604" s="12"/>
      <c r="BF604" s="12"/>
      <c r="BG604" s="12"/>
      <c r="BH604" s="12"/>
      <c r="BO604" s="7"/>
      <c r="BP604" s="7"/>
      <c r="BQ604" s="7"/>
      <c r="BU604" s="7"/>
      <c r="BV604" s="7"/>
      <c r="BW604" s="7"/>
      <c r="CD604" s="7"/>
      <c r="CE604" s="7"/>
      <c r="CF604" s="7"/>
      <c r="CJ604" s="7"/>
      <c r="CK604" s="7"/>
      <c r="CL604" s="7"/>
    </row>
    <row r="605" spans="1:90">
      <c r="A605" s="11"/>
      <c r="B605" s="373"/>
      <c r="C605" s="373"/>
      <c r="D605" s="373"/>
      <c r="E605" s="13"/>
      <c r="F605" s="11"/>
      <c r="G605" s="25"/>
      <c r="H605" s="31"/>
      <c r="I605" s="30"/>
      <c r="M605" s="25"/>
      <c r="N605" s="31"/>
      <c r="O605" s="30"/>
      <c r="V605" s="12"/>
      <c r="W605" s="12"/>
      <c r="X605" s="14"/>
      <c r="AB605" s="25"/>
      <c r="AC605" s="12"/>
      <c r="AD605" s="12"/>
      <c r="AK605" s="12"/>
      <c r="AL605" s="30"/>
      <c r="AM605" s="32"/>
      <c r="AQ605" s="12"/>
      <c r="AR605" s="12"/>
      <c r="AS605" s="12"/>
      <c r="AZ605" s="49"/>
      <c r="BA605" s="30"/>
      <c r="BB605" s="12"/>
      <c r="BF605" s="12"/>
      <c r="BG605" s="12"/>
      <c r="BH605" s="12"/>
      <c r="BO605" s="7"/>
      <c r="BP605" s="7"/>
      <c r="BQ605" s="7"/>
      <c r="BU605" s="7"/>
      <c r="BV605" s="7"/>
      <c r="BW605" s="7"/>
      <c r="CD605" s="7"/>
      <c r="CE605" s="7"/>
      <c r="CF605" s="7"/>
      <c r="CJ605" s="7"/>
      <c r="CK605" s="7"/>
      <c r="CL605" s="7"/>
    </row>
    <row r="606" spans="1:90">
      <c r="A606" s="11"/>
      <c r="B606" s="373"/>
      <c r="C606" s="373"/>
      <c r="D606" s="373"/>
      <c r="E606" s="13"/>
      <c r="F606" s="11"/>
      <c r="G606" s="25"/>
      <c r="H606" s="31"/>
      <c r="I606" s="30"/>
      <c r="M606" s="25"/>
      <c r="N606" s="31"/>
      <c r="O606" s="30"/>
      <c r="V606" s="12"/>
      <c r="W606" s="12"/>
      <c r="X606" s="14"/>
      <c r="AB606" s="25"/>
      <c r="AC606" s="12"/>
      <c r="AD606" s="12"/>
      <c r="AK606" s="12"/>
      <c r="AL606" s="30"/>
      <c r="AM606" s="32"/>
      <c r="AQ606" s="12"/>
      <c r="AR606" s="12"/>
      <c r="AS606" s="12"/>
      <c r="AZ606" s="49"/>
      <c r="BA606" s="30"/>
      <c r="BB606" s="12"/>
      <c r="BF606" s="12"/>
      <c r="BG606" s="12"/>
      <c r="BH606" s="12"/>
      <c r="BO606" s="7"/>
      <c r="BP606" s="7"/>
      <c r="BQ606" s="7"/>
      <c r="BU606" s="7"/>
      <c r="BV606" s="7"/>
      <c r="BW606" s="7"/>
      <c r="CD606" s="7"/>
      <c r="CE606" s="7"/>
      <c r="CF606" s="7"/>
      <c r="CJ606" s="7"/>
      <c r="CK606" s="7"/>
      <c r="CL606" s="7"/>
    </row>
    <row r="607" spans="1:90">
      <c r="A607" s="11"/>
      <c r="B607" s="373"/>
      <c r="C607" s="373"/>
      <c r="D607" s="373"/>
      <c r="E607" s="13"/>
      <c r="F607" s="11"/>
      <c r="G607" s="25"/>
      <c r="H607" s="31"/>
      <c r="I607" s="30"/>
      <c r="M607" s="25"/>
      <c r="N607" s="31"/>
      <c r="O607" s="30"/>
      <c r="V607" s="12"/>
      <c r="W607" s="12"/>
      <c r="X607" s="14"/>
      <c r="AB607" s="25"/>
      <c r="AC607" s="12"/>
      <c r="AD607" s="12"/>
      <c r="AK607" s="12"/>
      <c r="AL607" s="30"/>
      <c r="AM607" s="32"/>
      <c r="AQ607" s="12"/>
      <c r="AR607" s="12"/>
      <c r="AS607" s="12"/>
      <c r="AZ607" s="49"/>
      <c r="BA607" s="30"/>
      <c r="BB607" s="12"/>
      <c r="BF607" s="12"/>
      <c r="BG607" s="12"/>
      <c r="BH607" s="12"/>
      <c r="BO607" s="7"/>
      <c r="BP607" s="7"/>
      <c r="BQ607" s="7"/>
      <c r="BU607" s="7"/>
      <c r="BV607" s="7"/>
      <c r="BW607" s="7"/>
      <c r="CD607" s="7"/>
      <c r="CE607" s="7"/>
      <c r="CF607" s="7"/>
      <c r="CJ607" s="7"/>
      <c r="CK607" s="7"/>
      <c r="CL607" s="7"/>
    </row>
    <row r="608" spans="1:90">
      <c r="A608" s="11"/>
      <c r="B608" s="373"/>
      <c r="C608" s="373"/>
      <c r="D608" s="373"/>
      <c r="E608" s="13"/>
      <c r="F608" s="11"/>
      <c r="G608" s="25"/>
      <c r="H608" s="31"/>
      <c r="I608" s="30"/>
      <c r="M608" s="25"/>
      <c r="N608" s="31"/>
      <c r="O608" s="30"/>
      <c r="V608" s="12"/>
      <c r="W608" s="12"/>
      <c r="X608" s="14"/>
      <c r="AB608" s="25"/>
      <c r="AC608" s="12"/>
      <c r="AD608" s="12"/>
      <c r="AK608" s="12"/>
      <c r="AL608" s="30"/>
      <c r="AM608" s="32"/>
      <c r="AQ608" s="12"/>
      <c r="AR608" s="12"/>
      <c r="AS608" s="12"/>
      <c r="AZ608" s="49"/>
      <c r="BA608" s="30"/>
      <c r="BB608" s="12"/>
      <c r="BF608" s="12"/>
      <c r="BG608" s="12"/>
      <c r="BH608" s="12"/>
      <c r="BO608" s="7"/>
      <c r="BP608" s="7"/>
      <c r="BQ608" s="7"/>
      <c r="BU608" s="7"/>
      <c r="BV608" s="7"/>
      <c r="BW608" s="7"/>
      <c r="CD608" s="7"/>
      <c r="CE608" s="7"/>
      <c r="CF608" s="7"/>
      <c r="CJ608" s="7"/>
      <c r="CK608" s="7"/>
      <c r="CL608" s="7"/>
    </row>
    <row r="609" spans="1:90">
      <c r="A609" s="11"/>
      <c r="B609" s="373"/>
      <c r="C609" s="373"/>
      <c r="D609" s="373"/>
      <c r="E609" s="13"/>
      <c r="F609" s="11"/>
      <c r="G609" s="25"/>
      <c r="H609" s="31"/>
      <c r="I609" s="30"/>
      <c r="M609" s="25"/>
      <c r="N609" s="31"/>
      <c r="O609" s="30"/>
      <c r="V609" s="12"/>
      <c r="W609" s="12"/>
      <c r="X609" s="14"/>
      <c r="AB609" s="25"/>
      <c r="AC609" s="12"/>
      <c r="AD609" s="12"/>
      <c r="AK609" s="12"/>
      <c r="AL609" s="30"/>
      <c r="AM609" s="32"/>
      <c r="AQ609" s="12"/>
      <c r="AR609" s="12"/>
      <c r="AS609" s="12"/>
      <c r="AZ609" s="49"/>
      <c r="BA609" s="30"/>
      <c r="BB609" s="12"/>
      <c r="BF609" s="12"/>
      <c r="BG609" s="12"/>
      <c r="BH609" s="12"/>
      <c r="BO609" s="7"/>
      <c r="BP609" s="7"/>
      <c r="BQ609" s="7"/>
      <c r="BU609" s="7"/>
      <c r="BV609" s="7"/>
      <c r="BW609" s="7"/>
      <c r="CD609" s="7"/>
      <c r="CE609" s="7"/>
      <c r="CF609" s="7"/>
      <c r="CJ609" s="7"/>
      <c r="CK609" s="7"/>
      <c r="CL609" s="7"/>
    </row>
    <row r="610" spans="1:90">
      <c r="A610" s="11"/>
      <c r="B610" s="373"/>
      <c r="C610" s="373"/>
      <c r="D610" s="373"/>
      <c r="E610" s="13"/>
      <c r="F610" s="11"/>
      <c r="G610" s="25"/>
      <c r="H610" s="31"/>
      <c r="I610" s="30"/>
      <c r="M610" s="25"/>
      <c r="N610" s="31"/>
      <c r="O610" s="30"/>
      <c r="V610" s="12"/>
      <c r="W610" s="12"/>
      <c r="X610" s="14"/>
      <c r="AB610" s="25"/>
      <c r="AC610" s="12"/>
      <c r="AD610" s="12"/>
      <c r="AK610" s="12"/>
      <c r="AL610" s="30"/>
      <c r="AM610" s="32"/>
      <c r="AQ610" s="12"/>
      <c r="AR610" s="12"/>
      <c r="AS610" s="12"/>
      <c r="AZ610" s="49"/>
      <c r="BA610" s="30"/>
      <c r="BB610" s="12"/>
      <c r="BF610" s="12"/>
      <c r="BG610" s="12"/>
      <c r="BH610" s="12"/>
      <c r="BO610" s="7"/>
      <c r="BP610" s="7"/>
      <c r="BQ610" s="7"/>
      <c r="BU610" s="7"/>
      <c r="BV610" s="7"/>
      <c r="BW610" s="7"/>
      <c r="CD610" s="7"/>
      <c r="CE610" s="7"/>
      <c r="CF610" s="7"/>
      <c r="CJ610" s="7"/>
      <c r="CK610" s="7"/>
      <c r="CL610" s="7"/>
    </row>
    <row r="611" spans="1:90">
      <c r="A611" s="11"/>
      <c r="B611" s="373"/>
      <c r="C611" s="373"/>
      <c r="D611" s="373"/>
      <c r="E611" s="13"/>
      <c r="F611" s="11"/>
      <c r="G611" s="25"/>
      <c r="H611" s="31"/>
      <c r="I611" s="30"/>
      <c r="M611" s="25"/>
      <c r="N611" s="31"/>
      <c r="O611" s="30"/>
      <c r="V611" s="12"/>
      <c r="W611" s="12"/>
      <c r="X611" s="14"/>
      <c r="AB611" s="25"/>
      <c r="AC611" s="12"/>
      <c r="AD611" s="12"/>
      <c r="AK611" s="12"/>
      <c r="AL611" s="30"/>
      <c r="AM611" s="32"/>
      <c r="AQ611" s="12"/>
      <c r="AR611" s="12"/>
      <c r="AS611" s="12"/>
      <c r="AZ611" s="49"/>
      <c r="BA611" s="30"/>
      <c r="BB611" s="12"/>
      <c r="BF611" s="12"/>
      <c r="BG611" s="12"/>
      <c r="BH611" s="12"/>
      <c r="BO611" s="7"/>
      <c r="BP611" s="7"/>
      <c r="BQ611" s="7"/>
      <c r="BU611" s="7"/>
      <c r="BV611" s="7"/>
      <c r="BW611" s="7"/>
      <c r="CD611" s="7"/>
      <c r="CE611" s="7"/>
      <c r="CF611" s="7"/>
      <c r="CJ611" s="7"/>
      <c r="CK611" s="7"/>
      <c r="CL611" s="7"/>
    </row>
    <row r="612" spans="1:90">
      <c r="A612" s="11"/>
      <c r="B612" s="373"/>
      <c r="C612" s="373"/>
      <c r="D612" s="373"/>
      <c r="E612" s="13"/>
      <c r="F612" s="11"/>
      <c r="G612" s="25"/>
      <c r="H612" s="31"/>
      <c r="I612" s="30"/>
      <c r="M612" s="25"/>
      <c r="N612" s="31"/>
      <c r="O612" s="30"/>
      <c r="V612" s="12"/>
      <c r="W612" s="12"/>
      <c r="X612" s="14"/>
      <c r="AB612" s="25"/>
      <c r="AC612" s="12"/>
      <c r="AD612" s="12"/>
      <c r="AK612" s="12"/>
      <c r="AL612" s="30"/>
      <c r="AM612" s="32"/>
      <c r="AQ612" s="12"/>
      <c r="AR612" s="12"/>
      <c r="AS612" s="12"/>
      <c r="AZ612" s="49"/>
      <c r="BA612" s="30"/>
      <c r="BB612" s="12"/>
      <c r="BF612" s="12"/>
      <c r="BG612" s="12"/>
      <c r="BH612" s="12"/>
      <c r="BO612" s="7"/>
      <c r="BP612" s="7"/>
      <c r="BQ612" s="7"/>
      <c r="BU612" s="7"/>
      <c r="BV612" s="7"/>
      <c r="BW612" s="7"/>
      <c r="CD612" s="7"/>
      <c r="CE612" s="7"/>
      <c r="CF612" s="7"/>
      <c r="CJ612" s="7"/>
      <c r="CK612" s="7"/>
      <c r="CL612" s="7"/>
    </row>
    <row r="613" spans="1:90">
      <c r="A613" s="11"/>
      <c r="B613" s="373"/>
      <c r="C613" s="373"/>
      <c r="D613" s="373"/>
      <c r="E613" s="13"/>
      <c r="F613" s="11"/>
      <c r="G613" s="25"/>
      <c r="H613" s="31"/>
      <c r="I613" s="30"/>
      <c r="M613" s="25"/>
      <c r="N613" s="31"/>
      <c r="O613" s="30"/>
      <c r="V613" s="12"/>
      <c r="W613" s="12"/>
      <c r="X613" s="14"/>
      <c r="AB613" s="25"/>
      <c r="AC613" s="12"/>
      <c r="AD613" s="12"/>
      <c r="AK613" s="12"/>
      <c r="AL613" s="30"/>
      <c r="AM613" s="32"/>
      <c r="AQ613" s="12"/>
      <c r="AR613" s="12"/>
      <c r="AS613" s="12"/>
      <c r="AZ613" s="49"/>
      <c r="BA613" s="30"/>
      <c r="BB613" s="12"/>
      <c r="BF613" s="12"/>
      <c r="BG613" s="12"/>
      <c r="BH613" s="12"/>
      <c r="BO613" s="7"/>
      <c r="BP613" s="7"/>
      <c r="BQ613" s="7"/>
      <c r="BU613" s="7"/>
      <c r="BV613" s="7"/>
      <c r="BW613" s="7"/>
      <c r="CD613" s="7"/>
      <c r="CE613" s="7"/>
      <c r="CF613" s="7"/>
      <c r="CJ613" s="7"/>
      <c r="CK613" s="7"/>
      <c r="CL613" s="7"/>
    </row>
    <row r="614" spans="1:90">
      <c r="A614" s="11"/>
      <c r="B614" s="373"/>
      <c r="C614" s="373"/>
      <c r="D614" s="373"/>
      <c r="E614" s="13"/>
      <c r="F614" s="11"/>
      <c r="G614" s="25"/>
      <c r="H614" s="31"/>
      <c r="I614" s="30"/>
      <c r="M614" s="25"/>
      <c r="N614" s="31"/>
      <c r="O614" s="30"/>
      <c r="V614" s="12"/>
      <c r="W614" s="12"/>
      <c r="X614" s="14"/>
      <c r="AB614" s="25"/>
      <c r="AC614" s="12"/>
      <c r="AD614" s="12"/>
      <c r="AK614" s="12"/>
      <c r="AL614" s="30"/>
      <c r="AM614" s="32"/>
      <c r="AQ614" s="12"/>
      <c r="AR614" s="12"/>
      <c r="AS614" s="12"/>
      <c r="AZ614" s="49"/>
      <c r="BA614" s="30"/>
      <c r="BB614" s="12"/>
      <c r="BF614" s="12"/>
      <c r="BG614" s="12"/>
      <c r="BH614" s="12"/>
      <c r="BO614" s="7"/>
      <c r="BP614" s="7"/>
      <c r="BQ614" s="7"/>
      <c r="BU614" s="7"/>
      <c r="BV614" s="7"/>
      <c r="BW614" s="7"/>
      <c r="CD614" s="7"/>
      <c r="CE614" s="7"/>
      <c r="CF614" s="7"/>
      <c r="CJ614" s="7"/>
      <c r="CK614" s="7"/>
      <c r="CL614" s="7"/>
    </row>
    <row r="615" spans="1:90">
      <c r="A615" s="11"/>
      <c r="B615" s="373"/>
      <c r="C615" s="373"/>
      <c r="D615" s="373"/>
      <c r="E615" s="13"/>
      <c r="F615" s="11"/>
      <c r="G615" s="25"/>
      <c r="H615" s="31"/>
      <c r="I615" s="30"/>
      <c r="M615" s="25"/>
      <c r="N615" s="31"/>
      <c r="O615" s="30"/>
      <c r="V615" s="12"/>
      <c r="W615" s="12"/>
      <c r="X615" s="14"/>
      <c r="AB615" s="25"/>
      <c r="AC615" s="12"/>
      <c r="AD615" s="12"/>
      <c r="AK615" s="12"/>
      <c r="AL615" s="30"/>
      <c r="AM615" s="32"/>
      <c r="AQ615" s="12"/>
      <c r="AR615" s="12"/>
      <c r="AS615" s="12"/>
      <c r="AZ615" s="49"/>
      <c r="BA615" s="30"/>
      <c r="BB615" s="12"/>
      <c r="BF615" s="12"/>
      <c r="BG615" s="12"/>
      <c r="BH615" s="12"/>
      <c r="BO615" s="7"/>
      <c r="BP615" s="7"/>
      <c r="BQ615" s="7"/>
      <c r="BU615" s="7"/>
      <c r="BV615" s="7"/>
      <c r="BW615" s="7"/>
      <c r="CD615" s="7"/>
      <c r="CE615" s="7"/>
      <c r="CF615" s="7"/>
      <c r="CJ615" s="7"/>
      <c r="CK615" s="7"/>
      <c r="CL615" s="7"/>
    </row>
    <row r="616" spans="1:90">
      <c r="A616" s="11"/>
      <c r="B616" s="373"/>
      <c r="C616" s="373"/>
      <c r="D616" s="373"/>
      <c r="E616" s="13"/>
      <c r="F616" s="11"/>
      <c r="G616" s="25"/>
      <c r="H616" s="31"/>
      <c r="I616" s="30"/>
      <c r="M616" s="25"/>
      <c r="N616" s="31"/>
      <c r="O616" s="30"/>
      <c r="V616" s="12"/>
      <c r="W616" s="12"/>
      <c r="X616" s="14"/>
      <c r="AB616" s="25"/>
      <c r="AC616" s="12"/>
      <c r="AD616" s="12"/>
      <c r="AK616" s="12"/>
      <c r="AL616" s="30"/>
      <c r="AM616" s="32"/>
      <c r="AQ616" s="12"/>
      <c r="AR616" s="12"/>
      <c r="AS616" s="12"/>
      <c r="AZ616" s="49"/>
      <c r="BA616" s="30"/>
      <c r="BB616" s="12"/>
      <c r="BF616" s="12"/>
      <c r="BG616" s="12"/>
      <c r="BH616" s="12"/>
      <c r="BO616" s="7"/>
      <c r="BP616" s="7"/>
      <c r="BQ616" s="7"/>
      <c r="BU616" s="7"/>
      <c r="BV616" s="7"/>
      <c r="BW616" s="7"/>
      <c r="CD616" s="7"/>
      <c r="CE616" s="7"/>
      <c r="CF616" s="7"/>
      <c r="CJ616" s="7"/>
      <c r="CK616" s="7"/>
      <c r="CL616" s="7"/>
    </row>
    <row r="617" spans="1:90">
      <c r="A617" s="11"/>
      <c r="B617" s="373"/>
      <c r="C617" s="373"/>
      <c r="D617" s="373"/>
      <c r="E617" s="13"/>
      <c r="F617" s="11"/>
      <c r="G617" s="25"/>
      <c r="H617" s="31"/>
      <c r="I617" s="30"/>
      <c r="M617" s="25"/>
      <c r="N617" s="31"/>
      <c r="O617" s="30"/>
      <c r="V617" s="12"/>
      <c r="W617" s="12"/>
      <c r="X617" s="14"/>
      <c r="AB617" s="25"/>
      <c r="AC617" s="12"/>
      <c r="AD617" s="12"/>
      <c r="AK617" s="12"/>
      <c r="AL617" s="30"/>
      <c r="AM617" s="32"/>
      <c r="AQ617" s="12"/>
      <c r="AR617" s="12"/>
      <c r="AS617" s="12"/>
      <c r="AZ617" s="49"/>
      <c r="BA617" s="30"/>
      <c r="BB617" s="12"/>
      <c r="BF617" s="12"/>
      <c r="BG617" s="12"/>
      <c r="BH617" s="12"/>
      <c r="BO617" s="7"/>
      <c r="BP617" s="7"/>
      <c r="BQ617" s="7"/>
      <c r="BU617" s="7"/>
      <c r="BV617" s="7"/>
      <c r="BW617" s="7"/>
      <c r="CD617" s="7"/>
      <c r="CE617" s="7"/>
      <c r="CF617" s="7"/>
      <c r="CJ617" s="7"/>
      <c r="CK617" s="7"/>
      <c r="CL617" s="7"/>
    </row>
    <row r="618" spans="1:90">
      <c r="A618" s="11"/>
      <c r="B618" s="373"/>
      <c r="C618" s="373"/>
      <c r="D618" s="373"/>
      <c r="E618" s="13"/>
      <c r="F618" s="11"/>
      <c r="G618" s="25"/>
      <c r="H618" s="31"/>
      <c r="I618" s="30"/>
      <c r="M618" s="25"/>
      <c r="N618" s="31"/>
      <c r="O618" s="30"/>
      <c r="V618" s="12"/>
      <c r="W618" s="12"/>
      <c r="X618" s="14"/>
      <c r="AB618" s="25"/>
      <c r="AC618" s="12"/>
      <c r="AD618" s="12"/>
      <c r="AK618" s="12"/>
      <c r="AL618" s="30"/>
      <c r="AM618" s="32"/>
      <c r="AQ618" s="12"/>
      <c r="AR618" s="12"/>
      <c r="AS618" s="12"/>
      <c r="AZ618" s="49"/>
      <c r="BA618" s="30"/>
      <c r="BB618" s="12"/>
      <c r="BF618" s="12"/>
      <c r="BG618" s="12"/>
      <c r="BH618" s="12"/>
      <c r="BO618" s="7"/>
      <c r="BP618" s="7"/>
      <c r="BQ618" s="7"/>
      <c r="BU618" s="7"/>
      <c r="BV618" s="7"/>
      <c r="BW618" s="7"/>
      <c r="CD618" s="7"/>
      <c r="CE618" s="7"/>
      <c r="CF618" s="7"/>
      <c r="CJ618" s="7"/>
      <c r="CK618" s="7"/>
      <c r="CL618" s="7"/>
    </row>
    <row r="619" spans="1:90">
      <c r="A619" s="11"/>
      <c r="B619" s="373"/>
      <c r="C619" s="373"/>
      <c r="D619" s="373"/>
      <c r="E619" s="13"/>
      <c r="F619" s="11"/>
      <c r="G619" s="25"/>
      <c r="H619" s="31"/>
      <c r="I619" s="30"/>
      <c r="M619" s="25"/>
      <c r="N619" s="31"/>
      <c r="O619" s="30"/>
      <c r="V619" s="12"/>
      <c r="W619" s="12"/>
      <c r="X619" s="14"/>
      <c r="AB619" s="25"/>
      <c r="AC619" s="12"/>
      <c r="AD619" s="12"/>
      <c r="AK619" s="12"/>
      <c r="AL619" s="30"/>
      <c r="AM619" s="32"/>
      <c r="AQ619" s="12"/>
      <c r="AR619" s="12"/>
      <c r="AS619" s="12"/>
      <c r="AZ619" s="49"/>
      <c r="BA619" s="30"/>
      <c r="BB619" s="12"/>
      <c r="BF619" s="12"/>
      <c r="BG619" s="12"/>
      <c r="BH619" s="12"/>
      <c r="BO619" s="7"/>
      <c r="BP619" s="7"/>
      <c r="BQ619" s="7"/>
      <c r="BU619" s="7"/>
      <c r="BV619" s="7"/>
      <c r="BW619" s="7"/>
      <c r="CD619" s="7"/>
      <c r="CE619" s="7"/>
      <c r="CF619" s="7"/>
      <c r="CJ619" s="7"/>
      <c r="CK619" s="7"/>
      <c r="CL619" s="7"/>
    </row>
    <row r="620" spans="1:90">
      <c r="A620" s="11"/>
      <c r="B620" s="373"/>
      <c r="C620" s="373"/>
      <c r="D620" s="373"/>
      <c r="E620" s="13"/>
      <c r="F620" s="11"/>
      <c r="G620" s="25"/>
      <c r="H620" s="31"/>
      <c r="I620" s="30"/>
      <c r="M620" s="25"/>
      <c r="N620" s="31"/>
      <c r="O620" s="30"/>
      <c r="V620" s="12"/>
      <c r="W620" s="12"/>
      <c r="X620" s="14"/>
      <c r="AB620" s="25"/>
      <c r="AC620" s="12"/>
      <c r="AD620" s="12"/>
      <c r="AK620" s="12"/>
      <c r="AL620" s="30"/>
      <c r="AM620" s="32"/>
      <c r="AQ620" s="12"/>
      <c r="AR620" s="12"/>
      <c r="AS620" s="12"/>
      <c r="AZ620" s="49"/>
      <c r="BA620" s="30"/>
      <c r="BB620" s="12"/>
      <c r="BF620" s="12"/>
      <c r="BG620" s="12"/>
      <c r="BH620" s="12"/>
      <c r="BO620" s="7"/>
      <c r="BP620" s="7"/>
      <c r="BQ620" s="7"/>
      <c r="BU620" s="7"/>
      <c r="BV620" s="7"/>
      <c r="BW620" s="7"/>
      <c r="CD620" s="7"/>
      <c r="CE620" s="7"/>
      <c r="CF620" s="7"/>
      <c r="CJ620" s="7"/>
      <c r="CK620" s="7"/>
      <c r="CL620" s="7"/>
    </row>
    <row r="621" spans="1:90">
      <c r="A621" s="11"/>
      <c r="B621" s="373"/>
      <c r="C621" s="373"/>
      <c r="D621" s="373"/>
      <c r="E621" s="13"/>
      <c r="F621" s="11"/>
      <c r="G621" s="25"/>
      <c r="H621" s="31"/>
      <c r="I621" s="30"/>
      <c r="M621" s="25"/>
      <c r="N621" s="31"/>
      <c r="O621" s="30"/>
      <c r="V621" s="12"/>
      <c r="W621" s="12"/>
      <c r="X621" s="14"/>
      <c r="AB621" s="25"/>
      <c r="AC621" s="12"/>
      <c r="AD621" s="12"/>
      <c r="AK621" s="12"/>
      <c r="AL621" s="30"/>
      <c r="AM621" s="32"/>
      <c r="AQ621" s="12"/>
      <c r="AR621" s="12"/>
      <c r="AS621" s="12"/>
      <c r="AZ621" s="49"/>
      <c r="BA621" s="30"/>
      <c r="BB621" s="12"/>
      <c r="BF621" s="12"/>
      <c r="BG621" s="12"/>
      <c r="BH621" s="12"/>
      <c r="BO621" s="7"/>
      <c r="BP621" s="7"/>
      <c r="BQ621" s="7"/>
      <c r="BU621" s="7"/>
      <c r="BV621" s="7"/>
      <c r="BW621" s="7"/>
      <c r="CD621" s="7"/>
      <c r="CE621" s="7"/>
      <c r="CF621" s="7"/>
      <c r="CJ621" s="7"/>
      <c r="CK621" s="7"/>
      <c r="CL621" s="7"/>
    </row>
    <row r="622" spans="1:90">
      <c r="A622" s="11"/>
      <c r="B622" s="373"/>
      <c r="C622" s="373"/>
      <c r="D622" s="373"/>
      <c r="E622" s="13"/>
      <c r="F622" s="11"/>
      <c r="G622" s="25"/>
      <c r="H622" s="31"/>
      <c r="I622" s="30"/>
      <c r="M622" s="25"/>
      <c r="N622" s="31"/>
      <c r="O622" s="30"/>
      <c r="V622" s="12"/>
      <c r="W622" s="12"/>
      <c r="X622" s="14"/>
      <c r="AB622" s="25"/>
      <c r="AC622" s="12"/>
      <c r="AD622" s="12"/>
      <c r="AK622" s="12"/>
      <c r="AL622" s="30"/>
      <c r="AM622" s="32"/>
      <c r="AQ622" s="12"/>
      <c r="AR622" s="12"/>
      <c r="AS622" s="12"/>
      <c r="AZ622" s="49"/>
      <c r="BA622" s="30"/>
      <c r="BB622" s="12"/>
      <c r="BF622" s="12"/>
      <c r="BG622" s="12"/>
      <c r="BH622" s="12"/>
      <c r="BO622" s="7"/>
      <c r="BP622" s="7"/>
      <c r="BQ622" s="7"/>
      <c r="BU622" s="7"/>
      <c r="BV622" s="7"/>
      <c r="BW622" s="7"/>
      <c r="CD622" s="7"/>
      <c r="CE622" s="7"/>
      <c r="CF622" s="7"/>
      <c r="CJ622" s="7"/>
      <c r="CK622" s="7"/>
      <c r="CL622" s="7"/>
    </row>
    <row r="623" spans="1:90">
      <c r="A623" s="11"/>
      <c r="B623" s="373"/>
      <c r="C623" s="373"/>
      <c r="D623" s="373"/>
      <c r="E623" s="13"/>
      <c r="F623" s="11"/>
      <c r="G623" s="25"/>
      <c r="H623" s="31"/>
      <c r="I623" s="30"/>
      <c r="M623" s="25"/>
      <c r="N623" s="31"/>
      <c r="O623" s="30"/>
      <c r="V623" s="12"/>
      <c r="W623" s="12"/>
      <c r="X623" s="14"/>
      <c r="AB623" s="25"/>
      <c r="AC623" s="12"/>
      <c r="AD623" s="12"/>
      <c r="AK623" s="12"/>
      <c r="AL623" s="30"/>
      <c r="AM623" s="32"/>
      <c r="AQ623" s="12"/>
      <c r="AR623" s="12"/>
      <c r="AS623" s="12"/>
      <c r="AZ623" s="49"/>
      <c r="BA623" s="30"/>
      <c r="BB623" s="12"/>
      <c r="BF623" s="12"/>
      <c r="BG623" s="12"/>
      <c r="BH623" s="12"/>
      <c r="BO623" s="7"/>
      <c r="BP623" s="7"/>
      <c r="BQ623" s="7"/>
      <c r="BU623" s="7"/>
      <c r="BV623" s="7"/>
      <c r="BW623" s="7"/>
      <c r="CD623" s="7"/>
      <c r="CE623" s="7"/>
      <c r="CF623" s="7"/>
      <c r="CJ623" s="7"/>
      <c r="CK623" s="7"/>
      <c r="CL623" s="7"/>
    </row>
    <row r="624" spans="1:90">
      <c r="A624" s="11"/>
      <c r="B624" s="373"/>
      <c r="C624" s="373"/>
      <c r="D624" s="373"/>
      <c r="E624" s="13"/>
      <c r="F624" s="11"/>
      <c r="G624" s="25"/>
      <c r="H624" s="31"/>
      <c r="I624" s="30"/>
      <c r="M624" s="25"/>
      <c r="N624" s="31"/>
      <c r="O624" s="30"/>
      <c r="V624" s="12"/>
      <c r="W624" s="12"/>
      <c r="X624" s="14"/>
      <c r="AB624" s="25"/>
      <c r="AC624" s="12"/>
      <c r="AD624" s="12"/>
      <c r="AK624" s="12"/>
      <c r="AL624" s="30"/>
      <c r="AM624" s="32"/>
      <c r="AQ624" s="12"/>
      <c r="AR624" s="12"/>
      <c r="AS624" s="12"/>
      <c r="AZ624" s="49"/>
      <c r="BA624" s="30"/>
      <c r="BB624" s="12"/>
      <c r="BF624" s="12"/>
      <c r="BG624" s="12"/>
      <c r="BH624" s="12"/>
      <c r="BO624" s="7"/>
      <c r="BP624" s="7"/>
      <c r="BQ624" s="7"/>
      <c r="BU624" s="7"/>
      <c r="BV624" s="7"/>
      <c r="BW624" s="7"/>
      <c r="CD624" s="7"/>
      <c r="CE624" s="7"/>
      <c r="CF624" s="7"/>
      <c r="CJ624" s="7"/>
      <c r="CK624" s="7"/>
      <c r="CL624" s="7"/>
    </row>
    <row r="625" spans="1:90">
      <c r="A625" s="11"/>
      <c r="B625" s="373"/>
      <c r="C625" s="373"/>
      <c r="D625" s="373"/>
      <c r="E625" s="13"/>
      <c r="F625" s="11"/>
      <c r="G625" s="25"/>
      <c r="H625" s="31"/>
      <c r="I625" s="30"/>
      <c r="M625" s="25"/>
      <c r="N625" s="31"/>
      <c r="O625" s="30"/>
      <c r="V625" s="12"/>
      <c r="W625" s="12"/>
      <c r="X625" s="14"/>
      <c r="AB625" s="25"/>
      <c r="AC625" s="12"/>
      <c r="AD625" s="12"/>
      <c r="AK625" s="12"/>
      <c r="AL625" s="30"/>
      <c r="AM625" s="32"/>
      <c r="AQ625" s="12"/>
      <c r="AR625" s="12"/>
      <c r="AS625" s="12"/>
      <c r="AZ625" s="49"/>
      <c r="BA625" s="30"/>
      <c r="BB625" s="12"/>
      <c r="BF625" s="12"/>
      <c r="BG625" s="12"/>
      <c r="BH625" s="12"/>
      <c r="BO625" s="7"/>
      <c r="BP625" s="7"/>
      <c r="BQ625" s="7"/>
      <c r="BU625" s="7"/>
      <c r="BV625" s="7"/>
      <c r="BW625" s="7"/>
      <c r="CD625" s="7"/>
      <c r="CE625" s="7"/>
      <c r="CF625" s="7"/>
      <c r="CJ625" s="7"/>
      <c r="CK625" s="7"/>
      <c r="CL625" s="7"/>
    </row>
    <row r="626" spans="1:90">
      <c r="A626" s="11"/>
      <c r="B626" s="373"/>
      <c r="C626" s="373"/>
      <c r="D626" s="373"/>
      <c r="E626" s="13"/>
      <c r="F626" s="11"/>
      <c r="G626" s="25"/>
      <c r="H626" s="31"/>
      <c r="I626" s="30"/>
      <c r="M626" s="25"/>
      <c r="N626" s="31"/>
      <c r="O626" s="30"/>
      <c r="V626" s="12"/>
      <c r="W626" s="12"/>
      <c r="X626" s="14"/>
      <c r="AB626" s="25"/>
      <c r="AC626" s="12"/>
      <c r="AD626" s="12"/>
      <c r="AK626" s="12"/>
      <c r="AL626" s="30"/>
      <c r="AM626" s="32"/>
      <c r="AQ626" s="12"/>
      <c r="AR626" s="12"/>
      <c r="AS626" s="12"/>
      <c r="AZ626" s="49"/>
      <c r="BA626" s="30"/>
      <c r="BB626" s="12"/>
      <c r="BF626" s="12"/>
      <c r="BG626" s="12"/>
      <c r="BH626" s="12"/>
      <c r="BO626" s="7"/>
      <c r="BP626" s="7"/>
      <c r="BQ626" s="7"/>
      <c r="BU626" s="7"/>
      <c r="BV626" s="7"/>
      <c r="BW626" s="7"/>
      <c r="CD626" s="7"/>
      <c r="CE626" s="7"/>
      <c r="CF626" s="7"/>
      <c r="CJ626" s="7"/>
      <c r="CK626" s="7"/>
      <c r="CL626" s="7"/>
    </row>
    <row r="627" spans="1:90">
      <c r="A627" s="11"/>
      <c r="B627" s="373"/>
      <c r="C627" s="373"/>
      <c r="D627" s="373"/>
      <c r="E627" s="13"/>
      <c r="F627" s="11"/>
      <c r="G627" s="25"/>
      <c r="H627" s="31"/>
      <c r="I627" s="30"/>
      <c r="M627" s="25"/>
      <c r="N627" s="31"/>
      <c r="O627" s="30"/>
      <c r="V627" s="12"/>
      <c r="W627" s="12"/>
      <c r="X627" s="14"/>
      <c r="AB627" s="25"/>
      <c r="AC627" s="12"/>
      <c r="AD627" s="12"/>
      <c r="AK627" s="12"/>
      <c r="AL627" s="30"/>
      <c r="AM627" s="32"/>
      <c r="AQ627" s="12"/>
      <c r="AR627" s="12"/>
      <c r="AS627" s="12"/>
      <c r="AZ627" s="49"/>
      <c r="BA627" s="30"/>
      <c r="BB627" s="12"/>
      <c r="BF627" s="12"/>
      <c r="BG627" s="12"/>
      <c r="BH627" s="12"/>
      <c r="BO627" s="7"/>
      <c r="BP627" s="7"/>
      <c r="BQ627" s="7"/>
      <c r="BU627" s="7"/>
      <c r="BV627" s="7"/>
      <c r="BW627" s="7"/>
      <c r="CD627" s="7"/>
      <c r="CE627" s="7"/>
      <c r="CF627" s="7"/>
      <c r="CJ627" s="7"/>
      <c r="CK627" s="7"/>
      <c r="CL627" s="7"/>
    </row>
    <row r="628" spans="1:90">
      <c r="A628" s="11"/>
      <c r="B628" s="373"/>
      <c r="C628" s="373"/>
      <c r="D628" s="373"/>
      <c r="E628" s="13"/>
      <c r="F628" s="11"/>
      <c r="G628" s="25"/>
      <c r="H628" s="31"/>
      <c r="I628" s="30"/>
      <c r="M628" s="25"/>
      <c r="N628" s="31"/>
      <c r="O628" s="30"/>
      <c r="V628" s="12"/>
      <c r="W628" s="12"/>
      <c r="X628" s="14"/>
      <c r="AB628" s="25"/>
      <c r="AC628" s="12"/>
      <c r="AD628" s="12"/>
      <c r="AK628" s="12"/>
      <c r="AL628" s="30"/>
      <c r="AM628" s="32"/>
      <c r="AQ628" s="12"/>
      <c r="AR628" s="12"/>
      <c r="AS628" s="12"/>
      <c r="AZ628" s="49"/>
      <c r="BA628" s="30"/>
      <c r="BB628" s="12"/>
      <c r="BF628" s="12"/>
      <c r="BG628" s="12"/>
      <c r="BH628" s="12"/>
      <c r="BO628" s="7"/>
      <c r="BP628" s="7"/>
      <c r="BQ628" s="7"/>
      <c r="BU628" s="7"/>
      <c r="BV628" s="7"/>
      <c r="BW628" s="7"/>
      <c r="CD628" s="7"/>
      <c r="CE628" s="7"/>
      <c r="CF628" s="7"/>
      <c r="CJ628" s="7"/>
      <c r="CK628" s="7"/>
      <c r="CL628" s="7"/>
    </row>
    <row r="629" spans="1:90">
      <c r="A629" s="11"/>
      <c r="B629" s="373"/>
      <c r="C629" s="373"/>
      <c r="D629" s="373"/>
      <c r="E629" s="13"/>
      <c r="F629" s="11"/>
      <c r="G629" s="25"/>
      <c r="H629" s="31"/>
      <c r="I629" s="30"/>
      <c r="M629" s="25"/>
      <c r="N629" s="31"/>
      <c r="O629" s="30"/>
      <c r="V629" s="12"/>
      <c r="W629" s="12"/>
      <c r="X629" s="14"/>
      <c r="AB629" s="25"/>
      <c r="AC629" s="12"/>
      <c r="AD629" s="12"/>
      <c r="AK629" s="12"/>
      <c r="AL629" s="30"/>
      <c r="AM629" s="32"/>
      <c r="AQ629" s="12"/>
      <c r="AR629" s="12"/>
      <c r="AS629" s="12"/>
      <c r="AZ629" s="49"/>
      <c r="BA629" s="30"/>
      <c r="BB629" s="12"/>
      <c r="BF629" s="12"/>
      <c r="BG629" s="12"/>
      <c r="BH629" s="12"/>
      <c r="BO629" s="7"/>
      <c r="BP629" s="7"/>
      <c r="BQ629" s="7"/>
      <c r="BU629" s="7"/>
      <c r="BV629" s="7"/>
      <c r="BW629" s="7"/>
      <c r="CD629" s="7"/>
      <c r="CE629" s="7"/>
      <c r="CF629" s="7"/>
      <c r="CJ629" s="7"/>
      <c r="CK629" s="7"/>
      <c r="CL629" s="7"/>
    </row>
    <row r="630" spans="1:90">
      <c r="A630" s="11"/>
      <c r="B630" s="373"/>
      <c r="C630" s="373"/>
      <c r="D630" s="373"/>
      <c r="E630" s="13"/>
      <c r="F630" s="11"/>
      <c r="G630" s="25"/>
      <c r="H630" s="31"/>
      <c r="I630" s="30"/>
      <c r="M630" s="25"/>
      <c r="N630" s="31"/>
      <c r="O630" s="30"/>
      <c r="V630" s="12"/>
      <c r="W630" s="12"/>
      <c r="X630" s="14"/>
      <c r="AB630" s="25"/>
      <c r="AC630" s="12"/>
      <c r="AD630" s="12"/>
      <c r="AK630" s="12"/>
      <c r="AL630" s="30"/>
      <c r="AM630" s="32"/>
      <c r="AQ630" s="12"/>
      <c r="AR630" s="12"/>
      <c r="AS630" s="12"/>
      <c r="AZ630" s="49"/>
      <c r="BA630" s="30"/>
      <c r="BB630" s="12"/>
      <c r="BF630" s="12"/>
      <c r="BG630" s="12"/>
      <c r="BH630" s="12"/>
      <c r="BO630" s="7"/>
      <c r="BP630" s="7"/>
      <c r="BQ630" s="7"/>
      <c r="BU630" s="7"/>
      <c r="BV630" s="7"/>
      <c r="BW630" s="7"/>
      <c r="CD630" s="7"/>
      <c r="CE630" s="7"/>
      <c r="CF630" s="7"/>
      <c r="CJ630" s="7"/>
      <c r="CK630" s="7"/>
      <c r="CL630" s="7"/>
    </row>
    <row r="631" spans="1:90">
      <c r="A631" s="11"/>
      <c r="B631" s="373"/>
      <c r="C631" s="373"/>
      <c r="D631" s="373"/>
      <c r="E631" s="13"/>
      <c r="F631" s="11"/>
      <c r="G631" s="25"/>
      <c r="H631" s="31"/>
      <c r="I631" s="30"/>
      <c r="M631" s="25"/>
      <c r="N631" s="31"/>
      <c r="O631" s="30"/>
      <c r="V631" s="12"/>
      <c r="W631" s="12"/>
      <c r="X631" s="14"/>
      <c r="AB631" s="25"/>
      <c r="AC631" s="12"/>
      <c r="AD631" s="12"/>
      <c r="AK631" s="12"/>
      <c r="AL631" s="30"/>
      <c r="AM631" s="32"/>
      <c r="AQ631" s="12"/>
      <c r="AR631" s="12"/>
      <c r="AS631" s="12"/>
      <c r="AZ631" s="49"/>
      <c r="BA631" s="30"/>
      <c r="BB631" s="12"/>
      <c r="BF631" s="12"/>
      <c r="BG631" s="12"/>
      <c r="BH631" s="12"/>
      <c r="BO631" s="7"/>
      <c r="BP631" s="7"/>
      <c r="BQ631" s="7"/>
      <c r="BU631" s="7"/>
      <c r="BV631" s="7"/>
      <c r="BW631" s="7"/>
      <c r="CD631" s="7"/>
      <c r="CE631" s="7"/>
      <c r="CF631" s="7"/>
      <c r="CJ631" s="7"/>
      <c r="CK631" s="7"/>
      <c r="CL631" s="7"/>
    </row>
    <row r="632" spans="1:90">
      <c r="A632" s="11"/>
      <c r="B632" s="373"/>
      <c r="C632" s="373"/>
      <c r="D632" s="373"/>
      <c r="E632" s="13"/>
      <c r="F632" s="11"/>
      <c r="G632" s="25"/>
      <c r="H632" s="31"/>
      <c r="I632" s="30"/>
      <c r="M632" s="25"/>
      <c r="N632" s="31"/>
      <c r="O632" s="30"/>
      <c r="V632" s="12"/>
      <c r="W632" s="12"/>
      <c r="X632" s="14"/>
      <c r="AB632" s="25"/>
      <c r="AC632" s="12"/>
      <c r="AD632" s="12"/>
      <c r="AK632" s="12"/>
      <c r="AL632" s="30"/>
      <c r="AM632" s="32"/>
      <c r="AQ632" s="12"/>
      <c r="AR632" s="12"/>
      <c r="AS632" s="12"/>
      <c r="AZ632" s="49"/>
      <c r="BA632" s="30"/>
      <c r="BB632" s="12"/>
      <c r="BF632" s="12"/>
      <c r="BG632" s="12"/>
      <c r="BH632" s="12"/>
      <c r="BO632" s="7"/>
      <c r="BP632" s="7"/>
      <c r="BQ632" s="7"/>
      <c r="BU632" s="7"/>
      <c r="BV632" s="7"/>
      <c r="BW632" s="7"/>
      <c r="CD632" s="7"/>
      <c r="CE632" s="7"/>
      <c r="CF632" s="7"/>
      <c r="CJ632" s="7"/>
      <c r="CK632" s="7"/>
      <c r="CL632" s="7"/>
    </row>
    <row r="633" spans="1:90">
      <c r="A633" s="11"/>
      <c r="B633" s="373"/>
      <c r="C633" s="373"/>
      <c r="D633" s="373"/>
      <c r="E633" s="13"/>
      <c r="F633" s="11"/>
      <c r="G633" s="25"/>
      <c r="H633" s="31"/>
      <c r="I633" s="30"/>
      <c r="M633" s="25"/>
      <c r="N633" s="31"/>
      <c r="O633" s="30"/>
      <c r="V633" s="12"/>
      <c r="W633" s="12"/>
      <c r="X633" s="14"/>
      <c r="AB633" s="25"/>
      <c r="AC633" s="12"/>
      <c r="AD633" s="12"/>
      <c r="AK633" s="12"/>
      <c r="AL633" s="30"/>
      <c r="AM633" s="32"/>
      <c r="AQ633" s="12"/>
      <c r="AR633" s="12"/>
      <c r="AS633" s="12"/>
      <c r="AZ633" s="49"/>
      <c r="BA633" s="30"/>
      <c r="BB633" s="12"/>
      <c r="BF633" s="12"/>
      <c r="BG633" s="12"/>
      <c r="BH633" s="12"/>
      <c r="BO633" s="7"/>
      <c r="BP633" s="7"/>
      <c r="BQ633" s="7"/>
      <c r="BU633" s="7"/>
      <c r="BV633" s="7"/>
      <c r="BW633" s="7"/>
      <c r="CD633" s="7"/>
      <c r="CE633" s="7"/>
      <c r="CF633" s="7"/>
      <c r="CJ633" s="7"/>
      <c r="CK633" s="7"/>
      <c r="CL633" s="7"/>
    </row>
    <row r="634" spans="1:90">
      <c r="A634" s="11"/>
      <c r="B634" s="373"/>
      <c r="C634" s="373"/>
      <c r="D634" s="373"/>
      <c r="E634" s="13"/>
      <c r="F634" s="11"/>
      <c r="G634" s="25"/>
      <c r="H634" s="31"/>
      <c r="I634" s="30"/>
      <c r="M634" s="25"/>
      <c r="N634" s="31"/>
      <c r="O634" s="30"/>
      <c r="V634" s="12"/>
      <c r="W634" s="12"/>
      <c r="X634" s="14"/>
      <c r="AB634" s="25"/>
      <c r="AC634" s="12"/>
      <c r="AD634" s="12"/>
      <c r="AK634" s="12"/>
      <c r="AL634" s="30"/>
      <c r="AM634" s="32"/>
      <c r="AQ634" s="12"/>
      <c r="AR634" s="12"/>
      <c r="AS634" s="12"/>
      <c r="AZ634" s="49"/>
      <c r="BA634" s="30"/>
      <c r="BB634" s="12"/>
      <c r="BF634" s="12"/>
      <c r="BG634" s="12"/>
      <c r="BH634" s="12"/>
      <c r="BO634" s="7"/>
      <c r="BP634" s="7"/>
      <c r="BQ634" s="7"/>
      <c r="BU634" s="7"/>
      <c r="BV634" s="7"/>
      <c r="BW634" s="7"/>
      <c r="CD634" s="7"/>
      <c r="CE634" s="7"/>
      <c r="CF634" s="7"/>
      <c r="CJ634" s="7"/>
      <c r="CK634" s="7"/>
      <c r="CL634" s="7"/>
    </row>
    <row r="635" spans="1:90">
      <c r="A635" s="11"/>
      <c r="B635" s="373"/>
      <c r="C635" s="373"/>
      <c r="D635" s="373"/>
      <c r="E635" s="13"/>
      <c r="F635" s="11"/>
      <c r="G635" s="25"/>
      <c r="H635" s="31"/>
      <c r="I635" s="30"/>
      <c r="M635" s="25"/>
      <c r="N635" s="31"/>
      <c r="O635" s="30"/>
      <c r="V635" s="12"/>
      <c r="W635" s="12"/>
      <c r="X635" s="14"/>
      <c r="AB635" s="25"/>
      <c r="AC635" s="12"/>
      <c r="AD635" s="12"/>
      <c r="AK635" s="12"/>
      <c r="AL635" s="30"/>
      <c r="AM635" s="32"/>
      <c r="AQ635" s="12"/>
      <c r="AR635" s="12"/>
      <c r="AS635" s="12"/>
      <c r="AZ635" s="49"/>
      <c r="BA635" s="30"/>
      <c r="BB635" s="12"/>
      <c r="BF635" s="12"/>
      <c r="BG635" s="12"/>
      <c r="BH635" s="12"/>
      <c r="BO635" s="7"/>
      <c r="BP635" s="7"/>
      <c r="BQ635" s="7"/>
      <c r="BU635" s="7"/>
      <c r="BV635" s="7"/>
      <c r="BW635" s="7"/>
      <c r="CD635" s="7"/>
      <c r="CE635" s="7"/>
      <c r="CF635" s="7"/>
      <c r="CJ635" s="7"/>
      <c r="CK635" s="7"/>
      <c r="CL635" s="7"/>
    </row>
    <row r="636" spans="1:90">
      <c r="A636" s="11"/>
      <c r="B636" s="373"/>
      <c r="C636" s="373"/>
      <c r="D636" s="373"/>
      <c r="E636" s="13"/>
      <c r="F636" s="11"/>
      <c r="G636" s="25"/>
      <c r="H636" s="31"/>
      <c r="I636" s="30"/>
      <c r="M636" s="25"/>
      <c r="N636" s="31"/>
      <c r="O636" s="30"/>
      <c r="V636" s="12"/>
      <c r="W636" s="12"/>
      <c r="X636" s="14"/>
      <c r="AB636" s="25"/>
      <c r="AC636" s="12"/>
      <c r="AD636" s="12"/>
      <c r="AK636" s="12"/>
      <c r="AL636" s="30"/>
      <c r="AM636" s="32"/>
      <c r="AQ636" s="12"/>
      <c r="AR636" s="12"/>
      <c r="AS636" s="12"/>
      <c r="AZ636" s="49"/>
      <c r="BA636" s="30"/>
      <c r="BB636" s="12"/>
      <c r="BF636" s="12"/>
      <c r="BG636" s="12"/>
      <c r="BH636" s="12"/>
      <c r="BO636" s="7"/>
      <c r="BP636" s="7"/>
      <c r="BQ636" s="7"/>
      <c r="BU636" s="7"/>
      <c r="BV636" s="7"/>
      <c r="BW636" s="7"/>
      <c r="CD636" s="7"/>
      <c r="CE636" s="7"/>
      <c r="CF636" s="7"/>
      <c r="CJ636" s="7"/>
      <c r="CK636" s="7"/>
      <c r="CL636" s="7"/>
    </row>
    <row r="637" spans="1:90">
      <c r="A637" s="11"/>
      <c r="B637" s="373"/>
      <c r="C637" s="373"/>
      <c r="D637" s="373"/>
      <c r="E637" s="13"/>
      <c r="F637" s="11"/>
      <c r="G637" s="25"/>
      <c r="H637" s="31"/>
      <c r="I637" s="30"/>
      <c r="M637" s="25"/>
      <c r="N637" s="31"/>
      <c r="O637" s="30"/>
      <c r="V637" s="12"/>
      <c r="W637" s="12"/>
      <c r="X637" s="14"/>
      <c r="AB637" s="25"/>
      <c r="AC637" s="12"/>
      <c r="AD637" s="12"/>
      <c r="AK637" s="12"/>
      <c r="AL637" s="30"/>
      <c r="AM637" s="32"/>
      <c r="AQ637" s="12"/>
      <c r="AR637" s="12"/>
      <c r="AS637" s="12"/>
      <c r="AZ637" s="49"/>
      <c r="BA637" s="30"/>
      <c r="BB637" s="12"/>
      <c r="BF637" s="12"/>
      <c r="BG637" s="12"/>
      <c r="BH637" s="12"/>
      <c r="BO637" s="7"/>
      <c r="BP637" s="7"/>
      <c r="BQ637" s="7"/>
      <c r="BU637" s="7"/>
      <c r="BV637" s="7"/>
      <c r="BW637" s="7"/>
      <c r="CD637" s="7"/>
      <c r="CE637" s="7"/>
      <c r="CF637" s="7"/>
      <c r="CJ637" s="7"/>
      <c r="CK637" s="7"/>
      <c r="CL637" s="7"/>
    </row>
    <row r="638" spans="1:90">
      <c r="A638" s="11"/>
      <c r="B638" s="373"/>
      <c r="C638" s="373"/>
      <c r="D638" s="373"/>
      <c r="E638" s="13"/>
      <c r="F638" s="11"/>
      <c r="G638" s="25"/>
      <c r="H638" s="31"/>
      <c r="I638" s="30"/>
      <c r="M638" s="25"/>
      <c r="N638" s="31"/>
      <c r="O638" s="30"/>
      <c r="V638" s="12"/>
      <c r="W638" s="12"/>
      <c r="X638" s="14"/>
      <c r="AB638" s="25"/>
      <c r="AC638" s="12"/>
      <c r="AD638" s="12"/>
      <c r="AK638" s="12"/>
      <c r="AL638" s="30"/>
      <c r="AM638" s="32"/>
      <c r="AQ638" s="12"/>
      <c r="AR638" s="12"/>
      <c r="AS638" s="12"/>
      <c r="AZ638" s="49"/>
      <c r="BA638" s="30"/>
      <c r="BB638" s="12"/>
      <c r="BF638" s="12"/>
      <c r="BG638" s="12"/>
      <c r="BH638" s="12"/>
      <c r="BO638" s="7"/>
      <c r="BP638" s="7"/>
      <c r="BQ638" s="7"/>
      <c r="BU638" s="7"/>
      <c r="BV638" s="7"/>
      <c r="BW638" s="7"/>
      <c r="CD638" s="7"/>
      <c r="CE638" s="7"/>
      <c r="CF638" s="7"/>
      <c r="CJ638" s="7"/>
      <c r="CK638" s="7"/>
      <c r="CL638" s="7"/>
    </row>
    <row r="639" spans="1:90">
      <c r="A639" s="11"/>
      <c r="B639" s="373"/>
      <c r="C639" s="373"/>
      <c r="D639" s="373"/>
      <c r="E639" s="13"/>
      <c r="F639" s="11"/>
      <c r="G639" s="25"/>
      <c r="H639" s="31"/>
      <c r="I639" s="30"/>
      <c r="M639" s="25"/>
      <c r="N639" s="31"/>
      <c r="O639" s="30"/>
      <c r="V639" s="12"/>
      <c r="W639" s="12"/>
      <c r="X639" s="14"/>
      <c r="AB639" s="25"/>
      <c r="AC639" s="12"/>
      <c r="AD639" s="12"/>
      <c r="AK639" s="12"/>
      <c r="AL639" s="30"/>
      <c r="AM639" s="32"/>
      <c r="AQ639" s="12"/>
      <c r="AR639" s="12"/>
      <c r="AS639" s="12"/>
      <c r="AZ639" s="49"/>
      <c r="BA639" s="30"/>
      <c r="BB639" s="12"/>
      <c r="BF639" s="12"/>
      <c r="BG639" s="12"/>
      <c r="BH639" s="12"/>
      <c r="BO639" s="7"/>
      <c r="BP639" s="7"/>
      <c r="BQ639" s="7"/>
      <c r="BU639" s="7"/>
      <c r="BV639" s="7"/>
      <c r="BW639" s="7"/>
      <c r="CD639" s="7"/>
      <c r="CE639" s="7"/>
      <c r="CF639" s="7"/>
      <c r="CJ639" s="7"/>
      <c r="CK639" s="7"/>
      <c r="CL639" s="7"/>
    </row>
    <row r="640" spans="1:90">
      <c r="A640" s="11"/>
      <c r="B640" s="373"/>
      <c r="C640" s="373"/>
      <c r="D640" s="373"/>
      <c r="E640" s="13"/>
      <c r="F640" s="11"/>
      <c r="G640" s="25"/>
      <c r="H640" s="31"/>
      <c r="I640" s="30"/>
      <c r="M640" s="25"/>
      <c r="N640" s="31"/>
      <c r="O640" s="30"/>
      <c r="V640" s="12"/>
      <c r="W640" s="12"/>
      <c r="X640" s="14"/>
      <c r="AB640" s="25"/>
      <c r="AC640" s="12"/>
      <c r="AD640" s="12"/>
      <c r="AK640" s="12"/>
      <c r="AL640" s="30"/>
      <c r="AM640" s="32"/>
      <c r="AQ640" s="12"/>
      <c r="AR640" s="12"/>
      <c r="AS640" s="12"/>
      <c r="AZ640" s="49"/>
      <c r="BA640" s="30"/>
      <c r="BB640" s="12"/>
      <c r="BF640" s="12"/>
      <c r="BG640" s="12"/>
      <c r="BH640" s="12"/>
      <c r="BO640" s="7"/>
      <c r="BP640" s="7"/>
      <c r="BQ640" s="7"/>
      <c r="BU640" s="7"/>
      <c r="BV640" s="7"/>
      <c r="BW640" s="7"/>
      <c r="CD640" s="7"/>
      <c r="CE640" s="7"/>
      <c r="CF640" s="7"/>
      <c r="CJ640" s="7"/>
      <c r="CK640" s="7"/>
      <c r="CL640" s="7"/>
    </row>
    <row r="641" spans="1:90">
      <c r="A641" s="11"/>
      <c r="B641" s="373"/>
      <c r="C641" s="373"/>
      <c r="D641" s="373"/>
      <c r="E641" s="13"/>
      <c r="F641" s="11"/>
      <c r="G641" s="25"/>
      <c r="H641" s="31"/>
      <c r="I641" s="30"/>
      <c r="M641" s="25"/>
      <c r="N641" s="31"/>
      <c r="O641" s="30"/>
      <c r="V641" s="12"/>
      <c r="W641" s="12"/>
      <c r="X641" s="14"/>
      <c r="AB641" s="25"/>
      <c r="AC641" s="12"/>
      <c r="AD641" s="12"/>
      <c r="AK641" s="12"/>
      <c r="AL641" s="30"/>
      <c r="AM641" s="32"/>
      <c r="AQ641" s="12"/>
      <c r="AR641" s="12"/>
      <c r="AS641" s="12"/>
      <c r="AZ641" s="49"/>
      <c r="BA641" s="30"/>
      <c r="BB641" s="12"/>
      <c r="BF641" s="12"/>
      <c r="BG641" s="12"/>
      <c r="BH641" s="12"/>
      <c r="BO641" s="7"/>
      <c r="BP641" s="7"/>
      <c r="BQ641" s="7"/>
      <c r="BU641" s="7"/>
      <c r="BV641" s="7"/>
      <c r="BW641" s="7"/>
      <c r="CD641" s="7"/>
      <c r="CE641" s="7"/>
      <c r="CF641" s="7"/>
      <c r="CJ641" s="7"/>
      <c r="CK641" s="7"/>
      <c r="CL641" s="7"/>
    </row>
    <row r="642" spans="1:90">
      <c r="A642" s="11"/>
      <c r="B642" s="373"/>
      <c r="C642" s="373"/>
      <c r="D642" s="373"/>
      <c r="E642" s="13"/>
      <c r="F642" s="11"/>
      <c r="G642" s="25"/>
      <c r="H642" s="31"/>
      <c r="I642" s="30"/>
      <c r="M642" s="25"/>
      <c r="N642" s="31"/>
      <c r="O642" s="30"/>
      <c r="V642" s="12"/>
      <c r="W642" s="12"/>
      <c r="X642" s="14"/>
      <c r="AB642" s="25"/>
      <c r="AC642" s="12"/>
      <c r="AD642" s="12"/>
      <c r="AK642" s="12"/>
      <c r="AL642" s="30"/>
      <c r="AM642" s="32"/>
      <c r="AQ642" s="12"/>
      <c r="AR642" s="12"/>
      <c r="AS642" s="12"/>
      <c r="AZ642" s="49"/>
      <c r="BA642" s="30"/>
      <c r="BB642" s="12"/>
      <c r="BF642" s="12"/>
      <c r="BG642" s="12"/>
      <c r="BH642" s="12"/>
      <c r="BO642" s="7"/>
      <c r="BP642" s="7"/>
      <c r="BQ642" s="7"/>
      <c r="BU642" s="7"/>
      <c r="BV642" s="7"/>
      <c r="BW642" s="7"/>
      <c r="CD642" s="7"/>
      <c r="CE642" s="7"/>
      <c r="CF642" s="7"/>
      <c r="CJ642" s="7"/>
      <c r="CK642" s="7"/>
      <c r="CL642" s="7"/>
    </row>
    <row r="643" spans="1:90">
      <c r="A643" s="11"/>
      <c r="B643" s="373"/>
      <c r="C643" s="373"/>
      <c r="D643" s="373"/>
      <c r="E643" s="13"/>
      <c r="F643" s="11"/>
      <c r="G643" s="25"/>
      <c r="H643" s="31"/>
      <c r="I643" s="30"/>
      <c r="M643" s="25"/>
      <c r="N643" s="31"/>
      <c r="O643" s="30"/>
      <c r="V643" s="12"/>
      <c r="W643" s="12"/>
      <c r="X643" s="14"/>
      <c r="AB643" s="25"/>
      <c r="AC643" s="12"/>
      <c r="AD643" s="12"/>
      <c r="AK643" s="12"/>
      <c r="AL643" s="30"/>
      <c r="AM643" s="32"/>
      <c r="AQ643" s="12"/>
      <c r="AR643" s="12"/>
      <c r="AS643" s="12"/>
      <c r="AZ643" s="49"/>
      <c r="BA643" s="30"/>
      <c r="BB643" s="12"/>
      <c r="BF643" s="12"/>
      <c r="BG643" s="12"/>
      <c r="BH643" s="12"/>
      <c r="BO643" s="7"/>
      <c r="BP643" s="7"/>
      <c r="BQ643" s="7"/>
      <c r="BU643" s="7"/>
      <c r="BV643" s="7"/>
      <c r="BW643" s="7"/>
      <c r="CD643" s="7"/>
      <c r="CE643" s="7"/>
      <c r="CF643" s="7"/>
      <c r="CJ643" s="7"/>
      <c r="CK643" s="7"/>
      <c r="CL643" s="7"/>
    </row>
    <row r="644" spans="1:90">
      <c r="A644" s="11"/>
      <c r="B644" s="373"/>
      <c r="C644" s="373"/>
      <c r="D644" s="373"/>
      <c r="E644" s="13"/>
      <c r="F644" s="11"/>
      <c r="G644" s="25"/>
      <c r="H644" s="31"/>
      <c r="I644" s="30"/>
      <c r="M644" s="25"/>
      <c r="N644" s="31"/>
      <c r="O644" s="30"/>
      <c r="V644" s="12"/>
      <c r="W644" s="12"/>
      <c r="X644" s="14"/>
      <c r="AB644" s="25"/>
      <c r="AC644" s="12"/>
      <c r="AD644" s="12"/>
      <c r="AK644" s="12"/>
      <c r="AL644" s="30"/>
      <c r="AM644" s="32"/>
      <c r="AQ644" s="12"/>
      <c r="AR644" s="12"/>
      <c r="AS644" s="12"/>
      <c r="AZ644" s="49"/>
      <c r="BA644" s="30"/>
      <c r="BB644" s="12"/>
      <c r="BF644" s="12"/>
      <c r="BG644" s="12"/>
      <c r="BH644" s="12"/>
      <c r="BO644" s="7"/>
      <c r="BP644" s="7"/>
      <c r="BQ644" s="7"/>
      <c r="BU644" s="7"/>
      <c r="BV644" s="7"/>
      <c r="BW644" s="7"/>
      <c r="CD644" s="7"/>
      <c r="CE644" s="7"/>
      <c r="CF644" s="7"/>
      <c r="CJ644" s="7"/>
      <c r="CK644" s="7"/>
      <c r="CL644" s="7"/>
    </row>
    <row r="645" spans="1:90">
      <c r="A645" s="11"/>
      <c r="B645" s="373"/>
      <c r="C645" s="373"/>
      <c r="D645" s="373"/>
      <c r="E645" s="13"/>
      <c r="F645" s="11"/>
      <c r="G645" s="25"/>
      <c r="H645" s="31"/>
      <c r="I645" s="30"/>
      <c r="M645" s="25"/>
      <c r="N645" s="31"/>
      <c r="O645" s="30"/>
      <c r="V645" s="12"/>
      <c r="W645" s="12"/>
      <c r="X645" s="14"/>
      <c r="AB645" s="25"/>
      <c r="AC645" s="12"/>
      <c r="AD645" s="12"/>
      <c r="AK645" s="12"/>
      <c r="AL645" s="30"/>
      <c r="AM645" s="32"/>
      <c r="AQ645" s="12"/>
      <c r="AR645" s="12"/>
      <c r="AS645" s="12"/>
      <c r="AZ645" s="49"/>
      <c r="BA645" s="30"/>
      <c r="BB645" s="12"/>
      <c r="BF645" s="12"/>
      <c r="BG645" s="12"/>
      <c r="BH645" s="12"/>
      <c r="BO645" s="7"/>
      <c r="BP645" s="7"/>
      <c r="BQ645" s="7"/>
      <c r="BU645" s="7"/>
      <c r="BV645" s="7"/>
      <c r="BW645" s="7"/>
      <c r="CD645" s="7"/>
      <c r="CE645" s="7"/>
      <c r="CF645" s="7"/>
      <c r="CJ645" s="7"/>
      <c r="CK645" s="7"/>
      <c r="CL645" s="7"/>
    </row>
    <row r="646" spans="1:90">
      <c r="A646" s="11"/>
      <c r="B646" s="373"/>
      <c r="C646" s="373"/>
      <c r="D646" s="373"/>
      <c r="E646" s="13"/>
      <c r="F646" s="11"/>
      <c r="G646" s="25"/>
      <c r="H646" s="31"/>
      <c r="I646" s="30"/>
      <c r="M646" s="25"/>
      <c r="N646" s="31"/>
      <c r="O646" s="30"/>
      <c r="V646" s="12"/>
      <c r="W646" s="12"/>
      <c r="X646" s="14"/>
      <c r="AB646" s="25"/>
      <c r="AC646" s="12"/>
      <c r="AD646" s="12"/>
      <c r="AK646" s="12"/>
      <c r="AL646" s="30"/>
      <c r="AM646" s="32"/>
      <c r="AQ646" s="12"/>
      <c r="AR646" s="12"/>
      <c r="AS646" s="12"/>
      <c r="AZ646" s="49"/>
      <c r="BA646" s="30"/>
      <c r="BB646" s="12"/>
      <c r="BF646" s="12"/>
      <c r="BG646" s="12"/>
      <c r="BH646" s="12"/>
      <c r="BO646" s="7"/>
      <c r="BP646" s="7"/>
      <c r="BQ646" s="7"/>
      <c r="BU646" s="7"/>
      <c r="BV646" s="7"/>
      <c r="BW646" s="7"/>
      <c r="CD646" s="7"/>
      <c r="CE646" s="7"/>
      <c r="CF646" s="7"/>
      <c r="CJ646" s="7"/>
      <c r="CK646" s="7"/>
      <c r="CL646" s="7"/>
    </row>
    <row r="647" spans="1:90">
      <c r="A647" s="11"/>
      <c r="B647" s="373"/>
      <c r="C647" s="373"/>
      <c r="D647" s="373"/>
      <c r="E647" s="13"/>
      <c r="F647" s="11"/>
      <c r="G647" s="25"/>
      <c r="H647" s="31"/>
      <c r="I647" s="30"/>
      <c r="M647" s="25"/>
      <c r="N647" s="31"/>
      <c r="O647" s="30"/>
      <c r="V647" s="12"/>
      <c r="W647" s="12"/>
      <c r="X647" s="14"/>
      <c r="AB647" s="25"/>
      <c r="AC647" s="12"/>
      <c r="AD647" s="12"/>
      <c r="AK647" s="12"/>
      <c r="AL647" s="30"/>
      <c r="AM647" s="32"/>
      <c r="AQ647" s="12"/>
      <c r="AR647" s="12"/>
      <c r="AS647" s="12"/>
      <c r="AZ647" s="49"/>
      <c r="BA647" s="30"/>
      <c r="BB647" s="12"/>
      <c r="BF647" s="12"/>
      <c r="BG647" s="12"/>
      <c r="BH647" s="12"/>
      <c r="BO647" s="7"/>
      <c r="BP647" s="7"/>
      <c r="BQ647" s="7"/>
      <c r="BU647" s="7"/>
      <c r="BV647" s="7"/>
      <c r="BW647" s="7"/>
      <c r="CD647" s="7"/>
      <c r="CE647" s="7"/>
      <c r="CF647" s="7"/>
      <c r="CJ647" s="7"/>
      <c r="CK647" s="7"/>
      <c r="CL647" s="7"/>
    </row>
    <row r="648" spans="1:90">
      <c r="A648" s="11"/>
      <c r="B648" s="373"/>
      <c r="C648" s="373"/>
      <c r="D648" s="373"/>
      <c r="E648" s="13"/>
      <c r="F648" s="11"/>
      <c r="G648" s="25"/>
      <c r="H648" s="31"/>
      <c r="I648" s="30"/>
      <c r="M648" s="25"/>
      <c r="N648" s="31"/>
      <c r="O648" s="30"/>
      <c r="V648" s="12"/>
      <c r="W648" s="12"/>
      <c r="X648" s="14"/>
      <c r="AB648" s="25"/>
      <c r="AC648" s="12"/>
      <c r="AD648" s="12"/>
      <c r="AK648" s="12"/>
      <c r="AL648" s="30"/>
      <c r="AM648" s="32"/>
      <c r="AQ648" s="12"/>
      <c r="AR648" s="12"/>
      <c r="AS648" s="12"/>
      <c r="AZ648" s="49"/>
      <c r="BA648" s="30"/>
      <c r="BB648" s="12"/>
      <c r="BF648" s="12"/>
      <c r="BG648" s="12"/>
      <c r="BH648" s="12"/>
      <c r="BO648" s="7"/>
      <c r="BP648" s="7"/>
      <c r="BQ648" s="7"/>
      <c r="BU648" s="7"/>
      <c r="BV648" s="7"/>
      <c r="BW648" s="7"/>
      <c r="CD648" s="7"/>
      <c r="CE648" s="7"/>
      <c r="CF648" s="7"/>
      <c r="CJ648" s="7"/>
      <c r="CK648" s="7"/>
      <c r="CL648" s="7"/>
    </row>
    <row r="649" spans="1:90">
      <c r="A649" s="11"/>
      <c r="B649" s="373"/>
      <c r="C649" s="373"/>
      <c r="D649" s="373"/>
      <c r="E649" s="13"/>
      <c r="F649" s="11"/>
      <c r="G649" s="25"/>
      <c r="H649" s="31"/>
      <c r="I649" s="30"/>
      <c r="M649" s="25"/>
      <c r="N649" s="31"/>
      <c r="O649" s="30"/>
      <c r="V649" s="12"/>
      <c r="W649" s="12"/>
      <c r="X649" s="14"/>
      <c r="AB649" s="25"/>
      <c r="AC649" s="12"/>
      <c r="AD649" s="12"/>
      <c r="AK649" s="12"/>
      <c r="AL649" s="30"/>
      <c r="AM649" s="32"/>
      <c r="AQ649" s="12"/>
      <c r="AR649" s="12"/>
      <c r="AS649" s="12"/>
      <c r="AZ649" s="49"/>
      <c r="BA649" s="30"/>
      <c r="BB649" s="12"/>
      <c r="BF649" s="12"/>
      <c r="BG649" s="12"/>
      <c r="BH649" s="12"/>
      <c r="BO649" s="7"/>
      <c r="BP649" s="7"/>
      <c r="BQ649" s="7"/>
      <c r="BU649" s="7"/>
      <c r="BV649" s="7"/>
      <c r="BW649" s="7"/>
      <c r="CD649" s="7"/>
      <c r="CE649" s="7"/>
      <c r="CF649" s="7"/>
      <c r="CJ649" s="7"/>
      <c r="CK649" s="7"/>
      <c r="CL649" s="7"/>
    </row>
    <row r="650" spans="1:90">
      <c r="A650" s="11"/>
      <c r="B650" s="373"/>
      <c r="C650" s="373"/>
      <c r="D650" s="373"/>
      <c r="E650" s="13"/>
      <c r="F650" s="11"/>
      <c r="G650" s="25"/>
      <c r="H650" s="31"/>
      <c r="I650" s="30"/>
      <c r="M650" s="25"/>
      <c r="N650" s="31"/>
      <c r="O650" s="30"/>
      <c r="V650" s="12"/>
      <c r="W650" s="12"/>
      <c r="X650" s="14"/>
      <c r="AB650" s="25"/>
      <c r="AC650" s="12"/>
      <c r="AD650" s="12"/>
      <c r="AK650" s="12"/>
      <c r="AL650" s="30"/>
      <c r="AM650" s="32"/>
      <c r="AQ650" s="12"/>
      <c r="AR650" s="12"/>
      <c r="AS650" s="12"/>
      <c r="AZ650" s="49"/>
      <c r="BA650" s="30"/>
      <c r="BB650" s="12"/>
      <c r="BF650" s="12"/>
      <c r="BG650" s="12"/>
      <c r="BH650" s="12"/>
      <c r="BO650" s="7"/>
      <c r="BP650" s="7"/>
      <c r="BQ650" s="7"/>
      <c r="BU650" s="7"/>
      <c r="BV650" s="7"/>
      <c r="BW650" s="7"/>
      <c r="CD650" s="7"/>
      <c r="CE650" s="7"/>
      <c r="CF650" s="7"/>
      <c r="CJ650" s="7"/>
      <c r="CK650" s="7"/>
      <c r="CL650" s="7"/>
    </row>
    <row r="651" spans="1:90">
      <c r="A651" s="11"/>
      <c r="B651" s="373"/>
      <c r="C651" s="373"/>
      <c r="D651" s="373"/>
      <c r="E651" s="13"/>
      <c r="F651" s="11"/>
      <c r="G651" s="25"/>
      <c r="H651" s="31"/>
      <c r="I651" s="30"/>
      <c r="M651" s="25"/>
      <c r="N651" s="31"/>
      <c r="O651" s="30"/>
      <c r="V651" s="12"/>
      <c r="W651" s="12"/>
      <c r="X651" s="14"/>
      <c r="AB651" s="25"/>
      <c r="AC651" s="12"/>
      <c r="AD651" s="12"/>
      <c r="AK651" s="12"/>
      <c r="AL651" s="30"/>
      <c r="AM651" s="32"/>
      <c r="AQ651" s="12"/>
      <c r="AR651" s="12"/>
      <c r="AS651" s="12"/>
      <c r="AZ651" s="49"/>
      <c r="BA651" s="30"/>
      <c r="BB651" s="12"/>
      <c r="BF651" s="12"/>
      <c r="BG651" s="12"/>
      <c r="BH651" s="12"/>
      <c r="BO651" s="7"/>
      <c r="BP651" s="7"/>
      <c r="BQ651" s="7"/>
      <c r="BU651" s="7"/>
      <c r="BV651" s="7"/>
      <c r="BW651" s="7"/>
      <c r="CD651" s="7"/>
      <c r="CE651" s="7"/>
      <c r="CF651" s="7"/>
      <c r="CJ651" s="7"/>
      <c r="CK651" s="7"/>
      <c r="CL651" s="7"/>
    </row>
    <row r="652" spans="1:90">
      <c r="A652" s="11"/>
      <c r="B652" s="373"/>
      <c r="C652" s="373"/>
      <c r="D652" s="373"/>
      <c r="E652" s="13"/>
      <c r="F652" s="11"/>
      <c r="G652" s="25"/>
      <c r="H652" s="31"/>
      <c r="I652" s="30"/>
      <c r="M652" s="25"/>
      <c r="N652" s="31"/>
      <c r="O652" s="30"/>
      <c r="V652" s="12"/>
      <c r="W652" s="12"/>
      <c r="X652" s="14"/>
      <c r="AB652" s="25"/>
      <c r="AC652" s="12"/>
      <c r="AD652" s="12"/>
      <c r="AK652" s="12"/>
      <c r="AL652" s="30"/>
      <c r="AM652" s="32"/>
      <c r="AQ652" s="12"/>
      <c r="AR652" s="12"/>
      <c r="AS652" s="12"/>
      <c r="AZ652" s="49"/>
      <c r="BA652" s="30"/>
      <c r="BB652" s="12"/>
      <c r="BF652" s="12"/>
      <c r="BG652" s="12"/>
      <c r="BH652" s="12"/>
      <c r="BO652" s="7"/>
      <c r="BP652" s="7"/>
      <c r="BQ652" s="7"/>
      <c r="BU652" s="7"/>
      <c r="BV652" s="7"/>
      <c r="BW652" s="7"/>
      <c r="CD652" s="7"/>
      <c r="CE652" s="7"/>
      <c r="CF652" s="7"/>
      <c r="CJ652" s="7"/>
      <c r="CK652" s="7"/>
      <c r="CL652" s="7"/>
    </row>
    <row r="653" spans="1:90">
      <c r="A653" s="11"/>
      <c r="B653" s="373"/>
      <c r="C653" s="373"/>
      <c r="D653" s="373"/>
      <c r="E653" s="13"/>
      <c r="F653" s="11"/>
      <c r="G653" s="25"/>
      <c r="H653" s="31"/>
      <c r="I653" s="30"/>
      <c r="M653" s="25"/>
      <c r="N653" s="31"/>
      <c r="O653" s="30"/>
      <c r="V653" s="12"/>
      <c r="W653" s="12"/>
      <c r="X653" s="14"/>
      <c r="AB653" s="25"/>
      <c r="AC653" s="12"/>
      <c r="AD653" s="12"/>
      <c r="AK653" s="12"/>
      <c r="AL653" s="30"/>
      <c r="AM653" s="32"/>
      <c r="AQ653" s="12"/>
      <c r="AR653" s="12"/>
      <c r="AS653" s="12"/>
      <c r="AZ653" s="49"/>
      <c r="BA653" s="30"/>
      <c r="BB653" s="12"/>
      <c r="BF653" s="12"/>
      <c r="BG653" s="12"/>
      <c r="BH653" s="12"/>
      <c r="BO653" s="7"/>
      <c r="BP653" s="7"/>
      <c r="BQ653" s="7"/>
      <c r="BU653" s="7"/>
      <c r="BV653" s="7"/>
      <c r="BW653" s="7"/>
      <c r="CD653" s="7"/>
      <c r="CE653" s="7"/>
      <c r="CF653" s="7"/>
      <c r="CJ653" s="7"/>
      <c r="CK653" s="7"/>
      <c r="CL653" s="7"/>
    </row>
    <row r="654" spans="1:90">
      <c r="A654" s="11"/>
      <c r="B654" s="373"/>
      <c r="C654" s="373"/>
      <c r="D654" s="373"/>
      <c r="E654" s="13"/>
      <c r="F654" s="11"/>
      <c r="G654" s="25"/>
      <c r="H654" s="31"/>
      <c r="I654" s="30"/>
      <c r="M654" s="25"/>
      <c r="N654" s="31"/>
      <c r="O654" s="30"/>
      <c r="V654" s="12"/>
      <c r="W654" s="12"/>
      <c r="X654" s="14"/>
      <c r="AB654" s="25"/>
      <c r="AC654" s="12"/>
      <c r="AD654" s="12"/>
      <c r="AK654" s="12"/>
      <c r="AL654" s="30"/>
      <c r="AM654" s="32"/>
      <c r="AQ654" s="12"/>
      <c r="AR654" s="12"/>
      <c r="AS654" s="12"/>
      <c r="AZ654" s="49"/>
      <c r="BA654" s="30"/>
      <c r="BB654" s="12"/>
      <c r="BF654" s="12"/>
      <c r="BG654" s="12"/>
      <c r="BH654" s="12"/>
      <c r="BO654" s="7"/>
      <c r="BP654" s="7"/>
      <c r="BQ654" s="7"/>
      <c r="BU654" s="7"/>
      <c r="BV654" s="7"/>
      <c r="BW654" s="7"/>
      <c r="CD654" s="7"/>
      <c r="CE654" s="7"/>
      <c r="CF654" s="7"/>
      <c r="CJ654" s="7"/>
      <c r="CK654" s="7"/>
      <c r="CL654" s="7"/>
    </row>
    <row r="655" spans="1:90">
      <c r="A655" s="11"/>
      <c r="B655" s="373"/>
      <c r="C655" s="373"/>
      <c r="D655" s="373"/>
      <c r="E655" s="13"/>
      <c r="F655" s="11"/>
      <c r="G655" s="25"/>
      <c r="H655" s="31"/>
      <c r="I655" s="30"/>
      <c r="M655" s="25"/>
      <c r="N655" s="31"/>
      <c r="O655" s="30"/>
      <c r="V655" s="12"/>
      <c r="W655" s="12"/>
      <c r="X655" s="14"/>
      <c r="AB655" s="25"/>
      <c r="AC655" s="12"/>
      <c r="AD655" s="12"/>
      <c r="AK655" s="12"/>
      <c r="AL655" s="30"/>
      <c r="AM655" s="32"/>
      <c r="AQ655" s="12"/>
      <c r="AR655" s="12"/>
      <c r="AS655" s="12"/>
      <c r="AZ655" s="49"/>
      <c r="BA655" s="30"/>
      <c r="BB655" s="12"/>
      <c r="BF655" s="12"/>
      <c r="BG655" s="12"/>
      <c r="BH655" s="12"/>
      <c r="BO655" s="7"/>
      <c r="BP655" s="7"/>
      <c r="BQ655" s="7"/>
      <c r="BU655" s="7"/>
      <c r="BV655" s="7"/>
      <c r="BW655" s="7"/>
      <c r="CD655" s="7"/>
      <c r="CE655" s="7"/>
      <c r="CF655" s="7"/>
      <c r="CJ655" s="7"/>
      <c r="CK655" s="7"/>
      <c r="CL655" s="7"/>
    </row>
    <row r="656" spans="1:90">
      <c r="A656" s="11"/>
      <c r="B656" s="373"/>
      <c r="C656" s="373"/>
      <c r="D656" s="373"/>
      <c r="E656" s="13"/>
      <c r="F656" s="11"/>
      <c r="G656" s="25"/>
      <c r="H656" s="31"/>
      <c r="I656" s="30"/>
      <c r="M656" s="25"/>
      <c r="N656" s="31"/>
      <c r="O656" s="30"/>
      <c r="V656" s="12"/>
      <c r="W656" s="12"/>
      <c r="X656" s="14"/>
      <c r="AB656" s="25"/>
      <c r="AC656" s="12"/>
      <c r="AD656" s="12"/>
      <c r="AK656" s="12"/>
      <c r="AL656" s="30"/>
      <c r="AM656" s="32"/>
      <c r="AQ656" s="12"/>
      <c r="AR656" s="12"/>
      <c r="AS656" s="12"/>
      <c r="AZ656" s="49"/>
      <c r="BA656" s="30"/>
      <c r="BB656" s="12"/>
      <c r="BF656" s="12"/>
      <c r="BG656" s="12"/>
      <c r="BH656" s="12"/>
      <c r="BO656" s="7"/>
      <c r="BP656" s="7"/>
      <c r="BQ656" s="7"/>
      <c r="BU656" s="7"/>
      <c r="BV656" s="7"/>
      <c r="BW656" s="7"/>
      <c r="CD656" s="7"/>
      <c r="CE656" s="7"/>
      <c r="CF656" s="7"/>
      <c r="CJ656" s="7"/>
      <c r="CK656" s="7"/>
      <c r="CL656" s="7"/>
    </row>
    <row r="657" spans="1:90">
      <c r="A657" s="11"/>
      <c r="B657" s="373"/>
      <c r="C657" s="373"/>
      <c r="D657" s="373"/>
      <c r="E657" s="13"/>
      <c r="F657" s="11"/>
      <c r="G657" s="25"/>
      <c r="H657" s="31"/>
      <c r="I657" s="30"/>
      <c r="M657" s="25"/>
      <c r="N657" s="31"/>
      <c r="O657" s="30"/>
      <c r="V657" s="12"/>
      <c r="W657" s="12"/>
      <c r="X657" s="14"/>
      <c r="AB657" s="25"/>
      <c r="AC657" s="12"/>
      <c r="AD657" s="12"/>
      <c r="AK657" s="12"/>
      <c r="AL657" s="30"/>
      <c r="AM657" s="32"/>
      <c r="AQ657" s="12"/>
      <c r="AR657" s="12"/>
      <c r="AS657" s="12"/>
      <c r="AZ657" s="49"/>
      <c r="BA657" s="30"/>
      <c r="BB657" s="12"/>
      <c r="BF657" s="12"/>
      <c r="BG657" s="12"/>
      <c r="BH657" s="12"/>
      <c r="BO657" s="7"/>
      <c r="BP657" s="7"/>
      <c r="BQ657" s="7"/>
      <c r="BU657" s="7"/>
      <c r="BV657" s="7"/>
      <c r="BW657" s="7"/>
      <c r="CD657" s="7"/>
      <c r="CE657" s="7"/>
      <c r="CF657" s="7"/>
      <c r="CJ657" s="7"/>
      <c r="CK657" s="7"/>
      <c r="CL657" s="7"/>
    </row>
    <row r="658" spans="1:90">
      <c r="A658" s="11"/>
      <c r="B658" s="373"/>
      <c r="C658" s="373"/>
      <c r="D658" s="373"/>
      <c r="E658" s="13"/>
      <c r="F658" s="11"/>
      <c r="G658" s="25"/>
      <c r="H658" s="31"/>
      <c r="I658" s="30"/>
      <c r="M658" s="25"/>
      <c r="N658" s="31"/>
      <c r="O658" s="30"/>
      <c r="V658" s="12"/>
      <c r="W658" s="12"/>
      <c r="X658" s="14"/>
      <c r="AB658" s="25"/>
      <c r="AC658" s="12"/>
      <c r="AD658" s="12"/>
      <c r="AK658" s="12"/>
      <c r="AL658" s="30"/>
      <c r="AM658" s="32"/>
      <c r="AQ658" s="12"/>
      <c r="AR658" s="12"/>
      <c r="AS658" s="12"/>
      <c r="AZ658" s="49"/>
      <c r="BA658" s="30"/>
      <c r="BB658" s="12"/>
      <c r="BF658" s="12"/>
      <c r="BG658" s="12"/>
      <c r="BH658" s="12"/>
      <c r="BO658" s="7"/>
      <c r="BP658" s="7"/>
      <c r="BQ658" s="7"/>
      <c r="BU658" s="7"/>
      <c r="BV658" s="7"/>
      <c r="BW658" s="7"/>
      <c r="CD658" s="7"/>
      <c r="CE658" s="7"/>
      <c r="CF658" s="7"/>
      <c r="CJ658" s="7"/>
      <c r="CK658" s="7"/>
      <c r="CL658" s="7"/>
    </row>
    <row r="659" spans="1:90">
      <c r="A659" s="11"/>
      <c r="B659" s="373"/>
      <c r="C659" s="373"/>
      <c r="D659" s="373"/>
      <c r="E659" s="13"/>
      <c r="F659" s="11"/>
      <c r="G659" s="25"/>
      <c r="H659" s="31"/>
      <c r="I659" s="30"/>
      <c r="M659" s="25"/>
      <c r="N659" s="31"/>
      <c r="O659" s="30"/>
      <c r="V659" s="12"/>
      <c r="W659" s="12"/>
      <c r="X659" s="14"/>
      <c r="AB659" s="25"/>
      <c r="AC659" s="12"/>
      <c r="AD659" s="12"/>
      <c r="AK659" s="12"/>
      <c r="AL659" s="30"/>
      <c r="AM659" s="32"/>
      <c r="AQ659" s="12"/>
      <c r="AR659" s="12"/>
      <c r="AS659" s="12"/>
      <c r="AZ659" s="49"/>
      <c r="BA659" s="30"/>
      <c r="BB659" s="12"/>
      <c r="BF659" s="12"/>
      <c r="BG659" s="12"/>
      <c r="BH659" s="12"/>
      <c r="BO659" s="7"/>
      <c r="BP659" s="7"/>
      <c r="BQ659" s="7"/>
      <c r="BU659" s="7"/>
      <c r="BV659" s="7"/>
      <c r="BW659" s="7"/>
      <c r="CD659" s="7"/>
      <c r="CE659" s="7"/>
      <c r="CF659" s="7"/>
      <c r="CJ659" s="7"/>
      <c r="CK659" s="7"/>
      <c r="CL659" s="7"/>
    </row>
    <row r="660" spans="1:90">
      <c r="A660" s="11"/>
      <c r="B660" s="373"/>
      <c r="C660" s="373"/>
      <c r="D660" s="373"/>
      <c r="E660" s="13"/>
      <c r="F660" s="11"/>
      <c r="G660" s="25"/>
      <c r="H660" s="31"/>
      <c r="I660" s="30"/>
      <c r="M660" s="25"/>
      <c r="N660" s="31"/>
      <c r="O660" s="30"/>
      <c r="V660" s="12"/>
      <c r="W660" s="12"/>
      <c r="X660" s="14"/>
      <c r="AB660" s="25"/>
      <c r="AC660" s="12"/>
      <c r="AD660" s="12"/>
      <c r="AK660" s="12"/>
      <c r="AL660" s="30"/>
      <c r="AM660" s="32"/>
      <c r="AQ660" s="12"/>
      <c r="AR660" s="12"/>
      <c r="AS660" s="12"/>
      <c r="AZ660" s="49"/>
      <c r="BA660" s="30"/>
      <c r="BB660" s="12"/>
      <c r="BF660" s="12"/>
      <c r="BG660" s="12"/>
      <c r="BH660" s="12"/>
      <c r="BO660" s="7"/>
      <c r="BP660" s="7"/>
      <c r="BQ660" s="7"/>
      <c r="BU660" s="7"/>
      <c r="BV660" s="7"/>
      <c r="BW660" s="7"/>
      <c r="CD660" s="7"/>
      <c r="CE660" s="7"/>
      <c r="CF660" s="7"/>
      <c r="CJ660" s="7"/>
      <c r="CK660" s="7"/>
      <c r="CL660" s="7"/>
    </row>
    <row r="661" spans="1:90">
      <c r="A661" s="11"/>
      <c r="B661" s="373"/>
      <c r="C661" s="373"/>
      <c r="D661" s="373"/>
      <c r="E661" s="13"/>
      <c r="F661" s="11"/>
      <c r="G661" s="25"/>
      <c r="H661" s="31"/>
      <c r="I661" s="30"/>
      <c r="M661" s="25"/>
      <c r="N661" s="31"/>
      <c r="O661" s="30"/>
      <c r="V661" s="12"/>
      <c r="W661" s="12"/>
      <c r="X661" s="14"/>
      <c r="AB661" s="25"/>
      <c r="AC661" s="12"/>
      <c r="AD661" s="12"/>
      <c r="AK661" s="12"/>
      <c r="AL661" s="30"/>
      <c r="AM661" s="32"/>
      <c r="AQ661" s="12"/>
      <c r="AR661" s="12"/>
      <c r="AS661" s="12"/>
      <c r="AZ661" s="49"/>
      <c r="BA661" s="30"/>
      <c r="BB661" s="12"/>
      <c r="BF661" s="12"/>
      <c r="BG661" s="12"/>
      <c r="BH661" s="12"/>
      <c r="BO661" s="7"/>
      <c r="BP661" s="7"/>
      <c r="BQ661" s="7"/>
      <c r="BU661" s="7"/>
      <c r="BV661" s="7"/>
      <c r="BW661" s="7"/>
      <c r="CD661" s="7"/>
      <c r="CE661" s="7"/>
      <c r="CF661" s="7"/>
      <c r="CJ661" s="7"/>
      <c r="CK661" s="7"/>
      <c r="CL661" s="7"/>
    </row>
    <row r="662" spans="1:90">
      <c r="A662" s="11"/>
      <c r="B662" s="373"/>
      <c r="C662" s="373"/>
      <c r="D662" s="373"/>
      <c r="E662" s="13"/>
      <c r="F662" s="11"/>
      <c r="G662" s="25"/>
      <c r="H662" s="31"/>
      <c r="I662" s="30"/>
      <c r="M662" s="25"/>
      <c r="N662" s="31"/>
      <c r="O662" s="30"/>
      <c r="V662" s="12"/>
      <c r="W662" s="12"/>
      <c r="X662" s="14"/>
      <c r="AB662" s="25"/>
      <c r="AC662" s="12"/>
      <c r="AD662" s="12"/>
      <c r="AK662" s="12"/>
      <c r="AL662" s="30"/>
      <c r="AM662" s="32"/>
      <c r="AQ662" s="12"/>
      <c r="AR662" s="12"/>
      <c r="AS662" s="12"/>
      <c r="AZ662" s="49"/>
      <c r="BA662" s="30"/>
      <c r="BB662" s="12"/>
      <c r="BF662" s="12"/>
      <c r="BG662" s="12"/>
      <c r="BH662" s="12"/>
      <c r="BO662" s="7"/>
      <c r="BP662" s="7"/>
      <c r="BQ662" s="7"/>
      <c r="BU662" s="7"/>
      <c r="BV662" s="7"/>
      <c r="BW662" s="7"/>
      <c r="CD662" s="7"/>
      <c r="CE662" s="7"/>
      <c r="CF662" s="7"/>
      <c r="CJ662" s="7"/>
      <c r="CK662" s="7"/>
      <c r="CL662" s="7"/>
    </row>
    <row r="663" spans="1:90">
      <c r="A663" s="11"/>
      <c r="B663" s="373"/>
      <c r="C663" s="373"/>
      <c r="D663" s="373"/>
      <c r="E663" s="13"/>
      <c r="F663" s="11"/>
      <c r="G663" s="25"/>
      <c r="H663" s="31"/>
      <c r="I663" s="30"/>
      <c r="M663" s="25"/>
      <c r="N663" s="31"/>
      <c r="O663" s="30"/>
      <c r="V663" s="12"/>
      <c r="W663" s="12"/>
      <c r="X663" s="14"/>
      <c r="AB663" s="25"/>
      <c r="AC663" s="12"/>
      <c r="AD663" s="12"/>
      <c r="AK663" s="12"/>
      <c r="AL663" s="30"/>
      <c r="AM663" s="32"/>
      <c r="AQ663" s="12"/>
      <c r="AR663" s="12"/>
      <c r="AS663" s="12"/>
      <c r="AZ663" s="49"/>
      <c r="BA663" s="30"/>
      <c r="BB663" s="12"/>
      <c r="BF663" s="12"/>
      <c r="BG663" s="12"/>
      <c r="BH663" s="12"/>
      <c r="BO663" s="7"/>
      <c r="BP663" s="7"/>
      <c r="BQ663" s="7"/>
      <c r="BU663" s="7"/>
      <c r="BV663" s="7"/>
      <c r="BW663" s="7"/>
      <c r="CD663" s="7"/>
      <c r="CE663" s="7"/>
      <c r="CF663" s="7"/>
      <c r="CJ663" s="7"/>
      <c r="CK663" s="7"/>
      <c r="CL663" s="7"/>
    </row>
    <row r="664" spans="1:90">
      <c r="A664" s="11"/>
      <c r="B664" s="373"/>
      <c r="C664" s="373"/>
      <c r="D664" s="373"/>
      <c r="E664" s="13"/>
      <c r="F664" s="11"/>
      <c r="G664" s="25"/>
      <c r="H664" s="31"/>
      <c r="I664" s="30"/>
      <c r="M664" s="25"/>
      <c r="N664" s="31"/>
      <c r="O664" s="30"/>
      <c r="V664" s="12"/>
      <c r="W664" s="12"/>
      <c r="X664" s="14"/>
      <c r="AB664" s="25"/>
      <c r="AC664" s="12"/>
      <c r="AD664" s="12"/>
      <c r="AK664" s="12"/>
      <c r="AL664" s="30"/>
      <c r="AM664" s="32"/>
      <c r="AQ664" s="12"/>
      <c r="AR664" s="12"/>
      <c r="AS664" s="12"/>
      <c r="AZ664" s="49"/>
      <c r="BA664" s="30"/>
      <c r="BB664" s="12"/>
      <c r="BF664" s="12"/>
      <c r="BG664" s="12"/>
      <c r="BH664" s="12"/>
      <c r="BO664" s="7"/>
      <c r="BP664" s="7"/>
      <c r="BQ664" s="7"/>
      <c r="BU664" s="7"/>
      <c r="BV664" s="7"/>
      <c r="BW664" s="7"/>
      <c r="CD664" s="7"/>
      <c r="CE664" s="7"/>
      <c r="CF664" s="7"/>
      <c r="CJ664" s="7"/>
      <c r="CK664" s="7"/>
      <c r="CL664" s="7"/>
    </row>
    <row r="665" spans="1:90">
      <c r="A665" s="11"/>
      <c r="B665" s="373"/>
      <c r="C665" s="373"/>
      <c r="D665" s="373"/>
      <c r="E665" s="13"/>
      <c r="F665" s="11"/>
      <c r="G665" s="25"/>
      <c r="H665" s="31"/>
      <c r="I665" s="30"/>
      <c r="M665" s="25"/>
      <c r="N665" s="31"/>
      <c r="O665" s="30"/>
      <c r="V665" s="12"/>
      <c r="W665" s="12"/>
      <c r="X665" s="14"/>
      <c r="AB665" s="25"/>
      <c r="AC665" s="12"/>
      <c r="AD665" s="12"/>
      <c r="AK665" s="12"/>
      <c r="AL665" s="30"/>
      <c r="AM665" s="32"/>
      <c r="AQ665" s="12"/>
      <c r="AR665" s="12"/>
      <c r="AS665" s="12"/>
      <c r="AZ665" s="49"/>
      <c r="BA665" s="30"/>
      <c r="BB665" s="12"/>
      <c r="BF665" s="12"/>
      <c r="BG665" s="12"/>
      <c r="BH665" s="12"/>
      <c r="BO665" s="7"/>
      <c r="BP665" s="7"/>
      <c r="BQ665" s="7"/>
      <c r="BU665" s="7"/>
      <c r="BV665" s="7"/>
      <c r="BW665" s="7"/>
      <c r="CD665" s="7"/>
      <c r="CE665" s="7"/>
      <c r="CF665" s="7"/>
      <c r="CJ665" s="7"/>
      <c r="CK665" s="7"/>
      <c r="CL665" s="7"/>
    </row>
    <row r="666" spans="1:90">
      <c r="A666" s="11"/>
      <c r="B666" s="373"/>
      <c r="C666" s="373"/>
      <c r="D666" s="373"/>
      <c r="E666" s="13"/>
      <c r="F666" s="11"/>
      <c r="G666" s="25"/>
      <c r="H666" s="31"/>
      <c r="I666" s="30"/>
      <c r="M666" s="25"/>
      <c r="N666" s="31"/>
      <c r="O666" s="30"/>
      <c r="V666" s="12"/>
      <c r="W666" s="12"/>
      <c r="X666" s="14"/>
      <c r="AB666" s="25"/>
      <c r="AC666" s="12"/>
      <c r="AD666" s="12"/>
      <c r="AK666" s="12"/>
      <c r="AL666" s="30"/>
      <c r="AM666" s="32"/>
      <c r="AQ666" s="12"/>
      <c r="AR666" s="12"/>
      <c r="AS666" s="12"/>
      <c r="AZ666" s="49"/>
      <c r="BA666" s="30"/>
      <c r="BB666" s="12"/>
      <c r="BF666" s="12"/>
      <c r="BG666" s="12"/>
      <c r="BH666" s="12"/>
      <c r="BO666" s="7"/>
      <c r="BP666" s="7"/>
      <c r="BQ666" s="7"/>
      <c r="BU666" s="7"/>
      <c r="BV666" s="7"/>
      <c r="BW666" s="7"/>
      <c r="CD666" s="7"/>
      <c r="CE666" s="7"/>
      <c r="CF666" s="7"/>
      <c r="CJ666" s="7"/>
      <c r="CK666" s="7"/>
      <c r="CL666" s="7"/>
    </row>
    <row r="667" spans="1:90">
      <c r="A667" s="11"/>
      <c r="B667" s="373"/>
      <c r="C667" s="373"/>
      <c r="D667" s="373"/>
      <c r="E667" s="13"/>
      <c r="F667" s="11"/>
      <c r="G667" s="25"/>
      <c r="H667" s="31"/>
      <c r="I667" s="30"/>
      <c r="M667" s="25"/>
      <c r="N667" s="31"/>
      <c r="O667" s="30"/>
      <c r="V667" s="12"/>
      <c r="W667" s="12"/>
      <c r="X667" s="14"/>
      <c r="AB667" s="25"/>
      <c r="AC667" s="12"/>
      <c r="AD667" s="12"/>
      <c r="AK667" s="12"/>
      <c r="AL667" s="30"/>
      <c r="AM667" s="32"/>
      <c r="AQ667" s="12"/>
      <c r="AR667" s="12"/>
      <c r="AS667" s="12"/>
      <c r="AZ667" s="49"/>
      <c r="BA667" s="30"/>
      <c r="BB667" s="12"/>
      <c r="BF667" s="12"/>
      <c r="BG667" s="12"/>
      <c r="BH667" s="12"/>
      <c r="BO667" s="7"/>
      <c r="BP667" s="7"/>
      <c r="BQ667" s="7"/>
      <c r="BU667" s="7"/>
      <c r="BV667" s="7"/>
      <c r="BW667" s="7"/>
      <c r="CD667" s="7"/>
      <c r="CE667" s="7"/>
      <c r="CF667" s="7"/>
      <c r="CJ667" s="7"/>
      <c r="CK667" s="7"/>
      <c r="CL667" s="7"/>
    </row>
    <row r="668" spans="1:90">
      <c r="A668" s="11"/>
      <c r="B668" s="373"/>
      <c r="C668" s="373"/>
      <c r="D668" s="373"/>
      <c r="E668" s="13"/>
      <c r="F668" s="11"/>
      <c r="G668" s="25"/>
      <c r="H668" s="31"/>
      <c r="I668" s="30"/>
      <c r="M668" s="25"/>
      <c r="N668" s="31"/>
      <c r="O668" s="30"/>
      <c r="V668" s="12"/>
      <c r="W668" s="12"/>
      <c r="X668" s="14"/>
      <c r="AB668" s="25"/>
      <c r="AC668" s="12"/>
      <c r="AD668" s="12"/>
      <c r="AK668" s="12"/>
      <c r="AL668" s="30"/>
      <c r="AM668" s="32"/>
      <c r="AQ668" s="12"/>
      <c r="AR668" s="12"/>
      <c r="AS668" s="12"/>
      <c r="AZ668" s="49"/>
      <c r="BA668" s="30"/>
      <c r="BB668" s="12"/>
      <c r="BF668" s="12"/>
      <c r="BG668" s="12"/>
      <c r="BH668" s="12"/>
      <c r="BO668" s="7"/>
      <c r="BP668" s="7"/>
      <c r="BQ668" s="7"/>
      <c r="BU668" s="7"/>
      <c r="BV668" s="7"/>
      <c r="BW668" s="7"/>
      <c r="CD668" s="7"/>
      <c r="CE668" s="7"/>
      <c r="CF668" s="7"/>
      <c r="CJ668" s="7"/>
      <c r="CK668" s="7"/>
      <c r="CL668" s="7"/>
    </row>
    <row r="669" spans="1:90">
      <c r="A669" s="11"/>
      <c r="B669" s="373"/>
      <c r="C669" s="373"/>
      <c r="D669" s="373"/>
      <c r="E669" s="13"/>
      <c r="F669" s="11"/>
      <c r="G669" s="25"/>
      <c r="H669" s="31"/>
      <c r="I669" s="30"/>
      <c r="M669" s="25"/>
      <c r="N669" s="31"/>
      <c r="O669" s="30"/>
      <c r="V669" s="12"/>
      <c r="W669" s="12"/>
      <c r="X669" s="14"/>
      <c r="AB669" s="25"/>
      <c r="AC669" s="12"/>
      <c r="AD669" s="12"/>
      <c r="AK669" s="12"/>
      <c r="AL669" s="30"/>
      <c r="AM669" s="32"/>
      <c r="AQ669" s="12"/>
      <c r="AR669" s="12"/>
      <c r="AS669" s="12"/>
      <c r="AZ669" s="49"/>
      <c r="BA669" s="30"/>
      <c r="BB669" s="12"/>
      <c r="BF669" s="12"/>
      <c r="BG669" s="12"/>
      <c r="BH669" s="12"/>
      <c r="BO669" s="7"/>
      <c r="BP669" s="7"/>
      <c r="BQ669" s="7"/>
      <c r="BU669" s="7"/>
      <c r="BV669" s="7"/>
      <c r="BW669" s="7"/>
      <c r="CD669" s="7"/>
      <c r="CE669" s="7"/>
      <c r="CF669" s="7"/>
      <c r="CJ669" s="7"/>
      <c r="CK669" s="7"/>
      <c r="CL669" s="7"/>
    </row>
    <row r="670" spans="1:90">
      <c r="A670" s="11"/>
      <c r="B670" s="373"/>
      <c r="C670" s="373"/>
      <c r="D670" s="373"/>
      <c r="E670" s="13"/>
      <c r="F670" s="11"/>
      <c r="G670" s="25"/>
      <c r="H670" s="31"/>
      <c r="I670" s="30"/>
      <c r="M670" s="25"/>
      <c r="N670" s="31"/>
      <c r="O670" s="30"/>
      <c r="V670" s="12"/>
      <c r="W670" s="12"/>
      <c r="X670" s="14"/>
      <c r="AB670" s="25"/>
      <c r="AC670" s="12"/>
      <c r="AD670" s="12"/>
      <c r="AK670" s="12"/>
      <c r="AL670" s="30"/>
      <c r="AM670" s="32"/>
      <c r="AQ670" s="12"/>
      <c r="AR670" s="12"/>
      <c r="AS670" s="12"/>
      <c r="AZ670" s="49"/>
      <c r="BA670" s="30"/>
      <c r="BB670" s="12"/>
      <c r="BF670" s="12"/>
      <c r="BG670" s="12"/>
      <c r="BH670" s="12"/>
      <c r="BO670" s="7"/>
      <c r="BP670" s="7"/>
      <c r="BQ670" s="7"/>
      <c r="BU670" s="7"/>
      <c r="BV670" s="7"/>
      <c r="BW670" s="7"/>
      <c r="CD670" s="7"/>
      <c r="CE670" s="7"/>
      <c r="CF670" s="7"/>
      <c r="CJ670" s="7"/>
      <c r="CK670" s="7"/>
      <c r="CL670" s="7"/>
    </row>
    <row r="671" spans="1:90">
      <c r="A671" s="11"/>
      <c r="B671" s="373"/>
      <c r="C671" s="373"/>
      <c r="D671" s="373"/>
      <c r="E671" s="13"/>
      <c r="F671" s="11"/>
      <c r="G671" s="25"/>
      <c r="H671" s="31"/>
      <c r="I671" s="30"/>
      <c r="M671" s="25"/>
      <c r="N671" s="31"/>
      <c r="O671" s="30"/>
      <c r="V671" s="12"/>
      <c r="W671" s="12"/>
      <c r="X671" s="14"/>
      <c r="AB671" s="25"/>
      <c r="AC671" s="12"/>
      <c r="AD671" s="12"/>
      <c r="AK671" s="12"/>
      <c r="AL671" s="30"/>
      <c r="AM671" s="32"/>
      <c r="AQ671" s="12"/>
      <c r="AR671" s="12"/>
      <c r="AS671" s="12"/>
      <c r="AZ671" s="49"/>
      <c r="BA671" s="30"/>
      <c r="BB671" s="12"/>
      <c r="BF671" s="12"/>
      <c r="BG671" s="12"/>
      <c r="BH671" s="12"/>
      <c r="BO671" s="7"/>
      <c r="BP671" s="7"/>
      <c r="BQ671" s="7"/>
      <c r="BU671" s="7"/>
      <c r="BV671" s="7"/>
      <c r="BW671" s="7"/>
      <c r="CD671" s="7"/>
      <c r="CE671" s="7"/>
      <c r="CF671" s="7"/>
      <c r="CJ671" s="7"/>
      <c r="CK671" s="7"/>
      <c r="CL671" s="7"/>
    </row>
    <row r="672" spans="1:90">
      <c r="A672" s="11"/>
      <c r="B672" s="373"/>
      <c r="C672" s="373"/>
      <c r="D672" s="373"/>
      <c r="E672" s="13"/>
      <c r="F672" s="11"/>
      <c r="G672" s="25"/>
      <c r="H672" s="31"/>
      <c r="I672" s="30"/>
      <c r="M672" s="25"/>
      <c r="N672" s="31"/>
      <c r="O672" s="30"/>
      <c r="V672" s="12"/>
      <c r="W672" s="12"/>
      <c r="X672" s="14"/>
      <c r="AB672" s="25"/>
      <c r="AC672" s="12"/>
      <c r="AD672" s="12"/>
      <c r="AK672" s="12"/>
      <c r="AL672" s="30"/>
      <c r="AM672" s="32"/>
      <c r="AQ672" s="12"/>
      <c r="AR672" s="12"/>
      <c r="AS672" s="12"/>
      <c r="AZ672" s="49"/>
      <c r="BA672" s="30"/>
      <c r="BB672" s="12"/>
      <c r="BF672" s="12"/>
      <c r="BG672" s="12"/>
      <c r="BH672" s="12"/>
      <c r="BO672" s="7"/>
      <c r="BP672" s="7"/>
      <c r="BQ672" s="7"/>
      <c r="BU672" s="7"/>
      <c r="BV672" s="7"/>
      <c r="BW672" s="7"/>
      <c r="CD672" s="7"/>
      <c r="CE672" s="7"/>
      <c r="CF672" s="7"/>
      <c r="CJ672" s="7"/>
      <c r="CK672" s="7"/>
      <c r="CL672" s="7"/>
    </row>
    <row r="673" spans="1:90">
      <c r="A673" s="11"/>
      <c r="B673" s="373"/>
      <c r="C673" s="373"/>
      <c r="D673" s="373"/>
      <c r="E673" s="13"/>
      <c r="F673" s="11"/>
      <c r="G673" s="25"/>
      <c r="H673" s="31"/>
      <c r="I673" s="30"/>
      <c r="M673" s="25"/>
      <c r="N673" s="31"/>
      <c r="O673" s="30"/>
      <c r="V673" s="12"/>
      <c r="W673" s="12"/>
      <c r="X673" s="14"/>
      <c r="AB673" s="25"/>
      <c r="AC673" s="12"/>
      <c r="AD673" s="12"/>
      <c r="AK673" s="12"/>
      <c r="AL673" s="30"/>
      <c r="AM673" s="32"/>
      <c r="AQ673" s="12"/>
      <c r="AR673" s="12"/>
      <c r="AS673" s="12"/>
      <c r="AZ673" s="49"/>
      <c r="BA673" s="30"/>
      <c r="BB673" s="12"/>
      <c r="BF673" s="12"/>
      <c r="BG673" s="12"/>
      <c r="BH673" s="12"/>
      <c r="BO673" s="7"/>
      <c r="BP673" s="7"/>
      <c r="BQ673" s="7"/>
      <c r="BU673" s="7"/>
      <c r="BV673" s="7"/>
      <c r="BW673" s="7"/>
      <c r="CD673" s="7"/>
      <c r="CE673" s="7"/>
      <c r="CF673" s="7"/>
      <c r="CJ673" s="7"/>
      <c r="CK673" s="7"/>
      <c r="CL673" s="7"/>
    </row>
    <row r="674" spans="1:90">
      <c r="A674" s="11"/>
      <c r="B674" s="373"/>
      <c r="C674" s="373"/>
      <c r="D674" s="373"/>
      <c r="E674" s="13"/>
      <c r="F674" s="11"/>
      <c r="G674" s="25"/>
      <c r="H674" s="31"/>
      <c r="I674" s="30"/>
      <c r="M674" s="25"/>
      <c r="N674" s="31"/>
      <c r="O674" s="30"/>
      <c r="V674" s="12"/>
      <c r="W674" s="12"/>
      <c r="X674" s="14"/>
      <c r="AB674" s="25"/>
      <c r="AC674" s="12"/>
      <c r="AD674" s="12"/>
      <c r="AK674" s="12"/>
      <c r="AL674" s="30"/>
      <c r="AM674" s="32"/>
      <c r="AQ674" s="12"/>
      <c r="AR674" s="12"/>
      <c r="AS674" s="12"/>
      <c r="AZ674" s="49"/>
      <c r="BA674" s="30"/>
      <c r="BB674" s="12"/>
      <c r="BF674" s="12"/>
      <c r="BG674" s="12"/>
      <c r="BH674" s="12"/>
      <c r="BO674" s="7"/>
      <c r="BP674" s="7"/>
      <c r="BQ674" s="7"/>
      <c r="BU674" s="7"/>
      <c r="BV674" s="7"/>
      <c r="BW674" s="7"/>
      <c r="CD674" s="7"/>
      <c r="CE674" s="7"/>
      <c r="CF674" s="7"/>
      <c r="CJ674" s="7"/>
      <c r="CK674" s="7"/>
      <c r="CL674" s="7"/>
    </row>
    <row r="675" spans="1:90">
      <c r="A675" s="11"/>
      <c r="B675" s="373"/>
      <c r="C675" s="373"/>
      <c r="D675" s="373"/>
      <c r="E675" s="13"/>
      <c r="F675" s="11"/>
      <c r="G675" s="25"/>
      <c r="H675" s="31"/>
      <c r="I675" s="30"/>
      <c r="M675" s="25"/>
      <c r="N675" s="31"/>
      <c r="O675" s="30"/>
      <c r="V675" s="12"/>
      <c r="W675" s="12"/>
      <c r="X675" s="14"/>
      <c r="AB675" s="25"/>
      <c r="AC675" s="12"/>
      <c r="AD675" s="12"/>
      <c r="AK675" s="12"/>
      <c r="AL675" s="30"/>
      <c r="AM675" s="32"/>
      <c r="AQ675" s="12"/>
      <c r="AR675" s="12"/>
      <c r="AS675" s="12"/>
      <c r="AZ675" s="49"/>
      <c r="BA675" s="30"/>
      <c r="BB675" s="12"/>
      <c r="BF675" s="12"/>
      <c r="BG675" s="12"/>
      <c r="BH675" s="12"/>
      <c r="BO675" s="7"/>
      <c r="BP675" s="7"/>
      <c r="BQ675" s="7"/>
      <c r="BU675" s="7"/>
      <c r="BV675" s="7"/>
      <c r="BW675" s="7"/>
      <c r="CD675" s="7"/>
      <c r="CE675" s="7"/>
      <c r="CF675" s="7"/>
      <c r="CJ675" s="7"/>
      <c r="CK675" s="7"/>
      <c r="CL675" s="7"/>
    </row>
    <row r="676" spans="1:90">
      <c r="A676" s="11"/>
      <c r="B676" s="373"/>
      <c r="C676" s="373"/>
      <c r="D676" s="373"/>
      <c r="E676" s="13"/>
      <c r="F676" s="11"/>
      <c r="G676" s="25"/>
      <c r="H676" s="31"/>
      <c r="I676" s="30"/>
      <c r="M676" s="25"/>
      <c r="N676" s="31"/>
      <c r="O676" s="30"/>
      <c r="V676" s="12"/>
      <c r="W676" s="12"/>
      <c r="X676" s="14"/>
      <c r="AB676" s="25"/>
      <c r="AC676" s="12"/>
      <c r="AD676" s="12"/>
      <c r="AK676" s="12"/>
      <c r="AL676" s="30"/>
      <c r="AM676" s="32"/>
      <c r="AQ676" s="12"/>
      <c r="AR676" s="12"/>
      <c r="AS676" s="12"/>
      <c r="AZ676" s="49"/>
      <c r="BA676" s="30"/>
      <c r="BB676" s="12"/>
      <c r="BF676" s="12"/>
      <c r="BG676" s="12"/>
      <c r="BH676" s="12"/>
      <c r="BO676" s="7"/>
      <c r="BP676" s="7"/>
      <c r="BQ676" s="7"/>
      <c r="BU676" s="7"/>
      <c r="BV676" s="7"/>
      <c r="BW676" s="7"/>
      <c r="CD676" s="7"/>
      <c r="CE676" s="7"/>
      <c r="CF676" s="7"/>
      <c r="CJ676" s="7"/>
      <c r="CK676" s="7"/>
      <c r="CL676" s="7"/>
    </row>
    <row r="677" spans="1:90">
      <c r="A677" s="11"/>
      <c r="B677" s="373"/>
      <c r="C677" s="373"/>
      <c r="D677" s="373"/>
      <c r="E677" s="13"/>
      <c r="F677" s="11"/>
      <c r="G677" s="25"/>
      <c r="H677" s="31"/>
      <c r="I677" s="30"/>
      <c r="M677" s="25"/>
      <c r="N677" s="31"/>
      <c r="O677" s="30"/>
      <c r="V677" s="12"/>
      <c r="W677" s="12"/>
      <c r="X677" s="14"/>
      <c r="AB677" s="25"/>
      <c r="AC677" s="12"/>
      <c r="AD677" s="12"/>
      <c r="AK677" s="12"/>
      <c r="AL677" s="30"/>
      <c r="AM677" s="32"/>
      <c r="AQ677" s="12"/>
      <c r="AR677" s="12"/>
      <c r="AS677" s="12"/>
      <c r="AZ677" s="49"/>
      <c r="BA677" s="30"/>
      <c r="BB677" s="12"/>
      <c r="BF677" s="12"/>
      <c r="BG677" s="12"/>
      <c r="BH677" s="12"/>
      <c r="BO677" s="7"/>
      <c r="BP677" s="7"/>
      <c r="BQ677" s="7"/>
      <c r="BU677" s="7"/>
      <c r="BV677" s="7"/>
      <c r="BW677" s="7"/>
      <c r="CD677" s="7"/>
      <c r="CE677" s="7"/>
      <c r="CF677" s="7"/>
      <c r="CJ677" s="7"/>
      <c r="CK677" s="7"/>
      <c r="CL677" s="7"/>
    </row>
    <row r="678" spans="1:90">
      <c r="A678" s="11"/>
      <c r="B678" s="373"/>
      <c r="C678" s="373"/>
      <c r="D678" s="373"/>
      <c r="E678" s="13"/>
      <c r="F678" s="11"/>
      <c r="G678" s="25"/>
      <c r="H678" s="31"/>
      <c r="I678" s="30"/>
      <c r="M678" s="25"/>
      <c r="N678" s="31"/>
      <c r="O678" s="30"/>
      <c r="V678" s="12"/>
      <c r="W678" s="12"/>
      <c r="X678" s="14"/>
      <c r="AB678" s="25"/>
      <c r="AC678" s="12"/>
      <c r="AD678" s="12"/>
      <c r="AK678" s="12"/>
      <c r="AL678" s="30"/>
      <c r="AM678" s="32"/>
      <c r="AQ678" s="12"/>
      <c r="AR678" s="12"/>
      <c r="AS678" s="12"/>
      <c r="AZ678" s="49"/>
      <c r="BA678" s="30"/>
      <c r="BB678" s="12"/>
      <c r="BF678" s="12"/>
      <c r="BG678" s="12"/>
      <c r="BH678" s="12"/>
      <c r="BO678" s="7"/>
      <c r="BP678" s="7"/>
      <c r="BQ678" s="7"/>
      <c r="BU678" s="7"/>
      <c r="BV678" s="7"/>
      <c r="BW678" s="7"/>
      <c r="CD678" s="7"/>
      <c r="CE678" s="7"/>
      <c r="CF678" s="7"/>
      <c r="CJ678" s="7"/>
      <c r="CK678" s="7"/>
      <c r="CL678" s="7"/>
    </row>
    <row r="679" spans="1:90">
      <c r="A679" s="11"/>
      <c r="B679" s="373"/>
      <c r="C679" s="373"/>
      <c r="D679" s="373"/>
      <c r="E679" s="13"/>
      <c r="F679" s="11"/>
      <c r="G679" s="25"/>
      <c r="H679" s="31"/>
      <c r="I679" s="30"/>
      <c r="M679" s="25"/>
      <c r="N679" s="31"/>
      <c r="O679" s="30"/>
      <c r="V679" s="12"/>
      <c r="W679" s="12"/>
      <c r="X679" s="14"/>
      <c r="AB679" s="25"/>
      <c r="AC679" s="12"/>
      <c r="AD679" s="12"/>
      <c r="AK679" s="12"/>
      <c r="AL679" s="30"/>
      <c r="AM679" s="32"/>
      <c r="AQ679" s="12"/>
      <c r="AR679" s="12"/>
      <c r="AS679" s="12"/>
      <c r="AZ679" s="49"/>
      <c r="BA679" s="30"/>
      <c r="BB679" s="12"/>
      <c r="BF679" s="12"/>
      <c r="BG679" s="12"/>
      <c r="BH679" s="12"/>
      <c r="BO679" s="7"/>
      <c r="BP679" s="7"/>
      <c r="BQ679" s="7"/>
      <c r="BU679" s="7"/>
      <c r="BV679" s="7"/>
      <c r="BW679" s="7"/>
      <c r="CD679" s="7"/>
      <c r="CE679" s="7"/>
      <c r="CF679" s="7"/>
      <c r="CJ679" s="7"/>
      <c r="CK679" s="7"/>
      <c r="CL679" s="7"/>
    </row>
    <row r="680" spans="1:90">
      <c r="A680" s="11"/>
      <c r="B680" s="373"/>
      <c r="C680" s="373"/>
      <c r="D680" s="373"/>
      <c r="E680" s="13"/>
      <c r="F680" s="11"/>
      <c r="G680" s="25"/>
      <c r="H680" s="31"/>
      <c r="I680" s="30"/>
      <c r="M680" s="25"/>
      <c r="N680" s="31"/>
      <c r="O680" s="30"/>
      <c r="V680" s="12"/>
      <c r="W680" s="12"/>
      <c r="X680" s="14"/>
      <c r="AB680" s="25"/>
      <c r="AC680" s="12"/>
      <c r="AD680" s="12"/>
      <c r="AK680" s="12"/>
      <c r="AL680" s="30"/>
      <c r="AM680" s="32"/>
      <c r="AQ680" s="12"/>
      <c r="AR680" s="12"/>
      <c r="AS680" s="12"/>
      <c r="AZ680" s="49"/>
      <c r="BA680" s="30"/>
      <c r="BB680" s="12"/>
      <c r="BF680" s="12"/>
      <c r="BG680" s="12"/>
      <c r="BH680" s="12"/>
      <c r="BO680" s="7"/>
      <c r="BP680" s="7"/>
      <c r="BQ680" s="7"/>
      <c r="BU680" s="7"/>
      <c r="BV680" s="7"/>
      <c r="BW680" s="7"/>
      <c r="CD680" s="7"/>
      <c r="CE680" s="7"/>
      <c r="CF680" s="7"/>
      <c r="CJ680" s="7"/>
      <c r="CK680" s="7"/>
      <c r="CL680" s="7"/>
    </row>
    <row r="681" spans="1:90">
      <c r="A681" s="11"/>
      <c r="B681" s="373"/>
      <c r="C681" s="373"/>
      <c r="D681" s="373"/>
      <c r="E681" s="13"/>
      <c r="F681" s="11"/>
      <c r="G681" s="25"/>
      <c r="H681" s="31"/>
      <c r="I681" s="30"/>
      <c r="M681" s="25"/>
      <c r="N681" s="31"/>
      <c r="O681" s="30"/>
      <c r="V681" s="12"/>
      <c r="W681" s="12"/>
      <c r="X681" s="14"/>
      <c r="AB681" s="25"/>
      <c r="AC681" s="12"/>
      <c r="AD681" s="12"/>
      <c r="AK681" s="12"/>
      <c r="AL681" s="30"/>
      <c r="AM681" s="32"/>
      <c r="AQ681" s="12"/>
      <c r="AR681" s="12"/>
      <c r="AS681" s="12"/>
      <c r="AZ681" s="49"/>
      <c r="BA681" s="30"/>
      <c r="BB681" s="12"/>
      <c r="BF681" s="12"/>
      <c r="BG681" s="12"/>
      <c r="BH681" s="12"/>
      <c r="BO681" s="7"/>
      <c r="BP681" s="7"/>
      <c r="BQ681" s="7"/>
      <c r="BU681" s="7"/>
      <c r="BV681" s="7"/>
      <c r="BW681" s="7"/>
      <c r="CD681" s="7"/>
      <c r="CE681" s="7"/>
      <c r="CF681" s="7"/>
      <c r="CJ681" s="7"/>
      <c r="CK681" s="7"/>
      <c r="CL681" s="7"/>
    </row>
    <row r="682" spans="1:90">
      <c r="A682" s="11"/>
      <c r="B682" s="373"/>
      <c r="C682" s="373"/>
      <c r="D682" s="373"/>
      <c r="E682" s="13"/>
      <c r="F682" s="11"/>
      <c r="G682" s="25"/>
      <c r="H682" s="31"/>
      <c r="I682" s="30"/>
      <c r="M682" s="25"/>
      <c r="N682" s="31"/>
      <c r="O682" s="30"/>
      <c r="V682" s="12"/>
      <c r="W682" s="12"/>
      <c r="X682" s="14"/>
      <c r="AB682" s="25"/>
      <c r="AC682" s="12"/>
      <c r="AD682" s="12"/>
      <c r="AK682" s="12"/>
      <c r="AL682" s="30"/>
      <c r="AM682" s="32"/>
      <c r="AQ682" s="12"/>
      <c r="AR682" s="12"/>
      <c r="AS682" s="12"/>
      <c r="AZ682" s="49"/>
      <c r="BA682" s="30"/>
      <c r="BB682" s="12"/>
      <c r="BF682" s="12"/>
      <c r="BG682" s="12"/>
      <c r="BH682" s="12"/>
      <c r="BO682" s="7"/>
      <c r="BP682" s="7"/>
      <c r="BQ682" s="7"/>
      <c r="BU682" s="7"/>
      <c r="BV682" s="7"/>
      <c r="BW682" s="7"/>
      <c r="CD682" s="7"/>
      <c r="CE682" s="7"/>
      <c r="CF682" s="7"/>
      <c r="CJ682" s="7"/>
      <c r="CK682" s="7"/>
      <c r="CL682" s="7"/>
    </row>
    <row r="683" spans="1:90">
      <c r="A683" s="11"/>
      <c r="B683" s="373"/>
      <c r="C683" s="373"/>
      <c r="D683" s="373"/>
      <c r="E683" s="13"/>
      <c r="F683" s="11"/>
      <c r="G683" s="25"/>
      <c r="H683" s="31"/>
      <c r="I683" s="30"/>
      <c r="M683" s="25"/>
      <c r="N683" s="31"/>
      <c r="O683" s="30"/>
      <c r="V683" s="12"/>
      <c r="W683" s="12"/>
      <c r="X683" s="14"/>
      <c r="AB683" s="25"/>
      <c r="AC683" s="12"/>
      <c r="AD683" s="12"/>
      <c r="AK683" s="12"/>
      <c r="AL683" s="30"/>
      <c r="AM683" s="32"/>
      <c r="AQ683" s="12"/>
      <c r="AR683" s="12"/>
      <c r="AS683" s="12"/>
      <c r="AZ683" s="49"/>
      <c r="BA683" s="30"/>
      <c r="BB683" s="12"/>
      <c r="BF683" s="12"/>
      <c r="BG683" s="12"/>
      <c r="BH683" s="12"/>
      <c r="BO683" s="7"/>
      <c r="BP683" s="7"/>
      <c r="BQ683" s="7"/>
      <c r="BU683" s="7"/>
      <c r="BV683" s="7"/>
      <c r="BW683" s="7"/>
      <c r="CD683" s="7"/>
      <c r="CE683" s="7"/>
      <c r="CF683" s="7"/>
      <c r="CJ683" s="7"/>
      <c r="CK683" s="7"/>
      <c r="CL683" s="7"/>
    </row>
    <row r="684" spans="1:90">
      <c r="A684" s="11"/>
      <c r="B684" s="373"/>
      <c r="C684" s="373"/>
      <c r="D684" s="373"/>
      <c r="E684" s="13"/>
      <c r="F684" s="11"/>
      <c r="G684" s="25"/>
      <c r="H684" s="31"/>
      <c r="I684" s="30"/>
      <c r="M684" s="25"/>
      <c r="N684" s="31"/>
      <c r="O684" s="30"/>
      <c r="V684" s="12"/>
      <c r="W684" s="12"/>
      <c r="X684" s="14"/>
      <c r="AB684" s="25"/>
      <c r="AC684" s="12"/>
      <c r="AD684" s="12"/>
      <c r="AK684" s="12"/>
      <c r="AL684" s="30"/>
      <c r="AM684" s="32"/>
      <c r="AQ684" s="12"/>
      <c r="AR684" s="12"/>
      <c r="AS684" s="12"/>
      <c r="AZ684" s="49"/>
      <c r="BA684" s="30"/>
      <c r="BB684" s="12"/>
      <c r="BF684" s="12"/>
      <c r="BG684" s="12"/>
      <c r="BH684" s="12"/>
      <c r="BO684" s="7"/>
      <c r="BP684" s="7"/>
      <c r="BQ684" s="7"/>
      <c r="BU684" s="7"/>
      <c r="BV684" s="7"/>
      <c r="BW684" s="7"/>
      <c r="CD684" s="7"/>
      <c r="CE684" s="7"/>
      <c r="CF684" s="7"/>
      <c r="CJ684" s="7"/>
      <c r="CK684" s="7"/>
      <c r="CL684" s="7"/>
    </row>
    <row r="685" spans="1:90">
      <c r="A685" s="11"/>
      <c r="B685" s="373"/>
      <c r="C685" s="373"/>
      <c r="D685" s="373"/>
      <c r="E685" s="13"/>
      <c r="F685" s="11"/>
      <c r="G685" s="25"/>
      <c r="H685" s="31"/>
      <c r="I685" s="30"/>
      <c r="M685" s="25"/>
      <c r="N685" s="31"/>
      <c r="O685" s="30"/>
      <c r="V685" s="12"/>
      <c r="W685" s="12"/>
      <c r="X685" s="14"/>
      <c r="AB685" s="25"/>
      <c r="AC685" s="12"/>
      <c r="AD685" s="12"/>
      <c r="AK685" s="12"/>
      <c r="AL685" s="30"/>
      <c r="AM685" s="32"/>
      <c r="AQ685" s="12"/>
      <c r="AR685" s="12"/>
      <c r="AS685" s="12"/>
      <c r="AZ685" s="49"/>
      <c r="BA685" s="30"/>
      <c r="BB685" s="12"/>
      <c r="BF685" s="12"/>
      <c r="BG685" s="12"/>
      <c r="BH685" s="12"/>
      <c r="BO685" s="7"/>
      <c r="BP685" s="7"/>
      <c r="BQ685" s="7"/>
      <c r="BU685" s="7"/>
      <c r="BV685" s="7"/>
      <c r="BW685" s="7"/>
      <c r="CD685" s="7"/>
      <c r="CE685" s="7"/>
      <c r="CF685" s="7"/>
      <c r="CJ685" s="7"/>
      <c r="CK685" s="7"/>
      <c r="CL685" s="7"/>
    </row>
    <row r="686" spans="1:90">
      <c r="A686" s="11"/>
      <c r="B686" s="373"/>
      <c r="C686" s="373"/>
      <c r="D686" s="373"/>
      <c r="E686" s="13"/>
      <c r="F686" s="11"/>
      <c r="G686" s="25"/>
      <c r="H686" s="31"/>
      <c r="I686" s="30"/>
      <c r="M686" s="25"/>
      <c r="N686" s="31"/>
      <c r="O686" s="30"/>
      <c r="V686" s="12"/>
      <c r="W686" s="12"/>
      <c r="X686" s="14"/>
      <c r="AB686" s="25"/>
      <c r="AC686" s="12"/>
      <c r="AD686" s="12"/>
      <c r="AK686" s="12"/>
      <c r="AL686" s="30"/>
      <c r="AM686" s="32"/>
      <c r="AQ686" s="12"/>
      <c r="AR686" s="12"/>
      <c r="AS686" s="12"/>
      <c r="AZ686" s="49"/>
      <c r="BA686" s="30"/>
      <c r="BB686" s="12"/>
      <c r="BF686" s="12"/>
      <c r="BG686" s="12"/>
      <c r="BH686" s="12"/>
      <c r="BO686" s="7"/>
      <c r="BP686" s="7"/>
      <c r="BQ686" s="7"/>
      <c r="BU686" s="7"/>
      <c r="BV686" s="7"/>
      <c r="BW686" s="7"/>
      <c r="CD686" s="7"/>
      <c r="CE686" s="7"/>
      <c r="CF686" s="7"/>
      <c r="CJ686" s="7"/>
      <c r="CK686" s="7"/>
      <c r="CL686" s="7"/>
    </row>
    <row r="687" spans="1:90">
      <c r="A687" s="11"/>
      <c r="B687" s="373"/>
      <c r="C687" s="373"/>
      <c r="D687" s="373"/>
      <c r="E687" s="13"/>
      <c r="F687" s="11"/>
      <c r="G687" s="25"/>
      <c r="H687" s="31"/>
      <c r="I687" s="30"/>
      <c r="M687" s="25"/>
      <c r="N687" s="31"/>
      <c r="O687" s="30"/>
      <c r="V687" s="12"/>
      <c r="W687" s="12"/>
      <c r="X687" s="14"/>
      <c r="AB687" s="25"/>
      <c r="AC687" s="12"/>
      <c r="AD687" s="12"/>
      <c r="AK687" s="12"/>
      <c r="AL687" s="30"/>
      <c r="AM687" s="32"/>
      <c r="AQ687" s="12"/>
      <c r="AR687" s="12"/>
      <c r="AS687" s="12"/>
      <c r="AZ687" s="49"/>
      <c r="BA687" s="30"/>
      <c r="BB687" s="12"/>
      <c r="BF687" s="12"/>
      <c r="BG687" s="12"/>
      <c r="BH687" s="12"/>
      <c r="BO687" s="7"/>
      <c r="BP687" s="7"/>
      <c r="BQ687" s="7"/>
      <c r="BU687" s="7"/>
      <c r="BV687" s="7"/>
      <c r="BW687" s="7"/>
      <c r="CD687" s="7"/>
      <c r="CE687" s="7"/>
      <c r="CF687" s="7"/>
      <c r="CJ687" s="7"/>
      <c r="CK687" s="7"/>
      <c r="CL687" s="7"/>
    </row>
    <row r="688" spans="1:90">
      <c r="A688" s="11"/>
      <c r="B688" s="373"/>
      <c r="C688" s="373"/>
      <c r="D688" s="373"/>
      <c r="E688" s="13"/>
      <c r="F688" s="11"/>
      <c r="G688" s="25"/>
      <c r="H688" s="31"/>
      <c r="I688" s="30"/>
      <c r="M688" s="25"/>
      <c r="N688" s="31"/>
      <c r="O688" s="30"/>
      <c r="V688" s="12"/>
      <c r="W688" s="12"/>
      <c r="X688" s="14"/>
      <c r="AB688" s="25"/>
      <c r="AC688" s="12"/>
      <c r="AD688" s="12"/>
      <c r="AK688" s="12"/>
      <c r="AL688" s="30"/>
      <c r="AM688" s="32"/>
      <c r="AQ688" s="12"/>
      <c r="AR688" s="12"/>
      <c r="AS688" s="12"/>
      <c r="AZ688" s="49"/>
      <c r="BA688" s="30"/>
      <c r="BB688" s="12"/>
      <c r="BF688" s="12"/>
      <c r="BG688" s="12"/>
      <c r="BH688" s="12"/>
      <c r="BO688" s="7"/>
      <c r="BP688" s="7"/>
      <c r="BQ688" s="7"/>
      <c r="BU688" s="7"/>
      <c r="BV688" s="7"/>
      <c r="BW688" s="7"/>
      <c r="CD688" s="7"/>
      <c r="CE688" s="7"/>
      <c r="CF688" s="7"/>
      <c r="CJ688" s="7"/>
      <c r="CK688" s="7"/>
      <c r="CL688" s="7"/>
    </row>
    <row r="689" spans="1:90">
      <c r="A689" s="11"/>
      <c r="B689" s="373"/>
      <c r="C689" s="373"/>
      <c r="D689" s="373"/>
      <c r="E689" s="13"/>
      <c r="F689" s="11"/>
      <c r="G689" s="25"/>
      <c r="H689" s="31"/>
      <c r="I689" s="30"/>
      <c r="M689" s="25"/>
      <c r="N689" s="31"/>
      <c r="O689" s="30"/>
      <c r="V689" s="12"/>
      <c r="W689" s="12"/>
      <c r="X689" s="14"/>
      <c r="AB689" s="25"/>
      <c r="AC689" s="12"/>
      <c r="AD689" s="12"/>
      <c r="AK689" s="12"/>
      <c r="AL689" s="30"/>
      <c r="AM689" s="32"/>
      <c r="AQ689" s="12"/>
      <c r="AR689" s="12"/>
      <c r="AS689" s="12"/>
      <c r="AZ689" s="49"/>
      <c r="BA689" s="30"/>
      <c r="BB689" s="12"/>
      <c r="BF689" s="12"/>
      <c r="BG689" s="12"/>
      <c r="BH689" s="12"/>
      <c r="BO689" s="7"/>
      <c r="BP689" s="7"/>
      <c r="BQ689" s="7"/>
      <c r="BU689" s="7"/>
      <c r="BV689" s="7"/>
      <c r="BW689" s="7"/>
      <c r="CD689" s="7"/>
      <c r="CE689" s="7"/>
      <c r="CF689" s="7"/>
      <c r="CJ689" s="7"/>
      <c r="CK689" s="7"/>
      <c r="CL689" s="7"/>
    </row>
    <row r="690" spans="1:90">
      <c r="A690" s="11"/>
      <c r="B690" s="373"/>
      <c r="C690" s="373"/>
      <c r="D690" s="373"/>
      <c r="E690" s="13"/>
      <c r="F690" s="11"/>
      <c r="G690" s="25"/>
      <c r="H690" s="31"/>
      <c r="I690" s="30"/>
      <c r="M690" s="25"/>
      <c r="N690" s="31"/>
      <c r="O690" s="30"/>
      <c r="V690" s="12"/>
      <c r="W690" s="12"/>
      <c r="X690" s="14"/>
      <c r="AB690" s="25"/>
      <c r="AC690" s="12"/>
      <c r="AD690" s="12"/>
      <c r="AK690" s="12"/>
      <c r="AL690" s="30"/>
      <c r="AM690" s="32"/>
      <c r="AQ690" s="12"/>
      <c r="AR690" s="12"/>
      <c r="AS690" s="12"/>
      <c r="AZ690" s="49"/>
      <c r="BA690" s="30"/>
      <c r="BB690" s="12"/>
      <c r="BF690" s="12"/>
      <c r="BG690" s="12"/>
      <c r="BH690" s="12"/>
      <c r="BO690" s="7"/>
      <c r="BP690" s="7"/>
      <c r="BQ690" s="7"/>
      <c r="BU690" s="7"/>
      <c r="BV690" s="7"/>
      <c r="BW690" s="7"/>
      <c r="CD690" s="7"/>
      <c r="CE690" s="7"/>
      <c r="CF690" s="7"/>
      <c r="CJ690" s="7"/>
      <c r="CK690" s="7"/>
      <c r="CL690" s="7"/>
    </row>
    <row r="691" spans="1:90">
      <c r="A691" s="11"/>
      <c r="B691" s="373"/>
      <c r="C691" s="373"/>
      <c r="D691" s="373"/>
      <c r="E691" s="13"/>
      <c r="F691" s="11"/>
      <c r="G691" s="25"/>
      <c r="H691" s="31"/>
      <c r="I691" s="30"/>
      <c r="M691" s="25"/>
      <c r="N691" s="31"/>
      <c r="O691" s="30"/>
      <c r="V691" s="12"/>
      <c r="W691" s="12"/>
      <c r="X691" s="14"/>
      <c r="AB691" s="25"/>
      <c r="AC691" s="12"/>
      <c r="AD691" s="12"/>
      <c r="AK691" s="12"/>
      <c r="AL691" s="30"/>
      <c r="AM691" s="32"/>
      <c r="AQ691" s="12"/>
      <c r="AR691" s="12"/>
      <c r="AS691" s="12"/>
      <c r="AZ691" s="49"/>
      <c r="BA691" s="30"/>
      <c r="BB691" s="12"/>
      <c r="BF691" s="12"/>
      <c r="BG691" s="12"/>
      <c r="BH691" s="12"/>
      <c r="BO691" s="7"/>
      <c r="BP691" s="7"/>
      <c r="BQ691" s="7"/>
      <c r="BU691" s="7"/>
      <c r="BV691" s="7"/>
      <c r="BW691" s="7"/>
      <c r="CD691" s="7"/>
      <c r="CE691" s="7"/>
      <c r="CF691" s="7"/>
      <c r="CJ691" s="7"/>
      <c r="CK691" s="7"/>
      <c r="CL691" s="7"/>
    </row>
    <row r="692" spans="1:90">
      <c r="A692" s="11"/>
      <c r="B692" s="373"/>
      <c r="C692" s="373"/>
      <c r="D692" s="373"/>
      <c r="E692" s="13"/>
      <c r="F692" s="11"/>
      <c r="G692" s="25"/>
      <c r="H692" s="31"/>
      <c r="I692" s="30"/>
      <c r="M692" s="25"/>
      <c r="N692" s="31"/>
      <c r="O692" s="30"/>
      <c r="V692" s="12"/>
      <c r="W692" s="12"/>
      <c r="X692" s="14"/>
      <c r="AB692" s="25"/>
      <c r="AC692" s="12"/>
      <c r="AD692" s="12"/>
      <c r="AK692" s="12"/>
      <c r="AL692" s="30"/>
      <c r="AM692" s="32"/>
      <c r="AQ692" s="12"/>
      <c r="AR692" s="12"/>
      <c r="AS692" s="12"/>
      <c r="AZ692" s="49"/>
      <c r="BA692" s="30"/>
      <c r="BB692" s="12"/>
      <c r="BF692" s="12"/>
      <c r="BG692" s="12"/>
      <c r="BH692" s="12"/>
      <c r="BO692" s="7"/>
      <c r="BP692" s="7"/>
      <c r="BQ692" s="7"/>
      <c r="BU692" s="7"/>
      <c r="BV692" s="7"/>
      <c r="BW692" s="7"/>
      <c r="CD692" s="7"/>
      <c r="CE692" s="7"/>
      <c r="CF692" s="7"/>
      <c r="CJ692" s="7"/>
      <c r="CK692" s="7"/>
      <c r="CL692" s="7"/>
    </row>
    <row r="693" spans="1:90">
      <c r="A693" s="11"/>
      <c r="B693" s="373"/>
      <c r="C693" s="373"/>
      <c r="D693" s="373"/>
      <c r="E693" s="13"/>
      <c r="F693" s="11"/>
      <c r="G693" s="25"/>
      <c r="H693" s="31"/>
      <c r="I693" s="30"/>
      <c r="M693" s="25"/>
      <c r="N693" s="31"/>
      <c r="O693" s="30"/>
      <c r="V693" s="12"/>
      <c r="W693" s="12"/>
      <c r="X693" s="14"/>
      <c r="AB693" s="25"/>
      <c r="AC693" s="12"/>
      <c r="AD693" s="12"/>
      <c r="AK693" s="12"/>
      <c r="AL693" s="30"/>
      <c r="AM693" s="32"/>
      <c r="AQ693" s="12"/>
      <c r="AR693" s="12"/>
      <c r="AS693" s="12"/>
      <c r="AZ693" s="49"/>
      <c r="BA693" s="30"/>
      <c r="BB693" s="12"/>
      <c r="BF693" s="12"/>
      <c r="BG693" s="12"/>
      <c r="BH693" s="12"/>
      <c r="BO693" s="7"/>
      <c r="BP693" s="7"/>
      <c r="BQ693" s="7"/>
      <c r="BU693" s="7"/>
      <c r="BV693" s="7"/>
      <c r="BW693" s="7"/>
      <c r="CD693" s="7"/>
      <c r="CE693" s="7"/>
      <c r="CF693" s="7"/>
      <c r="CJ693" s="7"/>
      <c r="CK693" s="7"/>
      <c r="CL693" s="7"/>
    </row>
    <row r="694" spans="1:90">
      <c r="A694" s="11"/>
      <c r="B694" s="373"/>
      <c r="C694" s="373"/>
      <c r="D694" s="373"/>
      <c r="E694" s="13"/>
      <c r="F694" s="11"/>
      <c r="G694" s="25"/>
      <c r="H694" s="31"/>
      <c r="I694" s="30"/>
      <c r="M694" s="25"/>
      <c r="N694" s="31"/>
      <c r="O694" s="30"/>
      <c r="V694" s="12"/>
      <c r="W694" s="12"/>
      <c r="X694" s="14"/>
      <c r="AB694" s="25"/>
      <c r="AC694" s="12"/>
      <c r="AD694" s="12"/>
      <c r="AK694" s="12"/>
      <c r="AL694" s="30"/>
      <c r="AM694" s="32"/>
      <c r="AQ694" s="12"/>
      <c r="AR694" s="12"/>
      <c r="AS694" s="12"/>
      <c r="AZ694" s="49"/>
      <c r="BA694" s="30"/>
      <c r="BB694" s="12"/>
      <c r="BF694" s="12"/>
      <c r="BG694" s="12"/>
      <c r="BH694" s="12"/>
      <c r="BO694" s="7"/>
      <c r="BP694" s="7"/>
      <c r="BQ694" s="7"/>
      <c r="BU694" s="7"/>
      <c r="BV694" s="7"/>
      <c r="BW694" s="7"/>
      <c r="CD694" s="7"/>
      <c r="CE694" s="7"/>
      <c r="CF694" s="7"/>
      <c r="CJ694" s="7"/>
      <c r="CK694" s="7"/>
      <c r="CL694" s="7"/>
    </row>
    <row r="695" spans="1:90">
      <c r="A695" s="11"/>
      <c r="B695" s="373"/>
      <c r="C695" s="373"/>
      <c r="D695" s="373"/>
      <c r="E695" s="13"/>
      <c r="F695" s="11"/>
      <c r="G695" s="25"/>
      <c r="H695" s="31"/>
      <c r="I695" s="30"/>
      <c r="M695" s="25"/>
      <c r="N695" s="31"/>
      <c r="O695" s="30"/>
      <c r="V695" s="12"/>
      <c r="W695" s="12"/>
      <c r="X695" s="14"/>
      <c r="AB695" s="25"/>
      <c r="AC695" s="12"/>
      <c r="AD695" s="12"/>
      <c r="AK695" s="12"/>
      <c r="AL695" s="30"/>
      <c r="AM695" s="32"/>
      <c r="AQ695" s="12"/>
      <c r="AR695" s="12"/>
      <c r="AS695" s="12"/>
      <c r="AZ695" s="49"/>
      <c r="BA695" s="30"/>
      <c r="BB695" s="12"/>
      <c r="BF695" s="12"/>
      <c r="BG695" s="12"/>
      <c r="BH695" s="12"/>
      <c r="BO695" s="7"/>
      <c r="BP695" s="7"/>
      <c r="BQ695" s="7"/>
      <c r="BU695" s="7"/>
      <c r="BV695" s="7"/>
      <c r="BW695" s="7"/>
      <c r="CD695" s="7"/>
      <c r="CE695" s="7"/>
      <c r="CF695" s="7"/>
      <c r="CJ695" s="7"/>
      <c r="CK695" s="7"/>
      <c r="CL695" s="7"/>
    </row>
    <row r="696" spans="1:90">
      <c r="A696" s="11"/>
      <c r="B696" s="373"/>
      <c r="C696" s="373"/>
      <c r="D696" s="373"/>
      <c r="E696" s="13"/>
      <c r="F696" s="11"/>
      <c r="G696" s="25"/>
      <c r="H696" s="31"/>
      <c r="I696" s="30"/>
      <c r="M696" s="25"/>
      <c r="N696" s="31"/>
      <c r="O696" s="30"/>
      <c r="V696" s="12"/>
      <c r="W696" s="12"/>
      <c r="X696" s="14"/>
      <c r="AB696" s="25"/>
      <c r="AC696" s="12"/>
      <c r="AD696" s="12"/>
      <c r="AK696" s="12"/>
      <c r="AL696" s="30"/>
      <c r="AM696" s="32"/>
      <c r="AQ696" s="12"/>
      <c r="AR696" s="12"/>
      <c r="AS696" s="12"/>
      <c r="AZ696" s="49"/>
      <c r="BA696" s="30"/>
      <c r="BB696" s="12"/>
      <c r="BF696" s="12"/>
      <c r="BG696" s="12"/>
      <c r="BH696" s="12"/>
      <c r="BO696" s="7"/>
      <c r="BP696" s="7"/>
      <c r="BQ696" s="7"/>
      <c r="BU696" s="7"/>
      <c r="BV696" s="7"/>
      <c r="BW696" s="7"/>
      <c r="CD696" s="7"/>
      <c r="CE696" s="7"/>
      <c r="CF696" s="7"/>
      <c r="CJ696" s="7"/>
      <c r="CK696" s="7"/>
      <c r="CL696" s="7"/>
    </row>
    <row r="697" spans="1:90">
      <c r="A697" s="11"/>
      <c r="B697" s="373"/>
      <c r="C697" s="373"/>
      <c r="D697" s="373"/>
      <c r="E697" s="13"/>
      <c r="F697" s="11"/>
      <c r="G697" s="25"/>
      <c r="H697" s="31"/>
      <c r="I697" s="30"/>
      <c r="M697" s="25"/>
      <c r="N697" s="31"/>
      <c r="O697" s="30"/>
      <c r="V697" s="12"/>
      <c r="W697" s="12"/>
      <c r="X697" s="14"/>
      <c r="AB697" s="25"/>
      <c r="AC697" s="12"/>
      <c r="AD697" s="12"/>
      <c r="AK697" s="12"/>
      <c r="AL697" s="30"/>
      <c r="AM697" s="32"/>
      <c r="AQ697" s="12"/>
      <c r="AR697" s="12"/>
      <c r="AS697" s="12"/>
      <c r="AZ697" s="49"/>
      <c r="BA697" s="30"/>
      <c r="BB697" s="12"/>
      <c r="BF697" s="12"/>
      <c r="BG697" s="12"/>
      <c r="BH697" s="12"/>
      <c r="BO697" s="7"/>
      <c r="BP697" s="7"/>
      <c r="BQ697" s="7"/>
      <c r="BU697" s="7"/>
      <c r="BV697" s="7"/>
      <c r="BW697" s="7"/>
      <c r="CD697" s="7"/>
      <c r="CE697" s="7"/>
      <c r="CF697" s="7"/>
      <c r="CJ697" s="7"/>
      <c r="CK697" s="7"/>
      <c r="CL697" s="7"/>
    </row>
    <row r="698" spans="1:90">
      <c r="A698" s="11"/>
      <c r="B698" s="373"/>
      <c r="C698" s="373"/>
      <c r="D698" s="373"/>
      <c r="E698" s="13"/>
      <c r="F698" s="11"/>
      <c r="G698" s="25"/>
      <c r="H698" s="31"/>
      <c r="I698" s="30"/>
      <c r="M698" s="25"/>
      <c r="N698" s="31"/>
      <c r="O698" s="30"/>
      <c r="V698" s="12"/>
      <c r="W698" s="12"/>
      <c r="X698" s="14"/>
      <c r="AB698" s="25"/>
      <c r="AC698" s="12"/>
      <c r="AD698" s="12"/>
      <c r="AK698" s="12"/>
      <c r="AL698" s="30"/>
      <c r="AM698" s="32"/>
      <c r="AQ698" s="12"/>
      <c r="AR698" s="12"/>
      <c r="AS698" s="12"/>
      <c r="AZ698" s="49"/>
      <c r="BA698" s="30"/>
      <c r="BB698" s="12"/>
      <c r="BF698" s="12"/>
      <c r="BG698" s="12"/>
      <c r="BH698" s="12"/>
      <c r="BO698" s="7"/>
      <c r="BP698" s="7"/>
      <c r="BQ698" s="7"/>
      <c r="BU698" s="7"/>
      <c r="BV698" s="7"/>
      <c r="BW698" s="7"/>
      <c r="CD698" s="7"/>
      <c r="CE698" s="7"/>
      <c r="CF698" s="7"/>
      <c r="CJ698" s="7"/>
      <c r="CK698" s="7"/>
      <c r="CL698" s="7"/>
    </row>
    <row r="699" spans="1:90">
      <c r="A699" s="11"/>
      <c r="B699" s="373"/>
      <c r="C699" s="373"/>
      <c r="D699" s="373"/>
      <c r="E699" s="13"/>
      <c r="F699" s="11"/>
      <c r="G699" s="25"/>
      <c r="H699" s="31"/>
      <c r="I699" s="30"/>
      <c r="M699" s="25"/>
      <c r="N699" s="31"/>
      <c r="O699" s="30"/>
      <c r="V699" s="12"/>
      <c r="W699" s="12"/>
      <c r="X699" s="14"/>
      <c r="AB699" s="25"/>
      <c r="AC699" s="12"/>
      <c r="AD699" s="12"/>
      <c r="AK699" s="12"/>
      <c r="AL699" s="30"/>
      <c r="AM699" s="32"/>
      <c r="AQ699" s="12"/>
      <c r="AR699" s="12"/>
      <c r="AS699" s="12"/>
      <c r="AZ699" s="49"/>
      <c r="BA699" s="30"/>
      <c r="BB699" s="12"/>
      <c r="BF699" s="12"/>
      <c r="BG699" s="12"/>
      <c r="BH699" s="12"/>
      <c r="BO699" s="7"/>
      <c r="BP699" s="7"/>
      <c r="BQ699" s="7"/>
      <c r="BU699" s="7"/>
      <c r="BV699" s="7"/>
      <c r="BW699" s="7"/>
      <c r="CD699" s="7"/>
      <c r="CE699" s="7"/>
      <c r="CF699" s="7"/>
      <c r="CJ699" s="7"/>
      <c r="CK699" s="7"/>
      <c r="CL699" s="7"/>
    </row>
    <row r="700" spans="1:90">
      <c r="A700" s="11"/>
      <c r="B700" s="373"/>
      <c r="C700" s="373"/>
      <c r="D700" s="373"/>
      <c r="E700" s="13"/>
      <c r="F700" s="11"/>
      <c r="G700" s="25"/>
      <c r="H700" s="31"/>
      <c r="I700" s="30"/>
      <c r="M700" s="25"/>
      <c r="N700" s="31"/>
      <c r="O700" s="30"/>
      <c r="V700" s="12"/>
      <c r="W700" s="12"/>
      <c r="X700" s="14"/>
      <c r="AB700" s="25"/>
      <c r="AC700" s="12"/>
      <c r="AD700" s="12"/>
      <c r="AK700" s="12"/>
      <c r="AL700" s="30"/>
      <c r="AM700" s="32"/>
      <c r="AQ700" s="12"/>
      <c r="AR700" s="12"/>
      <c r="AS700" s="12"/>
      <c r="AZ700" s="49"/>
      <c r="BA700" s="30"/>
      <c r="BB700" s="12"/>
      <c r="BF700" s="12"/>
      <c r="BG700" s="12"/>
      <c r="BH700" s="12"/>
      <c r="BO700" s="7"/>
      <c r="BP700" s="7"/>
      <c r="BQ700" s="7"/>
      <c r="BU700" s="7"/>
      <c r="BV700" s="7"/>
      <c r="BW700" s="7"/>
      <c r="CD700" s="7"/>
      <c r="CE700" s="7"/>
      <c r="CF700" s="7"/>
      <c r="CJ700" s="7"/>
      <c r="CK700" s="7"/>
      <c r="CL700" s="7"/>
    </row>
    <row r="701" spans="1:90">
      <c r="A701" s="11"/>
      <c r="B701" s="373"/>
      <c r="C701" s="373"/>
      <c r="D701" s="373"/>
      <c r="E701" s="13"/>
      <c r="F701" s="11"/>
      <c r="G701" s="25"/>
      <c r="H701" s="31"/>
      <c r="I701" s="30"/>
      <c r="M701" s="25"/>
      <c r="N701" s="31"/>
      <c r="O701" s="30"/>
      <c r="V701" s="12"/>
      <c r="W701" s="12"/>
      <c r="X701" s="14"/>
      <c r="AB701" s="25"/>
      <c r="AC701" s="12"/>
      <c r="AD701" s="12"/>
      <c r="AK701" s="12"/>
      <c r="AL701" s="30"/>
      <c r="AM701" s="32"/>
      <c r="AQ701" s="12"/>
      <c r="AR701" s="12"/>
      <c r="AS701" s="12"/>
      <c r="AZ701" s="49"/>
      <c r="BA701" s="30"/>
      <c r="BB701" s="12"/>
      <c r="BF701" s="12"/>
      <c r="BG701" s="12"/>
      <c r="BH701" s="12"/>
      <c r="BO701" s="7"/>
      <c r="BP701" s="7"/>
      <c r="BQ701" s="7"/>
      <c r="BU701" s="7"/>
      <c r="BV701" s="7"/>
      <c r="BW701" s="7"/>
      <c r="CD701" s="7"/>
      <c r="CE701" s="7"/>
      <c r="CF701" s="7"/>
      <c r="CJ701" s="7"/>
      <c r="CK701" s="7"/>
      <c r="CL701" s="7"/>
    </row>
    <row r="702" spans="1:90">
      <c r="A702" s="11"/>
      <c r="B702" s="373"/>
      <c r="C702" s="373"/>
      <c r="D702" s="373"/>
      <c r="E702" s="13"/>
      <c r="F702" s="11"/>
      <c r="G702" s="25"/>
      <c r="H702" s="31"/>
      <c r="I702" s="30"/>
      <c r="M702" s="25"/>
      <c r="N702" s="31"/>
      <c r="O702" s="30"/>
      <c r="V702" s="12"/>
      <c r="W702" s="12"/>
      <c r="X702" s="14"/>
      <c r="AB702" s="25"/>
      <c r="AC702" s="12"/>
      <c r="AD702" s="12"/>
      <c r="AK702" s="12"/>
      <c r="AL702" s="30"/>
      <c r="AM702" s="32"/>
      <c r="AQ702" s="12"/>
      <c r="AR702" s="12"/>
      <c r="AS702" s="12"/>
      <c r="AZ702" s="49"/>
      <c r="BA702" s="30"/>
      <c r="BB702" s="12"/>
      <c r="BF702" s="12"/>
      <c r="BG702" s="12"/>
      <c r="BH702" s="12"/>
      <c r="BO702" s="7"/>
      <c r="BP702" s="7"/>
      <c r="BQ702" s="7"/>
      <c r="BU702" s="7"/>
      <c r="BV702" s="7"/>
      <c r="BW702" s="7"/>
      <c r="CD702" s="7"/>
      <c r="CE702" s="7"/>
      <c r="CF702" s="7"/>
      <c r="CJ702" s="7"/>
      <c r="CK702" s="7"/>
      <c r="CL702" s="7"/>
    </row>
    <row r="703" spans="1:90">
      <c r="A703" s="11"/>
      <c r="B703" s="373"/>
      <c r="C703" s="373"/>
      <c r="D703" s="373"/>
      <c r="E703" s="13"/>
      <c r="F703" s="11"/>
      <c r="G703" s="25"/>
      <c r="H703" s="31"/>
      <c r="I703" s="30"/>
      <c r="M703" s="25"/>
      <c r="N703" s="31"/>
      <c r="O703" s="30"/>
      <c r="V703" s="12"/>
      <c r="W703" s="12"/>
      <c r="X703" s="14"/>
      <c r="AB703" s="25"/>
      <c r="AC703" s="12"/>
      <c r="AD703" s="12"/>
      <c r="AK703" s="12"/>
      <c r="AL703" s="30"/>
      <c r="AM703" s="32"/>
      <c r="AQ703" s="12"/>
      <c r="AR703" s="12"/>
      <c r="AS703" s="12"/>
      <c r="AZ703" s="49"/>
      <c r="BA703" s="30"/>
      <c r="BB703" s="12"/>
      <c r="BF703" s="12"/>
      <c r="BG703" s="12"/>
      <c r="BH703" s="12"/>
      <c r="BO703" s="7"/>
      <c r="BP703" s="7"/>
      <c r="BQ703" s="7"/>
      <c r="BU703" s="7"/>
      <c r="BV703" s="7"/>
      <c r="BW703" s="7"/>
      <c r="CD703" s="7"/>
      <c r="CE703" s="7"/>
      <c r="CF703" s="7"/>
      <c r="CJ703" s="7"/>
      <c r="CK703" s="7"/>
      <c r="CL703" s="7"/>
    </row>
    <row r="704" spans="1:90">
      <c r="A704" s="11"/>
      <c r="B704" s="373"/>
      <c r="C704" s="373"/>
      <c r="D704" s="373"/>
      <c r="E704" s="13"/>
      <c r="F704" s="11"/>
      <c r="G704" s="25"/>
      <c r="H704" s="31"/>
      <c r="I704" s="30"/>
      <c r="M704" s="25"/>
      <c r="N704" s="31"/>
      <c r="O704" s="30"/>
      <c r="V704" s="12"/>
      <c r="W704" s="12"/>
      <c r="X704" s="14"/>
      <c r="AB704" s="25"/>
      <c r="AC704" s="12"/>
      <c r="AD704" s="12"/>
      <c r="AK704" s="12"/>
      <c r="AL704" s="30"/>
      <c r="AM704" s="32"/>
      <c r="AQ704" s="12"/>
      <c r="AR704" s="12"/>
      <c r="AS704" s="12"/>
      <c r="AZ704" s="49"/>
      <c r="BA704" s="30"/>
      <c r="BB704" s="12"/>
      <c r="BF704" s="12"/>
      <c r="BG704" s="12"/>
      <c r="BH704" s="12"/>
      <c r="BO704" s="7"/>
      <c r="BP704" s="7"/>
      <c r="BQ704" s="7"/>
      <c r="BU704" s="7"/>
      <c r="BV704" s="7"/>
      <c r="BW704" s="7"/>
      <c r="CD704" s="7"/>
      <c r="CE704" s="7"/>
      <c r="CF704" s="7"/>
      <c r="CJ704" s="7"/>
      <c r="CK704" s="7"/>
      <c r="CL704" s="7"/>
    </row>
    <row r="705" spans="1:90">
      <c r="A705" s="11"/>
      <c r="B705" s="373"/>
      <c r="C705" s="373"/>
      <c r="D705" s="373"/>
      <c r="E705" s="13"/>
      <c r="F705" s="11"/>
      <c r="G705" s="25"/>
      <c r="H705" s="31"/>
      <c r="I705" s="30"/>
      <c r="M705" s="25"/>
      <c r="N705" s="31"/>
      <c r="O705" s="30"/>
      <c r="V705" s="12"/>
      <c r="W705" s="12"/>
      <c r="X705" s="14"/>
      <c r="AB705" s="25"/>
      <c r="AC705" s="12"/>
      <c r="AD705" s="12"/>
      <c r="AK705" s="12"/>
      <c r="AL705" s="30"/>
      <c r="AM705" s="32"/>
      <c r="AQ705" s="12"/>
      <c r="AR705" s="12"/>
      <c r="AS705" s="12"/>
      <c r="AZ705" s="49"/>
      <c r="BA705" s="30"/>
      <c r="BB705" s="12"/>
      <c r="BF705" s="12"/>
      <c r="BG705" s="12"/>
      <c r="BH705" s="12"/>
      <c r="BO705" s="7"/>
      <c r="BP705" s="7"/>
      <c r="BQ705" s="7"/>
      <c r="BU705" s="7"/>
      <c r="BV705" s="7"/>
      <c r="BW705" s="7"/>
      <c r="CD705" s="7"/>
      <c r="CE705" s="7"/>
      <c r="CF705" s="7"/>
      <c r="CJ705" s="7"/>
      <c r="CK705" s="7"/>
      <c r="CL705" s="7"/>
    </row>
    <row r="706" spans="1:90">
      <c r="A706" s="11"/>
      <c r="B706" s="373"/>
      <c r="C706" s="373"/>
      <c r="D706" s="373"/>
      <c r="E706" s="13"/>
      <c r="F706" s="11"/>
      <c r="G706" s="25"/>
      <c r="H706" s="31"/>
      <c r="I706" s="30"/>
      <c r="M706" s="25"/>
      <c r="N706" s="31"/>
      <c r="O706" s="30"/>
      <c r="V706" s="12"/>
      <c r="W706" s="12"/>
      <c r="X706" s="14"/>
      <c r="AB706" s="25"/>
      <c r="AC706" s="12"/>
      <c r="AD706" s="12"/>
      <c r="AK706" s="12"/>
      <c r="AL706" s="30"/>
      <c r="AM706" s="32"/>
      <c r="AQ706" s="12"/>
      <c r="AR706" s="12"/>
      <c r="AS706" s="12"/>
      <c r="AZ706" s="49"/>
      <c r="BA706" s="30"/>
      <c r="BB706" s="12"/>
      <c r="BF706" s="12"/>
      <c r="BG706" s="12"/>
      <c r="BH706" s="12"/>
      <c r="BO706" s="7"/>
      <c r="BP706" s="7"/>
      <c r="BQ706" s="7"/>
      <c r="BU706" s="7"/>
      <c r="BV706" s="7"/>
      <c r="BW706" s="7"/>
      <c r="CD706" s="7"/>
      <c r="CE706" s="7"/>
      <c r="CF706" s="7"/>
      <c r="CJ706" s="7"/>
      <c r="CK706" s="7"/>
      <c r="CL706" s="7"/>
    </row>
    <row r="707" spans="1:90">
      <c r="A707" s="11"/>
      <c r="B707" s="373"/>
      <c r="C707" s="373"/>
      <c r="D707" s="373"/>
      <c r="E707" s="13"/>
      <c r="F707" s="11"/>
      <c r="G707" s="25"/>
      <c r="H707" s="31"/>
      <c r="I707" s="30"/>
      <c r="M707" s="25"/>
      <c r="N707" s="31"/>
      <c r="O707" s="30"/>
      <c r="V707" s="12"/>
      <c r="W707" s="12"/>
      <c r="X707" s="14"/>
      <c r="AB707" s="25"/>
      <c r="AC707" s="12"/>
      <c r="AD707" s="12"/>
      <c r="AK707" s="12"/>
      <c r="AL707" s="30"/>
      <c r="AM707" s="32"/>
      <c r="AQ707" s="12"/>
      <c r="AR707" s="12"/>
      <c r="AS707" s="12"/>
      <c r="AZ707" s="49"/>
      <c r="BA707" s="30"/>
      <c r="BB707" s="12"/>
      <c r="BF707" s="12"/>
      <c r="BG707" s="12"/>
      <c r="BH707" s="12"/>
      <c r="BO707" s="7"/>
      <c r="BP707" s="7"/>
      <c r="BQ707" s="7"/>
      <c r="BU707" s="7"/>
      <c r="BV707" s="7"/>
      <c r="BW707" s="7"/>
      <c r="CD707" s="7"/>
      <c r="CE707" s="7"/>
      <c r="CF707" s="7"/>
      <c r="CJ707" s="7"/>
      <c r="CK707" s="7"/>
      <c r="CL707" s="7"/>
    </row>
    <row r="708" spans="1:90">
      <c r="A708" s="11"/>
      <c r="B708" s="373"/>
      <c r="C708" s="373"/>
      <c r="D708" s="373"/>
      <c r="E708" s="13"/>
      <c r="F708" s="11"/>
      <c r="G708" s="25"/>
      <c r="H708" s="31"/>
      <c r="I708" s="30"/>
      <c r="M708" s="25"/>
      <c r="N708" s="31"/>
      <c r="O708" s="30"/>
      <c r="V708" s="12"/>
      <c r="W708" s="12"/>
      <c r="X708" s="14"/>
      <c r="AB708" s="25"/>
      <c r="AC708" s="12"/>
      <c r="AD708" s="12"/>
      <c r="AK708" s="12"/>
      <c r="AL708" s="30"/>
      <c r="AM708" s="32"/>
      <c r="AQ708" s="12"/>
      <c r="AR708" s="12"/>
      <c r="AS708" s="12"/>
      <c r="AZ708" s="49"/>
      <c r="BA708" s="30"/>
      <c r="BB708" s="12"/>
      <c r="BF708" s="12"/>
      <c r="BG708" s="12"/>
      <c r="BH708" s="12"/>
      <c r="BO708" s="7"/>
      <c r="BP708" s="7"/>
      <c r="BQ708" s="7"/>
      <c r="BU708" s="7"/>
      <c r="BV708" s="7"/>
      <c r="BW708" s="7"/>
      <c r="CD708" s="7"/>
      <c r="CE708" s="7"/>
      <c r="CF708" s="7"/>
      <c r="CJ708" s="7"/>
      <c r="CK708" s="7"/>
      <c r="CL708" s="7"/>
    </row>
    <row r="709" spans="1:90">
      <c r="A709" s="11"/>
      <c r="B709" s="373"/>
      <c r="C709" s="373"/>
      <c r="D709" s="373"/>
      <c r="E709" s="13"/>
      <c r="F709" s="11"/>
      <c r="G709" s="25"/>
      <c r="H709" s="31"/>
      <c r="I709" s="30"/>
      <c r="M709" s="25"/>
      <c r="N709" s="31"/>
      <c r="O709" s="30"/>
      <c r="V709" s="12"/>
      <c r="W709" s="12"/>
      <c r="X709" s="14"/>
      <c r="AB709" s="25"/>
      <c r="AC709" s="12"/>
      <c r="AD709" s="12"/>
      <c r="AK709" s="12"/>
      <c r="AL709" s="30"/>
      <c r="AM709" s="32"/>
      <c r="AQ709" s="12"/>
      <c r="AR709" s="12"/>
      <c r="AS709" s="12"/>
      <c r="AZ709" s="49"/>
      <c r="BA709" s="30"/>
      <c r="BB709" s="12"/>
      <c r="BF709" s="12"/>
      <c r="BG709" s="12"/>
      <c r="BH709" s="12"/>
      <c r="BO709" s="7"/>
      <c r="BP709" s="7"/>
      <c r="BQ709" s="7"/>
      <c r="BU709" s="7"/>
      <c r="BV709" s="7"/>
      <c r="BW709" s="7"/>
      <c r="CD709" s="7"/>
      <c r="CE709" s="7"/>
      <c r="CF709" s="7"/>
      <c r="CJ709" s="7"/>
      <c r="CK709" s="7"/>
      <c r="CL709" s="7"/>
    </row>
    <row r="710" spans="1:90">
      <c r="A710" s="11"/>
      <c r="B710" s="373"/>
      <c r="C710" s="373"/>
      <c r="D710" s="373"/>
      <c r="E710" s="13"/>
      <c r="F710" s="11"/>
      <c r="G710" s="25"/>
      <c r="H710" s="31"/>
      <c r="I710" s="30"/>
      <c r="M710" s="25"/>
      <c r="N710" s="31"/>
      <c r="O710" s="30"/>
      <c r="V710" s="12"/>
      <c r="W710" s="12"/>
      <c r="X710" s="14"/>
      <c r="AB710" s="25"/>
      <c r="AC710" s="12"/>
      <c r="AD710" s="12"/>
      <c r="AK710" s="12"/>
      <c r="AL710" s="30"/>
      <c r="AM710" s="32"/>
      <c r="AQ710" s="12"/>
      <c r="AR710" s="12"/>
      <c r="AS710" s="12"/>
      <c r="AZ710" s="49"/>
      <c r="BA710" s="30"/>
      <c r="BB710" s="12"/>
      <c r="BF710" s="12"/>
      <c r="BG710" s="12"/>
      <c r="BH710" s="12"/>
      <c r="BO710" s="7"/>
      <c r="BP710" s="7"/>
      <c r="BQ710" s="7"/>
      <c r="BU710" s="7"/>
      <c r="BV710" s="7"/>
      <c r="BW710" s="7"/>
      <c r="CD710" s="7"/>
      <c r="CE710" s="7"/>
      <c r="CF710" s="7"/>
      <c r="CJ710" s="7"/>
      <c r="CK710" s="7"/>
      <c r="CL710" s="7"/>
    </row>
    <row r="711" spans="1:90">
      <c r="A711" s="11"/>
      <c r="B711" s="373"/>
      <c r="C711" s="373"/>
      <c r="D711" s="373"/>
      <c r="E711" s="13"/>
      <c r="F711" s="11"/>
      <c r="G711" s="25"/>
      <c r="H711" s="31"/>
      <c r="I711" s="30"/>
      <c r="M711" s="25"/>
      <c r="N711" s="31"/>
      <c r="O711" s="30"/>
      <c r="V711" s="12"/>
      <c r="W711" s="12"/>
      <c r="X711" s="14"/>
      <c r="AB711" s="25"/>
      <c r="AC711" s="12"/>
      <c r="AD711" s="12"/>
      <c r="AK711" s="12"/>
      <c r="AL711" s="30"/>
      <c r="AM711" s="32"/>
      <c r="AQ711" s="12"/>
      <c r="AR711" s="12"/>
      <c r="AS711" s="12"/>
      <c r="AZ711" s="49"/>
      <c r="BA711" s="30"/>
      <c r="BB711" s="12"/>
      <c r="BF711" s="12"/>
      <c r="BG711" s="12"/>
      <c r="BH711" s="12"/>
      <c r="BO711" s="7"/>
      <c r="BP711" s="7"/>
      <c r="BQ711" s="7"/>
      <c r="BU711" s="7"/>
      <c r="BV711" s="7"/>
      <c r="BW711" s="7"/>
      <c r="CD711" s="7"/>
      <c r="CE711" s="7"/>
      <c r="CF711" s="7"/>
      <c r="CJ711" s="7"/>
      <c r="CK711" s="7"/>
      <c r="CL711" s="7"/>
    </row>
    <row r="712" spans="1:90">
      <c r="A712" s="11"/>
      <c r="B712" s="373"/>
      <c r="C712" s="373"/>
      <c r="D712" s="373"/>
      <c r="E712" s="13"/>
      <c r="F712" s="11"/>
      <c r="G712" s="25"/>
      <c r="H712" s="31"/>
      <c r="I712" s="30"/>
      <c r="M712" s="25"/>
      <c r="N712" s="31"/>
      <c r="O712" s="30"/>
      <c r="V712" s="12"/>
      <c r="W712" s="12"/>
      <c r="X712" s="14"/>
      <c r="AB712" s="25"/>
      <c r="AC712" s="12"/>
      <c r="AD712" s="12"/>
      <c r="AK712" s="12"/>
      <c r="AL712" s="30"/>
      <c r="AM712" s="32"/>
      <c r="AQ712" s="12"/>
      <c r="AR712" s="12"/>
      <c r="AS712" s="12"/>
      <c r="AZ712" s="49"/>
      <c r="BA712" s="30"/>
      <c r="BB712" s="12"/>
      <c r="BF712" s="12"/>
      <c r="BG712" s="12"/>
      <c r="BH712" s="12"/>
      <c r="BO712" s="7"/>
      <c r="BP712" s="7"/>
      <c r="BQ712" s="7"/>
      <c r="BU712" s="7"/>
      <c r="BV712" s="7"/>
      <c r="BW712" s="7"/>
      <c r="CD712" s="7"/>
      <c r="CE712" s="7"/>
      <c r="CF712" s="7"/>
      <c r="CJ712" s="7"/>
      <c r="CK712" s="7"/>
      <c r="CL712" s="7"/>
    </row>
    <row r="713" spans="1:90">
      <c r="A713" s="11"/>
      <c r="B713" s="373"/>
      <c r="C713" s="373"/>
      <c r="D713" s="373"/>
      <c r="E713" s="13"/>
      <c r="F713" s="11"/>
      <c r="G713" s="25"/>
      <c r="H713" s="31"/>
      <c r="I713" s="30"/>
      <c r="M713" s="25"/>
      <c r="N713" s="31"/>
      <c r="O713" s="30"/>
      <c r="V713" s="12"/>
      <c r="W713" s="12"/>
      <c r="X713" s="14"/>
      <c r="AB713" s="25"/>
      <c r="AC713" s="12"/>
      <c r="AD713" s="12"/>
      <c r="AK713" s="12"/>
      <c r="AL713" s="30"/>
      <c r="AM713" s="32"/>
      <c r="AQ713" s="12"/>
      <c r="AR713" s="12"/>
      <c r="AS713" s="12"/>
      <c r="AZ713" s="49"/>
      <c r="BA713" s="30"/>
      <c r="BB713" s="12"/>
      <c r="BF713" s="12"/>
      <c r="BG713" s="12"/>
      <c r="BH713" s="12"/>
      <c r="BO713" s="7"/>
      <c r="BP713" s="7"/>
      <c r="BQ713" s="7"/>
      <c r="BU713" s="7"/>
      <c r="BV713" s="7"/>
      <c r="BW713" s="7"/>
      <c r="CD713" s="7"/>
      <c r="CE713" s="7"/>
      <c r="CF713" s="7"/>
      <c r="CJ713" s="7"/>
      <c r="CK713" s="7"/>
      <c r="CL713" s="7"/>
    </row>
    <row r="714" spans="1:90">
      <c r="A714" s="11"/>
      <c r="B714" s="373"/>
      <c r="C714" s="373"/>
      <c r="D714" s="373"/>
      <c r="E714" s="13"/>
      <c r="F714" s="11"/>
      <c r="G714" s="25"/>
      <c r="H714" s="31"/>
      <c r="I714" s="30"/>
      <c r="M714" s="25"/>
      <c r="N714" s="31"/>
      <c r="O714" s="30"/>
      <c r="V714" s="12"/>
      <c r="W714" s="12"/>
      <c r="X714" s="14"/>
      <c r="AB714" s="25"/>
      <c r="AC714" s="12"/>
      <c r="AD714" s="12"/>
      <c r="AK714" s="12"/>
      <c r="AL714" s="30"/>
      <c r="AM714" s="32"/>
      <c r="AQ714" s="12"/>
      <c r="AR714" s="12"/>
      <c r="AS714" s="12"/>
      <c r="AZ714" s="49"/>
      <c r="BA714" s="30"/>
      <c r="BB714" s="12"/>
      <c r="BF714" s="12"/>
      <c r="BG714" s="12"/>
      <c r="BH714" s="12"/>
      <c r="BO714" s="7"/>
      <c r="BP714" s="7"/>
      <c r="BQ714" s="7"/>
      <c r="BU714" s="7"/>
      <c r="BV714" s="7"/>
      <c r="BW714" s="7"/>
      <c r="CD714" s="7"/>
      <c r="CE714" s="7"/>
      <c r="CF714" s="7"/>
      <c r="CJ714" s="7"/>
      <c r="CK714" s="7"/>
      <c r="CL714" s="7"/>
    </row>
    <row r="715" spans="1:90">
      <c r="A715" s="11"/>
      <c r="B715" s="373"/>
      <c r="C715" s="373"/>
      <c r="D715" s="373"/>
      <c r="E715" s="13"/>
      <c r="F715" s="11"/>
      <c r="G715" s="25"/>
      <c r="H715" s="31"/>
      <c r="I715" s="30"/>
      <c r="M715" s="25"/>
      <c r="N715" s="31"/>
      <c r="O715" s="30"/>
      <c r="V715" s="12"/>
      <c r="W715" s="12"/>
      <c r="X715" s="14"/>
      <c r="AB715" s="25"/>
      <c r="AC715" s="12"/>
      <c r="AD715" s="12"/>
      <c r="AK715" s="12"/>
      <c r="AL715" s="30"/>
      <c r="AM715" s="32"/>
      <c r="AQ715" s="12"/>
      <c r="AR715" s="12"/>
      <c r="AS715" s="12"/>
      <c r="AZ715" s="49"/>
      <c r="BA715" s="30"/>
      <c r="BB715" s="12"/>
      <c r="BF715" s="12"/>
      <c r="BG715" s="12"/>
      <c r="BH715" s="12"/>
      <c r="BO715" s="7"/>
      <c r="BP715" s="7"/>
      <c r="BQ715" s="7"/>
      <c r="BU715" s="7"/>
      <c r="BV715" s="7"/>
      <c r="BW715" s="7"/>
      <c r="CD715" s="7"/>
      <c r="CE715" s="7"/>
      <c r="CF715" s="7"/>
      <c r="CJ715" s="7"/>
      <c r="CK715" s="7"/>
      <c r="CL715" s="7"/>
    </row>
    <row r="716" spans="1:90">
      <c r="A716" s="11"/>
      <c r="B716" s="373"/>
      <c r="C716" s="373"/>
      <c r="D716" s="373"/>
      <c r="E716" s="13"/>
      <c r="F716" s="11"/>
      <c r="G716" s="25"/>
      <c r="H716" s="31"/>
      <c r="I716" s="30"/>
      <c r="M716" s="25"/>
      <c r="N716" s="31"/>
      <c r="O716" s="30"/>
      <c r="V716" s="12"/>
      <c r="W716" s="12"/>
      <c r="X716" s="14"/>
      <c r="AB716" s="25"/>
      <c r="AC716" s="12"/>
      <c r="AD716" s="12"/>
      <c r="AK716" s="12"/>
      <c r="AL716" s="30"/>
      <c r="AM716" s="32"/>
      <c r="AQ716" s="12"/>
      <c r="AR716" s="12"/>
      <c r="AS716" s="12"/>
      <c r="AZ716" s="49"/>
      <c r="BA716" s="30"/>
      <c r="BB716" s="12"/>
      <c r="BF716" s="12"/>
      <c r="BG716" s="12"/>
      <c r="BH716" s="12"/>
      <c r="BO716" s="7"/>
      <c r="BP716" s="7"/>
      <c r="BQ716" s="7"/>
      <c r="BU716" s="7"/>
      <c r="BV716" s="7"/>
      <c r="BW716" s="7"/>
      <c r="CD716" s="7"/>
      <c r="CE716" s="7"/>
      <c r="CF716" s="7"/>
      <c r="CJ716" s="7"/>
      <c r="CK716" s="7"/>
      <c r="CL716" s="7"/>
    </row>
    <row r="717" spans="1:90">
      <c r="A717" s="11"/>
      <c r="B717" s="373"/>
      <c r="C717" s="373"/>
      <c r="D717" s="373"/>
      <c r="E717" s="13"/>
      <c r="F717" s="11"/>
      <c r="G717" s="25"/>
      <c r="H717" s="31"/>
      <c r="I717" s="30"/>
      <c r="M717" s="25"/>
      <c r="N717" s="31"/>
      <c r="O717" s="30"/>
      <c r="V717" s="12"/>
      <c r="W717" s="12"/>
      <c r="X717" s="14"/>
      <c r="AB717" s="25"/>
      <c r="AC717" s="12"/>
      <c r="AD717" s="12"/>
      <c r="AK717" s="12"/>
      <c r="AL717" s="30"/>
      <c r="AM717" s="32"/>
      <c r="AQ717" s="12"/>
      <c r="AR717" s="12"/>
      <c r="AS717" s="12"/>
      <c r="AZ717" s="49"/>
      <c r="BA717" s="30"/>
      <c r="BB717" s="12"/>
      <c r="BF717" s="12"/>
      <c r="BG717" s="12"/>
      <c r="BH717" s="12"/>
      <c r="BO717" s="7"/>
      <c r="BP717" s="7"/>
      <c r="BQ717" s="7"/>
      <c r="BU717" s="7"/>
      <c r="BV717" s="7"/>
      <c r="BW717" s="7"/>
      <c r="CD717" s="7"/>
      <c r="CE717" s="7"/>
      <c r="CF717" s="7"/>
      <c r="CJ717" s="7"/>
      <c r="CK717" s="7"/>
      <c r="CL717" s="7"/>
    </row>
    <row r="718" spans="1:90">
      <c r="A718" s="11"/>
      <c r="B718" s="373"/>
      <c r="C718" s="373"/>
      <c r="D718" s="373"/>
      <c r="E718" s="13"/>
      <c r="F718" s="11"/>
      <c r="G718" s="25"/>
      <c r="H718" s="31"/>
      <c r="I718" s="30"/>
      <c r="M718" s="25"/>
      <c r="N718" s="31"/>
      <c r="O718" s="30"/>
      <c r="V718" s="12"/>
      <c r="W718" s="12"/>
      <c r="X718" s="14"/>
      <c r="AB718" s="25"/>
      <c r="AC718" s="12"/>
      <c r="AD718" s="12"/>
      <c r="AK718" s="12"/>
      <c r="AL718" s="30"/>
      <c r="AM718" s="32"/>
      <c r="AQ718" s="12"/>
      <c r="AR718" s="12"/>
      <c r="AS718" s="12"/>
      <c r="AZ718" s="49"/>
      <c r="BA718" s="30"/>
      <c r="BB718" s="12"/>
      <c r="BF718" s="12"/>
      <c r="BG718" s="12"/>
      <c r="BH718" s="12"/>
      <c r="BO718" s="7"/>
      <c r="BP718" s="7"/>
      <c r="BQ718" s="7"/>
      <c r="BU718" s="7"/>
      <c r="BV718" s="7"/>
      <c r="BW718" s="7"/>
      <c r="CD718" s="7"/>
      <c r="CE718" s="7"/>
      <c r="CF718" s="7"/>
      <c r="CJ718" s="7"/>
      <c r="CK718" s="7"/>
      <c r="CL718" s="7"/>
    </row>
    <row r="719" spans="1:90">
      <c r="A719" s="11"/>
      <c r="B719" s="373"/>
      <c r="C719" s="373"/>
      <c r="D719" s="373"/>
      <c r="E719" s="13"/>
      <c r="F719" s="11"/>
      <c r="G719" s="25"/>
      <c r="H719" s="31"/>
      <c r="I719" s="30"/>
      <c r="M719" s="25"/>
      <c r="N719" s="31"/>
      <c r="O719" s="30"/>
      <c r="V719" s="12"/>
      <c r="W719" s="12"/>
      <c r="X719" s="14"/>
      <c r="AB719" s="25"/>
      <c r="AC719" s="12"/>
      <c r="AD719" s="12"/>
      <c r="AK719" s="12"/>
      <c r="AL719" s="30"/>
      <c r="AM719" s="32"/>
      <c r="AQ719" s="12"/>
      <c r="AR719" s="12"/>
      <c r="AS719" s="12"/>
      <c r="AZ719" s="49"/>
      <c r="BA719" s="30"/>
      <c r="BB719" s="12"/>
      <c r="BF719" s="12"/>
      <c r="BG719" s="12"/>
      <c r="BH719" s="12"/>
      <c r="BO719" s="7"/>
      <c r="BP719" s="7"/>
      <c r="BQ719" s="7"/>
      <c r="BU719" s="7"/>
      <c r="BV719" s="7"/>
      <c r="BW719" s="7"/>
      <c r="CD719" s="7"/>
      <c r="CE719" s="7"/>
      <c r="CF719" s="7"/>
      <c r="CJ719" s="7"/>
      <c r="CK719" s="7"/>
      <c r="CL719" s="7"/>
    </row>
    <row r="720" spans="1:90">
      <c r="A720" s="11"/>
      <c r="B720" s="373"/>
      <c r="C720" s="373"/>
      <c r="D720" s="373"/>
      <c r="E720" s="13"/>
      <c r="F720" s="11"/>
      <c r="G720" s="25"/>
      <c r="H720" s="31"/>
      <c r="I720" s="30"/>
      <c r="M720" s="25"/>
      <c r="N720" s="31"/>
      <c r="O720" s="30"/>
      <c r="V720" s="12"/>
      <c r="W720" s="12"/>
      <c r="X720" s="14"/>
      <c r="AB720" s="25"/>
      <c r="AC720" s="12"/>
      <c r="AD720" s="12"/>
      <c r="AK720" s="12"/>
      <c r="AL720" s="30"/>
      <c r="AM720" s="32"/>
      <c r="AQ720" s="12"/>
      <c r="AR720" s="12"/>
      <c r="AS720" s="12"/>
      <c r="AZ720" s="49"/>
      <c r="BA720" s="30"/>
      <c r="BB720" s="12"/>
      <c r="BF720" s="12"/>
      <c r="BG720" s="12"/>
      <c r="BH720" s="12"/>
      <c r="BO720" s="7"/>
      <c r="BP720" s="7"/>
      <c r="BQ720" s="7"/>
      <c r="BU720" s="7"/>
      <c r="BV720" s="7"/>
      <c r="BW720" s="7"/>
      <c r="CD720" s="7"/>
      <c r="CE720" s="7"/>
      <c r="CF720" s="7"/>
      <c r="CJ720" s="7"/>
      <c r="CK720" s="7"/>
      <c r="CL720" s="7"/>
    </row>
    <row r="721" spans="1:90">
      <c r="A721" s="11"/>
      <c r="B721" s="373"/>
      <c r="C721" s="373"/>
      <c r="D721" s="373"/>
      <c r="E721" s="13"/>
      <c r="F721" s="11"/>
      <c r="G721" s="25"/>
      <c r="H721" s="31"/>
      <c r="I721" s="30"/>
      <c r="M721" s="25"/>
      <c r="N721" s="31"/>
      <c r="O721" s="30"/>
      <c r="V721" s="12"/>
      <c r="W721" s="12"/>
      <c r="X721" s="14"/>
      <c r="AB721" s="25"/>
      <c r="AC721" s="12"/>
      <c r="AD721" s="12"/>
      <c r="AK721" s="12"/>
      <c r="AL721" s="30"/>
      <c r="AM721" s="32"/>
      <c r="AQ721" s="12"/>
      <c r="AR721" s="12"/>
      <c r="AS721" s="12"/>
      <c r="AZ721" s="49"/>
      <c r="BA721" s="30"/>
      <c r="BB721" s="12"/>
      <c r="BF721" s="12"/>
      <c r="BG721" s="12"/>
      <c r="BH721" s="12"/>
      <c r="BO721" s="7"/>
      <c r="BP721" s="7"/>
      <c r="BQ721" s="7"/>
      <c r="BU721" s="7"/>
      <c r="BV721" s="7"/>
      <c r="BW721" s="7"/>
      <c r="CD721" s="7"/>
      <c r="CE721" s="7"/>
      <c r="CF721" s="7"/>
      <c r="CJ721" s="7"/>
      <c r="CK721" s="7"/>
      <c r="CL721" s="7"/>
    </row>
    <row r="722" spans="1:90">
      <c r="A722" s="11"/>
      <c r="B722" s="373"/>
      <c r="C722" s="373"/>
      <c r="D722" s="373"/>
      <c r="E722" s="13"/>
      <c r="F722" s="11"/>
      <c r="G722" s="25"/>
      <c r="H722" s="31"/>
      <c r="I722" s="30"/>
      <c r="M722" s="25"/>
      <c r="N722" s="31"/>
      <c r="O722" s="30"/>
      <c r="V722" s="12"/>
      <c r="W722" s="12"/>
      <c r="X722" s="14"/>
      <c r="AB722" s="25"/>
      <c r="AC722" s="12"/>
      <c r="AD722" s="12"/>
      <c r="AK722" s="12"/>
      <c r="AL722" s="30"/>
      <c r="AM722" s="32"/>
      <c r="AQ722" s="12"/>
      <c r="AR722" s="12"/>
      <c r="AS722" s="12"/>
      <c r="AZ722" s="49"/>
      <c r="BA722" s="30"/>
      <c r="BB722" s="12"/>
      <c r="BF722" s="12"/>
      <c r="BG722" s="12"/>
      <c r="BH722" s="12"/>
      <c r="BO722" s="7"/>
      <c r="BP722" s="7"/>
      <c r="BQ722" s="7"/>
      <c r="BU722" s="7"/>
      <c r="BV722" s="7"/>
      <c r="BW722" s="7"/>
      <c r="CD722" s="7"/>
      <c r="CE722" s="7"/>
      <c r="CF722" s="7"/>
      <c r="CJ722" s="7"/>
      <c r="CK722" s="7"/>
      <c r="CL722" s="7"/>
    </row>
    <row r="723" spans="1:90">
      <c r="A723" s="11"/>
      <c r="B723" s="373"/>
      <c r="C723" s="373"/>
      <c r="D723" s="373"/>
      <c r="E723" s="13"/>
      <c r="F723" s="11"/>
      <c r="G723" s="25"/>
      <c r="H723" s="31"/>
      <c r="I723" s="30"/>
      <c r="M723" s="25"/>
      <c r="N723" s="31"/>
      <c r="O723" s="30"/>
      <c r="V723" s="12"/>
      <c r="W723" s="12"/>
      <c r="X723" s="14"/>
      <c r="AB723" s="25"/>
      <c r="AC723" s="12"/>
      <c r="AD723" s="12"/>
      <c r="AK723" s="12"/>
      <c r="AL723" s="30"/>
      <c r="AM723" s="32"/>
      <c r="AQ723" s="12"/>
      <c r="AR723" s="12"/>
      <c r="AS723" s="12"/>
      <c r="AZ723" s="49"/>
      <c r="BA723" s="30"/>
      <c r="BB723" s="12"/>
      <c r="BF723" s="12"/>
      <c r="BG723" s="12"/>
      <c r="BH723" s="12"/>
      <c r="BO723" s="7"/>
      <c r="BP723" s="7"/>
      <c r="BQ723" s="7"/>
      <c r="BU723" s="7"/>
      <c r="BV723" s="7"/>
      <c r="BW723" s="7"/>
      <c r="CD723" s="7"/>
      <c r="CE723" s="7"/>
      <c r="CF723" s="7"/>
      <c r="CJ723" s="7"/>
      <c r="CK723" s="7"/>
      <c r="CL723" s="7"/>
    </row>
    <row r="724" spans="1:90">
      <c r="A724" s="11"/>
      <c r="B724" s="373"/>
      <c r="C724" s="373"/>
      <c r="D724" s="373"/>
      <c r="E724" s="13"/>
      <c r="F724" s="11"/>
      <c r="G724" s="25"/>
      <c r="H724" s="31"/>
      <c r="I724" s="30"/>
      <c r="M724" s="25"/>
      <c r="N724" s="31"/>
      <c r="O724" s="30"/>
      <c r="V724" s="12"/>
      <c r="W724" s="12"/>
      <c r="X724" s="14"/>
      <c r="AB724" s="25"/>
      <c r="AC724" s="12"/>
      <c r="AD724" s="12"/>
      <c r="AK724" s="12"/>
      <c r="AL724" s="30"/>
      <c r="AM724" s="32"/>
      <c r="AQ724" s="12"/>
      <c r="AR724" s="12"/>
      <c r="AS724" s="12"/>
      <c r="AZ724" s="49"/>
      <c r="BA724" s="30"/>
      <c r="BB724" s="12"/>
      <c r="BF724" s="12"/>
      <c r="BG724" s="12"/>
      <c r="BH724" s="12"/>
      <c r="BO724" s="7"/>
      <c r="BP724" s="7"/>
      <c r="BQ724" s="7"/>
      <c r="BU724" s="7"/>
      <c r="BV724" s="7"/>
      <c r="BW724" s="7"/>
      <c r="CD724" s="7"/>
      <c r="CE724" s="7"/>
      <c r="CF724" s="7"/>
      <c r="CJ724" s="7"/>
      <c r="CK724" s="7"/>
      <c r="CL724" s="7"/>
    </row>
    <row r="725" spans="1:90">
      <c r="A725" s="11"/>
      <c r="B725" s="373"/>
      <c r="C725" s="373"/>
      <c r="D725" s="373"/>
      <c r="E725" s="13"/>
      <c r="F725" s="11"/>
      <c r="G725" s="25"/>
      <c r="H725" s="31"/>
      <c r="I725" s="30"/>
      <c r="M725" s="25"/>
      <c r="N725" s="31"/>
      <c r="O725" s="30"/>
      <c r="V725" s="12"/>
      <c r="W725" s="12"/>
      <c r="X725" s="14"/>
      <c r="AB725" s="25"/>
      <c r="AC725" s="12"/>
      <c r="AD725" s="12"/>
      <c r="AK725" s="12"/>
      <c r="AL725" s="30"/>
      <c r="AM725" s="32"/>
      <c r="AQ725" s="12"/>
      <c r="AR725" s="12"/>
      <c r="AS725" s="12"/>
      <c r="AZ725" s="49"/>
      <c r="BA725" s="30"/>
      <c r="BB725" s="12"/>
      <c r="BF725" s="12"/>
      <c r="BG725" s="12"/>
      <c r="BH725" s="12"/>
      <c r="BO725" s="7"/>
      <c r="BP725" s="7"/>
      <c r="BQ725" s="7"/>
      <c r="BU725" s="7"/>
      <c r="BV725" s="7"/>
      <c r="BW725" s="7"/>
      <c r="CD725" s="7"/>
      <c r="CE725" s="7"/>
      <c r="CF725" s="7"/>
      <c r="CJ725" s="7"/>
      <c r="CK725" s="7"/>
      <c r="CL725" s="7"/>
    </row>
    <row r="726" spans="1:90">
      <c r="A726" s="11"/>
      <c r="B726" s="373"/>
      <c r="C726" s="373"/>
      <c r="D726" s="373"/>
      <c r="E726" s="13"/>
      <c r="F726" s="11"/>
      <c r="G726" s="25"/>
      <c r="H726" s="31"/>
      <c r="I726" s="30"/>
      <c r="M726" s="25"/>
      <c r="N726" s="31"/>
      <c r="O726" s="30"/>
      <c r="V726" s="12"/>
      <c r="W726" s="12"/>
      <c r="X726" s="14"/>
      <c r="AB726" s="25"/>
      <c r="AC726" s="12"/>
      <c r="AD726" s="12"/>
      <c r="AK726" s="12"/>
      <c r="AL726" s="30"/>
      <c r="AM726" s="32"/>
      <c r="AQ726" s="12"/>
      <c r="AR726" s="12"/>
      <c r="AS726" s="12"/>
      <c r="AZ726" s="49"/>
      <c r="BA726" s="30"/>
      <c r="BB726" s="12"/>
      <c r="BF726" s="12"/>
      <c r="BG726" s="12"/>
      <c r="BH726" s="12"/>
      <c r="BO726" s="7"/>
      <c r="BP726" s="7"/>
      <c r="BQ726" s="7"/>
      <c r="BU726" s="7"/>
      <c r="BV726" s="7"/>
      <c r="BW726" s="7"/>
      <c r="CD726" s="7"/>
      <c r="CE726" s="7"/>
      <c r="CF726" s="7"/>
      <c r="CJ726" s="7"/>
      <c r="CK726" s="7"/>
      <c r="CL726" s="7"/>
    </row>
    <row r="727" spans="1:90">
      <c r="A727" s="11"/>
      <c r="B727" s="373"/>
      <c r="C727" s="373"/>
      <c r="D727" s="373"/>
      <c r="E727" s="13"/>
      <c r="F727" s="11"/>
      <c r="G727" s="25"/>
      <c r="H727" s="31"/>
      <c r="I727" s="30"/>
      <c r="M727" s="25"/>
      <c r="N727" s="31"/>
      <c r="O727" s="30"/>
      <c r="V727" s="12"/>
      <c r="W727" s="12"/>
      <c r="X727" s="14"/>
      <c r="AB727" s="25"/>
      <c r="AC727" s="12"/>
      <c r="AD727" s="12"/>
      <c r="AK727" s="12"/>
      <c r="AL727" s="30"/>
      <c r="AM727" s="32"/>
      <c r="AQ727" s="12"/>
      <c r="AR727" s="12"/>
      <c r="AS727" s="12"/>
      <c r="AZ727" s="49"/>
      <c r="BA727" s="30"/>
      <c r="BB727" s="12"/>
      <c r="BF727" s="12"/>
      <c r="BG727" s="12"/>
      <c r="BH727" s="12"/>
      <c r="BO727" s="7"/>
      <c r="BP727" s="7"/>
      <c r="BQ727" s="7"/>
      <c r="BU727" s="7"/>
      <c r="BV727" s="7"/>
      <c r="BW727" s="7"/>
      <c r="CD727" s="7"/>
      <c r="CE727" s="7"/>
      <c r="CF727" s="7"/>
      <c r="CJ727" s="7"/>
      <c r="CK727" s="7"/>
      <c r="CL727" s="7"/>
    </row>
    <row r="728" spans="1:90">
      <c r="A728" s="11"/>
      <c r="B728" s="373"/>
      <c r="C728" s="373"/>
      <c r="D728" s="373"/>
      <c r="E728" s="13"/>
      <c r="F728" s="11"/>
      <c r="G728" s="25"/>
      <c r="H728" s="31"/>
      <c r="I728" s="30"/>
      <c r="M728" s="25"/>
      <c r="N728" s="31"/>
      <c r="O728" s="30"/>
      <c r="V728" s="12"/>
      <c r="W728" s="12"/>
      <c r="X728" s="14"/>
      <c r="AB728" s="25"/>
      <c r="AC728" s="12"/>
      <c r="AD728" s="12"/>
      <c r="AK728" s="12"/>
      <c r="AL728" s="30"/>
      <c r="AM728" s="32"/>
      <c r="AQ728" s="12"/>
      <c r="AR728" s="12"/>
      <c r="AS728" s="12"/>
      <c r="AZ728" s="49"/>
      <c r="BA728" s="30"/>
      <c r="BB728" s="12"/>
      <c r="BF728" s="12"/>
      <c r="BG728" s="12"/>
      <c r="BH728" s="12"/>
      <c r="BO728" s="7"/>
      <c r="BP728" s="7"/>
      <c r="BQ728" s="7"/>
      <c r="BU728" s="7"/>
      <c r="BV728" s="7"/>
      <c r="BW728" s="7"/>
      <c r="CD728" s="7"/>
      <c r="CE728" s="7"/>
      <c r="CF728" s="7"/>
      <c r="CJ728" s="7"/>
      <c r="CK728" s="7"/>
      <c r="CL728" s="7"/>
    </row>
    <row r="729" spans="1:90">
      <c r="A729" s="11"/>
      <c r="B729" s="373"/>
      <c r="C729" s="373"/>
      <c r="D729" s="373"/>
      <c r="E729" s="13"/>
      <c r="F729" s="11"/>
      <c r="G729" s="25"/>
      <c r="H729" s="31"/>
      <c r="I729" s="30"/>
      <c r="M729" s="25"/>
      <c r="N729" s="31"/>
      <c r="O729" s="30"/>
      <c r="V729" s="12"/>
      <c r="W729" s="12"/>
      <c r="X729" s="14"/>
      <c r="AB729" s="25"/>
      <c r="AC729" s="12"/>
      <c r="AD729" s="12"/>
      <c r="AK729" s="12"/>
      <c r="AL729" s="30"/>
      <c r="AM729" s="32"/>
      <c r="AQ729" s="12"/>
      <c r="AR729" s="12"/>
      <c r="AS729" s="12"/>
      <c r="AZ729" s="49"/>
      <c r="BA729" s="30"/>
      <c r="BB729" s="12"/>
      <c r="BF729" s="12"/>
      <c r="BG729" s="12"/>
      <c r="BH729" s="12"/>
      <c r="BO729" s="7"/>
      <c r="BP729" s="7"/>
      <c r="BQ729" s="7"/>
      <c r="BU729" s="7"/>
      <c r="BV729" s="7"/>
      <c r="BW729" s="7"/>
      <c r="CD729" s="7"/>
      <c r="CE729" s="7"/>
      <c r="CF729" s="7"/>
      <c r="CJ729" s="7"/>
      <c r="CK729" s="7"/>
      <c r="CL729" s="7"/>
    </row>
    <row r="730" spans="1:90">
      <c r="A730" s="11"/>
      <c r="B730" s="373"/>
      <c r="C730" s="373"/>
      <c r="D730" s="373"/>
      <c r="E730" s="13"/>
      <c r="F730" s="11"/>
      <c r="G730" s="25"/>
      <c r="H730" s="31"/>
      <c r="I730" s="30"/>
      <c r="M730" s="25"/>
      <c r="N730" s="31"/>
      <c r="O730" s="30"/>
      <c r="V730" s="12"/>
      <c r="W730" s="12"/>
      <c r="X730" s="14"/>
      <c r="AB730" s="25"/>
      <c r="AC730" s="12"/>
      <c r="AD730" s="12"/>
      <c r="AK730" s="12"/>
      <c r="AL730" s="30"/>
      <c r="AM730" s="32"/>
      <c r="AQ730" s="12"/>
      <c r="AR730" s="12"/>
      <c r="AS730" s="12"/>
      <c r="AZ730" s="49"/>
      <c r="BA730" s="30"/>
      <c r="BB730" s="12"/>
      <c r="BF730" s="12"/>
      <c r="BG730" s="12"/>
      <c r="BH730" s="12"/>
      <c r="BO730" s="7"/>
      <c r="BP730" s="7"/>
      <c r="BQ730" s="7"/>
      <c r="BU730" s="7"/>
      <c r="BV730" s="7"/>
      <c r="BW730" s="7"/>
      <c r="CD730" s="7"/>
      <c r="CE730" s="7"/>
      <c r="CF730" s="7"/>
      <c r="CJ730" s="7"/>
      <c r="CK730" s="7"/>
      <c r="CL730" s="7"/>
    </row>
    <row r="731" spans="1:90">
      <c r="A731" s="11"/>
      <c r="B731" s="373"/>
      <c r="C731" s="373"/>
      <c r="D731" s="373"/>
      <c r="E731" s="13"/>
      <c r="F731" s="11"/>
      <c r="G731" s="25"/>
      <c r="H731" s="31"/>
      <c r="I731" s="30"/>
      <c r="M731" s="25"/>
      <c r="N731" s="31"/>
      <c r="O731" s="30"/>
      <c r="V731" s="12"/>
      <c r="W731" s="12"/>
      <c r="X731" s="14"/>
      <c r="AB731" s="25"/>
      <c r="AC731" s="12"/>
      <c r="AD731" s="12"/>
      <c r="AK731" s="12"/>
      <c r="AL731" s="30"/>
      <c r="AM731" s="32"/>
      <c r="AQ731" s="12"/>
      <c r="AR731" s="12"/>
      <c r="AS731" s="12"/>
      <c r="AZ731" s="49"/>
      <c r="BA731" s="30"/>
      <c r="BB731" s="12"/>
      <c r="BF731" s="12"/>
      <c r="BG731" s="12"/>
      <c r="BH731" s="12"/>
      <c r="BO731" s="7"/>
      <c r="BP731" s="7"/>
      <c r="BQ731" s="7"/>
      <c r="BU731" s="7"/>
      <c r="BV731" s="7"/>
      <c r="BW731" s="7"/>
      <c r="CD731" s="7"/>
      <c r="CE731" s="7"/>
      <c r="CF731" s="7"/>
      <c r="CJ731" s="7"/>
      <c r="CK731" s="7"/>
      <c r="CL731" s="7"/>
    </row>
    <row r="732" spans="1:90">
      <c r="A732" s="11"/>
      <c r="B732" s="373"/>
      <c r="C732" s="373"/>
      <c r="D732" s="373"/>
      <c r="E732" s="13"/>
      <c r="F732" s="11"/>
      <c r="G732" s="25"/>
      <c r="H732" s="31"/>
      <c r="I732" s="30"/>
      <c r="M732" s="25"/>
      <c r="N732" s="31"/>
      <c r="O732" s="30"/>
      <c r="V732" s="12"/>
      <c r="W732" s="12"/>
      <c r="X732" s="14"/>
      <c r="AB732" s="25"/>
      <c r="AC732" s="12"/>
      <c r="AD732" s="12"/>
      <c r="AK732" s="12"/>
      <c r="AL732" s="30"/>
      <c r="AM732" s="32"/>
      <c r="AQ732" s="12"/>
      <c r="AR732" s="12"/>
      <c r="AS732" s="12"/>
      <c r="AZ732" s="49"/>
      <c r="BA732" s="30"/>
      <c r="BB732" s="12"/>
      <c r="BF732" s="12"/>
      <c r="BG732" s="12"/>
      <c r="BH732" s="12"/>
      <c r="BO732" s="7"/>
      <c r="BP732" s="7"/>
      <c r="BQ732" s="7"/>
      <c r="BU732" s="7"/>
      <c r="BV732" s="7"/>
      <c r="BW732" s="7"/>
      <c r="CD732" s="7"/>
      <c r="CE732" s="7"/>
      <c r="CF732" s="7"/>
      <c r="CJ732" s="7"/>
      <c r="CK732" s="7"/>
      <c r="CL732" s="7"/>
    </row>
    <row r="733" spans="1:90">
      <c r="A733" s="11"/>
      <c r="B733" s="373"/>
      <c r="C733" s="373"/>
      <c r="D733" s="373"/>
      <c r="E733" s="13"/>
      <c r="F733" s="11"/>
      <c r="G733" s="25"/>
      <c r="H733" s="31"/>
      <c r="I733" s="30"/>
      <c r="M733" s="25"/>
      <c r="N733" s="31"/>
      <c r="O733" s="30"/>
      <c r="V733" s="12"/>
      <c r="W733" s="12"/>
      <c r="X733" s="14"/>
      <c r="AB733" s="25"/>
      <c r="AC733" s="12"/>
      <c r="AD733" s="12"/>
      <c r="AK733" s="12"/>
      <c r="AL733" s="30"/>
      <c r="AM733" s="32"/>
      <c r="AQ733" s="12"/>
      <c r="AR733" s="12"/>
      <c r="AS733" s="12"/>
      <c r="AZ733" s="49"/>
      <c r="BA733" s="30"/>
      <c r="BB733" s="12"/>
      <c r="BF733" s="12"/>
      <c r="BG733" s="12"/>
      <c r="BH733" s="12"/>
      <c r="BO733" s="7"/>
      <c r="BP733" s="7"/>
      <c r="BQ733" s="7"/>
      <c r="BU733" s="7"/>
      <c r="BV733" s="7"/>
      <c r="BW733" s="7"/>
      <c r="CD733" s="7"/>
      <c r="CE733" s="7"/>
      <c r="CF733" s="7"/>
      <c r="CJ733" s="7"/>
      <c r="CK733" s="7"/>
      <c r="CL733" s="7"/>
    </row>
    <row r="734" spans="1:90">
      <c r="A734" s="11"/>
      <c r="B734" s="373"/>
      <c r="C734" s="373"/>
      <c r="D734" s="373"/>
      <c r="E734" s="13"/>
      <c r="F734" s="11"/>
      <c r="G734" s="25"/>
      <c r="H734" s="31"/>
      <c r="I734" s="30"/>
      <c r="M734" s="25"/>
      <c r="N734" s="31"/>
      <c r="O734" s="30"/>
      <c r="V734" s="12"/>
      <c r="W734" s="12"/>
      <c r="X734" s="14"/>
      <c r="AB734" s="25"/>
      <c r="AC734" s="12"/>
      <c r="AD734" s="12"/>
      <c r="AK734" s="12"/>
      <c r="AL734" s="30"/>
      <c r="AM734" s="32"/>
      <c r="AQ734" s="12"/>
      <c r="AR734" s="12"/>
      <c r="AS734" s="12"/>
      <c r="AZ734" s="49"/>
      <c r="BA734" s="30"/>
      <c r="BB734" s="12"/>
      <c r="BF734" s="12"/>
      <c r="BG734" s="12"/>
      <c r="BH734" s="12"/>
      <c r="BO734" s="7"/>
      <c r="BP734" s="7"/>
      <c r="BQ734" s="7"/>
      <c r="BU734" s="7"/>
      <c r="BV734" s="7"/>
      <c r="BW734" s="7"/>
      <c r="CD734" s="7"/>
      <c r="CE734" s="7"/>
      <c r="CF734" s="7"/>
      <c r="CJ734" s="7"/>
      <c r="CK734" s="7"/>
      <c r="CL734" s="7"/>
    </row>
    <row r="735" spans="1:90">
      <c r="A735" s="11"/>
      <c r="B735" s="373"/>
      <c r="C735" s="373"/>
      <c r="D735" s="373"/>
      <c r="E735" s="13"/>
      <c r="F735" s="11"/>
      <c r="G735" s="25"/>
      <c r="H735" s="31"/>
      <c r="I735" s="30"/>
      <c r="M735" s="25"/>
      <c r="N735" s="31"/>
      <c r="O735" s="30"/>
      <c r="V735" s="12"/>
      <c r="W735" s="12"/>
      <c r="X735" s="14"/>
      <c r="AB735" s="25"/>
      <c r="AC735" s="12"/>
      <c r="AD735" s="12"/>
      <c r="AK735" s="12"/>
      <c r="AL735" s="30"/>
      <c r="AM735" s="32"/>
      <c r="AQ735" s="12"/>
      <c r="AR735" s="12"/>
      <c r="AS735" s="12"/>
      <c r="AZ735" s="49"/>
      <c r="BA735" s="30"/>
      <c r="BB735" s="12"/>
      <c r="BF735" s="12"/>
      <c r="BG735" s="12"/>
      <c r="BH735" s="12"/>
      <c r="BO735" s="7"/>
      <c r="BP735" s="7"/>
      <c r="BQ735" s="7"/>
      <c r="BU735" s="7"/>
      <c r="BV735" s="7"/>
      <c r="BW735" s="7"/>
      <c r="CD735" s="7"/>
      <c r="CE735" s="7"/>
      <c r="CF735" s="7"/>
      <c r="CJ735" s="7"/>
      <c r="CK735" s="7"/>
      <c r="CL735" s="7"/>
    </row>
    <row r="736" spans="1:90">
      <c r="A736" s="11"/>
      <c r="B736" s="373"/>
      <c r="C736" s="373"/>
      <c r="D736" s="373"/>
      <c r="E736" s="13"/>
      <c r="F736" s="11"/>
      <c r="G736" s="25"/>
      <c r="H736" s="31"/>
      <c r="I736" s="30"/>
      <c r="M736" s="25"/>
      <c r="N736" s="31"/>
      <c r="O736" s="30"/>
      <c r="V736" s="12"/>
      <c r="W736" s="12"/>
      <c r="X736" s="14"/>
      <c r="AB736" s="25"/>
      <c r="AC736" s="12"/>
      <c r="AD736" s="12"/>
      <c r="AK736" s="12"/>
      <c r="AL736" s="30"/>
      <c r="AM736" s="32"/>
      <c r="AQ736" s="12"/>
      <c r="AR736" s="12"/>
      <c r="AS736" s="12"/>
      <c r="AZ736" s="49"/>
      <c r="BA736" s="30"/>
      <c r="BB736" s="12"/>
      <c r="BF736" s="12"/>
      <c r="BG736" s="12"/>
      <c r="BH736" s="12"/>
      <c r="BO736" s="7"/>
      <c r="BP736" s="7"/>
      <c r="BQ736" s="7"/>
      <c r="BU736" s="7"/>
      <c r="BV736" s="7"/>
      <c r="BW736" s="7"/>
      <c r="CD736" s="7"/>
      <c r="CE736" s="7"/>
      <c r="CF736" s="7"/>
      <c r="CJ736" s="7"/>
      <c r="CK736" s="7"/>
      <c r="CL736" s="7"/>
    </row>
    <row r="737" spans="1:90">
      <c r="A737" s="11"/>
      <c r="B737" s="373"/>
      <c r="C737" s="373"/>
      <c r="D737" s="373"/>
      <c r="E737" s="13"/>
      <c r="F737" s="11"/>
      <c r="G737" s="25"/>
      <c r="H737" s="31"/>
      <c r="I737" s="30"/>
      <c r="M737" s="25"/>
      <c r="N737" s="31"/>
      <c r="O737" s="30"/>
      <c r="V737" s="12"/>
      <c r="W737" s="12"/>
      <c r="X737" s="14"/>
      <c r="AB737" s="25"/>
      <c r="AC737" s="12"/>
      <c r="AD737" s="12"/>
      <c r="AK737" s="12"/>
      <c r="AL737" s="30"/>
      <c r="AM737" s="32"/>
      <c r="AQ737" s="12"/>
      <c r="AR737" s="12"/>
      <c r="AS737" s="12"/>
      <c r="AZ737" s="49"/>
      <c r="BA737" s="30"/>
      <c r="BB737" s="12"/>
      <c r="BF737" s="12"/>
      <c r="BG737" s="12"/>
      <c r="BH737" s="12"/>
      <c r="BO737" s="7"/>
      <c r="BP737" s="7"/>
      <c r="BQ737" s="7"/>
      <c r="BU737" s="7"/>
      <c r="BV737" s="7"/>
      <c r="BW737" s="7"/>
      <c r="CD737" s="7"/>
      <c r="CE737" s="7"/>
      <c r="CF737" s="7"/>
      <c r="CJ737" s="7"/>
      <c r="CK737" s="7"/>
      <c r="CL737" s="7"/>
    </row>
    <row r="738" spans="1:90">
      <c r="A738" s="11"/>
      <c r="B738" s="373"/>
      <c r="C738" s="373"/>
      <c r="D738" s="373"/>
      <c r="E738" s="13"/>
      <c r="F738" s="11"/>
      <c r="G738" s="25"/>
      <c r="H738" s="31"/>
      <c r="I738" s="30"/>
      <c r="M738" s="25"/>
      <c r="N738" s="31"/>
      <c r="O738" s="30"/>
      <c r="V738" s="12"/>
      <c r="W738" s="12"/>
      <c r="X738" s="14"/>
      <c r="AB738" s="25"/>
      <c r="AC738" s="12"/>
      <c r="AD738" s="12"/>
      <c r="AK738" s="12"/>
      <c r="AL738" s="30"/>
      <c r="AM738" s="32"/>
      <c r="AQ738" s="12"/>
      <c r="AR738" s="12"/>
      <c r="AS738" s="12"/>
      <c r="AZ738" s="49"/>
      <c r="BA738" s="30"/>
      <c r="BB738" s="12"/>
      <c r="BF738" s="12"/>
      <c r="BG738" s="12"/>
      <c r="BH738" s="12"/>
      <c r="BO738" s="7"/>
      <c r="BP738" s="7"/>
      <c r="BQ738" s="7"/>
      <c r="BU738" s="7"/>
      <c r="BV738" s="7"/>
      <c r="BW738" s="7"/>
      <c r="CD738" s="7"/>
      <c r="CE738" s="7"/>
      <c r="CF738" s="7"/>
      <c r="CJ738" s="7"/>
      <c r="CK738" s="7"/>
      <c r="CL738" s="7"/>
    </row>
    <row r="739" spans="1:90">
      <c r="A739" s="11"/>
      <c r="B739" s="373"/>
      <c r="C739" s="373"/>
      <c r="D739" s="373"/>
      <c r="E739" s="13"/>
      <c r="F739" s="11"/>
      <c r="G739" s="25"/>
      <c r="H739" s="31"/>
      <c r="I739" s="30"/>
      <c r="M739" s="25"/>
      <c r="N739" s="31"/>
      <c r="O739" s="30"/>
      <c r="V739" s="12"/>
      <c r="W739" s="12"/>
      <c r="X739" s="14"/>
      <c r="AB739" s="25"/>
      <c r="AC739" s="12"/>
      <c r="AD739" s="12"/>
      <c r="AK739" s="12"/>
      <c r="AL739" s="30"/>
      <c r="AM739" s="32"/>
      <c r="AQ739" s="12"/>
      <c r="AR739" s="12"/>
      <c r="AS739" s="12"/>
      <c r="AZ739" s="49"/>
      <c r="BA739" s="30"/>
      <c r="BB739" s="12"/>
      <c r="BF739" s="12"/>
      <c r="BG739" s="12"/>
      <c r="BH739" s="12"/>
      <c r="BO739" s="7"/>
      <c r="BP739" s="7"/>
      <c r="BQ739" s="7"/>
      <c r="BU739" s="7"/>
      <c r="BV739" s="7"/>
      <c r="BW739" s="7"/>
      <c r="CD739" s="7"/>
      <c r="CE739" s="7"/>
      <c r="CF739" s="7"/>
      <c r="CJ739" s="7"/>
      <c r="CK739" s="7"/>
      <c r="CL739" s="7"/>
    </row>
    <row r="740" spans="1:90">
      <c r="A740" s="11"/>
      <c r="B740" s="373"/>
      <c r="C740" s="373"/>
      <c r="D740" s="373"/>
      <c r="E740" s="13"/>
      <c r="F740" s="11"/>
      <c r="G740" s="25"/>
      <c r="H740" s="31"/>
      <c r="I740" s="30"/>
      <c r="M740" s="25"/>
      <c r="N740" s="31"/>
      <c r="O740" s="30"/>
      <c r="V740" s="12"/>
      <c r="W740" s="12"/>
      <c r="X740" s="14"/>
      <c r="AB740" s="25"/>
      <c r="AC740" s="12"/>
      <c r="AD740" s="12"/>
      <c r="AK740" s="12"/>
      <c r="AL740" s="30"/>
      <c r="AM740" s="32"/>
      <c r="AQ740" s="12"/>
      <c r="AR740" s="12"/>
      <c r="AS740" s="12"/>
      <c r="AZ740" s="49"/>
      <c r="BA740" s="30"/>
      <c r="BB740" s="12"/>
      <c r="BF740" s="12"/>
      <c r="BG740" s="12"/>
      <c r="BH740" s="12"/>
      <c r="BO740" s="7"/>
      <c r="BP740" s="7"/>
      <c r="BQ740" s="7"/>
      <c r="BU740" s="7"/>
      <c r="BV740" s="7"/>
      <c r="BW740" s="7"/>
      <c r="CD740" s="7"/>
      <c r="CE740" s="7"/>
      <c r="CF740" s="7"/>
      <c r="CJ740" s="7"/>
      <c r="CK740" s="7"/>
      <c r="CL740" s="7"/>
    </row>
    <row r="741" spans="1:90">
      <c r="A741" s="11"/>
      <c r="B741" s="373"/>
      <c r="C741" s="373"/>
      <c r="D741" s="373"/>
      <c r="E741" s="13"/>
      <c r="F741" s="11"/>
      <c r="G741" s="25"/>
      <c r="H741" s="31"/>
      <c r="I741" s="30"/>
      <c r="M741" s="25"/>
      <c r="N741" s="31"/>
      <c r="O741" s="30"/>
      <c r="V741" s="12"/>
      <c r="W741" s="12"/>
      <c r="X741" s="14"/>
      <c r="AB741" s="25"/>
      <c r="AC741" s="12"/>
      <c r="AD741" s="12"/>
      <c r="AK741" s="12"/>
      <c r="AL741" s="30"/>
      <c r="AM741" s="32"/>
      <c r="AQ741" s="12"/>
      <c r="AR741" s="12"/>
      <c r="AS741" s="12"/>
      <c r="AZ741" s="49"/>
      <c r="BA741" s="30"/>
      <c r="BB741" s="12"/>
      <c r="BF741" s="12"/>
      <c r="BG741" s="12"/>
      <c r="BH741" s="12"/>
      <c r="BO741" s="7"/>
      <c r="BP741" s="7"/>
      <c r="BQ741" s="7"/>
      <c r="BU741" s="7"/>
      <c r="BV741" s="7"/>
      <c r="BW741" s="7"/>
      <c r="CD741" s="7"/>
      <c r="CE741" s="7"/>
      <c r="CF741" s="7"/>
      <c r="CJ741" s="7"/>
      <c r="CK741" s="7"/>
      <c r="CL741" s="7"/>
    </row>
    <row r="742" spans="1:90">
      <c r="A742" s="11"/>
      <c r="B742" s="373"/>
      <c r="C742" s="373"/>
      <c r="D742" s="373"/>
      <c r="E742" s="13"/>
      <c r="F742" s="11"/>
      <c r="G742" s="25"/>
      <c r="H742" s="31"/>
      <c r="I742" s="30"/>
      <c r="M742" s="25"/>
      <c r="N742" s="31"/>
      <c r="O742" s="30"/>
      <c r="V742" s="12"/>
      <c r="W742" s="12"/>
      <c r="X742" s="14"/>
      <c r="AB742" s="25"/>
      <c r="AC742" s="12"/>
      <c r="AD742" s="12"/>
      <c r="AK742" s="12"/>
      <c r="AL742" s="30"/>
      <c r="AM742" s="32"/>
      <c r="AQ742" s="12"/>
      <c r="AR742" s="12"/>
      <c r="AS742" s="12"/>
      <c r="AZ742" s="49"/>
      <c r="BA742" s="30"/>
      <c r="BB742" s="12"/>
      <c r="BF742" s="12"/>
      <c r="BG742" s="12"/>
      <c r="BH742" s="12"/>
      <c r="BO742" s="7"/>
      <c r="BP742" s="7"/>
      <c r="BQ742" s="7"/>
      <c r="BU742" s="7"/>
      <c r="BV742" s="7"/>
      <c r="BW742" s="7"/>
      <c r="CD742" s="7"/>
      <c r="CE742" s="7"/>
      <c r="CF742" s="7"/>
      <c r="CJ742" s="7"/>
      <c r="CK742" s="7"/>
      <c r="CL742" s="7"/>
    </row>
    <row r="743" spans="1:90">
      <c r="A743" s="11"/>
      <c r="B743" s="373"/>
      <c r="C743" s="373"/>
      <c r="D743" s="373"/>
      <c r="E743" s="13"/>
      <c r="F743" s="11"/>
      <c r="G743" s="25"/>
      <c r="H743" s="31"/>
      <c r="I743" s="30"/>
      <c r="M743" s="25"/>
      <c r="N743" s="31"/>
      <c r="O743" s="30"/>
      <c r="V743" s="12"/>
      <c r="W743" s="12"/>
      <c r="X743" s="14"/>
      <c r="AB743" s="25"/>
      <c r="AC743" s="12"/>
      <c r="AD743" s="12"/>
      <c r="AK743" s="12"/>
      <c r="AL743" s="30"/>
      <c r="AM743" s="32"/>
      <c r="AQ743" s="12"/>
      <c r="AR743" s="12"/>
      <c r="AS743" s="12"/>
      <c r="AZ743" s="49"/>
      <c r="BA743" s="30"/>
      <c r="BB743" s="12"/>
      <c r="BF743" s="12"/>
      <c r="BG743" s="12"/>
      <c r="BH743" s="12"/>
      <c r="BO743" s="7"/>
      <c r="BP743" s="7"/>
      <c r="BQ743" s="7"/>
      <c r="BU743" s="7"/>
      <c r="BV743" s="7"/>
      <c r="BW743" s="7"/>
      <c r="CD743" s="7"/>
      <c r="CE743" s="7"/>
      <c r="CF743" s="7"/>
      <c r="CJ743" s="7"/>
      <c r="CK743" s="7"/>
      <c r="CL743" s="7"/>
    </row>
    <row r="744" spans="1:90">
      <c r="A744" s="11"/>
      <c r="B744" s="373"/>
      <c r="C744" s="373"/>
      <c r="D744" s="373"/>
      <c r="E744" s="13"/>
      <c r="F744" s="11"/>
      <c r="G744" s="25"/>
      <c r="H744" s="31"/>
      <c r="I744" s="30"/>
      <c r="M744" s="25"/>
      <c r="N744" s="31"/>
      <c r="O744" s="30"/>
      <c r="V744" s="12"/>
      <c r="W744" s="12"/>
      <c r="X744" s="14"/>
      <c r="AB744" s="25"/>
      <c r="AC744" s="12"/>
      <c r="AD744" s="12"/>
      <c r="AK744" s="12"/>
      <c r="AL744" s="30"/>
      <c r="AM744" s="32"/>
      <c r="AQ744" s="12"/>
      <c r="AR744" s="12"/>
      <c r="AS744" s="12"/>
      <c r="AZ744" s="49"/>
      <c r="BA744" s="30"/>
      <c r="BB744" s="12"/>
      <c r="BF744" s="12"/>
      <c r="BG744" s="12"/>
      <c r="BH744" s="12"/>
      <c r="BO744" s="7"/>
      <c r="BP744" s="7"/>
      <c r="BQ744" s="7"/>
      <c r="BU744" s="7"/>
      <c r="BV744" s="7"/>
      <c r="BW744" s="7"/>
      <c r="CD744" s="7"/>
      <c r="CE744" s="7"/>
      <c r="CF744" s="7"/>
      <c r="CJ744" s="7"/>
      <c r="CK744" s="7"/>
      <c r="CL744" s="7"/>
    </row>
    <row r="745" spans="1:90">
      <c r="A745" s="11"/>
      <c r="B745" s="373"/>
      <c r="C745" s="373"/>
      <c r="D745" s="373"/>
      <c r="E745" s="13"/>
      <c r="F745" s="11"/>
      <c r="G745" s="25"/>
      <c r="H745" s="31"/>
      <c r="I745" s="30"/>
      <c r="M745" s="25"/>
      <c r="N745" s="31"/>
      <c r="O745" s="30"/>
      <c r="V745" s="12"/>
      <c r="W745" s="12"/>
      <c r="X745" s="14"/>
      <c r="AB745" s="25"/>
      <c r="AC745" s="12"/>
      <c r="AD745" s="12"/>
      <c r="AK745" s="12"/>
      <c r="AL745" s="30"/>
      <c r="AM745" s="32"/>
      <c r="AQ745" s="12"/>
      <c r="AR745" s="12"/>
      <c r="AS745" s="12"/>
      <c r="AZ745" s="49"/>
      <c r="BA745" s="30"/>
      <c r="BB745" s="12"/>
      <c r="BF745" s="12"/>
      <c r="BG745" s="12"/>
      <c r="BH745" s="12"/>
      <c r="BO745" s="7"/>
      <c r="BP745" s="7"/>
      <c r="BQ745" s="7"/>
      <c r="BU745" s="7"/>
      <c r="BV745" s="7"/>
      <c r="BW745" s="7"/>
      <c r="CD745" s="7"/>
      <c r="CE745" s="7"/>
      <c r="CF745" s="7"/>
      <c r="CJ745" s="7"/>
      <c r="CK745" s="7"/>
      <c r="CL745" s="7"/>
    </row>
    <row r="746" spans="1:90">
      <c r="A746" s="11"/>
      <c r="B746" s="373"/>
      <c r="C746" s="373"/>
      <c r="D746" s="373"/>
      <c r="E746" s="13"/>
      <c r="F746" s="11"/>
      <c r="G746" s="25"/>
      <c r="H746" s="31"/>
      <c r="I746" s="30"/>
      <c r="M746" s="25"/>
      <c r="N746" s="31"/>
      <c r="O746" s="30"/>
      <c r="V746" s="12"/>
      <c r="W746" s="12"/>
      <c r="X746" s="14"/>
      <c r="AB746" s="25"/>
      <c r="AC746" s="12"/>
      <c r="AD746" s="12"/>
      <c r="AK746" s="12"/>
      <c r="AL746" s="30"/>
      <c r="AM746" s="32"/>
      <c r="AQ746" s="12"/>
      <c r="AR746" s="12"/>
      <c r="AS746" s="12"/>
      <c r="AZ746" s="49"/>
      <c r="BA746" s="30"/>
      <c r="BB746" s="12"/>
      <c r="BF746" s="12"/>
      <c r="BG746" s="12"/>
      <c r="BH746" s="12"/>
      <c r="BO746" s="7"/>
      <c r="BP746" s="7"/>
      <c r="BQ746" s="7"/>
      <c r="BU746" s="7"/>
      <c r="BV746" s="7"/>
      <c r="BW746" s="7"/>
      <c r="CD746" s="7"/>
      <c r="CE746" s="7"/>
      <c r="CF746" s="7"/>
      <c r="CJ746" s="7"/>
      <c r="CK746" s="7"/>
      <c r="CL746" s="7"/>
    </row>
    <row r="747" spans="1:90">
      <c r="A747" s="11"/>
      <c r="B747" s="373"/>
      <c r="C747" s="373"/>
      <c r="D747" s="373"/>
      <c r="E747" s="13"/>
      <c r="F747" s="11"/>
      <c r="G747" s="25"/>
      <c r="H747" s="31"/>
      <c r="I747" s="30"/>
      <c r="M747" s="25"/>
      <c r="N747" s="31"/>
      <c r="O747" s="30"/>
      <c r="V747" s="12"/>
      <c r="W747" s="12"/>
      <c r="X747" s="14"/>
      <c r="AB747" s="25"/>
      <c r="AC747" s="12"/>
      <c r="AD747" s="12"/>
      <c r="AK747" s="12"/>
      <c r="AL747" s="30"/>
      <c r="AM747" s="32"/>
      <c r="AQ747" s="12"/>
      <c r="AR747" s="12"/>
      <c r="AS747" s="12"/>
      <c r="AZ747" s="49"/>
      <c r="BA747" s="30"/>
      <c r="BB747" s="12"/>
      <c r="BF747" s="12"/>
      <c r="BG747" s="12"/>
      <c r="BH747" s="12"/>
      <c r="BO747" s="7"/>
      <c r="BP747" s="7"/>
      <c r="BQ747" s="7"/>
      <c r="BU747" s="7"/>
      <c r="BV747" s="7"/>
      <c r="BW747" s="7"/>
      <c r="CD747" s="7"/>
      <c r="CE747" s="7"/>
      <c r="CF747" s="7"/>
      <c r="CJ747" s="7"/>
      <c r="CK747" s="7"/>
      <c r="CL747" s="7"/>
    </row>
    <row r="748" spans="1:90">
      <c r="A748" s="11"/>
      <c r="B748" s="373"/>
      <c r="C748" s="373"/>
      <c r="D748" s="373"/>
      <c r="E748" s="13"/>
      <c r="F748" s="11"/>
      <c r="G748" s="25"/>
      <c r="H748" s="31"/>
      <c r="I748" s="30"/>
      <c r="M748" s="25"/>
      <c r="N748" s="31"/>
      <c r="O748" s="30"/>
      <c r="V748" s="12"/>
      <c r="W748" s="12"/>
      <c r="X748" s="14"/>
      <c r="AB748" s="25"/>
      <c r="AC748" s="12"/>
      <c r="AD748" s="12"/>
      <c r="AK748" s="12"/>
      <c r="AL748" s="30"/>
      <c r="AM748" s="32"/>
      <c r="AQ748" s="12"/>
      <c r="AR748" s="12"/>
      <c r="AS748" s="12"/>
      <c r="AZ748" s="49"/>
      <c r="BA748" s="30"/>
      <c r="BB748" s="12"/>
      <c r="BF748" s="12"/>
      <c r="BG748" s="12"/>
      <c r="BH748" s="12"/>
      <c r="BO748" s="7"/>
      <c r="BP748" s="7"/>
      <c r="BQ748" s="7"/>
      <c r="BU748" s="7"/>
      <c r="BV748" s="7"/>
      <c r="BW748" s="7"/>
      <c r="CD748" s="7"/>
      <c r="CE748" s="7"/>
      <c r="CF748" s="7"/>
      <c r="CJ748" s="7"/>
      <c r="CK748" s="7"/>
      <c r="CL748" s="7"/>
    </row>
    <row r="749" spans="1:90">
      <c r="A749" s="11"/>
      <c r="B749" s="373"/>
      <c r="C749" s="373"/>
      <c r="D749" s="373"/>
      <c r="E749" s="13"/>
      <c r="F749" s="11"/>
      <c r="G749" s="25"/>
      <c r="H749" s="31"/>
      <c r="I749" s="30"/>
      <c r="M749" s="25"/>
      <c r="N749" s="31"/>
      <c r="O749" s="30"/>
      <c r="V749" s="12"/>
      <c r="W749" s="12"/>
      <c r="X749" s="14"/>
      <c r="AB749" s="25"/>
      <c r="AC749" s="12"/>
      <c r="AD749" s="12"/>
      <c r="AK749" s="12"/>
      <c r="AL749" s="30"/>
      <c r="AM749" s="32"/>
      <c r="AQ749" s="12"/>
      <c r="AR749" s="12"/>
      <c r="AS749" s="12"/>
      <c r="AZ749" s="49"/>
      <c r="BA749" s="30"/>
      <c r="BB749" s="12"/>
      <c r="BF749" s="12"/>
      <c r="BG749" s="12"/>
      <c r="BH749" s="12"/>
      <c r="BO749" s="7"/>
      <c r="BP749" s="7"/>
      <c r="BQ749" s="7"/>
      <c r="BU749" s="7"/>
      <c r="BV749" s="7"/>
      <c r="BW749" s="7"/>
      <c r="CD749" s="7"/>
      <c r="CE749" s="7"/>
      <c r="CF749" s="7"/>
      <c r="CJ749" s="7"/>
      <c r="CK749" s="7"/>
      <c r="CL749" s="7"/>
    </row>
    <row r="750" spans="1:90">
      <c r="A750" s="11"/>
      <c r="B750" s="373"/>
      <c r="C750" s="373"/>
      <c r="D750" s="373"/>
      <c r="E750" s="13"/>
      <c r="F750" s="11"/>
      <c r="G750" s="25"/>
      <c r="H750" s="31"/>
      <c r="I750" s="30"/>
      <c r="M750" s="25"/>
      <c r="N750" s="31"/>
      <c r="O750" s="30"/>
      <c r="V750" s="12"/>
      <c r="W750" s="12"/>
      <c r="X750" s="14"/>
      <c r="AB750" s="25"/>
      <c r="AC750" s="12"/>
      <c r="AD750" s="12"/>
      <c r="AK750" s="12"/>
      <c r="AL750" s="30"/>
      <c r="AM750" s="32"/>
      <c r="AQ750" s="12"/>
      <c r="AR750" s="12"/>
      <c r="AS750" s="12"/>
      <c r="AZ750" s="49"/>
      <c r="BA750" s="30"/>
      <c r="BB750" s="12"/>
      <c r="BF750" s="12"/>
      <c r="BG750" s="12"/>
      <c r="BH750" s="12"/>
      <c r="BO750" s="7"/>
      <c r="BP750" s="7"/>
      <c r="BQ750" s="7"/>
      <c r="BU750" s="7"/>
      <c r="BV750" s="7"/>
      <c r="BW750" s="7"/>
      <c r="CD750" s="7"/>
      <c r="CE750" s="7"/>
      <c r="CF750" s="7"/>
      <c r="CJ750" s="7"/>
      <c r="CK750" s="7"/>
      <c r="CL750" s="7"/>
    </row>
    <row r="751" spans="1:90">
      <c r="A751" s="11"/>
      <c r="B751" s="373"/>
      <c r="C751" s="373"/>
      <c r="D751" s="373"/>
      <c r="E751" s="13"/>
      <c r="F751" s="11"/>
      <c r="G751" s="25"/>
      <c r="H751" s="31"/>
      <c r="I751" s="30"/>
      <c r="M751" s="25"/>
      <c r="N751" s="31"/>
      <c r="O751" s="30"/>
      <c r="V751" s="12"/>
      <c r="W751" s="12"/>
      <c r="X751" s="14"/>
      <c r="AB751" s="25"/>
      <c r="AC751" s="12"/>
      <c r="AD751" s="12"/>
      <c r="AK751" s="12"/>
      <c r="AL751" s="30"/>
      <c r="AM751" s="32"/>
      <c r="AQ751" s="12"/>
      <c r="AR751" s="12"/>
      <c r="AS751" s="12"/>
      <c r="AZ751" s="49"/>
      <c r="BA751" s="30"/>
      <c r="BB751" s="12"/>
      <c r="BF751" s="12"/>
      <c r="BG751" s="12"/>
      <c r="BH751" s="12"/>
      <c r="BO751" s="7"/>
      <c r="BP751" s="7"/>
      <c r="BQ751" s="7"/>
      <c r="BU751" s="7"/>
      <c r="BV751" s="7"/>
      <c r="BW751" s="7"/>
      <c r="CD751" s="7"/>
      <c r="CE751" s="7"/>
      <c r="CF751" s="7"/>
      <c r="CJ751" s="7"/>
      <c r="CK751" s="7"/>
      <c r="CL751" s="7"/>
    </row>
    <row r="752" spans="1:90">
      <c r="A752" s="11"/>
      <c r="B752" s="373"/>
      <c r="C752" s="373"/>
      <c r="D752" s="373"/>
      <c r="E752" s="13"/>
      <c r="F752" s="11"/>
      <c r="G752" s="25"/>
      <c r="H752" s="31"/>
      <c r="I752" s="30"/>
      <c r="M752" s="25"/>
      <c r="N752" s="31"/>
      <c r="O752" s="30"/>
      <c r="V752" s="12"/>
      <c r="W752" s="12"/>
      <c r="X752" s="14"/>
      <c r="AB752" s="25"/>
      <c r="AC752" s="12"/>
      <c r="AD752" s="12"/>
      <c r="AK752" s="12"/>
      <c r="AL752" s="30"/>
      <c r="AM752" s="32"/>
      <c r="AQ752" s="12"/>
      <c r="AR752" s="12"/>
      <c r="AS752" s="12"/>
      <c r="AZ752" s="49"/>
      <c r="BA752" s="30"/>
      <c r="BB752" s="12"/>
      <c r="BF752" s="12"/>
      <c r="BG752" s="12"/>
      <c r="BH752" s="12"/>
      <c r="BO752" s="7"/>
      <c r="BP752" s="7"/>
      <c r="BQ752" s="7"/>
      <c r="BU752" s="7"/>
      <c r="BV752" s="7"/>
      <c r="BW752" s="7"/>
      <c r="CD752" s="7"/>
      <c r="CE752" s="7"/>
      <c r="CF752" s="7"/>
      <c r="CJ752" s="7"/>
      <c r="CK752" s="7"/>
      <c r="CL752" s="7"/>
    </row>
    <row r="753" spans="1:90">
      <c r="A753" s="11"/>
      <c r="B753" s="373"/>
      <c r="C753" s="373"/>
      <c r="D753" s="373"/>
      <c r="E753" s="13"/>
      <c r="F753" s="11"/>
      <c r="G753" s="25"/>
      <c r="H753" s="31"/>
      <c r="I753" s="30"/>
      <c r="M753" s="25"/>
      <c r="N753" s="31"/>
      <c r="O753" s="30"/>
      <c r="V753" s="12"/>
      <c r="W753" s="12"/>
      <c r="X753" s="14"/>
      <c r="AB753" s="25"/>
      <c r="AC753" s="12"/>
      <c r="AD753" s="12"/>
      <c r="AK753" s="12"/>
      <c r="AL753" s="30"/>
      <c r="AM753" s="32"/>
      <c r="AQ753" s="12"/>
      <c r="AR753" s="12"/>
      <c r="AS753" s="12"/>
      <c r="AZ753" s="49"/>
      <c r="BA753" s="30"/>
      <c r="BB753" s="12"/>
      <c r="BF753" s="12"/>
      <c r="BG753" s="12"/>
      <c r="BH753" s="12"/>
      <c r="BO753" s="7"/>
      <c r="BP753" s="7"/>
      <c r="BQ753" s="7"/>
      <c r="BU753" s="7"/>
      <c r="BV753" s="7"/>
      <c r="BW753" s="7"/>
      <c r="CD753" s="7"/>
      <c r="CE753" s="7"/>
      <c r="CF753" s="7"/>
      <c r="CJ753" s="7"/>
      <c r="CK753" s="7"/>
      <c r="CL753" s="7"/>
    </row>
    <row r="754" spans="1:90">
      <c r="A754" s="11"/>
      <c r="B754" s="373"/>
      <c r="C754" s="373"/>
      <c r="D754" s="373"/>
      <c r="E754" s="13"/>
      <c r="F754" s="11"/>
      <c r="G754" s="25"/>
      <c r="H754" s="31"/>
      <c r="I754" s="30"/>
      <c r="M754" s="25"/>
      <c r="N754" s="31"/>
      <c r="O754" s="30"/>
      <c r="V754" s="12"/>
      <c r="W754" s="12"/>
      <c r="X754" s="14"/>
      <c r="AB754" s="25"/>
      <c r="AC754" s="12"/>
      <c r="AD754" s="12"/>
      <c r="AK754" s="12"/>
      <c r="AL754" s="30"/>
      <c r="AM754" s="32"/>
      <c r="AQ754" s="12"/>
      <c r="AR754" s="12"/>
      <c r="AS754" s="12"/>
      <c r="AZ754" s="49"/>
      <c r="BA754" s="30"/>
      <c r="BB754" s="12"/>
      <c r="BF754" s="12"/>
      <c r="BG754" s="12"/>
      <c r="BH754" s="12"/>
      <c r="BO754" s="7"/>
      <c r="BP754" s="7"/>
      <c r="BQ754" s="7"/>
      <c r="BU754" s="7"/>
      <c r="BV754" s="7"/>
      <c r="BW754" s="7"/>
      <c r="CD754" s="7"/>
      <c r="CE754" s="7"/>
      <c r="CF754" s="7"/>
      <c r="CJ754" s="7"/>
      <c r="CK754" s="7"/>
      <c r="CL754" s="7"/>
    </row>
    <row r="755" spans="1:90">
      <c r="A755" s="11"/>
      <c r="B755" s="373"/>
      <c r="C755" s="373"/>
      <c r="D755" s="373"/>
      <c r="E755" s="13"/>
      <c r="F755" s="11"/>
      <c r="G755" s="25"/>
      <c r="H755" s="31"/>
      <c r="I755" s="30"/>
      <c r="M755" s="25"/>
      <c r="N755" s="31"/>
      <c r="O755" s="30"/>
      <c r="V755" s="12"/>
      <c r="W755" s="12"/>
      <c r="X755" s="14"/>
      <c r="AB755" s="25"/>
      <c r="AC755" s="12"/>
      <c r="AD755" s="12"/>
      <c r="AK755" s="12"/>
      <c r="AL755" s="30"/>
      <c r="AM755" s="32"/>
      <c r="AQ755" s="12"/>
      <c r="AR755" s="12"/>
      <c r="AS755" s="12"/>
      <c r="AZ755" s="49"/>
      <c r="BA755" s="30"/>
      <c r="BB755" s="12"/>
      <c r="BF755" s="12"/>
      <c r="BG755" s="12"/>
      <c r="BH755" s="12"/>
      <c r="BO755" s="7"/>
      <c r="BP755" s="7"/>
      <c r="BQ755" s="7"/>
      <c r="BU755" s="7"/>
      <c r="BV755" s="7"/>
      <c r="BW755" s="7"/>
      <c r="CD755" s="7"/>
      <c r="CE755" s="7"/>
      <c r="CF755" s="7"/>
      <c r="CJ755" s="7"/>
      <c r="CK755" s="7"/>
      <c r="CL755" s="7"/>
    </row>
    <row r="756" spans="1:90">
      <c r="A756" s="11"/>
      <c r="B756" s="373"/>
      <c r="C756" s="373"/>
      <c r="D756" s="373"/>
      <c r="E756" s="13"/>
      <c r="F756" s="11"/>
      <c r="G756" s="25"/>
      <c r="H756" s="31"/>
      <c r="I756" s="30"/>
      <c r="M756" s="25"/>
      <c r="N756" s="31"/>
      <c r="O756" s="30"/>
      <c r="V756" s="12"/>
      <c r="W756" s="12"/>
      <c r="X756" s="14"/>
      <c r="AB756" s="25"/>
      <c r="AC756" s="12"/>
      <c r="AD756" s="12"/>
      <c r="AK756" s="12"/>
      <c r="AL756" s="30"/>
      <c r="AM756" s="32"/>
      <c r="AQ756" s="12"/>
      <c r="AR756" s="12"/>
      <c r="AS756" s="12"/>
      <c r="AZ756" s="49"/>
      <c r="BA756" s="30"/>
      <c r="BB756" s="12"/>
      <c r="BF756" s="12"/>
      <c r="BG756" s="12"/>
      <c r="BH756" s="12"/>
      <c r="BO756" s="7"/>
      <c r="BP756" s="7"/>
      <c r="BQ756" s="7"/>
      <c r="BU756" s="7"/>
      <c r="BV756" s="7"/>
      <c r="BW756" s="7"/>
      <c r="CD756" s="7"/>
      <c r="CE756" s="7"/>
      <c r="CF756" s="7"/>
      <c r="CJ756" s="7"/>
      <c r="CK756" s="7"/>
      <c r="CL756" s="7"/>
    </row>
    <row r="757" spans="1:90">
      <c r="A757" s="11"/>
      <c r="B757" s="373"/>
      <c r="C757" s="373"/>
      <c r="D757" s="373"/>
      <c r="E757" s="13"/>
      <c r="F757" s="11"/>
      <c r="G757" s="25"/>
      <c r="H757" s="31"/>
      <c r="I757" s="30"/>
      <c r="M757" s="25"/>
      <c r="N757" s="31"/>
      <c r="O757" s="30"/>
      <c r="V757" s="12"/>
      <c r="W757" s="12"/>
      <c r="X757" s="14"/>
      <c r="AB757" s="25"/>
      <c r="AC757" s="12"/>
      <c r="AD757" s="12"/>
      <c r="AK757" s="12"/>
      <c r="AL757" s="30"/>
      <c r="AM757" s="32"/>
      <c r="AQ757" s="12"/>
      <c r="AR757" s="12"/>
      <c r="AS757" s="12"/>
      <c r="AZ757" s="49"/>
      <c r="BA757" s="30"/>
      <c r="BB757" s="12"/>
      <c r="BF757" s="12"/>
      <c r="BG757" s="12"/>
      <c r="BH757" s="12"/>
      <c r="BO757" s="7"/>
      <c r="BP757" s="7"/>
      <c r="BQ757" s="7"/>
      <c r="BU757" s="7"/>
      <c r="BV757" s="7"/>
      <c r="BW757" s="7"/>
      <c r="CD757" s="7"/>
      <c r="CE757" s="7"/>
      <c r="CF757" s="7"/>
      <c r="CJ757" s="7"/>
      <c r="CK757" s="7"/>
      <c r="CL757" s="7"/>
    </row>
    <row r="758" spans="1:90">
      <c r="A758" s="11"/>
      <c r="B758" s="373"/>
      <c r="C758" s="373"/>
      <c r="D758" s="373"/>
      <c r="E758" s="13"/>
      <c r="F758" s="11"/>
      <c r="G758" s="25"/>
      <c r="H758" s="31"/>
      <c r="I758" s="30"/>
      <c r="M758" s="25"/>
      <c r="N758" s="31"/>
      <c r="O758" s="30"/>
      <c r="V758" s="12"/>
      <c r="W758" s="12"/>
      <c r="X758" s="14"/>
      <c r="AB758" s="25"/>
      <c r="AC758" s="12"/>
      <c r="AD758" s="12"/>
      <c r="AK758" s="12"/>
      <c r="AL758" s="30"/>
      <c r="AM758" s="32"/>
      <c r="AQ758" s="12"/>
      <c r="AR758" s="12"/>
      <c r="AS758" s="12"/>
      <c r="AZ758" s="49"/>
      <c r="BA758" s="30"/>
      <c r="BB758" s="12"/>
      <c r="BF758" s="12"/>
      <c r="BG758" s="12"/>
      <c r="BH758" s="12"/>
      <c r="BO758" s="7"/>
      <c r="BP758" s="7"/>
      <c r="BQ758" s="7"/>
      <c r="BU758" s="7"/>
      <c r="BV758" s="7"/>
      <c r="BW758" s="7"/>
      <c r="CD758" s="7"/>
      <c r="CE758" s="7"/>
      <c r="CF758" s="7"/>
      <c r="CJ758" s="7"/>
      <c r="CK758" s="7"/>
      <c r="CL758" s="7"/>
    </row>
    <row r="759" spans="1:90">
      <c r="A759" s="11"/>
      <c r="B759" s="373"/>
      <c r="C759" s="373"/>
      <c r="D759" s="373"/>
      <c r="E759" s="13"/>
      <c r="F759" s="11"/>
      <c r="G759" s="25"/>
      <c r="H759" s="31"/>
      <c r="I759" s="30"/>
      <c r="M759" s="25"/>
      <c r="N759" s="31"/>
      <c r="O759" s="30"/>
      <c r="V759" s="12"/>
      <c r="W759" s="12"/>
      <c r="X759" s="14"/>
      <c r="AB759" s="25"/>
      <c r="AC759" s="12"/>
      <c r="AD759" s="12"/>
      <c r="AK759" s="12"/>
      <c r="AL759" s="30"/>
      <c r="AM759" s="32"/>
      <c r="AQ759" s="12"/>
      <c r="AR759" s="12"/>
      <c r="AS759" s="12"/>
      <c r="AZ759" s="49"/>
      <c r="BA759" s="30"/>
      <c r="BB759" s="12"/>
      <c r="BF759" s="12"/>
      <c r="BG759" s="12"/>
      <c r="BH759" s="12"/>
      <c r="BO759" s="7"/>
      <c r="BP759" s="7"/>
      <c r="BQ759" s="7"/>
      <c r="BU759" s="7"/>
      <c r="BV759" s="7"/>
      <c r="BW759" s="7"/>
      <c r="CD759" s="7"/>
      <c r="CE759" s="7"/>
      <c r="CF759" s="7"/>
      <c r="CJ759" s="7"/>
      <c r="CK759" s="7"/>
      <c r="CL759" s="7"/>
    </row>
    <row r="760" spans="1:90">
      <c r="A760" s="11"/>
      <c r="B760" s="373"/>
      <c r="C760" s="373"/>
      <c r="D760" s="373"/>
      <c r="E760" s="13"/>
      <c r="F760" s="11"/>
      <c r="G760" s="25"/>
      <c r="H760" s="31"/>
      <c r="I760" s="30"/>
      <c r="M760" s="25"/>
      <c r="N760" s="31"/>
      <c r="O760" s="30"/>
      <c r="V760" s="12"/>
      <c r="W760" s="12"/>
      <c r="X760" s="14"/>
      <c r="AB760" s="25"/>
      <c r="AC760" s="12"/>
      <c r="AD760" s="12"/>
      <c r="AK760" s="12"/>
      <c r="AL760" s="30"/>
      <c r="AM760" s="32"/>
      <c r="AQ760" s="12"/>
      <c r="AR760" s="12"/>
      <c r="AS760" s="12"/>
      <c r="AZ760" s="49"/>
      <c r="BA760" s="30"/>
      <c r="BB760" s="12"/>
      <c r="BF760" s="12"/>
      <c r="BG760" s="12"/>
      <c r="BH760" s="12"/>
      <c r="BO760" s="7"/>
      <c r="BP760" s="7"/>
      <c r="BQ760" s="7"/>
      <c r="BU760" s="7"/>
      <c r="BV760" s="7"/>
      <c r="BW760" s="7"/>
      <c r="CD760" s="7"/>
      <c r="CE760" s="7"/>
      <c r="CF760" s="7"/>
      <c r="CJ760" s="7"/>
      <c r="CK760" s="7"/>
      <c r="CL760" s="7"/>
    </row>
    <row r="761" spans="1:90">
      <c r="A761" s="11"/>
      <c r="B761" s="373"/>
      <c r="C761" s="373"/>
      <c r="D761" s="373"/>
      <c r="E761" s="13"/>
      <c r="F761" s="11"/>
      <c r="G761" s="25"/>
      <c r="H761" s="31"/>
      <c r="I761" s="30"/>
      <c r="M761" s="25"/>
      <c r="N761" s="31"/>
      <c r="O761" s="30"/>
      <c r="V761" s="12"/>
      <c r="W761" s="12"/>
      <c r="X761" s="14"/>
      <c r="AB761" s="25"/>
      <c r="AC761" s="12"/>
      <c r="AD761" s="12"/>
      <c r="AK761" s="12"/>
      <c r="AL761" s="30"/>
      <c r="AM761" s="32"/>
      <c r="AQ761" s="12"/>
      <c r="AR761" s="12"/>
      <c r="AS761" s="12"/>
      <c r="AZ761" s="49"/>
      <c r="BA761" s="30"/>
      <c r="BB761" s="12"/>
      <c r="BF761" s="12"/>
      <c r="BG761" s="12"/>
      <c r="BH761" s="12"/>
      <c r="BO761" s="7"/>
      <c r="BP761" s="7"/>
      <c r="BQ761" s="7"/>
      <c r="BU761" s="7"/>
      <c r="BV761" s="7"/>
      <c r="BW761" s="7"/>
      <c r="CD761" s="7"/>
      <c r="CE761" s="7"/>
      <c r="CF761" s="7"/>
      <c r="CJ761" s="7"/>
      <c r="CK761" s="7"/>
      <c r="CL761" s="7"/>
    </row>
    <row r="762" spans="1:90">
      <c r="A762" s="11"/>
      <c r="B762" s="373"/>
      <c r="C762" s="373"/>
      <c r="D762" s="373"/>
      <c r="E762" s="13"/>
      <c r="F762" s="11"/>
      <c r="G762" s="25"/>
      <c r="H762" s="31"/>
      <c r="I762" s="30"/>
      <c r="M762" s="25"/>
      <c r="N762" s="31"/>
      <c r="O762" s="30"/>
      <c r="V762" s="12"/>
      <c r="W762" s="12"/>
      <c r="X762" s="14"/>
      <c r="AB762" s="25"/>
      <c r="AC762" s="12"/>
      <c r="AD762" s="12"/>
      <c r="AK762" s="12"/>
      <c r="AL762" s="30"/>
      <c r="AM762" s="32"/>
      <c r="AQ762" s="12"/>
      <c r="AR762" s="12"/>
      <c r="AS762" s="12"/>
      <c r="AZ762" s="49"/>
      <c r="BA762" s="30"/>
      <c r="BB762" s="12"/>
      <c r="BF762" s="12"/>
      <c r="BG762" s="12"/>
      <c r="BH762" s="12"/>
      <c r="BO762" s="7"/>
      <c r="BP762" s="7"/>
      <c r="BQ762" s="7"/>
      <c r="BU762" s="7"/>
      <c r="BV762" s="7"/>
      <c r="BW762" s="7"/>
      <c r="CD762" s="7"/>
      <c r="CE762" s="7"/>
      <c r="CF762" s="7"/>
      <c r="CJ762" s="7"/>
      <c r="CK762" s="7"/>
      <c r="CL762" s="7"/>
    </row>
    <row r="763" spans="1:90">
      <c r="A763" s="11"/>
      <c r="B763" s="373"/>
      <c r="C763" s="373"/>
      <c r="D763" s="373"/>
      <c r="E763" s="13"/>
      <c r="F763" s="11"/>
      <c r="G763" s="25"/>
      <c r="H763" s="31"/>
      <c r="I763" s="30"/>
      <c r="M763" s="25"/>
      <c r="N763" s="31"/>
      <c r="O763" s="30"/>
      <c r="V763" s="12"/>
      <c r="W763" s="12"/>
      <c r="X763" s="14"/>
      <c r="AB763" s="25"/>
      <c r="AC763" s="12"/>
      <c r="AD763" s="12"/>
      <c r="AK763" s="12"/>
      <c r="AL763" s="30"/>
      <c r="AM763" s="32"/>
      <c r="AQ763" s="12"/>
      <c r="AR763" s="12"/>
      <c r="AS763" s="12"/>
      <c r="AZ763" s="49"/>
      <c r="BA763" s="30"/>
      <c r="BB763" s="12"/>
      <c r="BF763" s="12"/>
      <c r="BG763" s="12"/>
      <c r="BH763" s="12"/>
      <c r="BO763" s="7"/>
      <c r="BP763" s="7"/>
      <c r="BQ763" s="7"/>
      <c r="BU763" s="7"/>
      <c r="BV763" s="7"/>
      <c r="BW763" s="7"/>
      <c r="CD763" s="7"/>
      <c r="CE763" s="7"/>
      <c r="CF763" s="7"/>
      <c r="CJ763" s="7"/>
      <c r="CK763" s="7"/>
      <c r="CL763" s="7"/>
    </row>
    <row r="764" spans="1:90">
      <c r="A764" s="11"/>
      <c r="B764" s="373"/>
      <c r="C764" s="373"/>
      <c r="D764" s="373"/>
      <c r="E764" s="13"/>
      <c r="F764" s="11"/>
      <c r="G764" s="25"/>
      <c r="H764" s="31"/>
      <c r="I764" s="30"/>
      <c r="M764" s="25"/>
      <c r="N764" s="31"/>
      <c r="O764" s="30"/>
      <c r="V764" s="12"/>
      <c r="W764" s="12"/>
      <c r="X764" s="14"/>
      <c r="AB764" s="25"/>
      <c r="AC764" s="12"/>
      <c r="AD764" s="12"/>
      <c r="AK764" s="12"/>
      <c r="AL764" s="30"/>
      <c r="AM764" s="32"/>
      <c r="AQ764" s="12"/>
      <c r="AR764" s="12"/>
      <c r="AS764" s="12"/>
      <c r="AZ764" s="49"/>
      <c r="BA764" s="30"/>
      <c r="BB764" s="12"/>
      <c r="BF764" s="12"/>
      <c r="BG764" s="12"/>
      <c r="BH764" s="12"/>
      <c r="BO764" s="7"/>
      <c r="BP764" s="7"/>
      <c r="BQ764" s="7"/>
      <c r="BU764" s="7"/>
      <c r="BV764" s="7"/>
      <c r="BW764" s="7"/>
      <c r="CD764" s="7"/>
      <c r="CE764" s="7"/>
      <c r="CF764" s="7"/>
      <c r="CJ764" s="7"/>
      <c r="CK764" s="7"/>
      <c r="CL764" s="7"/>
    </row>
    <row r="765" spans="1:90">
      <c r="A765" s="11"/>
      <c r="B765" s="373"/>
      <c r="C765" s="373"/>
      <c r="D765" s="373"/>
      <c r="E765" s="13"/>
      <c r="F765" s="11"/>
      <c r="G765" s="25"/>
      <c r="H765" s="31"/>
      <c r="I765" s="30"/>
      <c r="M765" s="25"/>
      <c r="N765" s="31"/>
      <c r="O765" s="30"/>
      <c r="V765" s="12"/>
      <c r="W765" s="12"/>
      <c r="X765" s="14"/>
      <c r="AB765" s="25"/>
      <c r="AC765" s="12"/>
      <c r="AD765" s="12"/>
      <c r="AK765" s="12"/>
      <c r="AL765" s="30"/>
      <c r="AM765" s="32"/>
      <c r="AQ765" s="12"/>
      <c r="AR765" s="12"/>
      <c r="AS765" s="12"/>
      <c r="AZ765" s="49"/>
      <c r="BA765" s="30"/>
      <c r="BB765" s="12"/>
      <c r="BF765" s="12"/>
      <c r="BG765" s="12"/>
      <c r="BH765" s="12"/>
      <c r="BO765" s="7"/>
      <c r="BP765" s="7"/>
      <c r="BQ765" s="7"/>
      <c r="BU765" s="7"/>
      <c r="BV765" s="7"/>
      <c r="BW765" s="7"/>
      <c r="CD765" s="7"/>
      <c r="CE765" s="7"/>
      <c r="CF765" s="7"/>
      <c r="CJ765" s="7"/>
      <c r="CK765" s="7"/>
      <c r="CL765" s="7"/>
    </row>
    <row r="766" spans="1:90">
      <c r="A766" s="11"/>
      <c r="B766" s="373"/>
      <c r="C766" s="373"/>
      <c r="D766" s="373"/>
      <c r="E766" s="13"/>
      <c r="F766" s="11"/>
      <c r="G766" s="25"/>
      <c r="H766" s="31"/>
      <c r="I766" s="30"/>
      <c r="M766" s="25"/>
      <c r="N766" s="31"/>
      <c r="O766" s="30"/>
      <c r="V766" s="12"/>
      <c r="W766" s="12"/>
      <c r="X766" s="14"/>
      <c r="AB766" s="25"/>
      <c r="AC766" s="12"/>
      <c r="AD766" s="12"/>
      <c r="AK766" s="12"/>
      <c r="AL766" s="30"/>
      <c r="AM766" s="32"/>
      <c r="AQ766" s="12"/>
      <c r="AR766" s="12"/>
      <c r="AS766" s="12"/>
      <c r="AZ766" s="49"/>
      <c r="BA766" s="30"/>
      <c r="BB766" s="12"/>
      <c r="BF766" s="12"/>
      <c r="BG766" s="12"/>
      <c r="BH766" s="12"/>
      <c r="BO766" s="7"/>
      <c r="BP766" s="7"/>
      <c r="BQ766" s="7"/>
      <c r="BU766" s="7"/>
      <c r="BV766" s="7"/>
      <c r="BW766" s="7"/>
      <c r="CD766" s="7"/>
      <c r="CE766" s="7"/>
      <c r="CF766" s="7"/>
      <c r="CJ766" s="7"/>
      <c r="CK766" s="7"/>
      <c r="CL766" s="7"/>
    </row>
    <row r="767" spans="1:90">
      <c r="A767" s="11"/>
      <c r="B767" s="373"/>
      <c r="C767" s="373"/>
      <c r="D767" s="373"/>
      <c r="E767" s="13"/>
      <c r="F767" s="11"/>
      <c r="G767" s="25"/>
      <c r="H767" s="31"/>
      <c r="I767" s="30"/>
      <c r="M767" s="25"/>
      <c r="N767" s="31"/>
      <c r="O767" s="30"/>
      <c r="V767" s="12"/>
      <c r="W767" s="12"/>
      <c r="X767" s="14"/>
      <c r="AB767" s="25"/>
      <c r="AC767" s="12"/>
      <c r="AD767" s="12"/>
      <c r="AK767" s="12"/>
      <c r="AL767" s="30"/>
      <c r="AM767" s="32"/>
      <c r="AQ767" s="12"/>
      <c r="AR767" s="12"/>
      <c r="AS767" s="12"/>
      <c r="AZ767" s="49"/>
      <c r="BA767" s="30"/>
      <c r="BB767" s="12"/>
      <c r="BF767" s="12"/>
      <c r="BG767" s="12"/>
      <c r="BH767" s="12"/>
      <c r="BO767" s="7"/>
      <c r="BP767" s="7"/>
      <c r="BQ767" s="7"/>
      <c r="BU767" s="7"/>
      <c r="BV767" s="7"/>
      <c r="BW767" s="7"/>
      <c r="CD767" s="7"/>
      <c r="CE767" s="7"/>
      <c r="CF767" s="7"/>
      <c r="CJ767" s="7"/>
      <c r="CK767" s="7"/>
      <c r="CL767" s="7"/>
    </row>
    <row r="768" spans="1:90">
      <c r="A768" s="11"/>
      <c r="B768" s="373"/>
      <c r="C768" s="373"/>
      <c r="D768" s="373"/>
      <c r="E768" s="13"/>
      <c r="F768" s="11"/>
      <c r="G768" s="25"/>
      <c r="H768" s="31"/>
      <c r="I768" s="30"/>
      <c r="M768" s="25"/>
      <c r="N768" s="31"/>
      <c r="O768" s="30"/>
      <c r="V768" s="12"/>
      <c r="W768" s="12"/>
      <c r="X768" s="14"/>
      <c r="AB768" s="25"/>
      <c r="AC768" s="12"/>
      <c r="AD768" s="12"/>
      <c r="AK768" s="12"/>
      <c r="AL768" s="30"/>
      <c r="AM768" s="32"/>
      <c r="AQ768" s="12"/>
      <c r="AR768" s="12"/>
      <c r="AS768" s="12"/>
      <c r="AZ768" s="49"/>
      <c r="BA768" s="30"/>
      <c r="BB768" s="12"/>
      <c r="BF768" s="12"/>
      <c r="BG768" s="12"/>
      <c r="BH768" s="12"/>
      <c r="BO768" s="7"/>
      <c r="BP768" s="7"/>
      <c r="BQ768" s="7"/>
      <c r="BU768" s="7"/>
      <c r="BV768" s="7"/>
      <c r="BW768" s="7"/>
      <c r="CD768" s="7"/>
      <c r="CE768" s="7"/>
      <c r="CF768" s="7"/>
      <c r="CJ768" s="7"/>
      <c r="CK768" s="7"/>
      <c r="CL768" s="7"/>
    </row>
    <row r="769" spans="1:90">
      <c r="A769" s="11"/>
      <c r="B769" s="373"/>
      <c r="C769" s="373"/>
      <c r="D769" s="373"/>
      <c r="E769" s="13"/>
      <c r="F769" s="11"/>
      <c r="G769" s="25"/>
      <c r="H769" s="31"/>
      <c r="I769" s="30"/>
      <c r="M769" s="25"/>
      <c r="N769" s="31"/>
      <c r="O769" s="30"/>
      <c r="V769" s="12"/>
      <c r="W769" s="12"/>
      <c r="X769" s="14"/>
      <c r="AB769" s="25"/>
      <c r="AC769" s="12"/>
      <c r="AD769" s="12"/>
      <c r="AK769" s="12"/>
      <c r="AL769" s="30"/>
      <c r="AM769" s="32"/>
      <c r="AQ769" s="12"/>
      <c r="AR769" s="12"/>
      <c r="AS769" s="12"/>
      <c r="AZ769" s="49"/>
      <c r="BA769" s="30"/>
      <c r="BB769" s="12"/>
      <c r="BF769" s="12"/>
      <c r="BG769" s="12"/>
      <c r="BH769" s="12"/>
      <c r="BO769" s="7"/>
      <c r="BP769" s="7"/>
      <c r="BQ769" s="7"/>
      <c r="BU769" s="7"/>
      <c r="BV769" s="7"/>
      <c r="BW769" s="7"/>
      <c r="CD769" s="7"/>
      <c r="CE769" s="7"/>
      <c r="CF769" s="7"/>
      <c r="CJ769" s="7"/>
      <c r="CK769" s="7"/>
      <c r="CL769" s="7"/>
    </row>
    <row r="770" spans="1:90">
      <c r="A770" s="11"/>
      <c r="B770" s="373"/>
      <c r="C770" s="373"/>
      <c r="D770" s="373"/>
      <c r="E770" s="13"/>
      <c r="F770" s="11"/>
      <c r="G770" s="25"/>
      <c r="H770" s="31"/>
      <c r="I770" s="30"/>
      <c r="M770" s="25"/>
      <c r="N770" s="31"/>
      <c r="O770" s="30"/>
      <c r="V770" s="12"/>
      <c r="W770" s="12"/>
      <c r="X770" s="14"/>
      <c r="AB770" s="25"/>
      <c r="AC770" s="12"/>
      <c r="AD770" s="12"/>
      <c r="AK770" s="12"/>
      <c r="AL770" s="30"/>
      <c r="AM770" s="32"/>
      <c r="AQ770" s="12"/>
      <c r="AR770" s="12"/>
      <c r="AS770" s="12"/>
      <c r="AZ770" s="49"/>
      <c r="BA770" s="30"/>
      <c r="BB770" s="12"/>
      <c r="BF770" s="12"/>
      <c r="BG770" s="12"/>
      <c r="BH770" s="12"/>
      <c r="BO770" s="7"/>
      <c r="BP770" s="7"/>
      <c r="BQ770" s="7"/>
      <c r="BU770" s="7"/>
      <c r="BV770" s="7"/>
      <c r="BW770" s="7"/>
      <c r="CD770" s="7"/>
      <c r="CE770" s="7"/>
      <c r="CF770" s="7"/>
      <c r="CJ770" s="7"/>
      <c r="CK770" s="7"/>
      <c r="CL770" s="7"/>
    </row>
    <row r="771" spans="1:90">
      <c r="A771" s="11"/>
      <c r="B771" s="373"/>
      <c r="C771" s="373"/>
      <c r="D771" s="373"/>
      <c r="E771" s="13"/>
      <c r="F771" s="11"/>
      <c r="G771" s="25"/>
      <c r="H771" s="31"/>
      <c r="I771" s="30"/>
      <c r="M771" s="25"/>
      <c r="N771" s="31"/>
      <c r="O771" s="30"/>
      <c r="V771" s="12"/>
      <c r="W771" s="12"/>
      <c r="X771" s="14"/>
      <c r="AB771" s="25"/>
      <c r="AC771" s="12"/>
      <c r="AD771" s="12"/>
      <c r="AK771" s="12"/>
      <c r="AL771" s="30"/>
      <c r="AM771" s="32"/>
      <c r="AQ771" s="12"/>
      <c r="AR771" s="12"/>
      <c r="AS771" s="12"/>
      <c r="AZ771" s="49"/>
      <c r="BA771" s="30"/>
      <c r="BB771" s="12"/>
      <c r="BF771" s="12"/>
      <c r="BG771" s="12"/>
      <c r="BH771" s="12"/>
      <c r="BO771" s="7"/>
      <c r="BP771" s="7"/>
      <c r="BQ771" s="7"/>
      <c r="BU771" s="7"/>
      <c r="BV771" s="7"/>
      <c r="BW771" s="7"/>
      <c r="CD771" s="7"/>
      <c r="CE771" s="7"/>
      <c r="CF771" s="7"/>
      <c r="CJ771" s="7"/>
      <c r="CK771" s="7"/>
      <c r="CL771" s="7"/>
    </row>
    <row r="772" spans="1:90">
      <c r="A772" s="11"/>
      <c r="B772" s="373"/>
      <c r="C772" s="373"/>
      <c r="D772" s="373"/>
      <c r="E772" s="13"/>
      <c r="F772" s="11"/>
      <c r="G772" s="25"/>
      <c r="H772" s="31"/>
      <c r="I772" s="30"/>
      <c r="M772" s="25"/>
      <c r="N772" s="31"/>
      <c r="O772" s="30"/>
      <c r="V772" s="12"/>
      <c r="W772" s="12"/>
      <c r="X772" s="14"/>
      <c r="AB772" s="25"/>
      <c r="AC772" s="12"/>
      <c r="AD772" s="12"/>
      <c r="AK772" s="12"/>
      <c r="AL772" s="30"/>
      <c r="AM772" s="32"/>
      <c r="AQ772" s="12"/>
      <c r="AR772" s="12"/>
      <c r="AS772" s="12"/>
      <c r="AZ772" s="49"/>
      <c r="BA772" s="30"/>
      <c r="BB772" s="12"/>
      <c r="BF772" s="12"/>
      <c r="BG772" s="12"/>
      <c r="BH772" s="12"/>
      <c r="BO772" s="7"/>
      <c r="BP772" s="7"/>
      <c r="BQ772" s="7"/>
      <c r="BU772" s="7"/>
      <c r="BV772" s="7"/>
      <c r="BW772" s="7"/>
      <c r="CD772" s="7"/>
      <c r="CE772" s="7"/>
      <c r="CF772" s="7"/>
      <c r="CJ772" s="7"/>
      <c r="CK772" s="7"/>
      <c r="CL772" s="7"/>
    </row>
    <row r="773" spans="1:90">
      <c r="A773" s="11"/>
      <c r="B773" s="373"/>
      <c r="C773" s="373"/>
      <c r="D773" s="373"/>
      <c r="E773" s="13"/>
      <c r="F773" s="11"/>
      <c r="G773" s="25"/>
      <c r="H773" s="31"/>
      <c r="I773" s="30"/>
      <c r="M773" s="25"/>
      <c r="N773" s="31"/>
      <c r="O773" s="30"/>
      <c r="V773" s="12"/>
      <c r="W773" s="12"/>
      <c r="X773" s="14"/>
      <c r="AB773" s="25"/>
      <c r="AC773" s="12"/>
      <c r="AD773" s="12"/>
      <c r="AK773" s="12"/>
      <c r="AL773" s="30"/>
      <c r="AM773" s="32"/>
      <c r="AQ773" s="12"/>
      <c r="AR773" s="12"/>
      <c r="AS773" s="12"/>
      <c r="AZ773" s="49"/>
      <c r="BA773" s="30"/>
      <c r="BB773" s="12"/>
      <c r="BF773" s="12"/>
      <c r="BG773" s="12"/>
      <c r="BH773" s="12"/>
      <c r="BO773" s="7"/>
      <c r="BP773" s="7"/>
      <c r="BQ773" s="7"/>
      <c r="BU773" s="7"/>
      <c r="BV773" s="7"/>
      <c r="BW773" s="7"/>
      <c r="CD773" s="7"/>
      <c r="CE773" s="7"/>
      <c r="CF773" s="7"/>
      <c r="CJ773" s="7"/>
      <c r="CK773" s="7"/>
      <c r="CL773" s="7"/>
    </row>
    <row r="774" spans="1:90">
      <c r="A774" s="11"/>
      <c r="B774" s="373"/>
      <c r="C774" s="373"/>
      <c r="D774" s="373"/>
      <c r="E774" s="13"/>
      <c r="F774" s="11"/>
      <c r="G774" s="25"/>
      <c r="H774" s="31"/>
      <c r="I774" s="30"/>
      <c r="M774" s="25"/>
      <c r="N774" s="31"/>
      <c r="O774" s="30"/>
      <c r="V774" s="12"/>
      <c r="W774" s="12"/>
      <c r="X774" s="14"/>
      <c r="AB774" s="25"/>
      <c r="AC774" s="12"/>
      <c r="AD774" s="12"/>
      <c r="AK774" s="12"/>
      <c r="AL774" s="30"/>
      <c r="AM774" s="32"/>
      <c r="AQ774" s="12"/>
      <c r="AR774" s="12"/>
      <c r="AS774" s="12"/>
      <c r="AZ774" s="49"/>
      <c r="BA774" s="30"/>
      <c r="BB774" s="12"/>
      <c r="BF774" s="12"/>
      <c r="BG774" s="12"/>
      <c r="BH774" s="12"/>
      <c r="BO774" s="7"/>
      <c r="BP774" s="7"/>
      <c r="BQ774" s="7"/>
      <c r="BU774" s="7"/>
      <c r="BV774" s="7"/>
      <c r="BW774" s="7"/>
      <c r="CD774" s="7"/>
      <c r="CE774" s="7"/>
      <c r="CF774" s="7"/>
      <c r="CJ774" s="7"/>
      <c r="CK774" s="7"/>
      <c r="CL774" s="7"/>
    </row>
    <row r="775" spans="1:90">
      <c r="A775" s="11"/>
      <c r="B775" s="373"/>
      <c r="C775" s="373"/>
      <c r="D775" s="373"/>
      <c r="E775" s="13"/>
      <c r="F775" s="11"/>
      <c r="G775" s="25"/>
      <c r="H775" s="31"/>
      <c r="I775" s="30"/>
      <c r="M775" s="25"/>
      <c r="N775" s="31"/>
      <c r="O775" s="30"/>
      <c r="V775" s="12"/>
      <c r="W775" s="12"/>
      <c r="X775" s="14"/>
      <c r="AB775" s="25"/>
      <c r="AC775" s="12"/>
      <c r="AD775" s="12"/>
      <c r="AK775" s="12"/>
      <c r="AL775" s="30"/>
      <c r="AM775" s="32"/>
      <c r="AQ775" s="12"/>
      <c r="AR775" s="12"/>
      <c r="AS775" s="12"/>
      <c r="AZ775" s="49"/>
      <c r="BA775" s="30"/>
      <c r="BB775" s="12"/>
      <c r="BF775" s="12"/>
      <c r="BG775" s="12"/>
      <c r="BH775" s="12"/>
      <c r="BO775" s="7"/>
      <c r="BP775" s="7"/>
      <c r="BQ775" s="7"/>
      <c r="BU775" s="7"/>
      <c r="BV775" s="7"/>
      <c r="BW775" s="7"/>
      <c r="CD775" s="7"/>
      <c r="CE775" s="7"/>
      <c r="CF775" s="7"/>
      <c r="CJ775" s="7"/>
      <c r="CK775" s="7"/>
      <c r="CL775" s="7"/>
    </row>
    <row r="776" spans="1:90">
      <c r="A776" s="11"/>
      <c r="B776" s="373"/>
      <c r="C776" s="373"/>
      <c r="D776" s="373"/>
      <c r="E776" s="13"/>
      <c r="F776" s="11"/>
      <c r="G776" s="25"/>
      <c r="H776" s="31"/>
      <c r="I776" s="30"/>
      <c r="M776" s="25"/>
      <c r="N776" s="31"/>
      <c r="O776" s="30"/>
      <c r="V776" s="12"/>
      <c r="W776" s="12"/>
      <c r="X776" s="14"/>
      <c r="AB776" s="25"/>
      <c r="AC776" s="12"/>
      <c r="AD776" s="12"/>
      <c r="AK776" s="12"/>
      <c r="AL776" s="30"/>
      <c r="AM776" s="32"/>
      <c r="AQ776" s="12"/>
      <c r="AR776" s="12"/>
      <c r="AS776" s="12"/>
      <c r="AZ776" s="49"/>
      <c r="BA776" s="30"/>
      <c r="BB776" s="12"/>
      <c r="BF776" s="12"/>
      <c r="BG776" s="12"/>
      <c r="BH776" s="12"/>
      <c r="BO776" s="7"/>
      <c r="BP776" s="7"/>
      <c r="BQ776" s="7"/>
      <c r="BU776" s="7"/>
      <c r="BV776" s="7"/>
      <c r="BW776" s="7"/>
      <c r="CD776" s="7"/>
      <c r="CE776" s="7"/>
      <c r="CF776" s="7"/>
      <c r="CJ776" s="7"/>
      <c r="CK776" s="7"/>
      <c r="CL776" s="7"/>
    </row>
    <row r="777" spans="1:90">
      <c r="A777" s="11"/>
      <c r="B777" s="373"/>
      <c r="C777" s="373"/>
      <c r="D777" s="373"/>
      <c r="E777" s="13"/>
      <c r="F777" s="11"/>
      <c r="G777" s="25"/>
      <c r="H777" s="31"/>
      <c r="I777" s="30"/>
      <c r="M777" s="25"/>
      <c r="N777" s="31"/>
      <c r="O777" s="30"/>
      <c r="V777" s="12"/>
      <c r="W777" s="12"/>
      <c r="X777" s="14"/>
      <c r="AB777" s="25"/>
      <c r="AC777" s="12"/>
      <c r="AD777" s="12"/>
      <c r="AK777" s="12"/>
      <c r="AL777" s="30"/>
      <c r="AM777" s="32"/>
      <c r="AQ777" s="12"/>
      <c r="AR777" s="12"/>
      <c r="AS777" s="12"/>
      <c r="AZ777" s="49"/>
      <c r="BA777" s="30"/>
      <c r="BB777" s="12"/>
      <c r="BF777" s="12"/>
      <c r="BG777" s="12"/>
      <c r="BH777" s="12"/>
      <c r="BO777" s="7"/>
      <c r="BP777" s="7"/>
      <c r="BQ777" s="7"/>
      <c r="BU777" s="7"/>
      <c r="BV777" s="7"/>
      <c r="BW777" s="7"/>
      <c r="CD777" s="7"/>
      <c r="CE777" s="7"/>
      <c r="CF777" s="7"/>
      <c r="CJ777" s="7"/>
      <c r="CK777" s="7"/>
      <c r="CL777" s="7"/>
    </row>
    <row r="778" spans="1:90">
      <c r="A778" s="11"/>
      <c r="B778" s="373"/>
      <c r="C778" s="373"/>
      <c r="D778" s="373"/>
      <c r="E778" s="13"/>
      <c r="F778" s="11"/>
      <c r="G778" s="25"/>
      <c r="H778" s="31"/>
      <c r="I778" s="30"/>
      <c r="M778" s="25"/>
      <c r="N778" s="31"/>
      <c r="O778" s="30"/>
      <c r="V778" s="12"/>
      <c r="W778" s="12"/>
      <c r="X778" s="14"/>
      <c r="AB778" s="25"/>
      <c r="AC778" s="12"/>
      <c r="AD778" s="12"/>
      <c r="AK778" s="12"/>
      <c r="AL778" s="30"/>
      <c r="AM778" s="32"/>
      <c r="AQ778" s="12"/>
      <c r="AR778" s="12"/>
      <c r="AS778" s="12"/>
      <c r="AZ778" s="49"/>
      <c r="BA778" s="30"/>
      <c r="BB778" s="12"/>
      <c r="BF778" s="12"/>
      <c r="BG778" s="12"/>
      <c r="BH778" s="12"/>
      <c r="BO778" s="7"/>
      <c r="BP778" s="7"/>
      <c r="BQ778" s="7"/>
      <c r="BU778" s="7"/>
      <c r="BV778" s="7"/>
      <c r="BW778" s="7"/>
      <c r="CD778" s="7"/>
      <c r="CE778" s="7"/>
      <c r="CF778" s="7"/>
      <c r="CJ778" s="7"/>
      <c r="CK778" s="7"/>
      <c r="CL778" s="7"/>
    </row>
    <row r="779" spans="1:90">
      <c r="A779" s="11"/>
      <c r="B779" s="373"/>
      <c r="C779" s="373"/>
      <c r="D779" s="373"/>
      <c r="E779" s="13"/>
      <c r="F779" s="11"/>
      <c r="G779" s="25"/>
      <c r="H779" s="31"/>
      <c r="I779" s="30"/>
      <c r="M779" s="25"/>
      <c r="N779" s="31"/>
      <c r="O779" s="30"/>
      <c r="V779" s="12"/>
      <c r="W779" s="12"/>
      <c r="X779" s="14"/>
      <c r="AB779" s="25"/>
      <c r="AC779" s="12"/>
      <c r="AD779" s="12"/>
      <c r="AK779" s="12"/>
      <c r="AL779" s="30"/>
      <c r="AM779" s="32"/>
      <c r="AQ779" s="12"/>
      <c r="AR779" s="12"/>
      <c r="AS779" s="12"/>
      <c r="AZ779" s="49"/>
      <c r="BA779" s="30"/>
      <c r="BB779" s="12"/>
      <c r="BF779" s="12"/>
      <c r="BG779" s="12"/>
      <c r="BH779" s="12"/>
      <c r="BO779" s="7"/>
      <c r="BP779" s="7"/>
      <c r="BQ779" s="7"/>
      <c r="BU779" s="7"/>
      <c r="BV779" s="7"/>
      <c r="BW779" s="7"/>
      <c r="CD779" s="7"/>
      <c r="CE779" s="7"/>
      <c r="CF779" s="7"/>
      <c r="CJ779" s="7"/>
      <c r="CK779" s="7"/>
      <c r="CL779" s="7"/>
    </row>
    <row r="780" spans="1:90">
      <c r="A780" s="11"/>
      <c r="B780" s="373"/>
      <c r="C780" s="373"/>
      <c r="D780" s="373"/>
      <c r="E780" s="13"/>
      <c r="F780" s="11"/>
      <c r="G780" s="25"/>
      <c r="H780" s="31"/>
      <c r="I780" s="30"/>
      <c r="M780" s="25"/>
      <c r="N780" s="31"/>
      <c r="O780" s="30"/>
      <c r="V780" s="12"/>
      <c r="W780" s="12"/>
      <c r="X780" s="14"/>
      <c r="AB780" s="25"/>
      <c r="AC780" s="12"/>
      <c r="AD780" s="12"/>
      <c r="AK780" s="12"/>
      <c r="AL780" s="30"/>
      <c r="AM780" s="32"/>
      <c r="AQ780" s="12"/>
      <c r="AR780" s="12"/>
      <c r="AS780" s="12"/>
      <c r="AZ780" s="49"/>
      <c r="BA780" s="30"/>
      <c r="BB780" s="12"/>
      <c r="BF780" s="12"/>
      <c r="BG780" s="12"/>
      <c r="BH780" s="12"/>
      <c r="BO780" s="7"/>
      <c r="BP780" s="7"/>
      <c r="BQ780" s="7"/>
      <c r="BU780" s="7"/>
      <c r="BV780" s="7"/>
      <c r="BW780" s="7"/>
      <c r="CD780" s="7"/>
      <c r="CE780" s="7"/>
      <c r="CF780" s="7"/>
      <c r="CJ780" s="7"/>
      <c r="CK780" s="7"/>
      <c r="CL780" s="7"/>
    </row>
    <row r="781" spans="1:90">
      <c r="A781" s="11"/>
      <c r="B781" s="373"/>
      <c r="C781" s="373"/>
      <c r="D781" s="373"/>
      <c r="E781" s="13"/>
      <c r="F781" s="11"/>
      <c r="G781" s="25"/>
      <c r="H781" s="31"/>
      <c r="I781" s="30"/>
      <c r="M781" s="25"/>
      <c r="N781" s="31"/>
      <c r="O781" s="30"/>
      <c r="V781" s="12"/>
      <c r="W781" s="12"/>
      <c r="X781" s="14"/>
      <c r="AB781" s="25"/>
      <c r="AC781" s="12"/>
      <c r="AD781" s="12"/>
      <c r="AK781" s="12"/>
      <c r="AL781" s="30"/>
      <c r="AM781" s="32"/>
      <c r="AQ781" s="12"/>
      <c r="AR781" s="12"/>
      <c r="AS781" s="12"/>
      <c r="AZ781" s="49"/>
      <c r="BA781" s="30"/>
      <c r="BB781" s="12"/>
      <c r="BF781" s="12"/>
      <c r="BG781" s="12"/>
      <c r="BH781" s="12"/>
      <c r="BO781" s="7"/>
      <c r="BP781" s="7"/>
      <c r="BQ781" s="7"/>
      <c r="BU781" s="7"/>
      <c r="BV781" s="7"/>
      <c r="BW781" s="7"/>
      <c r="CD781" s="7"/>
      <c r="CE781" s="7"/>
      <c r="CF781" s="7"/>
      <c r="CJ781" s="7"/>
      <c r="CK781" s="7"/>
      <c r="CL781" s="7"/>
    </row>
    <row r="782" spans="1:90">
      <c r="A782" s="11"/>
      <c r="B782" s="373"/>
      <c r="C782" s="373"/>
      <c r="D782" s="373"/>
      <c r="E782" s="13"/>
      <c r="F782" s="11"/>
      <c r="G782" s="25"/>
      <c r="H782" s="31"/>
      <c r="I782" s="30"/>
      <c r="M782" s="25"/>
      <c r="N782" s="31"/>
      <c r="O782" s="30"/>
      <c r="V782" s="12"/>
      <c r="W782" s="12"/>
      <c r="X782" s="14"/>
      <c r="AB782" s="25"/>
      <c r="AC782" s="12"/>
      <c r="AD782" s="12"/>
      <c r="AK782" s="12"/>
      <c r="AL782" s="30"/>
      <c r="AM782" s="32"/>
      <c r="AQ782" s="12"/>
      <c r="AR782" s="12"/>
      <c r="AS782" s="12"/>
      <c r="AZ782" s="49"/>
      <c r="BA782" s="30"/>
      <c r="BB782" s="12"/>
      <c r="BF782" s="12"/>
      <c r="BG782" s="12"/>
      <c r="BH782" s="12"/>
      <c r="BO782" s="7"/>
      <c r="BP782" s="7"/>
      <c r="BQ782" s="7"/>
      <c r="BU782" s="7"/>
      <c r="BV782" s="7"/>
      <c r="BW782" s="7"/>
      <c r="CD782" s="7"/>
      <c r="CE782" s="7"/>
      <c r="CF782" s="7"/>
      <c r="CJ782" s="7"/>
      <c r="CK782" s="7"/>
      <c r="CL782" s="7"/>
    </row>
    <row r="783" spans="1:90">
      <c r="A783" s="11"/>
      <c r="B783" s="373"/>
      <c r="C783" s="373"/>
      <c r="D783" s="373"/>
      <c r="E783" s="13"/>
      <c r="F783" s="11"/>
      <c r="G783" s="25"/>
      <c r="H783" s="31"/>
      <c r="I783" s="30"/>
      <c r="M783" s="25"/>
      <c r="N783" s="31"/>
      <c r="O783" s="30"/>
      <c r="V783" s="12"/>
      <c r="W783" s="12"/>
      <c r="X783" s="14"/>
      <c r="AB783" s="25"/>
      <c r="AC783" s="12"/>
      <c r="AD783" s="12"/>
      <c r="AK783" s="12"/>
      <c r="AL783" s="30"/>
      <c r="AM783" s="32"/>
      <c r="AQ783" s="12"/>
      <c r="AR783" s="12"/>
      <c r="AS783" s="12"/>
      <c r="AZ783" s="49"/>
      <c r="BA783" s="30"/>
      <c r="BB783" s="12"/>
      <c r="BF783" s="12"/>
      <c r="BG783" s="12"/>
      <c r="BH783" s="12"/>
      <c r="BO783" s="7"/>
      <c r="BP783" s="7"/>
      <c r="BQ783" s="7"/>
      <c r="BU783" s="7"/>
      <c r="BV783" s="7"/>
      <c r="BW783" s="7"/>
      <c r="CD783" s="7"/>
      <c r="CE783" s="7"/>
      <c r="CF783" s="7"/>
      <c r="CJ783" s="7"/>
      <c r="CK783" s="7"/>
      <c r="CL783" s="7"/>
    </row>
    <row r="784" spans="1:90">
      <c r="A784" s="11"/>
      <c r="B784" s="373"/>
      <c r="C784" s="373"/>
      <c r="D784" s="373"/>
      <c r="E784" s="13"/>
      <c r="F784" s="11"/>
      <c r="G784" s="25"/>
      <c r="H784" s="31"/>
      <c r="I784" s="30"/>
      <c r="M784" s="25"/>
      <c r="N784" s="31"/>
      <c r="O784" s="30"/>
      <c r="V784" s="12"/>
      <c r="W784" s="12"/>
      <c r="X784" s="14"/>
      <c r="AB784" s="25"/>
      <c r="AC784" s="12"/>
      <c r="AD784" s="12"/>
      <c r="AK784" s="12"/>
      <c r="AL784" s="30"/>
      <c r="AM784" s="32"/>
      <c r="AQ784" s="12"/>
      <c r="AR784" s="12"/>
      <c r="AS784" s="12"/>
      <c r="AZ784" s="49"/>
      <c r="BA784" s="30"/>
      <c r="BB784" s="12"/>
      <c r="BF784" s="12"/>
      <c r="BG784" s="12"/>
      <c r="BH784" s="12"/>
      <c r="BO784" s="7"/>
      <c r="BP784" s="7"/>
      <c r="BQ784" s="7"/>
      <c r="BU784" s="7"/>
      <c r="BV784" s="7"/>
      <c r="BW784" s="7"/>
      <c r="CD784" s="7"/>
      <c r="CE784" s="7"/>
      <c r="CF784" s="7"/>
      <c r="CJ784" s="7"/>
      <c r="CK784" s="7"/>
      <c r="CL784" s="7"/>
    </row>
    <row r="785" spans="1:90">
      <c r="A785" s="11"/>
      <c r="B785" s="373"/>
      <c r="C785" s="373"/>
      <c r="D785" s="373"/>
      <c r="E785" s="13"/>
      <c r="F785" s="11"/>
      <c r="G785" s="25"/>
      <c r="H785" s="31"/>
      <c r="I785" s="30"/>
      <c r="M785" s="25"/>
      <c r="N785" s="31"/>
      <c r="O785" s="30"/>
      <c r="V785" s="12"/>
      <c r="W785" s="12"/>
      <c r="X785" s="14"/>
      <c r="AB785" s="25"/>
      <c r="AC785" s="12"/>
      <c r="AD785" s="12"/>
      <c r="AK785" s="12"/>
      <c r="AL785" s="30"/>
      <c r="AM785" s="32"/>
      <c r="AQ785" s="12"/>
      <c r="AR785" s="12"/>
      <c r="AS785" s="12"/>
      <c r="AZ785" s="49"/>
      <c r="BA785" s="30"/>
      <c r="BB785" s="12"/>
      <c r="BF785" s="12"/>
      <c r="BG785" s="12"/>
      <c r="BH785" s="12"/>
      <c r="BO785" s="7"/>
      <c r="BP785" s="7"/>
      <c r="BQ785" s="7"/>
      <c r="BU785" s="7"/>
      <c r="BV785" s="7"/>
      <c r="BW785" s="7"/>
      <c r="CD785" s="7"/>
      <c r="CE785" s="7"/>
      <c r="CF785" s="7"/>
      <c r="CJ785" s="7"/>
      <c r="CK785" s="7"/>
      <c r="CL785" s="7"/>
    </row>
    <row r="786" spans="1:90">
      <c r="A786" s="11"/>
      <c r="B786" s="373"/>
      <c r="C786" s="373"/>
      <c r="D786" s="373"/>
      <c r="E786" s="13"/>
      <c r="F786" s="11"/>
      <c r="G786" s="25"/>
      <c r="H786" s="31"/>
      <c r="I786" s="30"/>
      <c r="M786" s="25"/>
      <c r="N786" s="31"/>
      <c r="O786" s="30"/>
      <c r="V786" s="12"/>
      <c r="W786" s="12"/>
      <c r="X786" s="14"/>
      <c r="AB786" s="25"/>
      <c r="AC786" s="12"/>
      <c r="AD786" s="12"/>
      <c r="AK786" s="12"/>
      <c r="AL786" s="30"/>
      <c r="AM786" s="32"/>
      <c r="AQ786" s="12"/>
      <c r="AR786" s="12"/>
      <c r="AS786" s="12"/>
      <c r="AZ786" s="49"/>
      <c r="BA786" s="30"/>
      <c r="BB786" s="12"/>
      <c r="BF786" s="12"/>
      <c r="BG786" s="12"/>
      <c r="BH786" s="12"/>
      <c r="BO786" s="7"/>
      <c r="BP786" s="7"/>
      <c r="BQ786" s="7"/>
      <c r="BU786" s="7"/>
      <c r="BV786" s="7"/>
      <c r="BW786" s="7"/>
      <c r="CD786" s="7"/>
      <c r="CE786" s="7"/>
      <c r="CF786" s="7"/>
      <c r="CJ786" s="7"/>
      <c r="CK786" s="7"/>
      <c r="CL786" s="7"/>
    </row>
    <row r="787" spans="1:90">
      <c r="A787" s="11"/>
      <c r="B787" s="373"/>
      <c r="C787" s="373"/>
      <c r="D787" s="373"/>
      <c r="E787" s="13"/>
      <c r="F787" s="11"/>
      <c r="G787" s="25"/>
      <c r="H787" s="31"/>
      <c r="I787" s="30"/>
      <c r="M787" s="25"/>
      <c r="N787" s="31"/>
      <c r="O787" s="30"/>
      <c r="V787" s="12"/>
      <c r="W787" s="12"/>
      <c r="X787" s="14"/>
      <c r="AB787" s="25"/>
      <c r="AC787" s="12"/>
      <c r="AD787" s="12"/>
      <c r="AK787" s="12"/>
      <c r="AL787" s="30"/>
      <c r="AM787" s="32"/>
      <c r="AQ787" s="12"/>
      <c r="AR787" s="12"/>
      <c r="AS787" s="12"/>
      <c r="AZ787" s="49"/>
      <c r="BA787" s="30"/>
      <c r="BB787" s="12"/>
      <c r="BF787" s="12"/>
      <c r="BG787" s="12"/>
      <c r="BH787" s="12"/>
      <c r="BO787" s="7"/>
      <c r="BP787" s="7"/>
      <c r="BQ787" s="7"/>
      <c r="BU787" s="7"/>
      <c r="BV787" s="7"/>
      <c r="BW787" s="7"/>
      <c r="CD787" s="7"/>
      <c r="CE787" s="7"/>
      <c r="CF787" s="7"/>
      <c r="CJ787" s="7"/>
      <c r="CK787" s="7"/>
      <c r="CL787" s="7"/>
    </row>
    <row r="788" spans="1:90">
      <c r="A788" s="11"/>
      <c r="B788" s="373"/>
      <c r="C788" s="373"/>
      <c r="D788" s="373"/>
      <c r="E788" s="13"/>
      <c r="F788" s="11"/>
      <c r="G788" s="25"/>
      <c r="H788" s="31"/>
      <c r="I788" s="30"/>
      <c r="M788" s="25"/>
      <c r="N788" s="31"/>
      <c r="O788" s="30"/>
      <c r="V788" s="12"/>
      <c r="W788" s="12"/>
      <c r="X788" s="14"/>
      <c r="AB788" s="25"/>
      <c r="AC788" s="12"/>
      <c r="AD788" s="12"/>
      <c r="AK788" s="12"/>
      <c r="AL788" s="30"/>
      <c r="AM788" s="32"/>
      <c r="AQ788" s="12"/>
      <c r="AR788" s="12"/>
      <c r="AS788" s="12"/>
      <c r="AZ788" s="49"/>
      <c r="BA788" s="30"/>
      <c r="BB788" s="12"/>
      <c r="BF788" s="12"/>
      <c r="BG788" s="12"/>
      <c r="BH788" s="12"/>
      <c r="BO788" s="7"/>
      <c r="BP788" s="7"/>
      <c r="BQ788" s="7"/>
      <c r="BU788" s="7"/>
      <c r="BV788" s="7"/>
      <c r="BW788" s="7"/>
      <c r="CD788" s="7"/>
      <c r="CE788" s="7"/>
      <c r="CF788" s="7"/>
      <c r="CJ788" s="7"/>
      <c r="CK788" s="7"/>
      <c r="CL788" s="7"/>
    </row>
    <row r="789" spans="1:90">
      <c r="A789" s="11"/>
      <c r="B789" s="373"/>
      <c r="C789" s="373"/>
      <c r="D789" s="373"/>
      <c r="E789" s="13"/>
      <c r="F789" s="11"/>
      <c r="G789" s="25"/>
      <c r="H789" s="31"/>
      <c r="I789" s="30"/>
      <c r="M789" s="25"/>
      <c r="N789" s="31"/>
      <c r="O789" s="30"/>
      <c r="V789" s="12"/>
      <c r="W789" s="12"/>
      <c r="X789" s="14"/>
      <c r="AB789" s="25"/>
      <c r="AC789" s="12"/>
      <c r="AD789" s="12"/>
      <c r="AK789" s="12"/>
      <c r="AL789" s="30"/>
      <c r="AM789" s="32"/>
      <c r="AQ789" s="12"/>
      <c r="AR789" s="12"/>
      <c r="AS789" s="12"/>
      <c r="AZ789" s="49"/>
      <c r="BA789" s="30"/>
      <c r="BB789" s="12"/>
      <c r="BF789" s="12"/>
      <c r="BG789" s="12"/>
      <c r="BH789" s="12"/>
      <c r="BO789" s="7"/>
      <c r="BP789" s="7"/>
      <c r="BQ789" s="7"/>
      <c r="BU789" s="7"/>
      <c r="BV789" s="7"/>
      <c r="BW789" s="7"/>
      <c r="CD789" s="7"/>
      <c r="CE789" s="7"/>
      <c r="CF789" s="7"/>
      <c r="CJ789" s="7"/>
      <c r="CK789" s="7"/>
      <c r="CL789" s="7"/>
    </row>
    <row r="790" spans="1:90">
      <c r="A790" s="11"/>
      <c r="B790" s="373"/>
      <c r="C790" s="373"/>
      <c r="D790" s="373"/>
      <c r="E790" s="13"/>
      <c r="F790" s="11"/>
      <c r="G790" s="25"/>
      <c r="H790" s="31"/>
      <c r="I790" s="30"/>
      <c r="M790" s="25"/>
      <c r="N790" s="31"/>
      <c r="O790" s="30"/>
      <c r="V790" s="12"/>
      <c r="W790" s="12"/>
      <c r="X790" s="14"/>
      <c r="AB790" s="25"/>
      <c r="AC790" s="12"/>
      <c r="AD790" s="12"/>
      <c r="AK790" s="12"/>
      <c r="AL790" s="30"/>
      <c r="AM790" s="32"/>
      <c r="AQ790" s="12"/>
      <c r="AR790" s="12"/>
      <c r="AS790" s="12"/>
      <c r="AZ790" s="49"/>
      <c r="BA790" s="30"/>
      <c r="BB790" s="12"/>
      <c r="BF790" s="12"/>
      <c r="BG790" s="12"/>
      <c r="BH790" s="12"/>
      <c r="BO790" s="7"/>
      <c r="BP790" s="7"/>
      <c r="BQ790" s="7"/>
      <c r="BU790" s="7"/>
      <c r="BV790" s="7"/>
      <c r="BW790" s="7"/>
      <c r="CD790" s="7"/>
      <c r="CE790" s="7"/>
      <c r="CF790" s="7"/>
      <c r="CJ790" s="7"/>
      <c r="CK790" s="7"/>
      <c r="CL790" s="7"/>
    </row>
    <row r="791" spans="1:90">
      <c r="A791" s="11"/>
      <c r="B791" s="373"/>
      <c r="C791" s="373"/>
      <c r="D791" s="373"/>
      <c r="E791" s="13"/>
      <c r="F791" s="11"/>
      <c r="G791" s="25"/>
      <c r="H791" s="31"/>
      <c r="I791" s="30"/>
      <c r="M791" s="25"/>
      <c r="N791" s="31"/>
      <c r="O791" s="30"/>
      <c r="V791" s="12"/>
      <c r="W791" s="12"/>
      <c r="X791" s="14"/>
      <c r="AB791" s="25"/>
      <c r="AC791" s="12"/>
      <c r="AD791" s="12"/>
      <c r="AK791" s="12"/>
      <c r="AL791" s="30"/>
      <c r="AM791" s="32"/>
      <c r="AQ791" s="12"/>
      <c r="AR791" s="12"/>
      <c r="AS791" s="12"/>
      <c r="AZ791" s="49"/>
      <c r="BA791" s="30"/>
      <c r="BB791" s="12"/>
      <c r="BF791" s="12"/>
      <c r="BG791" s="12"/>
      <c r="BH791" s="12"/>
      <c r="BO791" s="7"/>
      <c r="BP791" s="7"/>
      <c r="BQ791" s="7"/>
      <c r="BU791" s="7"/>
      <c r="BV791" s="7"/>
      <c r="BW791" s="7"/>
      <c r="CD791" s="7"/>
      <c r="CE791" s="7"/>
      <c r="CF791" s="7"/>
      <c r="CJ791" s="7"/>
      <c r="CK791" s="7"/>
      <c r="CL791" s="7"/>
    </row>
    <row r="792" spans="1:90">
      <c r="A792" s="11"/>
      <c r="B792" s="373"/>
      <c r="C792" s="373"/>
      <c r="D792" s="373"/>
      <c r="E792" s="13"/>
      <c r="F792" s="11"/>
      <c r="G792" s="25"/>
      <c r="H792" s="31"/>
      <c r="I792" s="30"/>
      <c r="M792" s="25"/>
      <c r="N792" s="31"/>
      <c r="O792" s="30"/>
      <c r="V792" s="12"/>
      <c r="W792" s="12"/>
      <c r="X792" s="14"/>
      <c r="AB792" s="25"/>
      <c r="AC792" s="12"/>
      <c r="AD792" s="12"/>
      <c r="AK792" s="12"/>
      <c r="AL792" s="30"/>
      <c r="AM792" s="32"/>
      <c r="AQ792" s="12"/>
      <c r="AR792" s="12"/>
      <c r="AS792" s="12"/>
      <c r="AZ792" s="49"/>
      <c r="BA792" s="30"/>
      <c r="BB792" s="12"/>
      <c r="BF792" s="12"/>
      <c r="BG792" s="12"/>
      <c r="BH792" s="12"/>
      <c r="BO792" s="7"/>
      <c r="BP792" s="7"/>
      <c r="BQ792" s="7"/>
      <c r="BU792" s="7"/>
      <c r="BV792" s="7"/>
      <c r="BW792" s="7"/>
      <c r="CD792" s="7"/>
      <c r="CE792" s="7"/>
      <c r="CF792" s="7"/>
      <c r="CJ792" s="7"/>
      <c r="CK792" s="7"/>
      <c r="CL792" s="7"/>
    </row>
    <row r="793" spans="1:90">
      <c r="A793" s="11"/>
      <c r="B793" s="373"/>
      <c r="C793" s="373"/>
      <c r="D793" s="373"/>
      <c r="E793" s="13"/>
      <c r="F793" s="11"/>
      <c r="G793" s="25"/>
      <c r="H793" s="31"/>
      <c r="I793" s="30"/>
      <c r="M793" s="25"/>
      <c r="N793" s="31"/>
      <c r="O793" s="30"/>
      <c r="V793" s="12"/>
      <c r="W793" s="12"/>
      <c r="X793" s="14"/>
      <c r="AB793" s="25"/>
      <c r="AC793" s="12"/>
      <c r="AD793" s="12"/>
      <c r="AK793" s="12"/>
      <c r="AL793" s="30"/>
      <c r="AM793" s="32"/>
      <c r="AQ793" s="12"/>
      <c r="AR793" s="12"/>
      <c r="AS793" s="12"/>
      <c r="AZ793" s="49"/>
      <c r="BA793" s="30"/>
      <c r="BB793" s="12"/>
      <c r="BF793" s="12"/>
      <c r="BG793" s="12"/>
      <c r="BH793" s="12"/>
      <c r="BO793" s="7"/>
      <c r="BP793" s="7"/>
      <c r="BQ793" s="7"/>
      <c r="BU793" s="7"/>
      <c r="BV793" s="7"/>
      <c r="BW793" s="7"/>
      <c r="CD793" s="7"/>
      <c r="CE793" s="7"/>
      <c r="CF793" s="7"/>
      <c r="CJ793" s="7"/>
      <c r="CK793" s="7"/>
      <c r="CL793" s="7"/>
    </row>
    <row r="794" spans="1:90">
      <c r="A794" s="11"/>
      <c r="B794" s="373"/>
      <c r="C794" s="373"/>
      <c r="D794" s="373"/>
      <c r="E794" s="13"/>
      <c r="F794" s="11"/>
      <c r="G794" s="25"/>
      <c r="H794" s="31"/>
      <c r="I794" s="30"/>
      <c r="M794" s="25"/>
      <c r="N794" s="31"/>
      <c r="O794" s="30"/>
      <c r="V794" s="12"/>
      <c r="W794" s="12"/>
      <c r="X794" s="14"/>
      <c r="AB794" s="25"/>
      <c r="AC794" s="12"/>
      <c r="AD794" s="12"/>
      <c r="AK794" s="12"/>
      <c r="AL794" s="30"/>
      <c r="AM794" s="32"/>
      <c r="AQ794" s="12"/>
      <c r="AR794" s="12"/>
      <c r="AS794" s="12"/>
      <c r="AZ794" s="49"/>
      <c r="BA794" s="30"/>
      <c r="BB794" s="12"/>
      <c r="BF794" s="12"/>
      <c r="BG794" s="12"/>
      <c r="BH794" s="12"/>
      <c r="BO794" s="7"/>
      <c r="BP794" s="7"/>
      <c r="BQ794" s="7"/>
      <c r="BU794" s="7"/>
      <c r="BV794" s="7"/>
      <c r="BW794" s="7"/>
      <c r="CD794" s="7"/>
      <c r="CE794" s="7"/>
      <c r="CF794" s="7"/>
      <c r="CJ794" s="7"/>
      <c r="CK794" s="7"/>
      <c r="CL794" s="7"/>
    </row>
    <row r="795" spans="1:90">
      <c r="A795" s="11"/>
      <c r="B795" s="373"/>
      <c r="C795" s="373"/>
      <c r="D795" s="373"/>
      <c r="E795" s="13"/>
      <c r="F795" s="11"/>
      <c r="G795" s="25"/>
      <c r="H795" s="31"/>
      <c r="I795" s="30"/>
      <c r="M795" s="25"/>
      <c r="N795" s="31"/>
      <c r="O795" s="30"/>
      <c r="V795" s="12"/>
      <c r="W795" s="12"/>
      <c r="X795" s="14"/>
      <c r="AB795" s="25"/>
      <c r="AC795" s="12"/>
      <c r="AD795" s="12"/>
      <c r="AK795" s="12"/>
      <c r="AL795" s="30"/>
      <c r="AM795" s="32"/>
      <c r="AQ795" s="12"/>
      <c r="AR795" s="12"/>
      <c r="AS795" s="12"/>
      <c r="AZ795" s="49"/>
      <c r="BA795" s="30"/>
      <c r="BB795" s="12"/>
      <c r="BF795" s="12"/>
      <c r="BG795" s="12"/>
      <c r="BH795" s="12"/>
      <c r="BO795" s="7"/>
      <c r="BP795" s="7"/>
      <c r="BQ795" s="7"/>
      <c r="BU795" s="7"/>
      <c r="BV795" s="7"/>
      <c r="BW795" s="7"/>
      <c r="CD795" s="7"/>
      <c r="CE795" s="7"/>
      <c r="CF795" s="7"/>
      <c r="CJ795" s="7"/>
      <c r="CK795" s="7"/>
      <c r="CL795" s="7"/>
    </row>
    <row r="796" spans="1:90">
      <c r="A796" s="11"/>
      <c r="B796" s="373"/>
      <c r="C796" s="373"/>
      <c r="D796" s="373"/>
      <c r="E796" s="13"/>
      <c r="F796" s="11"/>
      <c r="G796" s="25"/>
      <c r="H796" s="31"/>
      <c r="I796" s="30"/>
      <c r="M796" s="25"/>
      <c r="N796" s="31"/>
      <c r="O796" s="30"/>
      <c r="V796" s="12"/>
      <c r="W796" s="12"/>
      <c r="X796" s="14"/>
      <c r="AB796" s="25"/>
      <c r="AC796" s="12"/>
      <c r="AD796" s="12"/>
      <c r="AK796" s="12"/>
      <c r="AL796" s="30"/>
      <c r="AM796" s="32"/>
      <c r="AQ796" s="12"/>
      <c r="AR796" s="12"/>
      <c r="AS796" s="12"/>
      <c r="AZ796" s="49"/>
      <c r="BA796" s="30"/>
      <c r="BB796" s="12"/>
      <c r="BF796" s="12"/>
      <c r="BG796" s="12"/>
      <c r="BH796" s="12"/>
      <c r="BO796" s="7"/>
      <c r="BP796" s="7"/>
      <c r="BQ796" s="7"/>
      <c r="BU796" s="7"/>
      <c r="BV796" s="7"/>
      <c r="BW796" s="7"/>
      <c r="CD796" s="7"/>
      <c r="CE796" s="7"/>
      <c r="CF796" s="7"/>
      <c r="CJ796" s="7"/>
      <c r="CK796" s="7"/>
      <c r="CL796" s="7"/>
    </row>
    <row r="797" spans="1:90">
      <c r="A797" s="11"/>
      <c r="B797" s="373"/>
      <c r="C797" s="373"/>
      <c r="D797" s="373"/>
      <c r="E797" s="13"/>
      <c r="F797" s="11"/>
      <c r="G797" s="25"/>
      <c r="H797" s="31"/>
      <c r="I797" s="30"/>
      <c r="M797" s="25"/>
      <c r="N797" s="31"/>
      <c r="O797" s="30"/>
      <c r="V797" s="12"/>
      <c r="W797" s="12"/>
      <c r="X797" s="14"/>
      <c r="AB797" s="25"/>
      <c r="AC797" s="12"/>
      <c r="AD797" s="12"/>
      <c r="AK797" s="12"/>
      <c r="AL797" s="30"/>
      <c r="AM797" s="32"/>
      <c r="AQ797" s="12"/>
      <c r="AR797" s="12"/>
      <c r="AS797" s="12"/>
      <c r="AZ797" s="49"/>
      <c r="BA797" s="30"/>
      <c r="BB797" s="12"/>
      <c r="BF797" s="12"/>
      <c r="BG797" s="12"/>
      <c r="BH797" s="12"/>
      <c r="BO797" s="7"/>
      <c r="BP797" s="7"/>
      <c r="BQ797" s="7"/>
      <c r="BU797" s="7"/>
      <c r="BV797" s="7"/>
      <c r="BW797" s="7"/>
      <c r="CD797" s="7"/>
      <c r="CE797" s="7"/>
      <c r="CF797" s="7"/>
      <c r="CJ797" s="7"/>
      <c r="CK797" s="7"/>
      <c r="CL797" s="7"/>
    </row>
    <row r="798" spans="1:90">
      <c r="A798" s="11"/>
      <c r="B798" s="373"/>
      <c r="C798" s="373"/>
      <c r="D798" s="373"/>
      <c r="E798" s="13"/>
      <c r="F798" s="11"/>
      <c r="G798" s="25"/>
      <c r="H798" s="31"/>
      <c r="I798" s="30"/>
      <c r="M798" s="25"/>
      <c r="N798" s="31"/>
      <c r="O798" s="30"/>
      <c r="V798" s="12"/>
      <c r="W798" s="12"/>
      <c r="X798" s="14"/>
      <c r="AB798" s="25"/>
      <c r="AC798" s="12"/>
      <c r="AD798" s="12"/>
      <c r="AK798" s="12"/>
      <c r="AL798" s="30"/>
      <c r="AM798" s="32"/>
      <c r="AQ798" s="12"/>
      <c r="AR798" s="12"/>
      <c r="AS798" s="12"/>
      <c r="AZ798" s="49"/>
      <c r="BA798" s="30"/>
      <c r="BB798" s="12"/>
      <c r="BF798" s="12"/>
      <c r="BG798" s="12"/>
      <c r="BH798" s="12"/>
      <c r="BO798" s="7"/>
      <c r="BP798" s="7"/>
      <c r="BQ798" s="7"/>
      <c r="BU798" s="7"/>
      <c r="BV798" s="7"/>
      <c r="BW798" s="7"/>
      <c r="CD798" s="7"/>
      <c r="CE798" s="7"/>
      <c r="CF798" s="7"/>
      <c r="CJ798" s="7"/>
      <c r="CK798" s="7"/>
      <c r="CL798" s="7"/>
    </row>
    <row r="799" spans="1:90">
      <c r="A799" s="11"/>
      <c r="B799" s="373"/>
      <c r="C799" s="373"/>
      <c r="D799" s="373"/>
      <c r="E799" s="13"/>
      <c r="F799" s="11"/>
      <c r="G799" s="25"/>
      <c r="H799" s="31"/>
      <c r="I799" s="30"/>
      <c r="M799" s="25"/>
      <c r="N799" s="31"/>
      <c r="O799" s="30"/>
      <c r="V799" s="12"/>
      <c r="W799" s="12"/>
      <c r="X799" s="14"/>
      <c r="AB799" s="25"/>
      <c r="AC799" s="12"/>
      <c r="AD799" s="12"/>
      <c r="AK799" s="12"/>
      <c r="AL799" s="30"/>
      <c r="AM799" s="32"/>
      <c r="AQ799" s="12"/>
      <c r="AR799" s="12"/>
      <c r="AS799" s="12"/>
      <c r="AZ799" s="49"/>
      <c r="BA799" s="30"/>
      <c r="BB799" s="12"/>
      <c r="BF799" s="12"/>
      <c r="BG799" s="12"/>
      <c r="BH799" s="12"/>
      <c r="BO799" s="7"/>
      <c r="BP799" s="7"/>
      <c r="BQ799" s="7"/>
      <c r="BU799" s="7"/>
      <c r="BV799" s="7"/>
      <c r="BW799" s="7"/>
      <c r="CD799" s="7"/>
      <c r="CE799" s="7"/>
      <c r="CF799" s="7"/>
      <c r="CJ799" s="7"/>
      <c r="CK799" s="7"/>
      <c r="CL799" s="7"/>
    </row>
    <row r="800" spans="1:90">
      <c r="A800" s="11"/>
      <c r="B800" s="373"/>
      <c r="C800" s="373"/>
      <c r="D800" s="373"/>
      <c r="E800" s="13"/>
      <c r="F800" s="11"/>
      <c r="G800" s="25"/>
      <c r="H800" s="31"/>
      <c r="I800" s="30"/>
      <c r="M800" s="25"/>
      <c r="N800" s="31"/>
      <c r="O800" s="30"/>
      <c r="V800" s="12"/>
      <c r="W800" s="12"/>
      <c r="X800" s="14"/>
      <c r="AB800" s="25"/>
      <c r="AC800" s="12"/>
      <c r="AD800" s="12"/>
      <c r="AK800" s="12"/>
      <c r="AL800" s="30"/>
      <c r="AM800" s="32"/>
      <c r="AQ800" s="12"/>
      <c r="AR800" s="12"/>
      <c r="AS800" s="12"/>
      <c r="AZ800" s="49"/>
      <c r="BA800" s="30"/>
      <c r="BB800" s="12"/>
      <c r="BF800" s="12"/>
      <c r="BG800" s="12"/>
      <c r="BH800" s="12"/>
      <c r="BO800" s="7"/>
      <c r="BP800" s="7"/>
      <c r="BQ800" s="7"/>
      <c r="BU800" s="7"/>
      <c r="BV800" s="7"/>
      <c r="BW800" s="7"/>
      <c r="CD800" s="7"/>
      <c r="CE800" s="7"/>
      <c r="CF800" s="7"/>
      <c r="CJ800" s="7"/>
      <c r="CK800" s="7"/>
      <c r="CL800" s="7"/>
    </row>
    <row r="801" spans="1:90">
      <c r="A801" s="11"/>
      <c r="B801" s="373"/>
      <c r="C801" s="373"/>
      <c r="D801" s="373"/>
      <c r="E801" s="13"/>
      <c r="F801" s="11"/>
      <c r="G801" s="25"/>
      <c r="H801" s="31"/>
      <c r="I801" s="30"/>
      <c r="M801" s="25"/>
      <c r="N801" s="31"/>
      <c r="O801" s="30"/>
      <c r="V801" s="12"/>
      <c r="W801" s="12"/>
      <c r="X801" s="14"/>
      <c r="AB801" s="25"/>
      <c r="AC801" s="12"/>
      <c r="AD801" s="12"/>
      <c r="AK801" s="12"/>
      <c r="AL801" s="30"/>
      <c r="AM801" s="32"/>
      <c r="AQ801" s="12"/>
      <c r="AR801" s="12"/>
      <c r="AS801" s="12"/>
      <c r="AZ801" s="49"/>
      <c r="BA801" s="30"/>
      <c r="BB801" s="12"/>
      <c r="BF801" s="12"/>
      <c r="BG801" s="12"/>
      <c r="BH801" s="12"/>
      <c r="BO801" s="7"/>
      <c r="BP801" s="7"/>
      <c r="BQ801" s="7"/>
      <c r="BU801" s="7"/>
      <c r="BV801" s="7"/>
      <c r="BW801" s="7"/>
      <c r="CD801" s="7"/>
      <c r="CE801" s="7"/>
      <c r="CF801" s="7"/>
      <c r="CJ801" s="7"/>
      <c r="CK801" s="7"/>
      <c r="CL801" s="7"/>
    </row>
    <row r="802" spans="1:90">
      <c r="A802" s="11"/>
      <c r="B802" s="373"/>
      <c r="C802" s="373"/>
      <c r="D802" s="373"/>
      <c r="E802" s="13"/>
      <c r="F802" s="11"/>
      <c r="G802" s="25"/>
      <c r="H802" s="31"/>
      <c r="I802" s="30"/>
      <c r="M802" s="25"/>
      <c r="N802" s="31"/>
      <c r="O802" s="30"/>
      <c r="V802" s="12"/>
      <c r="W802" s="12"/>
      <c r="X802" s="14"/>
      <c r="AB802" s="25"/>
      <c r="AC802" s="12"/>
      <c r="AD802" s="12"/>
      <c r="AK802" s="12"/>
      <c r="AL802" s="30"/>
      <c r="AM802" s="32"/>
      <c r="AQ802" s="12"/>
      <c r="AR802" s="12"/>
      <c r="AS802" s="12"/>
      <c r="AZ802" s="49"/>
      <c r="BA802" s="30"/>
      <c r="BB802" s="12"/>
      <c r="BF802" s="12"/>
      <c r="BG802" s="12"/>
      <c r="BH802" s="12"/>
      <c r="BO802" s="7"/>
      <c r="BP802" s="7"/>
      <c r="BQ802" s="7"/>
      <c r="BU802" s="7"/>
      <c r="BV802" s="7"/>
      <c r="BW802" s="7"/>
      <c r="CD802" s="7"/>
      <c r="CE802" s="7"/>
      <c r="CF802" s="7"/>
      <c r="CJ802" s="7"/>
      <c r="CK802" s="7"/>
      <c r="CL802" s="7"/>
    </row>
    <row r="803" spans="1:90">
      <c r="A803" s="11"/>
      <c r="B803" s="373"/>
      <c r="C803" s="373"/>
      <c r="D803" s="373"/>
      <c r="E803" s="13"/>
      <c r="F803" s="11"/>
      <c r="G803" s="25"/>
      <c r="H803" s="31"/>
      <c r="I803" s="30"/>
      <c r="M803" s="25"/>
      <c r="N803" s="31"/>
      <c r="O803" s="30"/>
      <c r="V803" s="12"/>
      <c r="W803" s="12"/>
      <c r="X803" s="14"/>
      <c r="AB803" s="25"/>
      <c r="AC803" s="12"/>
      <c r="AD803" s="12"/>
      <c r="AK803" s="12"/>
      <c r="AL803" s="30"/>
      <c r="AM803" s="32"/>
      <c r="AQ803" s="12"/>
      <c r="AR803" s="12"/>
      <c r="AS803" s="12"/>
      <c r="AZ803" s="49"/>
      <c r="BA803" s="30"/>
      <c r="BB803" s="12"/>
      <c r="BF803" s="12"/>
      <c r="BG803" s="12"/>
      <c r="BH803" s="12"/>
      <c r="BO803" s="7"/>
      <c r="BP803" s="7"/>
      <c r="BQ803" s="7"/>
      <c r="BU803" s="7"/>
      <c r="BV803" s="7"/>
      <c r="BW803" s="7"/>
      <c r="CD803" s="7"/>
      <c r="CE803" s="7"/>
      <c r="CF803" s="7"/>
      <c r="CJ803" s="7"/>
      <c r="CK803" s="7"/>
      <c r="CL803" s="7"/>
    </row>
    <row r="804" spans="1:90">
      <c r="A804" s="11"/>
      <c r="B804" s="373"/>
      <c r="C804" s="373"/>
      <c r="D804" s="373"/>
      <c r="E804" s="13"/>
      <c r="F804" s="11"/>
      <c r="G804" s="25"/>
      <c r="H804" s="31"/>
      <c r="I804" s="30"/>
      <c r="M804" s="25"/>
      <c r="N804" s="31"/>
      <c r="O804" s="30"/>
      <c r="V804" s="12"/>
      <c r="W804" s="12"/>
      <c r="X804" s="14"/>
      <c r="AB804" s="25"/>
      <c r="AC804" s="12"/>
      <c r="AD804" s="12"/>
      <c r="AK804" s="12"/>
      <c r="AL804" s="30"/>
      <c r="AM804" s="32"/>
      <c r="AQ804" s="12"/>
      <c r="AR804" s="12"/>
      <c r="AS804" s="12"/>
      <c r="AZ804" s="49"/>
      <c r="BA804" s="30"/>
      <c r="BB804" s="12"/>
      <c r="BF804" s="12"/>
      <c r="BG804" s="12"/>
      <c r="BH804" s="12"/>
      <c r="BO804" s="7"/>
      <c r="BP804" s="7"/>
      <c r="BQ804" s="7"/>
      <c r="BU804" s="7"/>
      <c r="BV804" s="7"/>
      <c r="BW804" s="7"/>
      <c r="CD804" s="7"/>
      <c r="CE804" s="7"/>
      <c r="CF804" s="7"/>
      <c r="CJ804" s="7"/>
      <c r="CK804" s="7"/>
      <c r="CL804" s="7"/>
    </row>
    <row r="805" spans="1:90">
      <c r="A805" s="11"/>
      <c r="B805" s="373"/>
      <c r="C805" s="373"/>
      <c r="D805" s="373"/>
      <c r="E805" s="13"/>
      <c r="F805" s="11"/>
      <c r="G805" s="25"/>
      <c r="H805" s="31"/>
      <c r="I805" s="30"/>
      <c r="M805" s="25"/>
      <c r="N805" s="31"/>
      <c r="O805" s="30"/>
      <c r="V805" s="12"/>
      <c r="W805" s="12"/>
      <c r="X805" s="14"/>
      <c r="AB805" s="25"/>
      <c r="AC805" s="12"/>
      <c r="AD805" s="12"/>
      <c r="AK805" s="12"/>
      <c r="AL805" s="30"/>
      <c r="AM805" s="32"/>
      <c r="AQ805" s="12"/>
      <c r="AR805" s="12"/>
      <c r="AS805" s="12"/>
      <c r="AZ805" s="49"/>
      <c r="BA805" s="30"/>
      <c r="BB805" s="12"/>
      <c r="BF805" s="12"/>
      <c r="BG805" s="12"/>
      <c r="BH805" s="12"/>
      <c r="BO805" s="7"/>
      <c r="BP805" s="7"/>
      <c r="BQ805" s="7"/>
      <c r="BU805" s="7"/>
      <c r="BV805" s="7"/>
      <c r="BW805" s="7"/>
      <c r="CD805" s="7"/>
      <c r="CE805" s="7"/>
      <c r="CF805" s="7"/>
      <c r="CJ805" s="7"/>
      <c r="CK805" s="7"/>
      <c r="CL805" s="7"/>
    </row>
    <row r="806" spans="1:90">
      <c r="A806" s="11"/>
      <c r="B806" s="373"/>
      <c r="C806" s="373"/>
      <c r="D806" s="373"/>
      <c r="E806" s="13"/>
      <c r="F806" s="11"/>
      <c r="G806" s="25"/>
      <c r="H806" s="31"/>
      <c r="I806" s="30"/>
      <c r="M806" s="25"/>
      <c r="N806" s="31"/>
      <c r="O806" s="30"/>
      <c r="V806" s="12"/>
      <c r="W806" s="12"/>
      <c r="X806" s="14"/>
      <c r="AB806" s="25"/>
      <c r="AC806" s="12"/>
      <c r="AD806" s="12"/>
      <c r="AK806" s="12"/>
      <c r="AL806" s="30"/>
      <c r="AM806" s="32"/>
      <c r="AQ806" s="12"/>
      <c r="AR806" s="12"/>
      <c r="AS806" s="12"/>
      <c r="AZ806" s="49"/>
      <c r="BA806" s="30"/>
      <c r="BB806" s="12"/>
      <c r="BF806" s="12"/>
      <c r="BG806" s="12"/>
      <c r="BH806" s="12"/>
      <c r="BO806" s="7"/>
      <c r="BP806" s="7"/>
      <c r="BQ806" s="7"/>
      <c r="BU806" s="7"/>
      <c r="BV806" s="7"/>
      <c r="BW806" s="7"/>
      <c r="CD806" s="7"/>
      <c r="CE806" s="7"/>
      <c r="CF806" s="7"/>
      <c r="CJ806" s="7"/>
      <c r="CK806" s="7"/>
      <c r="CL806" s="7"/>
    </row>
    <row r="807" spans="1:90">
      <c r="A807" s="11"/>
      <c r="B807" s="373"/>
      <c r="C807" s="373"/>
      <c r="D807" s="373"/>
      <c r="E807" s="13"/>
      <c r="F807" s="11"/>
      <c r="G807" s="25"/>
      <c r="H807" s="31"/>
      <c r="I807" s="30"/>
      <c r="M807" s="25"/>
      <c r="N807" s="31"/>
      <c r="O807" s="30"/>
      <c r="V807" s="12"/>
      <c r="W807" s="12"/>
      <c r="X807" s="14"/>
      <c r="AB807" s="25"/>
      <c r="AC807" s="12"/>
      <c r="AD807" s="12"/>
      <c r="AK807" s="12"/>
      <c r="AL807" s="30"/>
      <c r="AM807" s="32"/>
      <c r="AQ807" s="12"/>
      <c r="AR807" s="12"/>
      <c r="AS807" s="12"/>
      <c r="AZ807" s="49"/>
      <c r="BA807" s="30"/>
      <c r="BB807" s="12"/>
      <c r="BF807" s="12"/>
      <c r="BG807" s="12"/>
      <c r="BH807" s="12"/>
      <c r="BO807" s="7"/>
      <c r="BP807" s="7"/>
      <c r="BQ807" s="7"/>
      <c r="BU807" s="7"/>
      <c r="BV807" s="7"/>
      <c r="BW807" s="7"/>
      <c r="CD807" s="7"/>
      <c r="CE807" s="7"/>
      <c r="CF807" s="7"/>
      <c r="CJ807" s="7"/>
      <c r="CK807" s="7"/>
      <c r="CL807" s="7"/>
    </row>
    <row r="808" spans="1:90">
      <c r="A808" s="11"/>
      <c r="B808" s="373"/>
      <c r="C808" s="373"/>
      <c r="D808" s="373"/>
      <c r="E808" s="13"/>
      <c r="F808" s="11"/>
      <c r="G808" s="25"/>
      <c r="H808" s="31"/>
      <c r="I808" s="30"/>
      <c r="M808" s="25"/>
      <c r="N808" s="31"/>
      <c r="O808" s="30"/>
      <c r="V808" s="12"/>
      <c r="W808" s="12"/>
      <c r="X808" s="14"/>
      <c r="AB808" s="25"/>
      <c r="AC808" s="12"/>
      <c r="AD808" s="12"/>
      <c r="AK808" s="12"/>
      <c r="AL808" s="30"/>
      <c r="AM808" s="32"/>
      <c r="AQ808" s="12"/>
      <c r="AR808" s="12"/>
      <c r="AS808" s="12"/>
      <c r="AZ808" s="49"/>
      <c r="BA808" s="30"/>
      <c r="BB808" s="12"/>
      <c r="BF808" s="12"/>
      <c r="BG808" s="12"/>
      <c r="BH808" s="12"/>
      <c r="BO808" s="7"/>
      <c r="BP808" s="7"/>
      <c r="BQ808" s="7"/>
      <c r="BU808" s="7"/>
      <c r="BV808" s="7"/>
      <c r="BW808" s="7"/>
      <c r="CD808" s="7"/>
      <c r="CE808" s="7"/>
      <c r="CF808" s="7"/>
      <c r="CJ808" s="7"/>
      <c r="CK808" s="7"/>
      <c r="CL808" s="7"/>
    </row>
    <row r="809" spans="1:90">
      <c r="A809" s="11"/>
      <c r="B809" s="373"/>
      <c r="C809" s="373"/>
      <c r="D809" s="373"/>
      <c r="E809" s="13"/>
      <c r="F809" s="11"/>
      <c r="G809" s="25"/>
      <c r="H809" s="31"/>
      <c r="I809" s="30"/>
      <c r="M809" s="25"/>
      <c r="N809" s="31"/>
      <c r="O809" s="30"/>
      <c r="V809" s="12"/>
      <c r="W809" s="12"/>
      <c r="X809" s="14"/>
      <c r="AB809" s="25"/>
      <c r="AC809" s="12"/>
      <c r="AD809" s="12"/>
      <c r="AK809" s="12"/>
      <c r="AL809" s="30"/>
      <c r="AM809" s="32"/>
      <c r="AQ809" s="12"/>
      <c r="AR809" s="12"/>
      <c r="AS809" s="12"/>
      <c r="AZ809" s="49"/>
      <c r="BA809" s="30"/>
      <c r="BB809" s="12"/>
      <c r="BF809" s="12"/>
      <c r="BG809" s="12"/>
      <c r="BH809" s="12"/>
      <c r="BO809" s="7"/>
      <c r="BP809" s="7"/>
      <c r="BQ809" s="7"/>
      <c r="BU809" s="7"/>
      <c r="BV809" s="7"/>
      <c r="BW809" s="7"/>
      <c r="CD809" s="7"/>
      <c r="CE809" s="7"/>
      <c r="CF809" s="7"/>
      <c r="CJ809" s="7"/>
      <c r="CK809" s="7"/>
      <c r="CL809" s="7"/>
    </row>
    <row r="810" spans="1:90">
      <c r="A810" s="11"/>
      <c r="B810" s="373"/>
      <c r="C810" s="373"/>
      <c r="D810" s="373"/>
      <c r="E810" s="13"/>
      <c r="F810" s="11"/>
      <c r="G810" s="25"/>
      <c r="H810" s="31"/>
      <c r="I810" s="30"/>
      <c r="M810" s="25"/>
      <c r="N810" s="31"/>
      <c r="O810" s="30"/>
      <c r="V810" s="12"/>
      <c r="W810" s="12"/>
      <c r="X810" s="14"/>
      <c r="AB810" s="25"/>
      <c r="AC810" s="12"/>
      <c r="AD810" s="12"/>
      <c r="AK810" s="12"/>
      <c r="AL810" s="30"/>
      <c r="AM810" s="32"/>
      <c r="AQ810" s="12"/>
      <c r="AR810" s="12"/>
      <c r="AS810" s="12"/>
      <c r="AZ810" s="49"/>
      <c r="BA810" s="30"/>
      <c r="BB810" s="12"/>
      <c r="BF810" s="12"/>
      <c r="BG810" s="12"/>
      <c r="BH810" s="12"/>
      <c r="BO810" s="7"/>
      <c r="BP810" s="7"/>
      <c r="BQ810" s="7"/>
      <c r="BU810" s="7"/>
      <c r="BV810" s="7"/>
      <c r="BW810" s="7"/>
      <c r="CD810" s="7"/>
      <c r="CE810" s="7"/>
      <c r="CF810" s="7"/>
      <c r="CJ810" s="7"/>
      <c r="CK810" s="7"/>
      <c r="CL810" s="7"/>
    </row>
    <row r="811" spans="1:90">
      <c r="A811" s="11"/>
      <c r="B811" s="373"/>
      <c r="C811" s="373"/>
      <c r="D811" s="373"/>
      <c r="E811" s="13"/>
      <c r="F811" s="11"/>
      <c r="G811" s="25"/>
      <c r="H811" s="31"/>
      <c r="I811" s="30"/>
      <c r="M811" s="25"/>
      <c r="N811" s="31"/>
      <c r="O811" s="30"/>
      <c r="V811" s="12"/>
      <c r="W811" s="12"/>
      <c r="X811" s="14"/>
      <c r="AB811" s="25"/>
      <c r="AC811" s="12"/>
      <c r="AD811" s="12"/>
      <c r="AK811" s="12"/>
      <c r="AL811" s="30"/>
      <c r="AM811" s="32"/>
      <c r="AQ811" s="12"/>
      <c r="AR811" s="12"/>
      <c r="AS811" s="12"/>
      <c r="AZ811" s="49"/>
      <c r="BA811" s="30"/>
      <c r="BB811" s="12"/>
      <c r="BF811" s="12"/>
      <c r="BG811" s="12"/>
      <c r="BH811" s="12"/>
      <c r="BO811" s="7"/>
      <c r="BP811" s="7"/>
      <c r="BQ811" s="7"/>
      <c r="BU811" s="7"/>
      <c r="BV811" s="7"/>
      <c r="BW811" s="7"/>
      <c r="CD811" s="7"/>
      <c r="CE811" s="7"/>
      <c r="CF811" s="7"/>
      <c r="CJ811" s="7"/>
      <c r="CK811" s="7"/>
      <c r="CL811" s="7"/>
    </row>
    <row r="812" spans="1:90">
      <c r="A812" s="11"/>
      <c r="B812" s="373"/>
      <c r="C812" s="373"/>
      <c r="D812" s="373"/>
      <c r="E812" s="13"/>
      <c r="F812" s="11"/>
      <c r="G812" s="25"/>
      <c r="H812" s="31"/>
      <c r="I812" s="30"/>
      <c r="M812" s="25"/>
      <c r="N812" s="31"/>
      <c r="O812" s="30"/>
      <c r="V812" s="12"/>
      <c r="W812" s="12"/>
      <c r="X812" s="14"/>
      <c r="AB812" s="25"/>
      <c r="AC812" s="12"/>
      <c r="AD812" s="12"/>
      <c r="AK812" s="12"/>
      <c r="AL812" s="30"/>
      <c r="AM812" s="32"/>
      <c r="AQ812" s="12"/>
      <c r="AR812" s="12"/>
      <c r="AS812" s="12"/>
      <c r="AZ812" s="49"/>
      <c r="BA812" s="30"/>
      <c r="BB812" s="12"/>
      <c r="BF812" s="12"/>
      <c r="BG812" s="12"/>
      <c r="BH812" s="12"/>
      <c r="BO812" s="7"/>
      <c r="BP812" s="7"/>
      <c r="BQ812" s="7"/>
      <c r="BU812" s="7"/>
      <c r="BV812" s="7"/>
      <c r="BW812" s="7"/>
      <c r="CD812" s="7"/>
      <c r="CE812" s="7"/>
      <c r="CF812" s="7"/>
      <c r="CJ812" s="7"/>
      <c r="CK812" s="7"/>
      <c r="CL812" s="7"/>
    </row>
    <row r="813" spans="1:90">
      <c r="A813" s="11"/>
      <c r="B813" s="373"/>
      <c r="C813" s="373"/>
      <c r="D813" s="373"/>
      <c r="E813" s="13"/>
      <c r="F813" s="11"/>
      <c r="G813" s="25"/>
      <c r="H813" s="31"/>
      <c r="I813" s="30"/>
      <c r="M813" s="25"/>
      <c r="N813" s="31"/>
      <c r="O813" s="30"/>
      <c r="V813" s="12"/>
      <c r="W813" s="12"/>
      <c r="X813" s="14"/>
      <c r="AB813" s="25"/>
      <c r="AC813" s="12"/>
      <c r="AD813" s="12"/>
      <c r="AK813" s="12"/>
      <c r="AL813" s="30"/>
      <c r="AM813" s="32"/>
      <c r="AQ813" s="12"/>
      <c r="AR813" s="12"/>
      <c r="AS813" s="12"/>
      <c r="AZ813" s="49"/>
      <c r="BA813" s="30"/>
      <c r="BB813" s="12"/>
      <c r="BF813" s="12"/>
      <c r="BG813" s="12"/>
      <c r="BH813" s="12"/>
      <c r="BO813" s="7"/>
      <c r="BP813" s="7"/>
      <c r="BQ813" s="7"/>
      <c r="BU813" s="7"/>
      <c r="BV813" s="7"/>
      <c r="BW813" s="7"/>
      <c r="CD813" s="7"/>
      <c r="CE813" s="7"/>
      <c r="CF813" s="7"/>
      <c r="CJ813" s="7"/>
      <c r="CK813" s="7"/>
      <c r="CL813" s="7"/>
    </row>
    <row r="814" spans="1:90">
      <c r="A814" s="11"/>
      <c r="B814" s="373"/>
      <c r="C814" s="373"/>
      <c r="D814" s="373"/>
      <c r="E814" s="13"/>
      <c r="F814" s="11"/>
      <c r="G814" s="25"/>
      <c r="H814" s="31"/>
      <c r="I814" s="30"/>
      <c r="M814" s="25"/>
      <c r="N814" s="31"/>
      <c r="O814" s="30"/>
      <c r="V814" s="12"/>
      <c r="W814" s="12"/>
      <c r="X814" s="14"/>
      <c r="AB814" s="25"/>
      <c r="AC814" s="12"/>
      <c r="AD814" s="12"/>
      <c r="AK814" s="12"/>
      <c r="AL814" s="30"/>
      <c r="AM814" s="32"/>
      <c r="AQ814" s="12"/>
      <c r="AR814" s="12"/>
      <c r="AS814" s="12"/>
      <c r="AZ814" s="49"/>
      <c r="BA814" s="30"/>
      <c r="BB814" s="12"/>
      <c r="BF814" s="12"/>
      <c r="BG814" s="12"/>
      <c r="BH814" s="12"/>
      <c r="BO814" s="7"/>
      <c r="BP814" s="7"/>
      <c r="BQ814" s="7"/>
      <c r="BU814" s="7"/>
      <c r="BV814" s="7"/>
      <c r="BW814" s="7"/>
      <c r="CD814" s="7"/>
      <c r="CE814" s="7"/>
      <c r="CF814" s="7"/>
      <c r="CJ814" s="7"/>
      <c r="CK814" s="7"/>
      <c r="CL814" s="7"/>
    </row>
    <row r="815" spans="1:90">
      <c r="A815" s="11"/>
      <c r="B815" s="373"/>
      <c r="C815" s="373"/>
      <c r="D815" s="373"/>
      <c r="E815" s="13"/>
      <c r="F815" s="11"/>
      <c r="G815" s="25"/>
      <c r="H815" s="31"/>
      <c r="I815" s="30"/>
      <c r="M815" s="25"/>
      <c r="N815" s="31"/>
      <c r="O815" s="30"/>
      <c r="V815" s="12"/>
      <c r="W815" s="12"/>
      <c r="X815" s="14"/>
      <c r="AB815" s="25"/>
      <c r="AC815" s="12"/>
      <c r="AD815" s="12"/>
      <c r="AK815" s="12"/>
      <c r="AL815" s="30"/>
      <c r="AM815" s="32"/>
      <c r="AQ815" s="12"/>
      <c r="AR815" s="12"/>
      <c r="AS815" s="12"/>
      <c r="AZ815" s="49"/>
      <c r="BA815" s="30"/>
      <c r="BB815" s="12"/>
      <c r="BF815" s="12"/>
      <c r="BG815" s="12"/>
      <c r="BH815" s="12"/>
      <c r="BO815" s="7"/>
      <c r="BP815" s="7"/>
      <c r="BQ815" s="7"/>
      <c r="BU815" s="7"/>
      <c r="BV815" s="7"/>
      <c r="BW815" s="7"/>
      <c r="CD815" s="7"/>
      <c r="CE815" s="7"/>
      <c r="CF815" s="7"/>
      <c r="CJ815" s="7"/>
      <c r="CK815" s="7"/>
      <c r="CL815" s="7"/>
    </row>
    <row r="816" spans="1:90">
      <c r="A816" s="11"/>
      <c r="B816" s="373"/>
      <c r="C816" s="373"/>
      <c r="D816" s="373"/>
      <c r="E816" s="13"/>
      <c r="F816" s="11"/>
      <c r="G816" s="25"/>
      <c r="H816" s="31"/>
      <c r="I816" s="30"/>
      <c r="M816" s="25"/>
      <c r="N816" s="31"/>
      <c r="O816" s="30"/>
      <c r="V816" s="12"/>
      <c r="W816" s="12"/>
      <c r="X816" s="14"/>
      <c r="AB816" s="25"/>
      <c r="AC816" s="12"/>
      <c r="AD816" s="12"/>
      <c r="AK816" s="12"/>
      <c r="AL816" s="30"/>
      <c r="AM816" s="32"/>
      <c r="AQ816" s="12"/>
      <c r="AR816" s="12"/>
      <c r="AS816" s="12"/>
      <c r="AZ816" s="49"/>
      <c r="BA816" s="30"/>
      <c r="BB816" s="12"/>
      <c r="BF816" s="12"/>
      <c r="BG816" s="12"/>
      <c r="BH816" s="12"/>
      <c r="BO816" s="7"/>
      <c r="BP816" s="7"/>
      <c r="BQ816" s="7"/>
      <c r="BU816" s="7"/>
      <c r="BV816" s="7"/>
      <c r="BW816" s="7"/>
      <c r="CD816" s="7"/>
      <c r="CE816" s="7"/>
      <c r="CF816" s="7"/>
      <c r="CJ816" s="7"/>
      <c r="CK816" s="7"/>
      <c r="CL816" s="7"/>
    </row>
    <row r="817" spans="1:90">
      <c r="A817" s="11"/>
      <c r="B817" s="373"/>
      <c r="C817" s="373"/>
      <c r="D817" s="373"/>
      <c r="E817" s="13"/>
      <c r="F817" s="11"/>
      <c r="G817" s="25"/>
      <c r="H817" s="31"/>
      <c r="I817" s="30"/>
      <c r="M817" s="25"/>
      <c r="N817" s="31"/>
      <c r="O817" s="30"/>
      <c r="V817" s="12"/>
      <c r="W817" s="12"/>
      <c r="X817" s="14"/>
      <c r="AB817" s="25"/>
      <c r="AC817" s="12"/>
      <c r="AD817" s="12"/>
      <c r="AK817" s="12"/>
      <c r="AL817" s="30"/>
      <c r="AM817" s="32"/>
      <c r="AQ817" s="12"/>
      <c r="AR817" s="12"/>
      <c r="AS817" s="12"/>
      <c r="AZ817" s="49"/>
      <c r="BA817" s="30"/>
      <c r="BB817" s="12"/>
      <c r="BF817" s="12"/>
      <c r="BG817" s="12"/>
      <c r="BH817" s="12"/>
      <c r="BO817" s="7"/>
      <c r="BP817" s="7"/>
      <c r="BQ817" s="7"/>
      <c r="BU817" s="7"/>
      <c r="BV817" s="7"/>
      <c r="BW817" s="7"/>
      <c r="CD817" s="7"/>
      <c r="CE817" s="7"/>
      <c r="CF817" s="7"/>
      <c r="CJ817" s="7"/>
      <c r="CK817" s="7"/>
      <c r="CL817" s="7"/>
    </row>
    <row r="818" spans="1:90">
      <c r="A818" s="11"/>
      <c r="B818" s="373"/>
      <c r="C818" s="373"/>
      <c r="D818" s="373"/>
      <c r="E818" s="13"/>
      <c r="F818" s="11"/>
      <c r="G818" s="25"/>
      <c r="H818" s="31"/>
      <c r="I818" s="30"/>
      <c r="M818" s="25"/>
      <c r="N818" s="31"/>
      <c r="O818" s="30"/>
      <c r="V818" s="12"/>
      <c r="W818" s="12"/>
      <c r="X818" s="14"/>
      <c r="AB818" s="25"/>
      <c r="AC818" s="12"/>
      <c r="AD818" s="12"/>
      <c r="AK818" s="12"/>
      <c r="AL818" s="30"/>
      <c r="AM818" s="32"/>
      <c r="AQ818" s="12"/>
      <c r="AR818" s="12"/>
      <c r="AS818" s="12"/>
      <c r="AZ818" s="49"/>
      <c r="BA818" s="30"/>
      <c r="BB818" s="12"/>
      <c r="BF818" s="12"/>
      <c r="BG818" s="12"/>
      <c r="BH818" s="12"/>
      <c r="BO818" s="7"/>
      <c r="BP818" s="7"/>
      <c r="BQ818" s="7"/>
      <c r="BU818" s="7"/>
      <c r="BV818" s="7"/>
      <c r="BW818" s="7"/>
      <c r="CD818" s="7"/>
      <c r="CE818" s="7"/>
      <c r="CF818" s="7"/>
      <c r="CJ818" s="7"/>
      <c r="CK818" s="7"/>
      <c r="CL818" s="7"/>
    </row>
    <row r="819" spans="1:90">
      <c r="A819" s="11"/>
      <c r="B819" s="373"/>
      <c r="C819" s="373"/>
      <c r="D819" s="373"/>
      <c r="E819" s="13"/>
      <c r="F819" s="11"/>
      <c r="G819" s="25"/>
      <c r="H819" s="31"/>
      <c r="I819" s="30"/>
      <c r="M819" s="25"/>
      <c r="N819" s="31"/>
      <c r="O819" s="30"/>
      <c r="V819" s="12"/>
      <c r="W819" s="12"/>
      <c r="X819" s="14"/>
      <c r="AB819" s="25"/>
      <c r="AC819" s="12"/>
      <c r="AD819" s="12"/>
      <c r="AK819" s="12"/>
      <c r="AL819" s="30"/>
      <c r="AM819" s="32"/>
      <c r="AQ819" s="12"/>
      <c r="AR819" s="12"/>
      <c r="AS819" s="12"/>
      <c r="AZ819" s="49"/>
      <c r="BA819" s="30"/>
      <c r="BB819" s="12"/>
      <c r="BF819" s="12"/>
      <c r="BG819" s="12"/>
      <c r="BH819" s="12"/>
      <c r="BO819" s="7"/>
      <c r="BP819" s="7"/>
      <c r="BQ819" s="7"/>
      <c r="BU819" s="7"/>
      <c r="BV819" s="7"/>
      <c r="BW819" s="7"/>
      <c r="CD819" s="7"/>
      <c r="CE819" s="7"/>
      <c r="CF819" s="7"/>
      <c r="CJ819" s="7"/>
      <c r="CK819" s="7"/>
      <c r="CL819" s="7"/>
    </row>
    <row r="820" spans="1:90">
      <c r="A820" s="11"/>
      <c r="B820" s="373"/>
      <c r="C820" s="373"/>
      <c r="D820" s="373"/>
      <c r="E820" s="13"/>
      <c r="F820" s="11"/>
      <c r="G820" s="25"/>
      <c r="H820" s="31"/>
      <c r="I820" s="30"/>
      <c r="M820" s="25"/>
      <c r="N820" s="31"/>
      <c r="O820" s="30"/>
      <c r="V820" s="12"/>
      <c r="W820" s="12"/>
      <c r="X820" s="14"/>
      <c r="AB820" s="25"/>
      <c r="AC820" s="12"/>
      <c r="AD820" s="12"/>
      <c r="AK820" s="12"/>
      <c r="AL820" s="30"/>
      <c r="AM820" s="32"/>
      <c r="AQ820" s="12"/>
      <c r="AR820" s="12"/>
      <c r="AS820" s="12"/>
      <c r="AZ820" s="49"/>
      <c r="BA820" s="30"/>
      <c r="BB820" s="12"/>
      <c r="BF820" s="12"/>
      <c r="BG820" s="12"/>
      <c r="BH820" s="12"/>
      <c r="BO820" s="7"/>
      <c r="BP820" s="7"/>
      <c r="BQ820" s="7"/>
      <c r="BU820" s="7"/>
      <c r="BV820" s="7"/>
      <c r="BW820" s="7"/>
      <c r="CD820" s="7"/>
      <c r="CE820" s="7"/>
      <c r="CF820" s="7"/>
      <c r="CJ820" s="7"/>
      <c r="CK820" s="7"/>
      <c r="CL820" s="7"/>
    </row>
    <row r="821" spans="1:90">
      <c r="A821" s="11"/>
      <c r="B821" s="373"/>
      <c r="C821" s="373"/>
      <c r="D821" s="373"/>
      <c r="E821" s="13"/>
      <c r="F821" s="11"/>
      <c r="G821" s="25"/>
      <c r="H821" s="31"/>
      <c r="I821" s="30"/>
      <c r="M821" s="25"/>
      <c r="N821" s="31"/>
      <c r="O821" s="30"/>
      <c r="V821" s="12"/>
      <c r="W821" s="12"/>
      <c r="X821" s="14"/>
      <c r="AB821" s="25"/>
      <c r="AC821" s="12"/>
      <c r="AD821" s="12"/>
      <c r="AK821" s="12"/>
      <c r="AL821" s="30"/>
      <c r="AM821" s="32"/>
      <c r="AQ821" s="12"/>
      <c r="AR821" s="12"/>
      <c r="AS821" s="12"/>
      <c r="AZ821" s="49"/>
      <c r="BA821" s="30"/>
      <c r="BB821" s="12"/>
      <c r="BF821" s="12"/>
      <c r="BG821" s="12"/>
      <c r="BH821" s="12"/>
      <c r="BO821" s="7"/>
      <c r="BP821" s="7"/>
      <c r="BQ821" s="7"/>
      <c r="BU821" s="7"/>
      <c r="BV821" s="7"/>
      <c r="BW821" s="7"/>
      <c r="CD821" s="7"/>
      <c r="CE821" s="7"/>
      <c r="CF821" s="7"/>
      <c r="CJ821" s="7"/>
      <c r="CK821" s="7"/>
      <c r="CL821" s="7"/>
    </row>
    <row r="822" spans="1:90">
      <c r="A822" s="11"/>
      <c r="B822" s="373"/>
      <c r="C822" s="373"/>
      <c r="D822" s="373"/>
      <c r="E822" s="13"/>
      <c r="F822" s="11"/>
      <c r="G822" s="25"/>
      <c r="H822" s="31"/>
      <c r="I822" s="30"/>
      <c r="M822" s="25"/>
      <c r="N822" s="31"/>
      <c r="O822" s="30"/>
      <c r="V822" s="12"/>
      <c r="W822" s="12"/>
      <c r="X822" s="14"/>
      <c r="AB822" s="25"/>
      <c r="AC822" s="12"/>
      <c r="AD822" s="12"/>
      <c r="AK822" s="12"/>
      <c r="AL822" s="30"/>
      <c r="AM822" s="32"/>
      <c r="AQ822" s="12"/>
      <c r="AR822" s="12"/>
      <c r="AS822" s="12"/>
      <c r="AZ822" s="49"/>
      <c r="BA822" s="30"/>
      <c r="BB822" s="12"/>
      <c r="BF822" s="12"/>
      <c r="BG822" s="12"/>
      <c r="BH822" s="12"/>
      <c r="BO822" s="7"/>
      <c r="BP822" s="7"/>
      <c r="BQ822" s="7"/>
      <c r="BU822" s="7"/>
      <c r="BV822" s="7"/>
      <c r="BW822" s="7"/>
      <c r="CD822" s="7"/>
      <c r="CE822" s="7"/>
      <c r="CF822" s="7"/>
      <c r="CJ822" s="7"/>
      <c r="CK822" s="7"/>
      <c r="CL822" s="7"/>
    </row>
    <row r="823" spans="1:90">
      <c r="A823" s="11"/>
      <c r="B823" s="373"/>
      <c r="C823" s="373"/>
      <c r="D823" s="373"/>
      <c r="E823" s="13"/>
      <c r="F823" s="11"/>
      <c r="G823" s="25"/>
      <c r="H823" s="31"/>
      <c r="I823" s="30"/>
      <c r="M823" s="25"/>
      <c r="N823" s="31"/>
      <c r="O823" s="30"/>
      <c r="V823" s="12"/>
      <c r="W823" s="12"/>
      <c r="X823" s="14"/>
      <c r="AB823" s="25"/>
      <c r="AC823" s="12"/>
      <c r="AD823" s="12"/>
      <c r="AK823" s="12"/>
      <c r="AL823" s="30"/>
      <c r="AM823" s="32"/>
      <c r="AQ823" s="12"/>
      <c r="AR823" s="12"/>
      <c r="AS823" s="12"/>
      <c r="AZ823" s="49"/>
      <c r="BA823" s="30"/>
      <c r="BB823" s="12"/>
      <c r="BF823" s="12"/>
      <c r="BG823" s="12"/>
      <c r="BH823" s="12"/>
      <c r="BO823" s="7"/>
      <c r="BP823" s="7"/>
      <c r="BQ823" s="7"/>
      <c r="BU823" s="7"/>
      <c r="BV823" s="7"/>
      <c r="BW823" s="7"/>
      <c r="CD823" s="7"/>
      <c r="CE823" s="7"/>
      <c r="CF823" s="7"/>
      <c r="CJ823" s="7"/>
      <c r="CK823" s="7"/>
      <c r="CL823" s="7"/>
    </row>
    <row r="824" spans="1:90">
      <c r="A824" s="11"/>
      <c r="B824" s="373"/>
      <c r="C824" s="373"/>
      <c r="D824" s="373"/>
      <c r="E824" s="13"/>
      <c r="F824" s="11"/>
      <c r="G824" s="25"/>
      <c r="H824" s="31"/>
      <c r="I824" s="30"/>
      <c r="M824" s="25"/>
      <c r="N824" s="31"/>
      <c r="O824" s="30"/>
      <c r="V824" s="12"/>
      <c r="W824" s="12"/>
      <c r="X824" s="14"/>
      <c r="AB824" s="25"/>
      <c r="AC824" s="12"/>
      <c r="AD824" s="12"/>
      <c r="AK824" s="12"/>
      <c r="AL824" s="30"/>
      <c r="AM824" s="32"/>
      <c r="AQ824" s="12"/>
      <c r="AR824" s="12"/>
      <c r="AS824" s="12"/>
      <c r="AZ824" s="49"/>
      <c r="BA824" s="30"/>
      <c r="BB824" s="12"/>
      <c r="BF824" s="12"/>
      <c r="BG824" s="12"/>
      <c r="BH824" s="12"/>
      <c r="BO824" s="7"/>
      <c r="BP824" s="7"/>
      <c r="BQ824" s="7"/>
      <c r="BU824" s="7"/>
      <c r="BV824" s="7"/>
      <c r="BW824" s="7"/>
      <c r="CD824" s="7"/>
      <c r="CE824" s="7"/>
      <c r="CF824" s="7"/>
      <c r="CJ824" s="7"/>
      <c r="CK824" s="7"/>
      <c r="CL824" s="7"/>
    </row>
    <row r="825" spans="1:90">
      <c r="A825" s="11"/>
      <c r="B825" s="373"/>
      <c r="C825" s="373"/>
      <c r="D825" s="373"/>
      <c r="E825" s="13"/>
      <c r="F825" s="11"/>
      <c r="G825" s="25"/>
      <c r="H825" s="31"/>
      <c r="I825" s="30"/>
      <c r="M825" s="25"/>
      <c r="N825" s="31"/>
      <c r="O825" s="30"/>
      <c r="V825" s="12"/>
      <c r="W825" s="12"/>
      <c r="X825" s="14"/>
      <c r="AB825" s="25"/>
      <c r="AC825" s="12"/>
      <c r="AD825" s="12"/>
      <c r="AK825" s="12"/>
      <c r="AL825" s="30"/>
      <c r="AM825" s="32"/>
      <c r="AQ825" s="12"/>
      <c r="AR825" s="12"/>
      <c r="AS825" s="12"/>
      <c r="AZ825" s="49"/>
      <c r="BA825" s="30"/>
      <c r="BB825" s="12"/>
      <c r="BF825" s="12"/>
      <c r="BG825" s="12"/>
      <c r="BH825" s="12"/>
      <c r="BO825" s="7"/>
      <c r="BP825" s="7"/>
      <c r="BQ825" s="7"/>
      <c r="BU825" s="7"/>
      <c r="BV825" s="7"/>
      <c r="BW825" s="7"/>
      <c r="CD825" s="7"/>
      <c r="CE825" s="7"/>
      <c r="CF825" s="7"/>
      <c r="CJ825" s="7"/>
      <c r="CK825" s="7"/>
      <c r="CL825" s="7"/>
    </row>
    <row r="826" spans="1:90">
      <c r="A826" s="11"/>
      <c r="B826" s="373"/>
      <c r="C826" s="373"/>
      <c r="D826" s="373"/>
      <c r="E826" s="13"/>
      <c r="F826" s="11"/>
      <c r="G826" s="25"/>
      <c r="H826" s="31"/>
      <c r="I826" s="30"/>
      <c r="M826" s="25"/>
      <c r="N826" s="31"/>
      <c r="O826" s="30"/>
      <c r="V826" s="12"/>
      <c r="W826" s="12"/>
      <c r="X826" s="14"/>
      <c r="AB826" s="25"/>
      <c r="AC826" s="12"/>
      <c r="AD826" s="12"/>
      <c r="AK826" s="12"/>
      <c r="AL826" s="30"/>
      <c r="AM826" s="32"/>
      <c r="AQ826" s="12"/>
      <c r="AR826" s="12"/>
      <c r="AS826" s="12"/>
      <c r="AZ826" s="49"/>
      <c r="BA826" s="30"/>
      <c r="BB826" s="12"/>
      <c r="BF826" s="12"/>
      <c r="BG826" s="12"/>
      <c r="BH826" s="12"/>
      <c r="BO826" s="7"/>
      <c r="BP826" s="7"/>
      <c r="BQ826" s="7"/>
      <c r="BU826" s="7"/>
      <c r="BV826" s="7"/>
      <c r="BW826" s="7"/>
      <c r="CD826" s="7"/>
      <c r="CE826" s="7"/>
      <c r="CF826" s="7"/>
      <c r="CJ826" s="7"/>
      <c r="CK826" s="7"/>
      <c r="CL826" s="7"/>
    </row>
    <row r="827" spans="1:90">
      <c r="A827" s="11"/>
      <c r="B827" s="373"/>
      <c r="C827" s="373"/>
      <c r="D827" s="373"/>
      <c r="E827" s="13"/>
      <c r="F827" s="11"/>
      <c r="G827" s="25"/>
      <c r="H827" s="31"/>
      <c r="I827" s="30"/>
      <c r="M827" s="25"/>
      <c r="N827" s="31"/>
      <c r="O827" s="30"/>
      <c r="V827" s="12"/>
      <c r="W827" s="12"/>
      <c r="X827" s="14"/>
      <c r="AB827" s="25"/>
      <c r="AC827" s="12"/>
      <c r="AD827" s="12"/>
      <c r="AK827" s="12"/>
      <c r="AL827" s="30"/>
      <c r="AM827" s="32"/>
      <c r="AQ827" s="12"/>
      <c r="AR827" s="12"/>
      <c r="AS827" s="12"/>
      <c r="AZ827" s="49"/>
      <c r="BA827" s="30"/>
      <c r="BB827" s="12"/>
      <c r="BF827" s="12"/>
      <c r="BG827" s="12"/>
      <c r="BH827" s="12"/>
      <c r="BO827" s="7"/>
      <c r="BP827" s="7"/>
      <c r="BQ827" s="7"/>
      <c r="BU827" s="7"/>
      <c r="BV827" s="7"/>
      <c r="BW827" s="7"/>
      <c r="CD827" s="7"/>
      <c r="CE827" s="7"/>
      <c r="CF827" s="7"/>
      <c r="CJ827" s="7"/>
      <c r="CK827" s="7"/>
      <c r="CL827" s="7"/>
    </row>
    <row r="828" spans="1:90">
      <c r="A828" s="11"/>
      <c r="B828" s="373"/>
      <c r="C828" s="373"/>
      <c r="D828" s="373"/>
      <c r="E828" s="13"/>
      <c r="F828" s="11"/>
      <c r="G828" s="25"/>
      <c r="H828" s="31"/>
      <c r="I828" s="30"/>
      <c r="M828" s="25"/>
      <c r="N828" s="31"/>
      <c r="O828" s="30"/>
      <c r="V828" s="12"/>
      <c r="W828" s="12"/>
      <c r="X828" s="14"/>
      <c r="AB828" s="25"/>
      <c r="AC828" s="12"/>
      <c r="AD828" s="12"/>
      <c r="AK828" s="12"/>
      <c r="AL828" s="30"/>
      <c r="AM828" s="32"/>
      <c r="AQ828" s="12"/>
      <c r="AR828" s="12"/>
      <c r="AS828" s="12"/>
      <c r="AZ828" s="49"/>
      <c r="BA828" s="30"/>
      <c r="BB828" s="12"/>
      <c r="BF828" s="12"/>
      <c r="BG828" s="12"/>
      <c r="BH828" s="12"/>
      <c r="BO828" s="7"/>
      <c r="BP828" s="7"/>
      <c r="BQ828" s="7"/>
      <c r="BU828" s="7"/>
      <c r="BV828" s="7"/>
      <c r="BW828" s="7"/>
      <c r="CD828" s="7"/>
      <c r="CE828" s="7"/>
      <c r="CF828" s="7"/>
      <c r="CJ828" s="7"/>
      <c r="CK828" s="7"/>
      <c r="CL828" s="7"/>
    </row>
    <row r="829" spans="1:90">
      <c r="A829" s="11"/>
      <c r="B829" s="373"/>
      <c r="C829" s="373"/>
      <c r="D829" s="373"/>
      <c r="E829" s="13"/>
      <c r="F829" s="11"/>
      <c r="G829" s="25"/>
      <c r="H829" s="31"/>
      <c r="I829" s="30"/>
      <c r="M829" s="25"/>
      <c r="N829" s="31"/>
      <c r="O829" s="30"/>
      <c r="V829" s="12"/>
      <c r="W829" s="12"/>
      <c r="X829" s="14"/>
      <c r="AB829" s="25"/>
      <c r="AC829" s="12"/>
      <c r="AD829" s="12"/>
      <c r="AK829" s="12"/>
      <c r="AL829" s="30"/>
      <c r="AM829" s="32"/>
      <c r="AQ829" s="12"/>
      <c r="AR829" s="12"/>
      <c r="AS829" s="12"/>
      <c r="AZ829" s="49"/>
      <c r="BA829" s="30"/>
      <c r="BB829" s="12"/>
      <c r="BF829" s="12"/>
      <c r="BG829" s="12"/>
      <c r="BH829" s="12"/>
      <c r="BO829" s="7"/>
      <c r="BP829" s="7"/>
      <c r="BQ829" s="7"/>
      <c r="BU829" s="7"/>
      <c r="BV829" s="7"/>
      <c r="BW829" s="7"/>
      <c r="CD829" s="7"/>
      <c r="CE829" s="7"/>
      <c r="CF829" s="7"/>
      <c r="CJ829" s="7"/>
      <c r="CK829" s="7"/>
      <c r="CL829" s="7"/>
    </row>
    <row r="830" spans="1:90">
      <c r="A830" s="11"/>
      <c r="B830" s="373"/>
      <c r="C830" s="373"/>
      <c r="D830" s="373"/>
      <c r="E830" s="13"/>
      <c r="F830" s="11"/>
      <c r="G830" s="25"/>
      <c r="H830" s="31"/>
      <c r="I830" s="30"/>
      <c r="M830" s="25"/>
      <c r="N830" s="31"/>
      <c r="O830" s="30"/>
      <c r="V830" s="12"/>
      <c r="W830" s="12"/>
      <c r="X830" s="14"/>
      <c r="AB830" s="25"/>
      <c r="AC830" s="12"/>
      <c r="AD830" s="12"/>
      <c r="AK830" s="12"/>
      <c r="AL830" s="30"/>
      <c r="AM830" s="32"/>
      <c r="AQ830" s="12"/>
      <c r="AR830" s="12"/>
      <c r="AS830" s="12"/>
      <c r="AZ830" s="49"/>
      <c r="BA830" s="30"/>
      <c r="BB830" s="12"/>
      <c r="BF830" s="12"/>
      <c r="BG830" s="12"/>
      <c r="BH830" s="12"/>
      <c r="BO830" s="7"/>
      <c r="BP830" s="7"/>
      <c r="BQ830" s="7"/>
      <c r="BU830" s="7"/>
      <c r="BV830" s="7"/>
      <c r="BW830" s="7"/>
      <c r="CD830" s="7"/>
      <c r="CE830" s="7"/>
      <c r="CF830" s="7"/>
      <c r="CJ830" s="7"/>
      <c r="CK830" s="7"/>
      <c r="CL830" s="7"/>
    </row>
    <row r="831" spans="1:90">
      <c r="A831" s="11"/>
      <c r="B831" s="373"/>
      <c r="C831" s="373"/>
      <c r="D831" s="373"/>
      <c r="E831" s="13"/>
      <c r="F831" s="11"/>
      <c r="G831" s="25"/>
      <c r="H831" s="31"/>
      <c r="I831" s="30"/>
      <c r="M831" s="25"/>
      <c r="N831" s="31"/>
      <c r="O831" s="30"/>
      <c r="V831" s="12"/>
      <c r="W831" s="12"/>
      <c r="X831" s="14"/>
      <c r="AB831" s="25"/>
      <c r="AC831" s="12"/>
      <c r="AD831" s="12"/>
      <c r="AK831" s="12"/>
      <c r="AL831" s="30"/>
      <c r="AM831" s="32"/>
      <c r="AQ831" s="12"/>
      <c r="AR831" s="12"/>
      <c r="AS831" s="12"/>
      <c r="AZ831" s="49"/>
      <c r="BA831" s="30"/>
      <c r="BB831" s="12"/>
      <c r="BF831" s="12"/>
      <c r="BG831" s="12"/>
      <c r="BH831" s="12"/>
      <c r="BO831" s="7"/>
      <c r="BP831" s="7"/>
      <c r="BQ831" s="7"/>
      <c r="BU831" s="7"/>
      <c r="BV831" s="7"/>
      <c r="BW831" s="7"/>
      <c r="CD831" s="7"/>
      <c r="CE831" s="7"/>
      <c r="CF831" s="7"/>
      <c r="CJ831" s="7"/>
      <c r="CK831" s="7"/>
      <c r="CL831" s="7"/>
    </row>
    <row r="832" spans="1:90">
      <c r="A832" s="11"/>
      <c r="B832" s="373"/>
      <c r="C832" s="373"/>
      <c r="D832" s="373"/>
      <c r="E832" s="13"/>
      <c r="F832" s="11"/>
      <c r="G832" s="25"/>
      <c r="H832" s="31"/>
      <c r="I832" s="30"/>
      <c r="M832" s="25"/>
      <c r="N832" s="31"/>
      <c r="O832" s="30"/>
      <c r="V832" s="12"/>
      <c r="W832" s="12"/>
      <c r="X832" s="14"/>
      <c r="AB832" s="25"/>
      <c r="AC832" s="12"/>
      <c r="AD832" s="12"/>
      <c r="AK832" s="12"/>
      <c r="AL832" s="30"/>
      <c r="AM832" s="32"/>
      <c r="AQ832" s="12"/>
      <c r="AR832" s="12"/>
      <c r="AS832" s="12"/>
      <c r="AZ832" s="49"/>
      <c r="BA832" s="30"/>
      <c r="BB832" s="12"/>
      <c r="BF832" s="12"/>
      <c r="BG832" s="12"/>
      <c r="BH832" s="12"/>
      <c r="BO832" s="7"/>
      <c r="BP832" s="7"/>
      <c r="BQ832" s="7"/>
      <c r="BU832" s="7"/>
      <c r="BV832" s="7"/>
      <c r="BW832" s="7"/>
      <c r="CD832" s="7"/>
      <c r="CE832" s="7"/>
      <c r="CF832" s="7"/>
      <c r="CJ832" s="7"/>
      <c r="CK832" s="7"/>
      <c r="CL832" s="7"/>
    </row>
    <row r="833" spans="1:90">
      <c r="A833" s="11"/>
      <c r="B833" s="373"/>
      <c r="C833" s="373"/>
      <c r="D833" s="373"/>
      <c r="E833" s="13"/>
      <c r="F833" s="11"/>
      <c r="G833" s="25"/>
      <c r="H833" s="31"/>
      <c r="I833" s="30"/>
      <c r="M833" s="25"/>
      <c r="N833" s="31"/>
      <c r="O833" s="30"/>
      <c r="V833" s="12"/>
      <c r="W833" s="12"/>
      <c r="X833" s="14"/>
      <c r="AB833" s="25"/>
      <c r="AC833" s="12"/>
      <c r="AD833" s="12"/>
      <c r="AK833" s="12"/>
      <c r="AL833" s="30"/>
      <c r="AM833" s="32"/>
      <c r="AQ833" s="12"/>
      <c r="AR833" s="12"/>
      <c r="AS833" s="12"/>
      <c r="AZ833" s="49"/>
      <c r="BA833" s="30"/>
      <c r="BB833" s="12"/>
      <c r="BF833" s="12"/>
      <c r="BG833" s="12"/>
      <c r="BH833" s="12"/>
      <c r="BO833" s="7"/>
      <c r="BP833" s="7"/>
      <c r="BQ833" s="7"/>
      <c r="BU833" s="7"/>
      <c r="BV833" s="7"/>
      <c r="BW833" s="7"/>
      <c r="CD833" s="7"/>
      <c r="CE833" s="7"/>
      <c r="CF833" s="7"/>
      <c r="CJ833" s="7"/>
      <c r="CK833" s="7"/>
      <c r="CL833" s="7"/>
    </row>
    <row r="834" spans="1:90">
      <c r="A834" s="11"/>
      <c r="B834" s="373"/>
      <c r="C834" s="373"/>
      <c r="D834" s="373"/>
      <c r="E834" s="13"/>
      <c r="F834" s="11"/>
      <c r="G834" s="25"/>
      <c r="H834" s="31"/>
      <c r="I834" s="30"/>
      <c r="M834" s="25"/>
      <c r="N834" s="31"/>
      <c r="O834" s="30"/>
      <c r="V834" s="12"/>
      <c r="W834" s="12"/>
      <c r="X834" s="14"/>
      <c r="AB834" s="25"/>
      <c r="AC834" s="12"/>
      <c r="AD834" s="12"/>
      <c r="AK834" s="12"/>
      <c r="AL834" s="30"/>
      <c r="AM834" s="32"/>
      <c r="AQ834" s="12"/>
      <c r="AR834" s="12"/>
      <c r="AS834" s="12"/>
      <c r="AZ834" s="49"/>
      <c r="BA834" s="30"/>
      <c r="BB834" s="12"/>
      <c r="BF834" s="12"/>
      <c r="BG834" s="12"/>
      <c r="BH834" s="12"/>
      <c r="BO834" s="7"/>
      <c r="BP834" s="7"/>
      <c r="BQ834" s="7"/>
      <c r="BU834" s="7"/>
      <c r="BV834" s="7"/>
      <c r="BW834" s="7"/>
      <c r="CD834" s="7"/>
      <c r="CE834" s="7"/>
      <c r="CF834" s="7"/>
      <c r="CJ834" s="7"/>
      <c r="CK834" s="7"/>
      <c r="CL834" s="7"/>
    </row>
    <row r="835" spans="1:90">
      <c r="A835" s="11"/>
      <c r="B835" s="373"/>
      <c r="C835" s="373"/>
      <c r="D835" s="373"/>
      <c r="E835" s="13"/>
      <c r="F835" s="11"/>
      <c r="G835" s="25"/>
      <c r="H835" s="31"/>
      <c r="I835" s="30"/>
      <c r="M835" s="25"/>
      <c r="N835" s="31"/>
      <c r="O835" s="30"/>
      <c r="V835" s="12"/>
      <c r="W835" s="12"/>
      <c r="X835" s="14"/>
      <c r="AB835" s="25"/>
      <c r="AC835" s="12"/>
      <c r="AD835" s="12"/>
      <c r="AK835" s="12"/>
      <c r="AL835" s="30"/>
      <c r="AM835" s="32"/>
      <c r="AQ835" s="12"/>
      <c r="AR835" s="12"/>
      <c r="AS835" s="12"/>
      <c r="AZ835" s="49"/>
      <c r="BA835" s="30"/>
      <c r="BB835" s="12"/>
      <c r="BF835" s="12"/>
      <c r="BG835" s="12"/>
      <c r="BH835" s="12"/>
      <c r="BO835" s="7"/>
      <c r="BP835" s="7"/>
      <c r="BQ835" s="7"/>
      <c r="BU835" s="7"/>
      <c r="BV835" s="7"/>
      <c r="BW835" s="7"/>
      <c r="CD835" s="7"/>
      <c r="CE835" s="7"/>
      <c r="CF835" s="7"/>
      <c r="CJ835" s="7"/>
      <c r="CK835" s="7"/>
      <c r="CL835" s="7"/>
    </row>
    <row r="836" spans="1:90">
      <c r="A836" s="11"/>
      <c r="B836" s="373"/>
      <c r="C836" s="373"/>
      <c r="D836" s="373"/>
      <c r="E836" s="13"/>
      <c r="F836" s="11"/>
      <c r="G836" s="25"/>
      <c r="H836" s="31"/>
      <c r="I836" s="30"/>
      <c r="M836" s="25"/>
      <c r="N836" s="31"/>
      <c r="O836" s="30"/>
      <c r="V836" s="12"/>
      <c r="W836" s="12"/>
      <c r="X836" s="14"/>
      <c r="AB836" s="25"/>
      <c r="AC836" s="12"/>
      <c r="AD836" s="12"/>
      <c r="AK836" s="12"/>
      <c r="AL836" s="30"/>
      <c r="AM836" s="32"/>
      <c r="AQ836" s="12"/>
      <c r="AR836" s="12"/>
      <c r="AS836" s="12"/>
      <c r="AZ836" s="49"/>
      <c r="BA836" s="30"/>
      <c r="BB836" s="12"/>
      <c r="BF836" s="12"/>
      <c r="BG836" s="12"/>
      <c r="BH836" s="12"/>
      <c r="BO836" s="7"/>
      <c r="BP836" s="7"/>
      <c r="BQ836" s="7"/>
      <c r="BU836" s="7"/>
      <c r="BV836" s="7"/>
      <c r="BW836" s="7"/>
      <c r="CD836" s="7"/>
      <c r="CE836" s="7"/>
      <c r="CF836" s="7"/>
      <c r="CJ836" s="7"/>
      <c r="CK836" s="7"/>
      <c r="CL836" s="7"/>
    </row>
    <row r="837" spans="1:90">
      <c r="A837" s="11"/>
      <c r="B837" s="373"/>
      <c r="C837" s="373"/>
      <c r="D837" s="373"/>
      <c r="E837" s="13"/>
      <c r="F837" s="11"/>
      <c r="G837" s="25"/>
      <c r="H837" s="31"/>
      <c r="I837" s="30"/>
      <c r="M837" s="25"/>
      <c r="N837" s="31"/>
      <c r="O837" s="30"/>
      <c r="V837" s="12"/>
      <c r="W837" s="12"/>
      <c r="X837" s="14"/>
      <c r="AB837" s="25"/>
      <c r="AC837" s="12"/>
      <c r="AD837" s="12"/>
      <c r="AK837" s="12"/>
      <c r="AL837" s="30"/>
      <c r="AM837" s="32"/>
      <c r="AQ837" s="12"/>
      <c r="AR837" s="12"/>
      <c r="AS837" s="12"/>
      <c r="AZ837" s="49"/>
      <c r="BA837" s="30"/>
      <c r="BB837" s="12"/>
      <c r="BF837" s="12"/>
      <c r="BG837" s="12"/>
      <c r="BH837" s="12"/>
      <c r="BO837" s="7"/>
      <c r="BP837" s="7"/>
      <c r="BQ837" s="7"/>
      <c r="BU837" s="7"/>
      <c r="BV837" s="7"/>
      <c r="BW837" s="7"/>
      <c r="CD837" s="7"/>
      <c r="CE837" s="7"/>
      <c r="CF837" s="7"/>
      <c r="CJ837" s="7"/>
      <c r="CK837" s="7"/>
      <c r="CL837" s="7"/>
    </row>
    <row r="838" spans="1:90">
      <c r="A838" s="11"/>
      <c r="B838" s="373"/>
      <c r="C838" s="373"/>
      <c r="D838" s="373"/>
      <c r="E838" s="13"/>
      <c r="F838" s="11"/>
      <c r="G838" s="25"/>
      <c r="H838" s="31"/>
      <c r="I838" s="30"/>
      <c r="M838" s="25"/>
      <c r="N838" s="31"/>
      <c r="O838" s="30"/>
      <c r="V838" s="12"/>
      <c r="W838" s="12"/>
      <c r="X838" s="14"/>
      <c r="AB838" s="25"/>
      <c r="AC838" s="12"/>
      <c r="AD838" s="12"/>
      <c r="AK838" s="12"/>
      <c r="AL838" s="30"/>
      <c r="AM838" s="32"/>
      <c r="AQ838" s="12"/>
      <c r="AR838" s="12"/>
      <c r="AS838" s="12"/>
      <c r="AZ838" s="49"/>
      <c r="BA838" s="30"/>
      <c r="BB838" s="12"/>
      <c r="BF838" s="12"/>
      <c r="BG838" s="12"/>
      <c r="BH838" s="12"/>
      <c r="BO838" s="7"/>
      <c r="BP838" s="7"/>
      <c r="BQ838" s="7"/>
      <c r="BU838" s="7"/>
      <c r="BV838" s="7"/>
      <c r="BW838" s="7"/>
      <c r="CD838" s="7"/>
      <c r="CE838" s="7"/>
      <c r="CF838" s="7"/>
      <c r="CJ838" s="7"/>
      <c r="CK838" s="7"/>
      <c r="CL838" s="7"/>
    </row>
    <row r="839" spans="1:90">
      <c r="A839" s="11"/>
      <c r="B839" s="373"/>
      <c r="C839" s="373"/>
      <c r="D839" s="373"/>
      <c r="E839" s="13"/>
      <c r="F839" s="11"/>
      <c r="G839" s="25"/>
      <c r="H839" s="31"/>
      <c r="I839" s="30"/>
      <c r="M839" s="25"/>
      <c r="N839" s="31"/>
      <c r="O839" s="30"/>
      <c r="V839" s="12"/>
      <c r="W839" s="12"/>
      <c r="X839" s="14"/>
      <c r="AB839" s="25"/>
      <c r="AC839" s="12"/>
      <c r="AD839" s="12"/>
      <c r="AK839" s="12"/>
      <c r="AL839" s="30"/>
      <c r="AM839" s="32"/>
      <c r="AQ839" s="12"/>
      <c r="AR839" s="12"/>
      <c r="AS839" s="12"/>
      <c r="AZ839" s="49"/>
      <c r="BA839" s="30"/>
      <c r="BB839" s="12"/>
      <c r="BF839" s="12"/>
      <c r="BG839" s="12"/>
      <c r="BH839" s="12"/>
      <c r="BO839" s="7"/>
      <c r="BP839" s="7"/>
      <c r="BQ839" s="7"/>
      <c r="BU839" s="7"/>
      <c r="BV839" s="7"/>
      <c r="BW839" s="7"/>
      <c r="CD839" s="7"/>
      <c r="CE839" s="7"/>
      <c r="CF839" s="7"/>
      <c r="CJ839" s="7"/>
      <c r="CK839" s="7"/>
      <c r="CL839" s="7"/>
    </row>
    <row r="840" spans="1:90">
      <c r="A840" s="11"/>
      <c r="B840" s="373"/>
      <c r="C840" s="373"/>
      <c r="D840" s="373"/>
      <c r="E840" s="13"/>
      <c r="F840" s="11"/>
      <c r="G840" s="25"/>
      <c r="H840" s="31"/>
      <c r="I840" s="30"/>
      <c r="M840" s="25"/>
      <c r="N840" s="31"/>
      <c r="O840" s="30"/>
      <c r="V840" s="12"/>
      <c r="W840" s="12"/>
      <c r="X840" s="14"/>
      <c r="AB840" s="25"/>
      <c r="AC840" s="12"/>
      <c r="AD840" s="12"/>
      <c r="AK840" s="12"/>
      <c r="AL840" s="30"/>
      <c r="AM840" s="32"/>
      <c r="AQ840" s="12"/>
      <c r="AR840" s="12"/>
      <c r="AS840" s="12"/>
      <c r="AZ840" s="49"/>
      <c r="BA840" s="30"/>
      <c r="BB840" s="12"/>
      <c r="BF840" s="12"/>
      <c r="BG840" s="12"/>
      <c r="BH840" s="12"/>
      <c r="BO840" s="7"/>
      <c r="BP840" s="7"/>
      <c r="BQ840" s="7"/>
      <c r="BU840" s="7"/>
      <c r="BV840" s="7"/>
      <c r="BW840" s="7"/>
      <c r="CD840" s="7"/>
      <c r="CE840" s="7"/>
      <c r="CF840" s="7"/>
      <c r="CJ840" s="7"/>
      <c r="CK840" s="7"/>
      <c r="CL840" s="7"/>
    </row>
    <row r="841" spans="1:90">
      <c r="A841" s="11"/>
      <c r="B841" s="373"/>
      <c r="C841" s="373"/>
      <c r="D841" s="373"/>
      <c r="E841" s="13"/>
      <c r="F841" s="11"/>
      <c r="G841" s="25"/>
      <c r="H841" s="31"/>
      <c r="I841" s="30"/>
      <c r="M841" s="25"/>
      <c r="N841" s="31"/>
      <c r="O841" s="30"/>
      <c r="V841" s="12"/>
      <c r="W841" s="12"/>
      <c r="X841" s="14"/>
      <c r="AB841" s="25"/>
      <c r="AC841" s="12"/>
      <c r="AD841" s="12"/>
      <c r="AK841" s="12"/>
      <c r="AL841" s="30"/>
      <c r="AM841" s="32"/>
      <c r="AQ841" s="12"/>
      <c r="AR841" s="12"/>
      <c r="AS841" s="12"/>
      <c r="AZ841" s="49"/>
      <c r="BA841" s="30"/>
      <c r="BB841" s="12"/>
      <c r="BF841" s="12"/>
      <c r="BG841" s="12"/>
      <c r="BH841" s="12"/>
      <c r="BO841" s="7"/>
      <c r="BP841" s="7"/>
      <c r="BQ841" s="7"/>
      <c r="BU841" s="7"/>
      <c r="BV841" s="7"/>
      <c r="BW841" s="7"/>
      <c r="CD841" s="7"/>
      <c r="CE841" s="7"/>
      <c r="CF841" s="7"/>
      <c r="CJ841" s="7"/>
      <c r="CK841" s="7"/>
      <c r="CL841" s="7"/>
    </row>
    <row r="842" spans="1:90">
      <c r="A842" s="11"/>
      <c r="B842" s="373"/>
      <c r="C842" s="373"/>
      <c r="D842" s="373"/>
      <c r="E842" s="13"/>
      <c r="F842" s="11"/>
      <c r="G842" s="25"/>
      <c r="H842" s="31"/>
      <c r="I842" s="30"/>
      <c r="M842" s="25"/>
      <c r="N842" s="31"/>
      <c r="O842" s="30"/>
      <c r="V842" s="12"/>
      <c r="W842" s="12"/>
      <c r="X842" s="14"/>
      <c r="AB842" s="25"/>
      <c r="AC842" s="12"/>
      <c r="AD842" s="12"/>
      <c r="AK842" s="12"/>
      <c r="AL842" s="30"/>
      <c r="AM842" s="32"/>
      <c r="AQ842" s="12"/>
      <c r="AR842" s="12"/>
      <c r="AS842" s="12"/>
      <c r="AZ842" s="49"/>
      <c r="BA842" s="30"/>
      <c r="BB842" s="12"/>
      <c r="BF842" s="12"/>
      <c r="BG842" s="12"/>
      <c r="BH842" s="12"/>
      <c r="BO842" s="7"/>
      <c r="BP842" s="7"/>
      <c r="BQ842" s="7"/>
      <c r="BU842" s="7"/>
      <c r="BV842" s="7"/>
      <c r="BW842" s="7"/>
      <c r="CD842" s="7"/>
      <c r="CE842" s="7"/>
      <c r="CF842" s="7"/>
      <c r="CJ842" s="7"/>
      <c r="CK842" s="7"/>
      <c r="CL842" s="7"/>
    </row>
    <row r="843" spans="1:90">
      <c r="A843" s="11"/>
      <c r="B843" s="373"/>
      <c r="C843" s="373"/>
      <c r="D843" s="373"/>
      <c r="E843" s="13"/>
      <c r="F843" s="11"/>
      <c r="G843" s="25"/>
      <c r="H843" s="31"/>
      <c r="I843" s="30"/>
      <c r="M843" s="25"/>
      <c r="N843" s="31"/>
      <c r="O843" s="30"/>
      <c r="V843" s="12"/>
      <c r="W843" s="12"/>
      <c r="X843" s="14"/>
      <c r="AB843" s="25"/>
      <c r="AC843" s="12"/>
      <c r="AD843" s="12"/>
      <c r="AK843" s="12"/>
      <c r="AL843" s="30"/>
      <c r="AM843" s="32"/>
      <c r="AQ843" s="12"/>
      <c r="AR843" s="12"/>
      <c r="AS843" s="12"/>
      <c r="AZ843" s="49"/>
      <c r="BA843" s="30"/>
      <c r="BB843" s="12"/>
      <c r="BF843" s="12"/>
      <c r="BG843" s="12"/>
      <c r="BH843" s="12"/>
      <c r="BO843" s="7"/>
      <c r="BP843" s="7"/>
      <c r="BQ843" s="7"/>
      <c r="BU843" s="7"/>
      <c r="BV843" s="7"/>
      <c r="BW843" s="7"/>
      <c r="CD843" s="7"/>
      <c r="CE843" s="7"/>
      <c r="CF843" s="7"/>
      <c r="CJ843" s="7"/>
      <c r="CK843" s="7"/>
      <c r="CL843" s="7"/>
    </row>
    <row r="844" spans="1:90">
      <c r="A844" s="11"/>
      <c r="B844" s="373"/>
      <c r="C844" s="373"/>
      <c r="D844" s="373"/>
      <c r="E844" s="13"/>
      <c r="F844" s="11"/>
      <c r="G844" s="25"/>
      <c r="H844" s="31"/>
      <c r="I844" s="30"/>
      <c r="M844" s="25"/>
      <c r="N844" s="31"/>
      <c r="O844" s="30"/>
      <c r="V844" s="12"/>
      <c r="W844" s="12"/>
      <c r="X844" s="14"/>
      <c r="AB844" s="25"/>
      <c r="AC844" s="12"/>
      <c r="AD844" s="12"/>
      <c r="AK844" s="12"/>
      <c r="AL844" s="30"/>
      <c r="AM844" s="32"/>
      <c r="AQ844" s="12"/>
      <c r="AR844" s="12"/>
      <c r="AS844" s="12"/>
      <c r="AZ844" s="49"/>
      <c r="BA844" s="30"/>
      <c r="BB844" s="12"/>
      <c r="BF844" s="12"/>
      <c r="BG844" s="12"/>
      <c r="BH844" s="12"/>
      <c r="BO844" s="7"/>
      <c r="BP844" s="7"/>
      <c r="BQ844" s="7"/>
      <c r="BU844" s="7"/>
      <c r="BV844" s="7"/>
      <c r="BW844" s="7"/>
      <c r="CD844" s="7"/>
      <c r="CE844" s="7"/>
      <c r="CF844" s="7"/>
      <c r="CJ844" s="7"/>
      <c r="CK844" s="7"/>
      <c r="CL844" s="7"/>
    </row>
    <row r="845" spans="1:90">
      <c r="A845" s="11"/>
      <c r="B845" s="373"/>
      <c r="C845" s="373"/>
      <c r="D845" s="373"/>
      <c r="E845" s="13"/>
      <c r="F845" s="11"/>
      <c r="G845" s="25"/>
      <c r="H845" s="31"/>
      <c r="I845" s="30"/>
      <c r="M845" s="25"/>
      <c r="N845" s="31"/>
      <c r="O845" s="30"/>
      <c r="V845" s="12"/>
      <c r="W845" s="12"/>
      <c r="X845" s="14"/>
      <c r="AB845" s="25"/>
      <c r="AC845" s="12"/>
      <c r="AD845" s="12"/>
      <c r="AK845" s="12"/>
      <c r="AL845" s="30"/>
      <c r="AM845" s="32"/>
      <c r="AQ845" s="12"/>
      <c r="AR845" s="12"/>
      <c r="AS845" s="12"/>
      <c r="AZ845" s="49"/>
      <c r="BA845" s="30"/>
      <c r="BB845" s="12"/>
      <c r="BF845" s="12"/>
      <c r="BG845" s="12"/>
      <c r="BH845" s="12"/>
      <c r="BO845" s="7"/>
      <c r="BP845" s="7"/>
      <c r="BQ845" s="7"/>
      <c r="BU845" s="7"/>
      <c r="BV845" s="7"/>
      <c r="BW845" s="7"/>
      <c r="CD845" s="7"/>
      <c r="CE845" s="7"/>
      <c r="CF845" s="7"/>
      <c r="CJ845" s="7"/>
      <c r="CK845" s="7"/>
      <c r="CL845" s="7"/>
    </row>
    <row r="846" spans="1:90">
      <c r="A846" s="11"/>
      <c r="B846" s="373"/>
      <c r="C846" s="373"/>
      <c r="D846" s="373"/>
      <c r="E846" s="13"/>
      <c r="F846" s="11"/>
      <c r="G846" s="25"/>
      <c r="H846" s="31"/>
      <c r="I846" s="30"/>
      <c r="M846" s="25"/>
      <c r="N846" s="31"/>
      <c r="O846" s="30"/>
      <c r="V846" s="12"/>
      <c r="W846" s="12"/>
      <c r="X846" s="14"/>
      <c r="AB846" s="25"/>
      <c r="AC846" s="12"/>
      <c r="AD846" s="12"/>
      <c r="AK846" s="12"/>
      <c r="AL846" s="30"/>
      <c r="AM846" s="32"/>
      <c r="AQ846" s="12"/>
      <c r="AR846" s="12"/>
      <c r="AS846" s="12"/>
      <c r="AZ846" s="49"/>
      <c r="BA846" s="30"/>
      <c r="BB846" s="12"/>
      <c r="BF846" s="12"/>
      <c r="BG846" s="12"/>
      <c r="BH846" s="12"/>
      <c r="BO846" s="7"/>
      <c r="BP846" s="7"/>
      <c r="BQ846" s="7"/>
      <c r="BU846" s="7"/>
      <c r="BV846" s="7"/>
      <c r="BW846" s="7"/>
      <c r="CD846" s="7"/>
      <c r="CE846" s="7"/>
      <c r="CF846" s="7"/>
      <c r="CJ846" s="7"/>
      <c r="CK846" s="7"/>
      <c r="CL846" s="7"/>
    </row>
    <row r="847" spans="1:90">
      <c r="A847" s="11"/>
      <c r="B847" s="373"/>
      <c r="C847" s="373"/>
      <c r="D847" s="373"/>
      <c r="E847" s="13"/>
      <c r="F847" s="11"/>
      <c r="G847" s="25"/>
      <c r="H847" s="31"/>
      <c r="I847" s="30"/>
      <c r="M847" s="25"/>
      <c r="N847" s="31"/>
      <c r="O847" s="30"/>
      <c r="V847" s="12"/>
      <c r="W847" s="12"/>
      <c r="X847" s="14"/>
      <c r="AB847" s="25"/>
      <c r="AC847" s="12"/>
      <c r="AD847" s="12"/>
      <c r="AK847" s="12"/>
      <c r="AL847" s="30"/>
      <c r="AM847" s="32"/>
      <c r="AQ847" s="12"/>
      <c r="AR847" s="12"/>
      <c r="AS847" s="12"/>
      <c r="AZ847" s="49"/>
      <c r="BA847" s="30"/>
      <c r="BB847" s="12"/>
      <c r="BF847" s="12"/>
      <c r="BG847" s="12"/>
      <c r="BH847" s="12"/>
      <c r="BO847" s="7"/>
      <c r="BP847" s="7"/>
      <c r="BQ847" s="7"/>
      <c r="BU847" s="7"/>
      <c r="BV847" s="7"/>
      <c r="BW847" s="7"/>
      <c r="CD847" s="7"/>
      <c r="CE847" s="7"/>
      <c r="CF847" s="7"/>
      <c r="CJ847" s="7"/>
      <c r="CK847" s="7"/>
      <c r="CL847" s="7"/>
    </row>
    <row r="848" spans="1:90">
      <c r="A848" s="11"/>
      <c r="B848" s="373"/>
      <c r="C848" s="373"/>
      <c r="D848" s="373"/>
      <c r="E848" s="13"/>
      <c r="F848" s="11"/>
      <c r="G848" s="25"/>
      <c r="H848" s="31"/>
      <c r="I848" s="30"/>
      <c r="M848" s="25"/>
      <c r="N848" s="31"/>
      <c r="O848" s="30"/>
      <c r="V848" s="12"/>
      <c r="W848" s="12"/>
      <c r="X848" s="14"/>
      <c r="AB848" s="25"/>
      <c r="AC848" s="12"/>
      <c r="AD848" s="12"/>
      <c r="AK848" s="12"/>
      <c r="AL848" s="30"/>
      <c r="AM848" s="32"/>
      <c r="AQ848" s="12"/>
      <c r="AR848" s="12"/>
      <c r="AS848" s="12"/>
      <c r="AZ848" s="49"/>
      <c r="BA848" s="30"/>
      <c r="BB848" s="12"/>
      <c r="BF848" s="12"/>
      <c r="BG848" s="12"/>
      <c r="BH848" s="12"/>
      <c r="BO848" s="7"/>
      <c r="BP848" s="7"/>
      <c r="BQ848" s="7"/>
      <c r="BU848" s="7"/>
      <c r="BV848" s="7"/>
      <c r="BW848" s="7"/>
      <c r="CD848" s="7"/>
      <c r="CE848" s="7"/>
      <c r="CF848" s="7"/>
      <c r="CJ848" s="7"/>
      <c r="CK848" s="7"/>
      <c r="CL848" s="7"/>
    </row>
    <row r="849" spans="1:90">
      <c r="A849" s="11"/>
      <c r="B849" s="373"/>
      <c r="C849" s="373"/>
      <c r="D849" s="373"/>
      <c r="E849" s="13"/>
      <c r="F849" s="11"/>
      <c r="G849" s="25"/>
      <c r="H849" s="31"/>
      <c r="I849" s="30"/>
      <c r="M849" s="25"/>
      <c r="N849" s="31"/>
      <c r="O849" s="30"/>
      <c r="V849" s="12"/>
      <c r="W849" s="12"/>
      <c r="X849" s="14"/>
      <c r="AB849" s="25"/>
      <c r="AC849" s="12"/>
      <c r="AD849" s="12"/>
      <c r="AK849" s="12"/>
      <c r="AL849" s="30"/>
      <c r="AM849" s="32"/>
      <c r="AQ849" s="12"/>
      <c r="AR849" s="12"/>
      <c r="AS849" s="12"/>
      <c r="AZ849" s="49"/>
      <c r="BA849" s="30"/>
      <c r="BB849" s="12"/>
      <c r="BF849" s="12"/>
      <c r="BG849" s="12"/>
      <c r="BH849" s="12"/>
      <c r="BO849" s="7"/>
      <c r="BP849" s="7"/>
      <c r="BQ849" s="7"/>
      <c r="BU849" s="7"/>
      <c r="BV849" s="7"/>
      <c r="BW849" s="7"/>
      <c r="CD849" s="7"/>
      <c r="CE849" s="7"/>
      <c r="CF849" s="7"/>
      <c r="CJ849" s="7"/>
      <c r="CK849" s="7"/>
      <c r="CL849" s="7"/>
    </row>
    <row r="850" spans="1:90">
      <c r="A850" s="11"/>
      <c r="B850" s="373"/>
      <c r="C850" s="373"/>
      <c r="D850" s="373"/>
      <c r="E850" s="13"/>
      <c r="F850" s="11"/>
      <c r="G850" s="25"/>
      <c r="H850" s="31"/>
      <c r="I850" s="30"/>
      <c r="M850" s="25"/>
      <c r="N850" s="31"/>
      <c r="O850" s="30"/>
      <c r="V850" s="12"/>
      <c r="W850" s="12"/>
      <c r="X850" s="14"/>
      <c r="AB850" s="25"/>
      <c r="AC850" s="12"/>
      <c r="AD850" s="12"/>
      <c r="AK850" s="12"/>
      <c r="AL850" s="30"/>
      <c r="AM850" s="32"/>
      <c r="AQ850" s="12"/>
      <c r="AR850" s="12"/>
      <c r="AS850" s="12"/>
      <c r="AZ850" s="49"/>
      <c r="BA850" s="30"/>
      <c r="BB850" s="12"/>
      <c r="BF850" s="12"/>
      <c r="BG850" s="12"/>
      <c r="BH850" s="12"/>
      <c r="BO850" s="7"/>
      <c r="BP850" s="7"/>
      <c r="BQ850" s="7"/>
      <c r="BU850" s="7"/>
      <c r="BV850" s="7"/>
      <c r="BW850" s="7"/>
      <c r="CD850" s="7"/>
      <c r="CE850" s="7"/>
      <c r="CF850" s="7"/>
      <c r="CJ850" s="7"/>
      <c r="CK850" s="7"/>
      <c r="CL850" s="7"/>
    </row>
    <row r="851" spans="1:90">
      <c r="A851" s="11"/>
      <c r="B851" s="373"/>
      <c r="C851" s="373"/>
      <c r="D851" s="373"/>
      <c r="E851" s="13"/>
      <c r="F851" s="11"/>
      <c r="G851" s="25"/>
      <c r="H851" s="31"/>
      <c r="I851" s="30"/>
      <c r="M851" s="25"/>
      <c r="N851" s="31"/>
      <c r="O851" s="30"/>
      <c r="V851" s="12"/>
      <c r="W851" s="12"/>
      <c r="X851" s="14"/>
      <c r="AB851" s="25"/>
      <c r="AC851" s="12"/>
      <c r="AD851" s="12"/>
      <c r="AK851" s="12"/>
      <c r="AL851" s="30"/>
      <c r="AM851" s="32"/>
      <c r="AQ851" s="12"/>
      <c r="AR851" s="12"/>
      <c r="AS851" s="12"/>
      <c r="AZ851" s="49"/>
      <c r="BA851" s="30"/>
      <c r="BB851" s="12"/>
      <c r="BF851" s="12"/>
      <c r="BG851" s="12"/>
      <c r="BH851" s="12"/>
      <c r="BO851" s="7"/>
      <c r="BP851" s="7"/>
      <c r="BQ851" s="7"/>
      <c r="BU851" s="7"/>
      <c r="BV851" s="7"/>
      <c r="BW851" s="7"/>
      <c r="CD851" s="7"/>
      <c r="CE851" s="7"/>
      <c r="CF851" s="7"/>
      <c r="CJ851" s="7"/>
      <c r="CK851" s="7"/>
      <c r="CL851" s="7"/>
    </row>
    <row r="852" spans="1:90">
      <c r="A852" s="11"/>
      <c r="B852" s="373"/>
      <c r="C852" s="373"/>
      <c r="D852" s="373"/>
      <c r="E852" s="13"/>
      <c r="F852" s="11"/>
      <c r="G852" s="25"/>
      <c r="H852" s="31"/>
      <c r="I852" s="30"/>
      <c r="M852" s="25"/>
      <c r="N852" s="31"/>
      <c r="O852" s="30"/>
      <c r="V852" s="12"/>
      <c r="W852" s="12"/>
      <c r="X852" s="14"/>
      <c r="AB852" s="25"/>
      <c r="AC852" s="12"/>
      <c r="AD852" s="12"/>
      <c r="AK852" s="12"/>
      <c r="AL852" s="30"/>
      <c r="AM852" s="32"/>
      <c r="AQ852" s="12"/>
      <c r="AR852" s="12"/>
      <c r="AS852" s="12"/>
      <c r="AZ852" s="49"/>
      <c r="BA852" s="30"/>
      <c r="BB852" s="12"/>
      <c r="BF852" s="12"/>
      <c r="BG852" s="12"/>
      <c r="BH852" s="12"/>
      <c r="BO852" s="7"/>
      <c r="BP852" s="7"/>
      <c r="BQ852" s="7"/>
      <c r="BU852" s="7"/>
      <c r="BV852" s="7"/>
      <c r="BW852" s="7"/>
      <c r="CD852" s="7"/>
      <c r="CE852" s="7"/>
      <c r="CF852" s="7"/>
      <c r="CJ852" s="7"/>
      <c r="CK852" s="7"/>
      <c r="CL852" s="7"/>
    </row>
    <row r="853" spans="1:90">
      <c r="A853" s="11"/>
      <c r="B853" s="373"/>
      <c r="C853" s="373"/>
      <c r="D853" s="373"/>
      <c r="E853" s="13"/>
      <c r="F853" s="11"/>
      <c r="G853" s="25"/>
      <c r="H853" s="31"/>
      <c r="I853" s="30"/>
      <c r="M853" s="25"/>
      <c r="N853" s="31"/>
      <c r="O853" s="30"/>
      <c r="V853" s="12"/>
      <c r="W853" s="12"/>
      <c r="X853" s="14"/>
      <c r="AB853" s="25"/>
      <c r="AC853" s="12"/>
      <c r="AD853" s="12"/>
      <c r="AK853" s="12"/>
      <c r="AL853" s="30"/>
      <c r="AM853" s="32"/>
      <c r="AQ853" s="12"/>
      <c r="AR853" s="12"/>
      <c r="AS853" s="12"/>
      <c r="AZ853" s="49"/>
      <c r="BA853" s="30"/>
      <c r="BB853" s="12"/>
      <c r="BF853" s="12"/>
      <c r="BG853" s="12"/>
      <c r="BH853" s="12"/>
      <c r="BO853" s="7"/>
      <c r="BP853" s="7"/>
      <c r="BQ853" s="7"/>
      <c r="BU853" s="7"/>
      <c r="BV853" s="7"/>
      <c r="BW853" s="7"/>
      <c r="CD853" s="7"/>
      <c r="CE853" s="7"/>
      <c r="CF853" s="7"/>
      <c r="CJ853" s="7"/>
      <c r="CK853" s="7"/>
      <c r="CL853" s="7"/>
    </row>
    <row r="854" spans="1:90">
      <c r="A854" s="11"/>
      <c r="B854" s="373"/>
      <c r="C854" s="373"/>
      <c r="D854" s="373"/>
      <c r="E854" s="13"/>
      <c r="F854" s="11"/>
      <c r="G854" s="25"/>
      <c r="H854" s="31"/>
      <c r="I854" s="30"/>
      <c r="M854" s="25"/>
      <c r="N854" s="31"/>
      <c r="O854" s="30"/>
      <c r="V854" s="12"/>
      <c r="W854" s="12"/>
      <c r="X854" s="14"/>
      <c r="AB854" s="25"/>
      <c r="AC854" s="12"/>
      <c r="AD854" s="12"/>
      <c r="AK854" s="12"/>
      <c r="AL854" s="30"/>
      <c r="AM854" s="32"/>
      <c r="AQ854" s="12"/>
      <c r="AR854" s="12"/>
      <c r="AS854" s="12"/>
      <c r="AZ854" s="49"/>
      <c r="BA854" s="30"/>
      <c r="BB854" s="12"/>
      <c r="BF854" s="12"/>
      <c r="BG854" s="12"/>
      <c r="BH854" s="12"/>
      <c r="BO854" s="7"/>
      <c r="BP854" s="7"/>
      <c r="BQ854" s="7"/>
      <c r="BU854" s="7"/>
      <c r="BV854" s="7"/>
      <c r="BW854" s="7"/>
      <c r="CD854" s="7"/>
      <c r="CE854" s="7"/>
      <c r="CF854" s="7"/>
      <c r="CJ854" s="7"/>
      <c r="CK854" s="7"/>
      <c r="CL854" s="7"/>
    </row>
    <row r="855" spans="1:90">
      <c r="A855" s="11"/>
      <c r="B855" s="373"/>
      <c r="C855" s="373"/>
      <c r="D855" s="373"/>
      <c r="E855" s="13"/>
      <c r="F855" s="11"/>
      <c r="G855" s="25"/>
      <c r="H855" s="31"/>
      <c r="I855" s="30"/>
      <c r="M855" s="25"/>
      <c r="N855" s="31"/>
      <c r="O855" s="30"/>
      <c r="V855" s="12"/>
      <c r="W855" s="12"/>
      <c r="X855" s="14"/>
      <c r="AB855" s="25"/>
      <c r="AC855" s="12"/>
      <c r="AD855" s="12"/>
      <c r="AK855" s="12"/>
      <c r="AL855" s="30"/>
      <c r="AM855" s="32"/>
      <c r="AQ855" s="12"/>
      <c r="AR855" s="12"/>
      <c r="AS855" s="12"/>
      <c r="AZ855" s="49"/>
      <c r="BA855" s="30"/>
      <c r="BB855" s="12"/>
      <c r="BF855" s="12"/>
      <c r="BG855" s="12"/>
      <c r="BH855" s="12"/>
      <c r="BO855" s="7"/>
      <c r="BP855" s="7"/>
      <c r="BQ855" s="7"/>
      <c r="BU855" s="7"/>
      <c r="BV855" s="7"/>
      <c r="BW855" s="7"/>
      <c r="CD855" s="7"/>
      <c r="CE855" s="7"/>
      <c r="CF855" s="7"/>
      <c r="CJ855" s="7"/>
      <c r="CK855" s="7"/>
      <c r="CL855" s="7"/>
    </row>
    <row r="856" spans="1:90">
      <c r="A856" s="11"/>
      <c r="B856" s="373"/>
      <c r="C856" s="373"/>
      <c r="D856" s="373"/>
      <c r="E856" s="13"/>
      <c r="F856" s="11"/>
      <c r="G856" s="25"/>
      <c r="H856" s="31"/>
      <c r="I856" s="30"/>
      <c r="M856" s="25"/>
      <c r="N856" s="31"/>
      <c r="O856" s="30"/>
      <c r="V856" s="12"/>
      <c r="W856" s="12"/>
      <c r="X856" s="14"/>
      <c r="AB856" s="25"/>
      <c r="AC856" s="12"/>
      <c r="AD856" s="12"/>
      <c r="AK856" s="12"/>
      <c r="AL856" s="30"/>
      <c r="AM856" s="32"/>
      <c r="AQ856" s="12"/>
      <c r="AR856" s="12"/>
      <c r="AS856" s="12"/>
      <c r="AZ856" s="49"/>
      <c r="BA856" s="30"/>
      <c r="BB856" s="12"/>
      <c r="BF856" s="12"/>
      <c r="BG856" s="12"/>
      <c r="BH856" s="12"/>
      <c r="BO856" s="7"/>
      <c r="BP856" s="7"/>
      <c r="BQ856" s="7"/>
      <c r="BU856" s="7"/>
      <c r="BV856" s="7"/>
      <c r="BW856" s="7"/>
      <c r="CD856" s="7"/>
      <c r="CE856" s="7"/>
      <c r="CF856" s="7"/>
      <c r="CJ856" s="7"/>
      <c r="CK856" s="7"/>
      <c r="CL856" s="7"/>
    </row>
    <row r="857" spans="1:90">
      <c r="A857" s="11"/>
      <c r="B857" s="373"/>
      <c r="C857" s="373"/>
      <c r="D857" s="373"/>
      <c r="E857" s="13"/>
      <c r="F857" s="11"/>
      <c r="G857" s="25"/>
      <c r="H857" s="31"/>
      <c r="I857" s="30"/>
      <c r="M857" s="25"/>
      <c r="N857" s="31"/>
      <c r="O857" s="30"/>
      <c r="V857" s="12"/>
      <c r="W857" s="12"/>
      <c r="X857" s="14"/>
      <c r="AB857" s="25"/>
      <c r="AC857" s="12"/>
      <c r="AD857" s="12"/>
      <c r="AK857" s="12"/>
      <c r="AL857" s="30"/>
      <c r="AM857" s="32"/>
      <c r="AQ857" s="12"/>
      <c r="AR857" s="12"/>
      <c r="AS857" s="12"/>
      <c r="AZ857" s="49"/>
      <c r="BA857" s="30"/>
      <c r="BB857" s="12"/>
      <c r="BF857" s="12"/>
      <c r="BG857" s="12"/>
      <c r="BH857" s="12"/>
      <c r="BO857" s="7"/>
      <c r="BP857" s="7"/>
      <c r="BQ857" s="7"/>
      <c r="BU857" s="7"/>
      <c r="BV857" s="7"/>
      <c r="BW857" s="7"/>
      <c r="CD857" s="7"/>
      <c r="CE857" s="7"/>
      <c r="CF857" s="7"/>
      <c r="CJ857" s="7"/>
      <c r="CK857" s="7"/>
      <c r="CL857" s="7"/>
    </row>
    <row r="858" spans="1:90">
      <c r="A858" s="11"/>
      <c r="B858" s="373"/>
      <c r="C858" s="373"/>
      <c r="D858" s="373"/>
      <c r="E858" s="13"/>
      <c r="F858" s="11"/>
      <c r="G858" s="25"/>
      <c r="H858" s="31"/>
      <c r="I858" s="30"/>
      <c r="M858" s="25"/>
      <c r="N858" s="31"/>
      <c r="O858" s="30"/>
      <c r="V858" s="12"/>
      <c r="W858" s="12"/>
      <c r="X858" s="14"/>
      <c r="AB858" s="25"/>
      <c r="AC858" s="12"/>
      <c r="AD858" s="12"/>
      <c r="AK858" s="12"/>
      <c r="AL858" s="30"/>
      <c r="AM858" s="32"/>
      <c r="AQ858" s="12"/>
      <c r="AR858" s="12"/>
      <c r="AS858" s="12"/>
      <c r="AZ858" s="49"/>
      <c r="BA858" s="30"/>
      <c r="BB858" s="12"/>
      <c r="BF858" s="12"/>
      <c r="BG858" s="12"/>
      <c r="BH858" s="12"/>
      <c r="BO858" s="7"/>
      <c r="BP858" s="7"/>
      <c r="BQ858" s="7"/>
      <c r="BU858" s="7"/>
      <c r="BV858" s="7"/>
      <c r="BW858" s="7"/>
      <c r="CD858" s="7"/>
      <c r="CE858" s="7"/>
      <c r="CF858" s="7"/>
      <c r="CJ858" s="7"/>
      <c r="CK858" s="7"/>
      <c r="CL858" s="7"/>
    </row>
    <row r="859" spans="1:90">
      <c r="A859" s="11"/>
      <c r="B859" s="373"/>
      <c r="C859" s="373"/>
      <c r="D859" s="373"/>
      <c r="E859" s="13"/>
      <c r="F859" s="11"/>
      <c r="G859" s="25"/>
      <c r="H859" s="31"/>
      <c r="I859" s="30"/>
      <c r="M859" s="25"/>
      <c r="N859" s="31"/>
      <c r="O859" s="30"/>
      <c r="V859" s="12"/>
      <c r="W859" s="12"/>
      <c r="X859" s="14"/>
      <c r="AB859" s="25"/>
      <c r="AC859" s="12"/>
      <c r="AD859" s="12"/>
      <c r="AK859" s="12"/>
      <c r="AL859" s="30"/>
      <c r="AM859" s="32"/>
      <c r="AQ859" s="12"/>
      <c r="AR859" s="12"/>
      <c r="AS859" s="12"/>
      <c r="AZ859" s="49"/>
      <c r="BA859" s="30"/>
      <c r="BB859" s="12"/>
      <c r="BF859" s="12"/>
      <c r="BG859" s="12"/>
      <c r="BH859" s="12"/>
      <c r="BO859" s="7"/>
      <c r="BP859" s="7"/>
      <c r="BQ859" s="7"/>
      <c r="BU859" s="7"/>
      <c r="BV859" s="7"/>
      <c r="BW859" s="7"/>
      <c r="CD859" s="7"/>
      <c r="CE859" s="7"/>
      <c r="CF859" s="7"/>
      <c r="CJ859" s="7"/>
      <c r="CK859" s="7"/>
      <c r="CL859" s="7"/>
    </row>
    <row r="860" spans="1:90">
      <c r="A860" s="11"/>
      <c r="B860" s="373"/>
      <c r="C860" s="373"/>
      <c r="D860" s="373"/>
      <c r="E860" s="13"/>
      <c r="F860" s="11"/>
      <c r="G860" s="25"/>
      <c r="H860" s="31"/>
      <c r="I860" s="30"/>
      <c r="M860" s="25"/>
      <c r="N860" s="31"/>
      <c r="O860" s="30"/>
      <c r="V860" s="12"/>
      <c r="W860" s="12"/>
      <c r="X860" s="14"/>
      <c r="AB860" s="25"/>
      <c r="AC860" s="12"/>
      <c r="AD860" s="12"/>
      <c r="AK860" s="12"/>
      <c r="AL860" s="30"/>
      <c r="AM860" s="32"/>
      <c r="AQ860" s="12"/>
      <c r="AR860" s="12"/>
      <c r="AS860" s="12"/>
      <c r="AZ860" s="49"/>
      <c r="BA860" s="30"/>
      <c r="BB860" s="12"/>
      <c r="BF860" s="12"/>
      <c r="BG860" s="12"/>
      <c r="BH860" s="12"/>
      <c r="BO860" s="7"/>
      <c r="BP860" s="7"/>
      <c r="BQ860" s="7"/>
      <c r="BU860" s="7"/>
      <c r="BV860" s="7"/>
      <c r="BW860" s="7"/>
      <c r="CD860" s="7"/>
      <c r="CE860" s="7"/>
      <c r="CF860" s="7"/>
      <c r="CJ860" s="7"/>
      <c r="CK860" s="7"/>
      <c r="CL860" s="7"/>
    </row>
    <row r="861" spans="1:90">
      <c r="A861" s="11"/>
      <c r="B861" s="373"/>
      <c r="C861" s="373"/>
      <c r="D861" s="373"/>
      <c r="E861" s="13"/>
      <c r="F861" s="11"/>
      <c r="G861" s="25"/>
      <c r="H861" s="31"/>
      <c r="I861" s="30"/>
      <c r="M861" s="25"/>
      <c r="N861" s="31"/>
      <c r="O861" s="30"/>
      <c r="V861" s="12"/>
      <c r="W861" s="12"/>
      <c r="X861" s="14"/>
      <c r="AB861" s="25"/>
      <c r="AC861" s="12"/>
      <c r="AD861" s="12"/>
      <c r="AK861" s="12"/>
      <c r="AL861" s="30"/>
      <c r="AM861" s="32"/>
      <c r="AQ861" s="12"/>
      <c r="AR861" s="12"/>
      <c r="AS861" s="12"/>
      <c r="AZ861" s="49"/>
      <c r="BA861" s="30"/>
      <c r="BB861" s="12"/>
      <c r="BF861" s="12"/>
      <c r="BG861" s="12"/>
      <c r="BH861" s="12"/>
      <c r="BO861" s="7"/>
      <c r="BP861" s="7"/>
      <c r="BQ861" s="7"/>
      <c r="BU861" s="7"/>
      <c r="BV861" s="7"/>
      <c r="BW861" s="7"/>
      <c r="CD861" s="7"/>
      <c r="CE861" s="7"/>
      <c r="CF861" s="7"/>
      <c r="CJ861" s="7"/>
      <c r="CK861" s="7"/>
      <c r="CL861" s="7"/>
    </row>
    <row r="862" spans="1:90">
      <c r="A862" s="11"/>
      <c r="B862" s="373"/>
      <c r="C862" s="373"/>
      <c r="D862" s="373"/>
      <c r="E862" s="13"/>
      <c r="F862" s="11"/>
      <c r="G862" s="25"/>
      <c r="H862" s="31"/>
      <c r="I862" s="30"/>
      <c r="M862" s="25"/>
      <c r="N862" s="31"/>
      <c r="O862" s="30"/>
      <c r="V862" s="12"/>
      <c r="W862" s="12"/>
      <c r="X862" s="14"/>
      <c r="AB862" s="25"/>
      <c r="AC862" s="12"/>
      <c r="AD862" s="12"/>
      <c r="AK862" s="12"/>
      <c r="AL862" s="30"/>
      <c r="AM862" s="32"/>
      <c r="AQ862" s="12"/>
      <c r="AR862" s="12"/>
      <c r="AS862" s="12"/>
      <c r="AZ862" s="49"/>
      <c r="BA862" s="30"/>
      <c r="BB862" s="12"/>
      <c r="BF862" s="12"/>
      <c r="BG862" s="12"/>
      <c r="BH862" s="12"/>
      <c r="BO862" s="7"/>
      <c r="BP862" s="7"/>
      <c r="BQ862" s="7"/>
      <c r="BU862" s="7"/>
      <c r="BV862" s="7"/>
      <c r="BW862" s="7"/>
      <c r="CD862" s="7"/>
      <c r="CE862" s="7"/>
      <c r="CF862" s="7"/>
      <c r="CJ862" s="7"/>
      <c r="CK862" s="7"/>
      <c r="CL862" s="7"/>
    </row>
    <row r="863" spans="1:90">
      <c r="A863" s="11"/>
      <c r="B863" s="373"/>
      <c r="C863" s="373"/>
      <c r="D863" s="373"/>
      <c r="E863" s="13"/>
      <c r="F863" s="11"/>
      <c r="G863" s="25"/>
      <c r="H863" s="31"/>
      <c r="I863" s="30"/>
      <c r="M863" s="25"/>
      <c r="N863" s="31"/>
      <c r="O863" s="30"/>
      <c r="V863" s="12"/>
      <c r="W863" s="12"/>
      <c r="X863" s="14"/>
      <c r="AB863" s="25"/>
      <c r="AC863" s="12"/>
      <c r="AD863" s="12"/>
      <c r="AK863" s="12"/>
      <c r="AL863" s="30"/>
      <c r="AM863" s="32"/>
      <c r="AQ863" s="12"/>
      <c r="AR863" s="12"/>
      <c r="AS863" s="12"/>
      <c r="AZ863" s="49"/>
      <c r="BA863" s="30"/>
      <c r="BB863" s="12"/>
      <c r="BF863" s="12"/>
      <c r="BG863" s="12"/>
      <c r="BH863" s="12"/>
      <c r="BO863" s="7"/>
      <c r="BP863" s="7"/>
      <c r="BQ863" s="7"/>
      <c r="BU863" s="7"/>
      <c r="BV863" s="7"/>
      <c r="BW863" s="7"/>
      <c r="CD863" s="7"/>
      <c r="CE863" s="7"/>
      <c r="CF863" s="7"/>
      <c r="CJ863" s="7"/>
      <c r="CK863" s="7"/>
      <c r="CL863" s="7"/>
    </row>
    <row r="864" spans="1:90">
      <c r="A864" s="11"/>
      <c r="B864" s="373"/>
      <c r="C864" s="373"/>
      <c r="D864" s="373"/>
      <c r="E864" s="13"/>
      <c r="F864" s="11"/>
      <c r="G864" s="25"/>
      <c r="H864" s="31"/>
      <c r="I864" s="30"/>
      <c r="M864" s="25"/>
      <c r="N864" s="31"/>
      <c r="O864" s="30"/>
      <c r="V864" s="12"/>
      <c r="W864" s="12"/>
      <c r="X864" s="14"/>
      <c r="AB864" s="25"/>
      <c r="AC864" s="12"/>
      <c r="AD864" s="12"/>
      <c r="AK864" s="12"/>
      <c r="AL864" s="30"/>
      <c r="AM864" s="32"/>
      <c r="AQ864" s="12"/>
      <c r="AR864" s="12"/>
      <c r="AS864" s="12"/>
      <c r="AZ864" s="49"/>
      <c r="BA864" s="30"/>
      <c r="BB864" s="12"/>
      <c r="BF864" s="12"/>
      <c r="BG864" s="12"/>
      <c r="BH864" s="12"/>
      <c r="BO864" s="7"/>
      <c r="BP864" s="7"/>
      <c r="BQ864" s="7"/>
      <c r="BU864" s="7"/>
      <c r="BV864" s="7"/>
      <c r="BW864" s="7"/>
      <c r="CD864" s="7"/>
      <c r="CE864" s="7"/>
      <c r="CF864" s="7"/>
      <c r="CJ864" s="7"/>
      <c r="CK864" s="7"/>
      <c r="CL864" s="7"/>
    </row>
    <row r="865" spans="1:90">
      <c r="A865" s="11"/>
      <c r="B865" s="373"/>
      <c r="C865" s="373"/>
      <c r="D865" s="373"/>
      <c r="E865" s="13"/>
      <c r="F865" s="11"/>
      <c r="G865" s="25"/>
      <c r="H865" s="31"/>
      <c r="I865" s="30"/>
      <c r="M865" s="25"/>
      <c r="N865" s="31"/>
      <c r="O865" s="30"/>
      <c r="V865" s="12"/>
      <c r="W865" s="12"/>
      <c r="X865" s="14"/>
      <c r="AB865" s="25"/>
      <c r="AC865" s="12"/>
      <c r="AD865" s="12"/>
      <c r="AK865" s="12"/>
      <c r="AL865" s="30"/>
      <c r="AM865" s="32"/>
      <c r="AQ865" s="12"/>
      <c r="AR865" s="12"/>
      <c r="AS865" s="12"/>
      <c r="AZ865" s="49"/>
      <c r="BA865" s="30"/>
      <c r="BB865" s="12"/>
      <c r="BF865" s="12"/>
      <c r="BG865" s="12"/>
      <c r="BH865" s="12"/>
      <c r="BO865" s="7"/>
      <c r="BP865" s="7"/>
      <c r="BQ865" s="7"/>
      <c r="BU865" s="7"/>
      <c r="BV865" s="7"/>
      <c r="BW865" s="7"/>
      <c r="CD865" s="7"/>
      <c r="CE865" s="7"/>
      <c r="CF865" s="7"/>
      <c r="CJ865" s="7"/>
      <c r="CK865" s="7"/>
      <c r="CL865" s="7"/>
    </row>
    <row r="866" spans="1:90">
      <c r="A866" s="11"/>
      <c r="B866" s="373"/>
      <c r="C866" s="373"/>
      <c r="D866" s="373"/>
      <c r="E866" s="13"/>
      <c r="F866" s="11"/>
      <c r="G866" s="25"/>
      <c r="H866" s="31"/>
      <c r="I866" s="30"/>
      <c r="M866" s="25"/>
      <c r="N866" s="31"/>
      <c r="O866" s="30"/>
      <c r="V866" s="12"/>
      <c r="W866" s="12"/>
      <c r="X866" s="14"/>
      <c r="AB866" s="25"/>
      <c r="AC866" s="12"/>
      <c r="AD866" s="12"/>
      <c r="AK866" s="12"/>
      <c r="AL866" s="30"/>
      <c r="AM866" s="32"/>
      <c r="AQ866" s="12"/>
      <c r="AR866" s="12"/>
      <c r="AS866" s="12"/>
      <c r="AZ866" s="49"/>
      <c r="BA866" s="30"/>
      <c r="BB866" s="12"/>
      <c r="BF866" s="12"/>
      <c r="BG866" s="12"/>
      <c r="BH866" s="12"/>
      <c r="BO866" s="7"/>
      <c r="BP866" s="7"/>
      <c r="BQ866" s="7"/>
      <c r="BU866" s="7"/>
      <c r="BV866" s="7"/>
      <c r="BW866" s="7"/>
      <c r="CD866" s="7"/>
      <c r="CE866" s="7"/>
      <c r="CF866" s="7"/>
      <c r="CJ866" s="7"/>
      <c r="CK866" s="7"/>
      <c r="CL866" s="7"/>
    </row>
    <row r="867" spans="1:90">
      <c r="A867" s="11"/>
      <c r="B867" s="373"/>
      <c r="C867" s="373"/>
      <c r="D867" s="373"/>
      <c r="E867" s="13"/>
      <c r="F867" s="11"/>
      <c r="G867" s="25"/>
      <c r="H867" s="31"/>
      <c r="I867" s="30"/>
      <c r="M867" s="25"/>
      <c r="N867" s="31"/>
      <c r="O867" s="30"/>
      <c r="V867" s="12"/>
      <c r="W867" s="12"/>
      <c r="X867" s="14"/>
      <c r="AB867" s="25"/>
      <c r="AC867" s="12"/>
      <c r="AD867" s="12"/>
      <c r="AK867" s="12"/>
      <c r="AL867" s="30"/>
      <c r="AM867" s="32"/>
      <c r="AQ867" s="12"/>
      <c r="AR867" s="12"/>
      <c r="AS867" s="12"/>
      <c r="AZ867" s="49"/>
      <c r="BA867" s="30"/>
      <c r="BB867" s="12"/>
      <c r="BF867" s="12"/>
      <c r="BG867" s="12"/>
      <c r="BH867" s="12"/>
      <c r="BO867" s="7"/>
      <c r="BP867" s="7"/>
      <c r="BQ867" s="7"/>
      <c r="BU867" s="7"/>
      <c r="BV867" s="7"/>
      <c r="BW867" s="7"/>
      <c r="CD867" s="7"/>
      <c r="CE867" s="7"/>
      <c r="CF867" s="7"/>
      <c r="CJ867" s="7"/>
      <c r="CK867" s="7"/>
      <c r="CL867" s="7"/>
    </row>
    <row r="868" spans="1:90">
      <c r="A868" s="11"/>
      <c r="B868" s="373"/>
      <c r="C868" s="373"/>
      <c r="D868" s="373"/>
      <c r="E868" s="13"/>
      <c r="F868" s="11"/>
      <c r="G868" s="25"/>
      <c r="H868" s="31"/>
      <c r="I868" s="30"/>
      <c r="M868" s="25"/>
      <c r="N868" s="31"/>
      <c r="O868" s="30"/>
      <c r="V868" s="12"/>
      <c r="W868" s="12"/>
      <c r="X868" s="14"/>
      <c r="AB868" s="25"/>
      <c r="AC868" s="12"/>
      <c r="AD868" s="12"/>
      <c r="AK868" s="12"/>
      <c r="AL868" s="30"/>
      <c r="AM868" s="32"/>
      <c r="AQ868" s="12"/>
      <c r="AR868" s="12"/>
      <c r="AS868" s="12"/>
      <c r="AZ868" s="49"/>
      <c r="BA868" s="30"/>
      <c r="BB868" s="12"/>
      <c r="BF868" s="12"/>
      <c r="BG868" s="12"/>
      <c r="BH868" s="12"/>
      <c r="BO868" s="7"/>
      <c r="BP868" s="7"/>
      <c r="BQ868" s="7"/>
      <c r="BU868" s="7"/>
      <c r="BV868" s="7"/>
      <c r="BW868" s="7"/>
      <c r="CD868" s="7"/>
      <c r="CE868" s="7"/>
      <c r="CF868" s="7"/>
      <c r="CJ868" s="7"/>
      <c r="CK868" s="7"/>
      <c r="CL868" s="7"/>
    </row>
    <row r="869" spans="1:90">
      <c r="A869" s="11"/>
      <c r="B869" s="373"/>
      <c r="C869" s="373"/>
      <c r="D869" s="373"/>
      <c r="E869" s="13"/>
      <c r="F869" s="11"/>
      <c r="G869" s="25"/>
      <c r="H869" s="31"/>
      <c r="I869" s="30"/>
      <c r="M869" s="25"/>
      <c r="N869" s="31"/>
      <c r="O869" s="30"/>
      <c r="V869" s="12"/>
      <c r="W869" s="12"/>
      <c r="X869" s="14"/>
      <c r="AB869" s="25"/>
      <c r="AC869" s="12"/>
      <c r="AD869" s="12"/>
      <c r="AK869" s="12"/>
      <c r="AL869" s="30"/>
      <c r="AM869" s="32"/>
      <c r="AQ869" s="12"/>
      <c r="AR869" s="12"/>
      <c r="AS869" s="12"/>
      <c r="AZ869" s="49"/>
      <c r="BA869" s="30"/>
      <c r="BB869" s="12"/>
      <c r="BF869" s="12"/>
      <c r="BG869" s="12"/>
      <c r="BH869" s="12"/>
      <c r="BO869" s="7"/>
      <c r="BP869" s="7"/>
      <c r="BQ869" s="7"/>
      <c r="BU869" s="7"/>
      <c r="BV869" s="7"/>
      <c r="BW869" s="7"/>
      <c r="CD869" s="7"/>
      <c r="CE869" s="7"/>
      <c r="CF869" s="7"/>
      <c r="CJ869" s="7"/>
      <c r="CK869" s="7"/>
      <c r="CL869" s="7"/>
    </row>
    <row r="870" spans="1:90">
      <c r="A870" s="11"/>
      <c r="B870" s="373"/>
      <c r="C870" s="373"/>
      <c r="D870" s="373"/>
      <c r="E870" s="13"/>
      <c r="F870" s="11"/>
      <c r="G870" s="25"/>
      <c r="H870" s="31"/>
      <c r="I870" s="30"/>
      <c r="M870" s="25"/>
      <c r="N870" s="31"/>
      <c r="O870" s="30"/>
      <c r="V870" s="12"/>
      <c r="W870" s="12"/>
      <c r="X870" s="14"/>
      <c r="AB870" s="25"/>
      <c r="AC870" s="12"/>
      <c r="AD870" s="12"/>
      <c r="AK870" s="12"/>
      <c r="AL870" s="30"/>
      <c r="AM870" s="32"/>
      <c r="AQ870" s="12"/>
      <c r="AR870" s="12"/>
      <c r="AS870" s="12"/>
      <c r="AZ870" s="49"/>
      <c r="BA870" s="30"/>
      <c r="BB870" s="12"/>
      <c r="BF870" s="12"/>
      <c r="BG870" s="12"/>
      <c r="BH870" s="12"/>
      <c r="BO870" s="7"/>
      <c r="BP870" s="7"/>
      <c r="BQ870" s="7"/>
      <c r="BU870" s="7"/>
      <c r="BV870" s="7"/>
      <c r="BW870" s="7"/>
      <c r="CD870" s="7"/>
      <c r="CE870" s="7"/>
      <c r="CF870" s="7"/>
      <c r="CJ870" s="7"/>
      <c r="CK870" s="7"/>
      <c r="CL870" s="7"/>
    </row>
    <row r="871" spans="1:90">
      <c r="A871" s="11"/>
      <c r="B871" s="373"/>
      <c r="C871" s="373"/>
      <c r="D871" s="373"/>
      <c r="E871" s="13"/>
      <c r="F871" s="11"/>
      <c r="G871" s="25"/>
      <c r="H871" s="31"/>
      <c r="I871" s="30"/>
      <c r="M871" s="25"/>
      <c r="N871" s="31"/>
      <c r="O871" s="30"/>
      <c r="V871" s="12"/>
      <c r="W871" s="12"/>
      <c r="X871" s="14"/>
      <c r="AB871" s="25"/>
      <c r="AC871" s="12"/>
      <c r="AD871" s="12"/>
      <c r="AK871" s="12"/>
      <c r="AL871" s="30"/>
      <c r="AM871" s="32"/>
      <c r="AQ871" s="12"/>
      <c r="AR871" s="12"/>
      <c r="AS871" s="12"/>
      <c r="AZ871" s="49"/>
      <c r="BA871" s="30"/>
      <c r="BB871" s="12"/>
      <c r="BF871" s="12"/>
      <c r="BG871" s="12"/>
      <c r="BH871" s="12"/>
      <c r="BO871" s="7"/>
      <c r="BP871" s="7"/>
      <c r="BQ871" s="7"/>
      <c r="BU871" s="7"/>
      <c r="BV871" s="7"/>
      <c r="BW871" s="7"/>
      <c r="CD871" s="7"/>
      <c r="CE871" s="7"/>
      <c r="CF871" s="7"/>
      <c r="CJ871" s="7"/>
      <c r="CK871" s="7"/>
      <c r="CL871" s="7"/>
    </row>
    <row r="872" spans="1:90">
      <c r="A872" s="11"/>
      <c r="B872" s="373"/>
      <c r="C872" s="373"/>
      <c r="D872" s="373"/>
      <c r="E872" s="13"/>
      <c r="F872" s="11"/>
      <c r="G872" s="25"/>
      <c r="H872" s="31"/>
      <c r="I872" s="30"/>
      <c r="M872" s="25"/>
      <c r="N872" s="31"/>
      <c r="O872" s="30"/>
      <c r="V872" s="12"/>
      <c r="W872" s="12"/>
      <c r="X872" s="14"/>
      <c r="AB872" s="25"/>
      <c r="AC872" s="12"/>
      <c r="AD872" s="12"/>
      <c r="AK872" s="12"/>
      <c r="AL872" s="30"/>
      <c r="AM872" s="32"/>
      <c r="AQ872" s="12"/>
      <c r="AR872" s="12"/>
      <c r="AS872" s="12"/>
      <c r="AZ872" s="49"/>
      <c r="BA872" s="30"/>
      <c r="BB872" s="12"/>
      <c r="BF872" s="12"/>
      <c r="BG872" s="12"/>
      <c r="BH872" s="12"/>
      <c r="BO872" s="7"/>
      <c r="BP872" s="7"/>
      <c r="BQ872" s="7"/>
      <c r="BU872" s="7"/>
      <c r="BV872" s="7"/>
      <c r="BW872" s="7"/>
      <c r="CD872" s="7"/>
      <c r="CE872" s="7"/>
      <c r="CF872" s="7"/>
      <c r="CJ872" s="7"/>
      <c r="CK872" s="7"/>
      <c r="CL872" s="7"/>
    </row>
    <row r="873" spans="1:90">
      <c r="A873" s="11"/>
      <c r="B873" s="373"/>
      <c r="C873" s="373"/>
      <c r="D873" s="373"/>
      <c r="E873" s="13"/>
      <c r="F873" s="11"/>
      <c r="G873" s="25"/>
      <c r="H873" s="31"/>
      <c r="I873" s="30"/>
      <c r="M873" s="25"/>
      <c r="N873" s="31"/>
      <c r="O873" s="30"/>
      <c r="V873" s="12"/>
      <c r="W873" s="12"/>
      <c r="X873" s="14"/>
      <c r="AB873" s="25"/>
      <c r="AC873" s="12"/>
      <c r="AD873" s="12"/>
      <c r="AK873" s="12"/>
      <c r="AL873" s="30"/>
      <c r="AM873" s="32"/>
      <c r="AQ873" s="12"/>
      <c r="AR873" s="12"/>
      <c r="AS873" s="12"/>
      <c r="AZ873" s="49"/>
      <c r="BA873" s="30"/>
      <c r="BB873" s="12"/>
      <c r="BF873" s="12"/>
      <c r="BG873" s="12"/>
      <c r="BH873" s="12"/>
      <c r="BO873" s="7"/>
      <c r="BP873" s="7"/>
      <c r="BQ873" s="7"/>
      <c r="BU873" s="7"/>
      <c r="BV873" s="7"/>
      <c r="BW873" s="7"/>
      <c r="CD873" s="7"/>
      <c r="CE873" s="7"/>
      <c r="CF873" s="7"/>
      <c r="CJ873" s="7"/>
      <c r="CK873" s="7"/>
      <c r="CL873" s="7"/>
    </row>
    <row r="874" spans="1:90">
      <c r="A874" s="11"/>
      <c r="B874" s="373"/>
      <c r="C874" s="373"/>
      <c r="D874" s="373"/>
      <c r="E874" s="13"/>
      <c r="F874" s="11"/>
      <c r="G874" s="25"/>
      <c r="H874" s="31"/>
      <c r="I874" s="30"/>
      <c r="M874" s="25"/>
      <c r="N874" s="31"/>
      <c r="O874" s="30"/>
      <c r="V874" s="12"/>
      <c r="W874" s="12"/>
      <c r="X874" s="14"/>
      <c r="AB874" s="25"/>
      <c r="AC874" s="12"/>
      <c r="AD874" s="12"/>
      <c r="AK874" s="12"/>
      <c r="AL874" s="30"/>
      <c r="AM874" s="32"/>
      <c r="AQ874" s="12"/>
      <c r="AR874" s="12"/>
      <c r="AS874" s="12"/>
      <c r="AZ874" s="49"/>
      <c r="BA874" s="30"/>
      <c r="BB874" s="12"/>
      <c r="BF874" s="12"/>
      <c r="BG874" s="12"/>
      <c r="BH874" s="12"/>
      <c r="BO874" s="7"/>
      <c r="BP874" s="7"/>
      <c r="BQ874" s="7"/>
      <c r="BU874" s="7"/>
      <c r="BV874" s="7"/>
      <c r="BW874" s="7"/>
      <c r="CD874" s="7"/>
      <c r="CE874" s="7"/>
      <c r="CF874" s="7"/>
      <c r="CJ874" s="7"/>
      <c r="CK874" s="7"/>
      <c r="CL874" s="7"/>
    </row>
    <row r="875" spans="1:90">
      <c r="A875" s="11"/>
      <c r="B875" s="373"/>
      <c r="C875" s="373"/>
      <c r="D875" s="373"/>
      <c r="E875" s="13"/>
      <c r="F875" s="11"/>
      <c r="G875" s="25"/>
      <c r="H875" s="31"/>
      <c r="I875" s="30"/>
      <c r="M875" s="25"/>
      <c r="N875" s="31"/>
      <c r="O875" s="30"/>
      <c r="V875" s="12"/>
      <c r="W875" s="12"/>
      <c r="X875" s="14"/>
      <c r="AB875" s="25"/>
      <c r="AC875" s="12"/>
      <c r="AD875" s="12"/>
      <c r="AK875" s="12"/>
      <c r="AL875" s="30"/>
      <c r="AM875" s="32"/>
      <c r="AQ875" s="12"/>
      <c r="AR875" s="12"/>
      <c r="AS875" s="12"/>
      <c r="AZ875" s="49"/>
      <c r="BA875" s="30"/>
      <c r="BB875" s="12"/>
      <c r="BF875" s="12"/>
      <c r="BG875" s="12"/>
      <c r="BH875" s="12"/>
      <c r="BO875" s="7"/>
      <c r="BP875" s="7"/>
      <c r="BQ875" s="7"/>
      <c r="BU875" s="7"/>
      <c r="BV875" s="7"/>
      <c r="BW875" s="7"/>
      <c r="CD875" s="7"/>
      <c r="CE875" s="7"/>
      <c r="CF875" s="7"/>
      <c r="CJ875" s="7"/>
      <c r="CK875" s="7"/>
      <c r="CL875" s="7"/>
    </row>
    <row r="876" spans="1:90">
      <c r="A876" s="11"/>
      <c r="B876" s="373"/>
      <c r="C876" s="373"/>
      <c r="D876" s="373"/>
      <c r="E876" s="13"/>
      <c r="F876" s="11"/>
      <c r="G876" s="25"/>
      <c r="H876" s="31"/>
      <c r="I876" s="30"/>
      <c r="M876" s="25"/>
      <c r="N876" s="31"/>
      <c r="O876" s="30"/>
      <c r="V876" s="12"/>
      <c r="W876" s="12"/>
      <c r="X876" s="14"/>
      <c r="AB876" s="25"/>
      <c r="AC876" s="12"/>
      <c r="AD876" s="12"/>
      <c r="AK876" s="12"/>
      <c r="AL876" s="30"/>
      <c r="AM876" s="32"/>
      <c r="AQ876" s="12"/>
      <c r="AR876" s="12"/>
      <c r="AS876" s="12"/>
      <c r="AZ876" s="49"/>
      <c r="BA876" s="30"/>
      <c r="BB876" s="12"/>
      <c r="BF876" s="12"/>
      <c r="BG876" s="12"/>
      <c r="BH876" s="12"/>
      <c r="BO876" s="7"/>
      <c r="BP876" s="7"/>
      <c r="BQ876" s="7"/>
      <c r="BU876" s="7"/>
      <c r="BV876" s="7"/>
      <c r="BW876" s="7"/>
      <c r="CD876" s="7"/>
      <c r="CE876" s="7"/>
      <c r="CF876" s="7"/>
      <c r="CJ876" s="7"/>
      <c r="CK876" s="7"/>
      <c r="CL876" s="7"/>
    </row>
    <row r="877" spans="1:90">
      <c r="A877" s="11"/>
      <c r="B877" s="373"/>
      <c r="C877" s="373"/>
      <c r="D877" s="373"/>
      <c r="E877" s="13"/>
      <c r="F877" s="11"/>
      <c r="G877" s="25"/>
      <c r="H877" s="31"/>
      <c r="I877" s="30"/>
      <c r="M877" s="25"/>
      <c r="N877" s="31"/>
      <c r="O877" s="30"/>
      <c r="V877" s="12"/>
      <c r="W877" s="12"/>
      <c r="X877" s="14"/>
      <c r="AB877" s="25"/>
      <c r="AC877" s="12"/>
      <c r="AD877" s="12"/>
      <c r="AK877" s="12"/>
      <c r="AL877" s="30"/>
      <c r="AM877" s="32"/>
      <c r="AQ877" s="12"/>
      <c r="AR877" s="12"/>
      <c r="AS877" s="12"/>
      <c r="AZ877" s="49"/>
      <c r="BA877" s="30"/>
      <c r="BB877" s="12"/>
      <c r="BF877" s="12"/>
      <c r="BG877" s="12"/>
      <c r="BH877" s="12"/>
      <c r="BO877" s="7"/>
      <c r="BP877" s="7"/>
      <c r="BQ877" s="7"/>
      <c r="BU877" s="7"/>
      <c r="BV877" s="7"/>
      <c r="BW877" s="7"/>
      <c r="CD877" s="7"/>
      <c r="CE877" s="7"/>
      <c r="CF877" s="7"/>
      <c r="CJ877" s="7"/>
      <c r="CK877" s="7"/>
      <c r="CL877" s="7"/>
    </row>
    <row r="878" spans="1:90">
      <c r="A878" s="11"/>
      <c r="B878" s="373"/>
      <c r="C878" s="373"/>
      <c r="D878" s="373"/>
      <c r="E878" s="13"/>
      <c r="F878" s="11"/>
      <c r="G878" s="25"/>
      <c r="H878" s="31"/>
      <c r="I878" s="30"/>
      <c r="M878" s="25"/>
      <c r="N878" s="31"/>
      <c r="O878" s="30"/>
      <c r="V878" s="12"/>
      <c r="W878" s="12"/>
      <c r="X878" s="14"/>
      <c r="AB878" s="25"/>
      <c r="AC878" s="12"/>
      <c r="AD878" s="12"/>
      <c r="AK878" s="12"/>
      <c r="AL878" s="30"/>
      <c r="AM878" s="32"/>
      <c r="AQ878" s="12"/>
      <c r="AR878" s="12"/>
      <c r="AS878" s="12"/>
      <c r="AZ878" s="49"/>
      <c r="BA878" s="30"/>
      <c r="BB878" s="12"/>
      <c r="BF878" s="12"/>
      <c r="BG878" s="12"/>
      <c r="BH878" s="12"/>
      <c r="BO878" s="7"/>
      <c r="BP878" s="7"/>
      <c r="BQ878" s="7"/>
      <c r="BU878" s="7"/>
      <c r="BV878" s="7"/>
      <c r="BW878" s="7"/>
      <c r="CD878" s="7"/>
      <c r="CE878" s="7"/>
      <c r="CF878" s="7"/>
      <c r="CJ878" s="7"/>
      <c r="CK878" s="7"/>
      <c r="CL878" s="7"/>
    </row>
    <row r="879" spans="1:90">
      <c r="A879" s="11"/>
      <c r="B879" s="373"/>
      <c r="C879" s="373"/>
      <c r="D879" s="373"/>
      <c r="E879" s="13"/>
      <c r="F879" s="11"/>
      <c r="G879" s="25"/>
      <c r="H879" s="31"/>
      <c r="I879" s="30"/>
      <c r="M879" s="25"/>
      <c r="N879" s="31"/>
      <c r="O879" s="30"/>
      <c r="V879" s="12"/>
      <c r="W879" s="12"/>
      <c r="X879" s="14"/>
      <c r="AB879" s="25"/>
      <c r="AC879" s="12"/>
      <c r="AD879" s="12"/>
      <c r="AK879" s="12"/>
      <c r="AL879" s="30"/>
      <c r="AM879" s="32"/>
      <c r="AQ879" s="12"/>
      <c r="AR879" s="12"/>
      <c r="AS879" s="12"/>
      <c r="AZ879" s="49"/>
      <c r="BA879" s="30"/>
      <c r="BB879" s="12"/>
      <c r="BF879" s="12"/>
      <c r="BG879" s="12"/>
      <c r="BH879" s="12"/>
      <c r="BO879" s="7"/>
      <c r="BP879" s="7"/>
      <c r="BQ879" s="7"/>
      <c r="BU879" s="7"/>
      <c r="BV879" s="7"/>
      <c r="BW879" s="7"/>
      <c r="CD879" s="7"/>
      <c r="CE879" s="7"/>
      <c r="CF879" s="7"/>
      <c r="CJ879" s="7"/>
      <c r="CK879" s="7"/>
      <c r="CL879" s="7"/>
    </row>
    <row r="880" spans="1:90">
      <c r="A880" s="11"/>
      <c r="B880" s="373"/>
      <c r="C880" s="373"/>
      <c r="D880" s="373"/>
      <c r="E880" s="13"/>
      <c r="F880" s="11"/>
      <c r="G880" s="25"/>
      <c r="H880" s="31"/>
      <c r="I880" s="30"/>
      <c r="M880" s="25"/>
      <c r="N880" s="31"/>
      <c r="O880" s="30"/>
      <c r="V880" s="12"/>
      <c r="W880" s="12"/>
      <c r="X880" s="14"/>
      <c r="AB880" s="25"/>
      <c r="AC880" s="12"/>
      <c r="AD880" s="12"/>
      <c r="AK880" s="12"/>
      <c r="AL880" s="30"/>
      <c r="AM880" s="32"/>
      <c r="AQ880" s="12"/>
      <c r="AR880" s="12"/>
      <c r="AS880" s="12"/>
      <c r="AZ880" s="49"/>
      <c r="BA880" s="30"/>
      <c r="BB880" s="12"/>
      <c r="BF880" s="12"/>
      <c r="BG880" s="12"/>
      <c r="BH880" s="12"/>
      <c r="BO880" s="7"/>
      <c r="BP880" s="7"/>
      <c r="BQ880" s="7"/>
      <c r="BU880" s="7"/>
      <c r="BV880" s="7"/>
      <c r="BW880" s="7"/>
      <c r="CD880" s="7"/>
      <c r="CE880" s="7"/>
      <c r="CF880" s="7"/>
      <c r="CJ880" s="7"/>
      <c r="CK880" s="7"/>
      <c r="CL880" s="7"/>
    </row>
    <row r="881" spans="1:90">
      <c r="A881" s="11"/>
      <c r="B881" s="373"/>
      <c r="C881" s="373"/>
      <c r="D881" s="373"/>
      <c r="E881" s="13"/>
      <c r="F881" s="11"/>
      <c r="G881" s="25"/>
      <c r="H881" s="31"/>
      <c r="I881" s="30"/>
      <c r="M881" s="25"/>
      <c r="N881" s="31"/>
      <c r="O881" s="30"/>
      <c r="V881" s="12"/>
      <c r="W881" s="12"/>
      <c r="X881" s="14"/>
      <c r="AB881" s="25"/>
      <c r="AC881" s="12"/>
      <c r="AD881" s="12"/>
      <c r="AK881" s="12"/>
      <c r="AL881" s="30"/>
      <c r="AM881" s="32"/>
      <c r="AQ881" s="12"/>
      <c r="AR881" s="12"/>
      <c r="AS881" s="12"/>
      <c r="AZ881" s="49"/>
      <c r="BA881" s="30"/>
      <c r="BB881" s="12"/>
      <c r="BF881" s="12"/>
      <c r="BG881" s="12"/>
      <c r="BH881" s="12"/>
      <c r="BO881" s="7"/>
      <c r="BP881" s="7"/>
      <c r="BQ881" s="7"/>
      <c r="BU881" s="7"/>
      <c r="BV881" s="7"/>
      <c r="BW881" s="7"/>
      <c r="CD881" s="7"/>
      <c r="CE881" s="7"/>
      <c r="CF881" s="7"/>
      <c r="CJ881" s="7"/>
      <c r="CK881" s="7"/>
      <c r="CL881" s="7"/>
    </row>
    <row r="882" spans="1:90">
      <c r="A882" s="11"/>
      <c r="B882" s="373"/>
      <c r="C882" s="373"/>
      <c r="D882" s="373"/>
      <c r="E882" s="13"/>
      <c r="F882" s="11"/>
      <c r="G882" s="25"/>
      <c r="H882" s="31"/>
      <c r="I882" s="30"/>
      <c r="M882" s="25"/>
      <c r="N882" s="31"/>
      <c r="O882" s="30"/>
      <c r="V882" s="12"/>
      <c r="W882" s="12"/>
      <c r="X882" s="14"/>
      <c r="AB882" s="25"/>
      <c r="AC882" s="12"/>
      <c r="AD882" s="12"/>
      <c r="AK882" s="12"/>
      <c r="AL882" s="30"/>
      <c r="AM882" s="32"/>
      <c r="AQ882" s="12"/>
      <c r="AR882" s="12"/>
      <c r="AS882" s="12"/>
      <c r="AZ882" s="49"/>
      <c r="BA882" s="30"/>
      <c r="BB882" s="12"/>
      <c r="BF882" s="12"/>
      <c r="BG882" s="12"/>
      <c r="BH882" s="12"/>
      <c r="BO882" s="7"/>
      <c r="BP882" s="7"/>
      <c r="BQ882" s="7"/>
      <c r="BU882" s="7"/>
      <c r="BV882" s="7"/>
      <c r="BW882" s="7"/>
      <c r="CD882" s="7"/>
      <c r="CE882" s="7"/>
      <c r="CF882" s="7"/>
      <c r="CJ882" s="7"/>
      <c r="CK882" s="7"/>
      <c r="CL882" s="7"/>
    </row>
    <row r="883" spans="1:90">
      <c r="A883" s="11"/>
      <c r="B883" s="373"/>
      <c r="C883" s="373"/>
      <c r="D883" s="373"/>
      <c r="E883" s="13"/>
      <c r="F883" s="11"/>
      <c r="G883" s="25"/>
      <c r="H883" s="31"/>
      <c r="I883" s="30"/>
      <c r="M883" s="25"/>
      <c r="N883" s="31"/>
      <c r="O883" s="30"/>
      <c r="V883" s="12"/>
      <c r="W883" s="12"/>
      <c r="X883" s="14"/>
      <c r="AB883" s="25"/>
      <c r="AC883" s="12"/>
      <c r="AD883" s="12"/>
      <c r="AK883" s="12"/>
      <c r="AL883" s="30"/>
      <c r="AM883" s="32"/>
      <c r="AQ883" s="12"/>
      <c r="AR883" s="12"/>
      <c r="AS883" s="12"/>
      <c r="AZ883" s="49"/>
      <c r="BA883" s="30"/>
      <c r="BB883" s="12"/>
      <c r="BF883" s="12"/>
      <c r="BG883" s="12"/>
      <c r="BH883" s="12"/>
      <c r="BO883" s="7"/>
      <c r="BP883" s="7"/>
      <c r="BQ883" s="7"/>
      <c r="BU883" s="7"/>
      <c r="BV883" s="7"/>
      <c r="BW883" s="7"/>
      <c r="CD883" s="7"/>
      <c r="CE883" s="7"/>
      <c r="CF883" s="7"/>
      <c r="CJ883" s="7"/>
      <c r="CK883" s="7"/>
      <c r="CL883" s="7"/>
    </row>
    <row r="884" spans="1:90">
      <c r="A884" s="11"/>
      <c r="B884" s="373"/>
      <c r="C884" s="373"/>
      <c r="D884" s="373"/>
      <c r="E884" s="13"/>
      <c r="F884" s="11"/>
      <c r="G884" s="25"/>
      <c r="H884" s="31"/>
      <c r="I884" s="30"/>
      <c r="M884" s="25"/>
      <c r="N884" s="31"/>
      <c r="O884" s="30"/>
      <c r="V884" s="12"/>
      <c r="W884" s="12"/>
      <c r="X884" s="14"/>
      <c r="AB884" s="25"/>
      <c r="AC884" s="12"/>
      <c r="AD884" s="12"/>
      <c r="AK884" s="12"/>
      <c r="AL884" s="30"/>
      <c r="AM884" s="32"/>
      <c r="AQ884" s="12"/>
      <c r="AR884" s="12"/>
      <c r="AS884" s="12"/>
      <c r="AZ884" s="49"/>
      <c r="BA884" s="30"/>
      <c r="BB884" s="12"/>
      <c r="BF884" s="12"/>
      <c r="BG884" s="12"/>
      <c r="BH884" s="12"/>
      <c r="BO884" s="7"/>
      <c r="BP884" s="7"/>
      <c r="BQ884" s="7"/>
      <c r="BU884" s="7"/>
      <c r="BV884" s="7"/>
      <c r="BW884" s="7"/>
      <c r="CD884" s="7"/>
      <c r="CE884" s="7"/>
      <c r="CF884" s="7"/>
      <c r="CJ884" s="7"/>
      <c r="CK884" s="7"/>
      <c r="CL884" s="7"/>
    </row>
    <row r="885" spans="1:90">
      <c r="A885" s="11"/>
      <c r="B885" s="373"/>
      <c r="C885" s="373"/>
      <c r="D885" s="373"/>
      <c r="E885" s="13"/>
      <c r="F885" s="11"/>
      <c r="G885" s="25"/>
      <c r="H885" s="31"/>
      <c r="I885" s="30"/>
      <c r="M885" s="25"/>
      <c r="N885" s="31"/>
      <c r="O885" s="30"/>
      <c r="V885" s="12"/>
      <c r="W885" s="12"/>
      <c r="X885" s="14"/>
      <c r="AB885" s="25"/>
      <c r="AC885" s="12"/>
      <c r="AD885" s="12"/>
      <c r="AK885" s="12"/>
      <c r="AL885" s="30"/>
      <c r="AM885" s="32"/>
      <c r="AQ885" s="12"/>
      <c r="AR885" s="12"/>
      <c r="AS885" s="12"/>
      <c r="AZ885" s="49"/>
      <c r="BA885" s="30"/>
      <c r="BB885" s="12"/>
      <c r="BF885" s="12"/>
      <c r="BG885" s="12"/>
      <c r="BH885" s="12"/>
      <c r="BO885" s="7"/>
      <c r="BP885" s="7"/>
      <c r="BQ885" s="7"/>
      <c r="BU885" s="7"/>
      <c r="BV885" s="7"/>
      <c r="BW885" s="7"/>
      <c r="CD885" s="7"/>
      <c r="CE885" s="7"/>
      <c r="CF885" s="7"/>
      <c r="CJ885" s="7"/>
      <c r="CK885" s="7"/>
      <c r="CL885" s="7"/>
    </row>
    <row r="886" spans="1:90">
      <c r="A886" s="11"/>
      <c r="B886" s="373"/>
      <c r="C886" s="373"/>
      <c r="D886" s="373"/>
      <c r="E886" s="13"/>
      <c r="F886" s="11"/>
      <c r="G886" s="25"/>
      <c r="H886" s="31"/>
      <c r="I886" s="30"/>
      <c r="M886" s="25"/>
      <c r="N886" s="31"/>
      <c r="O886" s="30"/>
      <c r="V886" s="12"/>
      <c r="W886" s="12"/>
      <c r="X886" s="14"/>
      <c r="AB886" s="25"/>
      <c r="AC886" s="12"/>
      <c r="AD886" s="12"/>
      <c r="AK886" s="12"/>
      <c r="AL886" s="30"/>
      <c r="AM886" s="32"/>
      <c r="AQ886" s="12"/>
      <c r="AR886" s="12"/>
      <c r="AS886" s="12"/>
      <c r="AZ886" s="49"/>
      <c r="BA886" s="30"/>
      <c r="BB886" s="12"/>
      <c r="BF886" s="12"/>
      <c r="BG886" s="12"/>
      <c r="BH886" s="12"/>
      <c r="BO886" s="7"/>
      <c r="BP886" s="7"/>
      <c r="BQ886" s="7"/>
      <c r="BU886" s="7"/>
      <c r="BV886" s="7"/>
      <c r="BW886" s="7"/>
      <c r="CD886" s="7"/>
      <c r="CE886" s="7"/>
      <c r="CF886" s="7"/>
      <c r="CJ886" s="7"/>
      <c r="CK886" s="7"/>
      <c r="CL886" s="7"/>
    </row>
    <row r="887" spans="1:90">
      <c r="A887" s="11"/>
      <c r="B887" s="373"/>
      <c r="C887" s="373"/>
      <c r="D887" s="373"/>
      <c r="E887" s="13"/>
      <c r="F887" s="11"/>
      <c r="G887" s="25"/>
      <c r="H887" s="31"/>
      <c r="I887" s="30"/>
      <c r="M887" s="25"/>
      <c r="N887" s="31"/>
      <c r="O887" s="30"/>
      <c r="V887" s="12"/>
      <c r="W887" s="12"/>
      <c r="X887" s="14"/>
      <c r="AB887" s="25"/>
      <c r="AC887" s="12"/>
      <c r="AD887" s="12"/>
      <c r="AK887" s="12"/>
      <c r="AL887" s="30"/>
      <c r="AM887" s="32"/>
      <c r="AQ887" s="12"/>
      <c r="AR887" s="12"/>
      <c r="AS887" s="12"/>
      <c r="AZ887" s="49"/>
      <c r="BA887" s="30"/>
      <c r="BB887" s="12"/>
      <c r="BF887" s="12"/>
      <c r="BG887" s="12"/>
      <c r="BH887" s="12"/>
      <c r="BO887" s="7"/>
      <c r="BP887" s="7"/>
      <c r="BQ887" s="7"/>
      <c r="BU887" s="7"/>
      <c r="BV887" s="7"/>
      <c r="BW887" s="7"/>
      <c r="CD887" s="7"/>
      <c r="CE887" s="7"/>
      <c r="CF887" s="7"/>
      <c r="CJ887" s="7"/>
      <c r="CK887" s="7"/>
      <c r="CL887" s="7"/>
    </row>
    <row r="888" spans="1:90">
      <c r="A888" s="11"/>
      <c r="B888" s="373"/>
      <c r="C888" s="373"/>
      <c r="D888" s="373"/>
      <c r="E888" s="13"/>
      <c r="F888" s="11"/>
      <c r="G888" s="25"/>
      <c r="H888" s="31"/>
      <c r="I888" s="30"/>
      <c r="M888" s="25"/>
      <c r="N888" s="31"/>
      <c r="O888" s="30"/>
      <c r="V888" s="12"/>
      <c r="W888" s="12"/>
      <c r="X888" s="14"/>
      <c r="AB888" s="25"/>
      <c r="AC888" s="12"/>
      <c r="AD888" s="12"/>
      <c r="AK888" s="12"/>
      <c r="AL888" s="30"/>
      <c r="AM888" s="32"/>
      <c r="AQ888" s="12"/>
      <c r="AR888" s="12"/>
      <c r="AS888" s="12"/>
      <c r="AZ888" s="49"/>
      <c r="BA888" s="30"/>
      <c r="BB888" s="12"/>
      <c r="BF888" s="12"/>
      <c r="BG888" s="12"/>
      <c r="BH888" s="12"/>
      <c r="BO888" s="7"/>
      <c r="BP888" s="7"/>
      <c r="BQ888" s="7"/>
      <c r="BU888" s="7"/>
      <c r="BV888" s="7"/>
      <c r="BW888" s="7"/>
      <c r="CD888" s="7"/>
      <c r="CE888" s="7"/>
      <c r="CF888" s="7"/>
      <c r="CJ888" s="7"/>
      <c r="CK888" s="7"/>
      <c r="CL888" s="7"/>
    </row>
    <row r="889" spans="1:90">
      <c r="A889" s="11"/>
      <c r="B889" s="373"/>
      <c r="C889" s="373"/>
      <c r="D889" s="373"/>
      <c r="E889" s="13"/>
      <c r="F889" s="11"/>
      <c r="G889" s="25"/>
      <c r="H889" s="31"/>
      <c r="I889" s="30"/>
      <c r="M889" s="25"/>
      <c r="N889" s="31"/>
      <c r="O889" s="30"/>
      <c r="V889" s="12"/>
      <c r="W889" s="12"/>
      <c r="X889" s="14"/>
      <c r="AB889" s="25"/>
      <c r="AC889" s="12"/>
      <c r="AD889" s="12"/>
      <c r="AK889" s="12"/>
      <c r="AL889" s="30"/>
      <c r="AM889" s="32"/>
      <c r="AQ889" s="12"/>
      <c r="AR889" s="12"/>
      <c r="AS889" s="12"/>
      <c r="AZ889" s="49"/>
      <c r="BA889" s="30"/>
      <c r="BB889" s="12"/>
      <c r="BF889" s="12"/>
      <c r="BG889" s="12"/>
      <c r="BH889" s="12"/>
      <c r="BO889" s="7"/>
      <c r="BP889" s="7"/>
      <c r="BQ889" s="7"/>
      <c r="BU889" s="7"/>
      <c r="BV889" s="7"/>
      <c r="BW889" s="7"/>
      <c r="CD889" s="7"/>
      <c r="CE889" s="7"/>
      <c r="CF889" s="7"/>
      <c r="CJ889" s="7"/>
      <c r="CK889" s="7"/>
      <c r="CL889" s="7"/>
    </row>
    <row r="890" spans="1:90">
      <c r="A890" s="11"/>
      <c r="B890" s="373"/>
      <c r="C890" s="373"/>
      <c r="D890" s="373"/>
      <c r="E890" s="13"/>
      <c r="F890" s="11"/>
      <c r="G890" s="25"/>
      <c r="H890" s="31"/>
      <c r="I890" s="30"/>
      <c r="M890" s="25"/>
      <c r="N890" s="31"/>
      <c r="O890" s="30"/>
      <c r="V890" s="12"/>
      <c r="W890" s="12"/>
      <c r="X890" s="14"/>
      <c r="AB890" s="25"/>
      <c r="AC890" s="12"/>
      <c r="AD890" s="12"/>
      <c r="AK890" s="12"/>
      <c r="AL890" s="30"/>
      <c r="AM890" s="32"/>
      <c r="AQ890" s="12"/>
      <c r="AR890" s="12"/>
      <c r="AS890" s="12"/>
      <c r="AZ890" s="49"/>
      <c r="BA890" s="30"/>
      <c r="BB890" s="12"/>
      <c r="BF890" s="12"/>
      <c r="BG890" s="12"/>
      <c r="BH890" s="12"/>
      <c r="BO890" s="7"/>
      <c r="BP890" s="7"/>
      <c r="BQ890" s="7"/>
      <c r="BU890" s="7"/>
      <c r="BV890" s="7"/>
      <c r="BW890" s="7"/>
      <c r="CD890" s="7"/>
      <c r="CE890" s="7"/>
      <c r="CF890" s="7"/>
      <c r="CJ890" s="7"/>
      <c r="CK890" s="7"/>
      <c r="CL890" s="7"/>
    </row>
    <row r="891" spans="1:90">
      <c r="A891" s="11"/>
      <c r="B891" s="373"/>
      <c r="C891" s="373"/>
      <c r="D891" s="373"/>
      <c r="E891" s="13"/>
      <c r="F891" s="11"/>
      <c r="G891" s="25"/>
      <c r="H891" s="31"/>
      <c r="I891" s="30"/>
      <c r="M891" s="25"/>
      <c r="N891" s="31"/>
      <c r="O891" s="30"/>
      <c r="V891" s="12"/>
      <c r="W891" s="12"/>
      <c r="X891" s="14"/>
      <c r="AB891" s="25"/>
      <c r="AC891" s="12"/>
      <c r="AD891" s="12"/>
      <c r="AK891" s="12"/>
      <c r="AL891" s="30"/>
      <c r="AM891" s="32"/>
      <c r="AQ891" s="12"/>
      <c r="AR891" s="12"/>
      <c r="AS891" s="12"/>
      <c r="AZ891" s="49"/>
      <c r="BA891" s="30"/>
      <c r="BB891" s="12"/>
      <c r="BF891" s="12"/>
      <c r="BG891" s="12"/>
      <c r="BH891" s="12"/>
      <c r="BO891" s="7"/>
      <c r="BP891" s="7"/>
      <c r="BQ891" s="7"/>
      <c r="BU891" s="7"/>
      <c r="BV891" s="7"/>
      <c r="BW891" s="7"/>
      <c r="CD891" s="7"/>
      <c r="CE891" s="7"/>
      <c r="CF891" s="7"/>
      <c r="CJ891" s="7"/>
      <c r="CK891" s="7"/>
      <c r="CL891" s="7"/>
    </row>
    <row r="892" spans="1:90">
      <c r="A892" s="11"/>
      <c r="B892" s="373"/>
      <c r="C892" s="373"/>
      <c r="D892" s="373"/>
      <c r="E892" s="13"/>
      <c r="F892" s="11"/>
      <c r="G892" s="25"/>
      <c r="H892" s="31"/>
      <c r="I892" s="30"/>
      <c r="M892" s="25"/>
      <c r="N892" s="31"/>
      <c r="O892" s="30"/>
      <c r="V892" s="12"/>
      <c r="W892" s="12"/>
      <c r="X892" s="14"/>
      <c r="AB892" s="25"/>
      <c r="AC892" s="12"/>
      <c r="AD892" s="12"/>
      <c r="AK892" s="12"/>
      <c r="AL892" s="30"/>
      <c r="AM892" s="32"/>
      <c r="AQ892" s="12"/>
      <c r="AR892" s="12"/>
      <c r="AS892" s="12"/>
      <c r="AZ892" s="49"/>
      <c r="BA892" s="30"/>
      <c r="BB892" s="12"/>
      <c r="BF892" s="12"/>
      <c r="BG892" s="12"/>
      <c r="BH892" s="12"/>
      <c r="BO892" s="7"/>
      <c r="BP892" s="7"/>
      <c r="BQ892" s="7"/>
      <c r="BU892" s="7"/>
      <c r="BV892" s="7"/>
      <c r="BW892" s="7"/>
      <c r="CD892" s="7"/>
      <c r="CE892" s="7"/>
      <c r="CF892" s="7"/>
      <c r="CJ892" s="7"/>
      <c r="CK892" s="7"/>
      <c r="CL892" s="7"/>
    </row>
    <row r="893" spans="1:90">
      <c r="A893" s="11"/>
      <c r="B893" s="373"/>
      <c r="C893" s="373"/>
      <c r="D893" s="373"/>
      <c r="E893" s="13"/>
      <c r="F893" s="11"/>
      <c r="G893" s="25"/>
      <c r="H893" s="31"/>
      <c r="I893" s="30"/>
      <c r="M893" s="25"/>
      <c r="N893" s="31"/>
      <c r="O893" s="30"/>
      <c r="V893" s="12"/>
      <c r="W893" s="12"/>
      <c r="X893" s="14"/>
      <c r="AB893" s="25"/>
      <c r="AC893" s="12"/>
      <c r="AD893" s="12"/>
      <c r="AK893" s="12"/>
      <c r="AL893" s="30"/>
      <c r="AM893" s="32"/>
      <c r="AQ893" s="12"/>
      <c r="AR893" s="12"/>
      <c r="AS893" s="12"/>
      <c r="AZ893" s="49"/>
      <c r="BA893" s="30"/>
      <c r="BB893" s="12"/>
      <c r="BF893" s="12"/>
      <c r="BG893" s="12"/>
      <c r="BH893" s="12"/>
      <c r="BO893" s="7"/>
      <c r="BP893" s="7"/>
      <c r="BQ893" s="7"/>
      <c r="BU893" s="7"/>
      <c r="BV893" s="7"/>
      <c r="BW893" s="7"/>
      <c r="CD893" s="7"/>
      <c r="CE893" s="7"/>
      <c r="CF893" s="7"/>
      <c r="CJ893" s="7"/>
      <c r="CK893" s="7"/>
      <c r="CL893" s="7"/>
    </row>
    <row r="894" spans="1:90">
      <c r="A894" s="11"/>
      <c r="B894" s="373"/>
      <c r="C894" s="373"/>
      <c r="D894" s="373"/>
      <c r="E894" s="13"/>
      <c r="F894" s="11"/>
      <c r="G894" s="25"/>
      <c r="H894" s="31"/>
      <c r="I894" s="30"/>
      <c r="M894" s="25"/>
      <c r="N894" s="31"/>
      <c r="O894" s="30"/>
      <c r="V894" s="12"/>
      <c r="W894" s="12"/>
      <c r="X894" s="14"/>
      <c r="AB894" s="25"/>
      <c r="AC894" s="12"/>
      <c r="AD894" s="12"/>
      <c r="AK894" s="12"/>
      <c r="AL894" s="30"/>
      <c r="AM894" s="32"/>
      <c r="AQ894" s="12"/>
      <c r="AR894" s="12"/>
      <c r="AS894" s="12"/>
      <c r="AZ894" s="49"/>
      <c r="BA894" s="30"/>
      <c r="BB894" s="12"/>
      <c r="BF894" s="12"/>
      <c r="BG894" s="12"/>
      <c r="BH894" s="12"/>
      <c r="BO894" s="7"/>
      <c r="BP894" s="7"/>
      <c r="BQ894" s="7"/>
      <c r="BU894" s="7"/>
      <c r="BV894" s="7"/>
      <c r="BW894" s="7"/>
      <c r="CD894" s="7"/>
      <c r="CE894" s="7"/>
      <c r="CF894" s="7"/>
      <c r="CJ894" s="7"/>
      <c r="CK894" s="7"/>
      <c r="CL894" s="7"/>
    </row>
    <row r="895" spans="1:90">
      <c r="A895" s="11"/>
      <c r="B895" s="373"/>
      <c r="C895" s="373"/>
      <c r="D895" s="373"/>
      <c r="E895" s="13"/>
      <c r="F895" s="11"/>
      <c r="G895" s="25"/>
      <c r="H895" s="31"/>
      <c r="I895" s="30"/>
      <c r="M895" s="25"/>
      <c r="N895" s="31"/>
      <c r="O895" s="30"/>
      <c r="V895" s="12"/>
      <c r="W895" s="12"/>
      <c r="X895" s="14"/>
      <c r="AB895" s="25"/>
      <c r="AC895" s="12"/>
      <c r="AD895" s="12"/>
      <c r="AK895" s="12"/>
      <c r="AL895" s="30"/>
      <c r="AM895" s="32"/>
      <c r="AQ895" s="12"/>
      <c r="AR895" s="12"/>
      <c r="AS895" s="12"/>
      <c r="AZ895" s="49"/>
      <c r="BA895" s="30"/>
      <c r="BB895" s="12"/>
      <c r="BF895" s="12"/>
      <c r="BG895" s="12"/>
      <c r="BH895" s="12"/>
      <c r="BO895" s="7"/>
      <c r="BP895" s="7"/>
      <c r="BQ895" s="7"/>
      <c r="BU895" s="7"/>
      <c r="BV895" s="7"/>
      <c r="BW895" s="7"/>
      <c r="CD895" s="7"/>
      <c r="CE895" s="7"/>
      <c r="CF895" s="7"/>
      <c r="CJ895" s="7"/>
      <c r="CK895" s="7"/>
      <c r="CL895" s="7"/>
    </row>
    <row r="896" spans="1:90">
      <c r="A896" s="11"/>
      <c r="B896" s="373"/>
      <c r="C896" s="373"/>
      <c r="D896" s="373"/>
      <c r="E896" s="13"/>
      <c r="F896" s="11"/>
      <c r="G896" s="25"/>
      <c r="H896" s="31"/>
      <c r="I896" s="30"/>
      <c r="M896" s="25"/>
      <c r="N896" s="31"/>
      <c r="O896" s="30"/>
      <c r="V896" s="12"/>
      <c r="W896" s="12"/>
      <c r="X896" s="14"/>
      <c r="AB896" s="25"/>
      <c r="AC896" s="12"/>
      <c r="AD896" s="12"/>
      <c r="AK896" s="12"/>
      <c r="AL896" s="30"/>
      <c r="AM896" s="32"/>
      <c r="AQ896" s="12"/>
      <c r="AR896" s="12"/>
      <c r="AS896" s="12"/>
      <c r="AZ896" s="49"/>
      <c r="BA896" s="30"/>
      <c r="BB896" s="12"/>
      <c r="BF896" s="12"/>
      <c r="BG896" s="12"/>
      <c r="BH896" s="12"/>
      <c r="BO896" s="7"/>
      <c r="BP896" s="7"/>
      <c r="BQ896" s="7"/>
      <c r="BU896" s="7"/>
      <c r="BV896" s="7"/>
      <c r="BW896" s="7"/>
      <c r="CD896" s="7"/>
      <c r="CE896" s="7"/>
      <c r="CF896" s="7"/>
      <c r="CJ896" s="7"/>
      <c r="CK896" s="7"/>
      <c r="CL896" s="7"/>
    </row>
    <row r="897" spans="1:90">
      <c r="A897" s="11"/>
      <c r="B897" s="373"/>
      <c r="C897" s="373"/>
      <c r="D897" s="373"/>
      <c r="E897" s="13"/>
      <c r="F897" s="11"/>
      <c r="G897" s="25"/>
      <c r="H897" s="31"/>
      <c r="I897" s="30"/>
      <c r="M897" s="25"/>
      <c r="N897" s="31"/>
      <c r="O897" s="30"/>
      <c r="V897" s="12"/>
      <c r="W897" s="12"/>
      <c r="X897" s="14"/>
      <c r="AB897" s="25"/>
      <c r="AC897" s="12"/>
      <c r="AD897" s="12"/>
      <c r="AK897" s="12"/>
      <c r="AL897" s="30"/>
      <c r="AM897" s="32"/>
      <c r="AQ897" s="12"/>
      <c r="AR897" s="12"/>
      <c r="AS897" s="12"/>
      <c r="AZ897" s="49"/>
      <c r="BA897" s="30"/>
      <c r="BB897" s="12"/>
      <c r="BF897" s="12"/>
      <c r="BG897" s="12"/>
      <c r="BH897" s="12"/>
      <c r="BO897" s="7"/>
      <c r="BP897" s="7"/>
      <c r="BQ897" s="7"/>
      <c r="BU897" s="7"/>
      <c r="BV897" s="7"/>
      <c r="BW897" s="7"/>
      <c r="CD897" s="7"/>
      <c r="CE897" s="7"/>
      <c r="CF897" s="7"/>
      <c r="CJ897" s="7"/>
      <c r="CK897" s="7"/>
      <c r="CL897" s="7"/>
    </row>
    <row r="898" spans="1:90">
      <c r="A898" s="11"/>
      <c r="B898" s="373"/>
      <c r="C898" s="373"/>
      <c r="D898" s="373"/>
      <c r="E898" s="13"/>
      <c r="F898" s="11"/>
      <c r="G898" s="25"/>
      <c r="H898" s="31"/>
      <c r="I898" s="30"/>
      <c r="M898" s="25"/>
      <c r="N898" s="31"/>
      <c r="O898" s="30"/>
      <c r="V898" s="12"/>
      <c r="W898" s="12"/>
      <c r="X898" s="14"/>
      <c r="AB898" s="25"/>
      <c r="AC898" s="12"/>
      <c r="AD898" s="12"/>
      <c r="AK898" s="12"/>
      <c r="AL898" s="30"/>
      <c r="AM898" s="32"/>
      <c r="AQ898" s="12"/>
      <c r="AR898" s="12"/>
      <c r="AS898" s="12"/>
      <c r="AZ898" s="49"/>
      <c r="BA898" s="30"/>
      <c r="BB898" s="12"/>
      <c r="BF898" s="12"/>
      <c r="BG898" s="12"/>
      <c r="BH898" s="12"/>
      <c r="BO898" s="7"/>
      <c r="BP898" s="7"/>
      <c r="BQ898" s="7"/>
      <c r="BU898" s="7"/>
      <c r="BV898" s="7"/>
      <c r="BW898" s="7"/>
      <c r="CD898" s="7"/>
      <c r="CE898" s="7"/>
      <c r="CF898" s="7"/>
      <c r="CJ898" s="7"/>
      <c r="CK898" s="7"/>
      <c r="CL898" s="7"/>
    </row>
    <row r="899" spans="1:90">
      <c r="A899" s="11"/>
      <c r="B899" s="373"/>
      <c r="C899" s="373"/>
      <c r="D899" s="373"/>
      <c r="E899" s="13"/>
      <c r="F899" s="11"/>
      <c r="G899" s="25"/>
      <c r="H899" s="31"/>
      <c r="I899" s="30"/>
      <c r="M899" s="25"/>
      <c r="N899" s="31"/>
      <c r="O899" s="30"/>
      <c r="V899" s="12"/>
      <c r="W899" s="12"/>
      <c r="X899" s="14"/>
      <c r="AB899" s="25"/>
      <c r="AC899" s="12"/>
      <c r="AD899" s="12"/>
      <c r="AK899" s="12"/>
      <c r="AL899" s="30"/>
      <c r="AM899" s="32"/>
      <c r="AQ899" s="12"/>
      <c r="AR899" s="12"/>
      <c r="AS899" s="12"/>
      <c r="AZ899" s="49"/>
      <c r="BA899" s="30"/>
      <c r="BB899" s="12"/>
      <c r="BF899" s="12"/>
      <c r="BG899" s="12"/>
      <c r="BH899" s="12"/>
      <c r="BO899" s="7"/>
      <c r="BP899" s="7"/>
      <c r="BQ899" s="7"/>
      <c r="BU899" s="7"/>
      <c r="BV899" s="7"/>
      <c r="BW899" s="7"/>
      <c r="CD899" s="7"/>
      <c r="CE899" s="7"/>
      <c r="CF899" s="7"/>
      <c r="CJ899" s="7"/>
      <c r="CK899" s="7"/>
      <c r="CL899" s="7"/>
    </row>
    <row r="900" spans="1:90">
      <c r="A900" s="11"/>
      <c r="B900" s="373"/>
      <c r="C900" s="373"/>
      <c r="D900" s="373"/>
      <c r="E900" s="13"/>
      <c r="F900" s="11"/>
      <c r="G900" s="25"/>
      <c r="H900" s="31"/>
      <c r="I900" s="30"/>
      <c r="M900" s="25"/>
      <c r="N900" s="31"/>
      <c r="O900" s="30"/>
      <c r="V900" s="12"/>
      <c r="W900" s="12"/>
      <c r="X900" s="14"/>
      <c r="AB900" s="25"/>
      <c r="AC900" s="12"/>
      <c r="AD900" s="12"/>
      <c r="AK900" s="12"/>
      <c r="AL900" s="30"/>
      <c r="AM900" s="32"/>
      <c r="AQ900" s="12"/>
      <c r="AR900" s="12"/>
      <c r="AS900" s="12"/>
      <c r="AZ900" s="49"/>
      <c r="BA900" s="30"/>
      <c r="BB900" s="12"/>
      <c r="BF900" s="12"/>
      <c r="BG900" s="12"/>
      <c r="BH900" s="12"/>
      <c r="BO900" s="7"/>
      <c r="BP900" s="7"/>
      <c r="BQ900" s="7"/>
      <c r="BU900" s="7"/>
      <c r="BV900" s="7"/>
      <c r="BW900" s="7"/>
      <c r="CD900" s="7"/>
      <c r="CE900" s="7"/>
      <c r="CF900" s="7"/>
      <c r="CJ900" s="7"/>
      <c r="CK900" s="7"/>
      <c r="CL900" s="7"/>
    </row>
    <row r="901" spans="1:90">
      <c r="A901" s="11"/>
      <c r="B901" s="373"/>
      <c r="C901" s="373"/>
      <c r="D901" s="373"/>
      <c r="E901" s="13"/>
      <c r="F901" s="11"/>
      <c r="G901" s="25"/>
      <c r="H901" s="31"/>
      <c r="I901" s="30"/>
      <c r="M901" s="25"/>
      <c r="N901" s="31"/>
      <c r="O901" s="30"/>
      <c r="V901" s="12"/>
      <c r="W901" s="12"/>
      <c r="X901" s="14"/>
      <c r="AB901" s="25"/>
      <c r="AC901" s="12"/>
      <c r="AD901" s="12"/>
      <c r="AK901" s="12"/>
      <c r="AL901" s="30"/>
      <c r="AM901" s="32"/>
      <c r="AQ901" s="12"/>
      <c r="AR901" s="12"/>
      <c r="AS901" s="12"/>
      <c r="AZ901" s="49"/>
      <c r="BA901" s="30"/>
      <c r="BB901" s="12"/>
      <c r="BF901" s="12"/>
      <c r="BG901" s="12"/>
      <c r="BH901" s="12"/>
      <c r="BO901" s="7"/>
      <c r="BP901" s="7"/>
      <c r="BQ901" s="7"/>
      <c r="BU901" s="7"/>
      <c r="BV901" s="7"/>
      <c r="BW901" s="7"/>
      <c r="CD901" s="7"/>
      <c r="CE901" s="7"/>
      <c r="CF901" s="7"/>
      <c r="CJ901" s="7"/>
      <c r="CK901" s="7"/>
      <c r="CL901" s="7"/>
    </row>
    <row r="902" spans="1:90">
      <c r="A902" s="11"/>
      <c r="B902" s="373"/>
      <c r="C902" s="373"/>
      <c r="D902" s="373"/>
      <c r="E902" s="13"/>
      <c r="F902" s="11"/>
      <c r="G902" s="25"/>
      <c r="H902" s="31"/>
      <c r="I902" s="30"/>
      <c r="M902" s="25"/>
      <c r="N902" s="31"/>
      <c r="O902" s="30"/>
      <c r="V902" s="12"/>
      <c r="W902" s="12"/>
      <c r="X902" s="14"/>
      <c r="AB902" s="25"/>
      <c r="AC902" s="12"/>
      <c r="AD902" s="12"/>
      <c r="AK902" s="12"/>
      <c r="AL902" s="30"/>
      <c r="AM902" s="32"/>
      <c r="AQ902" s="12"/>
      <c r="AR902" s="12"/>
      <c r="AS902" s="12"/>
      <c r="AZ902" s="49"/>
      <c r="BA902" s="30"/>
      <c r="BB902" s="12"/>
      <c r="BF902" s="12"/>
      <c r="BG902" s="12"/>
      <c r="BH902" s="12"/>
      <c r="BO902" s="7"/>
      <c r="BP902" s="7"/>
      <c r="BQ902" s="7"/>
      <c r="BU902" s="7"/>
      <c r="BV902" s="7"/>
      <c r="BW902" s="7"/>
      <c r="CD902" s="7"/>
      <c r="CE902" s="7"/>
      <c r="CF902" s="7"/>
      <c r="CJ902" s="7"/>
      <c r="CK902" s="7"/>
      <c r="CL902" s="7"/>
    </row>
    <row r="903" spans="1:90">
      <c r="A903" s="11"/>
      <c r="B903" s="373"/>
      <c r="C903" s="373"/>
      <c r="D903" s="373"/>
      <c r="E903" s="13"/>
      <c r="F903" s="11"/>
      <c r="G903" s="25"/>
      <c r="H903" s="31"/>
      <c r="I903" s="30"/>
      <c r="M903" s="25"/>
      <c r="N903" s="31"/>
      <c r="O903" s="30"/>
      <c r="V903" s="12"/>
      <c r="W903" s="12"/>
      <c r="X903" s="14"/>
      <c r="AB903" s="25"/>
      <c r="AC903" s="12"/>
      <c r="AD903" s="12"/>
      <c r="AK903" s="12"/>
      <c r="AL903" s="30"/>
      <c r="AM903" s="32"/>
      <c r="AQ903" s="12"/>
      <c r="AR903" s="12"/>
      <c r="AS903" s="12"/>
      <c r="AZ903" s="49"/>
      <c r="BA903" s="30"/>
      <c r="BB903" s="12"/>
      <c r="BF903" s="12"/>
      <c r="BG903" s="12"/>
      <c r="BH903" s="12"/>
      <c r="BO903" s="7"/>
      <c r="BP903" s="7"/>
      <c r="BQ903" s="7"/>
      <c r="BU903" s="7"/>
      <c r="BV903" s="7"/>
      <c r="BW903" s="7"/>
      <c r="CD903" s="7"/>
      <c r="CE903" s="7"/>
      <c r="CF903" s="7"/>
      <c r="CJ903" s="7"/>
      <c r="CK903" s="7"/>
      <c r="CL903" s="7"/>
    </row>
    <row r="904" spans="1:90">
      <c r="A904" s="11"/>
      <c r="B904" s="373"/>
      <c r="C904" s="373"/>
      <c r="D904" s="373"/>
      <c r="E904" s="13"/>
      <c r="F904" s="11"/>
      <c r="G904" s="25"/>
      <c r="H904" s="31"/>
      <c r="I904" s="30"/>
      <c r="M904" s="25"/>
      <c r="N904" s="31"/>
      <c r="O904" s="30"/>
      <c r="V904" s="12"/>
      <c r="W904" s="12"/>
      <c r="X904" s="14"/>
      <c r="AB904" s="25"/>
      <c r="AC904" s="12"/>
      <c r="AD904" s="12"/>
      <c r="AK904" s="12"/>
      <c r="AL904" s="30"/>
      <c r="AM904" s="32"/>
      <c r="AQ904" s="12"/>
      <c r="AR904" s="12"/>
      <c r="AS904" s="12"/>
      <c r="AZ904" s="49"/>
      <c r="BA904" s="30"/>
      <c r="BB904" s="12"/>
      <c r="BF904" s="12"/>
      <c r="BG904" s="12"/>
      <c r="BH904" s="12"/>
      <c r="BO904" s="7"/>
      <c r="BP904" s="7"/>
      <c r="BQ904" s="7"/>
      <c r="BU904" s="7"/>
      <c r="BV904" s="7"/>
      <c r="BW904" s="7"/>
      <c r="CD904" s="7"/>
      <c r="CE904" s="7"/>
      <c r="CF904" s="7"/>
      <c r="CJ904" s="7"/>
      <c r="CK904" s="7"/>
      <c r="CL904" s="7"/>
    </row>
    <row r="905" spans="1:90">
      <c r="A905" s="11"/>
      <c r="B905" s="373"/>
      <c r="C905" s="373"/>
      <c r="D905" s="373"/>
      <c r="E905" s="13"/>
      <c r="F905" s="11"/>
      <c r="G905" s="25"/>
      <c r="H905" s="31"/>
      <c r="I905" s="30"/>
      <c r="M905" s="25"/>
      <c r="N905" s="31"/>
      <c r="O905" s="30"/>
      <c r="V905" s="12"/>
      <c r="W905" s="12"/>
      <c r="X905" s="14"/>
      <c r="AB905" s="25"/>
      <c r="AC905" s="12"/>
      <c r="AD905" s="12"/>
      <c r="AK905" s="12"/>
      <c r="AL905" s="30"/>
      <c r="AM905" s="32"/>
      <c r="AQ905" s="12"/>
      <c r="AR905" s="12"/>
      <c r="AS905" s="12"/>
      <c r="AZ905" s="49"/>
      <c r="BA905" s="30"/>
      <c r="BB905" s="12"/>
      <c r="BF905" s="12"/>
      <c r="BG905" s="12"/>
      <c r="BH905" s="12"/>
      <c r="BO905" s="7"/>
      <c r="BP905" s="7"/>
      <c r="BQ905" s="7"/>
      <c r="BU905" s="7"/>
      <c r="BV905" s="7"/>
      <c r="BW905" s="7"/>
      <c r="CD905" s="7"/>
      <c r="CE905" s="7"/>
      <c r="CF905" s="7"/>
      <c r="CJ905" s="7"/>
      <c r="CK905" s="7"/>
      <c r="CL905" s="7"/>
    </row>
    <row r="906" spans="1:90">
      <c r="A906" s="11"/>
      <c r="B906" s="373"/>
      <c r="C906" s="373"/>
      <c r="D906" s="373"/>
      <c r="E906" s="13"/>
      <c r="F906" s="11"/>
      <c r="G906" s="25"/>
      <c r="H906" s="31"/>
      <c r="I906" s="30"/>
      <c r="M906" s="25"/>
      <c r="N906" s="31"/>
      <c r="O906" s="30"/>
      <c r="V906" s="12"/>
      <c r="W906" s="12"/>
      <c r="X906" s="14"/>
      <c r="AB906" s="25"/>
      <c r="AC906" s="12"/>
      <c r="AD906" s="12"/>
      <c r="AK906" s="12"/>
      <c r="AL906" s="30"/>
      <c r="AM906" s="32"/>
      <c r="AQ906" s="12"/>
      <c r="AR906" s="12"/>
      <c r="AS906" s="12"/>
      <c r="AZ906" s="49"/>
      <c r="BA906" s="30"/>
      <c r="BB906" s="12"/>
      <c r="BF906" s="12"/>
      <c r="BG906" s="12"/>
      <c r="BH906" s="12"/>
      <c r="BO906" s="7"/>
      <c r="BP906" s="7"/>
      <c r="BQ906" s="7"/>
      <c r="BU906" s="7"/>
      <c r="BV906" s="7"/>
      <c r="BW906" s="7"/>
      <c r="CD906" s="7"/>
      <c r="CE906" s="7"/>
      <c r="CF906" s="7"/>
      <c r="CJ906" s="7"/>
      <c r="CK906" s="7"/>
      <c r="CL906" s="7"/>
    </row>
    <row r="907" spans="1:90">
      <c r="A907" s="11"/>
      <c r="B907" s="373"/>
      <c r="C907" s="373"/>
      <c r="D907" s="373"/>
      <c r="E907" s="13"/>
      <c r="F907" s="11"/>
      <c r="G907" s="25"/>
      <c r="H907" s="31"/>
      <c r="I907" s="30"/>
      <c r="M907" s="25"/>
      <c r="N907" s="31"/>
      <c r="O907" s="30"/>
      <c r="V907" s="12"/>
      <c r="W907" s="12"/>
      <c r="X907" s="14"/>
      <c r="AB907" s="25"/>
      <c r="AC907" s="12"/>
      <c r="AD907" s="12"/>
      <c r="AK907" s="12"/>
      <c r="AL907" s="30"/>
      <c r="AM907" s="32"/>
      <c r="AQ907" s="12"/>
      <c r="AR907" s="12"/>
      <c r="AS907" s="12"/>
      <c r="AZ907" s="49"/>
      <c r="BA907" s="30"/>
      <c r="BB907" s="12"/>
      <c r="BF907" s="12"/>
      <c r="BG907" s="12"/>
      <c r="BH907" s="12"/>
      <c r="BO907" s="7"/>
      <c r="BP907" s="7"/>
      <c r="BQ907" s="7"/>
      <c r="BU907" s="7"/>
      <c r="BV907" s="7"/>
      <c r="BW907" s="7"/>
      <c r="CD907" s="7"/>
      <c r="CE907" s="7"/>
      <c r="CF907" s="7"/>
      <c r="CJ907" s="7"/>
      <c r="CK907" s="7"/>
      <c r="CL907" s="7"/>
    </row>
    <row r="908" spans="1:90">
      <c r="A908" s="11"/>
      <c r="B908" s="373"/>
      <c r="C908" s="373"/>
      <c r="D908" s="373"/>
      <c r="E908" s="13"/>
      <c r="F908" s="11"/>
      <c r="G908" s="25"/>
      <c r="H908" s="31"/>
      <c r="I908" s="30"/>
      <c r="M908" s="25"/>
      <c r="N908" s="31"/>
      <c r="O908" s="30"/>
      <c r="V908" s="12"/>
      <c r="W908" s="12"/>
      <c r="X908" s="14"/>
      <c r="AB908" s="25"/>
      <c r="AC908" s="12"/>
      <c r="AD908" s="12"/>
      <c r="AK908" s="12"/>
      <c r="AL908" s="30"/>
      <c r="AM908" s="32"/>
      <c r="AQ908" s="12"/>
      <c r="AR908" s="12"/>
      <c r="AS908" s="12"/>
      <c r="AZ908" s="49"/>
      <c r="BA908" s="30"/>
      <c r="BB908" s="12"/>
      <c r="BF908" s="12"/>
      <c r="BG908" s="12"/>
      <c r="BH908" s="12"/>
      <c r="BO908" s="7"/>
      <c r="BP908" s="7"/>
      <c r="BQ908" s="7"/>
      <c r="BU908" s="7"/>
      <c r="BV908" s="7"/>
      <c r="BW908" s="7"/>
      <c r="CD908" s="7"/>
      <c r="CE908" s="7"/>
      <c r="CF908" s="7"/>
      <c r="CJ908" s="7"/>
      <c r="CK908" s="7"/>
      <c r="CL908" s="7"/>
    </row>
    <row r="909" spans="1:90">
      <c r="A909" s="11"/>
      <c r="B909" s="373"/>
      <c r="C909" s="373"/>
      <c r="D909" s="373"/>
      <c r="E909" s="13"/>
      <c r="F909" s="11"/>
      <c r="G909" s="25"/>
      <c r="H909" s="31"/>
      <c r="I909" s="30"/>
      <c r="M909" s="25"/>
      <c r="N909" s="31"/>
      <c r="O909" s="30"/>
      <c r="V909" s="12"/>
      <c r="W909" s="12"/>
      <c r="X909" s="14"/>
      <c r="AB909" s="25"/>
      <c r="AC909" s="12"/>
      <c r="AD909" s="12"/>
      <c r="AK909" s="12"/>
      <c r="AL909" s="30"/>
      <c r="AM909" s="32"/>
      <c r="AQ909" s="12"/>
      <c r="AR909" s="12"/>
      <c r="AS909" s="12"/>
      <c r="AZ909" s="49"/>
      <c r="BA909" s="30"/>
      <c r="BB909" s="12"/>
      <c r="BF909" s="12"/>
      <c r="BG909" s="12"/>
      <c r="BH909" s="12"/>
      <c r="BO909" s="7"/>
      <c r="BP909" s="7"/>
      <c r="BQ909" s="7"/>
      <c r="BU909" s="7"/>
      <c r="BV909" s="7"/>
      <c r="BW909" s="7"/>
      <c r="CD909" s="7"/>
      <c r="CE909" s="7"/>
      <c r="CF909" s="7"/>
      <c r="CJ909" s="7"/>
      <c r="CK909" s="7"/>
      <c r="CL909" s="7"/>
    </row>
    <row r="910" spans="1:90">
      <c r="A910" s="11"/>
      <c r="B910" s="373"/>
      <c r="C910" s="373"/>
      <c r="D910" s="373"/>
      <c r="E910" s="13"/>
      <c r="F910" s="11"/>
      <c r="G910" s="25"/>
      <c r="H910" s="31"/>
      <c r="I910" s="30"/>
      <c r="M910" s="25"/>
      <c r="N910" s="31"/>
      <c r="O910" s="30"/>
      <c r="V910" s="12"/>
      <c r="W910" s="12"/>
      <c r="X910" s="14"/>
      <c r="AB910" s="25"/>
      <c r="AC910" s="12"/>
      <c r="AD910" s="12"/>
      <c r="AK910" s="12"/>
      <c r="AL910" s="30"/>
      <c r="AM910" s="32"/>
      <c r="AQ910" s="12"/>
      <c r="AR910" s="12"/>
      <c r="AS910" s="12"/>
      <c r="AZ910" s="49"/>
      <c r="BA910" s="30"/>
      <c r="BB910" s="12"/>
      <c r="BF910" s="12"/>
      <c r="BG910" s="12"/>
      <c r="BH910" s="12"/>
      <c r="BO910" s="7"/>
      <c r="BP910" s="7"/>
      <c r="BQ910" s="7"/>
      <c r="BU910" s="7"/>
      <c r="BV910" s="7"/>
      <c r="BW910" s="7"/>
      <c r="CD910" s="7"/>
      <c r="CE910" s="7"/>
      <c r="CF910" s="7"/>
      <c r="CJ910" s="7"/>
      <c r="CK910" s="7"/>
      <c r="CL910" s="7"/>
    </row>
    <row r="911" spans="1:90">
      <c r="A911" s="11"/>
      <c r="B911" s="373"/>
      <c r="C911" s="373"/>
      <c r="D911" s="373"/>
      <c r="E911" s="13"/>
      <c r="F911" s="11"/>
      <c r="G911" s="25"/>
      <c r="H911" s="31"/>
      <c r="I911" s="30"/>
      <c r="M911" s="25"/>
      <c r="N911" s="31"/>
      <c r="O911" s="30"/>
      <c r="V911" s="12"/>
      <c r="W911" s="12"/>
      <c r="X911" s="14"/>
      <c r="AB911" s="25"/>
      <c r="AC911" s="12"/>
      <c r="AD911" s="12"/>
      <c r="AK911" s="12"/>
      <c r="AL911" s="30"/>
      <c r="AM911" s="32"/>
      <c r="AQ911" s="12"/>
      <c r="AR911" s="12"/>
      <c r="AS911" s="12"/>
      <c r="AZ911" s="49"/>
      <c r="BA911" s="30"/>
      <c r="BB911" s="12"/>
      <c r="BF911" s="12"/>
      <c r="BG911" s="12"/>
      <c r="BH911" s="12"/>
      <c r="BO911" s="7"/>
      <c r="BP911" s="7"/>
      <c r="BQ911" s="7"/>
      <c r="BU911" s="7"/>
      <c r="BV911" s="7"/>
      <c r="BW911" s="7"/>
      <c r="CD911" s="7"/>
      <c r="CE911" s="7"/>
      <c r="CF911" s="7"/>
      <c r="CJ911" s="7"/>
      <c r="CK911" s="7"/>
      <c r="CL911" s="7"/>
    </row>
    <row r="912" spans="1:90">
      <c r="A912" s="11"/>
      <c r="B912" s="373"/>
      <c r="C912" s="373"/>
      <c r="D912" s="373"/>
      <c r="E912" s="13"/>
      <c r="F912" s="11"/>
      <c r="G912" s="25"/>
      <c r="H912" s="31"/>
      <c r="I912" s="30"/>
      <c r="M912" s="25"/>
      <c r="N912" s="31"/>
      <c r="O912" s="30"/>
      <c r="V912" s="12"/>
      <c r="W912" s="12"/>
      <c r="X912" s="14"/>
      <c r="AB912" s="25"/>
      <c r="AC912" s="12"/>
      <c r="AD912" s="12"/>
      <c r="AK912" s="12"/>
      <c r="AL912" s="30"/>
      <c r="AM912" s="32"/>
      <c r="AQ912" s="12"/>
      <c r="AR912" s="12"/>
      <c r="AS912" s="12"/>
      <c r="AZ912" s="49"/>
      <c r="BA912" s="30"/>
      <c r="BB912" s="12"/>
      <c r="BF912" s="12"/>
      <c r="BG912" s="12"/>
      <c r="BH912" s="12"/>
      <c r="BO912" s="7"/>
      <c r="BP912" s="7"/>
      <c r="BQ912" s="7"/>
      <c r="BU912" s="7"/>
      <c r="BV912" s="7"/>
      <c r="BW912" s="7"/>
      <c r="CD912" s="7"/>
      <c r="CE912" s="7"/>
      <c r="CF912" s="7"/>
      <c r="CJ912" s="7"/>
      <c r="CK912" s="7"/>
      <c r="CL912" s="7"/>
    </row>
    <row r="913" spans="1:90">
      <c r="A913" s="11"/>
      <c r="B913" s="373"/>
      <c r="C913" s="373"/>
      <c r="D913" s="373"/>
      <c r="E913" s="13"/>
      <c r="F913" s="11"/>
      <c r="G913" s="25"/>
      <c r="H913" s="31"/>
      <c r="I913" s="30"/>
      <c r="M913" s="25"/>
      <c r="N913" s="31"/>
      <c r="O913" s="30"/>
      <c r="V913" s="12"/>
      <c r="W913" s="12"/>
      <c r="X913" s="14"/>
      <c r="AB913" s="25"/>
      <c r="AC913" s="12"/>
      <c r="AD913" s="12"/>
      <c r="AK913" s="12"/>
      <c r="AL913" s="30"/>
      <c r="AM913" s="32"/>
      <c r="AQ913" s="12"/>
      <c r="AR913" s="12"/>
      <c r="AS913" s="12"/>
      <c r="AZ913" s="49"/>
      <c r="BA913" s="30"/>
      <c r="BB913" s="12"/>
      <c r="BF913" s="12"/>
      <c r="BG913" s="12"/>
      <c r="BH913" s="12"/>
      <c r="BO913" s="7"/>
      <c r="BP913" s="7"/>
      <c r="BQ913" s="7"/>
      <c r="BU913" s="7"/>
      <c r="BV913" s="7"/>
      <c r="BW913" s="7"/>
      <c r="CD913" s="7"/>
      <c r="CE913" s="7"/>
      <c r="CF913" s="7"/>
      <c r="CJ913" s="7"/>
      <c r="CK913" s="7"/>
      <c r="CL913" s="7"/>
    </row>
    <row r="914" spans="1:90">
      <c r="A914" s="11"/>
      <c r="B914" s="373"/>
      <c r="C914" s="373"/>
      <c r="D914" s="373"/>
      <c r="E914" s="13"/>
      <c r="F914" s="11"/>
      <c r="G914" s="25"/>
      <c r="H914" s="31"/>
      <c r="I914" s="30"/>
      <c r="M914" s="25"/>
      <c r="N914" s="31"/>
      <c r="O914" s="30"/>
      <c r="V914" s="12"/>
      <c r="W914" s="12"/>
      <c r="X914" s="14"/>
      <c r="AB914" s="25"/>
      <c r="AC914" s="12"/>
      <c r="AD914" s="12"/>
      <c r="AK914" s="12"/>
      <c r="AL914" s="30"/>
      <c r="AM914" s="32"/>
      <c r="AQ914" s="12"/>
      <c r="AR914" s="12"/>
      <c r="AS914" s="12"/>
      <c r="AZ914" s="49"/>
      <c r="BA914" s="30"/>
      <c r="BB914" s="12"/>
      <c r="BF914" s="12"/>
      <c r="BG914" s="12"/>
      <c r="BH914" s="12"/>
      <c r="BO914" s="7"/>
      <c r="BP914" s="7"/>
      <c r="BQ914" s="7"/>
      <c r="BU914" s="7"/>
      <c r="BV914" s="7"/>
      <c r="BW914" s="7"/>
      <c r="CD914" s="7"/>
      <c r="CE914" s="7"/>
      <c r="CF914" s="7"/>
      <c r="CJ914" s="7"/>
      <c r="CK914" s="7"/>
      <c r="CL914" s="7"/>
    </row>
    <row r="915" spans="1:90">
      <c r="A915" s="11"/>
      <c r="B915" s="373"/>
      <c r="C915" s="373"/>
      <c r="D915" s="373"/>
      <c r="E915" s="13"/>
      <c r="F915" s="11"/>
      <c r="G915" s="25"/>
      <c r="H915" s="31"/>
      <c r="I915" s="30"/>
      <c r="M915" s="25"/>
      <c r="N915" s="31"/>
      <c r="O915" s="30"/>
      <c r="V915" s="12"/>
      <c r="W915" s="12"/>
      <c r="X915" s="14"/>
      <c r="AB915" s="25"/>
      <c r="AC915" s="12"/>
      <c r="AD915" s="12"/>
      <c r="AK915" s="12"/>
      <c r="AL915" s="30"/>
      <c r="AM915" s="32"/>
      <c r="AQ915" s="12"/>
      <c r="AR915" s="12"/>
      <c r="AS915" s="12"/>
      <c r="AZ915" s="49"/>
      <c r="BA915" s="30"/>
      <c r="BB915" s="12"/>
      <c r="BF915" s="12"/>
      <c r="BG915" s="12"/>
      <c r="BH915" s="12"/>
      <c r="BO915" s="7"/>
      <c r="BP915" s="7"/>
      <c r="BQ915" s="7"/>
      <c r="BU915" s="7"/>
      <c r="BV915" s="7"/>
      <c r="BW915" s="7"/>
      <c r="CD915" s="7"/>
      <c r="CE915" s="7"/>
      <c r="CF915" s="7"/>
      <c r="CJ915" s="7"/>
      <c r="CK915" s="7"/>
      <c r="CL915" s="7"/>
    </row>
    <row r="916" spans="1:90">
      <c r="A916" s="11"/>
      <c r="B916" s="373"/>
      <c r="C916" s="373"/>
      <c r="D916" s="373"/>
      <c r="E916" s="13"/>
      <c r="F916" s="11"/>
      <c r="G916" s="25"/>
      <c r="H916" s="31"/>
      <c r="I916" s="30"/>
      <c r="M916" s="25"/>
      <c r="N916" s="31"/>
      <c r="O916" s="30"/>
      <c r="V916" s="12"/>
      <c r="W916" s="12"/>
      <c r="X916" s="14"/>
      <c r="AB916" s="25"/>
      <c r="AC916" s="12"/>
      <c r="AD916" s="12"/>
      <c r="AK916" s="12"/>
      <c r="AL916" s="30"/>
      <c r="AM916" s="32"/>
      <c r="AQ916" s="12"/>
      <c r="AR916" s="12"/>
      <c r="AS916" s="12"/>
      <c r="AZ916" s="49"/>
      <c r="BA916" s="30"/>
      <c r="BB916" s="12"/>
      <c r="BF916" s="12"/>
      <c r="BG916" s="12"/>
      <c r="BH916" s="12"/>
      <c r="BO916" s="7"/>
      <c r="BP916" s="7"/>
      <c r="BQ916" s="7"/>
      <c r="BU916" s="7"/>
      <c r="BV916" s="7"/>
      <c r="BW916" s="7"/>
      <c r="CD916" s="7"/>
      <c r="CE916" s="7"/>
      <c r="CF916" s="7"/>
      <c r="CJ916" s="7"/>
      <c r="CK916" s="7"/>
      <c r="CL916" s="7"/>
    </row>
    <row r="917" spans="1:90">
      <c r="A917" s="11"/>
      <c r="B917" s="373"/>
      <c r="C917" s="373"/>
      <c r="D917" s="373"/>
      <c r="E917" s="13"/>
      <c r="F917" s="11"/>
      <c r="G917" s="25"/>
      <c r="H917" s="31"/>
      <c r="I917" s="30"/>
      <c r="M917" s="25"/>
      <c r="N917" s="31"/>
      <c r="O917" s="30"/>
      <c r="V917" s="12"/>
      <c r="W917" s="12"/>
      <c r="X917" s="14"/>
      <c r="AB917" s="25"/>
      <c r="AC917" s="12"/>
      <c r="AD917" s="12"/>
      <c r="AK917" s="12"/>
      <c r="AL917" s="30"/>
      <c r="AM917" s="32"/>
      <c r="AQ917" s="12"/>
      <c r="AR917" s="12"/>
      <c r="AS917" s="12"/>
      <c r="AZ917" s="49"/>
      <c r="BA917" s="30"/>
      <c r="BB917" s="12"/>
      <c r="BF917" s="12"/>
      <c r="BG917" s="12"/>
      <c r="BH917" s="12"/>
      <c r="BO917" s="7"/>
      <c r="BP917" s="7"/>
      <c r="BQ917" s="7"/>
      <c r="BU917" s="7"/>
      <c r="BV917" s="7"/>
      <c r="BW917" s="7"/>
      <c r="CD917" s="7"/>
      <c r="CE917" s="7"/>
      <c r="CF917" s="7"/>
      <c r="CJ917" s="7"/>
      <c r="CK917" s="7"/>
      <c r="CL917" s="7"/>
    </row>
    <row r="918" spans="1:90">
      <c r="A918" s="11"/>
      <c r="B918" s="373"/>
      <c r="C918" s="373"/>
      <c r="D918" s="373"/>
      <c r="E918" s="13"/>
      <c r="F918" s="11"/>
      <c r="G918" s="25"/>
      <c r="H918" s="31"/>
      <c r="I918" s="30"/>
      <c r="M918" s="25"/>
      <c r="N918" s="31"/>
      <c r="O918" s="30"/>
      <c r="V918" s="12"/>
      <c r="W918" s="12"/>
      <c r="X918" s="14"/>
      <c r="AB918" s="25"/>
      <c r="AC918" s="12"/>
      <c r="AD918" s="12"/>
      <c r="AK918" s="12"/>
      <c r="AL918" s="30"/>
      <c r="AM918" s="32"/>
      <c r="AQ918" s="12"/>
      <c r="AR918" s="12"/>
      <c r="AS918" s="12"/>
      <c r="AZ918" s="49"/>
      <c r="BA918" s="30"/>
      <c r="BB918" s="12"/>
      <c r="BF918" s="12"/>
      <c r="BG918" s="12"/>
      <c r="BH918" s="12"/>
      <c r="BO918" s="7"/>
      <c r="BP918" s="7"/>
      <c r="BQ918" s="7"/>
      <c r="BU918" s="7"/>
      <c r="BV918" s="7"/>
      <c r="BW918" s="7"/>
      <c r="CD918" s="7"/>
      <c r="CE918" s="7"/>
      <c r="CF918" s="7"/>
      <c r="CJ918" s="7"/>
      <c r="CK918" s="7"/>
      <c r="CL918" s="7"/>
    </row>
    <row r="919" spans="1:90">
      <c r="A919" s="11"/>
      <c r="B919" s="373"/>
      <c r="C919" s="373"/>
      <c r="D919" s="373"/>
      <c r="E919" s="13"/>
      <c r="F919" s="11"/>
      <c r="G919" s="25"/>
      <c r="H919" s="31"/>
      <c r="I919" s="30"/>
      <c r="M919" s="25"/>
      <c r="N919" s="31"/>
      <c r="O919" s="30"/>
      <c r="V919" s="12"/>
      <c r="W919" s="12"/>
      <c r="X919" s="14"/>
      <c r="AB919" s="25"/>
      <c r="AC919" s="12"/>
      <c r="AD919" s="12"/>
      <c r="AK919" s="12"/>
      <c r="AL919" s="30"/>
      <c r="AM919" s="32"/>
      <c r="AQ919" s="12"/>
      <c r="AR919" s="12"/>
      <c r="AS919" s="12"/>
      <c r="AZ919" s="49"/>
      <c r="BA919" s="30"/>
      <c r="BB919" s="12"/>
      <c r="BF919" s="12"/>
      <c r="BG919" s="12"/>
      <c r="BH919" s="12"/>
      <c r="BO919" s="7"/>
      <c r="BP919" s="7"/>
      <c r="BQ919" s="7"/>
      <c r="BU919" s="7"/>
      <c r="BV919" s="7"/>
      <c r="BW919" s="7"/>
      <c r="CD919" s="7"/>
      <c r="CE919" s="7"/>
      <c r="CF919" s="7"/>
      <c r="CJ919" s="7"/>
      <c r="CK919" s="7"/>
      <c r="CL919" s="7"/>
    </row>
    <row r="920" spans="1:90">
      <c r="A920" s="11"/>
      <c r="B920" s="373"/>
      <c r="C920" s="373"/>
      <c r="D920" s="373"/>
      <c r="E920" s="13"/>
      <c r="F920" s="11"/>
      <c r="G920" s="25"/>
      <c r="H920" s="31"/>
      <c r="I920" s="30"/>
      <c r="M920" s="25"/>
      <c r="N920" s="31"/>
      <c r="O920" s="30"/>
      <c r="V920" s="12"/>
      <c r="W920" s="12"/>
      <c r="X920" s="14"/>
      <c r="AB920" s="25"/>
      <c r="AC920" s="12"/>
      <c r="AD920" s="12"/>
      <c r="AK920" s="12"/>
      <c r="AL920" s="30"/>
      <c r="AM920" s="32"/>
      <c r="AQ920" s="12"/>
      <c r="AR920" s="12"/>
      <c r="AS920" s="12"/>
      <c r="AZ920" s="49"/>
      <c r="BA920" s="30"/>
      <c r="BB920" s="12"/>
      <c r="BF920" s="12"/>
      <c r="BG920" s="12"/>
      <c r="BH920" s="12"/>
      <c r="BO920" s="7"/>
      <c r="BP920" s="7"/>
      <c r="BQ920" s="7"/>
      <c r="BU920" s="7"/>
      <c r="BV920" s="7"/>
      <c r="BW920" s="7"/>
      <c r="CD920" s="7"/>
      <c r="CE920" s="7"/>
      <c r="CF920" s="7"/>
      <c r="CJ920" s="7"/>
      <c r="CK920" s="7"/>
      <c r="CL920" s="7"/>
    </row>
    <row r="921" spans="1:90">
      <c r="A921" s="11"/>
      <c r="B921" s="373"/>
      <c r="C921" s="373"/>
      <c r="D921" s="373"/>
      <c r="E921" s="13"/>
      <c r="F921" s="11"/>
      <c r="G921" s="25"/>
      <c r="H921" s="31"/>
      <c r="I921" s="30"/>
      <c r="M921" s="25"/>
      <c r="N921" s="31"/>
      <c r="O921" s="30"/>
      <c r="V921" s="12"/>
      <c r="W921" s="12"/>
      <c r="X921" s="14"/>
      <c r="AB921" s="25"/>
      <c r="AC921" s="12"/>
      <c r="AD921" s="12"/>
      <c r="AK921" s="12"/>
      <c r="AL921" s="30"/>
      <c r="AM921" s="32"/>
      <c r="AQ921" s="12"/>
      <c r="AR921" s="12"/>
      <c r="AS921" s="12"/>
      <c r="AZ921" s="49"/>
      <c r="BA921" s="30"/>
      <c r="BB921" s="12"/>
      <c r="BF921" s="12"/>
      <c r="BG921" s="12"/>
      <c r="BH921" s="12"/>
      <c r="BO921" s="7"/>
      <c r="BP921" s="7"/>
      <c r="BQ921" s="7"/>
      <c r="BU921" s="7"/>
      <c r="BV921" s="7"/>
      <c r="BW921" s="7"/>
      <c r="CD921" s="7"/>
      <c r="CE921" s="7"/>
      <c r="CF921" s="7"/>
      <c r="CJ921" s="7"/>
      <c r="CK921" s="7"/>
      <c r="CL921" s="7"/>
    </row>
    <row r="922" spans="1:90">
      <c r="A922" s="11"/>
      <c r="B922" s="373"/>
      <c r="C922" s="373"/>
      <c r="D922" s="373"/>
      <c r="E922" s="13"/>
      <c r="F922" s="11"/>
      <c r="G922" s="25"/>
      <c r="H922" s="31"/>
      <c r="I922" s="30"/>
      <c r="M922" s="25"/>
      <c r="N922" s="31"/>
      <c r="O922" s="30"/>
      <c r="V922" s="12"/>
      <c r="W922" s="12"/>
      <c r="X922" s="14"/>
      <c r="AB922" s="25"/>
      <c r="AC922" s="12"/>
      <c r="AD922" s="12"/>
      <c r="AK922" s="12"/>
      <c r="AL922" s="30"/>
      <c r="AM922" s="32"/>
      <c r="AQ922" s="12"/>
      <c r="AR922" s="12"/>
      <c r="AS922" s="12"/>
      <c r="AZ922" s="49"/>
      <c r="BA922" s="30"/>
      <c r="BB922" s="12"/>
      <c r="BF922" s="12"/>
      <c r="BG922" s="12"/>
      <c r="BH922" s="12"/>
      <c r="BO922" s="7"/>
      <c r="BP922" s="7"/>
      <c r="BQ922" s="7"/>
      <c r="BU922" s="7"/>
      <c r="BV922" s="7"/>
      <c r="BW922" s="7"/>
      <c r="CD922" s="7"/>
      <c r="CE922" s="7"/>
      <c r="CF922" s="7"/>
      <c r="CJ922" s="7"/>
      <c r="CK922" s="7"/>
      <c r="CL922" s="7"/>
    </row>
    <row r="923" spans="1:90">
      <c r="A923" s="11"/>
      <c r="B923" s="373"/>
      <c r="C923" s="373"/>
      <c r="D923" s="373"/>
      <c r="E923" s="13"/>
      <c r="F923" s="11"/>
      <c r="G923" s="25"/>
      <c r="H923" s="31"/>
      <c r="I923" s="30"/>
      <c r="M923" s="25"/>
      <c r="N923" s="31"/>
      <c r="O923" s="30"/>
      <c r="V923" s="12"/>
      <c r="W923" s="12"/>
      <c r="X923" s="14"/>
      <c r="AB923" s="25"/>
      <c r="AC923" s="12"/>
      <c r="AD923" s="12"/>
      <c r="AK923" s="12"/>
      <c r="AL923" s="30"/>
      <c r="AM923" s="32"/>
      <c r="AQ923" s="12"/>
      <c r="AR923" s="12"/>
      <c r="AS923" s="12"/>
      <c r="AZ923" s="49"/>
      <c r="BA923" s="30"/>
      <c r="BB923" s="12"/>
      <c r="BF923" s="12"/>
      <c r="BG923" s="12"/>
      <c r="BH923" s="12"/>
      <c r="BO923" s="7"/>
      <c r="BP923" s="7"/>
      <c r="BQ923" s="7"/>
      <c r="BU923" s="7"/>
      <c r="BV923" s="7"/>
      <c r="BW923" s="7"/>
      <c r="CD923" s="7"/>
      <c r="CE923" s="7"/>
      <c r="CF923" s="7"/>
      <c r="CJ923" s="7"/>
      <c r="CK923" s="7"/>
      <c r="CL923" s="7"/>
    </row>
    <row r="924" spans="1:90">
      <c r="A924" s="11"/>
      <c r="B924" s="373"/>
      <c r="C924" s="373"/>
      <c r="D924" s="373"/>
      <c r="E924" s="13"/>
      <c r="F924" s="11"/>
      <c r="G924" s="25"/>
      <c r="H924" s="31"/>
      <c r="I924" s="30"/>
      <c r="M924" s="25"/>
      <c r="N924" s="31"/>
      <c r="O924" s="30"/>
      <c r="V924" s="12"/>
      <c r="W924" s="12"/>
      <c r="X924" s="14"/>
      <c r="AB924" s="25"/>
      <c r="AC924" s="12"/>
      <c r="AD924" s="12"/>
      <c r="AK924" s="12"/>
      <c r="AL924" s="30"/>
      <c r="AM924" s="32"/>
      <c r="AQ924" s="12"/>
      <c r="AR924" s="12"/>
      <c r="AS924" s="12"/>
      <c r="AZ924" s="49"/>
      <c r="BA924" s="30"/>
      <c r="BB924" s="12"/>
      <c r="BF924" s="12"/>
      <c r="BG924" s="12"/>
      <c r="BH924" s="12"/>
      <c r="BO924" s="7"/>
      <c r="BP924" s="7"/>
      <c r="BQ924" s="7"/>
      <c r="BU924" s="7"/>
      <c r="BV924" s="7"/>
      <c r="BW924" s="7"/>
      <c r="CD924" s="7"/>
      <c r="CE924" s="7"/>
      <c r="CF924" s="7"/>
      <c r="CJ924" s="7"/>
      <c r="CK924" s="7"/>
      <c r="CL924" s="7"/>
    </row>
    <row r="925" spans="1:90">
      <c r="A925" s="11"/>
      <c r="B925" s="373"/>
      <c r="C925" s="373"/>
      <c r="D925" s="373"/>
      <c r="E925" s="13"/>
      <c r="F925" s="11"/>
      <c r="G925" s="25"/>
      <c r="H925" s="31"/>
      <c r="I925" s="30"/>
      <c r="M925" s="25"/>
      <c r="N925" s="31"/>
      <c r="O925" s="30"/>
      <c r="V925" s="12"/>
      <c r="W925" s="12"/>
      <c r="X925" s="14"/>
      <c r="AB925" s="25"/>
      <c r="AC925" s="12"/>
      <c r="AD925" s="12"/>
      <c r="AK925" s="12"/>
      <c r="AL925" s="30"/>
      <c r="AM925" s="32"/>
      <c r="AQ925" s="12"/>
      <c r="AR925" s="12"/>
      <c r="AS925" s="12"/>
      <c r="AZ925" s="49"/>
      <c r="BA925" s="30"/>
      <c r="BB925" s="12"/>
      <c r="BF925" s="12"/>
      <c r="BG925" s="12"/>
      <c r="BH925" s="12"/>
      <c r="BO925" s="7"/>
      <c r="BP925" s="7"/>
      <c r="BQ925" s="7"/>
      <c r="BU925" s="7"/>
      <c r="BV925" s="7"/>
      <c r="BW925" s="7"/>
      <c r="CD925" s="7"/>
      <c r="CE925" s="7"/>
      <c r="CF925" s="7"/>
      <c r="CJ925" s="7"/>
      <c r="CK925" s="7"/>
      <c r="CL925" s="7"/>
    </row>
    <row r="926" spans="1:90">
      <c r="A926" s="11"/>
      <c r="B926" s="373"/>
      <c r="C926" s="373"/>
      <c r="D926" s="373"/>
      <c r="E926" s="13"/>
      <c r="F926" s="11"/>
      <c r="G926" s="25"/>
      <c r="H926" s="31"/>
      <c r="I926" s="30"/>
      <c r="M926" s="25"/>
      <c r="N926" s="31"/>
      <c r="O926" s="30"/>
      <c r="V926" s="12"/>
      <c r="W926" s="12"/>
      <c r="X926" s="14"/>
      <c r="AB926" s="25"/>
      <c r="AC926" s="12"/>
      <c r="AD926" s="12"/>
      <c r="AK926" s="12"/>
      <c r="AL926" s="30"/>
      <c r="AM926" s="32"/>
      <c r="AQ926" s="12"/>
      <c r="AR926" s="12"/>
      <c r="AS926" s="12"/>
      <c r="AZ926" s="49"/>
      <c r="BA926" s="30"/>
      <c r="BB926" s="12"/>
      <c r="BF926" s="12"/>
      <c r="BG926" s="12"/>
      <c r="BH926" s="12"/>
      <c r="BO926" s="7"/>
      <c r="BP926" s="7"/>
      <c r="BQ926" s="7"/>
      <c r="BU926" s="7"/>
      <c r="BV926" s="7"/>
      <c r="BW926" s="7"/>
      <c r="CD926" s="7"/>
      <c r="CE926" s="7"/>
      <c r="CF926" s="7"/>
      <c r="CJ926" s="7"/>
      <c r="CK926" s="7"/>
      <c r="CL926" s="7"/>
    </row>
    <row r="927" spans="1:90">
      <c r="A927" s="11"/>
      <c r="B927" s="373"/>
      <c r="C927" s="373"/>
      <c r="D927" s="373"/>
      <c r="E927" s="13"/>
      <c r="F927" s="11"/>
      <c r="G927" s="25"/>
      <c r="H927" s="31"/>
      <c r="I927" s="30"/>
      <c r="M927" s="25"/>
      <c r="N927" s="31"/>
      <c r="O927" s="30"/>
      <c r="V927" s="12"/>
      <c r="W927" s="12"/>
      <c r="X927" s="14"/>
      <c r="AB927" s="25"/>
      <c r="AC927" s="12"/>
      <c r="AD927" s="12"/>
      <c r="AK927" s="12"/>
      <c r="AL927" s="30"/>
      <c r="AM927" s="32"/>
      <c r="AQ927" s="12"/>
      <c r="AR927" s="12"/>
      <c r="AS927" s="12"/>
      <c r="AZ927" s="49"/>
      <c r="BA927" s="30"/>
      <c r="BB927" s="12"/>
      <c r="BF927" s="12"/>
      <c r="BG927" s="12"/>
      <c r="BH927" s="12"/>
      <c r="BO927" s="7"/>
      <c r="BP927" s="7"/>
      <c r="BQ927" s="7"/>
      <c r="BU927" s="7"/>
      <c r="BV927" s="7"/>
      <c r="BW927" s="7"/>
      <c r="CD927" s="7"/>
      <c r="CE927" s="7"/>
      <c r="CF927" s="7"/>
      <c r="CJ927" s="7"/>
      <c r="CK927" s="7"/>
      <c r="CL927" s="7"/>
    </row>
    <row r="928" spans="1:90">
      <c r="A928" s="11"/>
      <c r="B928" s="373"/>
      <c r="C928" s="373"/>
      <c r="D928" s="373"/>
      <c r="E928" s="13"/>
      <c r="F928" s="11"/>
      <c r="G928" s="25"/>
      <c r="H928" s="31"/>
      <c r="I928" s="30"/>
      <c r="M928" s="25"/>
      <c r="N928" s="31"/>
      <c r="O928" s="30"/>
      <c r="V928" s="12"/>
      <c r="W928" s="12"/>
      <c r="X928" s="14"/>
      <c r="AB928" s="25"/>
      <c r="AC928" s="12"/>
      <c r="AD928" s="12"/>
      <c r="AK928" s="12"/>
      <c r="AL928" s="30"/>
      <c r="AM928" s="32"/>
      <c r="AQ928" s="12"/>
      <c r="AR928" s="12"/>
      <c r="AS928" s="12"/>
      <c r="AZ928" s="49"/>
      <c r="BA928" s="30"/>
      <c r="BB928" s="12"/>
      <c r="BF928" s="12"/>
      <c r="BG928" s="12"/>
      <c r="BH928" s="12"/>
      <c r="BO928" s="7"/>
      <c r="BP928" s="7"/>
      <c r="BQ928" s="7"/>
      <c r="BU928" s="7"/>
      <c r="BV928" s="7"/>
      <c r="BW928" s="7"/>
      <c r="CD928" s="7"/>
      <c r="CE928" s="7"/>
      <c r="CF928" s="7"/>
      <c r="CJ928" s="7"/>
      <c r="CK928" s="7"/>
      <c r="CL928" s="7"/>
    </row>
    <row r="929" spans="1:90">
      <c r="A929" s="11"/>
      <c r="B929" s="373"/>
      <c r="C929" s="373"/>
      <c r="D929" s="373"/>
      <c r="E929" s="13"/>
      <c r="F929" s="11"/>
      <c r="G929" s="25"/>
      <c r="H929" s="31"/>
      <c r="I929" s="30"/>
      <c r="M929" s="25"/>
      <c r="N929" s="31"/>
      <c r="O929" s="30"/>
      <c r="V929" s="12"/>
      <c r="W929" s="12"/>
      <c r="X929" s="14"/>
      <c r="AB929" s="25"/>
      <c r="AC929" s="12"/>
      <c r="AD929" s="12"/>
      <c r="AK929" s="12"/>
      <c r="AL929" s="30"/>
      <c r="AM929" s="32"/>
      <c r="AQ929" s="12"/>
      <c r="AR929" s="12"/>
      <c r="AS929" s="12"/>
      <c r="AZ929" s="49"/>
      <c r="BA929" s="30"/>
      <c r="BB929" s="12"/>
      <c r="BF929" s="12"/>
      <c r="BG929" s="12"/>
      <c r="BH929" s="12"/>
      <c r="BO929" s="7"/>
      <c r="BP929" s="7"/>
      <c r="BQ929" s="7"/>
      <c r="BU929" s="7"/>
      <c r="BV929" s="7"/>
      <c r="BW929" s="7"/>
      <c r="CD929" s="7"/>
      <c r="CE929" s="7"/>
      <c r="CF929" s="7"/>
      <c r="CJ929" s="7"/>
      <c r="CK929" s="7"/>
      <c r="CL929" s="7"/>
    </row>
    <row r="930" spans="1:90">
      <c r="A930" s="11"/>
      <c r="B930" s="373"/>
      <c r="C930" s="373"/>
      <c r="D930" s="373"/>
      <c r="E930" s="13"/>
      <c r="F930" s="11"/>
      <c r="G930" s="25"/>
      <c r="H930" s="31"/>
      <c r="I930" s="30"/>
      <c r="M930" s="25"/>
      <c r="N930" s="31"/>
      <c r="O930" s="30"/>
      <c r="V930" s="12"/>
      <c r="W930" s="12"/>
      <c r="X930" s="14"/>
      <c r="AB930" s="25"/>
      <c r="AC930" s="12"/>
      <c r="AD930" s="12"/>
      <c r="AK930" s="12"/>
      <c r="AL930" s="30"/>
      <c r="AM930" s="32"/>
      <c r="AQ930" s="12"/>
      <c r="AR930" s="12"/>
      <c r="AS930" s="12"/>
      <c r="AZ930" s="49"/>
      <c r="BA930" s="30"/>
      <c r="BB930" s="12"/>
      <c r="BF930" s="12"/>
      <c r="BG930" s="12"/>
      <c r="BH930" s="12"/>
      <c r="BO930" s="7"/>
      <c r="BP930" s="7"/>
      <c r="BQ930" s="7"/>
      <c r="BU930" s="7"/>
      <c r="BV930" s="7"/>
      <c r="BW930" s="7"/>
      <c r="CD930" s="7"/>
      <c r="CE930" s="7"/>
      <c r="CF930" s="7"/>
      <c r="CJ930" s="7"/>
      <c r="CK930" s="7"/>
      <c r="CL930" s="7"/>
    </row>
    <row r="931" spans="1:90">
      <c r="A931" s="11"/>
      <c r="B931" s="373"/>
      <c r="C931" s="373"/>
      <c r="D931" s="373"/>
      <c r="E931" s="13"/>
      <c r="F931" s="11"/>
      <c r="G931" s="25"/>
      <c r="H931" s="31"/>
      <c r="I931" s="30"/>
      <c r="M931" s="25"/>
      <c r="N931" s="31"/>
      <c r="O931" s="30"/>
      <c r="V931" s="12"/>
      <c r="W931" s="12"/>
      <c r="X931" s="14"/>
      <c r="AB931" s="25"/>
      <c r="AC931" s="12"/>
      <c r="AD931" s="12"/>
      <c r="AK931" s="12"/>
      <c r="AL931" s="30"/>
      <c r="AM931" s="32"/>
      <c r="AQ931" s="12"/>
      <c r="AR931" s="12"/>
      <c r="AS931" s="12"/>
      <c r="AZ931" s="49"/>
      <c r="BA931" s="30"/>
      <c r="BB931" s="12"/>
      <c r="BF931" s="12"/>
      <c r="BG931" s="12"/>
      <c r="BH931" s="12"/>
      <c r="BO931" s="7"/>
      <c r="BP931" s="7"/>
      <c r="BQ931" s="7"/>
      <c r="BU931" s="7"/>
      <c r="BV931" s="7"/>
      <c r="BW931" s="7"/>
      <c r="CD931" s="7"/>
      <c r="CE931" s="7"/>
      <c r="CF931" s="7"/>
      <c r="CJ931" s="7"/>
      <c r="CK931" s="7"/>
      <c r="CL931" s="7"/>
    </row>
    <row r="932" spans="1:90">
      <c r="A932" s="11"/>
      <c r="B932" s="373"/>
      <c r="C932" s="373"/>
      <c r="D932" s="373"/>
      <c r="E932" s="13"/>
      <c r="F932" s="11"/>
      <c r="G932" s="25"/>
      <c r="H932" s="31"/>
      <c r="I932" s="30"/>
      <c r="M932" s="25"/>
      <c r="N932" s="31"/>
      <c r="O932" s="30"/>
      <c r="V932" s="12"/>
      <c r="W932" s="12"/>
      <c r="X932" s="14"/>
      <c r="AB932" s="25"/>
      <c r="AC932" s="12"/>
      <c r="AD932" s="12"/>
      <c r="AK932" s="12"/>
      <c r="AL932" s="30"/>
      <c r="AM932" s="32"/>
      <c r="AQ932" s="12"/>
      <c r="AR932" s="12"/>
      <c r="AS932" s="12"/>
      <c r="AZ932" s="49"/>
      <c r="BA932" s="30"/>
      <c r="BB932" s="12"/>
      <c r="BF932" s="12"/>
      <c r="BG932" s="12"/>
      <c r="BH932" s="12"/>
      <c r="BO932" s="7"/>
      <c r="BP932" s="7"/>
      <c r="BQ932" s="7"/>
      <c r="BU932" s="7"/>
      <c r="BV932" s="7"/>
      <c r="BW932" s="7"/>
      <c r="CD932" s="7"/>
      <c r="CE932" s="7"/>
      <c r="CF932" s="7"/>
      <c r="CJ932" s="7"/>
      <c r="CK932" s="7"/>
      <c r="CL932" s="7"/>
    </row>
    <row r="933" spans="1:90">
      <c r="A933" s="11"/>
      <c r="B933" s="373"/>
      <c r="C933" s="373"/>
      <c r="D933" s="373"/>
      <c r="E933" s="13"/>
      <c r="F933" s="11"/>
      <c r="G933" s="25"/>
      <c r="H933" s="31"/>
      <c r="I933" s="30"/>
      <c r="M933" s="25"/>
      <c r="N933" s="31"/>
      <c r="O933" s="30"/>
      <c r="V933" s="12"/>
      <c r="W933" s="12"/>
      <c r="X933" s="14"/>
      <c r="AB933" s="25"/>
      <c r="AC933" s="12"/>
      <c r="AD933" s="12"/>
      <c r="AK933" s="12"/>
      <c r="AL933" s="30"/>
      <c r="AM933" s="32"/>
      <c r="AQ933" s="12"/>
      <c r="AR933" s="12"/>
      <c r="AS933" s="12"/>
      <c r="AZ933" s="49"/>
      <c r="BA933" s="30"/>
      <c r="BB933" s="12"/>
      <c r="BF933" s="12"/>
      <c r="BG933" s="12"/>
      <c r="BH933" s="12"/>
      <c r="BO933" s="7"/>
      <c r="BP933" s="7"/>
      <c r="BQ933" s="7"/>
      <c r="BU933" s="7"/>
      <c r="BV933" s="7"/>
      <c r="BW933" s="7"/>
      <c r="CD933" s="7"/>
      <c r="CE933" s="7"/>
      <c r="CF933" s="7"/>
      <c r="CJ933" s="7"/>
      <c r="CK933" s="7"/>
      <c r="CL933" s="7"/>
    </row>
    <row r="934" spans="1:90">
      <c r="A934" s="11"/>
      <c r="B934" s="373"/>
      <c r="C934" s="373"/>
      <c r="D934" s="373"/>
      <c r="E934" s="13"/>
      <c r="F934" s="11"/>
      <c r="G934" s="25"/>
      <c r="H934" s="31"/>
      <c r="I934" s="30"/>
      <c r="M934" s="25"/>
      <c r="N934" s="31"/>
      <c r="O934" s="30"/>
      <c r="V934" s="12"/>
      <c r="W934" s="12"/>
      <c r="X934" s="14"/>
      <c r="AB934" s="25"/>
      <c r="AC934" s="12"/>
      <c r="AD934" s="12"/>
      <c r="AK934" s="12"/>
      <c r="AL934" s="30"/>
      <c r="AM934" s="32"/>
      <c r="AQ934" s="12"/>
      <c r="AR934" s="12"/>
      <c r="AS934" s="12"/>
      <c r="AZ934" s="49"/>
      <c r="BA934" s="30"/>
      <c r="BB934" s="12"/>
      <c r="BF934" s="12"/>
      <c r="BG934" s="12"/>
      <c r="BH934" s="12"/>
      <c r="BO934" s="7"/>
      <c r="BP934" s="7"/>
      <c r="BQ934" s="7"/>
      <c r="BU934" s="7"/>
      <c r="BV934" s="7"/>
      <c r="BW934" s="7"/>
      <c r="CD934" s="7"/>
      <c r="CE934" s="7"/>
      <c r="CF934" s="7"/>
      <c r="CJ934" s="7"/>
      <c r="CK934" s="7"/>
      <c r="CL934" s="7"/>
    </row>
    <row r="935" spans="1:90">
      <c r="A935" s="11"/>
      <c r="B935" s="373"/>
      <c r="C935" s="373"/>
      <c r="D935" s="373"/>
      <c r="E935" s="13"/>
      <c r="F935" s="11"/>
      <c r="G935" s="25"/>
      <c r="H935" s="31"/>
      <c r="I935" s="30"/>
      <c r="M935" s="25"/>
      <c r="N935" s="31"/>
      <c r="O935" s="30"/>
      <c r="V935" s="12"/>
      <c r="W935" s="12"/>
      <c r="X935" s="14"/>
      <c r="AB935" s="25"/>
      <c r="AC935" s="12"/>
      <c r="AD935" s="12"/>
      <c r="AK935" s="12"/>
      <c r="AL935" s="30"/>
      <c r="AM935" s="32"/>
      <c r="AQ935" s="12"/>
      <c r="AR935" s="12"/>
      <c r="AS935" s="12"/>
      <c r="AZ935" s="49"/>
      <c r="BA935" s="30"/>
      <c r="BB935" s="12"/>
      <c r="BF935" s="12"/>
      <c r="BG935" s="12"/>
      <c r="BH935" s="12"/>
      <c r="BO935" s="7"/>
      <c r="BP935" s="7"/>
      <c r="BQ935" s="7"/>
      <c r="BU935" s="7"/>
      <c r="BV935" s="7"/>
      <c r="BW935" s="7"/>
      <c r="CD935" s="7"/>
      <c r="CE935" s="7"/>
      <c r="CF935" s="7"/>
      <c r="CJ935" s="7"/>
      <c r="CK935" s="7"/>
      <c r="CL935" s="7"/>
    </row>
    <row r="936" spans="1:90">
      <c r="A936" s="11"/>
      <c r="B936" s="373"/>
      <c r="C936" s="373"/>
      <c r="D936" s="373"/>
      <c r="E936" s="13"/>
      <c r="F936" s="11"/>
      <c r="G936" s="25"/>
      <c r="H936" s="31"/>
      <c r="I936" s="30"/>
      <c r="M936" s="25"/>
      <c r="N936" s="31"/>
      <c r="O936" s="30"/>
      <c r="V936" s="12"/>
      <c r="W936" s="12"/>
      <c r="X936" s="14"/>
      <c r="AB936" s="25"/>
      <c r="AC936" s="12"/>
      <c r="AD936" s="12"/>
      <c r="AK936" s="12"/>
      <c r="AL936" s="30"/>
      <c r="AM936" s="32"/>
      <c r="AQ936" s="12"/>
      <c r="AR936" s="12"/>
      <c r="AS936" s="12"/>
      <c r="AZ936" s="49"/>
      <c r="BA936" s="30"/>
      <c r="BB936" s="12"/>
      <c r="BF936" s="12"/>
      <c r="BG936" s="12"/>
      <c r="BH936" s="12"/>
      <c r="BO936" s="7"/>
      <c r="BP936" s="7"/>
      <c r="BQ936" s="7"/>
      <c r="BU936" s="7"/>
      <c r="BV936" s="7"/>
      <c r="BW936" s="7"/>
      <c r="CD936" s="7"/>
      <c r="CE936" s="7"/>
      <c r="CF936" s="7"/>
      <c r="CJ936" s="7"/>
      <c r="CK936" s="7"/>
      <c r="CL936" s="7"/>
    </row>
    <row r="937" spans="1:90">
      <c r="A937" s="11"/>
      <c r="B937" s="373"/>
      <c r="C937" s="373"/>
      <c r="D937" s="373"/>
      <c r="E937" s="13"/>
      <c r="F937" s="11"/>
      <c r="G937" s="25"/>
      <c r="H937" s="31"/>
      <c r="I937" s="30"/>
      <c r="M937" s="25"/>
      <c r="N937" s="31"/>
      <c r="O937" s="30"/>
      <c r="V937" s="12"/>
      <c r="W937" s="12"/>
      <c r="X937" s="14"/>
      <c r="AB937" s="25"/>
      <c r="AC937" s="12"/>
      <c r="AD937" s="12"/>
      <c r="AK937" s="12"/>
      <c r="AL937" s="30"/>
      <c r="AM937" s="32"/>
      <c r="AQ937" s="12"/>
      <c r="AR937" s="12"/>
      <c r="AS937" s="12"/>
      <c r="AZ937" s="49"/>
      <c r="BA937" s="30"/>
      <c r="BB937" s="12"/>
      <c r="BF937" s="12"/>
      <c r="BG937" s="12"/>
      <c r="BH937" s="12"/>
      <c r="BO937" s="7"/>
      <c r="BP937" s="7"/>
      <c r="BQ937" s="7"/>
      <c r="BU937" s="7"/>
      <c r="BV937" s="7"/>
      <c r="BW937" s="7"/>
      <c r="CD937" s="7"/>
      <c r="CE937" s="7"/>
      <c r="CF937" s="7"/>
      <c r="CJ937" s="7"/>
      <c r="CK937" s="7"/>
      <c r="CL937" s="7"/>
    </row>
    <row r="938" spans="1:90">
      <c r="A938" s="11"/>
      <c r="B938" s="373"/>
      <c r="C938" s="373"/>
      <c r="D938" s="373"/>
      <c r="E938" s="13"/>
      <c r="F938" s="11"/>
      <c r="G938" s="25"/>
      <c r="H938" s="31"/>
      <c r="I938" s="30"/>
      <c r="M938" s="25"/>
      <c r="N938" s="31"/>
      <c r="O938" s="30"/>
      <c r="V938" s="12"/>
      <c r="W938" s="12"/>
      <c r="X938" s="14"/>
      <c r="AB938" s="25"/>
      <c r="AC938" s="12"/>
      <c r="AD938" s="12"/>
      <c r="AK938" s="12"/>
      <c r="AL938" s="30"/>
      <c r="AM938" s="32"/>
      <c r="AQ938" s="12"/>
      <c r="AR938" s="12"/>
      <c r="AS938" s="12"/>
      <c r="AZ938" s="49"/>
      <c r="BA938" s="30"/>
      <c r="BB938" s="12"/>
      <c r="BF938" s="12"/>
      <c r="BG938" s="12"/>
      <c r="BH938" s="12"/>
      <c r="BO938" s="7"/>
      <c r="BP938" s="7"/>
      <c r="BQ938" s="7"/>
      <c r="BU938" s="7"/>
      <c r="BV938" s="7"/>
      <c r="BW938" s="7"/>
      <c r="CD938" s="7"/>
      <c r="CE938" s="7"/>
      <c r="CF938" s="7"/>
      <c r="CJ938" s="7"/>
      <c r="CK938" s="7"/>
      <c r="CL938" s="7"/>
    </row>
    <row r="939" spans="1:90">
      <c r="A939" s="11"/>
      <c r="B939" s="373"/>
      <c r="C939" s="373"/>
      <c r="D939" s="373"/>
      <c r="E939" s="13"/>
      <c r="F939" s="11"/>
      <c r="G939" s="25"/>
      <c r="H939" s="31"/>
      <c r="I939" s="30"/>
      <c r="M939" s="25"/>
      <c r="N939" s="31"/>
      <c r="O939" s="30"/>
      <c r="V939" s="12"/>
      <c r="W939" s="12"/>
      <c r="X939" s="14"/>
      <c r="AB939" s="25"/>
      <c r="AC939" s="12"/>
      <c r="AD939" s="12"/>
      <c r="AK939" s="12"/>
      <c r="AL939" s="30"/>
      <c r="AM939" s="32"/>
      <c r="AQ939" s="12"/>
      <c r="AR939" s="12"/>
      <c r="AS939" s="12"/>
      <c r="AZ939" s="49"/>
      <c r="BA939" s="30"/>
      <c r="BB939" s="12"/>
      <c r="BF939" s="12"/>
      <c r="BG939" s="12"/>
      <c r="BH939" s="12"/>
      <c r="BO939" s="7"/>
      <c r="BP939" s="7"/>
      <c r="BQ939" s="7"/>
      <c r="BU939" s="7"/>
      <c r="BV939" s="7"/>
      <c r="BW939" s="7"/>
      <c r="CD939" s="7"/>
      <c r="CE939" s="7"/>
      <c r="CF939" s="7"/>
      <c r="CJ939" s="7"/>
      <c r="CK939" s="7"/>
      <c r="CL939" s="7"/>
    </row>
    <row r="940" spans="1:90">
      <c r="A940" s="11"/>
      <c r="B940" s="373"/>
      <c r="C940" s="373"/>
      <c r="D940" s="373"/>
      <c r="E940" s="13"/>
      <c r="F940" s="11"/>
      <c r="G940" s="25"/>
      <c r="H940" s="31"/>
      <c r="I940" s="30"/>
      <c r="M940" s="25"/>
      <c r="N940" s="31"/>
      <c r="O940" s="30"/>
      <c r="V940" s="12"/>
      <c r="W940" s="12"/>
      <c r="X940" s="14"/>
      <c r="AB940" s="25"/>
      <c r="AC940" s="12"/>
      <c r="AD940" s="12"/>
      <c r="AK940" s="12"/>
      <c r="AL940" s="30"/>
      <c r="AM940" s="32"/>
      <c r="AQ940" s="12"/>
      <c r="AR940" s="12"/>
      <c r="AS940" s="12"/>
      <c r="AZ940" s="49"/>
      <c r="BA940" s="30"/>
      <c r="BB940" s="12"/>
      <c r="BF940" s="12"/>
      <c r="BG940" s="12"/>
      <c r="BH940" s="12"/>
      <c r="BO940" s="7"/>
      <c r="BP940" s="7"/>
      <c r="BQ940" s="7"/>
      <c r="BU940" s="7"/>
      <c r="BV940" s="7"/>
      <c r="BW940" s="7"/>
      <c r="CD940" s="7"/>
      <c r="CE940" s="7"/>
      <c r="CF940" s="7"/>
      <c r="CJ940" s="7"/>
      <c r="CK940" s="7"/>
      <c r="CL940" s="7"/>
    </row>
    <row r="941" spans="1:90">
      <c r="A941" s="11"/>
      <c r="B941" s="373"/>
      <c r="C941" s="373"/>
      <c r="D941" s="373"/>
      <c r="E941" s="13"/>
      <c r="F941" s="11"/>
      <c r="G941" s="25"/>
      <c r="H941" s="31"/>
      <c r="I941" s="30"/>
      <c r="M941" s="25"/>
      <c r="N941" s="31"/>
      <c r="O941" s="30"/>
      <c r="V941" s="12"/>
      <c r="W941" s="12"/>
      <c r="X941" s="14"/>
      <c r="AB941" s="25"/>
      <c r="AC941" s="12"/>
      <c r="AD941" s="12"/>
      <c r="AK941" s="12"/>
      <c r="AL941" s="30"/>
      <c r="AM941" s="32"/>
      <c r="AQ941" s="12"/>
      <c r="AR941" s="12"/>
      <c r="AS941" s="12"/>
      <c r="AZ941" s="49"/>
      <c r="BA941" s="30"/>
      <c r="BB941" s="12"/>
      <c r="BF941" s="12"/>
      <c r="BG941" s="12"/>
      <c r="BH941" s="12"/>
      <c r="BO941" s="7"/>
      <c r="BP941" s="7"/>
      <c r="BQ941" s="7"/>
      <c r="BU941" s="7"/>
      <c r="BV941" s="7"/>
      <c r="BW941" s="7"/>
      <c r="CD941" s="7"/>
      <c r="CE941" s="7"/>
      <c r="CF941" s="7"/>
      <c r="CJ941" s="7"/>
      <c r="CK941" s="7"/>
      <c r="CL941" s="7"/>
    </row>
    <row r="942" spans="1:90">
      <c r="A942" s="11"/>
      <c r="B942" s="373"/>
      <c r="C942" s="373"/>
      <c r="D942" s="373"/>
      <c r="E942" s="13"/>
      <c r="F942" s="11"/>
      <c r="G942" s="25"/>
      <c r="H942" s="31"/>
      <c r="I942" s="30"/>
      <c r="M942" s="25"/>
      <c r="N942" s="31"/>
      <c r="O942" s="30"/>
      <c r="V942" s="12"/>
      <c r="W942" s="12"/>
      <c r="X942" s="14"/>
      <c r="AB942" s="25"/>
      <c r="AC942" s="12"/>
      <c r="AD942" s="12"/>
      <c r="AK942" s="12"/>
      <c r="AL942" s="30"/>
      <c r="AM942" s="32"/>
      <c r="AQ942" s="12"/>
      <c r="AR942" s="12"/>
      <c r="AS942" s="12"/>
      <c r="AZ942" s="49"/>
      <c r="BA942" s="30"/>
      <c r="BB942" s="12"/>
      <c r="BF942" s="12"/>
      <c r="BG942" s="12"/>
      <c r="BH942" s="12"/>
      <c r="BO942" s="7"/>
      <c r="BP942" s="7"/>
      <c r="BQ942" s="7"/>
      <c r="BU942" s="7"/>
      <c r="BV942" s="7"/>
      <c r="BW942" s="7"/>
      <c r="CD942" s="7"/>
      <c r="CE942" s="7"/>
      <c r="CF942" s="7"/>
      <c r="CJ942" s="7"/>
      <c r="CK942" s="7"/>
      <c r="CL942" s="7"/>
    </row>
    <row r="943" spans="1:90">
      <c r="A943" s="11"/>
      <c r="B943" s="373"/>
      <c r="C943" s="373"/>
      <c r="D943" s="373"/>
      <c r="E943" s="13"/>
      <c r="F943" s="11"/>
      <c r="G943" s="25"/>
      <c r="H943" s="31"/>
      <c r="I943" s="30"/>
      <c r="M943" s="25"/>
      <c r="N943" s="31"/>
      <c r="O943" s="30"/>
      <c r="V943" s="12"/>
      <c r="W943" s="12"/>
      <c r="X943" s="14"/>
      <c r="AB943" s="25"/>
      <c r="AC943" s="12"/>
      <c r="AD943" s="12"/>
      <c r="AK943" s="12"/>
      <c r="AL943" s="30"/>
      <c r="AM943" s="32"/>
      <c r="AQ943" s="12"/>
      <c r="AR943" s="12"/>
      <c r="AS943" s="12"/>
      <c r="AZ943" s="49"/>
      <c r="BA943" s="30"/>
      <c r="BB943" s="12"/>
      <c r="BF943" s="12"/>
      <c r="BG943" s="12"/>
      <c r="BH943" s="12"/>
      <c r="BO943" s="7"/>
      <c r="BP943" s="7"/>
      <c r="BQ943" s="7"/>
      <c r="BU943" s="7"/>
      <c r="BV943" s="7"/>
      <c r="BW943" s="7"/>
      <c r="CD943" s="7"/>
      <c r="CE943" s="7"/>
      <c r="CF943" s="7"/>
      <c r="CJ943" s="7"/>
      <c r="CK943" s="7"/>
      <c r="CL943" s="7"/>
    </row>
    <row r="944" spans="1:90">
      <c r="A944" s="11"/>
      <c r="B944" s="373"/>
      <c r="C944" s="373"/>
      <c r="D944" s="373"/>
      <c r="E944" s="13"/>
      <c r="F944" s="11"/>
      <c r="G944" s="25"/>
      <c r="H944" s="31"/>
      <c r="I944" s="30"/>
      <c r="M944" s="25"/>
      <c r="N944" s="31"/>
      <c r="O944" s="30"/>
      <c r="V944" s="12"/>
      <c r="W944" s="12"/>
      <c r="X944" s="14"/>
      <c r="AB944" s="25"/>
      <c r="AC944" s="12"/>
      <c r="AD944" s="12"/>
      <c r="AK944" s="12"/>
      <c r="AL944" s="30"/>
      <c r="AM944" s="32"/>
      <c r="AQ944" s="12"/>
      <c r="AR944" s="12"/>
      <c r="AS944" s="12"/>
      <c r="AZ944" s="49"/>
      <c r="BA944" s="30"/>
      <c r="BB944" s="12"/>
      <c r="BF944" s="12"/>
      <c r="BG944" s="12"/>
      <c r="BH944" s="12"/>
      <c r="BO944" s="7"/>
      <c r="BP944" s="7"/>
      <c r="BQ944" s="7"/>
      <c r="BU944" s="7"/>
      <c r="BV944" s="7"/>
      <c r="BW944" s="7"/>
      <c r="CD944" s="7"/>
      <c r="CE944" s="7"/>
      <c r="CF944" s="7"/>
      <c r="CJ944" s="7"/>
      <c r="CK944" s="7"/>
      <c r="CL944" s="7"/>
    </row>
    <row r="945" spans="1:90">
      <c r="A945" s="11"/>
      <c r="B945" s="373"/>
      <c r="C945" s="373"/>
      <c r="D945" s="373"/>
      <c r="E945" s="13"/>
      <c r="F945" s="11"/>
      <c r="G945" s="25"/>
      <c r="H945" s="31"/>
      <c r="I945" s="30"/>
      <c r="M945" s="25"/>
      <c r="N945" s="31"/>
      <c r="O945" s="30"/>
      <c r="V945" s="12"/>
      <c r="W945" s="12"/>
      <c r="X945" s="14"/>
      <c r="AB945" s="25"/>
      <c r="AC945" s="12"/>
      <c r="AD945" s="12"/>
      <c r="AK945" s="12"/>
      <c r="AL945" s="30"/>
      <c r="AM945" s="32"/>
      <c r="AQ945" s="12"/>
      <c r="AR945" s="12"/>
      <c r="AS945" s="12"/>
      <c r="AZ945" s="49"/>
      <c r="BA945" s="30"/>
      <c r="BB945" s="12"/>
      <c r="BF945" s="12"/>
      <c r="BG945" s="12"/>
      <c r="BH945" s="12"/>
      <c r="BO945" s="7"/>
      <c r="BP945" s="7"/>
      <c r="BQ945" s="7"/>
      <c r="BU945" s="7"/>
      <c r="BV945" s="7"/>
      <c r="BW945" s="7"/>
      <c r="CD945" s="7"/>
      <c r="CE945" s="7"/>
      <c r="CF945" s="7"/>
      <c r="CJ945" s="7"/>
      <c r="CK945" s="7"/>
      <c r="CL945" s="7"/>
    </row>
    <row r="946" spans="1:90">
      <c r="A946" s="11"/>
      <c r="B946" s="373"/>
      <c r="C946" s="373"/>
      <c r="D946" s="373"/>
      <c r="E946" s="13"/>
      <c r="F946" s="11"/>
      <c r="G946" s="25"/>
      <c r="H946" s="31"/>
      <c r="I946" s="30"/>
      <c r="M946" s="25"/>
      <c r="N946" s="31"/>
      <c r="O946" s="30"/>
      <c r="V946" s="12"/>
      <c r="W946" s="12"/>
      <c r="X946" s="14"/>
      <c r="AB946" s="25"/>
      <c r="AC946" s="12"/>
      <c r="AD946" s="12"/>
      <c r="AK946" s="12"/>
      <c r="AL946" s="30"/>
      <c r="AM946" s="32"/>
      <c r="AQ946" s="12"/>
      <c r="AR946" s="12"/>
      <c r="AS946" s="12"/>
      <c r="AZ946" s="49"/>
      <c r="BA946" s="30"/>
      <c r="BB946" s="12"/>
      <c r="BF946" s="12"/>
      <c r="BG946" s="12"/>
      <c r="BH946" s="12"/>
      <c r="BO946" s="7"/>
      <c r="BP946" s="7"/>
      <c r="BQ946" s="7"/>
      <c r="BU946" s="7"/>
      <c r="BV946" s="7"/>
      <c r="BW946" s="7"/>
      <c r="CD946" s="7"/>
      <c r="CE946" s="7"/>
      <c r="CF946" s="7"/>
      <c r="CJ946" s="7"/>
      <c r="CK946" s="7"/>
      <c r="CL946" s="7"/>
    </row>
    <row r="947" spans="1:90">
      <c r="A947" s="11"/>
      <c r="B947" s="373"/>
      <c r="C947" s="373"/>
      <c r="D947" s="373"/>
      <c r="E947" s="13"/>
      <c r="F947" s="11"/>
      <c r="G947" s="25"/>
      <c r="H947" s="31"/>
      <c r="I947" s="30"/>
      <c r="M947" s="25"/>
      <c r="N947" s="31"/>
      <c r="O947" s="30"/>
      <c r="V947" s="12"/>
      <c r="W947" s="12"/>
      <c r="X947" s="14"/>
      <c r="AB947" s="25"/>
      <c r="AC947" s="12"/>
      <c r="AD947" s="12"/>
      <c r="AK947" s="12"/>
      <c r="AL947" s="30"/>
      <c r="AM947" s="32"/>
      <c r="AQ947" s="12"/>
      <c r="AR947" s="12"/>
      <c r="AS947" s="12"/>
      <c r="AZ947" s="49"/>
      <c r="BA947" s="30"/>
      <c r="BB947" s="12"/>
      <c r="BF947" s="12"/>
      <c r="BG947" s="12"/>
      <c r="BH947" s="12"/>
      <c r="BO947" s="7"/>
      <c r="BP947" s="7"/>
      <c r="BQ947" s="7"/>
      <c r="BU947" s="7"/>
      <c r="BV947" s="7"/>
      <c r="BW947" s="7"/>
      <c r="CD947" s="7"/>
      <c r="CE947" s="7"/>
      <c r="CF947" s="7"/>
      <c r="CJ947" s="7"/>
      <c r="CK947" s="7"/>
      <c r="CL947" s="7"/>
    </row>
    <row r="948" spans="1:90">
      <c r="A948" s="11"/>
      <c r="B948" s="373"/>
      <c r="C948" s="373"/>
      <c r="D948" s="373"/>
      <c r="E948" s="13"/>
      <c r="F948" s="11"/>
      <c r="G948" s="25"/>
      <c r="H948" s="31"/>
      <c r="I948" s="30"/>
      <c r="M948" s="25"/>
      <c r="N948" s="31"/>
      <c r="O948" s="30"/>
      <c r="V948" s="12"/>
      <c r="W948" s="12"/>
      <c r="X948" s="14"/>
      <c r="AB948" s="25"/>
      <c r="AC948" s="12"/>
      <c r="AD948" s="12"/>
      <c r="AK948" s="12"/>
      <c r="AL948" s="30"/>
      <c r="AM948" s="32"/>
      <c r="AQ948" s="12"/>
      <c r="AR948" s="12"/>
      <c r="AS948" s="12"/>
      <c r="AZ948" s="49"/>
      <c r="BA948" s="30"/>
      <c r="BB948" s="12"/>
      <c r="BF948" s="12"/>
      <c r="BG948" s="12"/>
      <c r="BH948" s="12"/>
      <c r="BO948" s="7"/>
      <c r="BP948" s="7"/>
      <c r="BQ948" s="7"/>
      <c r="BU948" s="7"/>
      <c r="BV948" s="7"/>
      <c r="BW948" s="7"/>
      <c r="CD948" s="7"/>
      <c r="CE948" s="7"/>
      <c r="CF948" s="7"/>
      <c r="CJ948" s="7"/>
      <c r="CK948" s="7"/>
      <c r="CL948" s="7"/>
    </row>
    <row r="949" spans="1:90">
      <c r="A949" s="11"/>
      <c r="B949" s="373"/>
      <c r="C949" s="373"/>
      <c r="D949" s="373"/>
      <c r="E949" s="13"/>
      <c r="F949" s="11"/>
      <c r="G949" s="25"/>
      <c r="H949" s="31"/>
      <c r="I949" s="30"/>
      <c r="M949" s="25"/>
      <c r="N949" s="31"/>
      <c r="O949" s="30"/>
      <c r="V949" s="12"/>
      <c r="W949" s="12"/>
      <c r="X949" s="14"/>
      <c r="AB949" s="25"/>
      <c r="AC949" s="12"/>
      <c r="AD949" s="12"/>
      <c r="AK949" s="12"/>
      <c r="AL949" s="30"/>
      <c r="AM949" s="32"/>
      <c r="AQ949" s="12"/>
      <c r="AR949" s="12"/>
      <c r="AS949" s="12"/>
      <c r="AZ949" s="49"/>
      <c r="BA949" s="30"/>
      <c r="BB949" s="12"/>
      <c r="BF949" s="12"/>
      <c r="BG949" s="12"/>
      <c r="BH949" s="12"/>
      <c r="BO949" s="7"/>
      <c r="BP949" s="7"/>
      <c r="BQ949" s="7"/>
      <c r="BU949" s="7"/>
      <c r="BV949" s="7"/>
      <c r="BW949" s="7"/>
      <c r="CD949" s="7"/>
      <c r="CE949" s="7"/>
      <c r="CF949" s="7"/>
      <c r="CJ949" s="7"/>
      <c r="CK949" s="7"/>
      <c r="CL949" s="7"/>
    </row>
    <row r="950" spans="1:90">
      <c r="A950" s="11"/>
      <c r="B950" s="373"/>
      <c r="C950" s="373"/>
      <c r="D950" s="373"/>
      <c r="E950" s="13"/>
      <c r="F950" s="11"/>
      <c r="G950" s="25"/>
      <c r="H950" s="31"/>
      <c r="I950" s="30"/>
      <c r="M950" s="25"/>
      <c r="N950" s="31"/>
      <c r="O950" s="30"/>
      <c r="V950" s="12"/>
      <c r="W950" s="12"/>
      <c r="X950" s="14"/>
      <c r="AB950" s="25"/>
      <c r="AC950" s="12"/>
      <c r="AD950" s="12"/>
      <c r="AK950" s="12"/>
      <c r="AL950" s="30"/>
      <c r="AM950" s="32"/>
      <c r="AQ950" s="12"/>
      <c r="AR950" s="12"/>
      <c r="AS950" s="12"/>
      <c r="AZ950" s="49"/>
      <c r="BA950" s="30"/>
      <c r="BB950" s="12"/>
      <c r="BF950" s="12"/>
      <c r="BG950" s="12"/>
      <c r="BH950" s="12"/>
      <c r="BO950" s="7"/>
      <c r="BP950" s="7"/>
      <c r="BQ950" s="7"/>
      <c r="BU950" s="7"/>
      <c r="BV950" s="7"/>
      <c r="BW950" s="7"/>
      <c r="CD950" s="7"/>
      <c r="CE950" s="7"/>
      <c r="CF950" s="7"/>
      <c r="CJ950" s="7"/>
      <c r="CK950" s="7"/>
      <c r="CL950" s="7"/>
    </row>
    <row r="951" spans="1:90">
      <c r="A951" s="11"/>
      <c r="B951" s="373"/>
      <c r="C951" s="373"/>
      <c r="D951" s="373"/>
      <c r="E951" s="13"/>
      <c r="F951" s="11"/>
      <c r="G951" s="25"/>
      <c r="H951" s="31"/>
      <c r="I951" s="30"/>
      <c r="M951" s="25"/>
      <c r="N951" s="31"/>
      <c r="O951" s="30"/>
      <c r="V951" s="12"/>
      <c r="W951" s="12"/>
      <c r="X951" s="14"/>
      <c r="AB951" s="25"/>
      <c r="AC951" s="12"/>
      <c r="AD951" s="12"/>
      <c r="AK951" s="12"/>
      <c r="AL951" s="30"/>
      <c r="AM951" s="32"/>
      <c r="AQ951" s="12"/>
      <c r="AR951" s="12"/>
      <c r="AS951" s="12"/>
      <c r="AZ951" s="49"/>
      <c r="BA951" s="30"/>
      <c r="BB951" s="12"/>
      <c r="BF951" s="12"/>
      <c r="BG951" s="12"/>
      <c r="BH951" s="12"/>
      <c r="BO951" s="7"/>
      <c r="BP951" s="7"/>
      <c r="BQ951" s="7"/>
      <c r="BU951" s="7"/>
      <c r="BV951" s="7"/>
      <c r="BW951" s="7"/>
      <c r="CD951" s="7"/>
      <c r="CE951" s="7"/>
      <c r="CF951" s="7"/>
      <c r="CJ951" s="7"/>
      <c r="CK951" s="7"/>
      <c r="CL951" s="7"/>
    </row>
    <row r="952" spans="1:90">
      <c r="A952" s="11"/>
      <c r="B952" s="373"/>
      <c r="C952" s="373"/>
      <c r="D952" s="373"/>
      <c r="E952" s="13"/>
      <c r="F952" s="11"/>
      <c r="G952" s="25"/>
      <c r="H952" s="31"/>
      <c r="I952" s="30"/>
      <c r="M952" s="25"/>
      <c r="N952" s="31"/>
      <c r="O952" s="30"/>
      <c r="V952" s="12"/>
      <c r="W952" s="12"/>
      <c r="X952" s="14"/>
      <c r="AB952" s="25"/>
      <c r="AC952" s="12"/>
      <c r="AD952" s="12"/>
      <c r="AK952" s="12"/>
      <c r="AL952" s="30"/>
      <c r="AM952" s="32"/>
      <c r="AQ952" s="12"/>
      <c r="AR952" s="12"/>
      <c r="AS952" s="12"/>
      <c r="AZ952" s="49"/>
      <c r="BA952" s="30"/>
      <c r="BB952" s="12"/>
      <c r="BF952" s="12"/>
      <c r="BG952" s="12"/>
      <c r="BH952" s="12"/>
      <c r="BO952" s="7"/>
      <c r="BP952" s="7"/>
      <c r="BQ952" s="7"/>
      <c r="BU952" s="7"/>
      <c r="BV952" s="7"/>
      <c r="BW952" s="7"/>
      <c r="CD952" s="7"/>
      <c r="CE952" s="7"/>
      <c r="CF952" s="7"/>
      <c r="CJ952" s="7"/>
      <c r="CK952" s="7"/>
      <c r="CL952" s="7"/>
    </row>
    <row r="953" spans="1:90">
      <c r="A953" s="11"/>
      <c r="B953" s="373"/>
      <c r="C953" s="373"/>
      <c r="D953" s="373"/>
      <c r="E953" s="13"/>
      <c r="F953" s="11"/>
      <c r="G953" s="25"/>
      <c r="H953" s="31"/>
      <c r="I953" s="30"/>
      <c r="M953" s="25"/>
      <c r="N953" s="31"/>
      <c r="O953" s="30"/>
      <c r="V953" s="12"/>
      <c r="W953" s="12"/>
      <c r="X953" s="14"/>
      <c r="AB953" s="25"/>
      <c r="AC953" s="12"/>
      <c r="AD953" s="12"/>
      <c r="AK953" s="12"/>
      <c r="AL953" s="30"/>
      <c r="AM953" s="32"/>
      <c r="AQ953" s="12"/>
      <c r="AR953" s="12"/>
      <c r="AS953" s="12"/>
      <c r="AZ953" s="49"/>
      <c r="BA953" s="30"/>
      <c r="BB953" s="12"/>
      <c r="BF953" s="12"/>
      <c r="BG953" s="12"/>
      <c r="BH953" s="12"/>
      <c r="BO953" s="7"/>
      <c r="BP953" s="7"/>
      <c r="BQ953" s="7"/>
      <c r="BU953" s="7"/>
      <c r="BV953" s="7"/>
      <c r="BW953" s="7"/>
      <c r="CD953" s="7"/>
      <c r="CE953" s="7"/>
      <c r="CF953" s="7"/>
      <c r="CJ953" s="7"/>
      <c r="CK953" s="7"/>
      <c r="CL953" s="7"/>
    </row>
    <row r="954" spans="1:90">
      <c r="A954" s="11"/>
      <c r="B954" s="373"/>
      <c r="C954" s="373"/>
      <c r="D954" s="373"/>
      <c r="E954" s="13"/>
      <c r="F954" s="11"/>
      <c r="G954" s="25"/>
      <c r="H954" s="31"/>
      <c r="I954" s="30"/>
      <c r="M954" s="25"/>
      <c r="N954" s="31"/>
      <c r="O954" s="30"/>
      <c r="V954" s="12"/>
      <c r="W954" s="12"/>
      <c r="X954" s="14"/>
      <c r="AB954" s="25"/>
      <c r="AC954" s="12"/>
      <c r="AD954" s="12"/>
      <c r="AK954" s="12"/>
      <c r="AL954" s="30"/>
      <c r="AM954" s="32"/>
      <c r="AQ954" s="12"/>
      <c r="AR954" s="12"/>
      <c r="AS954" s="12"/>
      <c r="AZ954" s="49"/>
      <c r="BA954" s="30"/>
      <c r="BB954" s="12"/>
      <c r="BF954" s="12"/>
      <c r="BG954" s="12"/>
      <c r="BH954" s="12"/>
      <c r="BO954" s="7"/>
      <c r="BP954" s="7"/>
      <c r="BQ954" s="7"/>
      <c r="BU954" s="7"/>
      <c r="BV954" s="7"/>
      <c r="BW954" s="7"/>
      <c r="CD954" s="7"/>
      <c r="CE954" s="7"/>
      <c r="CF954" s="7"/>
      <c r="CJ954" s="7"/>
      <c r="CK954" s="7"/>
      <c r="CL954" s="7"/>
    </row>
    <row r="955" spans="1:90">
      <c r="A955" s="11"/>
      <c r="B955" s="373"/>
      <c r="C955" s="373"/>
      <c r="D955" s="373"/>
      <c r="E955" s="13"/>
      <c r="F955" s="11"/>
      <c r="G955" s="25"/>
      <c r="H955" s="31"/>
      <c r="I955" s="30"/>
      <c r="M955" s="25"/>
      <c r="N955" s="31"/>
      <c r="O955" s="30"/>
      <c r="V955" s="12"/>
      <c r="W955" s="12"/>
      <c r="X955" s="14"/>
      <c r="AB955" s="25"/>
      <c r="AC955" s="12"/>
      <c r="AD955" s="12"/>
      <c r="AK955" s="12"/>
      <c r="AL955" s="30"/>
      <c r="AM955" s="32"/>
      <c r="AQ955" s="12"/>
      <c r="AR955" s="12"/>
      <c r="AS955" s="12"/>
      <c r="AZ955" s="49"/>
      <c r="BA955" s="30"/>
      <c r="BB955" s="12"/>
      <c r="BF955" s="12"/>
      <c r="BG955" s="12"/>
      <c r="BH955" s="12"/>
      <c r="BO955" s="7"/>
      <c r="BP955" s="7"/>
      <c r="BQ955" s="7"/>
      <c r="BU955" s="7"/>
      <c r="BV955" s="7"/>
      <c r="BW955" s="7"/>
      <c r="CD955" s="7"/>
      <c r="CE955" s="7"/>
      <c r="CF955" s="7"/>
      <c r="CJ955" s="7"/>
      <c r="CK955" s="7"/>
      <c r="CL955" s="7"/>
    </row>
    <row r="956" spans="1:90">
      <c r="A956" s="11"/>
      <c r="B956" s="373"/>
      <c r="C956" s="373"/>
      <c r="D956" s="373"/>
      <c r="E956" s="13"/>
      <c r="F956" s="11"/>
      <c r="G956" s="25"/>
      <c r="H956" s="31"/>
      <c r="I956" s="30"/>
      <c r="M956" s="25"/>
      <c r="N956" s="31"/>
      <c r="O956" s="30"/>
      <c r="V956" s="12"/>
      <c r="W956" s="12"/>
      <c r="X956" s="14"/>
      <c r="AB956" s="25"/>
      <c r="AC956" s="12"/>
      <c r="AD956" s="12"/>
      <c r="AK956" s="12"/>
      <c r="AL956" s="30"/>
      <c r="AM956" s="32"/>
      <c r="AQ956" s="12"/>
      <c r="AR956" s="12"/>
      <c r="AS956" s="12"/>
      <c r="AZ956" s="49"/>
      <c r="BA956" s="30"/>
      <c r="BB956" s="12"/>
      <c r="BF956" s="12"/>
      <c r="BG956" s="12"/>
      <c r="BH956" s="12"/>
      <c r="BO956" s="7"/>
      <c r="BP956" s="7"/>
      <c r="BQ956" s="7"/>
      <c r="BU956" s="7"/>
      <c r="BV956" s="7"/>
      <c r="BW956" s="7"/>
      <c r="CD956" s="7"/>
      <c r="CE956" s="7"/>
      <c r="CF956" s="7"/>
      <c r="CJ956" s="7"/>
      <c r="CK956" s="7"/>
      <c r="CL956" s="7"/>
    </row>
    <row r="957" spans="1:90">
      <c r="A957" s="11"/>
      <c r="B957" s="373"/>
      <c r="C957" s="373"/>
      <c r="D957" s="373"/>
      <c r="E957" s="13"/>
      <c r="F957" s="11"/>
      <c r="G957" s="25"/>
      <c r="H957" s="31"/>
      <c r="I957" s="30"/>
      <c r="M957" s="25"/>
      <c r="N957" s="31"/>
      <c r="O957" s="30"/>
      <c r="V957" s="12"/>
      <c r="W957" s="12"/>
      <c r="X957" s="14"/>
      <c r="AB957" s="25"/>
      <c r="AC957" s="12"/>
      <c r="AD957" s="12"/>
      <c r="AK957" s="12"/>
      <c r="AL957" s="30"/>
      <c r="AM957" s="32"/>
      <c r="AQ957" s="12"/>
      <c r="AR957" s="12"/>
      <c r="AS957" s="12"/>
      <c r="AZ957" s="49"/>
      <c r="BA957" s="30"/>
      <c r="BB957" s="12"/>
      <c r="BF957" s="12"/>
      <c r="BG957" s="12"/>
      <c r="BH957" s="12"/>
      <c r="BO957" s="7"/>
      <c r="BP957" s="7"/>
      <c r="BQ957" s="7"/>
      <c r="BU957" s="7"/>
      <c r="BV957" s="7"/>
      <c r="BW957" s="7"/>
      <c r="CD957" s="7"/>
      <c r="CE957" s="7"/>
      <c r="CF957" s="7"/>
      <c r="CJ957" s="7"/>
      <c r="CK957" s="7"/>
      <c r="CL957" s="7"/>
    </row>
    <row r="958" spans="1:90">
      <c r="A958" s="11"/>
      <c r="B958" s="373"/>
      <c r="C958" s="373"/>
      <c r="D958" s="373"/>
      <c r="E958" s="13"/>
      <c r="F958" s="11"/>
      <c r="G958" s="25"/>
      <c r="H958" s="31"/>
      <c r="I958" s="30"/>
      <c r="M958" s="25"/>
      <c r="N958" s="31"/>
      <c r="O958" s="30"/>
      <c r="V958" s="12"/>
      <c r="W958" s="12"/>
      <c r="X958" s="14"/>
      <c r="AB958" s="25"/>
      <c r="AC958" s="12"/>
      <c r="AD958" s="12"/>
      <c r="AK958" s="12"/>
      <c r="AL958" s="30"/>
      <c r="AM958" s="32"/>
      <c r="AQ958" s="12"/>
      <c r="AR958" s="12"/>
      <c r="AS958" s="12"/>
      <c r="AZ958" s="49"/>
      <c r="BA958" s="30"/>
      <c r="BB958" s="12"/>
      <c r="BF958" s="12"/>
      <c r="BG958" s="12"/>
      <c r="BH958" s="12"/>
      <c r="BO958" s="7"/>
      <c r="BP958" s="7"/>
      <c r="BQ958" s="7"/>
      <c r="BU958" s="7"/>
      <c r="BV958" s="7"/>
      <c r="BW958" s="7"/>
      <c r="CD958" s="7"/>
      <c r="CE958" s="7"/>
      <c r="CF958" s="7"/>
      <c r="CJ958" s="7"/>
      <c r="CK958" s="7"/>
      <c r="CL958" s="7"/>
    </row>
    <row r="959" spans="1:90">
      <c r="A959" s="11"/>
      <c r="B959" s="373"/>
      <c r="C959" s="373"/>
      <c r="D959" s="373"/>
      <c r="E959" s="13"/>
      <c r="F959" s="11"/>
      <c r="G959" s="25"/>
      <c r="H959" s="31"/>
      <c r="I959" s="30"/>
      <c r="M959" s="25"/>
      <c r="N959" s="31"/>
      <c r="O959" s="30"/>
      <c r="V959" s="12"/>
      <c r="W959" s="12"/>
      <c r="X959" s="14"/>
      <c r="AB959" s="25"/>
      <c r="AC959" s="12"/>
      <c r="AD959" s="12"/>
      <c r="AK959" s="12"/>
      <c r="AL959" s="30"/>
      <c r="AM959" s="32"/>
      <c r="AQ959" s="12"/>
      <c r="AR959" s="12"/>
      <c r="AS959" s="12"/>
      <c r="AZ959" s="49"/>
      <c r="BA959" s="30"/>
      <c r="BB959" s="12"/>
      <c r="BF959" s="12"/>
      <c r="BG959" s="12"/>
      <c r="BH959" s="12"/>
      <c r="BO959" s="7"/>
      <c r="BP959" s="7"/>
      <c r="BQ959" s="7"/>
      <c r="BU959" s="7"/>
      <c r="BV959" s="7"/>
      <c r="BW959" s="7"/>
      <c r="CD959" s="7"/>
      <c r="CE959" s="7"/>
      <c r="CF959" s="7"/>
      <c r="CJ959" s="7"/>
      <c r="CK959" s="7"/>
      <c r="CL959" s="7"/>
    </row>
    <row r="960" spans="1:90">
      <c r="A960" s="11"/>
      <c r="B960" s="373"/>
      <c r="C960" s="373"/>
      <c r="D960" s="373"/>
      <c r="E960" s="13"/>
      <c r="F960" s="11"/>
      <c r="G960" s="25"/>
      <c r="H960" s="31"/>
      <c r="I960" s="30"/>
      <c r="M960" s="25"/>
      <c r="N960" s="31"/>
      <c r="O960" s="30"/>
      <c r="V960" s="12"/>
      <c r="W960" s="12"/>
      <c r="X960" s="14"/>
      <c r="AB960" s="25"/>
      <c r="AC960" s="12"/>
      <c r="AD960" s="12"/>
      <c r="AK960" s="12"/>
      <c r="AL960" s="30"/>
      <c r="AM960" s="32"/>
      <c r="AQ960" s="12"/>
      <c r="AR960" s="12"/>
      <c r="AS960" s="12"/>
      <c r="AZ960" s="49"/>
      <c r="BA960" s="30"/>
      <c r="BB960" s="12"/>
      <c r="BF960" s="12"/>
      <c r="BG960" s="12"/>
      <c r="BH960" s="12"/>
      <c r="BO960" s="7"/>
      <c r="BP960" s="7"/>
      <c r="BQ960" s="7"/>
      <c r="BU960" s="7"/>
      <c r="BV960" s="7"/>
      <c r="BW960" s="7"/>
      <c r="CD960" s="7"/>
      <c r="CE960" s="7"/>
      <c r="CF960" s="7"/>
      <c r="CJ960" s="7"/>
      <c r="CK960" s="7"/>
      <c r="CL960" s="7"/>
    </row>
    <row r="961" spans="1:90">
      <c r="A961" s="11"/>
      <c r="B961" s="373"/>
      <c r="C961" s="373"/>
      <c r="D961" s="373"/>
      <c r="E961" s="13"/>
      <c r="F961" s="11"/>
      <c r="G961" s="25"/>
      <c r="H961" s="31"/>
      <c r="I961" s="30"/>
      <c r="M961" s="25"/>
      <c r="N961" s="31"/>
      <c r="O961" s="30"/>
      <c r="V961" s="12"/>
      <c r="W961" s="12"/>
      <c r="X961" s="14"/>
      <c r="AB961" s="25"/>
      <c r="AC961" s="12"/>
      <c r="AD961" s="12"/>
      <c r="AK961" s="12"/>
      <c r="AL961" s="30"/>
      <c r="AM961" s="32"/>
      <c r="AQ961" s="12"/>
      <c r="AR961" s="12"/>
      <c r="AS961" s="12"/>
      <c r="AZ961" s="49"/>
      <c r="BA961" s="30"/>
      <c r="BB961" s="12"/>
      <c r="BF961" s="12"/>
      <c r="BG961" s="12"/>
      <c r="BH961" s="12"/>
      <c r="BO961" s="7"/>
      <c r="BP961" s="7"/>
      <c r="BQ961" s="7"/>
      <c r="BU961" s="7"/>
      <c r="BV961" s="7"/>
      <c r="BW961" s="7"/>
      <c r="CD961" s="7"/>
      <c r="CE961" s="7"/>
      <c r="CF961" s="7"/>
      <c r="CJ961" s="7"/>
      <c r="CK961" s="7"/>
      <c r="CL961" s="7"/>
    </row>
    <row r="962" spans="1:90">
      <c r="A962" s="11"/>
      <c r="B962" s="373"/>
      <c r="C962" s="373"/>
      <c r="D962" s="373"/>
      <c r="E962" s="13"/>
      <c r="F962" s="11"/>
      <c r="G962" s="25"/>
      <c r="H962" s="31"/>
      <c r="I962" s="30"/>
      <c r="M962" s="25"/>
      <c r="N962" s="31"/>
      <c r="O962" s="30"/>
      <c r="V962" s="12"/>
      <c r="W962" s="12"/>
      <c r="X962" s="14"/>
      <c r="AB962" s="25"/>
      <c r="AC962" s="12"/>
      <c r="AD962" s="12"/>
      <c r="AK962" s="12"/>
      <c r="AL962" s="30"/>
      <c r="AM962" s="32"/>
      <c r="AQ962" s="12"/>
      <c r="AR962" s="12"/>
      <c r="AS962" s="12"/>
      <c r="AZ962" s="49"/>
      <c r="BA962" s="30"/>
      <c r="BB962" s="12"/>
      <c r="BF962" s="12"/>
      <c r="BG962" s="12"/>
      <c r="BH962" s="12"/>
      <c r="BO962" s="7"/>
      <c r="BP962" s="7"/>
      <c r="BQ962" s="7"/>
      <c r="BU962" s="7"/>
      <c r="BV962" s="7"/>
      <c r="BW962" s="7"/>
      <c r="CD962" s="7"/>
      <c r="CE962" s="7"/>
      <c r="CF962" s="7"/>
      <c r="CJ962" s="7"/>
      <c r="CK962" s="7"/>
      <c r="CL962" s="7"/>
    </row>
    <row r="963" spans="1:90">
      <c r="A963" s="11"/>
      <c r="B963" s="373"/>
      <c r="C963" s="373"/>
      <c r="D963" s="373"/>
      <c r="E963" s="13"/>
      <c r="F963" s="11"/>
      <c r="G963" s="25"/>
      <c r="H963" s="31"/>
      <c r="I963" s="30"/>
      <c r="M963" s="25"/>
      <c r="N963" s="31"/>
      <c r="O963" s="30"/>
      <c r="V963" s="12"/>
      <c r="W963" s="12"/>
      <c r="X963" s="14"/>
      <c r="AB963" s="25"/>
      <c r="AC963" s="12"/>
      <c r="AD963" s="12"/>
      <c r="AK963" s="12"/>
      <c r="AL963" s="30"/>
      <c r="AM963" s="32"/>
      <c r="AQ963" s="12"/>
      <c r="AR963" s="12"/>
      <c r="AS963" s="12"/>
      <c r="AZ963" s="49"/>
      <c r="BA963" s="30"/>
      <c r="BB963" s="12"/>
      <c r="BF963" s="12"/>
      <c r="BG963" s="12"/>
      <c r="BH963" s="12"/>
      <c r="BO963" s="7"/>
      <c r="BP963" s="7"/>
      <c r="BQ963" s="7"/>
      <c r="BU963" s="7"/>
      <c r="BV963" s="7"/>
      <c r="BW963" s="7"/>
      <c r="CD963" s="7"/>
      <c r="CE963" s="7"/>
      <c r="CF963" s="7"/>
      <c r="CJ963" s="7"/>
      <c r="CK963" s="7"/>
      <c r="CL963" s="7"/>
    </row>
    <row r="964" spans="1:90">
      <c r="A964" s="11"/>
      <c r="B964" s="373"/>
      <c r="C964" s="373"/>
      <c r="D964" s="373"/>
      <c r="E964" s="13"/>
      <c r="F964" s="11"/>
      <c r="G964" s="25"/>
      <c r="H964" s="31"/>
      <c r="I964" s="30"/>
      <c r="M964" s="25"/>
      <c r="N964" s="31"/>
      <c r="O964" s="30"/>
      <c r="V964" s="12"/>
      <c r="W964" s="12"/>
      <c r="X964" s="14"/>
      <c r="AB964" s="25"/>
      <c r="AC964" s="12"/>
      <c r="AD964" s="12"/>
      <c r="AK964" s="12"/>
      <c r="AL964" s="30"/>
      <c r="AM964" s="32"/>
      <c r="AQ964" s="12"/>
      <c r="AR964" s="12"/>
      <c r="AS964" s="12"/>
      <c r="AZ964" s="49"/>
      <c r="BA964" s="30"/>
      <c r="BB964" s="12"/>
      <c r="BF964" s="12"/>
      <c r="BG964" s="12"/>
      <c r="BH964" s="12"/>
      <c r="BO964" s="7"/>
      <c r="BP964" s="7"/>
      <c r="BQ964" s="7"/>
      <c r="BU964" s="7"/>
      <c r="BV964" s="7"/>
      <c r="BW964" s="7"/>
      <c r="CD964" s="7"/>
      <c r="CE964" s="7"/>
      <c r="CF964" s="7"/>
      <c r="CJ964" s="7"/>
      <c r="CK964" s="7"/>
      <c r="CL964" s="7"/>
    </row>
    <row r="965" spans="1:90">
      <c r="A965" s="11"/>
      <c r="B965" s="373"/>
      <c r="C965" s="373"/>
      <c r="D965" s="373"/>
      <c r="E965" s="13"/>
      <c r="F965" s="11"/>
      <c r="G965" s="25"/>
      <c r="H965" s="31"/>
      <c r="I965" s="30"/>
      <c r="M965" s="25"/>
      <c r="N965" s="31"/>
      <c r="O965" s="30"/>
      <c r="V965" s="12"/>
      <c r="W965" s="12"/>
      <c r="X965" s="14"/>
      <c r="AB965" s="25"/>
      <c r="AC965" s="12"/>
      <c r="AD965" s="12"/>
      <c r="AK965" s="12"/>
      <c r="AL965" s="30"/>
      <c r="AM965" s="32"/>
      <c r="AQ965" s="12"/>
      <c r="AR965" s="12"/>
      <c r="AS965" s="12"/>
      <c r="AZ965" s="49"/>
      <c r="BA965" s="30"/>
      <c r="BB965" s="12"/>
      <c r="BF965" s="12"/>
      <c r="BG965" s="12"/>
      <c r="BH965" s="12"/>
      <c r="BO965" s="7"/>
      <c r="BP965" s="7"/>
      <c r="BQ965" s="7"/>
      <c r="BU965" s="7"/>
      <c r="BV965" s="7"/>
      <c r="BW965" s="7"/>
      <c r="CD965" s="7"/>
      <c r="CE965" s="7"/>
      <c r="CF965" s="7"/>
      <c r="CJ965" s="7"/>
      <c r="CK965" s="7"/>
      <c r="CL965" s="7"/>
    </row>
    <row r="966" spans="1:90">
      <c r="A966" s="11"/>
      <c r="B966" s="373"/>
      <c r="C966" s="373"/>
      <c r="D966" s="373"/>
      <c r="E966" s="13"/>
      <c r="F966" s="11"/>
      <c r="G966" s="25"/>
      <c r="H966" s="31"/>
      <c r="I966" s="30"/>
      <c r="M966" s="25"/>
      <c r="N966" s="31"/>
      <c r="O966" s="30"/>
      <c r="V966" s="12"/>
      <c r="W966" s="12"/>
      <c r="X966" s="14"/>
      <c r="AB966" s="25"/>
      <c r="AC966" s="12"/>
      <c r="AD966" s="12"/>
      <c r="AK966" s="12"/>
      <c r="AL966" s="30"/>
      <c r="AM966" s="32"/>
      <c r="AQ966" s="12"/>
      <c r="AR966" s="12"/>
      <c r="AS966" s="12"/>
      <c r="AZ966" s="49"/>
      <c r="BA966" s="30"/>
      <c r="BB966" s="12"/>
      <c r="BF966" s="12"/>
      <c r="BG966" s="12"/>
      <c r="BH966" s="12"/>
      <c r="BO966" s="7"/>
      <c r="BP966" s="7"/>
      <c r="BQ966" s="7"/>
      <c r="BU966" s="7"/>
      <c r="BV966" s="7"/>
      <c r="BW966" s="7"/>
      <c r="CD966" s="7"/>
      <c r="CE966" s="7"/>
      <c r="CF966" s="7"/>
      <c r="CJ966" s="7"/>
      <c r="CK966" s="7"/>
      <c r="CL966" s="7"/>
    </row>
    <row r="967" spans="1:90">
      <c r="A967" s="11"/>
      <c r="B967" s="373"/>
      <c r="C967" s="373"/>
      <c r="D967" s="373"/>
      <c r="E967" s="13"/>
      <c r="F967" s="11"/>
      <c r="G967" s="25"/>
      <c r="H967" s="31"/>
      <c r="I967" s="30"/>
      <c r="M967" s="25"/>
      <c r="N967" s="31"/>
      <c r="O967" s="30"/>
      <c r="V967" s="12"/>
      <c r="W967" s="12"/>
      <c r="X967" s="14"/>
      <c r="AB967" s="25"/>
      <c r="AC967" s="12"/>
      <c r="AD967" s="12"/>
      <c r="AK967" s="12"/>
      <c r="AL967" s="30"/>
      <c r="AM967" s="32"/>
      <c r="AQ967" s="12"/>
      <c r="AR967" s="12"/>
      <c r="AS967" s="12"/>
      <c r="AZ967" s="49"/>
      <c r="BA967" s="30"/>
      <c r="BB967" s="12"/>
      <c r="BF967" s="12"/>
      <c r="BG967" s="12"/>
      <c r="BH967" s="12"/>
      <c r="BO967" s="7"/>
      <c r="BP967" s="7"/>
      <c r="BQ967" s="7"/>
      <c r="BU967" s="7"/>
      <c r="BV967" s="7"/>
      <c r="BW967" s="7"/>
      <c r="CD967" s="7"/>
      <c r="CE967" s="7"/>
      <c r="CF967" s="7"/>
      <c r="CJ967" s="7"/>
      <c r="CK967" s="7"/>
      <c r="CL967" s="7"/>
    </row>
    <row r="968" spans="1:90">
      <c r="A968" s="11"/>
      <c r="B968" s="373"/>
      <c r="C968" s="373"/>
      <c r="D968" s="373"/>
      <c r="E968" s="13"/>
      <c r="F968" s="11"/>
      <c r="G968" s="25"/>
      <c r="H968" s="31"/>
      <c r="I968" s="30"/>
      <c r="M968" s="25"/>
      <c r="N968" s="31"/>
      <c r="O968" s="30"/>
      <c r="V968" s="12"/>
      <c r="W968" s="12"/>
      <c r="X968" s="14"/>
      <c r="AB968" s="25"/>
      <c r="AC968" s="12"/>
      <c r="AD968" s="12"/>
      <c r="AK968" s="12"/>
      <c r="AL968" s="30"/>
      <c r="AM968" s="32"/>
      <c r="AQ968" s="12"/>
      <c r="AR968" s="12"/>
      <c r="AS968" s="12"/>
      <c r="AZ968" s="49"/>
      <c r="BA968" s="30"/>
      <c r="BB968" s="12"/>
      <c r="BF968" s="12"/>
      <c r="BG968" s="12"/>
      <c r="BH968" s="12"/>
      <c r="BO968" s="7"/>
      <c r="BP968" s="7"/>
      <c r="BQ968" s="7"/>
      <c r="BU968" s="7"/>
      <c r="BV968" s="7"/>
      <c r="BW968" s="7"/>
      <c r="CD968" s="7"/>
      <c r="CE968" s="7"/>
      <c r="CF968" s="7"/>
      <c r="CJ968" s="7"/>
      <c r="CK968" s="7"/>
      <c r="CL968" s="7"/>
    </row>
    <row r="969" spans="1:90">
      <c r="A969" s="11"/>
      <c r="B969" s="373"/>
      <c r="C969" s="373"/>
      <c r="D969" s="373"/>
      <c r="E969" s="13"/>
      <c r="F969" s="11"/>
      <c r="G969" s="25"/>
      <c r="H969" s="31"/>
      <c r="I969" s="30"/>
      <c r="M969" s="25"/>
      <c r="N969" s="31"/>
      <c r="O969" s="30"/>
      <c r="V969" s="12"/>
      <c r="W969" s="12"/>
      <c r="X969" s="14"/>
      <c r="AB969" s="25"/>
      <c r="AC969" s="12"/>
      <c r="AD969" s="12"/>
      <c r="AK969" s="12"/>
      <c r="AL969" s="30"/>
      <c r="AM969" s="32"/>
      <c r="AQ969" s="12"/>
      <c r="AR969" s="12"/>
      <c r="AS969" s="12"/>
      <c r="AZ969" s="49"/>
      <c r="BA969" s="30"/>
      <c r="BB969" s="12"/>
      <c r="BF969" s="12"/>
      <c r="BG969" s="12"/>
      <c r="BH969" s="12"/>
      <c r="BO969" s="7"/>
      <c r="BP969" s="7"/>
      <c r="BQ969" s="7"/>
      <c r="BU969" s="7"/>
      <c r="BV969" s="7"/>
      <c r="BW969" s="7"/>
      <c r="CD969" s="7"/>
      <c r="CE969" s="7"/>
      <c r="CF969" s="7"/>
      <c r="CJ969" s="7"/>
      <c r="CK969" s="7"/>
      <c r="CL969" s="7"/>
    </row>
    <row r="970" spans="1:90">
      <c r="A970" s="11"/>
      <c r="B970" s="373"/>
      <c r="C970" s="373"/>
      <c r="D970" s="373"/>
      <c r="E970" s="13"/>
      <c r="F970" s="11"/>
      <c r="G970" s="25"/>
      <c r="H970" s="31"/>
      <c r="I970" s="30"/>
      <c r="M970" s="25"/>
      <c r="N970" s="31"/>
      <c r="O970" s="30"/>
      <c r="V970" s="12"/>
      <c r="W970" s="12"/>
      <c r="X970" s="14"/>
      <c r="AB970" s="25"/>
      <c r="AC970" s="12"/>
      <c r="AD970" s="12"/>
      <c r="AK970" s="12"/>
      <c r="AL970" s="30"/>
      <c r="AM970" s="32"/>
      <c r="AQ970" s="12"/>
      <c r="AR970" s="12"/>
      <c r="AS970" s="12"/>
      <c r="AZ970" s="49"/>
      <c r="BA970" s="30"/>
      <c r="BB970" s="12"/>
      <c r="BF970" s="12"/>
      <c r="BG970" s="12"/>
      <c r="BH970" s="12"/>
      <c r="BO970" s="7"/>
      <c r="BP970" s="7"/>
      <c r="BQ970" s="7"/>
      <c r="BU970" s="7"/>
      <c r="BV970" s="7"/>
      <c r="BW970" s="7"/>
      <c r="CD970" s="7"/>
      <c r="CE970" s="7"/>
      <c r="CF970" s="7"/>
      <c r="CJ970" s="7"/>
      <c r="CK970" s="7"/>
      <c r="CL970" s="7"/>
    </row>
    <row r="971" spans="1:90">
      <c r="A971" s="11"/>
      <c r="B971" s="373"/>
      <c r="C971" s="373"/>
      <c r="D971" s="373"/>
      <c r="E971" s="13"/>
      <c r="F971" s="11"/>
      <c r="G971" s="25"/>
      <c r="H971" s="31"/>
      <c r="I971" s="30"/>
      <c r="M971" s="25"/>
      <c r="N971" s="31"/>
      <c r="O971" s="30"/>
      <c r="V971" s="12"/>
      <c r="W971" s="12"/>
      <c r="X971" s="14"/>
      <c r="AB971" s="25"/>
      <c r="AC971" s="12"/>
      <c r="AD971" s="12"/>
      <c r="AK971" s="12"/>
      <c r="AL971" s="30"/>
      <c r="AM971" s="32"/>
      <c r="AQ971" s="12"/>
      <c r="AR971" s="12"/>
      <c r="AS971" s="12"/>
      <c r="AZ971" s="49"/>
      <c r="BA971" s="30"/>
      <c r="BB971" s="12"/>
      <c r="BF971" s="12"/>
      <c r="BG971" s="12"/>
      <c r="BH971" s="12"/>
      <c r="BO971" s="7"/>
      <c r="BP971" s="7"/>
      <c r="BQ971" s="7"/>
      <c r="BU971" s="7"/>
      <c r="BV971" s="7"/>
      <c r="BW971" s="7"/>
      <c r="CD971" s="7"/>
      <c r="CE971" s="7"/>
      <c r="CF971" s="7"/>
      <c r="CJ971" s="7"/>
      <c r="CK971" s="7"/>
      <c r="CL971" s="7"/>
    </row>
    <row r="972" spans="1:90">
      <c r="A972" s="11"/>
      <c r="B972" s="373"/>
      <c r="C972" s="373"/>
      <c r="D972" s="373"/>
      <c r="E972" s="13"/>
      <c r="F972" s="11"/>
      <c r="G972" s="25"/>
      <c r="H972" s="31"/>
      <c r="I972" s="30"/>
      <c r="M972" s="25"/>
      <c r="N972" s="31"/>
      <c r="O972" s="30"/>
      <c r="V972" s="12"/>
      <c r="W972" s="12"/>
      <c r="X972" s="14"/>
      <c r="AB972" s="25"/>
      <c r="AC972" s="12"/>
      <c r="AD972" s="12"/>
      <c r="AK972" s="12"/>
      <c r="AL972" s="30"/>
      <c r="AM972" s="32"/>
      <c r="AQ972" s="12"/>
      <c r="AR972" s="12"/>
      <c r="AS972" s="12"/>
      <c r="AZ972" s="49"/>
      <c r="BA972" s="30"/>
      <c r="BB972" s="12"/>
      <c r="BF972" s="12"/>
      <c r="BG972" s="12"/>
      <c r="BH972" s="12"/>
      <c r="BO972" s="7"/>
      <c r="BP972" s="7"/>
      <c r="BQ972" s="7"/>
      <c r="BU972" s="7"/>
      <c r="BV972" s="7"/>
      <c r="BW972" s="7"/>
      <c r="CD972" s="7"/>
      <c r="CE972" s="7"/>
      <c r="CF972" s="7"/>
      <c r="CJ972" s="7"/>
      <c r="CK972" s="7"/>
      <c r="CL972" s="7"/>
    </row>
    <row r="973" spans="1:90">
      <c r="A973" s="11"/>
      <c r="B973" s="373"/>
      <c r="C973" s="373"/>
      <c r="D973" s="373"/>
      <c r="E973" s="13"/>
      <c r="F973" s="11"/>
      <c r="G973" s="25"/>
      <c r="H973" s="31"/>
      <c r="I973" s="30"/>
      <c r="M973" s="25"/>
      <c r="N973" s="31"/>
      <c r="O973" s="30"/>
      <c r="V973" s="12"/>
      <c r="W973" s="12"/>
      <c r="X973" s="14"/>
      <c r="AB973" s="25"/>
      <c r="AC973" s="12"/>
      <c r="AD973" s="12"/>
      <c r="AK973" s="12"/>
      <c r="AL973" s="30"/>
      <c r="AM973" s="32"/>
      <c r="AQ973" s="12"/>
      <c r="AR973" s="12"/>
      <c r="AS973" s="12"/>
      <c r="AZ973" s="49"/>
      <c r="BA973" s="30"/>
      <c r="BB973" s="12"/>
      <c r="BF973" s="12"/>
      <c r="BG973" s="12"/>
      <c r="BH973" s="12"/>
      <c r="BO973" s="7"/>
      <c r="BP973" s="7"/>
      <c r="BQ973" s="7"/>
      <c r="BU973" s="7"/>
      <c r="BV973" s="7"/>
      <c r="BW973" s="7"/>
      <c r="CD973" s="7"/>
      <c r="CE973" s="7"/>
      <c r="CF973" s="7"/>
      <c r="CJ973" s="7"/>
      <c r="CK973" s="7"/>
      <c r="CL973" s="7"/>
    </row>
    <row r="974" spans="1:90">
      <c r="A974" s="11"/>
      <c r="B974" s="373"/>
      <c r="C974" s="373"/>
      <c r="D974" s="373"/>
      <c r="E974" s="13"/>
      <c r="F974" s="11"/>
      <c r="G974" s="25"/>
      <c r="H974" s="31"/>
      <c r="I974" s="30"/>
      <c r="M974" s="25"/>
      <c r="N974" s="31"/>
      <c r="O974" s="30"/>
      <c r="V974" s="12"/>
      <c r="W974" s="12"/>
      <c r="X974" s="14"/>
      <c r="AB974" s="25"/>
      <c r="AC974" s="12"/>
      <c r="AD974" s="12"/>
      <c r="AK974" s="12"/>
      <c r="AL974" s="30"/>
      <c r="AM974" s="32"/>
      <c r="AQ974" s="12"/>
      <c r="AR974" s="12"/>
      <c r="AS974" s="12"/>
      <c r="AZ974" s="49"/>
      <c r="BA974" s="30"/>
      <c r="BB974" s="12"/>
      <c r="BF974" s="12"/>
      <c r="BG974" s="12"/>
      <c r="BH974" s="12"/>
      <c r="BO974" s="7"/>
      <c r="BP974" s="7"/>
      <c r="BQ974" s="7"/>
      <c r="BU974" s="7"/>
      <c r="BV974" s="7"/>
      <c r="BW974" s="7"/>
      <c r="CD974" s="7"/>
      <c r="CE974" s="7"/>
      <c r="CF974" s="7"/>
      <c r="CJ974" s="7"/>
      <c r="CK974" s="7"/>
      <c r="CL974" s="7"/>
    </row>
    <row r="975" spans="1:90">
      <c r="A975" s="11"/>
      <c r="B975" s="373"/>
      <c r="C975" s="373"/>
      <c r="D975" s="373"/>
      <c r="E975" s="13"/>
      <c r="F975" s="11"/>
      <c r="G975" s="25"/>
      <c r="H975" s="31"/>
      <c r="I975" s="30"/>
      <c r="M975" s="25"/>
      <c r="N975" s="31"/>
      <c r="O975" s="30"/>
      <c r="V975" s="12"/>
      <c r="W975" s="12"/>
      <c r="X975" s="14"/>
      <c r="AB975" s="25"/>
      <c r="AC975" s="12"/>
      <c r="AD975" s="12"/>
      <c r="AK975" s="12"/>
      <c r="AL975" s="30"/>
      <c r="AM975" s="32"/>
      <c r="AQ975" s="12"/>
      <c r="AR975" s="12"/>
      <c r="AS975" s="12"/>
      <c r="AZ975" s="49"/>
      <c r="BA975" s="30"/>
      <c r="BB975" s="12"/>
      <c r="BF975" s="12"/>
      <c r="BG975" s="12"/>
      <c r="BH975" s="12"/>
      <c r="BO975" s="7"/>
      <c r="BP975" s="7"/>
      <c r="BQ975" s="7"/>
      <c r="BU975" s="7"/>
      <c r="BV975" s="7"/>
      <c r="BW975" s="7"/>
      <c r="CD975" s="7"/>
      <c r="CE975" s="7"/>
      <c r="CF975" s="7"/>
      <c r="CJ975" s="7"/>
      <c r="CK975" s="7"/>
      <c r="CL975" s="7"/>
    </row>
    <row r="976" spans="1:90">
      <c r="A976" s="11"/>
      <c r="B976" s="373"/>
      <c r="C976" s="373"/>
      <c r="D976" s="373"/>
      <c r="E976" s="13"/>
      <c r="F976" s="11"/>
      <c r="G976" s="25"/>
      <c r="H976" s="31"/>
      <c r="I976" s="30"/>
      <c r="M976" s="25"/>
      <c r="N976" s="31"/>
      <c r="O976" s="30"/>
      <c r="V976" s="12"/>
      <c r="W976" s="12"/>
      <c r="X976" s="14"/>
      <c r="AB976" s="25"/>
      <c r="AC976" s="12"/>
      <c r="AD976" s="12"/>
      <c r="AK976" s="12"/>
      <c r="AL976" s="30"/>
      <c r="AM976" s="32"/>
      <c r="AQ976" s="12"/>
      <c r="AR976" s="12"/>
      <c r="AS976" s="12"/>
      <c r="AZ976" s="49"/>
      <c r="BA976" s="30"/>
      <c r="BB976" s="12"/>
      <c r="BF976" s="12"/>
      <c r="BG976" s="12"/>
      <c r="BH976" s="12"/>
      <c r="BO976" s="7"/>
      <c r="BP976" s="7"/>
      <c r="BQ976" s="7"/>
      <c r="BU976" s="7"/>
      <c r="BV976" s="7"/>
      <c r="BW976" s="7"/>
      <c r="CD976" s="7"/>
      <c r="CE976" s="7"/>
      <c r="CF976" s="7"/>
      <c r="CJ976" s="7"/>
      <c r="CK976" s="7"/>
      <c r="CL976" s="7"/>
    </row>
    <row r="977" spans="1:90">
      <c r="A977" s="11"/>
      <c r="B977" s="373"/>
      <c r="C977" s="373"/>
      <c r="D977" s="373"/>
      <c r="E977" s="13"/>
      <c r="F977" s="11"/>
      <c r="G977" s="25"/>
      <c r="H977" s="31"/>
      <c r="I977" s="30"/>
      <c r="M977" s="25"/>
      <c r="N977" s="31"/>
      <c r="O977" s="30"/>
      <c r="V977" s="12"/>
      <c r="W977" s="12"/>
      <c r="X977" s="14"/>
      <c r="AB977" s="25"/>
      <c r="AC977" s="12"/>
      <c r="AD977" s="12"/>
      <c r="AK977" s="12"/>
      <c r="AL977" s="30"/>
      <c r="AM977" s="32"/>
      <c r="AQ977" s="12"/>
      <c r="AR977" s="12"/>
      <c r="AS977" s="12"/>
      <c r="AZ977" s="49"/>
      <c r="BA977" s="30"/>
      <c r="BB977" s="12"/>
      <c r="BF977" s="12"/>
      <c r="BG977" s="12"/>
      <c r="BH977" s="12"/>
      <c r="BO977" s="7"/>
      <c r="BP977" s="7"/>
      <c r="BQ977" s="7"/>
      <c r="BU977" s="7"/>
      <c r="BV977" s="7"/>
      <c r="BW977" s="7"/>
      <c r="CD977" s="7"/>
      <c r="CE977" s="7"/>
      <c r="CF977" s="7"/>
      <c r="CJ977" s="7"/>
      <c r="CK977" s="7"/>
      <c r="CL977" s="7"/>
    </row>
    <row r="978" spans="1:90">
      <c r="A978" s="11"/>
      <c r="B978" s="373"/>
      <c r="C978" s="373"/>
      <c r="D978" s="373"/>
      <c r="E978" s="13"/>
      <c r="F978" s="11"/>
      <c r="G978" s="25"/>
      <c r="H978" s="31"/>
      <c r="I978" s="30"/>
      <c r="M978" s="25"/>
      <c r="N978" s="31"/>
      <c r="O978" s="30"/>
      <c r="V978" s="12"/>
      <c r="W978" s="12"/>
      <c r="X978" s="14"/>
      <c r="AB978" s="25"/>
      <c r="AC978" s="12"/>
      <c r="AD978" s="12"/>
      <c r="AK978" s="12"/>
      <c r="AL978" s="30"/>
      <c r="AM978" s="32"/>
      <c r="AQ978" s="12"/>
      <c r="AR978" s="12"/>
      <c r="AS978" s="12"/>
      <c r="AZ978" s="49"/>
      <c r="BA978" s="30"/>
      <c r="BB978" s="12"/>
      <c r="BF978" s="12"/>
      <c r="BG978" s="12"/>
      <c r="BH978" s="12"/>
      <c r="BO978" s="7"/>
      <c r="BP978" s="7"/>
      <c r="BQ978" s="7"/>
      <c r="BU978" s="7"/>
      <c r="BV978" s="7"/>
      <c r="BW978" s="7"/>
      <c r="CD978" s="7"/>
      <c r="CE978" s="7"/>
      <c r="CF978" s="7"/>
      <c r="CJ978" s="7"/>
      <c r="CK978" s="7"/>
      <c r="CL978" s="7"/>
    </row>
    <row r="979" spans="1:90">
      <c r="A979" s="11"/>
      <c r="B979" s="373"/>
      <c r="C979" s="373"/>
      <c r="D979" s="373"/>
      <c r="E979" s="13"/>
      <c r="F979" s="11"/>
      <c r="G979" s="25"/>
      <c r="H979" s="31"/>
      <c r="I979" s="30"/>
      <c r="M979" s="25"/>
      <c r="N979" s="31"/>
      <c r="O979" s="30"/>
      <c r="V979" s="12"/>
      <c r="W979" s="12"/>
      <c r="X979" s="14"/>
      <c r="AB979" s="25"/>
      <c r="AC979" s="12"/>
      <c r="AD979" s="12"/>
      <c r="AK979" s="12"/>
      <c r="AL979" s="30"/>
      <c r="AM979" s="32"/>
      <c r="AQ979" s="12"/>
      <c r="AR979" s="12"/>
      <c r="AS979" s="12"/>
      <c r="AZ979" s="49"/>
      <c r="BA979" s="30"/>
      <c r="BB979" s="12"/>
      <c r="BF979" s="12"/>
      <c r="BG979" s="12"/>
      <c r="BH979" s="12"/>
      <c r="BO979" s="7"/>
      <c r="BP979" s="7"/>
      <c r="BQ979" s="7"/>
      <c r="BU979" s="7"/>
      <c r="BV979" s="7"/>
      <c r="BW979" s="7"/>
      <c r="CD979" s="7"/>
      <c r="CE979" s="7"/>
      <c r="CF979" s="7"/>
      <c r="CJ979" s="7"/>
      <c r="CK979" s="7"/>
      <c r="CL979" s="7"/>
    </row>
    <row r="980" spans="1:90">
      <c r="A980" s="11"/>
      <c r="B980" s="373"/>
      <c r="C980" s="373"/>
      <c r="D980" s="373"/>
      <c r="E980" s="13"/>
      <c r="F980" s="11"/>
      <c r="G980" s="25"/>
      <c r="H980" s="31"/>
      <c r="I980" s="30"/>
      <c r="M980" s="25"/>
      <c r="N980" s="31"/>
      <c r="O980" s="30"/>
      <c r="V980" s="12"/>
      <c r="W980" s="12"/>
      <c r="X980" s="14"/>
      <c r="AB980" s="25"/>
      <c r="AC980" s="12"/>
      <c r="AD980" s="12"/>
      <c r="AK980" s="12"/>
      <c r="AL980" s="30"/>
      <c r="AM980" s="32"/>
      <c r="AQ980" s="12"/>
      <c r="AR980" s="12"/>
      <c r="AS980" s="12"/>
      <c r="AZ980" s="49"/>
      <c r="BA980" s="30"/>
      <c r="BB980" s="12"/>
      <c r="BF980" s="12"/>
      <c r="BG980" s="12"/>
      <c r="BH980" s="12"/>
      <c r="BO980" s="7"/>
      <c r="BP980" s="7"/>
      <c r="BQ980" s="7"/>
      <c r="BU980" s="7"/>
      <c r="BV980" s="7"/>
      <c r="BW980" s="7"/>
      <c r="CD980" s="7"/>
      <c r="CE980" s="7"/>
      <c r="CF980" s="7"/>
      <c r="CJ980" s="7"/>
      <c r="CK980" s="7"/>
      <c r="CL980" s="7"/>
    </row>
    <row r="981" spans="1:90">
      <c r="A981" s="11"/>
      <c r="B981" s="373"/>
      <c r="C981" s="373"/>
      <c r="D981" s="373"/>
      <c r="E981" s="13"/>
      <c r="F981" s="11"/>
      <c r="G981" s="25"/>
      <c r="H981" s="31"/>
      <c r="I981" s="30"/>
      <c r="M981" s="25"/>
      <c r="N981" s="31"/>
      <c r="O981" s="30"/>
      <c r="V981" s="12"/>
      <c r="W981" s="12"/>
      <c r="X981" s="14"/>
      <c r="AB981" s="25"/>
      <c r="AC981" s="12"/>
      <c r="AD981" s="12"/>
      <c r="AK981" s="12"/>
      <c r="AL981" s="30"/>
      <c r="AM981" s="32"/>
      <c r="AQ981" s="12"/>
      <c r="AR981" s="12"/>
      <c r="AS981" s="12"/>
      <c r="AZ981" s="49"/>
      <c r="BA981" s="30"/>
      <c r="BB981" s="12"/>
      <c r="BF981" s="12"/>
      <c r="BG981" s="12"/>
      <c r="BH981" s="12"/>
      <c r="BO981" s="7"/>
      <c r="BP981" s="7"/>
      <c r="BQ981" s="7"/>
      <c r="BU981" s="7"/>
      <c r="BV981" s="7"/>
      <c r="BW981" s="7"/>
      <c r="CD981" s="7"/>
      <c r="CE981" s="7"/>
      <c r="CF981" s="7"/>
      <c r="CJ981" s="7"/>
      <c r="CK981" s="7"/>
      <c r="CL981" s="7"/>
    </row>
    <row r="982" spans="1:90">
      <c r="A982" s="11"/>
      <c r="B982" s="373"/>
      <c r="C982" s="373"/>
      <c r="D982" s="373"/>
      <c r="E982" s="13"/>
      <c r="F982" s="11"/>
      <c r="G982" s="25"/>
      <c r="H982" s="31"/>
      <c r="I982" s="30"/>
      <c r="M982" s="25"/>
      <c r="N982" s="31"/>
      <c r="O982" s="30"/>
      <c r="V982" s="12"/>
      <c r="W982" s="12"/>
      <c r="X982" s="14"/>
      <c r="AB982" s="25"/>
      <c r="AC982" s="12"/>
      <c r="AD982" s="12"/>
      <c r="AK982" s="12"/>
      <c r="AL982" s="30"/>
      <c r="AM982" s="32"/>
      <c r="AQ982" s="12"/>
      <c r="AR982" s="12"/>
      <c r="AS982" s="12"/>
      <c r="AZ982" s="49"/>
      <c r="BA982" s="30"/>
      <c r="BB982" s="12"/>
      <c r="BF982" s="12"/>
      <c r="BG982" s="12"/>
      <c r="BH982" s="12"/>
      <c r="BO982" s="7"/>
      <c r="BP982" s="7"/>
      <c r="BQ982" s="7"/>
      <c r="BU982" s="7"/>
      <c r="BV982" s="7"/>
      <c r="BW982" s="7"/>
      <c r="CD982" s="7"/>
      <c r="CE982" s="7"/>
      <c r="CF982" s="7"/>
      <c r="CJ982" s="7"/>
      <c r="CK982" s="7"/>
      <c r="CL982" s="7"/>
    </row>
    <row r="983" spans="1:90">
      <c r="A983" s="11"/>
      <c r="B983" s="373"/>
      <c r="C983" s="373"/>
      <c r="D983" s="373"/>
      <c r="E983" s="13"/>
      <c r="F983" s="11"/>
      <c r="G983" s="25"/>
      <c r="H983" s="31"/>
      <c r="I983" s="30"/>
      <c r="M983" s="25"/>
      <c r="N983" s="31"/>
      <c r="O983" s="30"/>
      <c r="V983" s="12"/>
      <c r="W983" s="12"/>
      <c r="X983" s="14"/>
      <c r="AB983" s="25"/>
      <c r="AC983" s="12"/>
      <c r="AD983" s="12"/>
      <c r="AK983" s="12"/>
      <c r="AL983" s="30"/>
      <c r="AM983" s="32"/>
      <c r="AQ983" s="12"/>
      <c r="AR983" s="12"/>
      <c r="AS983" s="12"/>
      <c r="AZ983" s="49"/>
      <c r="BA983" s="30"/>
      <c r="BB983" s="12"/>
      <c r="BF983" s="12"/>
      <c r="BG983" s="12"/>
      <c r="BH983" s="12"/>
      <c r="BO983" s="7"/>
      <c r="BP983" s="7"/>
      <c r="BQ983" s="7"/>
      <c r="BU983" s="7"/>
      <c r="BV983" s="7"/>
      <c r="BW983" s="7"/>
      <c r="CD983" s="7"/>
      <c r="CE983" s="7"/>
      <c r="CF983" s="7"/>
      <c r="CJ983" s="7"/>
      <c r="CK983" s="7"/>
      <c r="CL983" s="7"/>
    </row>
    <row r="984" spans="1:90">
      <c r="A984" s="11"/>
      <c r="B984" s="373"/>
      <c r="C984" s="373"/>
      <c r="D984" s="373"/>
      <c r="E984" s="13"/>
      <c r="F984" s="11"/>
      <c r="G984" s="25"/>
      <c r="H984" s="31"/>
      <c r="I984" s="30"/>
      <c r="M984" s="25"/>
      <c r="N984" s="31"/>
      <c r="O984" s="30"/>
      <c r="V984" s="12"/>
      <c r="W984" s="12"/>
      <c r="X984" s="14"/>
      <c r="AB984" s="25"/>
      <c r="AC984" s="12"/>
      <c r="AD984" s="12"/>
      <c r="AK984" s="12"/>
      <c r="AL984" s="30"/>
      <c r="AM984" s="32"/>
      <c r="AQ984" s="12"/>
      <c r="AR984" s="12"/>
      <c r="AS984" s="12"/>
      <c r="AZ984" s="49"/>
      <c r="BA984" s="30"/>
      <c r="BB984" s="12"/>
      <c r="BF984" s="12"/>
      <c r="BG984" s="12"/>
      <c r="BH984" s="12"/>
      <c r="BO984" s="7"/>
      <c r="BP984" s="7"/>
      <c r="BQ984" s="7"/>
      <c r="BU984" s="7"/>
      <c r="BV984" s="7"/>
      <c r="BW984" s="7"/>
      <c r="CD984" s="7"/>
      <c r="CE984" s="7"/>
      <c r="CF984" s="7"/>
      <c r="CJ984" s="7"/>
      <c r="CK984" s="7"/>
      <c r="CL984" s="7"/>
    </row>
    <row r="985" spans="1:90">
      <c r="A985" s="11"/>
      <c r="B985" s="373"/>
      <c r="C985" s="373"/>
      <c r="D985" s="373"/>
      <c r="E985" s="13"/>
      <c r="F985" s="11"/>
      <c r="G985" s="25"/>
      <c r="H985" s="31"/>
      <c r="I985" s="30"/>
      <c r="M985" s="25"/>
      <c r="N985" s="31"/>
      <c r="O985" s="30"/>
      <c r="V985" s="12"/>
      <c r="W985" s="12"/>
      <c r="X985" s="14"/>
      <c r="AB985" s="25"/>
      <c r="AC985" s="12"/>
      <c r="AD985" s="12"/>
      <c r="AK985" s="12"/>
      <c r="AL985" s="30"/>
      <c r="AM985" s="32"/>
      <c r="AQ985" s="12"/>
      <c r="AR985" s="12"/>
      <c r="AS985" s="12"/>
      <c r="AZ985" s="49"/>
      <c r="BA985" s="30"/>
      <c r="BB985" s="12"/>
      <c r="BF985" s="12"/>
      <c r="BG985" s="12"/>
      <c r="BH985" s="12"/>
      <c r="BO985" s="7"/>
      <c r="BP985" s="7"/>
      <c r="BQ985" s="7"/>
      <c r="BU985" s="7"/>
      <c r="BV985" s="7"/>
      <c r="BW985" s="7"/>
      <c r="CD985" s="7"/>
      <c r="CE985" s="7"/>
      <c r="CF985" s="7"/>
      <c r="CJ985" s="7"/>
      <c r="CK985" s="7"/>
      <c r="CL985" s="7"/>
    </row>
    <row r="986" spans="1:90">
      <c r="A986" s="11"/>
      <c r="B986" s="373"/>
      <c r="C986" s="373"/>
      <c r="D986" s="373"/>
      <c r="E986" s="13"/>
      <c r="F986" s="11"/>
      <c r="G986" s="25"/>
      <c r="H986" s="31"/>
      <c r="I986" s="30"/>
      <c r="M986" s="25"/>
      <c r="N986" s="31"/>
      <c r="O986" s="30"/>
      <c r="V986" s="12"/>
      <c r="W986" s="12"/>
      <c r="X986" s="14"/>
      <c r="AB986" s="25"/>
      <c r="AC986" s="12"/>
      <c r="AD986" s="12"/>
      <c r="AK986" s="12"/>
      <c r="AL986" s="30"/>
      <c r="AM986" s="32"/>
      <c r="AQ986" s="12"/>
      <c r="AR986" s="12"/>
      <c r="AS986" s="12"/>
      <c r="AZ986" s="49"/>
      <c r="BA986" s="30"/>
      <c r="BB986" s="12"/>
      <c r="BF986" s="12"/>
      <c r="BG986" s="12"/>
      <c r="BH986" s="12"/>
      <c r="BO986" s="7"/>
      <c r="BP986" s="7"/>
      <c r="BQ986" s="7"/>
      <c r="BU986" s="7"/>
      <c r="BV986" s="7"/>
      <c r="BW986" s="7"/>
      <c r="CD986" s="7"/>
      <c r="CE986" s="7"/>
      <c r="CF986" s="7"/>
      <c r="CJ986" s="7"/>
      <c r="CK986" s="7"/>
      <c r="CL986" s="7"/>
    </row>
    <row r="987" spans="1:90">
      <c r="A987" s="11"/>
      <c r="B987" s="373"/>
      <c r="C987" s="373"/>
      <c r="D987" s="373"/>
      <c r="E987" s="13"/>
      <c r="F987" s="11"/>
      <c r="G987" s="25"/>
      <c r="H987" s="31"/>
      <c r="I987" s="30"/>
      <c r="M987" s="25"/>
      <c r="N987" s="31"/>
      <c r="O987" s="30"/>
      <c r="V987" s="12"/>
      <c r="W987" s="12"/>
      <c r="X987" s="14"/>
      <c r="AB987" s="25"/>
      <c r="AC987" s="12"/>
      <c r="AD987" s="12"/>
      <c r="AK987" s="12"/>
      <c r="AL987" s="30"/>
      <c r="AM987" s="32"/>
      <c r="AQ987" s="12"/>
      <c r="AR987" s="12"/>
      <c r="AS987" s="12"/>
      <c r="AZ987" s="49"/>
      <c r="BA987" s="30"/>
      <c r="BB987" s="12"/>
      <c r="BF987" s="12"/>
      <c r="BG987" s="12"/>
      <c r="BH987" s="12"/>
      <c r="BO987" s="7"/>
      <c r="BP987" s="7"/>
      <c r="BQ987" s="7"/>
      <c r="BU987" s="7"/>
      <c r="BV987" s="7"/>
      <c r="BW987" s="7"/>
      <c r="CD987" s="7"/>
      <c r="CE987" s="7"/>
      <c r="CF987" s="7"/>
      <c r="CJ987" s="7"/>
      <c r="CK987" s="7"/>
      <c r="CL987" s="7"/>
    </row>
    <row r="988" spans="1:90">
      <c r="A988" s="11"/>
      <c r="B988" s="373"/>
      <c r="C988" s="373"/>
      <c r="D988" s="373"/>
      <c r="E988" s="13"/>
      <c r="F988" s="11"/>
      <c r="G988" s="25"/>
      <c r="H988" s="31"/>
      <c r="I988" s="30"/>
      <c r="M988" s="25"/>
      <c r="N988" s="31"/>
      <c r="O988" s="30"/>
      <c r="V988" s="12"/>
      <c r="W988" s="12"/>
      <c r="X988" s="14"/>
      <c r="AB988" s="25"/>
      <c r="AC988" s="12"/>
      <c r="AD988" s="12"/>
      <c r="AK988" s="12"/>
      <c r="AL988" s="30"/>
      <c r="AM988" s="32"/>
      <c r="AQ988" s="12"/>
      <c r="AR988" s="12"/>
      <c r="AS988" s="12"/>
      <c r="AZ988" s="49"/>
      <c r="BA988" s="30"/>
      <c r="BB988" s="12"/>
      <c r="BF988" s="12"/>
      <c r="BG988" s="12"/>
      <c r="BH988" s="12"/>
      <c r="BO988" s="7"/>
      <c r="BP988" s="7"/>
      <c r="BQ988" s="7"/>
      <c r="BU988" s="7"/>
      <c r="BV988" s="7"/>
      <c r="BW988" s="7"/>
      <c r="CD988" s="7"/>
      <c r="CE988" s="7"/>
      <c r="CF988" s="7"/>
      <c r="CJ988" s="7"/>
      <c r="CK988" s="7"/>
      <c r="CL988" s="7"/>
    </row>
    <row r="989" spans="1:90">
      <c r="A989" s="11"/>
      <c r="B989" s="373"/>
      <c r="C989" s="373"/>
      <c r="D989" s="373"/>
      <c r="E989" s="13"/>
      <c r="F989" s="11"/>
      <c r="G989" s="25"/>
      <c r="H989" s="31"/>
      <c r="I989" s="30"/>
      <c r="M989" s="25"/>
      <c r="N989" s="31"/>
      <c r="O989" s="30"/>
      <c r="V989" s="12"/>
      <c r="W989" s="12"/>
      <c r="X989" s="14"/>
      <c r="AB989" s="25"/>
      <c r="AC989" s="12"/>
      <c r="AD989" s="12"/>
      <c r="AK989" s="12"/>
      <c r="AL989" s="30"/>
      <c r="AM989" s="32"/>
      <c r="AQ989" s="12"/>
      <c r="AR989" s="12"/>
      <c r="AS989" s="12"/>
      <c r="AZ989" s="49"/>
      <c r="BA989" s="30"/>
      <c r="BB989" s="12"/>
      <c r="BF989" s="12"/>
      <c r="BG989" s="12"/>
      <c r="BH989" s="12"/>
      <c r="BO989" s="7"/>
      <c r="BP989" s="7"/>
      <c r="BQ989" s="7"/>
      <c r="BU989" s="7"/>
      <c r="BV989" s="7"/>
      <c r="BW989" s="7"/>
      <c r="CD989" s="7"/>
      <c r="CE989" s="7"/>
      <c r="CF989" s="7"/>
      <c r="CJ989" s="7"/>
      <c r="CK989" s="7"/>
      <c r="CL989" s="7"/>
    </row>
    <row r="990" spans="1:90">
      <c r="A990" s="11"/>
      <c r="B990" s="373"/>
      <c r="C990" s="373"/>
      <c r="D990" s="373"/>
      <c r="E990" s="13"/>
      <c r="F990" s="11"/>
      <c r="G990" s="25"/>
      <c r="H990" s="31"/>
      <c r="I990" s="30"/>
      <c r="M990" s="25"/>
      <c r="N990" s="31"/>
      <c r="O990" s="30"/>
      <c r="V990" s="12"/>
      <c r="W990" s="12"/>
      <c r="X990" s="14"/>
      <c r="AB990" s="25"/>
      <c r="AC990" s="12"/>
      <c r="AD990" s="12"/>
      <c r="AK990" s="12"/>
      <c r="AL990" s="30"/>
      <c r="AM990" s="32"/>
      <c r="AQ990" s="12"/>
      <c r="AR990" s="12"/>
      <c r="AS990" s="12"/>
      <c r="AZ990" s="49"/>
      <c r="BA990" s="30"/>
      <c r="BB990" s="12"/>
      <c r="BF990" s="12"/>
      <c r="BG990" s="12"/>
      <c r="BH990" s="12"/>
      <c r="BO990" s="7"/>
      <c r="BP990" s="7"/>
      <c r="BQ990" s="7"/>
      <c r="BU990" s="7"/>
      <c r="BV990" s="7"/>
      <c r="BW990" s="7"/>
      <c r="CD990" s="7"/>
      <c r="CE990" s="7"/>
      <c r="CF990" s="7"/>
      <c r="CJ990" s="7"/>
      <c r="CK990" s="7"/>
      <c r="CL990" s="7"/>
    </row>
    <row r="991" spans="1:90">
      <c r="A991" s="11"/>
      <c r="B991" s="373"/>
      <c r="C991" s="373"/>
      <c r="D991" s="373"/>
      <c r="E991" s="13"/>
      <c r="F991" s="11"/>
      <c r="G991" s="25"/>
      <c r="H991" s="31"/>
      <c r="I991" s="30"/>
      <c r="M991" s="25"/>
      <c r="N991" s="31"/>
      <c r="O991" s="30"/>
      <c r="V991" s="12"/>
      <c r="W991" s="12"/>
      <c r="X991" s="14"/>
      <c r="AB991" s="25"/>
      <c r="AC991" s="12"/>
      <c r="AD991" s="12"/>
      <c r="AK991" s="12"/>
      <c r="AL991" s="30"/>
      <c r="AM991" s="32"/>
      <c r="AQ991" s="12"/>
      <c r="AR991" s="12"/>
      <c r="AS991" s="12"/>
      <c r="AZ991" s="49"/>
      <c r="BA991" s="30"/>
      <c r="BB991" s="12"/>
      <c r="BF991" s="12"/>
      <c r="BG991" s="12"/>
      <c r="BH991" s="12"/>
      <c r="BO991" s="7"/>
      <c r="BP991" s="7"/>
      <c r="BQ991" s="7"/>
      <c r="BU991" s="7"/>
      <c r="BV991" s="7"/>
      <c r="BW991" s="7"/>
      <c r="CD991" s="7"/>
      <c r="CE991" s="7"/>
      <c r="CF991" s="7"/>
      <c r="CJ991" s="7"/>
      <c r="CK991" s="7"/>
      <c r="CL991" s="7"/>
    </row>
    <row r="992" spans="1:90">
      <c r="A992" s="11"/>
      <c r="B992" s="373"/>
      <c r="C992" s="373"/>
      <c r="D992" s="373"/>
      <c r="E992" s="13"/>
      <c r="F992" s="11"/>
      <c r="G992" s="25"/>
      <c r="H992" s="31"/>
      <c r="I992" s="30"/>
      <c r="M992" s="25"/>
      <c r="N992" s="31"/>
      <c r="O992" s="30"/>
      <c r="V992" s="12"/>
      <c r="W992" s="12"/>
      <c r="X992" s="14"/>
      <c r="AB992" s="25"/>
      <c r="AC992" s="12"/>
      <c r="AD992" s="12"/>
      <c r="AK992" s="12"/>
      <c r="AL992" s="30"/>
      <c r="AM992" s="32"/>
      <c r="AQ992" s="12"/>
      <c r="AR992" s="12"/>
      <c r="AS992" s="12"/>
      <c r="AZ992" s="49"/>
      <c r="BA992" s="30"/>
      <c r="BB992" s="12"/>
      <c r="BF992" s="12"/>
      <c r="BG992" s="12"/>
      <c r="BH992" s="12"/>
      <c r="BO992" s="7"/>
      <c r="BP992" s="7"/>
      <c r="BQ992" s="7"/>
      <c r="BU992" s="7"/>
      <c r="BV992" s="7"/>
      <c r="BW992" s="7"/>
      <c r="CD992" s="7"/>
      <c r="CE992" s="7"/>
      <c r="CF992" s="7"/>
      <c r="CJ992" s="7"/>
      <c r="CK992" s="7"/>
      <c r="CL992" s="7"/>
    </row>
    <row r="993" spans="1:90">
      <c r="A993" s="11"/>
      <c r="B993" s="373"/>
      <c r="C993" s="373"/>
      <c r="D993" s="373"/>
      <c r="E993" s="13"/>
      <c r="F993" s="11"/>
      <c r="G993" s="25"/>
      <c r="H993" s="31"/>
      <c r="I993" s="30"/>
      <c r="M993" s="25"/>
      <c r="N993" s="31"/>
      <c r="O993" s="30"/>
      <c r="V993" s="12"/>
      <c r="W993" s="12"/>
      <c r="X993" s="14"/>
      <c r="AB993" s="25"/>
      <c r="AC993" s="12"/>
      <c r="AD993" s="12"/>
      <c r="AK993" s="12"/>
      <c r="AL993" s="30"/>
      <c r="AM993" s="32"/>
      <c r="AQ993" s="12"/>
      <c r="AR993" s="12"/>
      <c r="AS993" s="12"/>
      <c r="AZ993" s="49"/>
      <c r="BA993" s="30"/>
      <c r="BB993" s="12"/>
      <c r="BF993" s="12"/>
      <c r="BG993" s="12"/>
      <c r="BH993" s="12"/>
      <c r="BO993" s="7"/>
      <c r="BP993" s="7"/>
      <c r="BQ993" s="7"/>
      <c r="BU993" s="7"/>
      <c r="BV993" s="7"/>
      <c r="BW993" s="7"/>
      <c r="CD993" s="7"/>
      <c r="CE993" s="7"/>
      <c r="CF993" s="7"/>
      <c r="CJ993" s="7"/>
      <c r="CK993" s="7"/>
      <c r="CL993" s="7"/>
    </row>
    <row r="994" spans="1:90">
      <c r="A994" s="11"/>
      <c r="B994" s="373"/>
      <c r="C994" s="373"/>
      <c r="D994" s="373"/>
      <c r="E994" s="13"/>
      <c r="F994" s="11"/>
      <c r="G994" s="25"/>
      <c r="H994" s="31"/>
      <c r="I994" s="30"/>
      <c r="M994" s="25"/>
      <c r="N994" s="31"/>
      <c r="O994" s="30"/>
      <c r="V994" s="12"/>
      <c r="W994" s="12"/>
      <c r="X994" s="14"/>
      <c r="AB994" s="25"/>
      <c r="AC994" s="12"/>
      <c r="AD994" s="12"/>
      <c r="AK994" s="12"/>
      <c r="AL994" s="30"/>
      <c r="AM994" s="32"/>
      <c r="AQ994" s="12"/>
      <c r="AR994" s="12"/>
      <c r="AS994" s="12"/>
      <c r="AZ994" s="49"/>
      <c r="BA994" s="30"/>
      <c r="BB994" s="12"/>
      <c r="BF994" s="12"/>
      <c r="BG994" s="12"/>
      <c r="BH994" s="12"/>
      <c r="BO994" s="7"/>
      <c r="BP994" s="7"/>
      <c r="BQ994" s="7"/>
      <c r="BU994" s="7"/>
      <c r="BV994" s="7"/>
      <c r="BW994" s="7"/>
      <c r="CD994" s="7"/>
      <c r="CE994" s="7"/>
      <c r="CF994" s="7"/>
      <c r="CJ994" s="7"/>
      <c r="CK994" s="7"/>
      <c r="CL994" s="7"/>
    </row>
    <row r="995" spans="1:90">
      <c r="A995" s="11"/>
      <c r="B995" s="373"/>
      <c r="C995" s="373"/>
      <c r="D995" s="373"/>
      <c r="E995" s="13"/>
      <c r="F995" s="11"/>
      <c r="G995" s="25"/>
      <c r="H995" s="31"/>
      <c r="I995" s="30"/>
      <c r="M995" s="25"/>
      <c r="N995" s="31"/>
      <c r="O995" s="30"/>
      <c r="V995" s="12"/>
      <c r="W995" s="12"/>
      <c r="X995" s="14"/>
      <c r="AB995" s="25"/>
      <c r="AC995" s="12"/>
      <c r="AD995" s="12"/>
      <c r="AK995" s="12"/>
      <c r="AL995" s="30"/>
      <c r="AM995" s="32"/>
      <c r="AQ995" s="12"/>
      <c r="AR995" s="12"/>
      <c r="AS995" s="12"/>
      <c r="AZ995" s="49"/>
      <c r="BA995" s="30"/>
      <c r="BB995" s="12"/>
      <c r="BF995" s="12"/>
      <c r="BG995" s="12"/>
      <c r="BH995" s="12"/>
      <c r="BO995" s="7"/>
      <c r="BP995" s="7"/>
      <c r="BQ995" s="7"/>
      <c r="BU995" s="7"/>
      <c r="BV995" s="7"/>
      <c r="BW995" s="7"/>
      <c r="CD995" s="7"/>
      <c r="CE995" s="7"/>
      <c r="CF995" s="7"/>
      <c r="CJ995" s="7"/>
      <c r="CK995" s="7"/>
      <c r="CL995" s="7"/>
    </row>
    <row r="996" spans="1:90">
      <c r="A996" s="11"/>
      <c r="B996" s="373"/>
      <c r="C996" s="373"/>
      <c r="D996" s="373"/>
      <c r="E996" s="13"/>
      <c r="F996" s="11"/>
      <c r="G996" s="25"/>
      <c r="H996" s="31"/>
      <c r="I996" s="30"/>
      <c r="M996" s="25"/>
      <c r="N996" s="31"/>
      <c r="O996" s="30"/>
      <c r="V996" s="12"/>
      <c r="W996" s="12"/>
      <c r="X996" s="14"/>
      <c r="AB996" s="25"/>
      <c r="AC996" s="12"/>
      <c r="AD996" s="12"/>
      <c r="AK996" s="12"/>
      <c r="AL996" s="30"/>
      <c r="AM996" s="32"/>
      <c r="AQ996" s="12"/>
      <c r="AR996" s="12"/>
      <c r="AS996" s="12"/>
      <c r="AZ996" s="49"/>
      <c r="BA996" s="30"/>
      <c r="BB996" s="12"/>
      <c r="BF996" s="12"/>
      <c r="BG996" s="12"/>
      <c r="BH996" s="12"/>
      <c r="BO996" s="7"/>
      <c r="BP996" s="7"/>
      <c r="BQ996" s="7"/>
      <c r="BU996" s="7"/>
      <c r="BV996" s="7"/>
      <c r="BW996" s="7"/>
      <c r="CD996" s="7"/>
      <c r="CE996" s="7"/>
      <c r="CF996" s="7"/>
      <c r="CJ996" s="7"/>
      <c r="CK996" s="7"/>
      <c r="CL996" s="7"/>
    </row>
    <row r="997" spans="1:90">
      <c r="A997" s="11"/>
      <c r="B997" s="373"/>
      <c r="C997" s="373"/>
      <c r="D997" s="373"/>
      <c r="E997" s="13"/>
      <c r="F997" s="11"/>
      <c r="G997" s="25"/>
      <c r="H997" s="31"/>
      <c r="I997" s="30"/>
      <c r="M997" s="25"/>
      <c r="N997" s="31"/>
      <c r="O997" s="30"/>
      <c r="V997" s="12"/>
      <c r="W997" s="12"/>
      <c r="X997" s="14"/>
      <c r="AB997" s="25"/>
      <c r="AC997" s="12"/>
      <c r="AD997" s="12"/>
      <c r="AK997" s="12"/>
      <c r="AL997" s="30"/>
      <c r="AM997" s="32"/>
      <c r="AQ997" s="12"/>
      <c r="AR997" s="12"/>
      <c r="AS997" s="12"/>
      <c r="AZ997" s="49"/>
      <c r="BA997" s="30"/>
      <c r="BB997" s="12"/>
      <c r="BF997" s="12"/>
      <c r="BG997" s="12"/>
      <c r="BH997" s="12"/>
      <c r="BO997" s="7"/>
      <c r="BP997" s="7"/>
      <c r="BQ997" s="7"/>
      <c r="BU997" s="7"/>
      <c r="BV997" s="7"/>
      <c r="BW997" s="7"/>
      <c r="CD997" s="7"/>
      <c r="CE997" s="7"/>
      <c r="CF997" s="7"/>
      <c r="CJ997" s="7"/>
      <c r="CK997" s="7"/>
      <c r="CL997" s="7"/>
    </row>
    <row r="998" spans="1:90">
      <c r="A998" s="11"/>
      <c r="B998" s="373"/>
      <c r="C998" s="373"/>
      <c r="D998" s="373"/>
      <c r="E998" s="13"/>
      <c r="F998" s="11"/>
      <c r="G998" s="25"/>
      <c r="H998" s="31"/>
      <c r="I998" s="30"/>
      <c r="M998" s="25"/>
      <c r="N998" s="31"/>
      <c r="O998" s="30"/>
      <c r="V998" s="12"/>
      <c r="W998" s="12"/>
      <c r="X998" s="14"/>
      <c r="AB998" s="25"/>
      <c r="AC998" s="12"/>
      <c r="AD998" s="12"/>
      <c r="AK998" s="12"/>
      <c r="AL998" s="30"/>
      <c r="AM998" s="32"/>
      <c r="AQ998" s="12"/>
      <c r="AR998" s="12"/>
      <c r="AS998" s="12"/>
      <c r="AZ998" s="49"/>
      <c r="BA998" s="30"/>
      <c r="BB998" s="12"/>
      <c r="BF998" s="12"/>
      <c r="BG998" s="12"/>
      <c r="BH998" s="12"/>
      <c r="BO998" s="7"/>
      <c r="BP998" s="7"/>
      <c r="BQ998" s="7"/>
      <c r="BU998" s="7"/>
      <c r="BV998" s="7"/>
      <c r="BW998" s="7"/>
      <c r="CD998" s="7"/>
      <c r="CE998" s="7"/>
      <c r="CF998" s="7"/>
      <c r="CJ998" s="7"/>
      <c r="CK998" s="7"/>
      <c r="CL998" s="7"/>
    </row>
    <row r="999" spans="1:90">
      <c r="A999" s="11"/>
      <c r="B999" s="373"/>
      <c r="C999" s="373"/>
      <c r="D999" s="373"/>
      <c r="E999" s="13"/>
      <c r="F999" s="11"/>
      <c r="G999" s="25"/>
      <c r="H999" s="31"/>
      <c r="I999" s="30"/>
      <c r="M999" s="25"/>
      <c r="N999" s="31"/>
      <c r="O999" s="30"/>
      <c r="V999" s="12"/>
      <c r="W999" s="12"/>
      <c r="X999" s="14"/>
      <c r="AB999" s="25"/>
      <c r="AC999" s="12"/>
      <c r="AD999" s="12"/>
      <c r="AK999" s="12"/>
      <c r="AL999" s="30"/>
      <c r="AM999" s="32"/>
      <c r="AQ999" s="12"/>
      <c r="AR999" s="12"/>
      <c r="AS999" s="12"/>
      <c r="AZ999" s="49"/>
      <c r="BA999" s="30"/>
      <c r="BB999" s="12"/>
      <c r="BF999" s="12"/>
      <c r="BG999" s="12"/>
      <c r="BH999" s="12"/>
      <c r="BO999" s="7"/>
      <c r="BP999" s="7"/>
      <c r="BQ999" s="7"/>
      <c r="BU999" s="7"/>
      <c r="BV999" s="7"/>
      <c r="BW999" s="7"/>
      <c r="CD999" s="7"/>
      <c r="CE999" s="7"/>
      <c r="CF999" s="7"/>
      <c r="CJ999" s="7"/>
      <c r="CK999" s="7"/>
      <c r="CL999" s="7"/>
    </row>
    <row r="1000" spans="1:90">
      <c r="A1000" s="11"/>
      <c r="B1000" s="373"/>
      <c r="C1000" s="373"/>
      <c r="D1000" s="373"/>
      <c r="E1000" s="13"/>
      <c r="F1000" s="11"/>
      <c r="G1000" s="25"/>
      <c r="H1000" s="31"/>
      <c r="I1000" s="30"/>
      <c r="M1000" s="25"/>
      <c r="N1000" s="31"/>
      <c r="O1000" s="30"/>
      <c r="V1000" s="12"/>
      <c r="W1000" s="12"/>
      <c r="X1000" s="14"/>
      <c r="AB1000" s="25"/>
      <c r="AC1000" s="12"/>
      <c r="AD1000" s="12"/>
      <c r="AK1000" s="12"/>
      <c r="AL1000" s="30"/>
      <c r="AM1000" s="32"/>
      <c r="AQ1000" s="12"/>
      <c r="AR1000" s="12"/>
      <c r="AS1000" s="12"/>
      <c r="AZ1000" s="49"/>
      <c r="BA1000" s="30"/>
      <c r="BB1000" s="12"/>
      <c r="BF1000" s="12"/>
      <c r="BG1000" s="12"/>
      <c r="BH1000" s="12"/>
      <c r="BO1000" s="7"/>
      <c r="BP1000" s="7"/>
      <c r="BQ1000" s="7"/>
      <c r="BU1000" s="7"/>
      <c r="BV1000" s="7"/>
      <c r="BW1000" s="7"/>
      <c r="CD1000" s="7"/>
      <c r="CE1000" s="7"/>
      <c r="CF1000" s="7"/>
      <c r="CJ1000" s="7"/>
      <c r="CK1000" s="7"/>
      <c r="CL1000" s="7"/>
    </row>
    <row r="1001" spans="1:90">
      <c r="A1001" s="11"/>
      <c r="B1001" s="373"/>
      <c r="C1001" s="373"/>
      <c r="D1001" s="373"/>
      <c r="E1001" s="13"/>
      <c r="F1001" s="11"/>
      <c r="G1001" s="25"/>
      <c r="H1001" s="31"/>
      <c r="I1001" s="30"/>
      <c r="M1001" s="25"/>
      <c r="N1001" s="31"/>
      <c r="O1001" s="30"/>
      <c r="V1001" s="12"/>
      <c r="W1001" s="12"/>
      <c r="X1001" s="14"/>
      <c r="AB1001" s="25"/>
      <c r="AC1001" s="12"/>
      <c r="AD1001" s="12"/>
      <c r="AK1001" s="12"/>
      <c r="AL1001" s="30"/>
      <c r="AM1001" s="32"/>
      <c r="AQ1001" s="12"/>
      <c r="AR1001" s="12"/>
      <c r="AS1001" s="12"/>
      <c r="AZ1001" s="49"/>
      <c r="BA1001" s="30"/>
      <c r="BB1001" s="12"/>
      <c r="BF1001" s="12"/>
      <c r="BG1001" s="12"/>
      <c r="BH1001" s="12"/>
      <c r="BO1001" s="7"/>
      <c r="BP1001" s="7"/>
      <c r="BQ1001" s="7"/>
      <c r="BU1001" s="7"/>
      <c r="BV1001" s="7"/>
      <c r="BW1001" s="7"/>
      <c r="CD1001" s="7"/>
      <c r="CE1001" s="7"/>
      <c r="CF1001" s="7"/>
      <c r="CJ1001" s="7"/>
      <c r="CK1001" s="7"/>
      <c r="CL1001" s="7"/>
    </row>
    <row r="1002" spans="1:90">
      <c r="A1002" s="11"/>
      <c r="B1002" s="373"/>
      <c r="C1002" s="373"/>
      <c r="D1002" s="373"/>
      <c r="E1002" s="13"/>
      <c r="F1002" s="11"/>
      <c r="G1002" s="25"/>
      <c r="H1002" s="31"/>
      <c r="I1002" s="30"/>
      <c r="M1002" s="25"/>
      <c r="N1002" s="31"/>
      <c r="O1002" s="30"/>
      <c r="V1002" s="12"/>
      <c r="W1002" s="12"/>
      <c r="X1002" s="14"/>
      <c r="AB1002" s="25"/>
      <c r="AC1002" s="12"/>
      <c r="AD1002" s="12"/>
      <c r="AK1002" s="12"/>
      <c r="AL1002" s="30"/>
      <c r="AM1002" s="32"/>
      <c r="AQ1002" s="12"/>
      <c r="AR1002" s="12"/>
      <c r="AS1002" s="12"/>
      <c r="AZ1002" s="49"/>
      <c r="BA1002" s="30"/>
      <c r="BB1002" s="12"/>
      <c r="BF1002" s="12"/>
      <c r="BG1002" s="12"/>
      <c r="BH1002" s="12"/>
      <c r="BO1002" s="7"/>
      <c r="BP1002" s="7"/>
      <c r="BQ1002" s="7"/>
      <c r="BU1002" s="7"/>
      <c r="BV1002" s="7"/>
      <c r="BW1002" s="7"/>
      <c r="CD1002" s="7"/>
      <c r="CE1002" s="7"/>
      <c r="CF1002" s="7"/>
      <c r="CJ1002" s="7"/>
      <c r="CK1002" s="7"/>
      <c r="CL1002" s="7"/>
    </row>
    <row r="1003" spans="1:90">
      <c r="A1003" s="11"/>
      <c r="B1003" s="373"/>
      <c r="C1003" s="373"/>
      <c r="D1003" s="373"/>
      <c r="E1003" s="13"/>
      <c r="F1003" s="11"/>
      <c r="G1003" s="25"/>
      <c r="H1003" s="31"/>
      <c r="I1003" s="30"/>
      <c r="M1003" s="25"/>
      <c r="N1003" s="31"/>
      <c r="O1003" s="30"/>
      <c r="V1003" s="12"/>
      <c r="W1003" s="12"/>
      <c r="X1003" s="14"/>
      <c r="AB1003" s="25"/>
      <c r="AC1003" s="12"/>
      <c r="AD1003" s="12"/>
      <c r="AK1003" s="12"/>
      <c r="AL1003" s="30"/>
      <c r="AM1003" s="32"/>
      <c r="AQ1003" s="12"/>
      <c r="AR1003" s="12"/>
      <c r="AS1003" s="12"/>
      <c r="AZ1003" s="49"/>
      <c r="BA1003" s="30"/>
      <c r="BB1003" s="12"/>
      <c r="BF1003" s="12"/>
      <c r="BG1003" s="12"/>
      <c r="BH1003" s="12"/>
      <c r="BO1003" s="7"/>
      <c r="BP1003" s="7"/>
      <c r="BQ1003" s="7"/>
      <c r="BU1003" s="7"/>
      <c r="BV1003" s="7"/>
      <c r="BW1003" s="7"/>
      <c r="CD1003" s="7"/>
      <c r="CE1003" s="7"/>
      <c r="CF1003" s="7"/>
      <c r="CJ1003" s="7"/>
      <c r="CK1003" s="7"/>
      <c r="CL1003" s="7"/>
    </row>
    <row r="1004" spans="1:90">
      <c r="A1004" s="11"/>
      <c r="B1004" s="373"/>
      <c r="C1004" s="373"/>
      <c r="D1004" s="373"/>
      <c r="E1004" s="13"/>
      <c r="F1004" s="11"/>
      <c r="G1004" s="25"/>
      <c r="H1004" s="31"/>
      <c r="I1004" s="30"/>
      <c r="M1004" s="25"/>
      <c r="N1004" s="31"/>
      <c r="O1004" s="30"/>
      <c r="V1004" s="12"/>
      <c r="W1004" s="12"/>
      <c r="X1004" s="14"/>
      <c r="AB1004" s="25"/>
      <c r="AC1004" s="12"/>
      <c r="AD1004" s="12"/>
      <c r="AK1004" s="12"/>
      <c r="AL1004" s="30"/>
      <c r="AM1004" s="32"/>
      <c r="AQ1004" s="12"/>
      <c r="AR1004" s="12"/>
      <c r="AS1004" s="12"/>
      <c r="AZ1004" s="49"/>
      <c r="BA1004" s="30"/>
      <c r="BB1004" s="12"/>
      <c r="BF1004" s="12"/>
      <c r="BG1004" s="12"/>
      <c r="BH1004" s="12"/>
      <c r="BO1004" s="7"/>
      <c r="BP1004" s="7"/>
      <c r="BQ1004" s="7"/>
      <c r="BU1004" s="7"/>
      <c r="BV1004" s="7"/>
      <c r="BW1004" s="7"/>
      <c r="CD1004" s="7"/>
      <c r="CE1004" s="7"/>
      <c r="CF1004" s="7"/>
      <c r="CJ1004" s="7"/>
      <c r="CK1004" s="7"/>
      <c r="CL1004" s="7"/>
    </row>
    <row r="1005" spans="1:90">
      <c r="A1005" s="11"/>
      <c r="B1005" s="373"/>
      <c r="C1005" s="373"/>
      <c r="D1005" s="373"/>
      <c r="E1005" s="13"/>
      <c r="F1005" s="11"/>
      <c r="G1005" s="25"/>
      <c r="H1005" s="31"/>
      <c r="I1005" s="30"/>
      <c r="M1005" s="25"/>
      <c r="N1005" s="31"/>
      <c r="O1005" s="30"/>
      <c r="V1005" s="12"/>
      <c r="W1005" s="12"/>
      <c r="X1005" s="14"/>
      <c r="AB1005" s="25"/>
      <c r="AC1005" s="12"/>
      <c r="AD1005" s="12"/>
      <c r="AK1005" s="12"/>
      <c r="AL1005" s="30"/>
      <c r="AM1005" s="32"/>
      <c r="AQ1005" s="12"/>
      <c r="AR1005" s="12"/>
      <c r="AS1005" s="12"/>
      <c r="AZ1005" s="49"/>
      <c r="BA1005" s="30"/>
      <c r="BB1005" s="12"/>
      <c r="BF1005" s="12"/>
      <c r="BG1005" s="12"/>
      <c r="BH1005" s="12"/>
      <c r="BO1005" s="7"/>
      <c r="BP1005" s="7"/>
      <c r="BQ1005" s="7"/>
      <c r="BU1005" s="7"/>
      <c r="BV1005" s="7"/>
      <c r="BW1005" s="7"/>
      <c r="CD1005" s="7"/>
      <c r="CE1005" s="7"/>
      <c r="CF1005" s="7"/>
      <c r="CJ1005" s="7"/>
      <c r="CK1005" s="7"/>
      <c r="CL1005" s="7"/>
    </row>
    <row r="1006" spans="1:90">
      <c r="A1006" s="11"/>
      <c r="B1006" s="373"/>
      <c r="C1006" s="373"/>
      <c r="D1006" s="373"/>
      <c r="E1006" s="13"/>
      <c r="F1006" s="11"/>
      <c r="G1006" s="25"/>
      <c r="H1006" s="31"/>
      <c r="I1006" s="30"/>
      <c r="M1006" s="25"/>
      <c r="N1006" s="31"/>
      <c r="O1006" s="30"/>
      <c r="V1006" s="12"/>
      <c r="W1006" s="12"/>
      <c r="X1006" s="14"/>
      <c r="AB1006" s="25"/>
      <c r="AC1006" s="12"/>
      <c r="AD1006" s="12"/>
      <c r="AK1006" s="12"/>
      <c r="AL1006" s="30"/>
      <c r="AM1006" s="32"/>
      <c r="AQ1006" s="12"/>
      <c r="AR1006" s="12"/>
      <c r="AS1006" s="12"/>
      <c r="AZ1006" s="49"/>
      <c r="BA1006" s="30"/>
      <c r="BB1006" s="12"/>
      <c r="BF1006" s="12"/>
      <c r="BG1006" s="12"/>
      <c r="BH1006" s="12"/>
      <c r="BO1006" s="7"/>
      <c r="BP1006" s="7"/>
      <c r="BQ1006" s="7"/>
      <c r="BU1006" s="7"/>
      <c r="BV1006" s="7"/>
      <c r="BW1006" s="7"/>
      <c r="CD1006" s="7"/>
      <c r="CE1006" s="7"/>
      <c r="CF1006" s="7"/>
      <c r="CJ1006" s="7"/>
      <c r="CK1006" s="7"/>
      <c r="CL1006" s="7"/>
    </row>
    <row r="1007" spans="1:90">
      <c r="A1007" s="11"/>
      <c r="B1007" s="373"/>
      <c r="C1007" s="373"/>
      <c r="D1007" s="373"/>
      <c r="E1007" s="13"/>
      <c r="F1007" s="11"/>
      <c r="G1007" s="25"/>
      <c r="H1007" s="31"/>
      <c r="I1007" s="30"/>
      <c r="M1007" s="25"/>
      <c r="N1007" s="31"/>
      <c r="O1007" s="30"/>
      <c r="V1007" s="12"/>
      <c r="W1007" s="12"/>
      <c r="X1007" s="14"/>
      <c r="AB1007" s="25"/>
      <c r="AC1007" s="12"/>
      <c r="AD1007" s="12"/>
      <c r="AK1007" s="12"/>
      <c r="AL1007" s="30"/>
      <c r="AM1007" s="32"/>
      <c r="AQ1007" s="12"/>
      <c r="AR1007" s="12"/>
      <c r="AS1007" s="12"/>
      <c r="AZ1007" s="49"/>
      <c r="BA1007" s="30"/>
      <c r="BB1007" s="12"/>
      <c r="BF1007" s="12"/>
      <c r="BG1007" s="12"/>
      <c r="BH1007" s="12"/>
      <c r="BO1007" s="7"/>
      <c r="BP1007" s="7"/>
      <c r="BQ1007" s="7"/>
      <c r="BU1007" s="7"/>
      <c r="BV1007" s="7"/>
      <c r="BW1007" s="7"/>
      <c r="CD1007" s="7"/>
      <c r="CE1007" s="7"/>
      <c r="CF1007" s="7"/>
      <c r="CJ1007" s="7"/>
      <c r="CK1007" s="7"/>
      <c r="CL1007" s="7"/>
    </row>
    <row r="1008" spans="1:90">
      <c r="A1008" s="11"/>
      <c r="B1008" s="373"/>
      <c r="C1008" s="373"/>
      <c r="D1008" s="373"/>
      <c r="E1008" s="13"/>
      <c r="F1008" s="11"/>
      <c r="G1008" s="25"/>
      <c r="H1008" s="31"/>
      <c r="I1008" s="30"/>
      <c r="M1008" s="25"/>
      <c r="N1008" s="31"/>
      <c r="O1008" s="30"/>
      <c r="V1008" s="12"/>
      <c r="W1008" s="12"/>
      <c r="X1008" s="14"/>
      <c r="AB1008" s="25"/>
      <c r="AC1008" s="12"/>
      <c r="AD1008" s="12"/>
      <c r="AK1008" s="12"/>
      <c r="AL1008" s="30"/>
      <c r="AM1008" s="32"/>
      <c r="AQ1008" s="12"/>
      <c r="AR1008" s="12"/>
      <c r="AS1008" s="12"/>
      <c r="AZ1008" s="49"/>
      <c r="BA1008" s="30"/>
      <c r="BB1008" s="12"/>
      <c r="BF1008" s="12"/>
      <c r="BG1008" s="12"/>
      <c r="BH1008" s="12"/>
      <c r="BO1008" s="7"/>
      <c r="BP1008" s="7"/>
      <c r="BQ1008" s="7"/>
      <c r="BU1008" s="7"/>
      <c r="BV1008" s="7"/>
      <c r="BW1008" s="7"/>
      <c r="CD1008" s="7"/>
      <c r="CE1008" s="7"/>
      <c r="CF1008" s="7"/>
      <c r="CJ1008" s="7"/>
      <c r="CK1008" s="7"/>
      <c r="CL1008" s="7"/>
    </row>
    <row r="1009" spans="1:90">
      <c r="A1009" s="11"/>
      <c r="B1009" s="373"/>
      <c r="C1009" s="373"/>
      <c r="D1009" s="373"/>
      <c r="E1009" s="13"/>
      <c r="F1009" s="11"/>
      <c r="G1009" s="25"/>
      <c r="H1009" s="31"/>
      <c r="I1009" s="30"/>
      <c r="M1009" s="25"/>
      <c r="N1009" s="31"/>
      <c r="O1009" s="30"/>
      <c r="V1009" s="12"/>
      <c r="W1009" s="12"/>
      <c r="X1009" s="14"/>
      <c r="AB1009" s="25"/>
      <c r="AC1009" s="12"/>
      <c r="AD1009" s="12"/>
      <c r="AK1009" s="12"/>
      <c r="AL1009" s="30"/>
      <c r="AM1009" s="32"/>
      <c r="AQ1009" s="12"/>
      <c r="AR1009" s="12"/>
      <c r="AS1009" s="12"/>
      <c r="AZ1009" s="49"/>
      <c r="BA1009" s="30"/>
      <c r="BB1009" s="12"/>
      <c r="BF1009" s="12"/>
      <c r="BG1009" s="12"/>
      <c r="BH1009" s="12"/>
      <c r="BO1009" s="7"/>
      <c r="BP1009" s="7"/>
      <c r="BQ1009" s="7"/>
      <c r="BU1009" s="7"/>
      <c r="BV1009" s="7"/>
      <c r="BW1009" s="7"/>
      <c r="CD1009" s="7"/>
      <c r="CE1009" s="7"/>
      <c r="CF1009" s="7"/>
      <c r="CJ1009" s="7"/>
      <c r="CK1009" s="7"/>
      <c r="CL1009" s="7"/>
    </row>
    <row r="1010" spans="1:90">
      <c r="A1010" s="11"/>
      <c r="B1010" s="373"/>
      <c r="C1010" s="373"/>
      <c r="D1010" s="373"/>
      <c r="E1010" s="13"/>
      <c r="F1010" s="11"/>
      <c r="G1010" s="25"/>
      <c r="H1010" s="31"/>
      <c r="I1010" s="30"/>
      <c r="M1010" s="25"/>
      <c r="N1010" s="31"/>
      <c r="O1010" s="30"/>
      <c r="V1010" s="12"/>
      <c r="W1010" s="12"/>
      <c r="X1010" s="14"/>
      <c r="AB1010" s="25"/>
      <c r="AC1010" s="12"/>
      <c r="AD1010" s="12"/>
      <c r="AK1010" s="12"/>
      <c r="AL1010" s="30"/>
      <c r="AM1010" s="32"/>
      <c r="AQ1010" s="12"/>
      <c r="AR1010" s="12"/>
      <c r="AS1010" s="12"/>
      <c r="AZ1010" s="49"/>
      <c r="BA1010" s="30"/>
      <c r="BB1010" s="12"/>
      <c r="BF1010" s="12"/>
      <c r="BG1010" s="12"/>
      <c r="BH1010" s="12"/>
      <c r="BO1010" s="7"/>
      <c r="BP1010" s="7"/>
      <c r="BQ1010" s="7"/>
      <c r="BU1010" s="7"/>
      <c r="BV1010" s="7"/>
      <c r="BW1010" s="7"/>
      <c r="CD1010" s="7"/>
      <c r="CE1010" s="7"/>
      <c r="CF1010" s="7"/>
      <c r="CJ1010" s="7"/>
      <c r="CK1010" s="7"/>
      <c r="CL1010" s="7"/>
    </row>
    <row r="1011" spans="1:90">
      <c r="A1011" s="11"/>
      <c r="B1011" s="373"/>
      <c r="C1011" s="373"/>
      <c r="D1011" s="373"/>
      <c r="E1011" s="13"/>
      <c r="F1011" s="11"/>
      <c r="G1011" s="25"/>
      <c r="H1011" s="31"/>
      <c r="I1011" s="30"/>
      <c r="M1011" s="25"/>
      <c r="N1011" s="31"/>
      <c r="O1011" s="30"/>
      <c r="V1011" s="12"/>
      <c r="W1011" s="12"/>
      <c r="X1011" s="14"/>
      <c r="AB1011" s="25"/>
      <c r="AC1011" s="12"/>
      <c r="AD1011" s="12"/>
      <c r="AK1011" s="12"/>
      <c r="AL1011" s="30"/>
      <c r="AM1011" s="32"/>
      <c r="AQ1011" s="12"/>
      <c r="AR1011" s="12"/>
      <c r="AS1011" s="12"/>
      <c r="AZ1011" s="49"/>
      <c r="BA1011" s="30"/>
      <c r="BB1011" s="12"/>
      <c r="BF1011" s="12"/>
      <c r="BG1011" s="12"/>
      <c r="BH1011" s="12"/>
      <c r="BO1011" s="7"/>
      <c r="BP1011" s="7"/>
      <c r="BQ1011" s="7"/>
      <c r="BU1011" s="7"/>
      <c r="BV1011" s="7"/>
      <c r="BW1011" s="7"/>
      <c r="CD1011" s="7"/>
      <c r="CE1011" s="7"/>
      <c r="CF1011" s="7"/>
      <c r="CJ1011" s="7"/>
      <c r="CK1011" s="7"/>
      <c r="CL1011" s="7"/>
    </row>
    <row r="1012" spans="1:90">
      <c r="A1012" s="11"/>
      <c r="B1012" s="373"/>
      <c r="C1012" s="373"/>
      <c r="D1012" s="373"/>
      <c r="E1012" s="13"/>
      <c r="F1012" s="11"/>
      <c r="G1012" s="25"/>
      <c r="H1012" s="31"/>
      <c r="I1012" s="30"/>
      <c r="M1012" s="25"/>
      <c r="N1012" s="31"/>
      <c r="O1012" s="30"/>
      <c r="V1012" s="12"/>
      <c r="W1012" s="12"/>
      <c r="X1012" s="14"/>
      <c r="AB1012" s="25"/>
      <c r="AC1012" s="12"/>
      <c r="AD1012" s="12"/>
      <c r="AK1012" s="12"/>
      <c r="AL1012" s="30"/>
      <c r="AM1012" s="32"/>
      <c r="AQ1012" s="12"/>
      <c r="AR1012" s="12"/>
      <c r="AS1012" s="12"/>
      <c r="AZ1012" s="49"/>
      <c r="BA1012" s="30"/>
      <c r="BB1012" s="12"/>
      <c r="BF1012" s="12"/>
      <c r="BG1012" s="12"/>
      <c r="BH1012" s="12"/>
      <c r="BO1012" s="7"/>
      <c r="BP1012" s="7"/>
      <c r="BQ1012" s="7"/>
      <c r="BU1012" s="7"/>
      <c r="BV1012" s="7"/>
      <c r="BW1012" s="7"/>
      <c r="CD1012" s="7"/>
      <c r="CE1012" s="7"/>
      <c r="CF1012" s="7"/>
      <c r="CJ1012" s="7"/>
      <c r="CK1012" s="7"/>
      <c r="CL1012" s="7"/>
    </row>
    <row r="1013" spans="1:90">
      <c r="A1013" s="11"/>
      <c r="B1013" s="373"/>
      <c r="C1013" s="373"/>
      <c r="D1013" s="373"/>
      <c r="E1013" s="13"/>
      <c r="F1013" s="11"/>
      <c r="G1013" s="25"/>
      <c r="H1013" s="31"/>
      <c r="I1013" s="30"/>
      <c r="M1013" s="25"/>
      <c r="N1013" s="31"/>
      <c r="O1013" s="30"/>
      <c r="V1013" s="12"/>
      <c r="W1013" s="12"/>
      <c r="X1013" s="14"/>
      <c r="AB1013" s="25"/>
      <c r="AC1013" s="12"/>
      <c r="AD1013" s="12"/>
      <c r="AK1013" s="12"/>
      <c r="AL1013" s="30"/>
      <c r="AM1013" s="32"/>
      <c r="AQ1013" s="12"/>
      <c r="AR1013" s="12"/>
      <c r="AS1013" s="12"/>
      <c r="AZ1013" s="49"/>
      <c r="BA1013" s="30"/>
      <c r="BB1013" s="12"/>
      <c r="BF1013" s="12"/>
      <c r="BG1013" s="12"/>
      <c r="BH1013" s="12"/>
      <c r="BO1013" s="7"/>
      <c r="BP1013" s="7"/>
      <c r="BQ1013" s="7"/>
      <c r="BU1013" s="7"/>
      <c r="BV1013" s="7"/>
      <c r="BW1013" s="7"/>
      <c r="CD1013" s="7"/>
      <c r="CE1013" s="7"/>
      <c r="CF1013" s="7"/>
      <c r="CJ1013" s="7"/>
      <c r="CK1013" s="7"/>
      <c r="CL1013" s="7"/>
    </row>
    <row r="1014" spans="1:90">
      <c r="A1014" s="11"/>
      <c r="B1014" s="373"/>
      <c r="C1014" s="373"/>
      <c r="D1014" s="373"/>
      <c r="E1014" s="13"/>
      <c r="F1014" s="11"/>
      <c r="G1014" s="25"/>
      <c r="H1014" s="31"/>
      <c r="I1014" s="30"/>
      <c r="M1014" s="25"/>
      <c r="N1014" s="31"/>
      <c r="O1014" s="30"/>
      <c r="V1014" s="12"/>
      <c r="W1014" s="12"/>
      <c r="X1014" s="14"/>
      <c r="AB1014" s="25"/>
      <c r="AC1014" s="12"/>
      <c r="AD1014" s="12"/>
      <c r="AK1014" s="12"/>
      <c r="AL1014" s="30"/>
      <c r="AM1014" s="32"/>
      <c r="AQ1014" s="12"/>
      <c r="AR1014" s="12"/>
      <c r="AS1014" s="12"/>
      <c r="AZ1014" s="49"/>
      <c r="BA1014" s="30"/>
      <c r="BB1014" s="12"/>
      <c r="BF1014" s="12"/>
      <c r="BG1014" s="12"/>
      <c r="BH1014" s="12"/>
      <c r="BO1014" s="7"/>
      <c r="BP1014" s="7"/>
      <c r="BQ1014" s="7"/>
      <c r="BU1014" s="7"/>
      <c r="BV1014" s="7"/>
      <c r="BW1014" s="7"/>
      <c r="CD1014" s="7"/>
      <c r="CE1014" s="7"/>
      <c r="CF1014" s="7"/>
      <c r="CJ1014" s="7"/>
      <c r="CK1014" s="7"/>
      <c r="CL1014" s="7"/>
    </row>
    <row r="1015" spans="1:90">
      <c r="A1015" s="11"/>
      <c r="B1015" s="373"/>
      <c r="C1015" s="373"/>
      <c r="D1015" s="373"/>
      <c r="E1015" s="13"/>
      <c r="F1015" s="11"/>
      <c r="G1015" s="25"/>
      <c r="H1015" s="31"/>
      <c r="I1015" s="30"/>
      <c r="M1015" s="25"/>
      <c r="N1015" s="31"/>
      <c r="O1015" s="30"/>
      <c r="V1015" s="12"/>
      <c r="W1015" s="12"/>
      <c r="X1015" s="14"/>
      <c r="AB1015" s="25"/>
      <c r="AC1015" s="12"/>
      <c r="AD1015" s="12"/>
      <c r="AK1015" s="12"/>
      <c r="AL1015" s="30"/>
      <c r="AM1015" s="32"/>
      <c r="AQ1015" s="12"/>
      <c r="AR1015" s="12"/>
      <c r="AS1015" s="12"/>
      <c r="AZ1015" s="49"/>
      <c r="BA1015" s="30"/>
      <c r="BB1015" s="12"/>
      <c r="BF1015" s="12"/>
      <c r="BG1015" s="12"/>
      <c r="BH1015" s="12"/>
      <c r="BO1015" s="7"/>
      <c r="BP1015" s="7"/>
      <c r="BQ1015" s="7"/>
      <c r="BU1015" s="7"/>
      <c r="BV1015" s="7"/>
      <c r="BW1015" s="7"/>
      <c r="CD1015" s="7"/>
      <c r="CE1015" s="7"/>
      <c r="CF1015" s="7"/>
      <c r="CJ1015" s="7"/>
      <c r="CK1015" s="7"/>
      <c r="CL1015" s="7"/>
    </row>
    <row r="1016" spans="1:90">
      <c r="A1016" s="11"/>
      <c r="B1016" s="373"/>
      <c r="C1016" s="373"/>
      <c r="D1016" s="373"/>
      <c r="E1016" s="13"/>
      <c r="F1016" s="11"/>
      <c r="G1016" s="25"/>
      <c r="H1016" s="31"/>
      <c r="I1016" s="30"/>
      <c r="M1016" s="25"/>
      <c r="N1016" s="31"/>
      <c r="O1016" s="30"/>
      <c r="V1016" s="12"/>
      <c r="W1016" s="12"/>
      <c r="X1016" s="14"/>
      <c r="AB1016" s="25"/>
      <c r="AC1016" s="12"/>
      <c r="AD1016" s="12"/>
      <c r="AK1016" s="12"/>
      <c r="AL1016" s="30"/>
      <c r="AM1016" s="32"/>
      <c r="AQ1016" s="12"/>
      <c r="AR1016" s="12"/>
      <c r="AS1016" s="12"/>
      <c r="AZ1016" s="49"/>
      <c r="BA1016" s="30"/>
      <c r="BB1016" s="12"/>
      <c r="BF1016" s="12"/>
      <c r="BG1016" s="12"/>
      <c r="BH1016" s="12"/>
      <c r="BO1016" s="7"/>
      <c r="BP1016" s="7"/>
      <c r="BQ1016" s="7"/>
      <c r="BU1016" s="7"/>
      <c r="BV1016" s="7"/>
      <c r="BW1016" s="7"/>
      <c r="CD1016" s="7"/>
      <c r="CE1016" s="7"/>
      <c r="CF1016" s="7"/>
      <c r="CJ1016" s="7"/>
      <c r="CK1016" s="7"/>
      <c r="CL1016" s="7"/>
    </row>
    <row r="1017" spans="1:90">
      <c r="A1017" s="11"/>
      <c r="B1017" s="373"/>
      <c r="C1017" s="373"/>
      <c r="D1017" s="373"/>
      <c r="E1017" s="13"/>
      <c r="F1017" s="11"/>
      <c r="G1017" s="25"/>
      <c r="H1017" s="31"/>
      <c r="I1017" s="30"/>
      <c r="M1017" s="25"/>
      <c r="N1017" s="31"/>
      <c r="O1017" s="30"/>
      <c r="V1017" s="12"/>
      <c r="W1017" s="12"/>
      <c r="X1017" s="14"/>
      <c r="AB1017" s="25"/>
      <c r="AC1017" s="12"/>
      <c r="AD1017" s="12"/>
      <c r="AK1017" s="12"/>
      <c r="AL1017" s="30"/>
      <c r="AM1017" s="32"/>
      <c r="AQ1017" s="12"/>
      <c r="AR1017" s="12"/>
      <c r="AS1017" s="12"/>
      <c r="AZ1017" s="49"/>
      <c r="BA1017" s="30"/>
      <c r="BB1017" s="12"/>
      <c r="BF1017" s="12"/>
      <c r="BG1017" s="12"/>
      <c r="BH1017" s="12"/>
      <c r="BO1017" s="7"/>
      <c r="BP1017" s="7"/>
      <c r="BQ1017" s="7"/>
      <c r="BU1017" s="7"/>
      <c r="BV1017" s="7"/>
      <c r="BW1017" s="7"/>
      <c r="CD1017" s="7"/>
      <c r="CE1017" s="7"/>
      <c r="CF1017" s="7"/>
      <c r="CJ1017" s="7"/>
      <c r="CK1017" s="7"/>
      <c r="CL1017" s="7"/>
    </row>
    <row r="1018" spans="1:90">
      <c r="A1018" s="11"/>
      <c r="B1018" s="373"/>
      <c r="C1018" s="373"/>
      <c r="D1018" s="373"/>
      <c r="E1018" s="13"/>
      <c r="F1018" s="11"/>
      <c r="G1018" s="25"/>
      <c r="H1018" s="31"/>
      <c r="I1018" s="30"/>
      <c r="M1018" s="25"/>
      <c r="N1018" s="31"/>
      <c r="O1018" s="30"/>
      <c r="V1018" s="12"/>
      <c r="W1018" s="12"/>
      <c r="X1018" s="14"/>
      <c r="AB1018" s="25"/>
      <c r="AC1018" s="12"/>
      <c r="AD1018" s="12"/>
      <c r="AK1018" s="12"/>
      <c r="AL1018" s="30"/>
      <c r="AM1018" s="32"/>
      <c r="AQ1018" s="12"/>
      <c r="AR1018" s="12"/>
      <c r="AS1018" s="12"/>
      <c r="AZ1018" s="49"/>
      <c r="BA1018" s="30"/>
      <c r="BB1018" s="12"/>
      <c r="BF1018" s="12"/>
      <c r="BG1018" s="12"/>
      <c r="BH1018" s="12"/>
      <c r="BO1018" s="7"/>
      <c r="BP1018" s="7"/>
      <c r="BQ1018" s="7"/>
      <c r="BU1018" s="7"/>
      <c r="BV1018" s="7"/>
      <c r="BW1018" s="7"/>
      <c r="CD1018" s="7"/>
      <c r="CE1018" s="7"/>
      <c r="CF1018" s="7"/>
      <c r="CJ1018" s="7"/>
      <c r="CK1018" s="7"/>
      <c r="CL1018" s="7"/>
    </row>
    <row r="1019" spans="1:90">
      <c r="A1019" s="11"/>
      <c r="B1019" s="373"/>
      <c r="C1019" s="373"/>
      <c r="D1019" s="373"/>
      <c r="E1019" s="13"/>
      <c r="F1019" s="11"/>
      <c r="G1019" s="25"/>
      <c r="H1019" s="31"/>
      <c r="I1019" s="30"/>
      <c r="M1019" s="25"/>
      <c r="N1019" s="31"/>
      <c r="O1019" s="30"/>
      <c r="V1019" s="12"/>
      <c r="W1019" s="12"/>
      <c r="X1019" s="14"/>
      <c r="AB1019" s="25"/>
      <c r="AC1019" s="12"/>
      <c r="AD1019" s="12"/>
      <c r="AK1019" s="12"/>
      <c r="AL1019" s="30"/>
      <c r="AM1019" s="32"/>
      <c r="AQ1019" s="12"/>
      <c r="AR1019" s="12"/>
      <c r="AS1019" s="12"/>
      <c r="AZ1019" s="49"/>
      <c r="BA1019" s="30"/>
      <c r="BB1019" s="12"/>
      <c r="BF1019" s="12"/>
      <c r="BG1019" s="12"/>
      <c r="BH1019" s="12"/>
      <c r="BO1019" s="7"/>
      <c r="BP1019" s="7"/>
      <c r="BQ1019" s="7"/>
      <c r="BU1019" s="7"/>
      <c r="BV1019" s="7"/>
      <c r="BW1019" s="7"/>
      <c r="CD1019" s="7"/>
      <c r="CE1019" s="7"/>
      <c r="CF1019" s="7"/>
      <c r="CJ1019" s="7"/>
      <c r="CK1019" s="7"/>
      <c r="CL1019" s="7"/>
    </row>
    <row r="1020" spans="1:90">
      <c r="A1020" s="11"/>
      <c r="B1020" s="373"/>
      <c r="C1020" s="373"/>
      <c r="D1020" s="373"/>
      <c r="E1020" s="13"/>
      <c r="F1020" s="11"/>
      <c r="G1020" s="25"/>
      <c r="H1020" s="31"/>
      <c r="I1020" s="30"/>
      <c r="M1020" s="25"/>
      <c r="N1020" s="31"/>
      <c r="O1020" s="30"/>
      <c r="V1020" s="12"/>
      <c r="W1020" s="12"/>
      <c r="X1020" s="14"/>
      <c r="AB1020" s="25"/>
      <c r="AC1020" s="12"/>
      <c r="AD1020" s="12"/>
      <c r="AK1020" s="12"/>
      <c r="AL1020" s="30"/>
      <c r="AM1020" s="32"/>
      <c r="AQ1020" s="12"/>
      <c r="AR1020" s="12"/>
      <c r="AS1020" s="12"/>
      <c r="AZ1020" s="49"/>
      <c r="BA1020" s="30"/>
      <c r="BB1020" s="12"/>
      <c r="BF1020" s="12"/>
      <c r="BG1020" s="12"/>
      <c r="BH1020" s="12"/>
      <c r="BO1020" s="7"/>
      <c r="BP1020" s="7"/>
      <c r="BQ1020" s="7"/>
      <c r="BU1020" s="7"/>
      <c r="BV1020" s="7"/>
      <c r="BW1020" s="7"/>
      <c r="CD1020" s="7"/>
      <c r="CE1020" s="7"/>
      <c r="CF1020" s="7"/>
      <c r="CJ1020" s="7"/>
      <c r="CK1020" s="7"/>
      <c r="CL1020" s="7"/>
    </row>
    <row r="1021" spans="1:90">
      <c r="A1021" s="11"/>
      <c r="B1021" s="373"/>
      <c r="C1021" s="373"/>
      <c r="D1021" s="373"/>
      <c r="E1021" s="13"/>
      <c r="F1021" s="11"/>
      <c r="G1021" s="25"/>
      <c r="H1021" s="31"/>
      <c r="I1021" s="30"/>
      <c r="M1021" s="25"/>
      <c r="N1021" s="31"/>
      <c r="O1021" s="30"/>
      <c r="V1021" s="12"/>
      <c r="W1021" s="12"/>
      <c r="X1021" s="14"/>
      <c r="AB1021" s="25"/>
      <c r="AC1021" s="12"/>
      <c r="AD1021" s="12"/>
      <c r="AK1021" s="12"/>
      <c r="AL1021" s="30"/>
      <c r="AM1021" s="32"/>
      <c r="AQ1021" s="12"/>
      <c r="AR1021" s="12"/>
      <c r="AS1021" s="12"/>
      <c r="AZ1021" s="49"/>
      <c r="BA1021" s="30"/>
      <c r="BB1021" s="12"/>
      <c r="BF1021" s="12"/>
      <c r="BG1021" s="12"/>
      <c r="BH1021" s="12"/>
      <c r="BO1021" s="7"/>
      <c r="BP1021" s="7"/>
      <c r="BQ1021" s="7"/>
      <c r="BU1021" s="7"/>
      <c r="BV1021" s="7"/>
      <c r="BW1021" s="7"/>
      <c r="CD1021" s="7"/>
      <c r="CE1021" s="7"/>
      <c r="CF1021" s="7"/>
      <c r="CJ1021" s="7"/>
      <c r="CK1021" s="7"/>
      <c r="CL1021" s="7"/>
    </row>
    <row r="1022" spans="1:90">
      <c r="A1022" s="11"/>
      <c r="B1022" s="373"/>
      <c r="C1022" s="373"/>
      <c r="D1022" s="373"/>
      <c r="E1022" s="13"/>
      <c r="F1022" s="11"/>
      <c r="G1022" s="25"/>
      <c r="H1022" s="31"/>
      <c r="I1022" s="30"/>
      <c r="M1022" s="25"/>
      <c r="N1022" s="31"/>
      <c r="O1022" s="30"/>
      <c r="V1022" s="12"/>
      <c r="W1022" s="12"/>
      <c r="X1022" s="14"/>
      <c r="AB1022" s="25"/>
      <c r="AC1022" s="12"/>
      <c r="AD1022" s="12"/>
      <c r="AK1022" s="12"/>
      <c r="AL1022" s="30"/>
      <c r="AM1022" s="32"/>
      <c r="AQ1022" s="12"/>
      <c r="AR1022" s="12"/>
      <c r="AS1022" s="12"/>
      <c r="AZ1022" s="49"/>
      <c r="BA1022" s="30"/>
      <c r="BB1022" s="12"/>
      <c r="BF1022" s="12"/>
      <c r="BG1022" s="12"/>
      <c r="BH1022" s="12"/>
      <c r="BO1022" s="7"/>
      <c r="BP1022" s="7"/>
      <c r="BQ1022" s="7"/>
      <c r="BU1022" s="7"/>
      <c r="BV1022" s="7"/>
      <c r="BW1022" s="7"/>
      <c r="CD1022" s="7"/>
      <c r="CE1022" s="7"/>
      <c r="CF1022" s="7"/>
      <c r="CJ1022" s="7"/>
      <c r="CK1022" s="7"/>
      <c r="CL1022" s="7"/>
    </row>
    <row r="1023" spans="1:90">
      <c r="A1023" s="11"/>
      <c r="B1023" s="373"/>
      <c r="C1023" s="373"/>
      <c r="D1023" s="373"/>
      <c r="E1023" s="13"/>
      <c r="F1023" s="11"/>
      <c r="G1023" s="25"/>
      <c r="H1023" s="31"/>
      <c r="I1023" s="30"/>
      <c r="M1023" s="25"/>
      <c r="N1023" s="31"/>
      <c r="O1023" s="30"/>
      <c r="V1023" s="12"/>
      <c r="W1023" s="12"/>
      <c r="X1023" s="14"/>
      <c r="AB1023" s="25"/>
      <c r="AC1023" s="12"/>
      <c r="AD1023" s="12"/>
      <c r="AK1023" s="12"/>
      <c r="AL1023" s="30"/>
      <c r="AM1023" s="32"/>
      <c r="AQ1023" s="12"/>
      <c r="AR1023" s="12"/>
      <c r="AS1023" s="12"/>
      <c r="AZ1023" s="49"/>
      <c r="BA1023" s="30"/>
      <c r="BB1023" s="12"/>
      <c r="BF1023" s="12"/>
      <c r="BG1023" s="12"/>
      <c r="BH1023" s="12"/>
      <c r="BO1023" s="7"/>
      <c r="BP1023" s="7"/>
      <c r="BQ1023" s="7"/>
      <c r="BU1023" s="7"/>
      <c r="BV1023" s="7"/>
      <c r="BW1023" s="7"/>
      <c r="CD1023" s="7"/>
      <c r="CE1023" s="7"/>
      <c r="CF1023" s="7"/>
      <c r="CJ1023" s="7"/>
      <c r="CK1023" s="7"/>
      <c r="CL1023" s="7"/>
    </row>
    <row r="1024" spans="1:90">
      <c r="A1024" s="11"/>
      <c r="B1024" s="373"/>
      <c r="C1024" s="373"/>
      <c r="D1024" s="373"/>
      <c r="E1024" s="13"/>
      <c r="F1024" s="11"/>
      <c r="G1024" s="25"/>
      <c r="H1024" s="31"/>
      <c r="I1024" s="30"/>
      <c r="M1024" s="25"/>
      <c r="N1024" s="31"/>
      <c r="O1024" s="30"/>
      <c r="V1024" s="12"/>
      <c r="W1024" s="12"/>
      <c r="X1024" s="14"/>
      <c r="AB1024" s="25"/>
      <c r="AC1024" s="12"/>
      <c r="AD1024" s="12"/>
      <c r="AK1024" s="12"/>
      <c r="AL1024" s="30"/>
      <c r="AM1024" s="32"/>
      <c r="AQ1024" s="12"/>
      <c r="AR1024" s="12"/>
      <c r="AS1024" s="12"/>
      <c r="AZ1024" s="49"/>
      <c r="BA1024" s="30"/>
      <c r="BB1024" s="12"/>
      <c r="BF1024" s="12"/>
      <c r="BG1024" s="12"/>
      <c r="BH1024" s="12"/>
      <c r="BO1024" s="7"/>
      <c r="BP1024" s="7"/>
      <c r="BQ1024" s="7"/>
      <c r="BU1024" s="7"/>
      <c r="BV1024" s="7"/>
      <c r="BW1024" s="7"/>
      <c r="CD1024" s="7"/>
      <c r="CE1024" s="7"/>
      <c r="CF1024" s="7"/>
      <c r="CJ1024" s="7"/>
      <c r="CK1024" s="7"/>
      <c r="CL1024" s="7"/>
    </row>
    <row r="1025" spans="1:90">
      <c r="A1025" s="11"/>
      <c r="B1025" s="373"/>
      <c r="C1025" s="373"/>
      <c r="D1025" s="373"/>
      <c r="E1025" s="13"/>
      <c r="F1025" s="11"/>
      <c r="G1025" s="25"/>
      <c r="H1025" s="31"/>
      <c r="I1025" s="30"/>
      <c r="M1025" s="25"/>
      <c r="N1025" s="31"/>
      <c r="O1025" s="30"/>
      <c r="V1025" s="12"/>
      <c r="W1025" s="12"/>
      <c r="X1025" s="14"/>
      <c r="AB1025" s="25"/>
      <c r="AC1025" s="12"/>
      <c r="AD1025" s="12"/>
      <c r="AK1025" s="12"/>
      <c r="AL1025" s="30"/>
      <c r="AM1025" s="32"/>
      <c r="AQ1025" s="12"/>
      <c r="AR1025" s="12"/>
      <c r="AS1025" s="12"/>
      <c r="AZ1025" s="49"/>
      <c r="BA1025" s="30"/>
      <c r="BB1025" s="12"/>
      <c r="BF1025" s="12"/>
      <c r="BG1025" s="12"/>
      <c r="BH1025" s="12"/>
      <c r="BO1025" s="7"/>
      <c r="BP1025" s="7"/>
      <c r="BQ1025" s="7"/>
      <c r="BU1025" s="7"/>
      <c r="BV1025" s="7"/>
      <c r="BW1025" s="7"/>
      <c r="CD1025" s="7"/>
      <c r="CE1025" s="7"/>
      <c r="CF1025" s="7"/>
      <c r="CJ1025" s="7"/>
      <c r="CK1025" s="7"/>
      <c r="CL1025" s="7"/>
    </row>
    <row r="1026" spans="1:90">
      <c r="A1026" s="11"/>
      <c r="B1026" s="373"/>
      <c r="C1026" s="373"/>
      <c r="D1026" s="373"/>
      <c r="E1026" s="13"/>
      <c r="F1026" s="11"/>
      <c r="G1026" s="25"/>
      <c r="H1026" s="31"/>
      <c r="I1026" s="30"/>
      <c r="M1026" s="25"/>
      <c r="N1026" s="31"/>
      <c r="O1026" s="30"/>
      <c r="V1026" s="12"/>
      <c r="W1026" s="12"/>
      <c r="X1026" s="14"/>
      <c r="AB1026" s="25"/>
      <c r="AC1026" s="12"/>
      <c r="AD1026" s="12"/>
      <c r="AK1026" s="12"/>
      <c r="AL1026" s="30"/>
      <c r="AM1026" s="32"/>
      <c r="AQ1026" s="12"/>
      <c r="AR1026" s="12"/>
      <c r="AS1026" s="12"/>
      <c r="AZ1026" s="49"/>
      <c r="BA1026" s="30"/>
      <c r="BB1026" s="12"/>
      <c r="BF1026" s="12"/>
      <c r="BG1026" s="12"/>
      <c r="BH1026" s="12"/>
      <c r="BO1026" s="7"/>
      <c r="BP1026" s="7"/>
      <c r="BQ1026" s="7"/>
      <c r="BU1026" s="7"/>
      <c r="BV1026" s="7"/>
      <c r="BW1026" s="7"/>
      <c r="CD1026" s="7"/>
      <c r="CE1026" s="7"/>
      <c r="CF1026" s="7"/>
      <c r="CJ1026" s="7"/>
      <c r="CK1026" s="7"/>
      <c r="CL1026" s="7"/>
    </row>
    <row r="1027" spans="1:90">
      <c r="A1027" s="11"/>
      <c r="B1027" s="373"/>
      <c r="C1027" s="373"/>
      <c r="D1027" s="373"/>
      <c r="E1027" s="13"/>
      <c r="F1027" s="11"/>
      <c r="G1027" s="25"/>
      <c r="H1027" s="31"/>
      <c r="I1027" s="30"/>
      <c r="M1027" s="25"/>
      <c r="N1027" s="31"/>
      <c r="O1027" s="30"/>
      <c r="V1027" s="12"/>
      <c r="W1027" s="12"/>
      <c r="X1027" s="14"/>
      <c r="AB1027" s="25"/>
      <c r="AC1027" s="12"/>
      <c r="AD1027" s="12"/>
      <c r="AK1027" s="12"/>
      <c r="AL1027" s="30"/>
      <c r="AM1027" s="32"/>
      <c r="AQ1027" s="12"/>
      <c r="AR1027" s="12"/>
      <c r="AS1027" s="12"/>
      <c r="AZ1027" s="49"/>
      <c r="BA1027" s="30"/>
      <c r="BB1027" s="12"/>
      <c r="BF1027" s="12"/>
      <c r="BG1027" s="12"/>
      <c r="BH1027" s="12"/>
      <c r="BO1027" s="7"/>
      <c r="BP1027" s="7"/>
      <c r="BQ1027" s="7"/>
      <c r="BU1027" s="7"/>
      <c r="BV1027" s="7"/>
      <c r="BW1027" s="7"/>
      <c r="CD1027" s="7"/>
      <c r="CE1027" s="7"/>
      <c r="CF1027" s="7"/>
      <c r="CJ1027" s="7"/>
      <c r="CK1027" s="7"/>
      <c r="CL1027" s="7"/>
    </row>
    <row r="1028" spans="1:90">
      <c r="A1028" s="11"/>
      <c r="B1028" s="373"/>
      <c r="C1028" s="373"/>
      <c r="D1028" s="373"/>
      <c r="E1028" s="13"/>
      <c r="F1028" s="11"/>
      <c r="G1028" s="25"/>
      <c r="H1028" s="31"/>
      <c r="I1028" s="30"/>
      <c r="M1028" s="25"/>
      <c r="N1028" s="31"/>
      <c r="O1028" s="30"/>
      <c r="V1028" s="12"/>
      <c r="W1028" s="12"/>
      <c r="X1028" s="14"/>
      <c r="AB1028" s="25"/>
      <c r="AC1028" s="12"/>
      <c r="AD1028" s="12"/>
      <c r="AK1028" s="12"/>
      <c r="AL1028" s="30"/>
      <c r="AM1028" s="32"/>
      <c r="AQ1028" s="12"/>
      <c r="AR1028" s="12"/>
      <c r="AS1028" s="12"/>
      <c r="AZ1028" s="49"/>
      <c r="BA1028" s="30"/>
      <c r="BB1028" s="12"/>
      <c r="BF1028" s="12"/>
      <c r="BG1028" s="12"/>
      <c r="BH1028" s="12"/>
      <c r="BO1028" s="7"/>
      <c r="BP1028" s="7"/>
      <c r="BQ1028" s="7"/>
      <c r="BU1028" s="7"/>
      <c r="BV1028" s="7"/>
      <c r="BW1028" s="7"/>
      <c r="CD1028" s="7"/>
      <c r="CE1028" s="7"/>
      <c r="CF1028" s="7"/>
      <c r="CJ1028" s="7"/>
      <c r="CK1028" s="7"/>
      <c r="CL1028" s="7"/>
    </row>
    <row r="1029" spans="1:90">
      <c r="A1029" s="11"/>
      <c r="B1029" s="373"/>
      <c r="C1029" s="373"/>
      <c r="D1029" s="373"/>
      <c r="E1029" s="13"/>
      <c r="F1029" s="11"/>
      <c r="G1029" s="25"/>
      <c r="H1029" s="31"/>
      <c r="I1029" s="30"/>
      <c r="M1029" s="25"/>
      <c r="N1029" s="31"/>
      <c r="O1029" s="30"/>
      <c r="V1029" s="12"/>
      <c r="W1029" s="12"/>
      <c r="X1029" s="14"/>
      <c r="AB1029" s="25"/>
      <c r="AC1029" s="12"/>
      <c r="AD1029" s="12"/>
      <c r="AK1029" s="12"/>
      <c r="AL1029" s="30"/>
      <c r="AM1029" s="32"/>
      <c r="AQ1029" s="12"/>
      <c r="AR1029" s="12"/>
      <c r="AS1029" s="12"/>
      <c r="AZ1029" s="49"/>
      <c r="BA1029" s="30"/>
      <c r="BB1029" s="12"/>
      <c r="BF1029" s="12"/>
      <c r="BG1029" s="12"/>
      <c r="BH1029" s="12"/>
      <c r="BO1029" s="7"/>
      <c r="BP1029" s="7"/>
      <c r="BQ1029" s="7"/>
      <c r="BU1029" s="7"/>
      <c r="BV1029" s="7"/>
      <c r="BW1029" s="7"/>
      <c r="CD1029" s="7"/>
      <c r="CE1029" s="7"/>
      <c r="CF1029" s="7"/>
      <c r="CJ1029" s="7"/>
      <c r="CK1029" s="7"/>
      <c r="CL1029" s="7"/>
    </row>
    <row r="1030" spans="1:90">
      <c r="A1030" s="11"/>
      <c r="B1030" s="373"/>
      <c r="C1030" s="373"/>
      <c r="D1030" s="373"/>
      <c r="E1030" s="13"/>
      <c r="F1030" s="11"/>
      <c r="G1030" s="25"/>
      <c r="H1030" s="31"/>
      <c r="I1030" s="30"/>
      <c r="M1030" s="25"/>
      <c r="N1030" s="31"/>
      <c r="O1030" s="30"/>
      <c r="V1030" s="12"/>
      <c r="W1030" s="12"/>
      <c r="X1030" s="14"/>
      <c r="AB1030" s="25"/>
      <c r="AC1030" s="12"/>
      <c r="AD1030" s="12"/>
      <c r="AK1030" s="12"/>
      <c r="AL1030" s="30"/>
      <c r="AM1030" s="32"/>
      <c r="AQ1030" s="12"/>
      <c r="AR1030" s="12"/>
      <c r="AS1030" s="12"/>
      <c r="AZ1030" s="49"/>
      <c r="BA1030" s="30"/>
      <c r="BB1030" s="12"/>
      <c r="BF1030" s="12"/>
      <c r="BG1030" s="12"/>
      <c r="BH1030" s="12"/>
      <c r="BO1030" s="7"/>
      <c r="BP1030" s="7"/>
      <c r="BQ1030" s="7"/>
      <c r="BU1030" s="7"/>
      <c r="BV1030" s="7"/>
      <c r="BW1030" s="7"/>
      <c r="CD1030" s="7"/>
      <c r="CE1030" s="7"/>
      <c r="CF1030" s="7"/>
      <c r="CJ1030" s="7"/>
      <c r="CK1030" s="7"/>
      <c r="CL1030" s="7"/>
    </row>
    <row r="1031" spans="1:90">
      <c r="A1031" s="11"/>
      <c r="B1031" s="373"/>
      <c r="C1031" s="373"/>
      <c r="D1031" s="373"/>
      <c r="E1031" s="13"/>
      <c r="F1031" s="11"/>
      <c r="G1031" s="25"/>
      <c r="H1031" s="31"/>
      <c r="I1031" s="30"/>
      <c r="M1031" s="25"/>
      <c r="N1031" s="31"/>
      <c r="O1031" s="30"/>
      <c r="V1031" s="12"/>
      <c r="W1031" s="12"/>
      <c r="X1031" s="14"/>
      <c r="AB1031" s="25"/>
      <c r="AC1031" s="12"/>
      <c r="AD1031" s="12"/>
      <c r="AK1031" s="12"/>
      <c r="AL1031" s="30"/>
      <c r="AM1031" s="32"/>
      <c r="AQ1031" s="12"/>
      <c r="AR1031" s="12"/>
      <c r="AS1031" s="12"/>
      <c r="AZ1031" s="49"/>
      <c r="BA1031" s="30"/>
      <c r="BB1031" s="12"/>
      <c r="BF1031" s="12"/>
      <c r="BG1031" s="12"/>
      <c r="BH1031" s="12"/>
      <c r="BO1031" s="7"/>
      <c r="BP1031" s="7"/>
      <c r="BQ1031" s="7"/>
      <c r="BU1031" s="7"/>
      <c r="BV1031" s="7"/>
      <c r="BW1031" s="7"/>
      <c r="CD1031" s="7"/>
      <c r="CE1031" s="7"/>
      <c r="CF1031" s="7"/>
      <c r="CJ1031" s="7"/>
      <c r="CK1031" s="7"/>
      <c r="CL1031" s="7"/>
    </row>
    <row r="1032" spans="1:90">
      <c r="A1032" s="11"/>
      <c r="B1032" s="373"/>
      <c r="C1032" s="373"/>
      <c r="D1032" s="373"/>
      <c r="E1032" s="13"/>
      <c r="F1032" s="11"/>
      <c r="G1032" s="25"/>
      <c r="H1032" s="31"/>
      <c r="I1032" s="30"/>
      <c r="M1032" s="25"/>
      <c r="N1032" s="31"/>
      <c r="O1032" s="30"/>
      <c r="V1032" s="12"/>
      <c r="W1032" s="12"/>
      <c r="X1032" s="14"/>
      <c r="AB1032" s="25"/>
      <c r="AC1032" s="12"/>
      <c r="AD1032" s="12"/>
      <c r="AK1032" s="12"/>
      <c r="AL1032" s="30"/>
      <c r="AM1032" s="32"/>
      <c r="AQ1032" s="12"/>
      <c r="AR1032" s="12"/>
      <c r="AS1032" s="12"/>
      <c r="AZ1032" s="49"/>
      <c r="BA1032" s="30"/>
      <c r="BB1032" s="12"/>
      <c r="BF1032" s="12"/>
      <c r="BG1032" s="12"/>
      <c r="BH1032" s="12"/>
      <c r="BO1032" s="7"/>
      <c r="BP1032" s="7"/>
      <c r="BQ1032" s="7"/>
      <c r="BU1032" s="7"/>
      <c r="BV1032" s="7"/>
      <c r="BW1032" s="7"/>
      <c r="CD1032" s="7"/>
      <c r="CE1032" s="7"/>
      <c r="CF1032" s="7"/>
      <c r="CJ1032" s="7"/>
      <c r="CK1032" s="7"/>
      <c r="CL1032" s="7"/>
    </row>
    <row r="1033" spans="1:90">
      <c r="A1033" s="11"/>
      <c r="B1033" s="373"/>
      <c r="C1033" s="373"/>
      <c r="D1033" s="373"/>
      <c r="E1033" s="13"/>
      <c r="F1033" s="11"/>
      <c r="G1033" s="25"/>
      <c r="H1033" s="31"/>
      <c r="I1033" s="30"/>
      <c r="M1033" s="25"/>
      <c r="N1033" s="31"/>
      <c r="O1033" s="30"/>
      <c r="V1033" s="12"/>
      <c r="W1033" s="12"/>
      <c r="X1033" s="14"/>
      <c r="AB1033" s="25"/>
      <c r="AC1033" s="12"/>
      <c r="AD1033" s="12"/>
      <c r="AK1033" s="12"/>
      <c r="AL1033" s="30"/>
      <c r="AM1033" s="32"/>
      <c r="AQ1033" s="12"/>
      <c r="AR1033" s="12"/>
      <c r="AS1033" s="12"/>
      <c r="AZ1033" s="49"/>
      <c r="BA1033" s="30"/>
      <c r="BB1033" s="12"/>
      <c r="BF1033" s="12"/>
      <c r="BG1033" s="12"/>
      <c r="BH1033" s="12"/>
      <c r="BO1033" s="7"/>
      <c r="BP1033" s="7"/>
      <c r="BQ1033" s="7"/>
      <c r="BU1033" s="7"/>
      <c r="BV1033" s="7"/>
      <c r="BW1033" s="7"/>
      <c r="CD1033" s="7"/>
      <c r="CE1033" s="7"/>
      <c r="CF1033" s="7"/>
      <c r="CJ1033" s="7"/>
      <c r="CK1033" s="7"/>
      <c r="CL1033" s="7"/>
    </row>
    <row r="1034" spans="1:90">
      <c r="A1034" s="11"/>
      <c r="B1034" s="373"/>
      <c r="C1034" s="373"/>
      <c r="D1034" s="373"/>
      <c r="E1034" s="13"/>
      <c r="F1034" s="11"/>
      <c r="G1034" s="25"/>
      <c r="H1034" s="31"/>
      <c r="I1034" s="30"/>
      <c r="M1034" s="25"/>
      <c r="N1034" s="31"/>
      <c r="O1034" s="30"/>
      <c r="V1034" s="12"/>
      <c r="W1034" s="12"/>
      <c r="X1034" s="14"/>
      <c r="AB1034" s="25"/>
      <c r="AC1034" s="12"/>
      <c r="AD1034" s="12"/>
      <c r="AK1034" s="12"/>
      <c r="AL1034" s="30"/>
      <c r="AM1034" s="32"/>
      <c r="AQ1034" s="12"/>
      <c r="AR1034" s="12"/>
      <c r="AS1034" s="12"/>
      <c r="AZ1034" s="49"/>
      <c r="BA1034" s="30"/>
      <c r="BB1034" s="12"/>
      <c r="BF1034" s="12"/>
      <c r="BG1034" s="12"/>
      <c r="BH1034" s="12"/>
      <c r="BO1034" s="7"/>
      <c r="BP1034" s="7"/>
      <c r="BQ1034" s="7"/>
      <c r="BU1034" s="7"/>
      <c r="BV1034" s="7"/>
      <c r="BW1034" s="7"/>
      <c r="CD1034" s="7"/>
      <c r="CE1034" s="7"/>
      <c r="CF1034" s="7"/>
      <c r="CJ1034" s="7"/>
      <c r="CK1034" s="7"/>
      <c r="CL1034" s="7"/>
    </row>
    <row r="1035" spans="1:90">
      <c r="A1035" s="11"/>
      <c r="B1035" s="373"/>
      <c r="C1035" s="373"/>
      <c r="D1035" s="373"/>
      <c r="E1035" s="13"/>
      <c r="F1035" s="11"/>
      <c r="G1035" s="25"/>
      <c r="H1035" s="31"/>
      <c r="I1035" s="30"/>
      <c r="M1035" s="25"/>
      <c r="N1035" s="31"/>
      <c r="O1035" s="30"/>
      <c r="V1035" s="12"/>
      <c r="W1035" s="12"/>
      <c r="X1035" s="14"/>
      <c r="AB1035" s="25"/>
      <c r="AC1035" s="12"/>
      <c r="AD1035" s="12"/>
      <c r="AK1035" s="12"/>
      <c r="AL1035" s="30"/>
      <c r="AM1035" s="32"/>
      <c r="AQ1035" s="12"/>
      <c r="AR1035" s="12"/>
      <c r="AS1035" s="12"/>
      <c r="AZ1035" s="49"/>
      <c r="BA1035" s="30"/>
      <c r="BB1035" s="12"/>
      <c r="BF1035" s="12"/>
      <c r="BG1035" s="12"/>
      <c r="BH1035" s="12"/>
      <c r="BO1035" s="7"/>
      <c r="BP1035" s="7"/>
      <c r="BQ1035" s="7"/>
      <c r="BU1035" s="7"/>
      <c r="BV1035" s="7"/>
      <c r="BW1035" s="7"/>
      <c r="CD1035" s="7"/>
      <c r="CE1035" s="7"/>
      <c r="CF1035" s="7"/>
      <c r="CJ1035" s="7"/>
      <c r="CK1035" s="7"/>
      <c r="CL1035" s="7"/>
    </row>
    <row r="1036" spans="1:90">
      <c r="A1036" s="11"/>
      <c r="B1036" s="373"/>
      <c r="C1036" s="373"/>
      <c r="D1036" s="373"/>
      <c r="E1036" s="13"/>
      <c r="F1036" s="11"/>
      <c r="G1036" s="25"/>
      <c r="H1036" s="31"/>
      <c r="I1036" s="30"/>
      <c r="M1036" s="25"/>
      <c r="N1036" s="31"/>
      <c r="O1036" s="30"/>
      <c r="V1036" s="12"/>
      <c r="W1036" s="12"/>
      <c r="X1036" s="14"/>
      <c r="AB1036" s="25"/>
      <c r="AC1036" s="12"/>
      <c r="AD1036" s="12"/>
      <c r="AK1036" s="12"/>
      <c r="AL1036" s="30"/>
      <c r="AM1036" s="32"/>
      <c r="AQ1036" s="12"/>
      <c r="AR1036" s="12"/>
      <c r="AS1036" s="12"/>
      <c r="AZ1036" s="49"/>
      <c r="BA1036" s="30"/>
      <c r="BB1036" s="12"/>
      <c r="BF1036" s="12"/>
      <c r="BG1036" s="12"/>
      <c r="BH1036" s="12"/>
      <c r="BO1036" s="7"/>
      <c r="BP1036" s="7"/>
      <c r="BQ1036" s="7"/>
      <c r="BU1036" s="7"/>
      <c r="BV1036" s="7"/>
      <c r="BW1036" s="7"/>
      <c r="CD1036" s="7"/>
      <c r="CE1036" s="7"/>
      <c r="CF1036" s="7"/>
      <c r="CJ1036" s="7"/>
      <c r="CK1036" s="7"/>
      <c r="CL1036" s="7"/>
    </row>
    <row r="1037" spans="1:90">
      <c r="A1037" s="11"/>
      <c r="B1037" s="373"/>
      <c r="C1037" s="373"/>
      <c r="D1037" s="373"/>
      <c r="E1037" s="13"/>
      <c r="F1037" s="11"/>
      <c r="G1037" s="25"/>
      <c r="H1037" s="31"/>
      <c r="I1037" s="30"/>
      <c r="M1037" s="25"/>
      <c r="N1037" s="31"/>
      <c r="O1037" s="30"/>
      <c r="V1037" s="12"/>
      <c r="W1037" s="12"/>
      <c r="X1037" s="14"/>
      <c r="AB1037" s="25"/>
      <c r="AC1037" s="12"/>
      <c r="AD1037" s="12"/>
      <c r="AK1037" s="12"/>
      <c r="AL1037" s="30"/>
      <c r="AM1037" s="32"/>
      <c r="AQ1037" s="12"/>
      <c r="AR1037" s="12"/>
      <c r="AS1037" s="12"/>
      <c r="AZ1037" s="49"/>
      <c r="BA1037" s="30"/>
      <c r="BB1037" s="12"/>
      <c r="BF1037" s="12"/>
      <c r="BG1037" s="12"/>
      <c r="BH1037" s="12"/>
      <c r="BO1037" s="7"/>
      <c r="BP1037" s="7"/>
      <c r="BQ1037" s="7"/>
      <c r="BU1037" s="7"/>
      <c r="BV1037" s="7"/>
      <c r="BW1037" s="7"/>
      <c r="CD1037" s="7"/>
      <c r="CE1037" s="7"/>
      <c r="CF1037" s="7"/>
      <c r="CJ1037" s="7"/>
      <c r="CK1037" s="7"/>
      <c r="CL1037" s="7"/>
    </row>
    <row r="1038" spans="1:90">
      <c r="A1038" s="11"/>
      <c r="B1038" s="373"/>
      <c r="C1038" s="373"/>
      <c r="D1038" s="373"/>
      <c r="E1038" s="13"/>
      <c r="F1038" s="11"/>
      <c r="G1038" s="25"/>
      <c r="H1038" s="31"/>
      <c r="I1038" s="30"/>
      <c r="M1038" s="25"/>
      <c r="N1038" s="31"/>
      <c r="O1038" s="30"/>
      <c r="V1038" s="12"/>
      <c r="W1038" s="12"/>
      <c r="X1038" s="14"/>
      <c r="AB1038" s="25"/>
      <c r="AC1038" s="12"/>
      <c r="AD1038" s="12"/>
      <c r="AK1038" s="12"/>
      <c r="AL1038" s="30"/>
      <c r="AM1038" s="32"/>
      <c r="AQ1038" s="12"/>
      <c r="AR1038" s="12"/>
      <c r="AS1038" s="12"/>
      <c r="AZ1038" s="49"/>
      <c r="BA1038" s="30"/>
      <c r="BB1038" s="12"/>
      <c r="BF1038" s="12"/>
      <c r="BG1038" s="12"/>
      <c r="BH1038" s="12"/>
      <c r="BO1038" s="7"/>
      <c r="BP1038" s="7"/>
      <c r="BQ1038" s="7"/>
      <c r="BU1038" s="7"/>
      <c r="BV1038" s="7"/>
      <c r="BW1038" s="7"/>
      <c r="CD1038" s="7"/>
      <c r="CE1038" s="7"/>
      <c r="CF1038" s="7"/>
      <c r="CJ1038" s="7"/>
      <c r="CK1038" s="7"/>
      <c r="CL1038" s="7"/>
    </row>
    <row r="1039" spans="1:90">
      <c r="A1039" s="11"/>
      <c r="B1039" s="373"/>
      <c r="C1039" s="373"/>
      <c r="D1039" s="373"/>
      <c r="E1039" s="13"/>
      <c r="F1039" s="11"/>
      <c r="G1039" s="25"/>
      <c r="H1039" s="31"/>
      <c r="I1039" s="30"/>
      <c r="M1039" s="25"/>
      <c r="N1039" s="31"/>
      <c r="O1039" s="30"/>
      <c r="V1039" s="12"/>
      <c r="W1039" s="12"/>
      <c r="X1039" s="14"/>
      <c r="AB1039" s="25"/>
      <c r="AC1039" s="12"/>
      <c r="AD1039" s="12"/>
      <c r="AK1039" s="12"/>
      <c r="AL1039" s="30"/>
      <c r="AM1039" s="32"/>
      <c r="AQ1039" s="12"/>
      <c r="AR1039" s="12"/>
      <c r="AS1039" s="12"/>
      <c r="AZ1039" s="49"/>
      <c r="BA1039" s="30"/>
      <c r="BB1039" s="12"/>
      <c r="BF1039" s="12"/>
      <c r="BG1039" s="12"/>
      <c r="BH1039" s="12"/>
      <c r="BO1039" s="7"/>
      <c r="BP1039" s="7"/>
      <c r="BQ1039" s="7"/>
      <c r="BU1039" s="7"/>
      <c r="BV1039" s="7"/>
      <c r="BW1039" s="7"/>
      <c r="CD1039" s="7"/>
      <c r="CE1039" s="7"/>
      <c r="CF1039" s="7"/>
      <c r="CJ1039" s="7"/>
      <c r="CK1039" s="7"/>
      <c r="CL1039" s="7"/>
    </row>
    <row r="1040" spans="1:90">
      <c r="A1040" s="11"/>
      <c r="B1040" s="373"/>
      <c r="C1040" s="373"/>
      <c r="D1040" s="373"/>
      <c r="E1040" s="13"/>
      <c r="F1040" s="11"/>
      <c r="G1040" s="25"/>
      <c r="H1040" s="31"/>
      <c r="I1040" s="30"/>
      <c r="M1040" s="25"/>
      <c r="N1040" s="31"/>
      <c r="O1040" s="30"/>
      <c r="V1040" s="12"/>
      <c r="W1040" s="12"/>
      <c r="X1040" s="14"/>
      <c r="AB1040" s="25"/>
      <c r="AC1040" s="12"/>
      <c r="AD1040" s="12"/>
      <c r="AK1040" s="12"/>
      <c r="AL1040" s="30"/>
      <c r="AM1040" s="32"/>
      <c r="AQ1040" s="12"/>
      <c r="AR1040" s="12"/>
      <c r="AS1040" s="12"/>
      <c r="AZ1040" s="49"/>
      <c r="BA1040" s="30"/>
      <c r="BB1040" s="12"/>
      <c r="BF1040" s="12"/>
      <c r="BG1040" s="12"/>
      <c r="BH1040" s="12"/>
      <c r="BO1040" s="7"/>
      <c r="BP1040" s="7"/>
      <c r="BQ1040" s="7"/>
      <c r="BU1040" s="7"/>
      <c r="BV1040" s="7"/>
      <c r="BW1040" s="7"/>
      <c r="CD1040" s="7"/>
      <c r="CE1040" s="7"/>
      <c r="CF1040" s="7"/>
      <c r="CJ1040" s="7"/>
      <c r="CK1040" s="7"/>
      <c r="CL1040" s="7"/>
    </row>
    <row r="1041" spans="1:90">
      <c r="A1041" s="11"/>
      <c r="B1041" s="373"/>
      <c r="C1041" s="373"/>
      <c r="D1041" s="373"/>
      <c r="E1041" s="13"/>
      <c r="F1041" s="11"/>
      <c r="G1041" s="25"/>
      <c r="H1041" s="31"/>
      <c r="I1041" s="30"/>
      <c r="M1041" s="25"/>
      <c r="N1041" s="31"/>
      <c r="O1041" s="30"/>
      <c r="V1041" s="12"/>
      <c r="W1041" s="12"/>
      <c r="X1041" s="14"/>
      <c r="AB1041" s="25"/>
      <c r="AC1041" s="12"/>
      <c r="AD1041" s="12"/>
      <c r="AK1041" s="12"/>
      <c r="AL1041" s="30"/>
      <c r="AM1041" s="32"/>
      <c r="AQ1041" s="12"/>
      <c r="AR1041" s="12"/>
      <c r="AS1041" s="12"/>
      <c r="AZ1041" s="49"/>
      <c r="BA1041" s="30"/>
      <c r="BB1041" s="12"/>
      <c r="BF1041" s="12"/>
      <c r="BG1041" s="12"/>
      <c r="BH1041" s="12"/>
      <c r="BO1041" s="7"/>
      <c r="BP1041" s="7"/>
      <c r="BQ1041" s="7"/>
      <c r="BU1041" s="7"/>
      <c r="BV1041" s="7"/>
      <c r="BW1041" s="7"/>
      <c r="CD1041" s="7"/>
      <c r="CE1041" s="7"/>
      <c r="CF1041" s="7"/>
      <c r="CJ1041" s="7"/>
      <c r="CK1041" s="7"/>
      <c r="CL1041" s="7"/>
    </row>
    <row r="1042" spans="1:90">
      <c r="A1042" s="11"/>
      <c r="B1042" s="373"/>
      <c r="C1042" s="373"/>
      <c r="D1042" s="373"/>
      <c r="E1042" s="13"/>
      <c r="F1042" s="11"/>
      <c r="G1042" s="25"/>
      <c r="H1042" s="31"/>
      <c r="I1042" s="30"/>
      <c r="M1042" s="25"/>
      <c r="N1042" s="31"/>
      <c r="O1042" s="30"/>
      <c r="V1042" s="12"/>
      <c r="W1042" s="12"/>
      <c r="X1042" s="14"/>
      <c r="AB1042" s="25"/>
      <c r="AC1042" s="12"/>
      <c r="AD1042" s="12"/>
      <c r="AK1042" s="12"/>
      <c r="AL1042" s="30"/>
      <c r="AM1042" s="32"/>
      <c r="AQ1042" s="12"/>
      <c r="AR1042" s="12"/>
      <c r="AS1042" s="12"/>
      <c r="AZ1042" s="49"/>
      <c r="BA1042" s="30"/>
      <c r="BB1042" s="12"/>
      <c r="BF1042" s="12"/>
      <c r="BG1042" s="12"/>
      <c r="BH1042" s="12"/>
      <c r="BO1042" s="7"/>
      <c r="BP1042" s="7"/>
      <c r="BQ1042" s="7"/>
      <c r="BU1042" s="7"/>
      <c r="BV1042" s="7"/>
      <c r="BW1042" s="7"/>
      <c r="CD1042" s="7"/>
      <c r="CE1042" s="7"/>
      <c r="CF1042" s="7"/>
      <c r="CJ1042" s="7"/>
      <c r="CK1042" s="7"/>
      <c r="CL1042" s="7"/>
    </row>
    <row r="1043" spans="1:90">
      <c r="A1043" s="11"/>
      <c r="B1043" s="373"/>
      <c r="C1043" s="373"/>
      <c r="D1043" s="373"/>
      <c r="E1043" s="13"/>
      <c r="F1043" s="11"/>
      <c r="G1043" s="25"/>
      <c r="H1043" s="31"/>
      <c r="I1043" s="30"/>
      <c r="M1043" s="25"/>
      <c r="N1043" s="31"/>
      <c r="O1043" s="30"/>
      <c r="V1043" s="12"/>
      <c r="W1043" s="12"/>
      <c r="X1043" s="14"/>
      <c r="AB1043" s="25"/>
      <c r="AC1043" s="12"/>
      <c r="AD1043" s="12"/>
      <c r="AK1043" s="12"/>
      <c r="AL1043" s="30"/>
      <c r="AM1043" s="32"/>
      <c r="AQ1043" s="12"/>
      <c r="AR1043" s="12"/>
      <c r="AS1043" s="12"/>
      <c r="AZ1043" s="49"/>
      <c r="BA1043" s="30"/>
      <c r="BB1043" s="12"/>
      <c r="BF1043" s="12"/>
      <c r="BG1043" s="12"/>
      <c r="BH1043" s="12"/>
      <c r="BO1043" s="7"/>
      <c r="BP1043" s="7"/>
      <c r="BQ1043" s="7"/>
      <c r="BU1043" s="7"/>
      <c r="BV1043" s="7"/>
      <c r="BW1043" s="7"/>
      <c r="CD1043" s="7"/>
      <c r="CE1043" s="7"/>
      <c r="CF1043" s="7"/>
      <c r="CJ1043" s="7"/>
      <c r="CK1043" s="7"/>
      <c r="CL1043" s="7"/>
    </row>
    <row r="1044" spans="1:90">
      <c r="A1044" s="11"/>
      <c r="B1044" s="373"/>
      <c r="C1044" s="373"/>
      <c r="D1044" s="373"/>
      <c r="E1044" s="13"/>
      <c r="F1044" s="11"/>
      <c r="G1044" s="25"/>
      <c r="H1044" s="31"/>
      <c r="I1044" s="30"/>
      <c r="M1044" s="25"/>
      <c r="N1044" s="31"/>
      <c r="O1044" s="30"/>
      <c r="V1044" s="12"/>
      <c r="W1044" s="12"/>
      <c r="X1044" s="14"/>
      <c r="AB1044" s="25"/>
      <c r="AC1044" s="12"/>
      <c r="AD1044" s="12"/>
      <c r="AK1044" s="12"/>
      <c r="AL1044" s="30"/>
      <c r="AM1044" s="32"/>
      <c r="AQ1044" s="12"/>
      <c r="AR1044" s="12"/>
      <c r="AS1044" s="12"/>
      <c r="AZ1044" s="49"/>
      <c r="BA1044" s="30"/>
      <c r="BB1044" s="12"/>
      <c r="BF1044" s="12"/>
      <c r="BG1044" s="12"/>
      <c r="BH1044" s="12"/>
      <c r="BO1044" s="7"/>
      <c r="BP1044" s="7"/>
      <c r="BQ1044" s="7"/>
      <c r="BU1044" s="7"/>
      <c r="BV1044" s="7"/>
      <c r="BW1044" s="7"/>
      <c r="CD1044" s="7"/>
      <c r="CE1044" s="7"/>
      <c r="CF1044" s="7"/>
      <c r="CJ1044" s="7"/>
      <c r="CK1044" s="7"/>
      <c r="CL1044" s="7"/>
    </row>
    <row r="1045" spans="1:90">
      <c r="A1045" s="11"/>
      <c r="B1045" s="373"/>
      <c r="C1045" s="373"/>
      <c r="D1045" s="373"/>
      <c r="E1045" s="13"/>
      <c r="F1045" s="11"/>
      <c r="G1045" s="25"/>
      <c r="H1045" s="31"/>
      <c r="I1045" s="30"/>
      <c r="M1045" s="25"/>
      <c r="N1045" s="31"/>
      <c r="O1045" s="30"/>
      <c r="V1045" s="12"/>
      <c r="W1045" s="12"/>
      <c r="X1045" s="14"/>
      <c r="AB1045" s="25"/>
      <c r="AC1045" s="12"/>
      <c r="AD1045" s="12"/>
      <c r="AK1045" s="12"/>
      <c r="AL1045" s="30"/>
      <c r="AM1045" s="32"/>
      <c r="AQ1045" s="12"/>
      <c r="AR1045" s="12"/>
      <c r="AS1045" s="12"/>
      <c r="AZ1045" s="49"/>
      <c r="BA1045" s="30"/>
      <c r="BB1045" s="12"/>
      <c r="BF1045" s="12"/>
      <c r="BG1045" s="12"/>
      <c r="BH1045" s="12"/>
      <c r="BO1045" s="7"/>
      <c r="BP1045" s="7"/>
      <c r="BQ1045" s="7"/>
      <c r="BU1045" s="7"/>
      <c r="BV1045" s="7"/>
      <c r="BW1045" s="7"/>
      <c r="CD1045" s="7"/>
      <c r="CE1045" s="7"/>
      <c r="CF1045" s="7"/>
      <c r="CJ1045" s="7"/>
      <c r="CK1045" s="7"/>
      <c r="CL1045" s="7"/>
    </row>
    <row r="1046" spans="1:90">
      <c r="A1046" s="11"/>
      <c r="B1046" s="373"/>
      <c r="C1046" s="373"/>
      <c r="D1046" s="373"/>
      <c r="E1046" s="13"/>
      <c r="F1046" s="11"/>
      <c r="G1046" s="25"/>
      <c r="H1046" s="31"/>
      <c r="I1046" s="30"/>
      <c r="M1046" s="25"/>
      <c r="N1046" s="31"/>
      <c r="O1046" s="30"/>
      <c r="V1046" s="12"/>
      <c r="W1046" s="12"/>
      <c r="X1046" s="14"/>
      <c r="AB1046" s="25"/>
      <c r="AC1046" s="12"/>
      <c r="AD1046" s="12"/>
      <c r="AK1046" s="12"/>
      <c r="AL1046" s="30"/>
      <c r="AM1046" s="32"/>
      <c r="AQ1046" s="12"/>
      <c r="AR1046" s="12"/>
      <c r="AS1046" s="12"/>
      <c r="AZ1046" s="49"/>
      <c r="BA1046" s="30"/>
      <c r="BB1046" s="12"/>
      <c r="BF1046" s="12"/>
      <c r="BG1046" s="12"/>
      <c r="BH1046" s="12"/>
      <c r="BO1046" s="7"/>
      <c r="BP1046" s="7"/>
      <c r="BQ1046" s="7"/>
      <c r="BU1046" s="7"/>
      <c r="BV1046" s="7"/>
      <c r="BW1046" s="7"/>
      <c r="CD1046" s="7"/>
      <c r="CE1046" s="7"/>
      <c r="CF1046" s="7"/>
      <c r="CJ1046" s="7"/>
      <c r="CK1046" s="7"/>
      <c r="CL1046" s="7"/>
    </row>
    <row r="1047" spans="1:90">
      <c r="A1047" s="11"/>
      <c r="B1047" s="373"/>
      <c r="C1047" s="373"/>
      <c r="D1047" s="373"/>
      <c r="E1047" s="13"/>
      <c r="F1047" s="11"/>
      <c r="G1047" s="25"/>
      <c r="H1047" s="31"/>
      <c r="I1047" s="30"/>
      <c r="M1047" s="25"/>
      <c r="N1047" s="31"/>
      <c r="O1047" s="30"/>
      <c r="V1047" s="12"/>
      <c r="W1047" s="12"/>
      <c r="X1047" s="14"/>
      <c r="AB1047" s="25"/>
      <c r="AC1047" s="12"/>
      <c r="AD1047" s="12"/>
      <c r="AK1047" s="12"/>
      <c r="AL1047" s="30"/>
      <c r="AM1047" s="32"/>
      <c r="AQ1047" s="12"/>
      <c r="AR1047" s="12"/>
      <c r="AS1047" s="12"/>
      <c r="AZ1047" s="49"/>
      <c r="BA1047" s="30"/>
      <c r="BB1047" s="12"/>
      <c r="BF1047" s="12"/>
      <c r="BG1047" s="12"/>
      <c r="BH1047" s="12"/>
      <c r="BO1047" s="7"/>
      <c r="BP1047" s="7"/>
      <c r="BQ1047" s="7"/>
      <c r="BU1047" s="7"/>
      <c r="BV1047" s="7"/>
      <c r="BW1047" s="7"/>
      <c r="CD1047" s="7"/>
      <c r="CE1047" s="7"/>
      <c r="CF1047" s="7"/>
      <c r="CJ1047" s="7"/>
      <c r="CK1047" s="7"/>
      <c r="CL1047" s="7"/>
    </row>
    <row r="1048" spans="1:90">
      <c r="A1048" s="11"/>
      <c r="B1048" s="373"/>
      <c r="C1048" s="373"/>
      <c r="D1048" s="373"/>
      <c r="E1048" s="13"/>
      <c r="F1048" s="11"/>
      <c r="G1048" s="25"/>
      <c r="H1048" s="31"/>
      <c r="I1048" s="30"/>
      <c r="M1048" s="25"/>
      <c r="N1048" s="31"/>
      <c r="O1048" s="30"/>
      <c r="V1048" s="12"/>
      <c r="W1048" s="12"/>
      <c r="X1048" s="14"/>
      <c r="AB1048" s="25"/>
      <c r="AC1048" s="12"/>
      <c r="AD1048" s="12"/>
      <c r="AK1048" s="12"/>
      <c r="AL1048" s="30"/>
      <c r="AM1048" s="32"/>
      <c r="AQ1048" s="12"/>
      <c r="AR1048" s="12"/>
      <c r="AS1048" s="12"/>
      <c r="AZ1048" s="49"/>
      <c r="BA1048" s="30"/>
      <c r="BB1048" s="12"/>
      <c r="BF1048" s="12"/>
      <c r="BG1048" s="12"/>
      <c r="BH1048" s="12"/>
      <c r="BO1048" s="7"/>
      <c r="BP1048" s="7"/>
      <c r="BQ1048" s="7"/>
      <c r="BU1048" s="7"/>
      <c r="BV1048" s="7"/>
      <c r="BW1048" s="7"/>
      <c r="CD1048" s="7"/>
      <c r="CE1048" s="7"/>
      <c r="CF1048" s="7"/>
      <c r="CJ1048" s="7"/>
      <c r="CK1048" s="7"/>
      <c r="CL1048" s="7"/>
    </row>
    <row r="1049" spans="1:90">
      <c r="A1049" s="11"/>
      <c r="B1049" s="373"/>
      <c r="C1049" s="373"/>
      <c r="D1049" s="373"/>
      <c r="E1049" s="13"/>
      <c r="F1049" s="11"/>
      <c r="G1049" s="25"/>
      <c r="H1049" s="31"/>
      <c r="I1049" s="30"/>
      <c r="M1049" s="25"/>
      <c r="N1049" s="31"/>
      <c r="O1049" s="30"/>
      <c r="V1049" s="12"/>
      <c r="W1049" s="12"/>
      <c r="X1049" s="14"/>
      <c r="AB1049" s="25"/>
      <c r="AC1049" s="12"/>
      <c r="AD1049" s="12"/>
      <c r="AK1049" s="12"/>
      <c r="AL1049" s="30"/>
      <c r="AM1049" s="32"/>
      <c r="AQ1049" s="12"/>
      <c r="AR1049" s="12"/>
      <c r="AS1049" s="12"/>
      <c r="AZ1049" s="49"/>
      <c r="BA1049" s="30"/>
      <c r="BB1049" s="12"/>
      <c r="BF1049" s="12"/>
      <c r="BG1049" s="12"/>
      <c r="BH1049" s="12"/>
      <c r="BO1049" s="7"/>
      <c r="BP1049" s="7"/>
      <c r="BQ1049" s="7"/>
      <c r="BU1049" s="7"/>
      <c r="BV1049" s="7"/>
      <c r="BW1049" s="7"/>
      <c r="CD1049" s="7"/>
      <c r="CE1049" s="7"/>
      <c r="CF1049" s="7"/>
      <c r="CJ1049" s="7"/>
      <c r="CK1049" s="7"/>
      <c r="CL1049" s="7"/>
    </row>
    <row r="1050" spans="1:90">
      <c r="A1050" s="11"/>
      <c r="B1050" s="373"/>
      <c r="C1050" s="373"/>
      <c r="D1050" s="373"/>
      <c r="E1050" s="13"/>
      <c r="F1050" s="11"/>
      <c r="G1050" s="25"/>
      <c r="H1050" s="31"/>
      <c r="I1050" s="30"/>
      <c r="M1050" s="25"/>
      <c r="N1050" s="31"/>
      <c r="O1050" s="30"/>
      <c r="V1050" s="12"/>
      <c r="W1050" s="12"/>
      <c r="X1050" s="14"/>
      <c r="AB1050" s="25"/>
      <c r="AC1050" s="12"/>
      <c r="AD1050" s="12"/>
      <c r="AK1050" s="12"/>
      <c r="AL1050" s="30"/>
      <c r="AM1050" s="32"/>
      <c r="AQ1050" s="12"/>
      <c r="AR1050" s="12"/>
      <c r="AS1050" s="12"/>
      <c r="AZ1050" s="49"/>
      <c r="BA1050" s="30"/>
      <c r="BB1050" s="12"/>
      <c r="BF1050" s="12"/>
      <c r="BG1050" s="12"/>
      <c r="BH1050" s="12"/>
      <c r="BO1050" s="7"/>
      <c r="BP1050" s="7"/>
      <c r="BQ1050" s="7"/>
      <c r="BU1050" s="7"/>
      <c r="BV1050" s="7"/>
      <c r="BW1050" s="7"/>
      <c r="CD1050" s="7"/>
      <c r="CE1050" s="7"/>
      <c r="CF1050" s="7"/>
      <c r="CJ1050" s="7"/>
      <c r="CK1050" s="7"/>
      <c r="CL1050" s="7"/>
    </row>
    <row r="1051" spans="1:90">
      <c r="A1051" s="11"/>
      <c r="B1051" s="373"/>
      <c r="C1051" s="373"/>
      <c r="D1051" s="373"/>
      <c r="E1051" s="13"/>
      <c r="F1051" s="11"/>
      <c r="G1051" s="25"/>
      <c r="H1051" s="31"/>
      <c r="I1051" s="30"/>
      <c r="M1051" s="25"/>
      <c r="N1051" s="31"/>
      <c r="O1051" s="30"/>
      <c r="V1051" s="12"/>
      <c r="W1051" s="12"/>
      <c r="X1051" s="14"/>
      <c r="AB1051" s="25"/>
      <c r="AC1051" s="12"/>
      <c r="AD1051" s="12"/>
      <c r="AK1051" s="12"/>
      <c r="AL1051" s="30"/>
      <c r="AM1051" s="32"/>
      <c r="AQ1051" s="12"/>
      <c r="AR1051" s="12"/>
      <c r="AS1051" s="12"/>
      <c r="AZ1051" s="49"/>
      <c r="BA1051" s="30"/>
      <c r="BB1051" s="12"/>
      <c r="BF1051" s="12"/>
      <c r="BG1051" s="12"/>
      <c r="BH1051" s="12"/>
      <c r="BO1051" s="7"/>
      <c r="BP1051" s="7"/>
      <c r="BQ1051" s="7"/>
      <c r="BU1051" s="7"/>
      <c r="BV1051" s="7"/>
      <c r="BW1051" s="7"/>
      <c r="CD1051" s="7"/>
      <c r="CE1051" s="7"/>
      <c r="CF1051" s="7"/>
      <c r="CJ1051" s="7"/>
      <c r="CK1051" s="7"/>
      <c r="CL1051" s="7"/>
    </row>
    <row r="1052" spans="1:90">
      <c r="A1052" s="11"/>
      <c r="B1052" s="373"/>
      <c r="C1052" s="373"/>
      <c r="D1052" s="373"/>
      <c r="E1052" s="13"/>
      <c r="F1052" s="11"/>
      <c r="G1052" s="25"/>
      <c r="H1052" s="31"/>
      <c r="I1052" s="30"/>
      <c r="M1052" s="25"/>
      <c r="N1052" s="31"/>
      <c r="O1052" s="30"/>
      <c r="V1052" s="12"/>
      <c r="W1052" s="12"/>
      <c r="X1052" s="14"/>
      <c r="AB1052" s="25"/>
      <c r="AC1052" s="12"/>
      <c r="AD1052" s="12"/>
      <c r="AK1052" s="12"/>
      <c r="AL1052" s="30"/>
      <c r="AM1052" s="32"/>
      <c r="AQ1052" s="12"/>
      <c r="AR1052" s="12"/>
      <c r="AS1052" s="12"/>
      <c r="AZ1052" s="49"/>
      <c r="BA1052" s="30"/>
      <c r="BB1052" s="12"/>
      <c r="BF1052" s="12"/>
      <c r="BG1052" s="12"/>
      <c r="BH1052" s="12"/>
      <c r="BO1052" s="7"/>
      <c r="BP1052" s="7"/>
      <c r="BQ1052" s="7"/>
      <c r="BU1052" s="7"/>
      <c r="BV1052" s="7"/>
      <c r="BW1052" s="7"/>
      <c r="CD1052" s="7"/>
      <c r="CE1052" s="7"/>
      <c r="CF1052" s="7"/>
      <c r="CJ1052" s="7"/>
      <c r="CK1052" s="7"/>
      <c r="CL1052" s="7"/>
    </row>
    <row r="1053" spans="1:90">
      <c r="A1053" s="11"/>
      <c r="B1053" s="373"/>
      <c r="C1053" s="373"/>
      <c r="D1053" s="373"/>
      <c r="E1053" s="13"/>
      <c r="F1053" s="11"/>
      <c r="G1053" s="25"/>
      <c r="H1053" s="31"/>
      <c r="I1053" s="30"/>
      <c r="M1053" s="25"/>
      <c r="N1053" s="31"/>
      <c r="O1053" s="30"/>
      <c r="V1053" s="12"/>
      <c r="W1053" s="12"/>
      <c r="X1053" s="14"/>
      <c r="AB1053" s="25"/>
      <c r="AC1053" s="12"/>
      <c r="AD1053" s="12"/>
      <c r="AK1053" s="12"/>
      <c r="AL1053" s="30"/>
      <c r="AM1053" s="32"/>
      <c r="AQ1053" s="12"/>
      <c r="AR1053" s="12"/>
      <c r="AS1053" s="12"/>
      <c r="AZ1053" s="49"/>
      <c r="BA1053" s="30"/>
      <c r="BB1053" s="12"/>
      <c r="BF1053" s="12"/>
      <c r="BG1053" s="12"/>
      <c r="BH1053" s="12"/>
      <c r="BO1053" s="7"/>
      <c r="BP1053" s="7"/>
      <c r="BQ1053" s="7"/>
      <c r="BU1053" s="7"/>
      <c r="BV1053" s="7"/>
      <c r="BW1053" s="7"/>
      <c r="CD1053" s="7"/>
      <c r="CE1053" s="7"/>
      <c r="CF1053" s="7"/>
      <c r="CJ1053" s="7"/>
      <c r="CK1053" s="7"/>
      <c r="CL1053" s="7"/>
    </row>
    <row r="1054" spans="1:90">
      <c r="A1054" s="11"/>
      <c r="B1054" s="373"/>
      <c r="C1054" s="373"/>
      <c r="D1054" s="373"/>
      <c r="E1054" s="13"/>
      <c r="F1054" s="11"/>
      <c r="G1054" s="25"/>
      <c r="H1054" s="31"/>
      <c r="I1054" s="30"/>
      <c r="M1054" s="25"/>
      <c r="N1054" s="31"/>
      <c r="O1054" s="30"/>
      <c r="V1054" s="12"/>
      <c r="W1054" s="12"/>
      <c r="X1054" s="14"/>
      <c r="AB1054" s="25"/>
      <c r="AC1054" s="12"/>
      <c r="AD1054" s="12"/>
      <c r="AK1054" s="12"/>
      <c r="AL1054" s="30"/>
      <c r="AM1054" s="32"/>
      <c r="AQ1054" s="12"/>
      <c r="AR1054" s="12"/>
      <c r="AS1054" s="12"/>
      <c r="AZ1054" s="49"/>
      <c r="BA1054" s="30"/>
      <c r="BB1054" s="12"/>
      <c r="BF1054" s="12"/>
      <c r="BG1054" s="12"/>
      <c r="BH1054" s="12"/>
      <c r="BO1054" s="7"/>
      <c r="BP1054" s="7"/>
      <c r="BQ1054" s="7"/>
      <c r="BU1054" s="7"/>
      <c r="BV1054" s="7"/>
      <c r="BW1054" s="7"/>
      <c r="CD1054" s="7"/>
      <c r="CE1054" s="7"/>
      <c r="CF1054" s="7"/>
      <c r="CJ1054" s="7"/>
      <c r="CK1054" s="7"/>
      <c r="CL1054" s="7"/>
    </row>
    <row r="1055" spans="1:90">
      <c r="A1055" s="11"/>
      <c r="B1055" s="373"/>
      <c r="C1055" s="373"/>
      <c r="D1055" s="373"/>
      <c r="E1055" s="13"/>
      <c r="F1055" s="11"/>
      <c r="G1055" s="25"/>
      <c r="H1055" s="31"/>
      <c r="I1055" s="30"/>
      <c r="M1055" s="25"/>
      <c r="N1055" s="31"/>
      <c r="O1055" s="30"/>
      <c r="V1055" s="12"/>
      <c r="W1055" s="12"/>
      <c r="X1055" s="14"/>
      <c r="AB1055" s="25"/>
      <c r="AC1055" s="12"/>
      <c r="AD1055" s="12"/>
      <c r="AK1055" s="12"/>
      <c r="AL1055" s="30"/>
      <c r="AM1055" s="32"/>
      <c r="AQ1055" s="12"/>
      <c r="AR1055" s="12"/>
      <c r="AS1055" s="12"/>
      <c r="AZ1055" s="49"/>
      <c r="BA1055" s="30"/>
      <c r="BB1055" s="12"/>
      <c r="BF1055" s="12"/>
      <c r="BG1055" s="12"/>
      <c r="BH1055" s="12"/>
      <c r="BO1055" s="7"/>
      <c r="BP1055" s="7"/>
      <c r="BQ1055" s="7"/>
      <c r="BU1055" s="7"/>
      <c r="BV1055" s="7"/>
      <c r="BW1055" s="7"/>
      <c r="CD1055" s="7"/>
      <c r="CE1055" s="7"/>
      <c r="CF1055" s="7"/>
      <c r="CJ1055" s="7"/>
      <c r="CK1055" s="7"/>
      <c r="CL1055" s="7"/>
    </row>
    <row r="1056" spans="1:90">
      <c r="A1056" s="11"/>
      <c r="B1056" s="373"/>
      <c r="C1056" s="373"/>
      <c r="D1056" s="373"/>
      <c r="E1056" s="13"/>
      <c r="F1056" s="11"/>
      <c r="G1056" s="25"/>
      <c r="H1056" s="31"/>
      <c r="I1056" s="30"/>
      <c r="M1056" s="25"/>
      <c r="N1056" s="31"/>
      <c r="O1056" s="30"/>
      <c r="V1056" s="12"/>
      <c r="W1056" s="12"/>
      <c r="X1056" s="14"/>
      <c r="AB1056" s="25"/>
      <c r="AC1056" s="12"/>
      <c r="AD1056" s="12"/>
      <c r="AK1056" s="12"/>
      <c r="AL1056" s="30"/>
      <c r="AM1056" s="32"/>
      <c r="AQ1056" s="12"/>
      <c r="AR1056" s="12"/>
      <c r="AS1056" s="12"/>
      <c r="AZ1056" s="49"/>
      <c r="BA1056" s="30"/>
      <c r="BB1056" s="12"/>
      <c r="BF1056" s="12"/>
      <c r="BG1056" s="12"/>
      <c r="BH1056" s="12"/>
      <c r="BO1056" s="7"/>
      <c r="BP1056" s="7"/>
      <c r="BQ1056" s="7"/>
      <c r="BU1056" s="7"/>
      <c r="BV1056" s="7"/>
      <c r="BW1056" s="7"/>
      <c r="CD1056" s="7"/>
      <c r="CE1056" s="7"/>
      <c r="CF1056" s="7"/>
      <c r="CJ1056" s="7"/>
      <c r="CK1056" s="7"/>
      <c r="CL1056" s="7"/>
    </row>
    <row r="1057" spans="1:90">
      <c r="A1057" s="11"/>
      <c r="B1057" s="373"/>
      <c r="C1057" s="373"/>
      <c r="D1057" s="373"/>
      <c r="E1057" s="13"/>
      <c r="F1057" s="11"/>
      <c r="G1057" s="25"/>
      <c r="H1057" s="31"/>
      <c r="I1057" s="30"/>
      <c r="M1057" s="25"/>
      <c r="N1057" s="31"/>
      <c r="O1057" s="30"/>
      <c r="V1057" s="12"/>
      <c r="W1057" s="12"/>
      <c r="X1057" s="14"/>
      <c r="AB1057" s="25"/>
      <c r="AC1057" s="12"/>
      <c r="AD1057" s="12"/>
      <c r="AK1057" s="12"/>
      <c r="AL1057" s="30"/>
      <c r="AM1057" s="32"/>
      <c r="AQ1057" s="12"/>
      <c r="AR1057" s="12"/>
      <c r="AS1057" s="12"/>
      <c r="AZ1057" s="49"/>
      <c r="BA1057" s="30"/>
      <c r="BB1057" s="12"/>
      <c r="BF1057" s="12"/>
      <c r="BG1057" s="12"/>
      <c r="BH1057" s="12"/>
      <c r="BO1057" s="7"/>
      <c r="BP1057" s="7"/>
      <c r="BQ1057" s="7"/>
      <c r="BU1057" s="7"/>
      <c r="BV1057" s="7"/>
      <c r="BW1057" s="7"/>
      <c r="CD1057" s="7"/>
      <c r="CE1057" s="7"/>
      <c r="CF1057" s="7"/>
      <c r="CJ1057" s="7"/>
      <c r="CK1057" s="7"/>
      <c r="CL1057" s="7"/>
    </row>
    <row r="1058" spans="1:90">
      <c r="A1058" s="11"/>
      <c r="B1058" s="373"/>
      <c r="C1058" s="373"/>
      <c r="D1058" s="373"/>
      <c r="E1058" s="13"/>
      <c r="F1058" s="11"/>
      <c r="G1058" s="25"/>
      <c r="H1058" s="31"/>
      <c r="I1058" s="30"/>
      <c r="M1058" s="25"/>
      <c r="N1058" s="31"/>
      <c r="O1058" s="30"/>
      <c r="V1058" s="12"/>
      <c r="W1058" s="12"/>
      <c r="X1058" s="14"/>
      <c r="AB1058" s="25"/>
      <c r="AC1058" s="12"/>
      <c r="AD1058" s="12"/>
      <c r="AK1058" s="12"/>
      <c r="AL1058" s="30"/>
      <c r="AM1058" s="32"/>
      <c r="AQ1058" s="12"/>
      <c r="AR1058" s="12"/>
      <c r="AS1058" s="12"/>
      <c r="AZ1058" s="49"/>
      <c r="BA1058" s="30"/>
      <c r="BB1058" s="12"/>
      <c r="BF1058" s="12"/>
      <c r="BG1058" s="12"/>
      <c r="BH1058" s="12"/>
      <c r="BO1058" s="7"/>
      <c r="BP1058" s="7"/>
      <c r="BQ1058" s="7"/>
      <c r="BU1058" s="7"/>
      <c r="BV1058" s="7"/>
      <c r="BW1058" s="7"/>
      <c r="CD1058" s="7"/>
      <c r="CE1058" s="7"/>
      <c r="CF1058" s="7"/>
      <c r="CJ1058" s="7"/>
      <c r="CK1058" s="7"/>
      <c r="CL1058" s="7"/>
    </row>
    <row r="1059" spans="1:90">
      <c r="A1059" s="11"/>
      <c r="B1059" s="373"/>
      <c r="C1059" s="373"/>
      <c r="D1059" s="373"/>
      <c r="E1059" s="13"/>
      <c r="F1059" s="11"/>
      <c r="G1059" s="25"/>
      <c r="H1059" s="31"/>
      <c r="I1059" s="30"/>
      <c r="M1059" s="25"/>
      <c r="N1059" s="31"/>
      <c r="O1059" s="30"/>
      <c r="V1059" s="12"/>
      <c r="W1059" s="12"/>
      <c r="X1059" s="14"/>
      <c r="AB1059" s="25"/>
      <c r="AC1059" s="12"/>
      <c r="AD1059" s="12"/>
      <c r="AK1059" s="12"/>
      <c r="AL1059" s="30"/>
      <c r="AM1059" s="32"/>
      <c r="AQ1059" s="12"/>
      <c r="AR1059" s="12"/>
      <c r="AS1059" s="12"/>
      <c r="AZ1059" s="49"/>
      <c r="BA1059" s="30"/>
      <c r="BB1059" s="12"/>
      <c r="BF1059" s="12"/>
      <c r="BG1059" s="12"/>
      <c r="BH1059" s="12"/>
      <c r="BO1059" s="7"/>
      <c r="BP1059" s="7"/>
      <c r="BQ1059" s="7"/>
      <c r="BU1059" s="7"/>
      <c r="BV1059" s="7"/>
      <c r="BW1059" s="7"/>
      <c r="CD1059" s="7"/>
      <c r="CE1059" s="7"/>
      <c r="CF1059" s="7"/>
      <c r="CJ1059" s="7"/>
      <c r="CK1059" s="7"/>
      <c r="CL1059" s="7"/>
    </row>
    <row r="1060" spans="1:90">
      <c r="A1060" s="11"/>
      <c r="B1060" s="373"/>
      <c r="C1060" s="373"/>
      <c r="D1060" s="373"/>
      <c r="E1060" s="13"/>
      <c r="F1060" s="11"/>
      <c r="G1060" s="25"/>
      <c r="H1060" s="31"/>
      <c r="I1060" s="30"/>
      <c r="M1060" s="25"/>
      <c r="N1060" s="31"/>
      <c r="O1060" s="30"/>
      <c r="V1060" s="12"/>
      <c r="W1060" s="12"/>
      <c r="X1060" s="14"/>
      <c r="AB1060" s="25"/>
      <c r="AC1060" s="12"/>
      <c r="AD1060" s="12"/>
      <c r="AK1060" s="12"/>
      <c r="AL1060" s="30"/>
      <c r="AM1060" s="32"/>
      <c r="AQ1060" s="12"/>
      <c r="AR1060" s="12"/>
      <c r="AS1060" s="12"/>
      <c r="AZ1060" s="49"/>
      <c r="BA1060" s="30"/>
      <c r="BB1060" s="12"/>
      <c r="BF1060" s="12"/>
      <c r="BG1060" s="12"/>
      <c r="BH1060" s="12"/>
      <c r="BO1060" s="7"/>
      <c r="BP1060" s="7"/>
      <c r="BQ1060" s="7"/>
      <c r="BU1060" s="7"/>
      <c r="BV1060" s="7"/>
      <c r="BW1060" s="7"/>
      <c r="CD1060" s="7"/>
      <c r="CE1060" s="7"/>
      <c r="CF1060" s="7"/>
      <c r="CJ1060" s="7"/>
      <c r="CK1060" s="7"/>
      <c r="CL1060" s="7"/>
    </row>
    <row r="1061" spans="1:90">
      <c r="A1061" s="11"/>
      <c r="B1061" s="373"/>
      <c r="C1061" s="373"/>
      <c r="D1061" s="373"/>
      <c r="E1061" s="13"/>
      <c r="F1061" s="11"/>
      <c r="G1061" s="25"/>
      <c r="H1061" s="31"/>
      <c r="I1061" s="30"/>
      <c r="M1061" s="25"/>
      <c r="N1061" s="31"/>
      <c r="O1061" s="30"/>
      <c r="V1061" s="12"/>
      <c r="W1061" s="12"/>
      <c r="X1061" s="14"/>
      <c r="AB1061" s="25"/>
      <c r="AC1061" s="12"/>
      <c r="AD1061" s="12"/>
      <c r="AK1061" s="12"/>
      <c r="AL1061" s="30"/>
      <c r="AM1061" s="32"/>
      <c r="AQ1061" s="12"/>
      <c r="AR1061" s="12"/>
      <c r="AS1061" s="12"/>
      <c r="AZ1061" s="49"/>
      <c r="BA1061" s="30"/>
      <c r="BB1061" s="12"/>
      <c r="BF1061" s="12"/>
      <c r="BG1061" s="12"/>
      <c r="BH1061" s="12"/>
      <c r="BO1061" s="7"/>
      <c r="BP1061" s="7"/>
      <c r="BQ1061" s="7"/>
      <c r="BU1061" s="7"/>
      <c r="BV1061" s="7"/>
      <c r="BW1061" s="7"/>
      <c r="CD1061" s="7"/>
      <c r="CE1061" s="7"/>
      <c r="CF1061" s="7"/>
      <c r="CJ1061" s="7"/>
      <c r="CK1061" s="7"/>
      <c r="CL1061" s="7"/>
    </row>
    <row r="1062" spans="1:90">
      <c r="A1062" s="11"/>
      <c r="B1062" s="373"/>
      <c r="C1062" s="373"/>
      <c r="D1062" s="373"/>
      <c r="E1062" s="13"/>
      <c r="F1062" s="11"/>
      <c r="G1062" s="25"/>
      <c r="H1062" s="31"/>
      <c r="I1062" s="30"/>
      <c r="M1062" s="25"/>
      <c r="N1062" s="31"/>
      <c r="O1062" s="30"/>
      <c r="V1062" s="12"/>
      <c r="W1062" s="12"/>
      <c r="X1062" s="14"/>
      <c r="AB1062" s="25"/>
      <c r="AC1062" s="12"/>
      <c r="AD1062" s="12"/>
      <c r="AK1062" s="12"/>
      <c r="AL1062" s="30"/>
      <c r="AM1062" s="32"/>
      <c r="AQ1062" s="12"/>
      <c r="AR1062" s="12"/>
      <c r="AS1062" s="12"/>
      <c r="AZ1062" s="49"/>
      <c r="BA1062" s="30"/>
      <c r="BB1062" s="12"/>
      <c r="BF1062" s="12"/>
      <c r="BG1062" s="12"/>
      <c r="BH1062" s="12"/>
      <c r="BO1062" s="7"/>
      <c r="BP1062" s="7"/>
      <c r="BQ1062" s="7"/>
      <c r="BU1062" s="7"/>
      <c r="BV1062" s="7"/>
      <c r="BW1062" s="7"/>
      <c r="CD1062" s="7"/>
      <c r="CE1062" s="7"/>
      <c r="CF1062" s="7"/>
      <c r="CJ1062" s="7"/>
      <c r="CK1062" s="7"/>
      <c r="CL1062" s="7"/>
    </row>
    <row r="1063" spans="1:90">
      <c r="A1063" s="11"/>
      <c r="B1063" s="373"/>
      <c r="C1063" s="373"/>
      <c r="D1063" s="373"/>
      <c r="E1063" s="13"/>
      <c r="F1063" s="11"/>
      <c r="G1063" s="25"/>
      <c r="H1063" s="31"/>
      <c r="I1063" s="30"/>
      <c r="M1063" s="25"/>
      <c r="N1063" s="31"/>
      <c r="O1063" s="30"/>
      <c r="V1063" s="12"/>
      <c r="W1063" s="12"/>
      <c r="X1063" s="14"/>
      <c r="AB1063" s="25"/>
      <c r="AC1063" s="12"/>
      <c r="AD1063" s="12"/>
      <c r="AK1063" s="12"/>
      <c r="AL1063" s="30"/>
      <c r="AM1063" s="32"/>
      <c r="AQ1063" s="12"/>
      <c r="AR1063" s="12"/>
      <c r="AS1063" s="12"/>
      <c r="AZ1063" s="49"/>
      <c r="BA1063" s="30"/>
      <c r="BB1063" s="12"/>
      <c r="BF1063" s="12"/>
      <c r="BG1063" s="12"/>
      <c r="BH1063" s="12"/>
      <c r="BO1063" s="7"/>
      <c r="BP1063" s="7"/>
      <c r="BQ1063" s="7"/>
      <c r="BU1063" s="7"/>
      <c r="BV1063" s="7"/>
      <c r="BW1063" s="7"/>
      <c r="CD1063" s="7"/>
      <c r="CE1063" s="7"/>
      <c r="CF1063" s="7"/>
      <c r="CJ1063" s="7"/>
      <c r="CK1063" s="7"/>
      <c r="CL1063" s="7"/>
    </row>
    <row r="1064" spans="1:90">
      <c r="A1064" s="11"/>
      <c r="B1064" s="373"/>
      <c r="C1064" s="373"/>
      <c r="D1064" s="373"/>
      <c r="E1064" s="13"/>
      <c r="F1064" s="11"/>
      <c r="G1064" s="25"/>
      <c r="H1064" s="31"/>
      <c r="I1064" s="30"/>
      <c r="M1064" s="25"/>
      <c r="N1064" s="31"/>
      <c r="O1064" s="30"/>
      <c r="V1064" s="12"/>
      <c r="W1064" s="12"/>
      <c r="X1064" s="14"/>
      <c r="AB1064" s="25"/>
      <c r="AC1064" s="12"/>
      <c r="AD1064" s="12"/>
      <c r="AK1064" s="12"/>
      <c r="AL1064" s="30"/>
      <c r="AM1064" s="32"/>
      <c r="AQ1064" s="12"/>
      <c r="AR1064" s="12"/>
      <c r="AS1064" s="12"/>
      <c r="AZ1064" s="49"/>
      <c r="BA1064" s="30"/>
      <c r="BB1064" s="12"/>
      <c r="BF1064" s="12"/>
      <c r="BG1064" s="12"/>
      <c r="BH1064" s="12"/>
      <c r="BO1064" s="7"/>
      <c r="BP1064" s="7"/>
      <c r="BQ1064" s="7"/>
      <c r="BU1064" s="7"/>
      <c r="BV1064" s="7"/>
      <c r="BW1064" s="7"/>
      <c r="CD1064" s="7"/>
      <c r="CE1064" s="7"/>
      <c r="CF1064" s="7"/>
      <c r="CJ1064" s="7"/>
      <c r="CK1064" s="7"/>
      <c r="CL1064" s="7"/>
    </row>
    <row r="1065" spans="1:90">
      <c r="A1065" s="11"/>
      <c r="B1065" s="373"/>
      <c r="C1065" s="373"/>
      <c r="D1065" s="373"/>
      <c r="E1065" s="13"/>
      <c r="F1065" s="11"/>
      <c r="G1065" s="25"/>
      <c r="H1065" s="31"/>
      <c r="I1065" s="30"/>
      <c r="M1065" s="25"/>
      <c r="N1065" s="31"/>
      <c r="O1065" s="30"/>
      <c r="V1065" s="12"/>
      <c r="W1065" s="12"/>
      <c r="X1065" s="14"/>
      <c r="AB1065" s="25"/>
      <c r="AC1065" s="12"/>
      <c r="AD1065" s="12"/>
      <c r="AK1065" s="12"/>
      <c r="AL1065" s="30"/>
      <c r="AM1065" s="32"/>
      <c r="AQ1065" s="12"/>
      <c r="AR1065" s="12"/>
      <c r="AS1065" s="12"/>
      <c r="AZ1065" s="49"/>
      <c r="BA1065" s="30"/>
      <c r="BB1065" s="12"/>
      <c r="BF1065" s="12"/>
      <c r="BG1065" s="12"/>
      <c r="BH1065" s="12"/>
      <c r="BO1065" s="7"/>
      <c r="BP1065" s="7"/>
      <c r="BQ1065" s="7"/>
      <c r="BU1065" s="7"/>
      <c r="BV1065" s="7"/>
      <c r="BW1065" s="7"/>
      <c r="CD1065" s="7"/>
      <c r="CE1065" s="7"/>
      <c r="CF1065" s="7"/>
      <c r="CJ1065" s="7"/>
      <c r="CK1065" s="7"/>
      <c r="CL1065" s="7"/>
    </row>
    <row r="1066" spans="1:90">
      <c r="A1066" s="11"/>
      <c r="B1066" s="373"/>
      <c r="C1066" s="373"/>
      <c r="D1066" s="373"/>
      <c r="E1066" s="13"/>
      <c r="F1066" s="11"/>
      <c r="G1066" s="25"/>
      <c r="H1066" s="31"/>
      <c r="I1066" s="30"/>
      <c r="M1066" s="25"/>
      <c r="N1066" s="31"/>
      <c r="O1066" s="30"/>
      <c r="V1066" s="12"/>
      <c r="W1066" s="12"/>
      <c r="X1066" s="14"/>
      <c r="AB1066" s="25"/>
      <c r="AC1066" s="12"/>
      <c r="AD1066" s="12"/>
      <c r="AK1066" s="12"/>
      <c r="AL1066" s="30"/>
      <c r="AM1066" s="32"/>
      <c r="AQ1066" s="12"/>
      <c r="AR1066" s="12"/>
      <c r="AS1066" s="12"/>
      <c r="AZ1066" s="49"/>
      <c r="BA1066" s="30"/>
      <c r="BB1066" s="12"/>
      <c r="BF1066" s="12"/>
      <c r="BG1066" s="12"/>
      <c r="BH1066" s="12"/>
      <c r="BO1066" s="7"/>
      <c r="BP1066" s="7"/>
      <c r="BQ1066" s="7"/>
      <c r="BU1066" s="7"/>
      <c r="BV1066" s="7"/>
      <c r="BW1066" s="7"/>
      <c r="CD1066" s="7"/>
      <c r="CE1066" s="7"/>
      <c r="CF1066" s="7"/>
      <c r="CJ1066" s="7"/>
      <c r="CK1066" s="7"/>
      <c r="CL1066" s="7"/>
    </row>
    <row r="1067" spans="1:90">
      <c r="A1067" s="11"/>
      <c r="B1067" s="373"/>
      <c r="C1067" s="373"/>
      <c r="D1067" s="373"/>
      <c r="E1067" s="13"/>
      <c r="F1067" s="11"/>
      <c r="G1067" s="25"/>
      <c r="H1067" s="31"/>
      <c r="I1067" s="30"/>
      <c r="M1067" s="25"/>
      <c r="N1067" s="31"/>
      <c r="O1067" s="30"/>
      <c r="V1067" s="12"/>
      <c r="W1067" s="12"/>
      <c r="X1067" s="14"/>
      <c r="AB1067" s="25"/>
      <c r="AC1067" s="12"/>
      <c r="AD1067" s="12"/>
      <c r="AK1067" s="12"/>
      <c r="AL1067" s="30"/>
      <c r="AM1067" s="32"/>
      <c r="AQ1067" s="12"/>
      <c r="AR1067" s="12"/>
      <c r="AS1067" s="12"/>
      <c r="AZ1067" s="49"/>
      <c r="BA1067" s="30"/>
      <c r="BB1067" s="12"/>
      <c r="BF1067" s="12"/>
      <c r="BG1067" s="12"/>
      <c r="BH1067" s="12"/>
      <c r="BO1067" s="7"/>
      <c r="BP1067" s="7"/>
      <c r="BQ1067" s="7"/>
      <c r="BU1067" s="7"/>
      <c r="BV1067" s="7"/>
      <c r="BW1067" s="7"/>
      <c r="CD1067" s="7"/>
      <c r="CE1067" s="7"/>
      <c r="CF1067" s="7"/>
      <c r="CJ1067" s="7"/>
      <c r="CK1067" s="7"/>
      <c r="CL1067" s="7"/>
    </row>
    <row r="1068" spans="1:90">
      <c r="A1068" s="11"/>
      <c r="B1068" s="373"/>
      <c r="C1068" s="373"/>
      <c r="D1068" s="373"/>
      <c r="E1068" s="13"/>
      <c r="F1068" s="11"/>
      <c r="G1068" s="25"/>
      <c r="H1068" s="31"/>
      <c r="I1068" s="30"/>
      <c r="M1068" s="25"/>
      <c r="N1068" s="31"/>
      <c r="O1068" s="30"/>
      <c r="V1068" s="12"/>
      <c r="W1068" s="12"/>
      <c r="X1068" s="14"/>
      <c r="AB1068" s="25"/>
      <c r="AC1068" s="12"/>
      <c r="AD1068" s="12"/>
      <c r="AK1068" s="12"/>
      <c r="AL1068" s="30"/>
      <c r="AM1068" s="32"/>
      <c r="AQ1068" s="12"/>
      <c r="AR1068" s="12"/>
      <c r="AS1068" s="12"/>
      <c r="AZ1068" s="49"/>
      <c r="BA1068" s="30"/>
      <c r="BB1068" s="12"/>
      <c r="BF1068" s="12"/>
      <c r="BG1068" s="12"/>
      <c r="BH1068" s="12"/>
      <c r="BO1068" s="7"/>
      <c r="BP1068" s="7"/>
      <c r="BQ1068" s="7"/>
      <c r="BU1068" s="7"/>
      <c r="BV1068" s="7"/>
      <c r="BW1068" s="7"/>
      <c r="CD1068" s="7"/>
      <c r="CE1068" s="7"/>
      <c r="CF1068" s="7"/>
      <c r="CJ1068" s="7"/>
      <c r="CK1068" s="7"/>
      <c r="CL1068" s="7"/>
    </row>
    <row r="1069" spans="1:90">
      <c r="A1069" s="11"/>
      <c r="B1069" s="373"/>
      <c r="C1069" s="373"/>
      <c r="D1069" s="373"/>
      <c r="E1069" s="13"/>
      <c r="F1069" s="11"/>
      <c r="G1069" s="25"/>
      <c r="H1069" s="31"/>
      <c r="I1069" s="30"/>
      <c r="M1069" s="25"/>
      <c r="N1069" s="31"/>
      <c r="O1069" s="30"/>
      <c r="V1069" s="12"/>
      <c r="W1069" s="12"/>
      <c r="X1069" s="14"/>
      <c r="AB1069" s="25"/>
      <c r="AC1069" s="12"/>
      <c r="AD1069" s="12"/>
      <c r="AK1069" s="12"/>
      <c r="AL1069" s="30"/>
      <c r="AM1069" s="32"/>
      <c r="AQ1069" s="12"/>
      <c r="AR1069" s="12"/>
      <c r="AS1069" s="12"/>
      <c r="AZ1069" s="49"/>
      <c r="BA1069" s="30"/>
      <c r="BB1069" s="12"/>
      <c r="BF1069" s="12"/>
      <c r="BG1069" s="12"/>
      <c r="BH1069" s="12"/>
      <c r="BO1069" s="7"/>
      <c r="BP1069" s="7"/>
      <c r="BQ1069" s="7"/>
      <c r="BU1069" s="7"/>
      <c r="BV1069" s="7"/>
      <c r="BW1069" s="7"/>
      <c r="CD1069" s="7"/>
      <c r="CE1069" s="7"/>
      <c r="CF1069" s="7"/>
      <c r="CJ1069" s="7"/>
      <c r="CK1069" s="7"/>
      <c r="CL1069" s="7"/>
    </row>
    <row r="1070" spans="1:90">
      <c r="A1070" s="11"/>
      <c r="B1070" s="373"/>
      <c r="C1070" s="373"/>
      <c r="D1070" s="373"/>
      <c r="E1070" s="13"/>
      <c r="F1070" s="11"/>
      <c r="G1070" s="25"/>
      <c r="H1070" s="31"/>
      <c r="I1070" s="30"/>
      <c r="M1070" s="25"/>
      <c r="N1070" s="31"/>
      <c r="O1070" s="30"/>
      <c r="V1070" s="12"/>
      <c r="W1070" s="12"/>
      <c r="X1070" s="14"/>
      <c r="AB1070" s="25"/>
      <c r="AC1070" s="12"/>
      <c r="AD1070" s="12"/>
      <c r="AK1070" s="12"/>
      <c r="AL1070" s="30"/>
      <c r="AM1070" s="32"/>
      <c r="AQ1070" s="12"/>
      <c r="AR1070" s="12"/>
      <c r="AS1070" s="12"/>
      <c r="AZ1070" s="49"/>
      <c r="BA1070" s="30"/>
      <c r="BB1070" s="12"/>
      <c r="BF1070" s="12"/>
      <c r="BG1070" s="12"/>
      <c r="BH1070" s="12"/>
      <c r="BO1070" s="7"/>
      <c r="BP1070" s="7"/>
      <c r="BQ1070" s="7"/>
      <c r="BU1070" s="7"/>
      <c r="BV1070" s="7"/>
      <c r="BW1070" s="7"/>
      <c r="CD1070" s="7"/>
      <c r="CE1070" s="7"/>
      <c r="CF1070" s="7"/>
      <c r="CJ1070" s="7"/>
      <c r="CK1070" s="7"/>
      <c r="CL1070" s="7"/>
    </row>
    <row r="1071" spans="1:90">
      <c r="A1071" s="11"/>
      <c r="B1071" s="373"/>
      <c r="C1071" s="373"/>
      <c r="D1071" s="373"/>
      <c r="E1071" s="13"/>
      <c r="F1071" s="11"/>
      <c r="G1071" s="25"/>
      <c r="H1071" s="31"/>
      <c r="I1071" s="30"/>
      <c r="M1071" s="25"/>
      <c r="N1071" s="31"/>
      <c r="O1071" s="30"/>
      <c r="V1071" s="12"/>
      <c r="W1071" s="12"/>
      <c r="X1071" s="14"/>
      <c r="AB1071" s="25"/>
      <c r="AC1071" s="12"/>
      <c r="AD1071" s="12"/>
      <c r="AK1071" s="12"/>
      <c r="AL1071" s="30"/>
      <c r="AM1071" s="32"/>
      <c r="AQ1071" s="12"/>
      <c r="AR1071" s="12"/>
      <c r="AS1071" s="12"/>
      <c r="AZ1071" s="49"/>
      <c r="BA1071" s="30"/>
      <c r="BB1071" s="12"/>
      <c r="BF1071" s="12"/>
      <c r="BG1071" s="12"/>
      <c r="BH1071" s="12"/>
      <c r="BO1071" s="7"/>
      <c r="BP1071" s="7"/>
      <c r="BQ1071" s="7"/>
      <c r="BU1071" s="7"/>
      <c r="BV1071" s="7"/>
      <c r="BW1071" s="7"/>
      <c r="CD1071" s="7"/>
      <c r="CE1071" s="7"/>
      <c r="CF1071" s="7"/>
      <c r="CJ1071" s="7"/>
      <c r="CK1071" s="7"/>
      <c r="CL1071" s="7"/>
    </row>
    <row r="1072" spans="1:90">
      <c r="A1072" s="11"/>
      <c r="B1072" s="373"/>
      <c r="C1072" s="373"/>
      <c r="D1072" s="373"/>
      <c r="E1072" s="13"/>
      <c r="F1072" s="11"/>
      <c r="G1072" s="25"/>
      <c r="H1072" s="31"/>
      <c r="I1072" s="30"/>
      <c r="M1072" s="25"/>
      <c r="N1072" s="31"/>
      <c r="O1072" s="30"/>
      <c r="V1072" s="12"/>
      <c r="W1072" s="12"/>
      <c r="X1072" s="14"/>
      <c r="AB1072" s="25"/>
      <c r="AC1072" s="12"/>
      <c r="AD1072" s="12"/>
      <c r="AK1072" s="12"/>
      <c r="AL1072" s="30"/>
      <c r="AM1072" s="32"/>
      <c r="AQ1072" s="12"/>
      <c r="AR1072" s="12"/>
      <c r="AS1072" s="12"/>
      <c r="AZ1072" s="49"/>
      <c r="BA1072" s="30"/>
      <c r="BB1072" s="12"/>
      <c r="BF1072" s="12"/>
      <c r="BG1072" s="12"/>
      <c r="BH1072" s="12"/>
      <c r="BO1072" s="7"/>
      <c r="BP1072" s="7"/>
      <c r="BQ1072" s="7"/>
      <c r="BU1072" s="7"/>
      <c r="BV1072" s="7"/>
      <c r="BW1072" s="7"/>
      <c r="CD1072" s="7"/>
      <c r="CE1072" s="7"/>
      <c r="CF1072" s="7"/>
      <c r="CJ1072" s="7"/>
      <c r="CK1072" s="7"/>
      <c r="CL1072" s="7"/>
    </row>
    <row r="1073" spans="1:90">
      <c r="A1073" s="11"/>
      <c r="B1073" s="373"/>
      <c r="C1073" s="373"/>
      <c r="D1073" s="373"/>
      <c r="E1073" s="13"/>
      <c r="F1073" s="11"/>
      <c r="G1073" s="25"/>
      <c r="H1073" s="31"/>
      <c r="I1073" s="30"/>
      <c r="M1073" s="25"/>
      <c r="N1073" s="31"/>
      <c r="O1073" s="30"/>
      <c r="V1073" s="12"/>
      <c r="W1073" s="12"/>
      <c r="X1073" s="14"/>
      <c r="AB1073" s="25"/>
      <c r="AC1073" s="12"/>
      <c r="AD1073" s="12"/>
      <c r="AK1073" s="12"/>
      <c r="AL1073" s="30"/>
      <c r="AM1073" s="32"/>
      <c r="AQ1073" s="12"/>
      <c r="AR1073" s="12"/>
      <c r="AS1073" s="12"/>
      <c r="AZ1073" s="49"/>
      <c r="BA1073" s="30"/>
      <c r="BB1073" s="12"/>
      <c r="BF1073" s="12"/>
      <c r="BG1073" s="12"/>
      <c r="BH1073" s="12"/>
      <c r="BO1073" s="7"/>
      <c r="BP1073" s="7"/>
      <c r="BQ1073" s="7"/>
      <c r="BU1073" s="7"/>
      <c r="BV1073" s="7"/>
      <c r="BW1073" s="7"/>
      <c r="CD1073" s="7"/>
      <c r="CE1073" s="7"/>
      <c r="CF1073" s="7"/>
      <c r="CJ1073" s="7"/>
      <c r="CK1073" s="7"/>
      <c r="CL1073" s="7"/>
    </row>
    <row r="1074" spans="1:90">
      <c r="A1074" s="11"/>
      <c r="B1074" s="373"/>
      <c r="C1074" s="373"/>
      <c r="D1074" s="373"/>
      <c r="E1074" s="13"/>
      <c r="F1074" s="11"/>
      <c r="G1074" s="25"/>
      <c r="H1074" s="31"/>
      <c r="I1074" s="30"/>
      <c r="M1074" s="25"/>
      <c r="N1074" s="31"/>
      <c r="O1074" s="30"/>
      <c r="V1074" s="12"/>
      <c r="W1074" s="12"/>
      <c r="X1074" s="14"/>
      <c r="AB1074" s="25"/>
      <c r="AC1074" s="12"/>
      <c r="AD1074" s="12"/>
      <c r="AK1074" s="12"/>
      <c r="AL1074" s="30"/>
      <c r="AM1074" s="32"/>
      <c r="AQ1074" s="12"/>
      <c r="AR1074" s="12"/>
      <c r="AS1074" s="12"/>
      <c r="AZ1074" s="49"/>
      <c r="BA1074" s="30"/>
      <c r="BB1074" s="12"/>
      <c r="BF1074" s="12"/>
      <c r="BG1074" s="12"/>
      <c r="BH1074" s="12"/>
      <c r="BO1074" s="7"/>
      <c r="BP1074" s="7"/>
      <c r="BQ1074" s="7"/>
      <c r="BU1074" s="7"/>
      <c r="BV1074" s="7"/>
      <c r="BW1074" s="7"/>
      <c r="CD1074" s="7"/>
      <c r="CE1074" s="7"/>
      <c r="CF1074" s="7"/>
      <c r="CJ1074" s="7"/>
      <c r="CK1074" s="7"/>
      <c r="CL1074" s="7"/>
    </row>
    <row r="1075" spans="1:90">
      <c r="A1075" s="11"/>
      <c r="B1075" s="373"/>
      <c r="C1075" s="373"/>
      <c r="D1075" s="373"/>
      <c r="E1075" s="13"/>
      <c r="F1075" s="11"/>
      <c r="G1075" s="25"/>
      <c r="H1075" s="31"/>
      <c r="I1075" s="30"/>
      <c r="M1075" s="25"/>
      <c r="N1075" s="31"/>
      <c r="O1075" s="30"/>
      <c r="V1075" s="12"/>
      <c r="W1075" s="12"/>
      <c r="X1075" s="14"/>
      <c r="AB1075" s="25"/>
      <c r="AC1075" s="12"/>
      <c r="AD1075" s="12"/>
      <c r="AK1075" s="12"/>
      <c r="AL1075" s="30"/>
      <c r="AM1075" s="32"/>
      <c r="AQ1075" s="12"/>
      <c r="AR1075" s="12"/>
      <c r="AS1075" s="12"/>
      <c r="AZ1075" s="49"/>
      <c r="BA1075" s="30"/>
      <c r="BB1075" s="12"/>
      <c r="BF1075" s="12"/>
      <c r="BG1075" s="12"/>
      <c r="BH1075" s="12"/>
      <c r="BO1075" s="7"/>
      <c r="BP1075" s="7"/>
      <c r="BQ1075" s="7"/>
      <c r="BU1075" s="7"/>
      <c r="BV1075" s="7"/>
      <c r="BW1075" s="7"/>
      <c r="CD1075" s="7"/>
      <c r="CE1075" s="7"/>
      <c r="CF1075" s="7"/>
      <c r="CJ1075" s="7"/>
      <c r="CK1075" s="7"/>
      <c r="CL1075" s="7"/>
    </row>
    <row r="1076" spans="1:90">
      <c r="A1076" s="11"/>
      <c r="B1076" s="373"/>
      <c r="C1076" s="373"/>
      <c r="D1076" s="373"/>
      <c r="E1076" s="13"/>
      <c r="F1076" s="11"/>
      <c r="G1076" s="25"/>
      <c r="H1076" s="31"/>
      <c r="I1076" s="30"/>
      <c r="M1076" s="25"/>
      <c r="N1076" s="31"/>
      <c r="O1076" s="30"/>
      <c r="V1076" s="12"/>
      <c r="W1076" s="12"/>
      <c r="X1076" s="14"/>
      <c r="AB1076" s="25"/>
      <c r="AC1076" s="12"/>
      <c r="AD1076" s="12"/>
      <c r="AK1076" s="12"/>
      <c r="AL1076" s="30"/>
      <c r="AM1076" s="32"/>
      <c r="AQ1076" s="12"/>
      <c r="AR1076" s="12"/>
      <c r="AS1076" s="12"/>
      <c r="AZ1076" s="49"/>
      <c r="BA1076" s="30"/>
      <c r="BB1076" s="12"/>
      <c r="BF1076" s="12"/>
      <c r="BG1076" s="12"/>
      <c r="BH1076" s="12"/>
      <c r="BO1076" s="7"/>
      <c r="BP1076" s="7"/>
      <c r="BQ1076" s="7"/>
      <c r="BU1076" s="7"/>
      <c r="BV1076" s="7"/>
      <c r="BW1076" s="7"/>
      <c r="CD1076" s="7"/>
      <c r="CE1076" s="7"/>
      <c r="CF1076" s="7"/>
      <c r="CJ1076" s="7"/>
      <c r="CK1076" s="7"/>
      <c r="CL1076" s="7"/>
    </row>
    <row r="1077" spans="1:90">
      <c r="A1077" s="11"/>
      <c r="B1077" s="373"/>
      <c r="C1077" s="373"/>
      <c r="D1077" s="373"/>
      <c r="E1077" s="13"/>
      <c r="F1077" s="11"/>
      <c r="G1077" s="25"/>
      <c r="H1077" s="31"/>
      <c r="I1077" s="30"/>
      <c r="M1077" s="25"/>
      <c r="N1077" s="31"/>
      <c r="O1077" s="30"/>
      <c r="V1077" s="12"/>
      <c r="W1077" s="12"/>
      <c r="X1077" s="14"/>
      <c r="AB1077" s="25"/>
      <c r="AC1077" s="12"/>
      <c r="AD1077" s="12"/>
      <c r="AK1077" s="12"/>
      <c r="AL1077" s="30"/>
      <c r="AM1077" s="32"/>
      <c r="AQ1077" s="12"/>
      <c r="AR1077" s="12"/>
      <c r="AS1077" s="12"/>
      <c r="AZ1077" s="49"/>
      <c r="BA1077" s="30"/>
      <c r="BB1077" s="12"/>
      <c r="BF1077" s="12"/>
      <c r="BG1077" s="12"/>
      <c r="BH1077" s="12"/>
      <c r="BO1077" s="7"/>
      <c r="BP1077" s="7"/>
      <c r="BQ1077" s="7"/>
      <c r="BU1077" s="7"/>
      <c r="BV1077" s="7"/>
      <c r="BW1077" s="7"/>
      <c r="CD1077" s="7"/>
      <c r="CE1077" s="7"/>
      <c r="CF1077" s="7"/>
      <c r="CJ1077" s="7"/>
      <c r="CK1077" s="7"/>
      <c r="CL1077" s="7"/>
    </row>
    <row r="1078" spans="1:90">
      <c r="A1078" s="11"/>
      <c r="B1078" s="373"/>
      <c r="C1078" s="373"/>
      <c r="D1078" s="373"/>
      <c r="E1078" s="13"/>
      <c r="F1078" s="11"/>
      <c r="G1078" s="25"/>
      <c r="H1078" s="31"/>
      <c r="I1078" s="30"/>
      <c r="M1078" s="25"/>
      <c r="N1078" s="31"/>
      <c r="O1078" s="30"/>
      <c r="V1078" s="12"/>
      <c r="W1078" s="12"/>
      <c r="X1078" s="14"/>
      <c r="AB1078" s="25"/>
      <c r="AC1078" s="12"/>
      <c r="AD1078" s="12"/>
      <c r="AK1078" s="12"/>
      <c r="AL1078" s="30"/>
      <c r="AM1078" s="32"/>
      <c r="AQ1078" s="12"/>
      <c r="AR1078" s="12"/>
      <c r="AS1078" s="12"/>
      <c r="AZ1078" s="49"/>
      <c r="BA1078" s="30"/>
      <c r="BB1078" s="12"/>
      <c r="BF1078" s="12"/>
      <c r="BG1078" s="12"/>
      <c r="BH1078" s="12"/>
      <c r="BO1078" s="7"/>
      <c r="BP1078" s="7"/>
      <c r="BQ1078" s="7"/>
      <c r="BU1078" s="7"/>
      <c r="BV1078" s="7"/>
      <c r="BW1078" s="7"/>
      <c r="CD1078" s="7"/>
      <c r="CE1078" s="7"/>
      <c r="CF1078" s="7"/>
      <c r="CJ1078" s="7"/>
      <c r="CK1078" s="7"/>
      <c r="CL1078" s="7"/>
    </row>
    <row r="1079" spans="1:90">
      <c r="A1079" s="11"/>
      <c r="B1079" s="373"/>
      <c r="C1079" s="373"/>
      <c r="D1079" s="373"/>
      <c r="E1079" s="13"/>
      <c r="F1079" s="11"/>
      <c r="G1079" s="25"/>
      <c r="H1079" s="31"/>
      <c r="I1079" s="30"/>
      <c r="M1079" s="25"/>
      <c r="N1079" s="31"/>
      <c r="O1079" s="30"/>
      <c r="V1079" s="12"/>
      <c r="W1079" s="12"/>
      <c r="X1079" s="14"/>
      <c r="AB1079" s="25"/>
      <c r="AC1079" s="12"/>
      <c r="AD1079" s="12"/>
      <c r="AK1079" s="12"/>
      <c r="AL1079" s="30"/>
      <c r="AM1079" s="32"/>
      <c r="AQ1079" s="12"/>
      <c r="AR1079" s="12"/>
      <c r="AS1079" s="12"/>
      <c r="AZ1079" s="49"/>
      <c r="BA1079" s="30"/>
      <c r="BB1079" s="12"/>
      <c r="BF1079" s="12"/>
      <c r="BG1079" s="12"/>
      <c r="BH1079" s="12"/>
      <c r="BO1079" s="7"/>
      <c r="BP1079" s="7"/>
      <c r="BQ1079" s="7"/>
      <c r="BU1079" s="7"/>
      <c r="BV1079" s="7"/>
      <c r="BW1079" s="7"/>
      <c r="CD1079" s="7"/>
      <c r="CE1079" s="7"/>
      <c r="CF1079" s="7"/>
      <c r="CJ1079" s="7"/>
      <c r="CK1079" s="7"/>
      <c r="CL1079" s="7"/>
    </row>
    <row r="1080" spans="1:90">
      <c r="A1080" s="11"/>
      <c r="B1080" s="373"/>
      <c r="C1080" s="373"/>
      <c r="D1080" s="373"/>
      <c r="E1080" s="13"/>
      <c r="F1080" s="11"/>
      <c r="G1080" s="25"/>
      <c r="H1080" s="31"/>
      <c r="I1080" s="30"/>
      <c r="M1080" s="25"/>
      <c r="N1080" s="31"/>
      <c r="O1080" s="30"/>
      <c r="V1080" s="12"/>
      <c r="W1080" s="12"/>
      <c r="X1080" s="14"/>
      <c r="AB1080" s="25"/>
      <c r="AC1080" s="12"/>
      <c r="AD1080" s="12"/>
      <c r="AK1080" s="12"/>
      <c r="AL1080" s="30"/>
      <c r="AM1080" s="32"/>
      <c r="AQ1080" s="12"/>
      <c r="AR1080" s="12"/>
      <c r="AS1080" s="12"/>
      <c r="AZ1080" s="49"/>
      <c r="BA1080" s="30"/>
      <c r="BB1080" s="12"/>
      <c r="BF1080" s="12"/>
      <c r="BG1080" s="12"/>
      <c r="BH1080" s="12"/>
      <c r="BO1080" s="7"/>
      <c r="BP1080" s="7"/>
      <c r="BQ1080" s="7"/>
      <c r="BU1080" s="7"/>
      <c r="BV1080" s="7"/>
      <c r="BW1080" s="7"/>
      <c r="CD1080" s="7"/>
      <c r="CE1080" s="7"/>
      <c r="CF1080" s="7"/>
      <c r="CJ1080" s="7"/>
      <c r="CK1080" s="7"/>
      <c r="CL1080" s="7"/>
    </row>
    <row r="1081" spans="1:90">
      <c r="A1081" s="11"/>
      <c r="B1081" s="373"/>
      <c r="C1081" s="373"/>
      <c r="D1081" s="373"/>
      <c r="E1081" s="13"/>
      <c r="F1081" s="11"/>
      <c r="G1081" s="25"/>
      <c r="H1081" s="31"/>
      <c r="I1081" s="30"/>
      <c r="M1081" s="25"/>
      <c r="N1081" s="31"/>
      <c r="O1081" s="30"/>
      <c r="V1081" s="12"/>
      <c r="W1081" s="12"/>
      <c r="X1081" s="14"/>
      <c r="AB1081" s="25"/>
      <c r="AC1081" s="12"/>
      <c r="AD1081" s="12"/>
      <c r="AK1081" s="12"/>
      <c r="AL1081" s="30"/>
      <c r="AM1081" s="32"/>
      <c r="AQ1081" s="12"/>
      <c r="AR1081" s="12"/>
      <c r="AS1081" s="12"/>
      <c r="AZ1081" s="49"/>
      <c r="BA1081" s="30"/>
      <c r="BB1081" s="12"/>
      <c r="BF1081" s="12"/>
      <c r="BG1081" s="12"/>
      <c r="BH1081" s="12"/>
      <c r="BO1081" s="7"/>
      <c r="BP1081" s="7"/>
      <c r="BQ1081" s="7"/>
      <c r="BU1081" s="7"/>
      <c r="BV1081" s="7"/>
      <c r="BW1081" s="7"/>
      <c r="CD1081" s="7"/>
      <c r="CE1081" s="7"/>
      <c r="CF1081" s="7"/>
      <c r="CJ1081" s="7"/>
      <c r="CK1081" s="7"/>
      <c r="CL1081" s="7"/>
    </row>
    <row r="1082" spans="1:90">
      <c r="A1082" s="11"/>
      <c r="B1082" s="373"/>
      <c r="C1082" s="373"/>
      <c r="D1082" s="373"/>
      <c r="E1082" s="13"/>
      <c r="F1082" s="11"/>
      <c r="G1082" s="25"/>
      <c r="H1082" s="31"/>
      <c r="I1082" s="30"/>
      <c r="M1082" s="25"/>
      <c r="N1082" s="31"/>
      <c r="O1082" s="30"/>
      <c r="V1082" s="12"/>
      <c r="W1082" s="12"/>
      <c r="X1082" s="14"/>
      <c r="AB1082" s="25"/>
      <c r="AC1082" s="12"/>
      <c r="AD1082" s="12"/>
      <c r="AK1082" s="12"/>
      <c r="AL1082" s="30"/>
      <c r="AM1082" s="32"/>
      <c r="AQ1082" s="12"/>
      <c r="AR1082" s="12"/>
      <c r="AS1082" s="12"/>
      <c r="AZ1082" s="49"/>
      <c r="BA1082" s="30"/>
      <c r="BB1082" s="12"/>
      <c r="BF1082" s="12"/>
      <c r="BG1082" s="12"/>
      <c r="BH1082" s="12"/>
      <c r="BO1082" s="7"/>
      <c r="BP1082" s="7"/>
      <c r="BQ1082" s="7"/>
      <c r="BU1082" s="7"/>
      <c r="BV1082" s="7"/>
      <c r="BW1082" s="7"/>
      <c r="CD1082" s="7"/>
      <c r="CE1082" s="7"/>
      <c r="CF1082" s="7"/>
      <c r="CJ1082" s="7"/>
      <c r="CK1082" s="7"/>
      <c r="CL1082" s="7"/>
    </row>
    <row r="1083" spans="1:90">
      <c r="A1083" s="11"/>
      <c r="B1083" s="373"/>
      <c r="C1083" s="373"/>
      <c r="D1083" s="373"/>
      <c r="E1083" s="13"/>
      <c r="F1083" s="11"/>
      <c r="G1083" s="25"/>
      <c r="H1083" s="31"/>
      <c r="I1083" s="30"/>
      <c r="M1083" s="25"/>
      <c r="N1083" s="31"/>
      <c r="O1083" s="30"/>
      <c r="V1083" s="12"/>
      <c r="W1083" s="12"/>
      <c r="X1083" s="14"/>
      <c r="AB1083" s="25"/>
      <c r="AC1083" s="12"/>
      <c r="AD1083" s="12"/>
      <c r="AK1083" s="12"/>
      <c r="AL1083" s="30"/>
      <c r="AM1083" s="32"/>
      <c r="AQ1083" s="12"/>
      <c r="AR1083" s="12"/>
      <c r="AS1083" s="12"/>
      <c r="AZ1083" s="49"/>
      <c r="BA1083" s="30"/>
      <c r="BB1083" s="12"/>
      <c r="BF1083" s="12"/>
      <c r="BG1083" s="12"/>
      <c r="BH1083" s="12"/>
      <c r="BO1083" s="7"/>
      <c r="BP1083" s="7"/>
      <c r="BQ1083" s="7"/>
      <c r="BU1083" s="7"/>
      <c r="BV1083" s="7"/>
      <c r="BW1083" s="7"/>
      <c r="CD1083" s="7"/>
      <c r="CE1083" s="7"/>
      <c r="CF1083" s="7"/>
      <c r="CJ1083" s="7"/>
      <c r="CK1083" s="7"/>
      <c r="CL1083" s="7"/>
    </row>
    <row r="1084" spans="1:90">
      <c r="A1084" s="11"/>
      <c r="B1084" s="373"/>
      <c r="C1084" s="373"/>
      <c r="D1084" s="373"/>
      <c r="E1084" s="13"/>
      <c r="F1084" s="11"/>
      <c r="G1084" s="25"/>
      <c r="H1084" s="31"/>
      <c r="I1084" s="30"/>
      <c r="M1084" s="25"/>
      <c r="N1084" s="31"/>
      <c r="O1084" s="30"/>
      <c r="V1084" s="12"/>
      <c r="W1084" s="12"/>
      <c r="X1084" s="14"/>
      <c r="AB1084" s="25"/>
      <c r="AC1084" s="12"/>
      <c r="AD1084" s="12"/>
      <c r="AK1084" s="12"/>
      <c r="AL1084" s="30"/>
      <c r="AM1084" s="32"/>
      <c r="AQ1084" s="12"/>
      <c r="AR1084" s="12"/>
      <c r="AS1084" s="12"/>
      <c r="AZ1084" s="49"/>
      <c r="BA1084" s="30"/>
      <c r="BB1084" s="12"/>
      <c r="BF1084" s="12"/>
      <c r="BG1084" s="12"/>
      <c r="BH1084" s="12"/>
      <c r="BO1084" s="7"/>
      <c r="BP1084" s="7"/>
      <c r="BQ1084" s="7"/>
      <c r="BU1084" s="7"/>
      <c r="BV1084" s="7"/>
      <c r="BW1084" s="7"/>
      <c r="CD1084" s="7"/>
      <c r="CE1084" s="7"/>
      <c r="CF1084" s="7"/>
      <c r="CJ1084" s="7"/>
      <c r="CK1084" s="7"/>
      <c r="CL1084" s="7"/>
    </row>
    <row r="1085" spans="1:90">
      <c r="A1085" s="11"/>
      <c r="B1085" s="373"/>
      <c r="C1085" s="373"/>
      <c r="D1085" s="373"/>
      <c r="E1085" s="13"/>
      <c r="F1085" s="11"/>
      <c r="G1085" s="25"/>
      <c r="H1085" s="31"/>
      <c r="I1085" s="30"/>
      <c r="M1085" s="25"/>
      <c r="N1085" s="31"/>
      <c r="O1085" s="30"/>
      <c r="V1085" s="12"/>
      <c r="W1085" s="12"/>
      <c r="X1085" s="14"/>
      <c r="AB1085" s="25"/>
      <c r="AC1085" s="12"/>
      <c r="AD1085" s="12"/>
      <c r="AK1085" s="12"/>
      <c r="AL1085" s="30"/>
      <c r="AM1085" s="32"/>
      <c r="AQ1085" s="12"/>
      <c r="AR1085" s="12"/>
      <c r="AS1085" s="12"/>
      <c r="AZ1085" s="49"/>
      <c r="BA1085" s="30"/>
      <c r="BB1085" s="12"/>
      <c r="BF1085" s="12"/>
      <c r="BG1085" s="12"/>
      <c r="BH1085" s="12"/>
      <c r="BO1085" s="7"/>
      <c r="BP1085" s="7"/>
      <c r="BQ1085" s="7"/>
      <c r="BU1085" s="7"/>
      <c r="BV1085" s="7"/>
      <c r="BW1085" s="7"/>
      <c r="CD1085" s="7"/>
      <c r="CE1085" s="7"/>
      <c r="CF1085" s="7"/>
      <c r="CJ1085" s="7"/>
      <c r="CK1085" s="7"/>
      <c r="CL1085" s="7"/>
    </row>
    <row r="1086" spans="1:90">
      <c r="A1086" s="11"/>
      <c r="B1086" s="373"/>
      <c r="C1086" s="373"/>
      <c r="D1086" s="373"/>
      <c r="E1086" s="13"/>
      <c r="F1086" s="11"/>
      <c r="G1086" s="25"/>
      <c r="H1086" s="31"/>
      <c r="I1086" s="30"/>
      <c r="M1086" s="25"/>
      <c r="N1086" s="31"/>
      <c r="O1086" s="30"/>
      <c r="V1086" s="12"/>
      <c r="W1086" s="12"/>
      <c r="X1086" s="14"/>
      <c r="AB1086" s="25"/>
      <c r="AC1086" s="12"/>
      <c r="AD1086" s="12"/>
      <c r="AK1086" s="12"/>
      <c r="AL1086" s="30"/>
      <c r="AM1086" s="32"/>
      <c r="AQ1086" s="12"/>
      <c r="AR1086" s="12"/>
      <c r="AS1086" s="12"/>
      <c r="AZ1086" s="49"/>
      <c r="BA1086" s="30"/>
      <c r="BB1086" s="12"/>
      <c r="BF1086" s="12"/>
      <c r="BG1086" s="12"/>
      <c r="BH1086" s="12"/>
      <c r="BO1086" s="7"/>
      <c r="BP1086" s="7"/>
      <c r="BQ1086" s="7"/>
      <c r="BU1086" s="7"/>
      <c r="BV1086" s="7"/>
      <c r="BW1086" s="7"/>
      <c r="CD1086" s="7"/>
      <c r="CE1086" s="7"/>
      <c r="CF1086" s="7"/>
      <c r="CJ1086" s="7"/>
      <c r="CK1086" s="7"/>
      <c r="CL1086" s="7"/>
    </row>
    <row r="1087" spans="1:90">
      <c r="A1087" s="11"/>
      <c r="B1087" s="373"/>
      <c r="C1087" s="373"/>
      <c r="D1087" s="373"/>
      <c r="E1087" s="13"/>
      <c r="F1087" s="11"/>
      <c r="G1087" s="25"/>
      <c r="H1087" s="31"/>
      <c r="I1087" s="30"/>
      <c r="M1087" s="25"/>
      <c r="N1087" s="31"/>
      <c r="O1087" s="30"/>
      <c r="V1087" s="12"/>
      <c r="W1087" s="12"/>
      <c r="X1087" s="14"/>
      <c r="AB1087" s="25"/>
      <c r="AC1087" s="12"/>
      <c r="AD1087" s="12"/>
      <c r="AK1087" s="12"/>
      <c r="AL1087" s="30"/>
      <c r="AM1087" s="32"/>
      <c r="AQ1087" s="12"/>
      <c r="AR1087" s="12"/>
      <c r="AS1087" s="12"/>
      <c r="AZ1087" s="49"/>
      <c r="BA1087" s="30"/>
      <c r="BB1087" s="12"/>
      <c r="BF1087" s="12"/>
      <c r="BG1087" s="12"/>
      <c r="BH1087" s="12"/>
      <c r="BO1087" s="7"/>
      <c r="BP1087" s="7"/>
      <c r="BQ1087" s="7"/>
      <c r="BU1087" s="7"/>
      <c r="BV1087" s="7"/>
      <c r="BW1087" s="7"/>
      <c r="CD1087" s="7"/>
      <c r="CE1087" s="7"/>
      <c r="CF1087" s="7"/>
      <c r="CJ1087" s="7"/>
      <c r="CK1087" s="7"/>
      <c r="CL1087" s="7"/>
    </row>
    <row r="1088" spans="1:90">
      <c r="A1088" s="11"/>
      <c r="B1088" s="373"/>
      <c r="C1088" s="373"/>
      <c r="D1088" s="373"/>
      <c r="E1088" s="13"/>
      <c r="F1088" s="11"/>
      <c r="G1088" s="25"/>
      <c r="H1088" s="31"/>
      <c r="I1088" s="30"/>
      <c r="M1088" s="25"/>
      <c r="N1088" s="31"/>
      <c r="O1088" s="30"/>
      <c r="V1088" s="12"/>
      <c r="W1088" s="12"/>
      <c r="X1088" s="14"/>
      <c r="AB1088" s="25"/>
      <c r="AC1088" s="12"/>
      <c r="AD1088" s="12"/>
      <c r="AK1088" s="12"/>
      <c r="AL1088" s="30"/>
      <c r="AM1088" s="32"/>
      <c r="AQ1088" s="12"/>
      <c r="AR1088" s="12"/>
      <c r="AS1088" s="12"/>
      <c r="AZ1088" s="49"/>
      <c r="BA1088" s="30"/>
      <c r="BB1088" s="12"/>
      <c r="BF1088" s="12"/>
      <c r="BG1088" s="12"/>
      <c r="BH1088" s="12"/>
      <c r="BO1088" s="7"/>
      <c r="BP1088" s="7"/>
      <c r="BQ1088" s="7"/>
      <c r="BU1088" s="7"/>
      <c r="BV1088" s="7"/>
      <c r="BW1088" s="7"/>
      <c r="CD1088" s="7"/>
      <c r="CE1088" s="7"/>
      <c r="CF1088" s="7"/>
      <c r="CJ1088" s="7"/>
      <c r="CK1088" s="7"/>
      <c r="CL1088" s="7"/>
    </row>
    <row r="1089" spans="1:90">
      <c r="A1089" s="11"/>
      <c r="B1089" s="373"/>
      <c r="C1089" s="373"/>
      <c r="D1089" s="373"/>
      <c r="E1089" s="13"/>
      <c r="F1089" s="11"/>
      <c r="G1089" s="25"/>
      <c r="H1089" s="31"/>
      <c r="I1089" s="30"/>
      <c r="M1089" s="25"/>
      <c r="N1089" s="31"/>
      <c r="O1089" s="30"/>
      <c r="V1089" s="12"/>
      <c r="W1089" s="12"/>
      <c r="X1089" s="14"/>
      <c r="AB1089" s="25"/>
      <c r="AC1089" s="12"/>
      <c r="AD1089" s="12"/>
      <c r="AK1089" s="12"/>
      <c r="AL1089" s="30"/>
      <c r="AM1089" s="32"/>
      <c r="AQ1089" s="12"/>
      <c r="AR1089" s="12"/>
      <c r="AS1089" s="12"/>
      <c r="AZ1089" s="49"/>
      <c r="BA1089" s="30"/>
      <c r="BB1089" s="12"/>
      <c r="BF1089" s="12"/>
      <c r="BG1089" s="12"/>
      <c r="BH1089" s="12"/>
      <c r="BO1089" s="7"/>
      <c r="BP1089" s="7"/>
      <c r="BQ1089" s="7"/>
      <c r="BU1089" s="7"/>
      <c r="BV1089" s="7"/>
      <c r="BW1089" s="7"/>
      <c r="CD1089" s="7"/>
      <c r="CE1089" s="7"/>
      <c r="CF1089" s="7"/>
      <c r="CJ1089" s="7"/>
      <c r="CK1089" s="7"/>
      <c r="CL1089" s="7"/>
    </row>
    <row r="1090" spans="1:90">
      <c r="A1090" s="11"/>
      <c r="B1090" s="373"/>
      <c r="C1090" s="373"/>
      <c r="D1090" s="373"/>
      <c r="E1090" s="13"/>
      <c r="F1090" s="11"/>
      <c r="G1090" s="25"/>
      <c r="H1090" s="31"/>
      <c r="I1090" s="30"/>
      <c r="M1090" s="25"/>
      <c r="N1090" s="31"/>
      <c r="O1090" s="30"/>
      <c r="V1090" s="12"/>
      <c r="W1090" s="12"/>
      <c r="X1090" s="14"/>
      <c r="AB1090" s="25"/>
      <c r="AC1090" s="12"/>
      <c r="AD1090" s="12"/>
      <c r="AK1090" s="12"/>
      <c r="AL1090" s="30"/>
      <c r="AM1090" s="32"/>
      <c r="AQ1090" s="12"/>
      <c r="AR1090" s="12"/>
      <c r="AS1090" s="12"/>
      <c r="AZ1090" s="49"/>
      <c r="BA1090" s="30"/>
      <c r="BB1090" s="12"/>
      <c r="BF1090" s="12"/>
      <c r="BG1090" s="12"/>
      <c r="BH1090" s="12"/>
      <c r="BO1090" s="7"/>
      <c r="BP1090" s="7"/>
      <c r="BQ1090" s="7"/>
      <c r="BU1090" s="7"/>
      <c r="BV1090" s="7"/>
      <c r="BW1090" s="7"/>
      <c r="CD1090" s="7"/>
      <c r="CE1090" s="7"/>
      <c r="CF1090" s="7"/>
      <c r="CJ1090" s="7"/>
      <c r="CK1090" s="7"/>
      <c r="CL1090" s="7"/>
    </row>
    <row r="1091" spans="1:90">
      <c r="A1091" s="11"/>
      <c r="B1091" s="373"/>
      <c r="C1091" s="373"/>
      <c r="D1091" s="373"/>
      <c r="E1091" s="13"/>
      <c r="F1091" s="11"/>
      <c r="G1091" s="25"/>
      <c r="H1091" s="31"/>
      <c r="I1091" s="30"/>
      <c r="M1091" s="25"/>
      <c r="N1091" s="31"/>
      <c r="O1091" s="30"/>
      <c r="V1091" s="12"/>
      <c r="W1091" s="12"/>
      <c r="X1091" s="14"/>
      <c r="AB1091" s="25"/>
      <c r="AC1091" s="12"/>
      <c r="AD1091" s="12"/>
      <c r="AK1091" s="12"/>
      <c r="AL1091" s="30"/>
      <c r="AM1091" s="32"/>
      <c r="AQ1091" s="12"/>
      <c r="AR1091" s="12"/>
      <c r="AS1091" s="12"/>
      <c r="AZ1091" s="49"/>
      <c r="BA1091" s="30"/>
      <c r="BB1091" s="12"/>
      <c r="BF1091" s="12"/>
      <c r="BG1091" s="12"/>
      <c r="BH1091" s="12"/>
      <c r="BO1091" s="7"/>
      <c r="BP1091" s="7"/>
      <c r="BQ1091" s="7"/>
      <c r="BU1091" s="7"/>
      <c r="BV1091" s="7"/>
      <c r="BW1091" s="7"/>
      <c r="CD1091" s="7"/>
      <c r="CE1091" s="7"/>
      <c r="CF1091" s="7"/>
      <c r="CJ1091" s="7"/>
      <c r="CK1091" s="7"/>
      <c r="CL1091" s="7"/>
    </row>
    <row r="1092" spans="1:90">
      <c r="A1092" s="11"/>
      <c r="B1092" s="373"/>
      <c r="C1092" s="373"/>
      <c r="D1092" s="373"/>
      <c r="E1092" s="13"/>
      <c r="F1092" s="11"/>
      <c r="G1092" s="25"/>
      <c r="H1092" s="31"/>
      <c r="I1092" s="30"/>
      <c r="M1092" s="25"/>
      <c r="N1092" s="31"/>
      <c r="O1092" s="30"/>
      <c r="V1092" s="12"/>
      <c r="W1092" s="12"/>
      <c r="X1092" s="14"/>
      <c r="AB1092" s="25"/>
      <c r="AC1092" s="12"/>
      <c r="AD1092" s="12"/>
      <c r="AK1092" s="12"/>
      <c r="AL1092" s="30"/>
      <c r="AM1092" s="32"/>
      <c r="AQ1092" s="12"/>
      <c r="AR1092" s="12"/>
      <c r="AS1092" s="12"/>
      <c r="AZ1092" s="49"/>
      <c r="BA1092" s="30"/>
      <c r="BB1092" s="12"/>
      <c r="BF1092" s="12"/>
      <c r="BG1092" s="12"/>
      <c r="BH1092" s="12"/>
      <c r="BO1092" s="7"/>
      <c r="BP1092" s="7"/>
      <c r="BQ1092" s="7"/>
      <c r="BU1092" s="7"/>
      <c r="BV1092" s="7"/>
      <c r="BW1092" s="7"/>
      <c r="CD1092" s="7"/>
      <c r="CE1092" s="7"/>
      <c r="CF1092" s="7"/>
      <c r="CJ1092" s="7"/>
      <c r="CK1092" s="7"/>
      <c r="CL1092" s="7"/>
    </row>
    <row r="1093" spans="1:90">
      <c r="A1093" s="11"/>
      <c r="B1093" s="373"/>
      <c r="C1093" s="373"/>
      <c r="D1093" s="373"/>
      <c r="E1093" s="13"/>
      <c r="F1093" s="11"/>
      <c r="G1093" s="25"/>
      <c r="H1093" s="31"/>
      <c r="I1093" s="30"/>
      <c r="M1093" s="25"/>
      <c r="N1093" s="31"/>
      <c r="O1093" s="30"/>
      <c r="V1093" s="12"/>
      <c r="W1093" s="12"/>
      <c r="X1093" s="14"/>
      <c r="AB1093" s="25"/>
      <c r="AC1093" s="12"/>
      <c r="AD1093" s="12"/>
      <c r="AK1093" s="12"/>
      <c r="AL1093" s="30"/>
      <c r="AM1093" s="32"/>
      <c r="AQ1093" s="12"/>
      <c r="AR1093" s="12"/>
      <c r="AS1093" s="12"/>
      <c r="AZ1093" s="49"/>
      <c r="BA1093" s="30"/>
      <c r="BB1093" s="12"/>
      <c r="BF1093" s="12"/>
      <c r="BG1093" s="12"/>
      <c r="BH1093" s="12"/>
      <c r="BO1093" s="7"/>
      <c r="BP1093" s="7"/>
      <c r="BQ1093" s="7"/>
      <c r="BU1093" s="7"/>
      <c r="BV1093" s="7"/>
      <c r="BW1093" s="7"/>
      <c r="CD1093" s="7"/>
      <c r="CE1093" s="7"/>
      <c r="CF1093" s="7"/>
      <c r="CJ1093" s="7"/>
      <c r="CK1093" s="7"/>
      <c r="CL1093" s="7"/>
    </row>
    <row r="1094" spans="1:90">
      <c r="A1094" s="11"/>
      <c r="B1094" s="373"/>
      <c r="C1094" s="373"/>
      <c r="D1094" s="373"/>
      <c r="E1094" s="13"/>
      <c r="F1094" s="11"/>
      <c r="G1094" s="25"/>
      <c r="H1094" s="31"/>
      <c r="I1094" s="30"/>
      <c r="M1094" s="25"/>
      <c r="N1094" s="31"/>
      <c r="O1094" s="30"/>
      <c r="V1094" s="12"/>
      <c r="W1094" s="12"/>
      <c r="X1094" s="14"/>
      <c r="AB1094" s="25"/>
      <c r="AC1094" s="12"/>
      <c r="AD1094" s="12"/>
      <c r="AK1094" s="12"/>
      <c r="AL1094" s="30"/>
      <c r="AM1094" s="32"/>
      <c r="AQ1094" s="12"/>
      <c r="AR1094" s="12"/>
      <c r="AS1094" s="12"/>
      <c r="AZ1094" s="49"/>
      <c r="BA1094" s="30"/>
      <c r="BB1094" s="12"/>
      <c r="BF1094" s="12"/>
      <c r="BG1094" s="12"/>
      <c r="BH1094" s="12"/>
      <c r="BO1094" s="7"/>
      <c r="BP1094" s="7"/>
      <c r="BQ1094" s="7"/>
      <c r="BU1094" s="7"/>
      <c r="BV1094" s="7"/>
      <c r="BW1094" s="7"/>
      <c r="CD1094" s="7"/>
      <c r="CE1094" s="7"/>
      <c r="CF1094" s="7"/>
      <c r="CJ1094" s="7"/>
      <c r="CK1094" s="7"/>
      <c r="CL1094" s="7"/>
    </row>
    <row r="1095" spans="1:90">
      <c r="A1095" s="11"/>
      <c r="B1095" s="373"/>
      <c r="C1095" s="373"/>
      <c r="D1095" s="373"/>
      <c r="E1095" s="13"/>
      <c r="F1095" s="11"/>
      <c r="G1095" s="25"/>
      <c r="H1095" s="31"/>
      <c r="I1095" s="30"/>
      <c r="M1095" s="25"/>
      <c r="N1095" s="31"/>
      <c r="O1095" s="30"/>
      <c r="V1095" s="12"/>
      <c r="W1095" s="12"/>
      <c r="X1095" s="14"/>
      <c r="AB1095" s="25"/>
      <c r="AC1095" s="12"/>
      <c r="AD1095" s="12"/>
      <c r="AK1095" s="12"/>
      <c r="AL1095" s="30"/>
      <c r="AM1095" s="32"/>
      <c r="AQ1095" s="12"/>
      <c r="AR1095" s="12"/>
      <c r="AS1095" s="12"/>
      <c r="AZ1095" s="49"/>
      <c r="BA1095" s="30"/>
      <c r="BB1095" s="12"/>
      <c r="BF1095" s="12"/>
      <c r="BG1095" s="12"/>
      <c r="BH1095" s="12"/>
      <c r="BO1095" s="7"/>
      <c r="BP1095" s="7"/>
      <c r="BQ1095" s="7"/>
      <c r="BU1095" s="7"/>
      <c r="BV1095" s="7"/>
      <c r="BW1095" s="7"/>
      <c r="CD1095" s="7"/>
      <c r="CE1095" s="7"/>
      <c r="CF1095" s="7"/>
      <c r="CJ1095" s="7"/>
      <c r="CK1095" s="7"/>
      <c r="CL1095" s="7"/>
    </row>
    <row r="1096" spans="1:90">
      <c r="A1096" s="11"/>
      <c r="B1096" s="373"/>
      <c r="C1096" s="373"/>
      <c r="D1096" s="373"/>
      <c r="E1096" s="13"/>
      <c r="F1096" s="11"/>
      <c r="G1096" s="25"/>
      <c r="H1096" s="31"/>
      <c r="I1096" s="30"/>
      <c r="M1096" s="25"/>
      <c r="N1096" s="31"/>
      <c r="O1096" s="30"/>
      <c r="V1096" s="12"/>
      <c r="W1096" s="12"/>
      <c r="X1096" s="14"/>
      <c r="AB1096" s="25"/>
      <c r="AC1096" s="12"/>
      <c r="AD1096" s="12"/>
      <c r="AK1096" s="12"/>
      <c r="AL1096" s="30"/>
      <c r="AM1096" s="32"/>
      <c r="AQ1096" s="12"/>
      <c r="AR1096" s="12"/>
      <c r="AS1096" s="12"/>
      <c r="AZ1096" s="49"/>
      <c r="BA1096" s="30"/>
      <c r="BB1096" s="12"/>
      <c r="BF1096" s="12"/>
      <c r="BG1096" s="12"/>
      <c r="BH1096" s="12"/>
      <c r="BO1096" s="7"/>
      <c r="BP1096" s="7"/>
      <c r="BQ1096" s="7"/>
      <c r="BU1096" s="7"/>
      <c r="BV1096" s="7"/>
      <c r="BW1096" s="7"/>
      <c r="CD1096" s="7"/>
      <c r="CE1096" s="7"/>
      <c r="CF1096" s="7"/>
      <c r="CJ1096" s="7"/>
      <c r="CK1096" s="7"/>
      <c r="CL1096" s="7"/>
    </row>
    <row r="1097" spans="1:90">
      <c r="A1097" s="11"/>
      <c r="B1097" s="373"/>
      <c r="C1097" s="373"/>
      <c r="D1097" s="373"/>
      <c r="E1097" s="13"/>
      <c r="F1097" s="11"/>
      <c r="G1097" s="25"/>
      <c r="H1097" s="31"/>
      <c r="I1097" s="30"/>
      <c r="M1097" s="25"/>
      <c r="N1097" s="31"/>
      <c r="O1097" s="30"/>
      <c r="V1097" s="12"/>
      <c r="W1097" s="12"/>
      <c r="X1097" s="14"/>
      <c r="AB1097" s="25"/>
      <c r="AC1097" s="12"/>
      <c r="AD1097" s="12"/>
      <c r="AK1097" s="12"/>
      <c r="AL1097" s="30"/>
      <c r="AM1097" s="32"/>
      <c r="AQ1097" s="12"/>
      <c r="AR1097" s="12"/>
      <c r="AS1097" s="12"/>
      <c r="AZ1097" s="49"/>
      <c r="BA1097" s="30"/>
      <c r="BB1097" s="12"/>
      <c r="BF1097" s="12"/>
      <c r="BG1097" s="12"/>
      <c r="BH1097" s="12"/>
      <c r="BO1097" s="7"/>
      <c r="BP1097" s="7"/>
      <c r="BQ1097" s="7"/>
      <c r="BU1097" s="7"/>
      <c r="BV1097" s="7"/>
      <c r="BW1097" s="7"/>
      <c r="CD1097" s="7"/>
      <c r="CE1097" s="7"/>
      <c r="CF1097" s="7"/>
      <c r="CJ1097" s="7"/>
      <c r="CK1097" s="7"/>
      <c r="CL1097" s="7"/>
    </row>
    <row r="1098" spans="1:90">
      <c r="A1098" s="11"/>
      <c r="B1098" s="373"/>
      <c r="C1098" s="373"/>
      <c r="D1098" s="373"/>
      <c r="E1098" s="13"/>
      <c r="F1098" s="11"/>
      <c r="G1098" s="25"/>
      <c r="H1098" s="31"/>
      <c r="I1098" s="30"/>
      <c r="M1098" s="25"/>
      <c r="N1098" s="31"/>
      <c r="O1098" s="30"/>
      <c r="V1098" s="12"/>
      <c r="W1098" s="12"/>
      <c r="X1098" s="14"/>
      <c r="AB1098" s="25"/>
      <c r="AC1098" s="12"/>
      <c r="AD1098" s="12"/>
      <c r="AK1098" s="12"/>
      <c r="AL1098" s="30"/>
      <c r="AM1098" s="32"/>
      <c r="AQ1098" s="12"/>
      <c r="AR1098" s="12"/>
      <c r="AS1098" s="12"/>
      <c r="AZ1098" s="49"/>
      <c r="BA1098" s="30"/>
      <c r="BB1098" s="12"/>
      <c r="BF1098" s="12"/>
      <c r="BG1098" s="12"/>
      <c r="BH1098" s="12"/>
      <c r="BO1098" s="7"/>
      <c r="BP1098" s="7"/>
      <c r="BQ1098" s="7"/>
      <c r="BU1098" s="7"/>
      <c r="BV1098" s="7"/>
      <c r="BW1098" s="7"/>
      <c r="CD1098" s="7"/>
      <c r="CE1098" s="7"/>
      <c r="CF1098" s="7"/>
      <c r="CJ1098" s="7"/>
      <c r="CK1098" s="7"/>
      <c r="CL1098" s="7"/>
    </row>
    <row r="1099" spans="1:90">
      <c r="A1099" s="11"/>
      <c r="B1099" s="373"/>
      <c r="C1099" s="373"/>
      <c r="D1099" s="373"/>
      <c r="E1099" s="13"/>
      <c r="F1099" s="11"/>
      <c r="G1099" s="25"/>
      <c r="H1099" s="31"/>
      <c r="I1099" s="30"/>
      <c r="M1099" s="25"/>
      <c r="N1099" s="31"/>
      <c r="O1099" s="30"/>
      <c r="V1099" s="12"/>
      <c r="W1099" s="12"/>
      <c r="X1099" s="14"/>
      <c r="AB1099" s="25"/>
      <c r="AC1099" s="12"/>
      <c r="AD1099" s="12"/>
      <c r="AK1099" s="12"/>
      <c r="AL1099" s="30"/>
      <c r="AM1099" s="32"/>
      <c r="AQ1099" s="12"/>
      <c r="AR1099" s="12"/>
      <c r="AS1099" s="12"/>
      <c r="AZ1099" s="49"/>
      <c r="BA1099" s="30"/>
      <c r="BB1099" s="12"/>
      <c r="BF1099" s="12"/>
      <c r="BG1099" s="12"/>
      <c r="BH1099" s="12"/>
      <c r="BO1099" s="7"/>
      <c r="BP1099" s="7"/>
      <c r="BQ1099" s="7"/>
      <c r="BU1099" s="7"/>
      <c r="BV1099" s="7"/>
      <c r="BW1099" s="7"/>
      <c r="CD1099" s="7"/>
      <c r="CE1099" s="7"/>
      <c r="CF1099" s="7"/>
      <c r="CJ1099" s="7"/>
      <c r="CK1099" s="7"/>
      <c r="CL1099" s="7"/>
    </row>
    <row r="1100" spans="1:90">
      <c r="A1100" s="11"/>
      <c r="B1100" s="373"/>
      <c r="C1100" s="373"/>
      <c r="D1100" s="373"/>
      <c r="E1100" s="13"/>
      <c r="F1100" s="11"/>
      <c r="G1100" s="25"/>
      <c r="H1100" s="31"/>
      <c r="I1100" s="30"/>
      <c r="M1100" s="25"/>
      <c r="N1100" s="31"/>
      <c r="O1100" s="30"/>
      <c r="V1100" s="12"/>
      <c r="W1100" s="12"/>
      <c r="X1100" s="14"/>
      <c r="AB1100" s="25"/>
      <c r="AC1100" s="12"/>
      <c r="AD1100" s="12"/>
      <c r="AK1100" s="12"/>
      <c r="AL1100" s="30"/>
      <c r="AM1100" s="32"/>
      <c r="AQ1100" s="12"/>
      <c r="AR1100" s="12"/>
      <c r="AS1100" s="12"/>
      <c r="AZ1100" s="49"/>
      <c r="BA1100" s="30"/>
      <c r="BB1100" s="12"/>
      <c r="BF1100" s="12"/>
      <c r="BG1100" s="12"/>
      <c r="BH1100" s="12"/>
      <c r="BO1100" s="7"/>
      <c r="BP1100" s="7"/>
      <c r="BQ1100" s="7"/>
      <c r="BU1100" s="7"/>
      <c r="BV1100" s="7"/>
      <c r="BW1100" s="7"/>
      <c r="CD1100" s="7"/>
      <c r="CE1100" s="7"/>
      <c r="CF1100" s="7"/>
      <c r="CJ1100" s="7"/>
      <c r="CK1100" s="7"/>
      <c r="CL1100" s="7"/>
    </row>
    <row r="1101" spans="1:90">
      <c r="A1101" s="11"/>
      <c r="B1101" s="373"/>
      <c r="C1101" s="373"/>
      <c r="D1101" s="373"/>
      <c r="E1101" s="13"/>
      <c r="F1101" s="11"/>
      <c r="G1101" s="25"/>
      <c r="H1101" s="31"/>
      <c r="I1101" s="30"/>
      <c r="M1101" s="25"/>
      <c r="N1101" s="31"/>
      <c r="O1101" s="30"/>
      <c r="V1101" s="12"/>
      <c r="W1101" s="12"/>
      <c r="X1101" s="14"/>
      <c r="AB1101" s="25"/>
      <c r="AC1101" s="12"/>
      <c r="AD1101" s="12"/>
      <c r="AK1101" s="12"/>
      <c r="AL1101" s="30"/>
      <c r="AM1101" s="32"/>
      <c r="AQ1101" s="12"/>
      <c r="AR1101" s="12"/>
      <c r="AS1101" s="12"/>
      <c r="AZ1101" s="49"/>
      <c r="BA1101" s="30"/>
      <c r="BB1101" s="12"/>
      <c r="BF1101" s="12"/>
      <c r="BG1101" s="12"/>
      <c r="BH1101" s="12"/>
      <c r="BO1101" s="7"/>
      <c r="BP1101" s="7"/>
      <c r="BQ1101" s="7"/>
      <c r="BU1101" s="7"/>
      <c r="BV1101" s="7"/>
      <c r="BW1101" s="7"/>
      <c r="CD1101" s="7"/>
      <c r="CE1101" s="7"/>
      <c r="CF1101" s="7"/>
      <c r="CJ1101" s="7"/>
      <c r="CK1101" s="7"/>
      <c r="CL1101" s="7"/>
    </row>
    <row r="1102" spans="1:90">
      <c r="A1102" s="11"/>
      <c r="B1102" s="373"/>
      <c r="C1102" s="373"/>
      <c r="D1102" s="373"/>
      <c r="E1102" s="13"/>
      <c r="F1102" s="11"/>
      <c r="G1102" s="25"/>
      <c r="H1102" s="31"/>
      <c r="I1102" s="30"/>
      <c r="M1102" s="25"/>
      <c r="N1102" s="31"/>
      <c r="O1102" s="30"/>
      <c r="V1102" s="12"/>
      <c r="W1102" s="12"/>
      <c r="X1102" s="14"/>
      <c r="AB1102" s="25"/>
      <c r="AC1102" s="12"/>
      <c r="AD1102" s="12"/>
      <c r="AK1102" s="12"/>
      <c r="AL1102" s="30"/>
      <c r="AM1102" s="32"/>
      <c r="AQ1102" s="12"/>
      <c r="AR1102" s="12"/>
      <c r="AS1102" s="12"/>
      <c r="AZ1102" s="49"/>
      <c r="BA1102" s="30"/>
      <c r="BB1102" s="12"/>
      <c r="BF1102" s="12"/>
      <c r="BG1102" s="12"/>
      <c r="BH1102" s="12"/>
      <c r="BO1102" s="7"/>
      <c r="BP1102" s="7"/>
      <c r="BQ1102" s="7"/>
      <c r="BU1102" s="7"/>
      <c r="BV1102" s="7"/>
      <c r="BW1102" s="7"/>
      <c r="CD1102" s="7"/>
      <c r="CE1102" s="7"/>
      <c r="CF1102" s="7"/>
      <c r="CJ1102" s="7"/>
      <c r="CK1102" s="7"/>
      <c r="CL1102" s="7"/>
    </row>
    <row r="1103" spans="1:90">
      <c r="A1103" s="11"/>
      <c r="B1103" s="373"/>
      <c r="C1103" s="373"/>
      <c r="D1103" s="373"/>
      <c r="E1103" s="13"/>
      <c r="F1103" s="11"/>
      <c r="G1103" s="25"/>
      <c r="H1103" s="31"/>
      <c r="I1103" s="30"/>
      <c r="M1103" s="25"/>
      <c r="N1103" s="31"/>
      <c r="O1103" s="30"/>
      <c r="V1103" s="12"/>
      <c r="W1103" s="12"/>
      <c r="X1103" s="14"/>
      <c r="AB1103" s="25"/>
      <c r="AC1103" s="12"/>
      <c r="AD1103" s="12"/>
      <c r="AK1103" s="12"/>
      <c r="AL1103" s="30"/>
      <c r="AM1103" s="32"/>
      <c r="AQ1103" s="12"/>
      <c r="AR1103" s="12"/>
      <c r="AS1103" s="12"/>
      <c r="AZ1103" s="49"/>
      <c r="BA1103" s="30"/>
      <c r="BB1103" s="12"/>
      <c r="BF1103" s="12"/>
      <c r="BG1103" s="12"/>
      <c r="BH1103" s="12"/>
      <c r="BO1103" s="7"/>
      <c r="BP1103" s="7"/>
      <c r="BQ1103" s="7"/>
      <c r="BU1103" s="7"/>
      <c r="BV1103" s="7"/>
      <c r="BW1103" s="7"/>
      <c r="CD1103" s="7"/>
      <c r="CE1103" s="7"/>
      <c r="CF1103" s="7"/>
      <c r="CJ1103" s="7"/>
      <c r="CK1103" s="7"/>
      <c r="CL1103" s="7"/>
    </row>
    <row r="1104" spans="1:90">
      <c r="A1104" s="11"/>
      <c r="B1104" s="373"/>
      <c r="C1104" s="373"/>
      <c r="D1104" s="373"/>
      <c r="E1104" s="13"/>
      <c r="F1104" s="11"/>
      <c r="G1104" s="25"/>
      <c r="H1104" s="31"/>
      <c r="I1104" s="30"/>
      <c r="M1104" s="25"/>
      <c r="N1104" s="31"/>
      <c r="O1104" s="30"/>
      <c r="V1104" s="12"/>
      <c r="W1104" s="12"/>
      <c r="X1104" s="14"/>
      <c r="AB1104" s="25"/>
      <c r="AC1104" s="12"/>
      <c r="AD1104" s="12"/>
      <c r="AK1104" s="12"/>
      <c r="AL1104" s="30"/>
      <c r="AM1104" s="32"/>
      <c r="AQ1104" s="12"/>
      <c r="AR1104" s="12"/>
      <c r="AS1104" s="12"/>
      <c r="AZ1104" s="49"/>
      <c r="BA1104" s="30"/>
      <c r="BB1104" s="12"/>
      <c r="BF1104" s="12"/>
      <c r="BG1104" s="12"/>
      <c r="BH1104" s="12"/>
      <c r="BO1104" s="7"/>
      <c r="BP1104" s="7"/>
      <c r="BQ1104" s="7"/>
      <c r="BU1104" s="7"/>
      <c r="BV1104" s="7"/>
      <c r="BW1104" s="7"/>
      <c r="CD1104" s="7"/>
      <c r="CE1104" s="7"/>
      <c r="CF1104" s="7"/>
      <c r="CJ1104" s="7"/>
      <c r="CK1104" s="7"/>
      <c r="CL1104" s="7"/>
    </row>
    <row r="1105" spans="1:90">
      <c r="A1105" s="11"/>
      <c r="B1105" s="373"/>
      <c r="C1105" s="373"/>
      <c r="D1105" s="373"/>
      <c r="E1105" s="13"/>
      <c r="F1105" s="11"/>
      <c r="G1105" s="25"/>
      <c r="H1105" s="31"/>
      <c r="I1105" s="30"/>
      <c r="M1105" s="25"/>
      <c r="N1105" s="31"/>
      <c r="O1105" s="30"/>
      <c r="V1105" s="12"/>
      <c r="W1105" s="12"/>
      <c r="X1105" s="14"/>
      <c r="AB1105" s="25"/>
      <c r="AC1105" s="12"/>
      <c r="AD1105" s="12"/>
      <c r="AK1105" s="12"/>
      <c r="AL1105" s="30"/>
      <c r="AM1105" s="32"/>
      <c r="AQ1105" s="12"/>
      <c r="AR1105" s="12"/>
      <c r="AS1105" s="12"/>
      <c r="AZ1105" s="49"/>
      <c r="BA1105" s="30"/>
      <c r="BB1105" s="12"/>
      <c r="BF1105" s="12"/>
      <c r="BG1105" s="12"/>
      <c r="BH1105" s="12"/>
      <c r="BO1105" s="7"/>
      <c r="BP1105" s="7"/>
      <c r="BQ1105" s="7"/>
      <c r="BU1105" s="7"/>
      <c r="BV1105" s="7"/>
      <c r="BW1105" s="7"/>
      <c r="CD1105" s="7"/>
      <c r="CE1105" s="7"/>
      <c r="CF1105" s="7"/>
      <c r="CJ1105" s="7"/>
      <c r="CK1105" s="7"/>
      <c r="CL1105" s="7"/>
    </row>
    <row r="1106" spans="1:90">
      <c r="A1106" s="11"/>
      <c r="B1106" s="373"/>
      <c r="C1106" s="373"/>
      <c r="D1106" s="373"/>
      <c r="E1106" s="13"/>
      <c r="F1106" s="11"/>
      <c r="G1106" s="25"/>
      <c r="H1106" s="31"/>
      <c r="I1106" s="30"/>
      <c r="M1106" s="25"/>
      <c r="N1106" s="31"/>
      <c r="O1106" s="30"/>
      <c r="V1106" s="12"/>
      <c r="W1106" s="12"/>
      <c r="X1106" s="14"/>
      <c r="AB1106" s="25"/>
      <c r="AC1106" s="12"/>
      <c r="AD1106" s="12"/>
      <c r="AK1106" s="12"/>
      <c r="AL1106" s="30"/>
      <c r="AM1106" s="32"/>
      <c r="AQ1106" s="12"/>
      <c r="AR1106" s="12"/>
      <c r="AS1106" s="12"/>
      <c r="AZ1106" s="49"/>
      <c r="BA1106" s="30"/>
      <c r="BB1106" s="12"/>
      <c r="BF1106" s="12"/>
      <c r="BG1106" s="12"/>
      <c r="BH1106" s="12"/>
      <c r="BO1106" s="7"/>
      <c r="BP1106" s="7"/>
      <c r="BQ1106" s="7"/>
      <c r="BU1106" s="7"/>
      <c r="BV1106" s="7"/>
      <c r="BW1106" s="7"/>
      <c r="CD1106" s="7"/>
      <c r="CE1106" s="7"/>
      <c r="CF1106" s="7"/>
      <c r="CJ1106" s="7"/>
      <c r="CK1106" s="7"/>
      <c r="CL1106" s="7"/>
    </row>
    <row r="1107" spans="1:90">
      <c r="A1107" s="11"/>
      <c r="B1107" s="373"/>
      <c r="C1107" s="373"/>
      <c r="D1107" s="373"/>
      <c r="E1107" s="13"/>
      <c r="F1107" s="11"/>
      <c r="G1107" s="25"/>
      <c r="H1107" s="31"/>
      <c r="I1107" s="30"/>
      <c r="M1107" s="25"/>
      <c r="N1107" s="31"/>
      <c r="O1107" s="30"/>
      <c r="V1107" s="12"/>
      <c r="W1107" s="12"/>
      <c r="X1107" s="14"/>
      <c r="AB1107" s="25"/>
      <c r="AC1107" s="12"/>
      <c r="AD1107" s="12"/>
      <c r="AK1107" s="12"/>
      <c r="AL1107" s="30"/>
      <c r="AM1107" s="32"/>
      <c r="AQ1107" s="12"/>
      <c r="AR1107" s="12"/>
      <c r="AS1107" s="12"/>
      <c r="AZ1107" s="49"/>
      <c r="BA1107" s="30"/>
      <c r="BB1107" s="12"/>
      <c r="BF1107" s="12"/>
      <c r="BG1107" s="12"/>
      <c r="BH1107" s="12"/>
      <c r="BO1107" s="7"/>
      <c r="BP1107" s="7"/>
      <c r="BQ1107" s="7"/>
      <c r="BU1107" s="7"/>
      <c r="BV1107" s="7"/>
      <c r="BW1107" s="7"/>
      <c r="CD1107" s="7"/>
      <c r="CE1107" s="7"/>
      <c r="CF1107" s="7"/>
      <c r="CJ1107" s="7"/>
      <c r="CK1107" s="7"/>
      <c r="CL1107" s="7"/>
    </row>
    <row r="1108" spans="1:90">
      <c r="A1108" s="11"/>
      <c r="B1108" s="373"/>
      <c r="C1108" s="373"/>
      <c r="D1108" s="373"/>
      <c r="E1108" s="13"/>
      <c r="F1108" s="11"/>
      <c r="G1108" s="25"/>
      <c r="H1108" s="31"/>
      <c r="I1108" s="30"/>
      <c r="M1108" s="25"/>
      <c r="N1108" s="31"/>
      <c r="O1108" s="30"/>
      <c r="V1108" s="12"/>
      <c r="W1108" s="12"/>
      <c r="X1108" s="14"/>
      <c r="AB1108" s="25"/>
      <c r="AC1108" s="12"/>
      <c r="AD1108" s="12"/>
      <c r="AK1108" s="12"/>
      <c r="AL1108" s="30"/>
      <c r="AM1108" s="32"/>
      <c r="AQ1108" s="12"/>
      <c r="AR1108" s="12"/>
      <c r="AS1108" s="12"/>
      <c r="AZ1108" s="49"/>
      <c r="BA1108" s="30"/>
      <c r="BB1108" s="12"/>
      <c r="BF1108" s="12"/>
      <c r="BG1108" s="12"/>
      <c r="BH1108" s="12"/>
      <c r="BO1108" s="7"/>
      <c r="BP1108" s="7"/>
      <c r="BQ1108" s="7"/>
      <c r="BU1108" s="7"/>
      <c r="BV1108" s="7"/>
      <c r="BW1108" s="7"/>
      <c r="CD1108" s="7"/>
      <c r="CE1108" s="7"/>
      <c r="CF1108" s="7"/>
      <c r="CJ1108" s="7"/>
      <c r="CK1108" s="7"/>
      <c r="CL1108" s="7"/>
    </row>
    <row r="1109" spans="1:90">
      <c r="A1109" s="11"/>
      <c r="B1109" s="373"/>
      <c r="C1109" s="373"/>
      <c r="D1109" s="373"/>
      <c r="E1109" s="13"/>
      <c r="F1109" s="11"/>
      <c r="G1109" s="25"/>
      <c r="H1109" s="31"/>
      <c r="I1109" s="30"/>
      <c r="M1109" s="25"/>
      <c r="N1109" s="31"/>
      <c r="O1109" s="30"/>
      <c r="V1109" s="12"/>
      <c r="W1109" s="12"/>
      <c r="X1109" s="14"/>
      <c r="AB1109" s="25"/>
      <c r="AC1109" s="12"/>
      <c r="AD1109" s="12"/>
      <c r="AK1109" s="12"/>
      <c r="AL1109" s="30"/>
      <c r="AM1109" s="32"/>
      <c r="AQ1109" s="12"/>
      <c r="AR1109" s="12"/>
      <c r="AS1109" s="12"/>
      <c r="AZ1109" s="49"/>
      <c r="BA1109" s="30"/>
      <c r="BB1109" s="12"/>
      <c r="BF1109" s="12"/>
      <c r="BG1109" s="12"/>
      <c r="BH1109" s="12"/>
      <c r="BO1109" s="7"/>
      <c r="BP1109" s="7"/>
      <c r="BQ1109" s="7"/>
      <c r="BU1109" s="7"/>
      <c r="BV1109" s="7"/>
      <c r="BW1109" s="7"/>
      <c r="CD1109" s="7"/>
      <c r="CE1109" s="7"/>
      <c r="CF1109" s="7"/>
      <c r="CJ1109" s="7"/>
      <c r="CK1109" s="7"/>
      <c r="CL1109" s="7"/>
    </row>
    <row r="1110" spans="1:90">
      <c r="A1110" s="11"/>
      <c r="B1110" s="373"/>
      <c r="C1110" s="373"/>
      <c r="D1110" s="373"/>
      <c r="E1110" s="13"/>
      <c r="F1110" s="11"/>
      <c r="G1110" s="25"/>
      <c r="H1110" s="31"/>
      <c r="I1110" s="30"/>
      <c r="M1110" s="25"/>
      <c r="N1110" s="31"/>
      <c r="O1110" s="30"/>
      <c r="V1110" s="12"/>
      <c r="W1110" s="12"/>
      <c r="X1110" s="14"/>
      <c r="AB1110" s="25"/>
      <c r="AC1110" s="12"/>
      <c r="AD1110" s="12"/>
      <c r="AK1110" s="12"/>
      <c r="AL1110" s="30"/>
      <c r="AM1110" s="32"/>
      <c r="AQ1110" s="12"/>
      <c r="AR1110" s="12"/>
      <c r="AS1110" s="12"/>
      <c r="AZ1110" s="49"/>
      <c r="BA1110" s="30"/>
      <c r="BB1110" s="12"/>
      <c r="BF1110" s="12"/>
      <c r="BG1110" s="12"/>
      <c r="BH1110" s="12"/>
      <c r="BO1110" s="7"/>
      <c r="BP1110" s="7"/>
      <c r="BQ1110" s="7"/>
      <c r="BU1110" s="7"/>
      <c r="BV1110" s="7"/>
      <c r="BW1110" s="7"/>
      <c r="CD1110" s="7"/>
      <c r="CE1110" s="7"/>
      <c r="CF1110" s="7"/>
      <c r="CJ1110" s="7"/>
      <c r="CK1110" s="7"/>
      <c r="CL1110" s="7"/>
    </row>
    <row r="1111" spans="1:90">
      <c r="A1111" s="11"/>
      <c r="B1111" s="373"/>
      <c r="C1111" s="373"/>
      <c r="D1111" s="373"/>
      <c r="E1111" s="13"/>
      <c r="F1111" s="11"/>
      <c r="G1111" s="25"/>
      <c r="H1111" s="31"/>
      <c r="I1111" s="30"/>
      <c r="M1111" s="25"/>
      <c r="N1111" s="31"/>
      <c r="O1111" s="30"/>
      <c r="V1111" s="12"/>
      <c r="W1111" s="12"/>
      <c r="X1111" s="14"/>
      <c r="AB1111" s="25"/>
      <c r="AC1111" s="12"/>
      <c r="AD1111" s="12"/>
      <c r="AK1111" s="12"/>
      <c r="AL1111" s="30"/>
      <c r="AM1111" s="32"/>
      <c r="AQ1111" s="12"/>
      <c r="AR1111" s="12"/>
      <c r="AS1111" s="12"/>
      <c r="AZ1111" s="49"/>
      <c r="BA1111" s="30"/>
      <c r="BB1111" s="12"/>
      <c r="BF1111" s="12"/>
      <c r="BG1111" s="12"/>
      <c r="BH1111" s="12"/>
      <c r="BO1111" s="7"/>
      <c r="BP1111" s="7"/>
      <c r="BQ1111" s="7"/>
      <c r="BU1111" s="7"/>
      <c r="BV1111" s="7"/>
      <c r="BW1111" s="7"/>
      <c r="CD1111" s="7"/>
      <c r="CE1111" s="7"/>
      <c r="CF1111" s="7"/>
      <c r="CJ1111" s="7"/>
      <c r="CK1111" s="7"/>
      <c r="CL1111" s="7"/>
    </row>
    <row r="1112" spans="1:90">
      <c r="A1112" s="11"/>
      <c r="B1112" s="373"/>
      <c r="C1112" s="373"/>
      <c r="D1112" s="373"/>
      <c r="E1112" s="13"/>
      <c r="F1112" s="11"/>
      <c r="G1112" s="25"/>
      <c r="H1112" s="31"/>
      <c r="I1112" s="30"/>
      <c r="M1112" s="25"/>
      <c r="N1112" s="31"/>
      <c r="O1112" s="30"/>
      <c r="V1112" s="12"/>
      <c r="W1112" s="12"/>
      <c r="X1112" s="14"/>
      <c r="AB1112" s="25"/>
      <c r="AC1112" s="12"/>
      <c r="AD1112" s="12"/>
      <c r="AK1112" s="12"/>
      <c r="AL1112" s="30"/>
      <c r="AM1112" s="32"/>
      <c r="AQ1112" s="12"/>
      <c r="AR1112" s="12"/>
      <c r="AS1112" s="12"/>
      <c r="AZ1112" s="49"/>
      <c r="BA1112" s="30"/>
      <c r="BB1112" s="12"/>
      <c r="BF1112" s="12"/>
      <c r="BG1112" s="12"/>
      <c r="BH1112" s="12"/>
      <c r="BO1112" s="7"/>
      <c r="BP1112" s="7"/>
      <c r="BQ1112" s="7"/>
      <c r="BU1112" s="7"/>
      <c r="BV1112" s="7"/>
      <c r="BW1112" s="7"/>
      <c r="CD1112" s="7"/>
      <c r="CE1112" s="7"/>
      <c r="CF1112" s="7"/>
      <c r="CJ1112" s="7"/>
      <c r="CK1112" s="7"/>
      <c r="CL1112" s="7"/>
    </row>
    <row r="1113" spans="1:90">
      <c r="A1113" s="11"/>
      <c r="B1113" s="373"/>
      <c r="C1113" s="373"/>
      <c r="D1113" s="373"/>
      <c r="E1113" s="13"/>
      <c r="F1113" s="11"/>
      <c r="G1113" s="25"/>
      <c r="H1113" s="31"/>
      <c r="I1113" s="30"/>
      <c r="M1113" s="25"/>
      <c r="N1113" s="31"/>
      <c r="O1113" s="30"/>
      <c r="V1113" s="12"/>
      <c r="W1113" s="12"/>
      <c r="X1113" s="14"/>
      <c r="AB1113" s="25"/>
      <c r="AC1113" s="12"/>
      <c r="AD1113" s="12"/>
      <c r="AK1113" s="12"/>
      <c r="AL1113" s="30"/>
      <c r="AM1113" s="32"/>
      <c r="AQ1113" s="12"/>
      <c r="AR1113" s="12"/>
      <c r="AS1113" s="12"/>
      <c r="AZ1113" s="49"/>
      <c r="BA1113" s="30"/>
      <c r="BB1113" s="12"/>
      <c r="BF1113" s="12"/>
      <c r="BG1113" s="12"/>
      <c r="BH1113" s="12"/>
      <c r="BO1113" s="7"/>
      <c r="BP1113" s="7"/>
      <c r="BQ1113" s="7"/>
      <c r="BU1113" s="7"/>
      <c r="BV1113" s="7"/>
      <c r="BW1113" s="7"/>
      <c r="CD1113" s="7"/>
      <c r="CE1113" s="7"/>
      <c r="CF1113" s="7"/>
      <c r="CJ1113" s="7"/>
      <c r="CK1113" s="7"/>
      <c r="CL1113" s="7"/>
    </row>
    <row r="1114" spans="1:90">
      <c r="A1114" s="11"/>
      <c r="B1114" s="373"/>
      <c r="C1114" s="373"/>
      <c r="D1114" s="373"/>
      <c r="E1114" s="13"/>
      <c r="F1114" s="11"/>
      <c r="G1114" s="25"/>
      <c r="H1114" s="31"/>
      <c r="I1114" s="30"/>
      <c r="M1114" s="25"/>
      <c r="N1114" s="31"/>
      <c r="O1114" s="30"/>
      <c r="V1114" s="12"/>
      <c r="W1114" s="12"/>
      <c r="X1114" s="14"/>
      <c r="AB1114" s="25"/>
      <c r="AC1114" s="12"/>
      <c r="AD1114" s="12"/>
      <c r="AK1114" s="12"/>
      <c r="AL1114" s="30"/>
      <c r="AM1114" s="32"/>
      <c r="AQ1114" s="12"/>
      <c r="AR1114" s="12"/>
      <c r="AS1114" s="12"/>
      <c r="AZ1114" s="49"/>
      <c r="BA1114" s="30"/>
      <c r="BB1114" s="12"/>
      <c r="BF1114" s="12"/>
      <c r="BG1114" s="12"/>
      <c r="BH1114" s="12"/>
      <c r="BO1114" s="7"/>
      <c r="BP1114" s="7"/>
      <c r="BQ1114" s="7"/>
      <c r="BU1114" s="7"/>
      <c r="BV1114" s="7"/>
      <c r="BW1114" s="7"/>
      <c r="CD1114" s="7"/>
      <c r="CE1114" s="7"/>
      <c r="CF1114" s="7"/>
      <c r="CJ1114" s="7"/>
      <c r="CK1114" s="7"/>
      <c r="CL1114" s="7"/>
    </row>
    <row r="1115" spans="1:90">
      <c r="A1115" s="11"/>
      <c r="B1115" s="373"/>
      <c r="C1115" s="373"/>
      <c r="D1115" s="373"/>
      <c r="E1115" s="13"/>
      <c r="F1115" s="11"/>
      <c r="G1115" s="25"/>
      <c r="H1115" s="31"/>
      <c r="I1115" s="30"/>
      <c r="M1115" s="25"/>
      <c r="N1115" s="31"/>
      <c r="O1115" s="30"/>
      <c r="V1115" s="12"/>
      <c r="W1115" s="12"/>
      <c r="X1115" s="14"/>
      <c r="AB1115" s="25"/>
      <c r="AC1115" s="12"/>
      <c r="AD1115" s="12"/>
      <c r="AK1115" s="12"/>
      <c r="AL1115" s="30"/>
      <c r="AM1115" s="32"/>
      <c r="AQ1115" s="12"/>
      <c r="AR1115" s="12"/>
      <c r="AS1115" s="12"/>
      <c r="AZ1115" s="49"/>
      <c r="BA1115" s="30"/>
      <c r="BB1115" s="12"/>
      <c r="BF1115" s="12"/>
      <c r="BG1115" s="12"/>
      <c r="BH1115" s="12"/>
      <c r="BO1115" s="7"/>
      <c r="BP1115" s="7"/>
      <c r="BQ1115" s="7"/>
      <c r="BU1115" s="7"/>
      <c r="BV1115" s="7"/>
      <c r="BW1115" s="7"/>
      <c r="CD1115" s="7"/>
      <c r="CE1115" s="7"/>
      <c r="CF1115" s="7"/>
      <c r="CJ1115" s="7"/>
      <c r="CK1115" s="7"/>
      <c r="CL1115" s="7"/>
    </row>
    <row r="1116" spans="1:90">
      <c r="A1116" s="11"/>
      <c r="B1116" s="373"/>
      <c r="C1116" s="373"/>
      <c r="D1116" s="373"/>
      <c r="E1116" s="13"/>
      <c r="F1116" s="11"/>
      <c r="G1116" s="25"/>
      <c r="H1116" s="31"/>
      <c r="I1116" s="30"/>
      <c r="M1116" s="25"/>
      <c r="N1116" s="31"/>
      <c r="O1116" s="30"/>
      <c r="V1116" s="12"/>
      <c r="W1116" s="12"/>
      <c r="X1116" s="14"/>
      <c r="AB1116" s="25"/>
      <c r="AC1116" s="12"/>
      <c r="AD1116" s="12"/>
      <c r="AK1116" s="12"/>
      <c r="AL1116" s="30"/>
      <c r="AM1116" s="32"/>
      <c r="AQ1116" s="12"/>
      <c r="AR1116" s="12"/>
      <c r="AS1116" s="12"/>
      <c r="AZ1116" s="49"/>
      <c r="BA1116" s="30"/>
      <c r="BB1116" s="12"/>
      <c r="BF1116" s="12"/>
      <c r="BG1116" s="12"/>
      <c r="BH1116" s="12"/>
      <c r="BO1116" s="7"/>
      <c r="BP1116" s="7"/>
      <c r="BQ1116" s="7"/>
      <c r="BU1116" s="7"/>
      <c r="BV1116" s="7"/>
      <c r="BW1116" s="7"/>
      <c r="CD1116" s="7"/>
      <c r="CE1116" s="7"/>
      <c r="CF1116" s="7"/>
      <c r="CJ1116" s="7"/>
      <c r="CK1116" s="7"/>
      <c r="CL1116" s="7"/>
    </row>
    <row r="1117" spans="1:90">
      <c r="A1117" s="11"/>
      <c r="B1117" s="373"/>
      <c r="C1117" s="373"/>
      <c r="D1117" s="373"/>
      <c r="E1117" s="13"/>
      <c r="F1117" s="11"/>
      <c r="G1117" s="25"/>
      <c r="H1117" s="31"/>
      <c r="I1117" s="30"/>
      <c r="M1117" s="25"/>
      <c r="N1117" s="31"/>
      <c r="O1117" s="30"/>
      <c r="V1117" s="12"/>
      <c r="W1117" s="12"/>
      <c r="X1117" s="14"/>
      <c r="AB1117" s="25"/>
      <c r="AC1117" s="12"/>
      <c r="AD1117" s="12"/>
      <c r="AK1117" s="12"/>
      <c r="AL1117" s="30"/>
      <c r="AM1117" s="32"/>
      <c r="AQ1117" s="12"/>
      <c r="AR1117" s="12"/>
      <c r="AS1117" s="12"/>
      <c r="AZ1117" s="49"/>
      <c r="BA1117" s="30"/>
      <c r="BB1117" s="12"/>
      <c r="BF1117" s="12"/>
      <c r="BG1117" s="12"/>
      <c r="BH1117" s="12"/>
      <c r="BO1117" s="7"/>
      <c r="BP1117" s="7"/>
      <c r="BQ1117" s="7"/>
      <c r="BU1117" s="7"/>
      <c r="BV1117" s="7"/>
      <c r="BW1117" s="7"/>
      <c r="CD1117" s="7"/>
      <c r="CE1117" s="7"/>
      <c r="CF1117" s="7"/>
      <c r="CJ1117" s="7"/>
      <c r="CK1117" s="7"/>
      <c r="CL1117" s="7"/>
    </row>
    <row r="1118" spans="1:90">
      <c r="A1118" s="11"/>
      <c r="B1118" s="373"/>
      <c r="C1118" s="373"/>
      <c r="D1118" s="373"/>
      <c r="E1118" s="13"/>
      <c r="F1118" s="11"/>
      <c r="G1118" s="25"/>
      <c r="H1118" s="31"/>
      <c r="I1118" s="30"/>
      <c r="M1118" s="25"/>
      <c r="N1118" s="31"/>
      <c r="O1118" s="30"/>
      <c r="V1118" s="12"/>
      <c r="W1118" s="12"/>
      <c r="X1118" s="14"/>
      <c r="AB1118" s="25"/>
      <c r="AC1118" s="12"/>
      <c r="AD1118" s="12"/>
      <c r="AK1118" s="12"/>
      <c r="AL1118" s="30"/>
      <c r="AM1118" s="32"/>
      <c r="AQ1118" s="12"/>
      <c r="AR1118" s="12"/>
      <c r="AS1118" s="12"/>
      <c r="AZ1118" s="49"/>
      <c r="BA1118" s="30"/>
      <c r="BB1118" s="12"/>
      <c r="BF1118" s="12"/>
      <c r="BG1118" s="12"/>
      <c r="BH1118" s="12"/>
      <c r="BO1118" s="7"/>
      <c r="BP1118" s="7"/>
      <c r="BQ1118" s="7"/>
      <c r="BU1118" s="7"/>
      <c r="BV1118" s="7"/>
      <c r="BW1118" s="7"/>
      <c r="CD1118" s="7"/>
      <c r="CE1118" s="7"/>
      <c r="CF1118" s="7"/>
      <c r="CJ1118" s="7"/>
      <c r="CK1118" s="7"/>
      <c r="CL1118" s="7"/>
    </row>
    <row r="1119" spans="1:90">
      <c r="A1119" s="11"/>
      <c r="B1119" s="373"/>
      <c r="C1119" s="373"/>
      <c r="D1119" s="373"/>
      <c r="E1119" s="13"/>
      <c r="F1119" s="11"/>
      <c r="G1119" s="25"/>
      <c r="H1119" s="31"/>
      <c r="I1119" s="30"/>
      <c r="M1119" s="25"/>
      <c r="N1119" s="31"/>
      <c r="O1119" s="30"/>
      <c r="V1119" s="12"/>
      <c r="W1119" s="12"/>
      <c r="X1119" s="14"/>
      <c r="AB1119" s="25"/>
      <c r="AC1119" s="12"/>
      <c r="AD1119" s="12"/>
      <c r="AK1119" s="12"/>
      <c r="AL1119" s="30"/>
      <c r="AM1119" s="32"/>
      <c r="AQ1119" s="12"/>
      <c r="AR1119" s="12"/>
      <c r="AS1119" s="12"/>
      <c r="AZ1119" s="49"/>
      <c r="BA1119" s="30"/>
      <c r="BB1119" s="12"/>
      <c r="BF1119" s="12"/>
      <c r="BG1119" s="12"/>
      <c r="BH1119" s="12"/>
      <c r="BO1119" s="7"/>
      <c r="BP1119" s="7"/>
      <c r="BQ1119" s="7"/>
      <c r="BU1119" s="7"/>
      <c r="BV1119" s="7"/>
      <c r="BW1119" s="7"/>
      <c r="CD1119" s="7"/>
      <c r="CE1119" s="7"/>
      <c r="CF1119" s="7"/>
      <c r="CJ1119" s="7"/>
      <c r="CK1119" s="7"/>
      <c r="CL1119" s="7"/>
    </row>
    <row r="1120" spans="1:90">
      <c r="A1120" s="11"/>
      <c r="B1120" s="373"/>
      <c r="C1120" s="373"/>
      <c r="D1120" s="373"/>
      <c r="E1120" s="13"/>
      <c r="F1120" s="11"/>
      <c r="G1120" s="25"/>
      <c r="H1120" s="31"/>
      <c r="I1120" s="30"/>
      <c r="M1120" s="25"/>
      <c r="N1120" s="31"/>
      <c r="O1120" s="30"/>
      <c r="V1120" s="12"/>
      <c r="W1120" s="12"/>
      <c r="X1120" s="14"/>
      <c r="AB1120" s="25"/>
      <c r="AC1120" s="12"/>
      <c r="AD1120" s="12"/>
      <c r="AK1120" s="12"/>
      <c r="AL1120" s="30"/>
      <c r="AM1120" s="32"/>
      <c r="AQ1120" s="12"/>
      <c r="AR1120" s="12"/>
      <c r="AS1120" s="12"/>
      <c r="AZ1120" s="49"/>
      <c r="BA1120" s="30"/>
      <c r="BB1120" s="12"/>
      <c r="BF1120" s="12"/>
      <c r="BG1120" s="12"/>
      <c r="BH1120" s="12"/>
      <c r="BO1120" s="7"/>
      <c r="BP1120" s="7"/>
      <c r="BQ1120" s="7"/>
      <c r="BU1120" s="7"/>
      <c r="BV1120" s="7"/>
      <c r="BW1120" s="7"/>
      <c r="CD1120" s="7"/>
      <c r="CE1120" s="7"/>
      <c r="CF1120" s="7"/>
      <c r="CJ1120" s="7"/>
      <c r="CK1120" s="7"/>
      <c r="CL1120" s="7"/>
    </row>
    <row r="1121" spans="1:90">
      <c r="A1121" s="11"/>
      <c r="B1121" s="373"/>
      <c r="C1121" s="373"/>
      <c r="D1121" s="373"/>
      <c r="E1121" s="13"/>
      <c r="F1121" s="11"/>
      <c r="G1121" s="25"/>
      <c r="H1121" s="31"/>
      <c r="I1121" s="30"/>
      <c r="M1121" s="25"/>
      <c r="N1121" s="31"/>
      <c r="O1121" s="30"/>
      <c r="V1121" s="12"/>
      <c r="W1121" s="12"/>
      <c r="X1121" s="14"/>
      <c r="AB1121" s="25"/>
      <c r="AC1121" s="12"/>
      <c r="AD1121" s="12"/>
      <c r="AK1121" s="12"/>
      <c r="AL1121" s="30"/>
      <c r="AM1121" s="32"/>
      <c r="AQ1121" s="12"/>
      <c r="AR1121" s="12"/>
      <c r="AS1121" s="12"/>
      <c r="AZ1121" s="49"/>
      <c r="BA1121" s="30"/>
      <c r="BB1121" s="12"/>
      <c r="BF1121" s="12"/>
      <c r="BG1121" s="12"/>
      <c r="BH1121" s="12"/>
      <c r="BO1121" s="7"/>
      <c r="BP1121" s="7"/>
      <c r="BQ1121" s="7"/>
      <c r="BU1121" s="7"/>
      <c r="BV1121" s="7"/>
      <c r="BW1121" s="7"/>
      <c r="CD1121" s="7"/>
      <c r="CE1121" s="7"/>
      <c r="CF1121" s="7"/>
      <c r="CJ1121" s="7"/>
      <c r="CK1121" s="7"/>
      <c r="CL1121" s="7"/>
    </row>
    <row r="1122" spans="1:90">
      <c r="A1122" s="11"/>
      <c r="B1122" s="373"/>
      <c r="C1122" s="373"/>
      <c r="D1122" s="373"/>
      <c r="E1122" s="13"/>
      <c r="F1122" s="11"/>
      <c r="G1122" s="25"/>
      <c r="H1122" s="31"/>
      <c r="I1122" s="30"/>
      <c r="M1122" s="25"/>
      <c r="N1122" s="31"/>
      <c r="O1122" s="30"/>
      <c r="V1122" s="12"/>
      <c r="W1122" s="12"/>
      <c r="X1122" s="14"/>
      <c r="AB1122" s="25"/>
      <c r="AC1122" s="12"/>
      <c r="AD1122" s="12"/>
      <c r="AK1122" s="12"/>
      <c r="AL1122" s="30"/>
      <c r="AM1122" s="32"/>
      <c r="AQ1122" s="12"/>
      <c r="AR1122" s="12"/>
      <c r="AS1122" s="12"/>
      <c r="AZ1122" s="49"/>
      <c r="BA1122" s="30"/>
      <c r="BB1122" s="12"/>
      <c r="BF1122" s="12"/>
      <c r="BG1122" s="12"/>
      <c r="BH1122" s="12"/>
      <c r="BO1122" s="7"/>
      <c r="BP1122" s="7"/>
      <c r="BQ1122" s="7"/>
      <c r="BU1122" s="7"/>
      <c r="BV1122" s="7"/>
      <c r="BW1122" s="7"/>
      <c r="CD1122" s="7"/>
      <c r="CE1122" s="7"/>
      <c r="CF1122" s="7"/>
      <c r="CJ1122" s="7"/>
      <c r="CK1122" s="7"/>
      <c r="CL1122" s="7"/>
    </row>
    <row r="1123" spans="1:90">
      <c r="A1123" s="11"/>
      <c r="B1123" s="373"/>
      <c r="C1123" s="373"/>
      <c r="D1123" s="373"/>
      <c r="E1123" s="13"/>
      <c r="F1123" s="11"/>
      <c r="G1123" s="25"/>
      <c r="H1123" s="31"/>
      <c r="I1123" s="30"/>
      <c r="M1123" s="25"/>
      <c r="N1123" s="31"/>
      <c r="O1123" s="30"/>
      <c r="V1123" s="12"/>
      <c r="W1123" s="12"/>
      <c r="X1123" s="14"/>
      <c r="AB1123" s="25"/>
      <c r="AC1123" s="12"/>
      <c r="AD1123" s="12"/>
      <c r="AK1123" s="12"/>
      <c r="AL1123" s="30"/>
      <c r="AM1123" s="32"/>
      <c r="AQ1123" s="12"/>
      <c r="AR1123" s="12"/>
      <c r="AS1123" s="12"/>
      <c r="AZ1123" s="49"/>
      <c r="BA1123" s="30"/>
      <c r="BB1123" s="12"/>
      <c r="BF1123" s="12"/>
      <c r="BG1123" s="12"/>
      <c r="BH1123" s="12"/>
      <c r="BO1123" s="7"/>
      <c r="BP1123" s="7"/>
      <c r="BQ1123" s="7"/>
      <c r="BU1123" s="7"/>
      <c r="BV1123" s="7"/>
      <c r="BW1123" s="7"/>
      <c r="CD1123" s="7"/>
      <c r="CE1123" s="7"/>
      <c r="CF1123" s="7"/>
      <c r="CJ1123" s="7"/>
      <c r="CK1123" s="7"/>
      <c r="CL1123" s="7"/>
    </row>
    <row r="1124" spans="1:90">
      <c r="A1124" s="11"/>
      <c r="B1124" s="373"/>
      <c r="C1124" s="373"/>
      <c r="D1124" s="373"/>
      <c r="E1124" s="13"/>
      <c r="F1124" s="11"/>
      <c r="G1124" s="25"/>
      <c r="H1124" s="31"/>
      <c r="I1124" s="30"/>
      <c r="M1124" s="25"/>
      <c r="N1124" s="31"/>
      <c r="O1124" s="30"/>
      <c r="V1124" s="12"/>
      <c r="W1124" s="12"/>
      <c r="X1124" s="14"/>
      <c r="AB1124" s="25"/>
      <c r="AC1124" s="12"/>
      <c r="AD1124" s="12"/>
      <c r="AK1124" s="12"/>
      <c r="AL1124" s="30"/>
      <c r="AM1124" s="32"/>
      <c r="AQ1124" s="12"/>
      <c r="AR1124" s="12"/>
      <c r="AS1124" s="12"/>
      <c r="AZ1124" s="49"/>
      <c r="BA1124" s="30"/>
      <c r="BB1124" s="12"/>
      <c r="BF1124" s="12"/>
      <c r="BG1124" s="12"/>
      <c r="BH1124" s="12"/>
      <c r="BO1124" s="7"/>
      <c r="BP1124" s="7"/>
      <c r="BQ1124" s="7"/>
      <c r="BU1124" s="7"/>
      <c r="BV1124" s="7"/>
      <c r="BW1124" s="7"/>
      <c r="CD1124" s="7"/>
      <c r="CE1124" s="7"/>
      <c r="CF1124" s="7"/>
      <c r="CJ1124" s="7"/>
      <c r="CK1124" s="7"/>
      <c r="CL1124" s="7"/>
    </row>
    <row r="1125" spans="1:90">
      <c r="A1125" s="11"/>
      <c r="B1125" s="373"/>
      <c r="C1125" s="373"/>
      <c r="D1125" s="373"/>
      <c r="E1125" s="13"/>
      <c r="F1125" s="11"/>
      <c r="G1125" s="25"/>
      <c r="H1125" s="31"/>
      <c r="I1125" s="30"/>
      <c r="M1125" s="25"/>
      <c r="N1125" s="31"/>
      <c r="O1125" s="30"/>
      <c r="V1125" s="12"/>
      <c r="W1125" s="12"/>
      <c r="X1125" s="14"/>
      <c r="AB1125" s="25"/>
      <c r="AC1125" s="12"/>
      <c r="AD1125" s="12"/>
      <c r="AK1125" s="12"/>
      <c r="AL1125" s="30"/>
      <c r="AM1125" s="32"/>
      <c r="AQ1125" s="12"/>
      <c r="AR1125" s="12"/>
      <c r="AS1125" s="12"/>
      <c r="AZ1125" s="49"/>
      <c r="BA1125" s="30"/>
      <c r="BB1125" s="12"/>
      <c r="BF1125" s="12"/>
      <c r="BG1125" s="12"/>
      <c r="BH1125" s="12"/>
      <c r="BO1125" s="7"/>
      <c r="BP1125" s="7"/>
      <c r="BQ1125" s="7"/>
      <c r="BU1125" s="7"/>
      <c r="BV1125" s="7"/>
      <c r="BW1125" s="7"/>
      <c r="CD1125" s="7"/>
      <c r="CE1125" s="7"/>
      <c r="CF1125" s="7"/>
      <c r="CJ1125" s="7"/>
      <c r="CK1125" s="7"/>
      <c r="CL1125" s="7"/>
    </row>
    <row r="1126" spans="1:90">
      <c r="A1126" s="11"/>
      <c r="B1126" s="373"/>
      <c r="C1126" s="373"/>
      <c r="D1126" s="373"/>
      <c r="E1126" s="13"/>
      <c r="F1126" s="11"/>
      <c r="G1126" s="25"/>
      <c r="H1126" s="31"/>
      <c r="I1126" s="30"/>
      <c r="M1126" s="25"/>
      <c r="N1126" s="31"/>
      <c r="O1126" s="30"/>
      <c r="V1126" s="12"/>
      <c r="W1126" s="12"/>
      <c r="X1126" s="14"/>
      <c r="AB1126" s="25"/>
      <c r="AC1126" s="12"/>
      <c r="AD1126" s="12"/>
      <c r="AK1126" s="12"/>
      <c r="AL1126" s="30"/>
      <c r="AM1126" s="32"/>
      <c r="AQ1126" s="12"/>
      <c r="AR1126" s="12"/>
      <c r="AS1126" s="12"/>
      <c r="AZ1126" s="49"/>
      <c r="BA1126" s="30"/>
      <c r="BB1126" s="12"/>
      <c r="BF1126" s="12"/>
      <c r="BG1126" s="12"/>
      <c r="BH1126" s="12"/>
      <c r="BO1126" s="7"/>
      <c r="BP1126" s="7"/>
      <c r="BQ1126" s="7"/>
      <c r="BU1126" s="7"/>
      <c r="BV1126" s="7"/>
      <c r="BW1126" s="7"/>
      <c r="CD1126" s="7"/>
      <c r="CE1126" s="7"/>
      <c r="CF1126" s="7"/>
      <c r="CJ1126" s="7"/>
      <c r="CK1126" s="7"/>
      <c r="CL1126" s="7"/>
    </row>
    <row r="1127" spans="1:90">
      <c r="A1127" s="11"/>
      <c r="B1127" s="373"/>
      <c r="C1127" s="373"/>
      <c r="D1127" s="373"/>
      <c r="E1127" s="13"/>
      <c r="F1127" s="11"/>
      <c r="G1127" s="25"/>
      <c r="H1127" s="31"/>
      <c r="I1127" s="30"/>
      <c r="M1127" s="25"/>
      <c r="N1127" s="31"/>
      <c r="O1127" s="30"/>
      <c r="V1127" s="12"/>
      <c r="W1127" s="12"/>
      <c r="X1127" s="14"/>
      <c r="AB1127" s="25"/>
      <c r="AC1127" s="12"/>
      <c r="AD1127" s="12"/>
      <c r="AK1127" s="12"/>
      <c r="AL1127" s="30"/>
      <c r="AM1127" s="32"/>
      <c r="AQ1127" s="12"/>
      <c r="AR1127" s="12"/>
      <c r="AS1127" s="12"/>
      <c r="AZ1127" s="49"/>
      <c r="BA1127" s="30"/>
      <c r="BB1127" s="12"/>
      <c r="BF1127" s="12"/>
      <c r="BG1127" s="12"/>
      <c r="BH1127" s="12"/>
      <c r="BO1127" s="7"/>
      <c r="BP1127" s="7"/>
      <c r="BQ1127" s="7"/>
      <c r="BU1127" s="7"/>
      <c r="BV1127" s="7"/>
      <c r="BW1127" s="7"/>
      <c r="CD1127" s="7"/>
      <c r="CE1127" s="7"/>
      <c r="CF1127" s="7"/>
      <c r="CJ1127" s="7"/>
      <c r="CK1127" s="7"/>
      <c r="CL1127" s="7"/>
    </row>
    <row r="1128" spans="1:90">
      <c r="A1128" s="11"/>
      <c r="B1128" s="373"/>
      <c r="C1128" s="373"/>
      <c r="D1128" s="373"/>
      <c r="E1128" s="13"/>
      <c r="F1128" s="11"/>
      <c r="G1128" s="25"/>
      <c r="H1128" s="31"/>
      <c r="I1128" s="30"/>
      <c r="M1128" s="25"/>
      <c r="N1128" s="31"/>
      <c r="O1128" s="30"/>
      <c r="V1128" s="12"/>
      <c r="W1128" s="12"/>
      <c r="X1128" s="14"/>
      <c r="AB1128" s="25"/>
      <c r="AC1128" s="12"/>
      <c r="AD1128" s="12"/>
      <c r="AK1128" s="12"/>
      <c r="AL1128" s="30"/>
      <c r="AM1128" s="32"/>
      <c r="AQ1128" s="12"/>
      <c r="AR1128" s="12"/>
      <c r="AS1128" s="12"/>
      <c r="AZ1128" s="49"/>
      <c r="BA1128" s="30"/>
      <c r="BB1128" s="12"/>
      <c r="BF1128" s="12"/>
      <c r="BG1128" s="12"/>
      <c r="BH1128" s="12"/>
      <c r="BO1128" s="7"/>
      <c r="BP1128" s="7"/>
      <c r="BQ1128" s="7"/>
      <c r="BU1128" s="7"/>
      <c r="BV1128" s="7"/>
      <c r="BW1128" s="7"/>
      <c r="CD1128" s="7"/>
      <c r="CE1128" s="7"/>
      <c r="CF1128" s="7"/>
      <c r="CJ1128" s="7"/>
      <c r="CK1128" s="7"/>
      <c r="CL1128" s="7"/>
    </row>
    <row r="1129" spans="1:90">
      <c r="A1129" s="11"/>
      <c r="B1129" s="373"/>
      <c r="C1129" s="373"/>
      <c r="D1129" s="373"/>
      <c r="E1129" s="13"/>
      <c r="F1129" s="11"/>
      <c r="G1129" s="25"/>
      <c r="H1129" s="31"/>
      <c r="I1129" s="30"/>
      <c r="M1129" s="25"/>
      <c r="N1129" s="31"/>
      <c r="O1129" s="30"/>
      <c r="V1129" s="12"/>
      <c r="W1129" s="12"/>
      <c r="X1129" s="14"/>
      <c r="AB1129" s="25"/>
      <c r="AC1129" s="12"/>
      <c r="AD1129" s="12"/>
      <c r="AK1129" s="12"/>
      <c r="AL1129" s="30"/>
      <c r="AM1129" s="32"/>
      <c r="AQ1129" s="12"/>
      <c r="AR1129" s="12"/>
      <c r="AS1129" s="12"/>
      <c r="AZ1129" s="49"/>
      <c r="BA1129" s="30"/>
      <c r="BB1129" s="12"/>
      <c r="BF1129" s="12"/>
      <c r="BG1129" s="12"/>
      <c r="BH1129" s="12"/>
      <c r="BO1129" s="7"/>
      <c r="BP1129" s="7"/>
      <c r="BQ1129" s="7"/>
      <c r="BU1129" s="7"/>
      <c r="BV1129" s="7"/>
      <c r="BW1129" s="7"/>
      <c r="CD1129" s="7"/>
      <c r="CE1129" s="7"/>
      <c r="CF1129" s="7"/>
      <c r="CJ1129" s="7"/>
      <c r="CK1129" s="7"/>
      <c r="CL1129" s="7"/>
    </row>
    <row r="1130" spans="1:90">
      <c r="A1130" s="11"/>
      <c r="B1130" s="373"/>
      <c r="C1130" s="373"/>
      <c r="D1130" s="373"/>
      <c r="E1130" s="13"/>
      <c r="F1130" s="11"/>
      <c r="G1130" s="25"/>
      <c r="H1130" s="31"/>
      <c r="I1130" s="30"/>
      <c r="M1130" s="25"/>
      <c r="N1130" s="31"/>
      <c r="O1130" s="30"/>
      <c r="V1130" s="12"/>
      <c r="W1130" s="12"/>
      <c r="X1130" s="14"/>
      <c r="AB1130" s="25"/>
      <c r="AC1130" s="12"/>
      <c r="AD1130" s="12"/>
      <c r="AK1130" s="12"/>
      <c r="AL1130" s="30"/>
      <c r="AM1130" s="32"/>
      <c r="AQ1130" s="12"/>
      <c r="AR1130" s="12"/>
      <c r="AS1130" s="12"/>
      <c r="AZ1130" s="49"/>
      <c r="BA1130" s="30"/>
      <c r="BB1130" s="12"/>
      <c r="BF1130" s="12"/>
      <c r="BG1130" s="12"/>
      <c r="BH1130" s="12"/>
      <c r="BO1130" s="7"/>
      <c r="BP1130" s="7"/>
      <c r="BQ1130" s="7"/>
      <c r="BU1130" s="7"/>
      <c r="BV1130" s="7"/>
      <c r="BW1130" s="7"/>
      <c r="CD1130" s="7"/>
      <c r="CE1130" s="7"/>
      <c r="CF1130" s="7"/>
      <c r="CJ1130" s="7"/>
      <c r="CK1130" s="7"/>
      <c r="CL1130" s="7"/>
    </row>
    <row r="1131" spans="1:90">
      <c r="A1131" s="11"/>
      <c r="B1131" s="373"/>
      <c r="C1131" s="373"/>
      <c r="D1131" s="373"/>
      <c r="E1131" s="13"/>
      <c r="F1131" s="11"/>
      <c r="G1131" s="25"/>
      <c r="H1131" s="31"/>
      <c r="I1131" s="30"/>
      <c r="M1131" s="25"/>
      <c r="N1131" s="31"/>
      <c r="O1131" s="30"/>
      <c r="V1131" s="12"/>
      <c r="W1131" s="12"/>
      <c r="X1131" s="14"/>
      <c r="AB1131" s="25"/>
      <c r="AC1131" s="12"/>
      <c r="AD1131" s="12"/>
      <c r="AK1131" s="12"/>
      <c r="AL1131" s="30"/>
      <c r="AM1131" s="32"/>
      <c r="AQ1131" s="12"/>
      <c r="AR1131" s="12"/>
      <c r="AS1131" s="12"/>
      <c r="AZ1131" s="49"/>
      <c r="BA1131" s="30"/>
      <c r="BB1131" s="12"/>
      <c r="BF1131" s="12"/>
      <c r="BG1131" s="12"/>
      <c r="BH1131" s="12"/>
      <c r="BO1131" s="7"/>
      <c r="BP1131" s="7"/>
      <c r="BQ1131" s="7"/>
      <c r="BU1131" s="7"/>
      <c r="BV1131" s="7"/>
      <c r="BW1131" s="7"/>
      <c r="CD1131" s="7"/>
      <c r="CE1131" s="7"/>
      <c r="CF1131" s="7"/>
      <c r="CJ1131" s="7"/>
      <c r="CK1131" s="7"/>
      <c r="CL1131" s="7"/>
    </row>
    <row r="1132" spans="1:90">
      <c r="A1132" s="11"/>
      <c r="B1132" s="373"/>
      <c r="C1132" s="373"/>
      <c r="D1132" s="373"/>
      <c r="E1132" s="13"/>
      <c r="F1132" s="11"/>
      <c r="G1132" s="25"/>
      <c r="H1132" s="31"/>
      <c r="I1132" s="30"/>
      <c r="M1132" s="25"/>
      <c r="N1132" s="31"/>
      <c r="O1132" s="30"/>
      <c r="V1132" s="12"/>
      <c r="W1132" s="12"/>
      <c r="X1132" s="14"/>
      <c r="AB1132" s="25"/>
      <c r="AC1132" s="12"/>
      <c r="AD1132" s="12"/>
      <c r="AK1132" s="12"/>
      <c r="AL1132" s="30"/>
      <c r="AM1132" s="32"/>
      <c r="AQ1132" s="12"/>
      <c r="AR1132" s="12"/>
      <c r="AS1132" s="12"/>
      <c r="AZ1132" s="49"/>
      <c r="BA1132" s="30"/>
      <c r="BB1132" s="12"/>
      <c r="BF1132" s="12"/>
      <c r="BG1132" s="12"/>
      <c r="BH1132" s="12"/>
      <c r="BO1132" s="7"/>
      <c r="BP1132" s="7"/>
      <c r="BQ1132" s="7"/>
      <c r="BU1132" s="7"/>
      <c r="BV1132" s="7"/>
      <c r="BW1132" s="7"/>
      <c r="CD1132" s="7"/>
      <c r="CE1132" s="7"/>
      <c r="CF1132" s="7"/>
      <c r="CJ1132" s="7"/>
      <c r="CK1132" s="7"/>
      <c r="CL1132" s="7"/>
    </row>
    <row r="1133" spans="1:90">
      <c r="A1133" s="11"/>
      <c r="B1133" s="373"/>
      <c r="C1133" s="373"/>
      <c r="D1133" s="373"/>
      <c r="E1133" s="13"/>
      <c r="F1133" s="11"/>
      <c r="G1133" s="25"/>
      <c r="H1133" s="31"/>
      <c r="I1133" s="30"/>
      <c r="M1133" s="25"/>
      <c r="N1133" s="31"/>
      <c r="O1133" s="30"/>
      <c r="V1133" s="12"/>
      <c r="W1133" s="12"/>
      <c r="X1133" s="14"/>
      <c r="AB1133" s="25"/>
      <c r="AC1133" s="12"/>
      <c r="AD1133" s="12"/>
      <c r="AK1133" s="12"/>
      <c r="AL1133" s="30"/>
      <c r="AM1133" s="32"/>
      <c r="AQ1133" s="12"/>
      <c r="AR1133" s="12"/>
      <c r="AS1133" s="12"/>
      <c r="AZ1133" s="49"/>
      <c r="BA1133" s="30"/>
      <c r="BB1133" s="12"/>
      <c r="BF1133" s="12"/>
      <c r="BG1133" s="12"/>
      <c r="BH1133" s="12"/>
      <c r="BO1133" s="7"/>
      <c r="BP1133" s="7"/>
      <c r="BQ1133" s="7"/>
      <c r="BU1133" s="7"/>
      <c r="BV1133" s="7"/>
      <c r="BW1133" s="7"/>
      <c r="CD1133" s="7"/>
      <c r="CE1133" s="7"/>
      <c r="CF1133" s="7"/>
      <c r="CJ1133" s="7"/>
      <c r="CK1133" s="7"/>
      <c r="CL1133" s="7"/>
    </row>
    <row r="1134" spans="1:90">
      <c r="A1134" s="11"/>
      <c r="B1134" s="373"/>
      <c r="C1134" s="373"/>
      <c r="D1134" s="373"/>
      <c r="E1134" s="13"/>
      <c r="F1134" s="11"/>
      <c r="G1134" s="25"/>
      <c r="H1134" s="31"/>
      <c r="I1134" s="30"/>
      <c r="M1134" s="25"/>
      <c r="N1134" s="31"/>
      <c r="O1134" s="30"/>
      <c r="V1134" s="12"/>
      <c r="W1134" s="12"/>
      <c r="X1134" s="14"/>
      <c r="AB1134" s="25"/>
      <c r="AC1134" s="12"/>
      <c r="AD1134" s="12"/>
      <c r="AK1134" s="12"/>
      <c r="AL1134" s="30"/>
      <c r="AM1134" s="32"/>
      <c r="AQ1134" s="12"/>
      <c r="AR1134" s="12"/>
      <c r="AS1134" s="12"/>
      <c r="AZ1134" s="49"/>
      <c r="BA1134" s="30"/>
      <c r="BB1134" s="12"/>
      <c r="BF1134" s="12"/>
      <c r="BG1134" s="12"/>
      <c r="BH1134" s="12"/>
      <c r="BO1134" s="7"/>
      <c r="BP1134" s="7"/>
      <c r="BQ1134" s="7"/>
      <c r="BU1134" s="7"/>
      <c r="BV1134" s="7"/>
      <c r="BW1134" s="7"/>
      <c r="CD1134" s="7"/>
      <c r="CE1134" s="7"/>
      <c r="CF1134" s="7"/>
      <c r="CJ1134" s="7"/>
      <c r="CK1134" s="7"/>
      <c r="CL1134" s="7"/>
    </row>
    <row r="1135" spans="1:90">
      <c r="A1135" s="11"/>
      <c r="B1135" s="373"/>
      <c r="C1135" s="373"/>
      <c r="D1135" s="373"/>
      <c r="E1135" s="13"/>
      <c r="F1135" s="11"/>
      <c r="G1135" s="25"/>
      <c r="H1135" s="31"/>
      <c r="I1135" s="30"/>
      <c r="M1135" s="25"/>
      <c r="N1135" s="31"/>
      <c r="O1135" s="30"/>
      <c r="V1135" s="12"/>
      <c r="W1135" s="12"/>
      <c r="X1135" s="14"/>
      <c r="AB1135" s="25"/>
      <c r="AC1135" s="12"/>
      <c r="AD1135" s="12"/>
      <c r="AK1135" s="12"/>
      <c r="AL1135" s="30"/>
      <c r="AM1135" s="32"/>
      <c r="AQ1135" s="12"/>
      <c r="AR1135" s="12"/>
      <c r="AS1135" s="12"/>
      <c r="AZ1135" s="49"/>
      <c r="BA1135" s="30"/>
      <c r="BB1135" s="12"/>
      <c r="BF1135" s="12"/>
      <c r="BG1135" s="12"/>
      <c r="BH1135" s="12"/>
      <c r="BO1135" s="7"/>
      <c r="BP1135" s="7"/>
      <c r="BQ1135" s="7"/>
      <c r="BU1135" s="7"/>
      <c r="BV1135" s="7"/>
      <c r="BW1135" s="7"/>
      <c r="CD1135" s="7"/>
      <c r="CE1135" s="7"/>
      <c r="CF1135" s="7"/>
      <c r="CJ1135" s="7"/>
      <c r="CK1135" s="7"/>
      <c r="CL1135" s="7"/>
    </row>
    <row r="1136" spans="1:90">
      <c r="A1136" s="11"/>
      <c r="B1136" s="373"/>
      <c r="C1136" s="373"/>
      <c r="D1136" s="373"/>
      <c r="E1136" s="13"/>
      <c r="F1136" s="11"/>
      <c r="G1136" s="25"/>
      <c r="H1136" s="31"/>
      <c r="I1136" s="30"/>
      <c r="M1136" s="25"/>
      <c r="N1136" s="31"/>
      <c r="O1136" s="30"/>
      <c r="V1136" s="12"/>
      <c r="W1136" s="12"/>
      <c r="X1136" s="14"/>
      <c r="AB1136" s="25"/>
      <c r="AC1136" s="12"/>
      <c r="AD1136" s="12"/>
      <c r="AK1136" s="12"/>
      <c r="AL1136" s="30"/>
      <c r="AM1136" s="32"/>
      <c r="AQ1136" s="12"/>
      <c r="AR1136" s="12"/>
      <c r="AS1136" s="12"/>
      <c r="AZ1136" s="49"/>
      <c r="BA1136" s="30"/>
      <c r="BB1136" s="12"/>
      <c r="BF1136" s="12"/>
      <c r="BG1136" s="12"/>
      <c r="BH1136" s="12"/>
      <c r="BO1136" s="7"/>
      <c r="BP1136" s="7"/>
      <c r="BQ1136" s="7"/>
      <c r="BU1136" s="7"/>
      <c r="BV1136" s="7"/>
      <c r="BW1136" s="7"/>
      <c r="CD1136" s="7"/>
      <c r="CE1136" s="7"/>
      <c r="CF1136" s="7"/>
      <c r="CJ1136" s="7"/>
      <c r="CK1136" s="7"/>
      <c r="CL1136" s="7"/>
    </row>
    <row r="1137" spans="1:90">
      <c r="A1137" s="11"/>
      <c r="B1137" s="373"/>
      <c r="C1137" s="373"/>
      <c r="D1137" s="373"/>
      <c r="E1137" s="13"/>
      <c r="F1137" s="11"/>
      <c r="G1137" s="25"/>
      <c r="H1137" s="31"/>
      <c r="I1137" s="30"/>
      <c r="M1137" s="25"/>
      <c r="N1137" s="31"/>
      <c r="O1137" s="30"/>
      <c r="V1137" s="12"/>
      <c r="W1137" s="12"/>
      <c r="X1137" s="14"/>
      <c r="AB1137" s="25"/>
      <c r="AC1137" s="12"/>
      <c r="AD1137" s="12"/>
      <c r="AK1137" s="12"/>
      <c r="AL1137" s="30"/>
      <c r="AM1137" s="32"/>
      <c r="AQ1137" s="12"/>
      <c r="AR1137" s="12"/>
      <c r="AS1137" s="12"/>
      <c r="AZ1137" s="49"/>
      <c r="BA1137" s="30"/>
      <c r="BB1137" s="12"/>
      <c r="BF1137" s="12"/>
      <c r="BG1137" s="12"/>
      <c r="BH1137" s="12"/>
      <c r="BO1137" s="7"/>
      <c r="BP1137" s="7"/>
      <c r="BQ1137" s="7"/>
      <c r="BU1137" s="7"/>
      <c r="BV1137" s="7"/>
      <c r="BW1137" s="7"/>
      <c r="CD1137" s="7"/>
      <c r="CE1137" s="7"/>
      <c r="CF1137" s="7"/>
      <c r="CJ1137" s="7"/>
      <c r="CK1137" s="7"/>
      <c r="CL1137" s="7"/>
    </row>
    <row r="1138" spans="1:90">
      <c r="A1138" s="11"/>
      <c r="B1138" s="373"/>
      <c r="C1138" s="373"/>
      <c r="D1138" s="373"/>
      <c r="E1138" s="13"/>
      <c r="F1138" s="11"/>
      <c r="G1138" s="25"/>
      <c r="H1138" s="31"/>
      <c r="I1138" s="30"/>
      <c r="M1138" s="25"/>
      <c r="N1138" s="31"/>
      <c r="O1138" s="30"/>
      <c r="V1138" s="12"/>
      <c r="W1138" s="12"/>
      <c r="X1138" s="14"/>
      <c r="AB1138" s="25"/>
      <c r="AC1138" s="12"/>
      <c r="AD1138" s="12"/>
      <c r="AK1138" s="12"/>
      <c r="AL1138" s="30"/>
      <c r="AM1138" s="32"/>
      <c r="AQ1138" s="12"/>
      <c r="AR1138" s="12"/>
      <c r="AS1138" s="12"/>
      <c r="AZ1138" s="49"/>
      <c r="BA1138" s="30"/>
      <c r="BB1138" s="12"/>
      <c r="BF1138" s="12"/>
      <c r="BG1138" s="12"/>
      <c r="BH1138" s="12"/>
      <c r="BO1138" s="7"/>
      <c r="BP1138" s="7"/>
      <c r="BQ1138" s="7"/>
      <c r="BU1138" s="7"/>
      <c r="BV1138" s="7"/>
      <c r="BW1138" s="7"/>
      <c r="CD1138" s="7"/>
      <c r="CE1138" s="7"/>
      <c r="CF1138" s="7"/>
      <c r="CJ1138" s="7"/>
      <c r="CK1138" s="7"/>
      <c r="CL1138" s="7"/>
    </row>
    <row r="1139" spans="1:90">
      <c r="A1139" s="11"/>
      <c r="B1139" s="373"/>
      <c r="C1139" s="373"/>
      <c r="D1139" s="373"/>
      <c r="E1139" s="13"/>
      <c r="F1139" s="11"/>
      <c r="G1139" s="25"/>
      <c r="H1139" s="31"/>
      <c r="I1139" s="30"/>
      <c r="M1139" s="25"/>
      <c r="N1139" s="31"/>
      <c r="O1139" s="30"/>
      <c r="V1139" s="12"/>
      <c r="W1139" s="12"/>
      <c r="X1139" s="14"/>
      <c r="AB1139" s="25"/>
      <c r="AC1139" s="12"/>
      <c r="AD1139" s="12"/>
      <c r="AK1139" s="12"/>
      <c r="AL1139" s="30"/>
      <c r="AM1139" s="32"/>
      <c r="AQ1139" s="12"/>
      <c r="AR1139" s="12"/>
      <c r="AS1139" s="12"/>
      <c r="AZ1139" s="49"/>
      <c r="BA1139" s="30"/>
      <c r="BB1139" s="12"/>
      <c r="BF1139" s="12"/>
      <c r="BG1139" s="12"/>
      <c r="BH1139" s="12"/>
      <c r="BO1139" s="7"/>
      <c r="BP1139" s="7"/>
      <c r="BQ1139" s="7"/>
      <c r="BU1139" s="7"/>
      <c r="BV1139" s="7"/>
      <c r="BW1139" s="7"/>
      <c r="CD1139" s="7"/>
      <c r="CE1139" s="7"/>
      <c r="CF1139" s="7"/>
      <c r="CJ1139" s="7"/>
      <c r="CK1139" s="7"/>
      <c r="CL1139" s="7"/>
    </row>
    <row r="1140" spans="1:90">
      <c r="A1140" s="11"/>
      <c r="B1140" s="373"/>
      <c r="C1140" s="373"/>
      <c r="D1140" s="373"/>
      <c r="E1140" s="13"/>
      <c r="F1140" s="11"/>
      <c r="G1140" s="25"/>
      <c r="H1140" s="31"/>
      <c r="I1140" s="30"/>
      <c r="M1140" s="25"/>
      <c r="N1140" s="31"/>
      <c r="O1140" s="30"/>
      <c r="V1140" s="12"/>
      <c r="W1140" s="12"/>
      <c r="X1140" s="14"/>
      <c r="AB1140" s="25"/>
      <c r="AC1140" s="12"/>
      <c r="AD1140" s="12"/>
      <c r="AK1140" s="12"/>
      <c r="AL1140" s="30"/>
      <c r="AM1140" s="32"/>
      <c r="AQ1140" s="12"/>
      <c r="AR1140" s="12"/>
      <c r="AS1140" s="12"/>
      <c r="AZ1140" s="49"/>
      <c r="BA1140" s="30"/>
      <c r="BB1140" s="12"/>
      <c r="BF1140" s="12"/>
      <c r="BG1140" s="12"/>
      <c r="BH1140" s="12"/>
      <c r="BO1140" s="7"/>
      <c r="BP1140" s="7"/>
      <c r="BQ1140" s="7"/>
      <c r="BU1140" s="7"/>
      <c r="BV1140" s="7"/>
      <c r="BW1140" s="7"/>
      <c r="CD1140" s="7"/>
      <c r="CE1140" s="7"/>
      <c r="CF1140" s="7"/>
      <c r="CJ1140" s="7"/>
      <c r="CK1140" s="7"/>
      <c r="CL1140" s="7"/>
    </row>
    <row r="1141" spans="1:90">
      <c r="A1141" s="11"/>
      <c r="B1141" s="373"/>
      <c r="C1141" s="373"/>
      <c r="D1141" s="373"/>
      <c r="E1141" s="13"/>
      <c r="F1141" s="11"/>
      <c r="G1141" s="25"/>
      <c r="H1141" s="31"/>
      <c r="I1141" s="30"/>
      <c r="M1141" s="25"/>
      <c r="N1141" s="31"/>
      <c r="O1141" s="30"/>
      <c r="V1141" s="12"/>
      <c r="W1141" s="12"/>
      <c r="X1141" s="14"/>
      <c r="AB1141" s="25"/>
      <c r="AC1141" s="12"/>
      <c r="AD1141" s="12"/>
      <c r="AK1141" s="12"/>
      <c r="AL1141" s="30"/>
      <c r="AM1141" s="32"/>
      <c r="AQ1141" s="12"/>
      <c r="AR1141" s="12"/>
      <c r="AS1141" s="12"/>
      <c r="AZ1141" s="49"/>
      <c r="BA1141" s="30"/>
      <c r="BB1141" s="12"/>
      <c r="BF1141" s="12"/>
      <c r="BG1141" s="12"/>
      <c r="BH1141" s="12"/>
      <c r="BO1141" s="7"/>
      <c r="BP1141" s="7"/>
      <c r="BQ1141" s="7"/>
      <c r="BU1141" s="7"/>
      <c r="BV1141" s="7"/>
      <c r="BW1141" s="7"/>
      <c r="CD1141" s="7"/>
      <c r="CE1141" s="7"/>
      <c r="CF1141" s="7"/>
      <c r="CJ1141" s="7"/>
      <c r="CK1141" s="7"/>
      <c r="CL1141" s="7"/>
    </row>
    <row r="1142" spans="1:90">
      <c r="A1142" s="11"/>
      <c r="B1142" s="373"/>
      <c r="C1142" s="373"/>
      <c r="D1142" s="373"/>
      <c r="E1142" s="13"/>
      <c r="F1142" s="11"/>
      <c r="G1142" s="25"/>
      <c r="H1142" s="31"/>
      <c r="I1142" s="30"/>
      <c r="M1142" s="25"/>
      <c r="N1142" s="31"/>
      <c r="O1142" s="30"/>
      <c r="V1142" s="12"/>
      <c r="W1142" s="12"/>
      <c r="X1142" s="14"/>
      <c r="AB1142" s="25"/>
      <c r="AC1142" s="12"/>
      <c r="AD1142" s="12"/>
      <c r="AK1142" s="12"/>
      <c r="AL1142" s="30"/>
      <c r="AM1142" s="32"/>
      <c r="AQ1142" s="12"/>
      <c r="AR1142" s="12"/>
      <c r="AS1142" s="12"/>
      <c r="AZ1142" s="49"/>
      <c r="BA1142" s="30"/>
      <c r="BB1142" s="12"/>
      <c r="BF1142" s="12"/>
      <c r="BG1142" s="12"/>
      <c r="BH1142" s="12"/>
      <c r="BO1142" s="7"/>
      <c r="BP1142" s="7"/>
      <c r="BQ1142" s="7"/>
      <c r="BU1142" s="7"/>
      <c r="BV1142" s="7"/>
      <c r="BW1142" s="7"/>
      <c r="CD1142" s="7"/>
      <c r="CE1142" s="7"/>
      <c r="CF1142" s="7"/>
      <c r="CJ1142" s="7"/>
      <c r="CK1142" s="7"/>
      <c r="CL1142" s="7"/>
    </row>
    <row r="1143" spans="1:90">
      <c r="A1143" s="11"/>
      <c r="B1143" s="373"/>
      <c r="C1143" s="373"/>
      <c r="D1143" s="373"/>
      <c r="E1143" s="13"/>
      <c r="F1143" s="11"/>
      <c r="G1143" s="25"/>
      <c r="H1143" s="31"/>
      <c r="I1143" s="30"/>
      <c r="M1143" s="25"/>
      <c r="N1143" s="31"/>
      <c r="O1143" s="30"/>
      <c r="V1143" s="12"/>
      <c r="W1143" s="12"/>
      <c r="X1143" s="14"/>
      <c r="AB1143" s="25"/>
      <c r="AC1143" s="12"/>
      <c r="AD1143" s="12"/>
      <c r="AK1143" s="12"/>
      <c r="AL1143" s="30"/>
      <c r="AM1143" s="32"/>
      <c r="AQ1143" s="12"/>
      <c r="AR1143" s="12"/>
      <c r="AS1143" s="12"/>
      <c r="AZ1143" s="49"/>
      <c r="BA1143" s="30"/>
      <c r="BB1143" s="12"/>
      <c r="BF1143" s="12"/>
      <c r="BG1143" s="12"/>
      <c r="BH1143" s="12"/>
      <c r="BO1143" s="7"/>
      <c r="BP1143" s="7"/>
      <c r="BQ1143" s="7"/>
      <c r="BU1143" s="7"/>
      <c r="BV1143" s="7"/>
      <c r="BW1143" s="7"/>
      <c r="CD1143" s="7"/>
      <c r="CE1143" s="7"/>
      <c r="CF1143" s="7"/>
      <c r="CJ1143" s="7"/>
      <c r="CK1143" s="7"/>
      <c r="CL1143" s="7"/>
    </row>
    <row r="1144" spans="1:90">
      <c r="A1144" s="11"/>
      <c r="B1144" s="373"/>
      <c r="C1144" s="373"/>
      <c r="D1144" s="373"/>
      <c r="E1144" s="13"/>
      <c r="F1144" s="11"/>
      <c r="G1144" s="25"/>
      <c r="H1144" s="31"/>
      <c r="I1144" s="30"/>
      <c r="M1144" s="25"/>
      <c r="N1144" s="31"/>
      <c r="O1144" s="30"/>
      <c r="V1144" s="12"/>
      <c r="W1144" s="12"/>
      <c r="X1144" s="14"/>
      <c r="AB1144" s="25"/>
      <c r="AC1144" s="12"/>
      <c r="AD1144" s="12"/>
      <c r="AK1144" s="12"/>
      <c r="AL1144" s="30"/>
      <c r="AM1144" s="32"/>
      <c r="AQ1144" s="12"/>
      <c r="AR1144" s="12"/>
      <c r="AS1144" s="12"/>
      <c r="AZ1144" s="49"/>
      <c r="BA1144" s="30"/>
      <c r="BB1144" s="12"/>
      <c r="BF1144" s="12"/>
      <c r="BG1144" s="12"/>
      <c r="BH1144" s="12"/>
      <c r="BO1144" s="7"/>
      <c r="BP1144" s="7"/>
      <c r="BQ1144" s="7"/>
      <c r="BU1144" s="7"/>
      <c r="BV1144" s="7"/>
      <c r="BW1144" s="7"/>
      <c r="CD1144" s="7"/>
      <c r="CE1144" s="7"/>
      <c r="CF1144" s="7"/>
      <c r="CJ1144" s="7"/>
      <c r="CK1144" s="7"/>
      <c r="CL1144" s="7"/>
    </row>
    <row r="1145" spans="1:90">
      <c r="A1145" s="11"/>
      <c r="B1145" s="373"/>
      <c r="C1145" s="373"/>
      <c r="D1145" s="373"/>
      <c r="E1145" s="13"/>
      <c r="F1145" s="11"/>
      <c r="G1145" s="25"/>
      <c r="H1145" s="31"/>
      <c r="I1145" s="30"/>
      <c r="M1145" s="25"/>
      <c r="N1145" s="31"/>
      <c r="O1145" s="30"/>
      <c r="V1145" s="12"/>
      <c r="W1145" s="12"/>
      <c r="X1145" s="14"/>
      <c r="AB1145" s="25"/>
      <c r="AC1145" s="12"/>
      <c r="AD1145" s="12"/>
      <c r="AK1145" s="12"/>
      <c r="AL1145" s="30"/>
      <c r="AM1145" s="32"/>
      <c r="AQ1145" s="12"/>
      <c r="AR1145" s="12"/>
      <c r="AS1145" s="12"/>
      <c r="AZ1145" s="49"/>
      <c r="BA1145" s="30"/>
      <c r="BB1145" s="12"/>
      <c r="BF1145" s="12"/>
      <c r="BG1145" s="12"/>
      <c r="BH1145" s="12"/>
      <c r="BO1145" s="7"/>
      <c r="BP1145" s="7"/>
      <c r="BQ1145" s="7"/>
      <c r="BU1145" s="7"/>
      <c r="BV1145" s="7"/>
      <c r="BW1145" s="7"/>
      <c r="CD1145" s="7"/>
      <c r="CE1145" s="7"/>
      <c r="CF1145" s="7"/>
      <c r="CJ1145" s="7"/>
      <c r="CK1145" s="7"/>
      <c r="CL1145" s="7"/>
    </row>
    <row r="1146" spans="1:90">
      <c r="A1146" s="11"/>
      <c r="B1146" s="373"/>
      <c r="C1146" s="373"/>
      <c r="D1146" s="373"/>
      <c r="E1146" s="13"/>
      <c r="F1146" s="11"/>
      <c r="G1146" s="25"/>
      <c r="H1146" s="31"/>
      <c r="I1146" s="30"/>
      <c r="M1146" s="25"/>
      <c r="N1146" s="31"/>
      <c r="O1146" s="30"/>
      <c r="V1146" s="12"/>
      <c r="W1146" s="12"/>
      <c r="X1146" s="14"/>
      <c r="AB1146" s="25"/>
      <c r="AC1146" s="12"/>
      <c r="AD1146" s="12"/>
      <c r="AK1146" s="12"/>
      <c r="AL1146" s="30"/>
      <c r="AM1146" s="32"/>
      <c r="AQ1146" s="12"/>
      <c r="AR1146" s="12"/>
      <c r="AS1146" s="12"/>
      <c r="AZ1146" s="49"/>
      <c r="BA1146" s="30"/>
      <c r="BB1146" s="12"/>
      <c r="BF1146" s="12"/>
      <c r="BG1146" s="12"/>
      <c r="BH1146" s="12"/>
      <c r="BO1146" s="7"/>
      <c r="BP1146" s="7"/>
      <c r="BQ1146" s="7"/>
      <c r="BU1146" s="7"/>
      <c r="BV1146" s="7"/>
      <c r="BW1146" s="7"/>
      <c r="CD1146" s="7"/>
      <c r="CE1146" s="7"/>
      <c r="CF1146" s="7"/>
      <c r="CJ1146" s="7"/>
      <c r="CK1146" s="7"/>
      <c r="CL1146" s="7"/>
    </row>
    <row r="1147" spans="1:90">
      <c r="A1147" s="11"/>
      <c r="B1147" s="373"/>
      <c r="C1147" s="373"/>
      <c r="D1147" s="373"/>
      <c r="E1147" s="13"/>
      <c r="F1147" s="11"/>
      <c r="G1147" s="25"/>
      <c r="H1147" s="31"/>
      <c r="I1147" s="30"/>
      <c r="M1147" s="25"/>
      <c r="N1147" s="31"/>
      <c r="O1147" s="30"/>
      <c r="V1147" s="12"/>
      <c r="W1147" s="12"/>
      <c r="X1147" s="14"/>
      <c r="AB1147" s="25"/>
      <c r="AC1147" s="12"/>
      <c r="AD1147" s="12"/>
      <c r="AK1147" s="12"/>
      <c r="AL1147" s="30"/>
      <c r="AM1147" s="32"/>
      <c r="AQ1147" s="12"/>
      <c r="AR1147" s="12"/>
      <c r="AS1147" s="12"/>
      <c r="AZ1147" s="49"/>
      <c r="BA1147" s="30"/>
      <c r="BB1147" s="12"/>
      <c r="BF1147" s="12"/>
      <c r="BG1147" s="12"/>
      <c r="BH1147" s="12"/>
      <c r="BO1147" s="7"/>
      <c r="BP1147" s="7"/>
      <c r="BQ1147" s="7"/>
      <c r="BU1147" s="7"/>
      <c r="BV1147" s="7"/>
      <c r="BW1147" s="7"/>
      <c r="CD1147" s="7"/>
      <c r="CE1147" s="7"/>
      <c r="CF1147" s="7"/>
      <c r="CJ1147" s="7"/>
      <c r="CK1147" s="7"/>
      <c r="CL1147" s="7"/>
    </row>
    <row r="1148" spans="1:90">
      <c r="A1148" s="11"/>
      <c r="B1148" s="373"/>
      <c r="C1148" s="373"/>
      <c r="D1148" s="373"/>
      <c r="E1148" s="13"/>
      <c r="F1148" s="11"/>
      <c r="G1148" s="25"/>
      <c r="H1148" s="31"/>
      <c r="I1148" s="30"/>
      <c r="M1148" s="25"/>
      <c r="N1148" s="31"/>
      <c r="O1148" s="30"/>
      <c r="V1148" s="12"/>
      <c r="W1148" s="12"/>
      <c r="X1148" s="14"/>
      <c r="AB1148" s="25"/>
      <c r="AC1148" s="12"/>
      <c r="AD1148" s="12"/>
      <c r="AK1148" s="12"/>
      <c r="AL1148" s="30"/>
      <c r="AM1148" s="32"/>
      <c r="AQ1148" s="12"/>
      <c r="AR1148" s="12"/>
      <c r="AS1148" s="12"/>
      <c r="AZ1148" s="49"/>
      <c r="BA1148" s="30"/>
      <c r="BB1148" s="12"/>
      <c r="BF1148" s="12"/>
      <c r="BG1148" s="12"/>
      <c r="BH1148" s="12"/>
      <c r="BO1148" s="7"/>
      <c r="BP1148" s="7"/>
      <c r="BQ1148" s="7"/>
      <c r="BU1148" s="7"/>
      <c r="BV1148" s="7"/>
      <c r="BW1148" s="7"/>
      <c r="CD1148" s="7"/>
      <c r="CE1148" s="7"/>
      <c r="CF1148" s="7"/>
      <c r="CJ1148" s="7"/>
      <c r="CK1148" s="7"/>
      <c r="CL1148" s="7"/>
    </row>
    <row r="1149" spans="1:90">
      <c r="A1149" s="11"/>
      <c r="B1149" s="373"/>
      <c r="C1149" s="373"/>
      <c r="D1149" s="373"/>
      <c r="E1149" s="13"/>
      <c r="F1149" s="11"/>
      <c r="G1149" s="25"/>
      <c r="H1149" s="31"/>
      <c r="I1149" s="30"/>
      <c r="M1149" s="25"/>
      <c r="N1149" s="31"/>
      <c r="O1149" s="30"/>
      <c r="V1149" s="12"/>
      <c r="W1149" s="12"/>
      <c r="X1149" s="14"/>
      <c r="AB1149" s="25"/>
      <c r="AC1149" s="12"/>
      <c r="AD1149" s="12"/>
      <c r="AK1149" s="12"/>
      <c r="AL1149" s="30"/>
      <c r="AM1149" s="32"/>
      <c r="AQ1149" s="12"/>
      <c r="AR1149" s="12"/>
      <c r="AS1149" s="12"/>
      <c r="AZ1149" s="49"/>
      <c r="BA1149" s="30"/>
      <c r="BB1149" s="12"/>
      <c r="BF1149" s="12"/>
      <c r="BG1149" s="12"/>
      <c r="BH1149" s="12"/>
      <c r="BO1149" s="7"/>
      <c r="BP1149" s="7"/>
      <c r="BQ1149" s="7"/>
      <c r="BU1149" s="7"/>
      <c r="BV1149" s="7"/>
      <c r="BW1149" s="7"/>
      <c r="CD1149" s="7"/>
      <c r="CE1149" s="7"/>
      <c r="CF1149" s="7"/>
      <c r="CJ1149" s="7"/>
      <c r="CK1149" s="7"/>
      <c r="CL1149" s="7"/>
    </row>
    <row r="1150" spans="1:90">
      <c r="A1150" s="11"/>
      <c r="B1150" s="373"/>
      <c r="C1150" s="373"/>
      <c r="D1150" s="373"/>
      <c r="E1150" s="13"/>
      <c r="F1150" s="11"/>
      <c r="G1150" s="25"/>
      <c r="H1150" s="31"/>
      <c r="I1150" s="30"/>
      <c r="M1150" s="25"/>
      <c r="N1150" s="31"/>
      <c r="O1150" s="30"/>
      <c r="V1150" s="12"/>
      <c r="W1150" s="12"/>
      <c r="X1150" s="14"/>
      <c r="AB1150" s="25"/>
      <c r="AC1150" s="12"/>
      <c r="AD1150" s="12"/>
      <c r="AK1150" s="12"/>
      <c r="AL1150" s="30"/>
      <c r="AM1150" s="32"/>
      <c r="AQ1150" s="12"/>
      <c r="AR1150" s="12"/>
      <c r="AS1150" s="12"/>
      <c r="AZ1150" s="49"/>
      <c r="BA1150" s="30"/>
      <c r="BB1150" s="12"/>
      <c r="BF1150" s="12"/>
      <c r="BG1150" s="12"/>
      <c r="BH1150" s="12"/>
      <c r="BO1150" s="7"/>
      <c r="BP1150" s="7"/>
      <c r="BQ1150" s="7"/>
      <c r="BU1150" s="7"/>
      <c r="BV1150" s="7"/>
      <c r="BW1150" s="7"/>
      <c r="CD1150" s="7"/>
      <c r="CE1150" s="7"/>
      <c r="CF1150" s="7"/>
      <c r="CJ1150" s="7"/>
      <c r="CK1150" s="7"/>
      <c r="CL1150" s="7"/>
    </row>
    <row r="1151" spans="1:90">
      <c r="A1151" s="11"/>
      <c r="B1151" s="373"/>
      <c r="C1151" s="373"/>
      <c r="D1151" s="373"/>
      <c r="E1151" s="13"/>
      <c r="F1151" s="11"/>
      <c r="G1151" s="25"/>
      <c r="H1151" s="31"/>
      <c r="I1151" s="30"/>
      <c r="M1151" s="25"/>
      <c r="N1151" s="31"/>
      <c r="O1151" s="30"/>
      <c r="V1151" s="12"/>
      <c r="W1151" s="12"/>
      <c r="X1151" s="14"/>
      <c r="AB1151" s="25"/>
      <c r="AC1151" s="12"/>
      <c r="AD1151" s="12"/>
      <c r="AK1151" s="12"/>
      <c r="AL1151" s="30"/>
      <c r="AM1151" s="32"/>
      <c r="AQ1151" s="12"/>
      <c r="AR1151" s="12"/>
      <c r="AS1151" s="12"/>
      <c r="AZ1151" s="49"/>
      <c r="BA1151" s="30"/>
      <c r="BB1151" s="12"/>
      <c r="BF1151" s="12"/>
      <c r="BG1151" s="12"/>
      <c r="BH1151" s="12"/>
      <c r="BO1151" s="7"/>
      <c r="BP1151" s="7"/>
      <c r="BQ1151" s="7"/>
      <c r="BU1151" s="7"/>
      <c r="BV1151" s="7"/>
      <c r="BW1151" s="7"/>
      <c r="CD1151" s="7"/>
      <c r="CE1151" s="7"/>
      <c r="CF1151" s="7"/>
      <c r="CJ1151" s="7"/>
      <c r="CK1151" s="7"/>
      <c r="CL1151" s="7"/>
    </row>
    <row r="1152" spans="1:90">
      <c r="A1152" s="11"/>
      <c r="B1152" s="373"/>
      <c r="C1152" s="373"/>
      <c r="D1152" s="373"/>
      <c r="E1152" s="13"/>
      <c r="F1152" s="11"/>
      <c r="G1152" s="25"/>
      <c r="H1152" s="31"/>
      <c r="I1152" s="30"/>
      <c r="M1152" s="25"/>
      <c r="N1152" s="31"/>
      <c r="O1152" s="30"/>
      <c r="V1152" s="12"/>
      <c r="W1152" s="12"/>
      <c r="X1152" s="14"/>
      <c r="AB1152" s="25"/>
      <c r="AC1152" s="12"/>
      <c r="AD1152" s="12"/>
      <c r="AK1152" s="12"/>
      <c r="AL1152" s="30"/>
      <c r="AM1152" s="32"/>
      <c r="AQ1152" s="12"/>
      <c r="AR1152" s="12"/>
      <c r="AS1152" s="12"/>
      <c r="AZ1152" s="49"/>
      <c r="BA1152" s="30"/>
      <c r="BB1152" s="12"/>
      <c r="BF1152" s="12"/>
      <c r="BG1152" s="12"/>
      <c r="BH1152" s="12"/>
      <c r="BO1152" s="7"/>
      <c r="BP1152" s="7"/>
      <c r="BQ1152" s="7"/>
      <c r="BU1152" s="7"/>
      <c r="BV1152" s="7"/>
      <c r="BW1152" s="7"/>
      <c r="CD1152" s="7"/>
      <c r="CE1152" s="7"/>
      <c r="CF1152" s="7"/>
      <c r="CJ1152" s="7"/>
      <c r="CK1152" s="7"/>
      <c r="CL1152" s="7"/>
    </row>
    <row r="1153" spans="1:90">
      <c r="A1153" s="11"/>
      <c r="B1153" s="373"/>
      <c r="C1153" s="373"/>
      <c r="D1153" s="373"/>
      <c r="E1153" s="13"/>
      <c r="F1153" s="11"/>
      <c r="G1153" s="25"/>
      <c r="H1153" s="31"/>
      <c r="I1153" s="30"/>
      <c r="M1153" s="25"/>
      <c r="N1153" s="31"/>
      <c r="O1153" s="30"/>
      <c r="V1153" s="12"/>
      <c r="W1153" s="12"/>
      <c r="X1153" s="14"/>
      <c r="AB1153" s="25"/>
      <c r="AC1153" s="12"/>
      <c r="AD1153" s="12"/>
      <c r="AK1153" s="12"/>
      <c r="AL1153" s="30"/>
      <c r="AM1153" s="32"/>
      <c r="AQ1153" s="12"/>
      <c r="AR1153" s="12"/>
      <c r="AS1153" s="12"/>
      <c r="AZ1153" s="49"/>
      <c r="BA1153" s="30"/>
      <c r="BB1153" s="12"/>
      <c r="BF1153" s="12"/>
      <c r="BG1153" s="12"/>
      <c r="BH1153" s="12"/>
      <c r="BO1153" s="7"/>
      <c r="BP1153" s="7"/>
      <c r="BQ1153" s="7"/>
      <c r="BU1153" s="7"/>
      <c r="BV1153" s="7"/>
      <c r="BW1153" s="7"/>
      <c r="CD1153" s="7"/>
      <c r="CE1153" s="7"/>
      <c r="CF1153" s="7"/>
      <c r="CJ1153" s="7"/>
      <c r="CK1153" s="7"/>
      <c r="CL1153" s="7"/>
    </row>
    <row r="1154" spans="1:90">
      <c r="A1154" s="11"/>
      <c r="B1154" s="373"/>
      <c r="C1154" s="373"/>
      <c r="D1154" s="373"/>
      <c r="E1154" s="13"/>
      <c r="F1154" s="11"/>
      <c r="G1154" s="25"/>
      <c r="H1154" s="31"/>
      <c r="I1154" s="30"/>
      <c r="M1154" s="25"/>
      <c r="N1154" s="31"/>
      <c r="O1154" s="30"/>
      <c r="V1154" s="12"/>
      <c r="W1154" s="12"/>
      <c r="X1154" s="14"/>
      <c r="AB1154" s="25"/>
      <c r="AC1154" s="12"/>
      <c r="AD1154" s="12"/>
      <c r="AK1154" s="12"/>
      <c r="AL1154" s="30"/>
      <c r="AM1154" s="32"/>
      <c r="AQ1154" s="12"/>
      <c r="AR1154" s="12"/>
      <c r="AS1154" s="12"/>
      <c r="AZ1154" s="49"/>
      <c r="BA1154" s="30"/>
      <c r="BB1154" s="12"/>
      <c r="BF1154" s="12"/>
      <c r="BG1154" s="12"/>
      <c r="BH1154" s="12"/>
      <c r="BO1154" s="7"/>
      <c r="BP1154" s="7"/>
      <c r="BQ1154" s="7"/>
      <c r="BU1154" s="7"/>
      <c r="BV1154" s="7"/>
      <c r="BW1154" s="7"/>
      <c r="CD1154" s="7"/>
      <c r="CE1154" s="7"/>
      <c r="CF1154" s="7"/>
      <c r="CJ1154" s="7"/>
      <c r="CK1154" s="7"/>
      <c r="CL1154" s="7"/>
    </row>
    <row r="1155" spans="1:90">
      <c r="A1155" s="11"/>
      <c r="B1155" s="373"/>
      <c r="C1155" s="373"/>
      <c r="D1155" s="373"/>
      <c r="E1155" s="13"/>
      <c r="F1155" s="11"/>
      <c r="G1155" s="25"/>
      <c r="H1155" s="31"/>
      <c r="I1155" s="30"/>
      <c r="M1155" s="25"/>
      <c r="N1155" s="31"/>
      <c r="O1155" s="30"/>
      <c r="V1155" s="12"/>
      <c r="W1155" s="12"/>
      <c r="X1155" s="14"/>
      <c r="AB1155" s="25"/>
      <c r="AC1155" s="12"/>
      <c r="AD1155" s="12"/>
      <c r="AK1155" s="12"/>
      <c r="AL1155" s="30"/>
      <c r="AM1155" s="32"/>
      <c r="AQ1155" s="12"/>
      <c r="AR1155" s="12"/>
      <c r="AS1155" s="12"/>
      <c r="AZ1155" s="49"/>
      <c r="BA1155" s="30"/>
      <c r="BB1155" s="12"/>
      <c r="BF1155" s="12"/>
      <c r="BG1155" s="12"/>
      <c r="BH1155" s="12"/>
      <c r="BO1155" s="7"/>
      <c r="BP1155" s="7"/>
      <c r="BQ1155" s="7"/>
      <c r="BU1155" s="7"/>
      <c r="BV1155" s="7"/>
      <c r="BW1155" s="7"/>
      <c r="CD1155" s="7"/>
      <c r="CE1155" s="7"/>
      <c r="CF1155" s="7"/>
      <c r="CJ1155" s="7"/>
      <c r="CK1155" s="7"/>
      <c r="CL1155" s="7"/>
    </row>
    <row r="1156" spans="1:90">
      <c r="A1156" s="11"/>
      <c r="B1156" s="373"/>
      <c r="C1156" s="373"/>
      <c r="D1156" s="373"/>
      <c r="E1156" s="13"/>
      <c r="F1156" s="11"/>
      <c r="G1156" s="25"/>
      <c r="H1156" s="31"/>
      <c r="I1156" s="30"/>
      <c r="M1156" s="25"/>
      <c r="N1156" s="31"/>
      <c r="O1156" s="30"/>
      <c r="V1156" s="12"/>
      <c r="W1156" s="12"/>
      <c r="X1156" s="14"/>
      <c r="AB1156" s="25"/>
      <c r="AC1156" s="12"/>
      <c r="AD1156" s="12"/>
      <c r="AK1156" s="12"/>
      <c r="AL1156" s="30"/>
      <c r="AM1156" s="32"/>
      <c r="AQ1156" s="12"/>
      <c r="AR1156" s="12"/>
      <c r="AS1156" s="12"/>
      <c r="AZ1156" s="49"/>
      <c r="BA1156" s="30"/>
      <c r="BB1156" s="12"/>
      <c r="BF1156" s="12"/>
      <c r="BG1156" s="12"/>
      <c r="BH1156" s="12"/>
      <c r="BO1156" s="7"/>
      <c r="BP1156" s="7"/>
      <c r="BQ1156" s="7"/>
      <c r="BU1156" s="7"/>
      <c r="BV1156" s="7"/>
      <c r="BW1156" s="7"/>
      <c r="CD1156" s="7"/>
      <c r="CE1156" s="7"/>
      <c r="CF1156" s="7"/>
      <c r="CJ1156" s="7"/>
      <c r="CK1156" s="7"/>
      <c r="CL1156" s="7"/>
    </row>
    <row r="1157" spans="1:90">
      <c r="A1157" s="11"/>
      <c r="B1157" s="373"/>
      <c r="C1157" s="373"/>
      <c r="D1157" s="373"/>
      <c r="E1157" s="13"/>
      <c r="F1157" s="11"/>
      <c r="G1157" s="25"/>
      <c r="H1157" s="31"/>
      <c r="I1157" s="30"/>
      <c r="M1157" s="25"/>
      <c r="N1157" s="31"/>
      <c r="O1157" s="30"/>
      <c r="V1157" s="12"/>
      <c r="W1157" s="12"/>
      <c r="X1157" s="14"/>
      <c r="AB1157" s="25"/>
      <c r="AC1157" s="12"/>
      <c r="AD1157" s="12"/>
      <c r="AK1157" s="12"/>
      <c r="AL1157" s="30"/>
      <c r="AM1157" s="32"/>
      <c r="AQ1157" s="12"/>
      <c r="AR1157" s="12"/>
      <c r="AS1157" s="12"/>
      <c r="AZ1157" s="49"/>
      <c r="BA1157" s="30"/>
      <c r="BB1157" s="12"/>
      <c r="BF1157" s="12"/>
      <c r="BG1157" s="12"/>
      <c r="BH1157" s="12"/>
      <c r="BO1157" s="7"/>
      <c r="BP1157" s="7"/>
      <c r="BQ1157" s="7"/>
      <c r="BU1157" s="7"/>
      <c r="BV1157" s="7"/>
      <c r="BW1157" s="7"/>
      <c r="CD1157" s="7"/>
      <c r="CE1157" s="7"/>
      <c r="CF1157" s="7"/>
      <c r="CJ1157" s="7"/>
      <c r="CK1157" s="7"/>
      <c r="CL1157" s="7"/>
    </row>
    <row r="1158" spans="1:90">
      <c r="A1158" s="11"/>
      <c r="B1158" s="373"/>
      <c r="C1158" s="373"/>
      <c r="D1158" s="373"/>
      <c r="E1158" s="13"/>
      <c r="F1158" s="11"/>
      <c r="G1158" s="25"/>
      <c r="H1158" s="31"/>
      <c r="I1158" s="30"/>
      <c r="M1158" s="25"/>
      <c r="N1158" s="31"/>
      <c r="O1158" s="30"/>
      <c r="V1158" s="12"/>
      <c r="W1158" s="12"/>
      <c r="X1158" s="14"/>
      <c r="AB1158" s="25"/>
      <c r="AC1158" s="12"/>
      <c r="AD1158" s="12"/>
      <c r="AK1158" s="12"/>
      <c r="AL1158" s="30"/>
      <c r="AM1158" s="32"/>
      <c r="AQ1158" s="12"/>
      <c r="AR1158" s="12"/>
      <c r="AS1158" s="12"/>
      <c r="AZ1158" s="49"/>
      <c r="BA1158" s="30"/>
      <c r="BB1158" s="12"/>
      <c r="BF1158" s="12"/>
      <c r="BG1158" s="12"/>
      <c r="BH1158" s="12"/>
      <c r="BO1158" s="7"/>
      <c r="BP1158" s="7"/>
      <c r="BQ1158" s="7"/>
      <c r="BU1158" s="7"/>
      <c r="BV1158" s="7"/>
      <c r="BW1158" s="7"/>
      <c r="CD1158" s="7"/>
      <c r="CE1158" s="7"/>
      <c r="CF1158" s="7"/>
      <c r="CJ1158" s="7"/>
      <c r="CK1158" s="7"/>
      <c r="CL1158" s="7"/>
    </row>
    <row r="1159" spans="1:90">
      <c r="A1159" s="11"/>
      <c r="B1159" s="373"/>
      <c r="C1159" s="373"/>
      <c r="D1159" s="373"/>
      <c r="E1159" s="13"/>
      <c r="F1159" s="11"/>
      <c r="G1159" s="25"/>
      <c r="H1159" s="31"/>
      <c r="I1159" s="30"/>
      <c r="M1159" s="25"/>
      <c r="N1159" s="31"/>
      <c r="O1159" s="30"/>
      <c r="V1159" s="12"/>
      <c r="W1159" s="12"/>
      <c r="X1159" s="14"/>
      <c r="AB1159" s="25"/>
      <c r="AC1159" s="12"/>
      <c r="AD1159" s="12"/>
      <c r="AK1159" s="12"/>
      <c r="AL1159" s="30"/>
      <c r="AM1159" s="32"/>
      <c r="AQ1159" s="12"/>
      <c r="AR1159" s="12"/>
      <c r="AS1159" s="12"/>
      <c r="AZ1159" s="49"/>
      <c r="BA1159" s="30"/>
      <c r="BB1159" s="12"/>
      <c r="BF1159" s="12"/>
      <c r="BG1159" s="12"/>
      <c r="BH1159" s="12"/>
      <c r="BO1159" s="7"/>
      <c r="BP1159" s="7"/>
      <c r="BQ1159" s="7"/>
      <c r="BU1159" s="7"/>
      <c r="BV1159" s="7"/>
      <c r="BW1159" s="7"/>
      <c r="CD1159" s="7"/>
      <c r="CE1159" s="7"/>
      <c r="CF1159" s="7"/>
      <c r="CJ1159" s="7"/>
      <c r="CK1159" s="7"/>
      <c r="CL1159" s="7"/>
    </row>
    <row r="1160" spans="1:90">
      <c r="A1160" s="11"/>
      <c r="B1160" s="373"/>
      <c r="C1160" s="373"/>
      <c r="D1160" s="373"/>
      <c r="E1160" s="13"/>
      <c r="F1160" s="11"/>
      <c r="G1160" s="25"/>
      <c r="H1160" s="31"/>
      <c r="I1160" s="30"/>
      <c r="M1160" s="25"/>
      <c r="N1160" s="31"/>
      <c r="O1160" s="30"/>
      <c r="V1160" s="12"/>
      <c r="W1160" s="12"/>
      <c r="X1160" s="14"/>
      <c r="AB1160" s="25"/>
      <c r="AC1160" s="12"/>
      <c r="AD1160" s="12"/>
      <c r="AK1160" s="12"/>
      <c r="AL1160" s="30"/>
      <c r="AM1160" s="32"/>
      <c r="AQ1160" s="12"/>
      <c r="AR1160" s="12"/>
      <c r="AS1160" s="12"/>
      <c r="AZ1160" s="49"/>
      <c r="BA1160" s="30"/>
      <c r="BB1160" s="12"/>
      <c r="BF1160" s="12"/>
      <c r="BG1160" s="12"/>
      <c r="BH1160" s="12"/>
      <c r="BO1160" s="7"/>
      <c r="BP1160" s="7"/>
      <c r="BQ1160" s="7"/>
      <c r="BU1160" s="7"/>
      <c r="BV1160" s="7"/>
      <c r="BW1160" s="7"/>
      <c r="CD1160" s="7"/>
      <c r="CE1160" s="7"/>
      <c r="CF1160" s="7"/>
      <c r="CJ1160" s="7"/>
      <c r="CK1160" s="7"/>
      <c r="CL1160" s="7"/>
    </row>
    <row r="1161" spans="1:90">
      <c r="A1161" s="11"/>
      <c r="B1161" s="373"/>
      <c r="C1161" s="373"/>
      <c r="D1161" s="373"/>
      <c r="E1161" s="13"/>
      <c r="F1161" s="11"/>
      <c r="G1161" s="25"/>
      <c r="H1161" s="31"/>
      <c r="I1161" s="30"/>
      <c r="M1161" s="25"/>
      <c r="N1161" s="31"/>
      <c r="O1161" s="30"/>
      <c r="V1161" s="12"/>
      <c r="W1161" s="12"/>
      <c r="X1161" s="14"/>
      <c r="AB1161" s="25"/>
      <c r="AC1161" s="12"/>
      <c r="AD1161" s="12"/>
      <c r="AK1161" s="12"/>
      <c r="AL1161" s="30"/>
      <c r="AM1161" s="32"/>
      <c r="AQ1161" s="12"/>
      <c r="AR1161" s="12"/>
      <c r="AS1161" s="12"/>
      <c r="AZ1161" s="49"/>
      <c r="BA1161" s="30"/>
      <c r="BB1161" s="12"/>
      <c r="BF1161" s="12"/>
      <c r="BG1161" s="12"/>
      <c r="BH1161" s="12"/>
      <c r="BO1161" s="7"/>
      <c r="BP1161" s="7"/>
      <c r="BQ1161" s="7"/>
      <c r="BU1161" s="7"/>
      <c r="BV1161" s="7"/>
      <c r="BW1161" s="7"/>
      <c r="CD1161" s="7"/>
      <c r="CE1161" s="7"/>
      <c r="CF1161" s="7"/>
      <c r="CJ1161" s="7"/>
      <c r="CK1161" s="7"/>
      <c r="CL1161" s="7"/>
    </row>
    <row r="1162" spans="1:90">
      <c r="A1162" s="11"/>
      <c r="B1162" s="373"/>
      <c r="C1162" s="373"/>
      <c r="D1162" s="373"/>
      <c r="E1162" s="13"/>
      <c r="F1162" s="11"/>
      <c r="G1162" s="25"/>
      <c r="H1162" s="31"/>
      <c r="I1162" s="30"/>
      <c r="M1162" s="25"/>
      <c r="N1162" s="31"/>
      <c r="O1162" s="30"/>
      <c r="V1162" s="12"/>
      <c r="W1162" s="12"/>
      <c r="X1162" s="14"/>
      <c r="AB1162" s="25"/>
      <c r="AC1162" s="12"/>
      <c r="AD1162" s="12"/>
      <c r="AK1162" s="12"/>
      <c r="AL1162" s="30"/>
      <c r="AM1162" s="32"/>
      <c r="AQ1162" s="12"/>
      <c r="AR1162" s="12"/>
      <c r="AS1162" s="12"/>
      <c r="AZ1162" s="49"/>
      <c r="BA1162" s="30"/>
      <c r="BB1162" s="12"/>
      <c r="BF1162" s="12"/>
      <c r="BG1162" s="12"/>
      <c r="BH1162" s="12"/>
      <c r="BO1162" s="7"/>
      <c r="BP1162" s="7"/>
      <c r="BQ1162" s="7"/>
      <c r="BU1162" s="7"/>
      <c r="BV1162" s="7"/>
      <c r="BW1162" s="7"/>
      <c r="CD1162" s="7"/>
      <c r="CE1162" s="7"/>
      <c r="CF1162" s="7"/>
      <c r="CJ1162" s="7"/>
      <c r="CK1162" s="7"/>
      <c r="CL1162" s="7"/>
    </row>
    <row r="1163" spans="1:90">
      <c r="A1163" s="11"/>
      <c r="B1163" s="373"/>
      <c r="C1163" s="373"/>
      <c r="D1163" s="373"/>
      <c r="E1163" s="13"/>
      <c r="F1163" s="11"/>
      <c r="G1163" s="25"/>
      <c r="H1163" s="31"/>
      <c r="I1163" s="30"/>
      <c r="M1163" s="25"/>
      <c r="N1163" s="31"/>
      <c r="O1163" s="30"/>
      <c r="V1163" s="12"/>
      <c r="W1163" s="12"/>
      <c r="X1163" s="14"/>
      <c r="AB1163" s="25"/>
      <c r="AC1163" s="12"/>
      <c r="AD1163" s="12"/>
      <c r="AK1163" s="12"/>
      <c r="AL1163" s="30"/>
      <c r="AM1163" s="32"/>
      <c r="AQ1163" s="12"/>
      <c r="AR1163" s="12"/>
      <c r="AS1163" s="12"/>
      <c r="AZ1163" s="49"/>
      <c r="BA1163" s="30"/>
      <c r="BB1163" s="12"/>
      <c r="BF1163" s="12"/>
      <c r="BG1163" s="12"/>
      <c r="BH1163" s="12"/>
      <c r="BO1163" s="7"/>
      <c r="BP1163" s="7"/>
      <c r="BQ1163" s="7"/>
      <c r="BU1163" s="7"/>
      <c r="BV1163" s="7"/>
      <c r="BW1163" s="7"/>
      <c r="CD1163" s="7"/>
      <c r="CE1163" s="7"/>
      <c r="CF1163" s="7"/>
      <c r="CJ1163" s="7"/>
      <c r="CK1163" s="7"/>
      <c r="CL1163" s="7"/>
    </row>
    <row r="1164" spans="1:90">
      <c r="A1164" s="11"/>
      <c r="B1164" s="373"/>
      <c r="C1164" s="373"/>
      <c r="D1164" s="373"/>
      <c r="E1164" s="13"/>
      <c r="F1164" s="11"/>
      <c r="G1164" s="25"/>
      <c r="H1164" s="31"/>
      <c r="I1164" s="30"/>
      <c r="M1164" s="25"/>
      <c r="N1164" s="31"/>
      <c r="O1164" s="30"/>
      <c r="V1164" s="12"/>
      <c r="W1164" s="12"/>
      <c r="X1164" s="14"/>
      <c r="AB1164" s="25"/>
      <c r="AC1164" s="12"/>
      <c r="AD1164" s="12"/>
      <c r="AK1164" s="12"/>
      <c r="AL1164" s="30"/>
      <c r="AM1164" s="32"/>
      <c r="AQ1164" s="12"/>
      <c r="AR1164" s="12"/>
      <c r="AS1164" s="12"/>
      <c r="AZ1164" s="49"/>
      <c r="BA1164" s="30"/>
      <c r="BB1164" s="12"/>
      <c r="BF1164" s="12"/>
      <c r="BG1164" s="12"/>
      <c r="BH1164" s="12"/>
      <c r="BO1164" s="7"/>
      <c r="BP1164" s="7"/>
      <c r="BQ1164" s="7"/>
      <c r="BU1164" s="7"/>
      <c r="BV1164" s="7"/>
      <c r="BW1164" s="7"/>
      <c r="CD1164" s="7"/>
      <c r="CE1164" s="7"/>
      <c r="CF1164" s="7"/>
      <c r="CJ1164" s="7"/>
      <c r="CK1164" s="7"/>
      <c r="CL1164" s="7"/>
    </row>
    <row r="1165" spans="1:90">
      <c r="A1165" s="11"/>
      <c r="B1165" s="373"/>
      <c r="C1165" s="373"/>
      <c r="D1165" s="373"/>
      <c r="E1165" s="13"/>
      <c r="F1165" s="11"/>
      <c r="G1165" s="25"/>
      <c r="H1165" s="31"/>
      <c r="I1165" s="30"/>
      <c r="M1165" s="25"/>
      <c r="N1165" s="31"/>
      <c r="O1165" s="30"/>
      <c r="V1165" s="12"/>
      <c r="W1165" s="12"/>
      <c r="X1165" s="14"/>
      <c r="AB1165" s="25"/>
      <c r="AC1165" s="12"/>
      <c r="AD1165" s="12"/>
      <c r="AK1165" s="12"/>
      <c r="AL1165" s="30"/>
      <c r="AM1165" s="32"/>
      <c r="AQ1165" s="12"/>
      <c r="AR1165" s="12"/>
      <c r="AS1165" s="12"/>
      <c r="AZ1165" s="49"/>
      <c r="BA1165" s="30"/>
      <c r="BB1165" s="12"/>
      <c r="BF1165" s="12"/>
      <c r="BG1165" s="12"/>
      <c r="BH1165" s="12"/>
      <c r="BO1165" s="7"/>
      <c r="BP1165" s="7"/>
      <c r="BQ1165" s="7"/>
      <c r="BU1165" s="7"/>
      <c r="BV1165" s="7"/>
      <c r="BW1165" s="7"/>
      <c r="CD1165" s="7"/>
      <c r="CE1165" s="7"/>
      <c r="CF1165" s="7"/>
      <c r="CJ1165" s="7"/>
      <c r="CK1165" s="7"/>
      <c r="CL1165" s="7"/>
    </row>
    <row r="1166" spans="1:90">
      <c r="A1166" s="11"/>
      <c r="B1166" s="373"/>
      <c r="C1166" s="373"/>
      <c r="D1166" s="373"/>
      <c r="E1166" s="13"/>
      <c r="F1166" s="11"/>
      <c r="G1166" s="25"/>
      <c r="H1166" s="31"/>
      <c r="I1166" s="30"/>
      <c r="M1166" s="25"/>
      <c r="N1166" s="31"/>
      <c r="O1166" s="30"/>
      <c r="V1166" s="12"/>
      <c r="W1166" s="12"/>
      <c r="X1166" s="14"/>
      <c r="AB1166" s="25"/>
      <c r="AC1166" s="12"/>
      <c r="AD1166" s="12"/>
      <c r="AK1166" s="12"/>
      <c r="AL1166" s="30"/>
      <c r="AM1166" s="32"/>
      <c r="AQ1166" s="12"/>
      <c r="AR1166" s="12"/>
      <c r="AS1166" s="12"/>
      <c r="AZ1166" s="49"/>
      <c r="BA1166" s="30"/>
      <c r="BB1166" s="12"/>
      <c r="BF1166" s="12"/>
      <c r="BG1166" s="12"/>
      <c r="BH1166" s="12"/>
      <c r="BO1166" s="7"/>
      <c r="BP1166" s="7"/>
      <c r="BQ1166" s="7"/>
      <c r="BU1166" s="7"/>
      <c r="BV1166" s="7"/>
      <c r="BW1166" s="7"/>
      <c r="CD1166" s="7"/>
      <c r="CE1166" s="7"/>
      <c r="CF1166" s="7"/>
      <c r="CJ1166" s="7"/>
      <c r="CK1166" s="7"/>
      <c r="CL1166" s="7"/>
    </row>
    <row r="1167" spans="1:90">
      <c r="A1167" s="11"/>
      <c r="B1167" s="373"/>
      <c r="C1167" s="373"/>
      <c r="D1167" s="373"/>
      <c r="E1167" s="13"/>
      <c r="F1167" s="11"/>
      <c r="G1167" s="25"/>
      <c r="H1167" s="31"/>
      <c r="I1167" s="30"/>
      <c r="M1167" s="25"/>
      <c r="N1167" s="31"/>
      <c r="O1167" s="30"/>
      <c r="V1167" s="12"/>
      <c r="W1167" s="12"/>
      <c r="X1167" s="14"/>
      <c r="AB1167" s="25"/>
      <c r="AC1167" s="12"/>
      <c r="AD1167" s="12"/>
      <c r="AK1167" s="12"/>
      <c r="AL1167" s="30"/>
      <c r="AM1167" s="32"/>
      <c r="AQ1167" s="12"/>
      <c r="AR1167" s="12"/>
      <c r="AS1167" s="12"/>
      <c r="AZ1167" s="49"/>
      <c r="BA1167" s="30"/>
      <c r="BB1167" s="12"/>
      <c r="BF1167" s="12"/>
      <c r="BG1167" s="12"/>
      <c r="BH1167" s="12"/>
      <c r="BO1167" s="7"/>
      <c r="BP1167" s="7"/>
      <c r="BQ1167" s="7"/>
      <c r="BU1167" s="7"/>
      <c r="BV1167" s="7"/>
      <c r="BW1167" s="7"/>
      <c r="CD1167" s="7"/>
      <c r="CE1167" s="7"/>
      <c r="CF1167" s="7"/>
      <c r="CJ1167" s="7"/>
      <c r="CK1167" s="7"/>
      <c r="CL1167" s="7"/>
    </row>
    <row r="1168" spans="1:90">
      <c r="A1168" s="11"/>
      <c r="B1168" s="373"/>
      <c r="C1168" s="373"/>
      <c r="D1168" s="373"/>
      <c r="E1168" s="13"/>
      <c r="F1168" s="11"/>
      <c r="G1168" s="25"/>
      <c r="H1168" s="31"/>
      <c r="I1168" s="30"/>
      <c r="M1168" s="25"/>
      <c r="N1168" s="31"/>
      <c r="O1168" s="30"/>
      <c r="V1168" s="12"/>
      <c r="W1168" s="12"/>
      <c r="X1168" s="14"/>
      <c r="AB1168" s="25"/>
      <c r="AC1168" s="12"/>
      <c r="AD1168" s="12"/>
      <c r="AK1168" s="12"/>
      <c r="AL1168" s="30"/>
      <c r="AM1168" s="32"/>
      <c r="AQ1168" s="12"/>
      <c r="AR1168" s="12"/>
      <c r="AS1168" s="12"/>
      <c r="AZ1168" s="49"/>
      <c r="BA1168" s="30"/>
      <c r="BB1168" s="12"/>
      <c r="BF1168" s="12"/>
      <c r="BG1168" s="12"/>
      <c r="BH1168" s="12"/>
      <c r="BO1168" s="7"/>
      <c r="BP1168" s="7"/>
      <c r="BQ1168" s="7"/>
      <c r="BU1168" s="7"/>
      <c r="BV1168" s="7"/>
      <c r="BW1168" s="7"/>
      <c r="CD1168" s="7"/>
      <c r="CE1168" s="7"/>
      <c r="CF1168" s="7"/>
      <c r="CJ1168" s="7"/>
      <c r="CK1168" s="7"/>
      <c r="CL1168" s="7"/>
    </row>
    <row r="1169" spans="1:90">
      <c r="A1169" s="11"/>
      <c r="B1169" s="373"/>
      <c r="C1169" s="373"/>
      <c r="D1169" s="373"/>
      <c r="E1169" s="13"/>
      <c r="F1169" s="11"/>
      <c r="G1169" s="25"/>
      <c r="H1169" s="31"/>
      <c r="I1169" s="30"/>
      <c r="M1169" s="25"/>
      <c r="N1169" s="31"/>
      <c r="O1169" s="30"/>
      <c r="V1169" s="12"/>
      <c r="W1169" s="12"/>
      <c r="X1169" s="14"/>
      <c r="AB1169" s="25"/>
      <c r="AC1169" s="12"/>
      <c r="AD1169" s="12"/>
      <c r="AK1169" s="12"/>
      <c r="AL1169" s="30"/>
      <c r="AM1169" s="32"/>
      <c r="AQ1169" s="12"/>
      <c r="AR1169" s="12"/>
      <c r="AS1169" s="12"/>
      <c r="AZ1169" s="49"/>
      <c r="BA1169" s="30"/>
      <c r="BB1169" s="12"/>
      <c r="BF1169" s="12"/>
      <c r="BG1169" s="12"/>
      <c r="BH1169" s="12"/>
      <c r="BO1169" s="7"/>
      <c r="BP1169" s="7"/>
      <c r="BQ1169" s="7"/>
      <c r="BU1169" s="7"/>
      <c r="BV1169" s="7"/>
      <c r="BW1169" s="7"/>
      <c r="CD1169" s="7"/>
      <c r="CE1169" s="7"/>
      <c r="CF1169" s="7"/>
      <c r="CJ1169" s="7"/>
      <c r="CK1169" s="7"/>
      <c r="CL1169" s="7"/>
    </row>
    <row r="1170" spans="1:90">
      <c r="A1170" s="11"/>
      <c r="B1170" s="373"/>
      <c r="C1170" s="373"/>
      <c r="D1170" s="373"/>
      <c r="E1170" s="13"/>
      <c r="F1170" s="11"/>
      <c r="G1170" s="25"/>
      <c r="H1170" s="31"/>
      <c r="I1170" s="30"/>
      <c r="M1170" s="25"/>
      <c r="N1170" s="31"/>
      <c r="O1170" s="30"/>
      <c r="V1170" s="12"/>
      <c r="W1170" s="12"/>
      <c r="X1170" s="14"/>
      <c r="AB1170" s="25"/>
      <c r="AC1170" s="12"/>
      <c r="AD1170" s="12"/>
      <c r="AK1170" s="12"/>
      <c r="AL1170" s="30"/>
      <c r="AM1170" s="32"/>
      <c r="AQ1170" s="12"/>
      <c r="AR1170" s="12"/>
      <c r="AS1170" s="12"/>
      <c r="AZ1170" s="49"/>
      <c r="BA1170" s="30"/>
      <c r="BB1170" s="12"/>
      <c r="BF1170" s="12"/>
      <c r="BG1170" s="12"/>
      <c r="BH1170" s="12"/>
      <c r="BO1170" s="7"/>
      <c r="BP1170" s="7"/>
      <c r="BQ1170" s="7"/>
      <c r="BU1170" s="7"/>
      <c r="BV1170" s="7"/>
      <c r="BW1170" s="7"/>
      <c r="CD1170" s="7"/>
      <c r="CE1170" s="7"/>
      <c r="CF1170" s="7"/>
      <c r="CJ1170" s="7"/>
      <c r="CK1170" s="7"/>
      <c r="CL1170" s="7"/>
    </row>
    <row r="1171" spans="1:90">
      <c r="A1171" s="11"/>
      <c r="B1171" s="373"/>
      <c r="C1171" s="373"/>
      <c r="D1171" s="373"/>
      <c r="E1171" s="13"/>
      <c r="F1171" s="11"/>
      <c r="G1171" s="25"/>
      <c r="H1171" s="31"/>
      <c r="I1171" s="30"/>
      <c r="M1171" s="25"/>
      <c r="N1171" s="31"/>
      <c r="O1171" s="30"/>
      <c r="V1171" s="12"/>
      <c r="W1171" s="12"/>
      <c r="X1171" s="14"/>
      <c r="AB1171" s="25"/>
      <c r="AC1171" s="12"/>
      <c r="AD1171" s="12"/>
      <c r="AK1171" s="12"/>
      <c r="AL1171" s="30"/>
      <c r="AM1171" s="32"/>
      <c r="AQ1171" s="12"/>
      <c r="AR1171" s="12"/>
      <c r="AS1171" s="12"/>
      <c r="AZ1171" s="49"/>
      <c r="BA1171" s="30"/>
      <c r="BB1171" s="12"/>
      <c r="BF1171" s="12"/>
      <c r="BG1171" s="12"/>
      <c r="BH1171" s="12"/>
      <c r="BO1171" s="7"/>
      <c r="BP1171" s="7"/>
      <c r="BQ1171" s="7"/>
      <c r="BU1171" s="7"/>
      <c r="BV1171" s="7"/>
      <c r="BW1171" s="7"/>
      <c r="CD1171" s="7"/>
      <c r="CE1171" s="7"/>
      <c r="CF1171" s="7"/>
      <c r="CJ1171" s="7"/>
      <c r="CK1171" s="7"/>
      <c r="CL1171" s="7"/>
    </row>
    <row r="1172" spans="1:90">
      <c r="A1172" s="11"/>
      <c r="B1172" s="373"/>
      <c r="C1172" s="373"/>
      <c r="D1172" s="373"/>
      <c r="E1172" s="13"/>
      <c r="F1172" s="11"/>
      <c r="G1172" s="25"/>
      <c r="H1172" s="31"/>
      <c r="I1172" s="30"/>
      <c r="M1172" s="25"/>
      <c r="N1172" s="31"/>
      <c r="O1172" s="30"/>
      <c r="V1172" s="12"/>
      <c r="W1172" s="12"/>
      <c r="X1172" s="14"/>
      <c r="AB1172" s="25"/>
      <c r="AC1172" s="12"/>
      <c r="AD1172" s="12"/>
      <c r="AK1172" s="12"/>
      <c r="AL1172" s="30"/>
      <c r="AM1172" s="32"/>
      <c r="AQ1172" s="12"/>
      <c r="AR1172" s="12"/>
      <c r="AS1172" s="12"/>
      <c r="AZ1172" s="49"/>
      <c r="BA1172" s="30"/>
      <c r="BB1172" s="12"/>
      <c r="BF1172" s="12"/>
      <c r="BG1172" s="12"/>
      <c r="BH1172" s="12"/>
      <c r="BO1172" s="7"/>
      <c r="BP1172" s="7"/>
      <c r="BQ1172" s="7"/>
      <c r="BU1172" s="7"/>
      <c r="BV1172" s="7"/>
      <c r="BW1172" s="7"/>
      <c r="CD1172" s="7"/>
      <c r="CE1172" s="7"/>
      <c r="CF1172" s="7"/>
      <c r="CJ1172" s="7"/>
      <c r="CK1172" s="7"/>
      <c r="CL1172" s="7"/>
    </row>
    <row r="1173" spans="1:90">
      <c r="A1173" s="11"/>
      <c r="B1173" s="373"/>
      <c r="C1173" s="373"/>
      <c r="D1173" s="373"/>
      <c r="E1173" s="13"/>
      <c r="F1173" s="11"/>
      <c r="G1173" s="25"/>
      <c r="H1173" s="31"/>
      <c r="I1173" s="30"/>
      <c r="M1173" s="25"/>
      <c r="N1173" s="31"/>
      <c r="O1173" s="30"/>
      <c r="V1173" s="12"/>
      <c r="W1173" s="12"/>
      <c r="X1173" s="14"/>
      <c r="AB1173" s="25"/>
      <c r="AC1173" s="12"/>
      <c r="AD1173" s="12"/>
      <c r="AK1173" s="12"/>
      <c r="AL1173" s="30"/>
      <c r="AM1173" s="32"/>
      <c r="AQ1173" s="12"/>
      <c r="AR1173" s="12"/>
      <c r="AS1173" s="12"/>
      <c r="AZ1173" s="49"/>
      <c r="BA1173" s="30"/>
      <c r="BB1173" s="12"/>
      <c r="BF1173" s="12"/>
      <c r="BG1173" s="12"/>
      <c r="BH1173" s="12"/>
      <c r="BO1173" s="7"/>
      <c r="BP1173" s="7"/>
      <c r="BQ1173" s="7"/>
      <c r="BU1173" s="7"/>
      <c r="BV1173" s="7"/>
      <c r="BW1173" s="7"/>
      <c r="CD1173" s="7"/>
      <c r="CE1173" s="7"/>
      <c r="CF1173" s="7"/>
      <c r="CJ1173" s="7"/>
      <c r="CK1173" s="7"/>
      <c r="CL1173" s="7"/>
    </row>
    <row r="1174" spans="1:90">
      <c r="A1174" s="11"/>
      <c r="B1174" s="373"/>
      <c r="C1174" s="373"/>
      <c r="D1174" s="373"/>
      <c r="E1174" s="13"/>
      <c r="F1174" s="11"/>
      <c r="G1174" s="25"/>
      <c r="H1174" s="31"/>
      <c r="I1174" s="30"/>
      <c r="M1174" s="25"/>
      <c r="N1174" s="31"/>
      <c r="O1174" s="30"/>
      <c r="V1174" s="12"/>
      <c r="W1174" s="12"/>
      <c r="X1174" s="14"/>
      <c r="AB1174" s="25"/>
      <c r="AC1174" s="12"/>
      <c r="AD1174" s="12"/>
      <c r="AK1174" s="12"/>
      <c r="AL1174" s="30"/>
      <c r="AM1174" s="32"/>
      <c r="AQ1174" s="12"/>
      <c r="AR1174" s="12"/>
      <c r="AS1174" s="12"/>
      <c r="AZ1174" s="49"/>
      <c r="BA1174" s="30"/>
      <c r="BB1174" s="12"/>
      <c r="BF1174" s="12"/>
      <c r="BG1174" s="12"/>
      <c r="BH1174" s="12"/>
      <c r="BO1174" s="7"/>
      <c r="BP1174" s="7"/>
      <c r="BQ1174" s="7"/>
      <c r="BU1174" s="7"/>
      <c r="BV1174" s="7"/>
      <c r="BW1174" s="7"/>
      <c r="CD1174" s="7"/>
      <c r="CE1174" s="7"/>
      <c r="CF1174" s="7"/>
      <c r="CJ1174" s="7"/>
      <c r="CK1174" s="7"/>
      <c r="CL1174" s="7"/>
    </row>
    <row r="1175" spans="1:90">
      <c r="A1175" s="11"/>
      <c r="B1175" s="373"/>
      <c r="C1175" s="373"/>
      <c r="D1175" s="373"/>
      <c r="E1175" s="13"/>
      <c r="F1175" s="11"/>
      <c r="G1175" s="25"/>
      <c r="H1175" s="31"/>
      <c r="I1175" s="30"/>
      <c r="M1175" s="25"/>
      <c r="N1175" s="31"/>
      <c r="O1175" s="30"/>
      <c r="V1175" s="12"/>
      <c r="W1175" s="12"/>
      <c r="X1175" s="14"/>
      <c r="AB1175" s="25"/>
      <c r="AC1175" s="12"/>
      <c r="AD1175" s="12"/>
      <c r="AK1175" s="12"/>
      <c r="AL1175" s="30"/>
      <c r="AM1175" s="32"/>
      <c r="AQ1175" s="12"/>
      <c r="AR1175" s="12"/>
      <c r="AS1175" s="12"/>
      <c r="AZ1175" s="49"/>
      <c r="BA1175" s="30"/>
      <c r="BB1175" s="12"/>
      <c r="BF1175" s="12"/>
      <c r="BG1175" s="12"/>
      <c r="BH1175" s="12"/>
      <c r="BO1175" s="7"/>
      <c r="BP1175" s="7"/>
      <c r="BQ1175" s="7"/>
      <c r="BU1175" s="7"/>
      <c r="BV1175" s="7"/>
      <c r="BW1175" s="7"/>
      <c r="CD1175" s="7"/>
      <c r="CE1175" s="7"/>
      <c r="CF1175" s="7"/>
      <c r="CJ1175" s="7"/>
      <c r="CK1175" s="7"/>
      <c r="CL1175" s="7"/>
    </row>
    <row r="1176" spans="1:90">
      <c r="A1176" s="11"/>
      <c r="B1176" s="373"/>
      <c r="C1176" s="373"/>
      <c r="D1176" s="373"/>
      <c r="E1176" s="13"/>
      <c r="F1176" s="11"/>
      <c r="G1176" s="25"/>
      <c r="H1176" s="31"/>
      <c r="I1176" s="30"/>
      <c r="M1176" s="25"/>
      <c r="N1176" s="31"/>
      <c r="O1176" s="30"/>
      <c r="V1176" s="12"/>
      <c r="W1176" s="12"/>
      <c r="X1176" s="14"/>
      <c r="AB1176" s="25"/>
      <c r="AC1176" s="12"/>
      <c r="AD1176" s="12"/>
      <c r="AK1176" s="12"/>
      <c r="AL1176" s="30"/>
      <c r="AM1176" s="32"/>
      <c r="AQ1176" s="12"/>
      <c r="AR1176" s="12"/>
      <c r="AS1176" s="12"/>
      <c r="AZ1176" s="49"/>
      <c r="BA1176" s="30"/>
      <c r="BB1176" s="12"/>
      <c r="BF1176" s="12"/>
      <c r="BG1176" s="12"/>
      <c r="BH1176" s="12"/>
      <c r="BO1176" s="7"/>
      <c r="BP1176" s="7"/>
      <c r="BQ1176" s="7"/>
      <c r="BU1176" s="7"/>
      <c r="BV1176" s="7"/>
      <c r="BW1176" s="7"/>
      <c r="CD1176" s="7"/>
      <c r="CE1176" s="7"/>
      <c r="CF1176" s="7"/>
      <c r="CJ1176" s="7"/>
      <c r="CK1176" s="7"/>
      <c r="CL1176" s="7"/>
    </row>
    <row r="1177" spans="1:90">
      <c r="A1177" s="11"/>
      <c r="B1177" s="373"/>
      <c r="C1177" s="373"/>
      <c r="D1177" s="373"/>
      <c r="E1177" s="13"/>
      <c r="F1177" s="11"/>
      <c r="G1177" s="25"/>
      <c r="H1177" s="31"/>
      <c r="I1177" s="30"/>
      <c r="M1177" s="25"/>
      <c r="N1177" s="31"/>
      <c r="O1177" s="30"/>
      <c r="V1177" s="12"/>
      <c r="W1177" s="12"/>
      <c r="X1177" s="14"/>
      <c r="AB1177" s="25"/>
      <c r="AC1177" s="12"/>
      <c r="AD1177" s="12"/>
      <c r="AK1177" s="12"/>
      <c r="AL1177" s="30"/>
      <c r="AM1177" s="32"/>
      <c r="AQ1177" s="12"/>
      <c r="AR1177" s="12"/>
      <c r="AS1177" s="12"/>
      <c r="AZ1177" s="49"/>
      <c r="BA1177" s="30"/>
      <c r="BB1177" s="12"/>
      <c r="BF1177" s="12"/>
      <c r="BG1177" s="12"/>
      <c r="BH1177" s="12"/>
      <c r="BO1177" s="7"/>
      <c r="BP1177" s="7"/>
      <c r="BQ1177" s="7"/>
      <c r="BU1177" s="7"/>
      <c r="BV1177" s="7"/>
      <c r="BW1177" s="7"/>
      <c r="CD1177" s="7"/>
      <c r="CE1177" s="7"/>
      <c r="CF1177" s="7"/>
      <c r="CJ1177" s="7"/>
      <c r="CK1177" s="7"/>
      <c r="CL1177" s="7"/>
    </row>
    <row r="1178" spans="1:90">
      <c r="A1178" s="11"/>
      <c r="B1178" s="373"/>
      <c r="C1178" s="373"/>
      <c r="D1178" s="373"/>
      <c r="E1178" s="13"/>
      <c r="F1178" s="11"/>
      <c r="G1178" s="25"/>
      <c r="H1178" s="31"/>
      <c r="I1178" s="30"/>
      <c r="M1178" s="25"/>
      <c r="N1178" s="31"/>
      <c r="O1178" s="30"/>
      <c r="V1178" s="12"/>
      <c r="W1178" s="12"/>
      <c r="X1178" s="14"/>
      <c r="AB1178" s="25"/>
      <c r="AC1178" s="12"/>
      <c r="AD1178" s="12"/>
      <c r="AK1178" s="12"/>
      <c r="AL1178" s="30"/>
      <c r="AM1178" s="32"/>
      <c r="AQ1178" s="12"/>
      <c r="AR1178" s="12"/>
      <c r="AS1178" s="12"/>
      <c r="AZ1178" s="49"/>
      <c r="BA1178" s="30"/>
      <c r="BB1178" s="12"/>
      <c r="BF1178" s="12"/>
      <c r="BG1178" s="12"/>
      <c r="BH1178" s="12"/>
      <c r="BO1178" s="7"/>
      <c r="BP1178" s="7"/>
      <c r="BQ1178" s="7"/>
      <c r="BU1178" s="7"/>
      <c r="BV1178" s="7"/>
      <c r="BW1178" s="7"/>
      <c r="CD1178" s="7"/>
      <c r="CE1178" s="7"/>
      <c r="CF1178" s="7"/>
      <c r="CJ1178" s="7"/>
      <c r="CK1178" s="7"/>
      <c r="CL1178" s="7"/>
    </row>
    <row r="1179" spans="1:90">
      <c r="A1179" s="11"/>
      <c r="B1179" s="373"/>
      <c r="C1179" s="373"/>
      <c r="D1179" s="373"/>
      <c r="E1179" s="13"/>
      <c r="F1179" s="11"/>
      <c r="G1179" s="25"/>
      <c r="H1179" s="31"/>
      <c r="I1179" s="30"/>
      <c r="M1179" s="25"/>
      <c r="N1179" s="31"/>
      <c r="O1179" s="30"/>
      <c r="V1179" s="12"/>
      <c r="W1179" s="12"/>
      <c r="X1179" s="14"/>
      <c r="AB1179" s="25"/>
      <c r="AC1179" s="12"/>
      <c r="AD1179" s="12"/>
      <c r="AK1179" s="12"/>
      <c r="AL1179" s="30"/>
      <c r="AM1179" s="32"/>
      <c r="AQ1179" s="12"/>
      <c r="AR1179" s="12"/>
      <c r="AS1179" s="12"/>
      <c r="AZ1179" s="49"/>
      <c r="BA1179" s="30"/>
      <c r="BB1179" s="12"/>
      <c r="BF1179" s="12"/>
      <c r="BG1179" s="12"/>
      <c r="BH1179" s="12"/>
      <c r="BO1179" s="7"/>
      <c r="BP1179" s="7"/>
      <c r="BQ1179" s="7"/>
      <c r="BU1179" s="7"/>
      <c r="BV1179" s="7"/>
      <c r="BW1179" s="7"/>
      <c r="CD1179" s="7"/>
      <c r="CE1179" s="7"/>
      <c r="CF1179" s="7"/>
      <c r="CJ1179" s="7"/>
      <c r="CK1179" s="7"/>
      <c r="CL1179" s="7"/>
    </row>
    <row r="1180" spans="1:90">
      <c r="A1180" s="11"/>
      <c r="B1180" s="373"/>
      <c r="C1180" s="373"/>
      <c r="D1180" s="373"/>
      <c r="E1180" s="13"/>
      <c r="F1180" s="11"/>
      <c r="G1180" s="25"/>
      <c r="H1180" s="31"/>
      <c r="I1180" s="30"/>
      <c r="M1180" s="25"/>
      <c r="N1180" s="31"/>
      <c r="O1180" s="30"/>
      <c r="V1180" s="12"/>
      <c r="W1180" s="12"/>
      <c r="X1180" s="14"/>
      <c r="AB1180" s="25"/>
      <c r="AC1180" s="12"/>
      <c r="AD1180" s="12"/>
      <c r="AK1180" s="12"/>
      <c r="AL1180" s="30"/>
      <c r="AM1180" s="32"/>
      <c r="AQ1180" s="12"/>
      <c r="AR1180" s="12"/>
      <c r="AS1180" s="12"/>
      <c r="AZ1180" s="49"/>
      <c r="BA1180" s="30"/>
      <c r="BB1180" s="12"/>
      <c r="BF1180" s="12"/>
      <c r="BG1180" s="12"/>
      <c r="BH1180" s="12"/>
      <c r="BO1180" s="7"/>
      <c r="BP1180" s="7"/>
      <c r="BQ1180" s="7"/>
      <c r="BU1180" s="7"/>
      <c r="BV1180" s="7"/>
      <c r="BW1180" s="7"/>
      <c r="CD1180" s="7"/>
      <c r="CE1180" s="7"/>
      <c r="CF1180" s="7"/>
      <c r="CJ1180" s="7"/>
      <c r="CK1180" s="7"/>
      <c r="CL1180" s="7"/>
    </row>
    <row r="1181" spans="1:90">
      <c r="A1181" s="11"/>
      <c r="B1181" s="373"/>
      <c r="C1181" s="373"/>
      <c r="D1181" s="373"/>
      <c r="E1181" s="13"/>
      <c r="F1181" s="11"/>
      <c r="G1181" s="25"/>
      <c r="H1181" s="31"/>
      <c r="I1181" s="30"/>
      <c r="M1181" s="25"/>
      <c r="N1181" s="31"/>
      <c r="O1181" s="30"/>
      <c r="V1181" s="12"/>
      <c r="W1181" s="12"/>
      <c r="X1181" s="14"/>
      <c r="AB1181" s="25"/>
      <c r="AC1181" s="12"/>
      <c r="AD1181" s="12"/>
      <c r="AK1181" s="12"/>
      <c r="AL1181" s="30"/>
      <c r="AM1181" s="32"/>
      <c r="AQ1181" s="12"/>
      <c r="AR1181" s="12"/>
      <c r="AS1181" s="12"/>
      <c r="AZ1181" s="49"/>
      <c r="BA1181" s="30"/>
      <c r="BB1181" s="12"/>
      <c r="BF1181" s="12"/>
      <c r="BG1181" s="12"/>
      <c r="BH1181" s="12"/>
      <c r="BO1181" s="7"/>
      <c r="BP1181" s="7"/>
      <c r="BQ1181" s="7"/>
      <c r="BU1181" s="7"/>
      <c r="BV1181" s="7"/>
      <c r="BW1181" s="7"/>
      <c r="CD1181" s="7"/>
      <c r="CE1181" s="7"/>
      <c r="CF1181" s="7"/>
      <c r="CJ1181" s="7"/>
      <c r="CK1181" s="7"/>
      <c r="CL1181" s="7"/>
    </row>
    <row r="1182" spans="1:90">
      <c r="A1182" s="11"/>
      <c r="B1182" s="373"/>
      <c r="C1182" s="373"/>
      <c r="D1182" s="373"/>
      <c r="E1182" s="13"/>
      <c r="F1182" s="11"/>
      <c r="G1182" s="25"/>
      <c r="H1182" s="31"/>
      <c r="I1182" s="30"/>
      <c r="M1182" s="25"/>
      <c r="N1182" s="31"/>
      <c r="O1182" s="30"/>
      <c r="V1182" s="12"/>
      <c r="W1182" s="12"/>
      <c r="X1182" s="14"/>
      <c r="AB1182" s="25"/>
      <c r="AC1182" s="12"/>
      <c r="AD1182" s="12"/>
      <c r="AK1182" s="12"/>
      <c r="AL1182" s="30"/>
      <c r="AM1182" s="32"/>
      <c r="AQ1182" s="12"/>
      <c r="AR1182" s="12"/>
      <c r="AS1182" s="12"/>
      <c r="AZ1182" s="49"/>
      <c r="BA1182" s="30"/>
      <c r="BB1182" s="12"/>
      <c r="BF1182" s="12"/>
      <c r="BG1182" s="12"/>
      <c r="BH1182" s="12"/>
      <c r="BO1182" s="7"/>
      <c r="BP1182" s="7"/>
      <c r="BQ1182" s="7"/>
      <c r="BU1182" s="7"/>
      <c r="BV1182" s="7"/>
      <c r="BW1182" s="7"/>
      <c r="CD1182" s="7"/>
      <c r="CE1182" s="7"/>
      <c r="CF1182" s="7"/>
      <c r="CJ1182" s="7"/>
      <c r="CK1182" s="7"/>
      <c r="CL1182" s="7"/>
    </row>
    <row r="1183" spans="1:90">
      <c r="A1183" s="11"/>
      <c r="B1183" s="373"/>
      <c r="C1183" s="373"/>
      <c r="D1183" s="373"/>
      <c r="E1183" s="13"/>
      <c r="F1183" s="11"/>
      <c r="G1183" s="25"/>
      <c r="H1183" s="31"/>
      <c r="I1183" s="30"/>
      <c r="M1183" s="25"/>
      <c r="N1183" s="31"/>
      <c r="O1183" s="30"/>
      <c r="V1183" s="12"/>
      <c r="W1183" s="12"/>
      <c r="X1183" s="14"/>
      <c r="AB1183" s="25"/>
      <c r="AC1183" s="12"/>
      <c r="AD1183" s="12"/>
      <c r="AK1183" s="12"/>
      <c r="AL1183" s="30"/>
      <c r="AM1183" s="32"/>
      <c r="AQ1183" s="12"/>
      <c r="AR1183" s="12"/>
      <c r="AS1183" s="12"/>
      <c r="AZ1183" s="49"/>
      <c r="BA1183" s="30"/>
      <c r="BB1183" s="12"/>
      <c r="BF1183" s="12"/>
      <c r="BG1183" s="12"/>
      <c r="BH1183" s="12"/>
      <c r="BO1183" s="7"/>
      <c r="BP1183" s="7"/>
      <c r="BQ1183" s="7"/>
      <c r="BU1183" s="7"/>
      <c r="BV1183" s="7"/>
      <c r="BW1183" s="7"/>
      <c r="CD1183" s="7"/>
      <c r="CE1183" s="7"/>
      <c r="CF1183" s="7"/>
      <c r="CJ1183" s="7"/>
      <c r="CK1183" s="7"/>
      <c r="CL1183" s="7"/>
    </row>
    <row r="1184" spans="1:90">
      <c r="A1184" s="11"/>
      <c r="B1184" s="373"/>
      <c r="C1184" s="373"/>
      <c r="D1184" s="373"/>
      <c r="E1184" s="13"/>
      <c r="F1184" s="11"/>
      <c r="G1184" s="25"/>
      <c r="H1184" s="31"/>
      <c r="I1184" s="30"/>
      <c r="M1184" s="25"/>
      <c r="N1184" s="31"/>
      <c r="O1184" s="30"/>
      <c r="V1184" s="12"/>
      <c r="W1184" s="12"/>
      <c r="X1184" s="14"/>
      <c r="AB1184" s="25"/>
      <c r="AC1184" s="12"/>
      <c r="AD1184" s="12"/>
      <c r="AK1184" s="12"/>
      <c r="AL1184" s="30"/>
      <c r="AM1184" s="32"/>
      <c r="AQ1184" s="12"/>
      <c r="AR1184" s="12"/>
      <c r="AS1184" s="12"/>
      <c r="AZ1184" s="49"/>
      <c r="BA1184" s="30"/>
      <c r="BB1184" s="12"/>
      <c r="BF1184" s="12"/>
      <c r="BG1184" s="12"/>
      <c r="BH1184" s="12"/>
      <c r="BO1184" s="7"/>
      <c r="BP1184" s="7"/>
      <c r="BQ1184" s="7"/>
      <c r="BU1184" s="7"/>
      <c r="BV1184" s="7"/>
      <c r="BW1184" s="7"/>
      <c r="CD1184" s="7"/>
      <c r="CE1184" s="7"/>
      <c r="CF1184" s="7"/>
      <c r="CJ1184" s="7"/>
      <c r="CK1184" s="7"/>
      <c r="CL1184" s="7"/>
    </row>
    <row r="1185" spans="1:90">
      <c r="A1185" s="11"/>
      <c r="B1185" s="373"/>
      <c r="C1185" s="373"/>
      <c r="D1185" s="373"/>
      <c r="E1185" s="13"/>
      <c r="F1185" s="11"/>
      <c r="G1185" s="25"/>
      <c r="H1185" s="31"/>
      <c r="I1185" s="30"/>
      <c r="M1185" s="25"/>
      <c r="N1185" s="31"/>
      <c r="O1185" s="30"/>
      <c r="V1185" s="12"/>
      <c r="W1185" s="12"/>
      <c r="X1185" s="14"/>
      <c r="AB1185" s="25"/>
      <c r="AC1185" s="12"/>
      <c r="AD1185" s="12"/>
      <c r="AK1185" s="12"/>
      <c r="AL1185" s="30"/>
      <c r="AM1185" s="32"/>
      <c r="AQ1185" s="12"/>
      <c r="AR1185" s="12"/>
      <c r="AS1185" s="12"/>
      <c r="AZ1185" s="49"/>
      <c r="BA1185" s="30"/>
      <c r="BB1185" s="12"/>
      <c r="BF1185" s="12"/>
      <c r="BG1185" s="12"/>
      <c r="BH1185" s="12"/>
      <c r="BO1185" s="7"/>
      <c r="BP1185" s="7"/>
      <c r="BQ1185" s="7"/>
      <c r="BU1185" s="7"/>
      <c r="BV1185" s="7"/>
      <c r="BW1185" s="7"/>
      <c r="CD1185" s="7"/>
      <c r="CE1185" s="7"/>
      <c r="CF1185" s="7"/>
      <c r="CJ1185" s="7"/>
      <c r="CK1185" s="7"/>
      <c r="CL1185" s="7"/>
    </row>
    <row r="1186" spans="1:90">
      <c r="A1186" s="11"/>
      <c r="B1186" s="373"/>
      <c r="C1186" s="373"/>
      <c r="D1186" s="373"/>
      <c r="E1186" s="13"/>
      <c r="F1186" s="11"/>
      <c r="G1186" s="25"/>
      <c r="H1186" s="31"/>
      <c r="I1186" s="30"/>
      <c r="M1186" s="25"/>
      <c r="N1186" s="31"/>
      <c r="O1186" s="30"/>
      <c r="V1186" s="12"/>
      <c r="W1186" s="12"/>
      <c r="X1186" s="14"/>
      <c r="AB1186" s="25"/>
      <c r="AC1186" s="12"/>
      <c r="AD1186" s="12"/>
      <c r="AK1186" s="12"/>
      <c r="AL1186" s="30"/>
      <c r="AM1186" s="32"/>
      <c r="AQ1186" s="12"/>
      <c r="AR1186" s="12"/>
      <c r="AS1186" s="12"/>
      <c r="AZ1186" s="49"/>
      <c r="BA1186" s="30"/>
      <c r="BB1186" s="12"/>
      <c r="BF1186" s="12"/>
      <c r="BG1186" s="12"/>
      <c r="BH1186" s="12"/>
      <c r="BO1186" s="7"/>
      <c r="BP1186" s="7"/>
      <c r="BQ1186" s="7"/>
      <c r="BU1186" s="7"/>
      <c r="BV1186" s="7"/>
      <c r="BW1186" s="7"/>
      <c r="CD1186" s="7"/>
      <c r="CE1186" s="7"/>
      <c r="CF1186" s="7"/>
      <c r="CJ1186" s="7"/>
      <c r="CK1186" s="7"/>
      <c r="CL1186" s="7"/>
    </row>
    <row r="1187" spans="1:90">
      <c r="A1187" s="11"/>
      <c r="B1187" s="373"/>
      <c r="C1187" s="373"/>
      <c r="D1187" s="373"/>
      <c r="E1187" s="13"/>
      <c r="F1187" s="11"/>
      <c r="G1187" s="25"/>
      <c r="H1187" s="31"/>
      <c r="I1187" s="30"/>
      <c r="M1187" s="25"/>
      <c r="N1187" s="31"/>
      <c r="O1187" s="30"/>
      <c r="V1187" s="12"/>
      <c r="W1187" s="12"/>
      <c r="X1187" s="14"/>
      <c r="AB1187" s="25"/>
      <c r="AC1187" s="12"/>
      <c r="AD1187" s="12"/>
      <c r="AK1187" s="12"/>
      <c r="AL1187" s="30"/>
      <c r="AM1187" s="32"/>
      <c r="AQ1187" s="12"/>
      <c r="AR1187" s="12"/>
      <c r="AS1187" s="12"/>
      <c r="AZ1187" s="49"/>
      <c r="BA1187" s="30"/>
      <c r="BB1187" s="12"/>
      <c r="BF1187" s="12"/>
      <c r="BG1187" s="12"/>
      <c r="BH1187" s="12"/>
      <c r="BO1187" s="7"/>
      <c r="BP1187" s="7"/>
      <c r="BQ1187" s="7"/>
      <c r="BU1187" s="7"/>
      <c r="BV1187" s="7"/>
      <c r="BW1187" s="7"/>
      <c r="CD1187" s="7"/>
      <c r="CE1187" s="7"/>
      <c r="CF1187" s="7"/>
      <c r="CJ1187" s="7"/>
      <c r="CK1187" s="7"/>
      <c r="CL1187" s="7"/>
    </row>
    <row r="1188" spans="1:90">
      <c r="A1188" s="11"/>
      <c r="B1188" s="373"/>
      <c r="C1188" s="373"/>
      <c r="D1188" s="373"/>
      <c r="E1188" s="13"/>
      <c r="F1188" s="11"/>
      <c r="G1188" s="25"/>
      <c r="H1188" s="31"/>
      <c r="I1188" s="30"/>
      <c r="M1188" s="25"/>
      <c r="N1188" s="31"/>
      <c r="O1188" s="30"/>
      <c r="V1188" s="12"/>
      <c r="W1188" s="12"/>
      <c r="X1188" s="14"/>
      <c r="AB1188" s="25"/>
      <c r="AC1188" s="12"/>
      <c r="AD1188" s="12"/>
      <c r="AK1188" s="12"/>
      <c r="AL1188" s="30"/>
      <c r="AM1188" s="32"/>
      <c r="AQ1188" s="12"/>
      <c r="AR1188" s="12"/>
      <c r="AS1188" s="12"/>
      <c r="AZ1188" s="49"/>
      <c r="BA1188" s="30"/>
      <c r="BB1188" s="12"/>
      <c r="BF1188" s="12"/>
      <c r="BG1188" s="12"/>
      <c r="BH1188" s="12"/>
      <c r="BO1188" s="7"/>
      <c r="BP1188" s="7"/>
      <c r="BQ1188" s="7"/>
      <c r="BU1188" s="7"/>
      <c r="BV1188" s="7"/>
      <c r="BW1188" s="7"/>
      <c r="CD1188" s="7"/>
      <c r="CE1188" s="7"/>
      <c r="CF1188" s="7"/>
      <c r="CJ1188" s="7"/>
      <c r="CK1188" s="7"/>
      <c r="CL1188" s="7"/>
    </row>
    <row r="1189" spans="1:90">
      <c r="A1189" s="11"/>
      <c r="B1189" s="373"/>
      <c r="C1189" s="373"/>
      <c r="D1189" s="373"/>
      <c r="E1189" s="13"/>
      <c r="F1189" s="11"/>
      <c r="G1189" s="25"/>
      <c r="H1189" s="31"/>
      <c r="I1189" s="30"/>
      <c r="M1189" s="25"/>
      <c r="N1189" s="31"/>
      <c r="O1189" s="30"/>
      <c r="V1189" s="12"/>
      <c r="W1189" s="12"/>
      <c r="X1189" s="14"/>
      <c r="AB1189" s="25"/>
      <c r="AC1189" s="12"/>
      <c r="AD1189" s="12"/>
      <c r="AK1189" s="12"/>
      <c r="AL1189" s="30"/>
      <c r="AM1189" s="32"/>
      <c r="AQ1189" s="12"/>
      <c r="AR1189" s="12"/>
      <c r="AS1189" s="12"/>
      <c r="AZ1189" s="49"/>
      <c r="BA1189" s="30"/>
      <c r="BB1189" s="12"/>
      <c r="BF1189" s="12"/>
      <c r="BG1189" s="12"/>
      <c r="BH1189" s="12"/>
      <c r="BO1189" s="7"/>
      <c r="BP1189" s="7"/>
      <c r="BQ1189" s="7"/>
      <c r="BU1189" s="7"/>
      <c r="BV1189" s="7"/>
      <c r="BW1189" s="7"/>
      <c r="CD1189" s="7"/>
      <c r="CE1189" s="7"/>
      <c r="CF1189" s="7"/>
      <c r="CJ1189" s="7"/>
      <c r="CK1189" s="7"/>
      <c r="CL1189" s="7"/>
    </row>
    <row r="1190" spans="1:90">
      <c r="A1190" s="11"/>
      <c r="B1190" s="373"/>
      <c r="C1190" s="373"/>
      <c r="D1190" s="373"/>
      <c r="E1190" s="13"/>
      <c r="F1190" s="11"/>
      <c r="G1190" s="25"/>
      <c r="H1190" s="31"/>
      <c r="I1190" s="30"/>
      <c r="M1190" s="25"/>
      <c r="N1190" s="31"/>
      <c r="O1190" s="30"/>
      <c r="V1190" s="12"/>
      <c r="W1190" s="12"/>
      <c r="X1190" s="14"/>
      <c r="AB1190" s="25"/>
      <c r="AC1190" s="12"/>
      <c r="AD1190" s="12"/>
      <c r="AK1190" s="12"/>
      <c r="AL1190" s="30"/>
      <c r="AM1190" s="32"/>
      <c r="AQ1190" s="12"/>
      <c r="AR1190" s="12"/>
      <c r="AS1190" s="12"/>
      <c r="AZ1190" s="49"/>
      <c r="BA1190" s="30"/>
      <c r="BB1190" s="12"/>
      <c r="BF1190" s="12"/>
      <c r="BG1190" s="12"/>
      <c r="BH1190" s="12"/>
      <c r="BO1190" s="7"/>
      <c r="BP1190" s="7"/>
      <c r="BQ1190" s="7"/>
      <c r="BU1190" s="7"/>
      <c r="BV1190" s="7"/>
      <c r="BW1190" s="7"/>
      <c r="CD1190" s="7"/>
      <c r="CE1190" s="7"/>
      <c r="CF1190" s="7"/>
      <c r="CJ1190" s="7"/>
      <c r="CK1190" s="7"/>
      <c r="CL1190" s="7"/>
    </row>
    <row r="1191" spans="1:90">
      <c r="A1191" s="11"/>
      <c r="B1191" s="373"/>
      <c r="C1191" s="373"/>
      <c r="D1191" s="373"/>
      <c r="E1191" s="13"/>
      <c r="F1191" s="11"/>
      <c r="G1191" s="25"/>
      <c r="H1191" s="31"/>
      <c r="I1191" s="30"/>
      <c r="M1191" s="25"/>
      <c r="N1191" s="31"/>
      <c r="O1191" s="30"/>
      <c r="V1191" s="12"/>
      <c r="W1191" s="12"/>
      <c r="X1191" s="14"/>
      <c r="AB1191" s="25"/>
      <c r="AC1191" s="12"/>
      <c r="AD1191" s="12"/>
      <c r="AK1191" s="12"/>
      <c r="AL1191" s="30"/>
      <c r="AM1191" s="32"/>
      <c r="AQ1191" s="12"/>
      <c r="AR1191" s="12"/>
      <c r="AS1191" s="12"/>
      <c r="AZ1191" s="49"/>
      <c r="BA1191" s="30"/>
      <c r="BB1191" s="12"/>
      <c r="BF1191" s="12"/>
      <c r="BG1191" s="12"/>
      <c r="BH1191" s="12"/>
      <c r="BO1191" s="7"/>
      <c r="BP1191" s="7"/>
      <c r="BQ1191" s="7"/>
      <c r="BU1191" s="7"/>
      <c r="BV1191" s="7"/>
      <c r="BW1191" s="7"/>
      <c r="CD1191" s="7"/>
      <c r="CE1191" s="7"/>
      <c r="CF1191" s="7"/>
      <c r="CJ1191" s="7"/>
      <c r="CK1191" s="7"/>
      <c r="CL1191" s="7"/>
    </row>
    <row r="1192" spans="1:90">
      <c r="A1192" s="11"/>
      <c r="B1192" s="373"/>
      <c r="C1192" s="373"/>
      <c r="D1192" s="373"/>
      <c r="E1192" s="13"/>
      <c r="F1192" s="11"/>
      <c r="G1192" s="25"/>
      <c r="H1192" s="31"/>
      <c r="I1192" s="30"/>
      <c r="M1192" s="25"/>
      <c r="N1192" s="31"/>
      <c r="O1192" s="30"/>
      <c r="V1192" s="12"/>
      <c r="W1192" s="12"/>
      <c r="X1192" s="14"/>
      <c r="AB1192" s="25"/>
      <c r="AC1192" s="12"/>
      <c r="AD1192" s="12"/>
      <c r="AK1192" s="12"/>
      <c r="AL1192" s="30"/>
      <c r="AM1192" s="32"/>
      <c r="AQ1192" s="12"/>
      <c r="AR1192" s="12"/>
      <c r="AS1192" s="12"/>
      <c r="AZ1192" s="49"/>
      <c r="BA1192" s="30"/>
      <c r="BB1192" s="12"/>
      <c r="BF1192" s="12"/>
      <c r="BG1192" s="12"/>
      <c r="BH1192" s="12"/>
      <c r="BO1192" s="7"/>
      <c r="BP1192" s="7"/>
      <c r="BQ1192" s="7"/>
      <c r="BU1192" s="7"/>
      <c r="BV1192" s="7"/>
      <c r="BW1192" s="7"/>
      <c r="CD1192" s="7"/>
      <c r="CE1192" s="7"/>
      <c r="CF1192" s="7"/>
      <c r="CJ1192" s="7"/>
      <c r="CK1192" s="7"/>
      <c r="CL1192" s="7"/>
    </row>
    <row r="1193" spans="1:90">
      <c r="A1193" s="11"/>
      <c r="B1193" s="373"/>
      <c r="C1193" s="373"/>
      <c r="D1193" s="373"/>
      <c r="E1193" s="13"/>
      <c r="F1193" s="11"/>
      <c r="G1193" s="25"/>
      <c r="H1193" s="31"/>
      <c r="I1193" s="30"/>
      <c r="M1193" s="25"/>
      <c r="N1193" s="31"/>
      <c r="O1193" s="30"/>
      <c r="V1193" s="12"/>
      <c r="W1193" s="12"/>
      <c r="X1193" s="14"/>
      <c r="AB1193" s="25"/>
      <c r="AC1193" s="12"/>
      <c r="AD1193" s="12"/>
      <c r="AK1193" s="12"/>
      <c r="AL1193" s="30"/>
      <c r="AM1193" s="32"/>
      <c r="AQ1193" s="12"/>
      <c r="AR1193" s="12"/>
      <c r="AS1193" s="12"/>
      <c r="AZ1193" s="49"/>
      <c r="BA1193" s="30"/>
      <c r="BB1193" s="12"/>
      <c r="BF1193" s="12"/>
      <c r="BG1193" s="12"/>
      <c r="BH1193" s="12"/>
      <c r="BO1193" s="7"/>
      <c r="BP1193" s="7"/>
      <c r="BQ1193" s="7"/>
      <c r="BU1193" s="7"/>
      <c r="BV1193" s="7"/>
      <c r="BW1193" s="7"/>
      <c r="CD1193" s="7"/>
      <c r="CE1193" s="7"/>
      <c r="CF1193" s="7"/>
      <c r="CJ1193" s="7"/>
      <c r="CK1193" s="7"/>
      <c r="CL1193" s="7"/>
    </row>
    <row r="1194" spans="1:90">
      <c r="A1194" s="11"/>
      <c r="B1194" s="373"/>
      <c r="C1194" s="373"/>
      <c r="D1194" s="373"/>
      <c r="E1194" s="13"/>
      <c r="F1194" s="11"/>
      <c r="G1194" s="25"/>
      <c r="H1194" s="31"/>
      <c r="I1194" s="30"/>
      <c r="M1194" s="25"/>
      <c r="N1194" s="31"/>
      <c r="O1194" s="30"/>
      <c r="V1194" s="12"/>
      <c r="W1194" s="12"/>
      <c r="X1194" s="14"/>
      <c r="AB1194" s="25"/>
      <c r="AC1194" s="12"/>
      <c r="AD1194" s="12"/>
      <c r="AK1194" s="12"/>
      <c r="AL1194" s="30"/>
      <c r="AM1194" s="32"/>
      <c r="AQ1194" s="12"/>
      <c r="AR1194" s="12"/>
      <c r="AS1194" s="12"/>
      <c r="AZ1194" s="49"/>
      <c r="BA1194" s="30"/>
      <c r="BB1194" s="12"/>
      <c r="BF1194" s="12"/>
      <c r="BG1194" s="12"/>
      <c r="BH1194" s="12"/>
      <c r="BO1194" s="7"/>
      <c r="BP1194" s="7"/>
      <c r="BQ1194" s="7"/>
      <c r="BU1194" s="7"/>
      <c r="BV1194" s="7"/>
      <c r="BW1194" s="7"/>
      <c r="CD1194" s="7"/>
      <c r="CE1194" s="7"/>
      <c r="CF1194" s="7"/>
      <c r="CJ1194" s="7"/>
      <c r="CK1194" s="7"/>
      <c r="CL1194" s="7"/>
    </row>
    <row r="1195" spans="1:90">
      <c r="A1195" s="11"/>
      <c r="B1195" s="373"/>
      <c r="C1195" s="373"/>
      <c r="D1195" s="373"/>
      <c r="E1195" s="13"/>
      <c r="F1195" s="11"/>
      <c r="G1195" s="25"/>
      <c r="H1195" s="31"/>
      <c r="I1195" s="30"/>
      <c r="M1195" s="25"/>
      <c r="N1195" s="31"/>
      <c r="O1195" s="30"/>
      <c r="V1195" s="12"/>
      <c r="W1195" s="12"/>
      <c r="X1195" s="14"/>
      <c r="AB1195" s="25"/>
      <c r="AC1195" s="12"/>
      <c r="AD1195" s="12"/>
      <c r="AK1195" s="12"/>
      <c r="AL1195" s="30"/>
      <c r="AM1195" s="32"/>
      <c r="AQ1195" s="12"/>
      <c r="AR1195" s="12"/>
      <c r="AS1195" s="12"/>
      <c r="AZ1195" s="49"/>
      <c r="BA1195" s="30"/>
      <c r="BB1195" s="12"/>
      <c r="BF1195" s="12"/>
      <c r="BG1195" s="12"/>
      <c r="BH1195" s="12"/>
      <c r="BO1195" s="7"/>
      <c r="BP1195" s="7"/>
      <c r="BQ1195" s="7"/>
      <c r="BU1195" s="7"/>
      <c r="BV1195" s="7"/>
      <c r="BW1195" s="7"/>
      <c r="CD1195" s="7"/>
      <c r="CE1195" s="7"/>
      <c r="CF1195" s="7"/>
      <c r="CJ1195" s="7"/>
      <c r="CK1195" s="7"/>
      <c r="CL1195" s="7"/>
    </row>
    <row r="1196" spans="1:90">
      <c r="A1196" s="11"/>
      <c r="B1196" s="373"/>
      <c r="C1196" s="373"/>
      <c r="D1196" s="373"/>
      <c r="E1196" s="13"/>
      <c r="F1196" s="11"/>
      <c r="G1196" s="25"/>
      <c r="H1196" s="31"/>
      <c r="I1196" s="30"/>
      <c r="M1196" s="25"/>
      <c r="N1196" s="31"/>
      <c r="O1196" s="30"/>
      <c r="V1196" s="12"/>
      <c r="W1196" s="12"/>
      <c r="X1196" s="14"/>
      <c r="AB1196" s="25"/>
      <c r="AC1196" s="12"/>
      <c r="AD1196" s="12"/>
      <c r="AK1196" s="12"/>
      <c r="AL1196" s="30"/>
      <c r="AM1196" s="32"/>
      <c r="AQ1196" s="12"/>
      <c r="AR1196" s="12"/>
      <c r="AS1196" s="12"/>
      <c r="AZ1196" s="49"/>
      <c r="BA1196" s="30"/>
      <c r="BB1196" s="12"/>
      <c r="BF1196" s="12"/>
      <c r="BG1196" s="12"/>
      <c r="BH1196" s="12"/>
      <c r="BO1196" s="7"/>
      <c r="BP1196" s="7"/>
      <c r="BQ1196" s="7"/>
      <c r="BU1196" s="7"/>
      <c r="BV1196" s="7"/>
      <c r="BW1196" s="7"/>
      <c r="CD1196" s="7"/>
      <c r="CE1196" s="7"/>
      <c r="CF1196" s="7"/>
      <c r="CJ1196" s="7"/>
      <c r="CK1196" s="7"/>
      <c r="CL1196" s="7"/>
    </row>
    <row r="1197" spans="1:90">
      <c r="A1197" s="11"/>
      <c r="B1197" s="373"/>
      <c r="C1197" s="373"/>
      <c r="D1197" s="373"/>
      <c r="E1197" s="13"/>
      <c r="F1197" s="11"/>
      <c r="G1197" s="25"/>
      <c r="H1197" s="31"/>
      <c r="I1197" s="30"/>
      <c r="M1197" s="25"/>
      <c r="N1197" s="31"/>
      <c r="O1197" s="30"/>
      <c r="V1197" s="12"/>
      <c r="W1197" s="12"/>
      <c r="X1197" s="14"/>
      <c r="AB1197" s="25"/>
      <c r="AC1197" s="12"/>
      <c r="AD1197" s="12"/>
      <c r="AK1197" s="12"/>
      <c r="AL1197" s="30"/>
      <c r="AM1197" s="32"/>
      <c r="AQ1197" s="12"/>
      <c r="AR1197" s="12"/>
      <c r="AS1197" s="12"/>
      <c r="AZ1197" s="49"/>
      <c r="BA1197" s="30"/>
      <c r="BB1197" s="12"/>
      <c r="BF1197" s="12"/>
      <c r="BG1197" s="12"/>
      <c r="BH1197" s="12"/>
      <c r="BO1197" s="7"/>
      <c r="BP1197" s="7"/>
      <c r="BQ1197" s="7"/>
      <c r="BU1197" s="7"/>
      <c r="BV1197" s="7"/>
      <c r="BW1197" s="7"/>
      <c r="CD1197" s="7"/>
      <c r="CE1197" s="7"/>
      <c r="CF1197" s="7"/>
      <c r="CJ1197" s="7"/>
      <c r="CK1197" s="7"/>
      <c r="CL1197" s="7"/>
    </row>
    <row r="1198" spans="1:90">
      <c r="A1198" s="11"/>
      <c r="B1198" s="373"/>
      <c r="C1198" s="373"/>
      <c r="D1198" s="373"/>
      <c r="E1198" s="13"/>
      <c r="F1198" s="11"/>
      <c r="G1198" s="25"/>
      <c r="H1198" s="31"/>
      <c r="I1198" s="30"/>
      <c r="M1198" s="25"/>
      <c r="N1198" s="31"/>
      <c r="O1198" s="30"/>
      <c r="V1198" s="12"/>
      <c r="W1198" s="12"/>
      <c r="X1198" s="14"/>
      <c r="AB1198" s="25"/>
      <c r="AC1198" s="12"/>
      <c r="AD1198" s="12"/>
      <c r="AK1198" s="12"/>
      <c r="AL1198" s="30"/>
      <c r="AM1198" s="32"/>
      <c r="AQ1198" s="12"/>
      <c r="AR1198" s="12"/>
      <c r="AS1198" s="12"/>
      <c r="AZ1198" s="49"/>
      <c r="BA1198" s="30"/>
      <c r="BB1198" s="12"/>
      <c r="BF1198" s="12"/>
      <c r="BG1198" s="12"/>
      <c r="BH1198" s="12"/>
      <c r="BO1198" s="7"/>
      <c r="BP1198" s="7"/>
      <c r="BQ1198" s="7"/>
      <c r="BU1198" s="7"/>
      <c r="BV1198" s="7"/>
      <c r="BW1198" s="7"/>
      <c r="CD1198" s="7"/>
      <c r="CE1198" s="7"/>
      <c r="CF1198" s="7"/>
      <c r="CJ1198" s="7"/>
      <c r="CK1198" s="7"/>
      <c r="CL1198" s="7"/>
    </row>
    <row r="1199" spans="1:90">
      <c r="A1199" s="11"/>
      <c r="B1199" s="373"/>
      <c r="C1199" s="373"/>
      <c r="D1199" s="373"/>
      <c r="E1199" s="13"/>
      <c r="F1199" s="11"/>
      <c r="G1199" s="25"/>
      <c r="H1199" s="31"/>
      <c r="I1199" s="30"/>
      <c r="M1199" s="25"/>
      <c r="N1199" s="31"/>
      <c r="O1199" s="30"/>
      <c r="V1199" s="12"/>
      <c r="W1199" s="12"/>
      <c r="X1199" s="14"/>
      <c r="AB1199" s="25"/>
      <c r="AC1199" s="12"/>
      <c r="AD1199" s="12"/>
      <c r="AK1199" s="12"/>
      <c r="AL1199" s="30"/>
      <c r="AM1199" s="32"/>
      <c r="AQ1199" s="12"/>
      <c r="AR1199" s="12"/>
      <c r="AS1199" s="12"/>
      <c r="AZ1199" s="49"/>
      <c r="BA1199" s="30"/>
      <c r="BB1199" s="12"/>
      <c r="BF1199" s="12"/>
      <c r="BG1199" s="12"/>
      <c r="BH1199" s="12"/>
      <c r="BO1199" s="7"/>
      <c r="BP1199" s="7"/>
      <c r="BQ1199" s="7"/>
      <c r="BU1199" s="7"/>
      <c r="BV1199" s="7"/>
      <c r="BW1199" s="7"/>
      <c r="CD1199" s="7"/>
      <c r="CE1199" s="7"/>
      <c r="CF1199" s="7"/>
      <c r="CJ1199" s="7"/>
      <c r="CK1199" s="7"/>
      <c r="CL1199" s="7"/>
    </row>
    <row r="1200" spans="1:90">
      <c r="A1200" s="11"/>
      <c r="B1200" s="373"/>
      <c r="C1200" s="373"/>
      <c r="D1200" s="373"/>
      <c r="E1200" s="13"/>
      <c r="F1200" s="11"/>
      <c r="G1200" s="25"/>
      <c r="H1200" s="31"/>
      <c r="I1200" s="30"/>
      <c r="M1200" s="25"/>
      <c r="N1200" s="31"/>
      <c r="O1200" s="30"/>
      <c r="V1200" s="12"/>
      <c r="W1200" s="12"/>
      <c r="X1200" s="14"/>
      <c r="AB1200" s="25"/>
      <c r="AC1200" s="12"/>
      <c r="AD1200" s="12"/>
      <c r="AK1200" s="12"/>
      <c r="AL1200" s="30"/>
      <c r="AM1200" s="32"/>
      <c r="AQ1200" s="12"/>
      <c r="AR1200" s="12"/>
      <c r="AS1200" s="12"/>
      <c r="AZ1200" s="49"/>
      <c r="BA1200" s="30"/>
      <c r="BB1200" s="12"/>
      <c r="BF1200" s="12"/>
      <c r="BG1200" s="12"/>
      <c r="BH1200" s="12"/>
      <c r="BO1200" s="7"/>
      <c r="BP1200" s="7"/>
      <c r="BQ1200" s="7"/>
      <c r="BU1200" s="7"/>
      <c r="BV1200" s="7"/>
      <c r="BW1200" s="7"/>
      <c r="CD1200" s="7"/>
      <c r="CE1200" s="7"/>
      <c r="CF1200" s="7"/>
      <c r="CJ1200" s="7"/>
      <c r="CK1200" s="7"/>
      <c r="CL1200" s="7"/>
    </row>
    <row r="1201" spans="1:90">
      <c r="A1201" s="11"/>
      <c r="B1201" s="373"/>
      <c r="C1201" s="373"/>
      <c r="D1201" s="373"/>
      <c r="E1201" s="13"/>
      <c r="F1201" s="11"/>
      <c r="G1201" s="25"/>
      <c r="H1201" s="31"/>
      <c r="I1201" s="30"/>
      <c r="M1201" s="25"/>
      <c r="N1201" s="31"/>
      <c r="O1201" s="30"/>
      <c r="V1201" s="12"/>
      <c r="W1201" s="12"/>
      <c r="X1201" s="14"/>
      <c r="AB1201" s="25"/>
      <c r="AC1201" s="12"/>
      <c r="AD1201" s="12"/>
      <c r="AK1201" s="12"/>
      <c r="AL1201" s="30"/>
      <c r="AM1201" s="32"/>
      <c r="AQ1201" s="12"/>
      <c r="AR1201" s="12"/>
      <c r="AS1201" s="12"/>
      <c r="AZ1201" s="49"/>
      <c r="BA1201" s="30"/>
      <c r="BB1201" s="12"/>
      <c r="BF1201" s="12"/>
      <c r="BG1201" s="12"/>
      <c r="BH1201" s="12"/>
      <c r="BO1201" s="7"/>
      <c r="BP1201" s="7"/>
      <c r="BQ1201" s="7"/>
      <c r="BU1201" s="7"/>
      <c r="BV1201" s="7"/>
      <c r="BW1201" s="7"/>
      <c r="CD1201" s="7"/>
      <c r="CE1201" s="7"/>
      <c r="CF1201" s="7"/>
      <c r="CJ1201" s="7"/>
      <c r="CK1201" s="7"/>
      <c r="CL1201" s="7"/>
    </row>
    <row r="1202" spans="1:90">
      <c r="A1202" s="11"/>
      <c r="B1202" s="373"/>
      <c r="C1202" s="373"/>
      <c r="D1202" s="373"/>
      <c r="E1202" s="13"/>
      <c r="F1202" s="11"/>
      <c r="G1202" s="25"/>
      <c r="H1202" s="31"/>
      <c r="I1202" s="30"/>
      <c r="M1202" s="25"/>
      <c r="N1202" s="31"/>
      <c r="O1202" s="30"/>
      <c r="V1202" s="12"/>
      <c r="W1202" s="12"/>
      <c r="X1202" s="14"/>
      <c r="AB1202" s="25"/>
      <c r="AC1202" s="12"/>
      <c r="AD1202" s="12"/>
      <c r="AK1202" s="12"/>
      <c r="AL1202" s="30"/>
      <c r="AM1202" s="32"/>
      <c r="AQ1202" s="12"/>
      <c r="AR1202" s="12"/>
      <c r="AS1202" s="12"/>
      <c r="AZ1202" s="49"/>
      <c r="BA1202" s="30"/>
      <c r="BB1202" s="12"/>
      <c r="BF1202" s="12"/>
      <c r="BG1202" s="12"/>
      <c r="BH1202" s="12"/>
      <c r="BO1202" s="7"/>
      <c r="BP1202" s="7"/>
      <c r="BQ1202" s="7"/>
      <c r="BU1202" s="7"/>
      <c r="BV1202" s="7"/>
      <c r="BW1202" s="7"/>
      <c r="CD1202" s="7"/>
      <c r="CE1202" s="7"/>
      <c r="CF1202" s="7"/>
      <c r="CJ1202" s="7"/>
      <c r="CK1202" s="7"/>
      <c r="CL1202" s="7"/>
    </row>
    <row r="1203" spans="1:90">
      <c r="A1203" s="11"/>
      <c r="B1203" s="373"/>
      <c r="C1203" s="373"/>
      <c r="D1203" s="373"/>
      <c r="E1203" s="13"/>
      <c r="F1203" s="11"/>
      <c r="G1203" s="25"/>
      <c r="H1203" s="31"/>
      <c r="I1203" s="30"/>
      <c r="M1203" s="25"/>
      <c r="N1203" s="31"/>
      <c r="O1203" s="30"/>
      <c r="V1203" s="12"/>
      <c r="W1203" s="12"/>
      <c r="X1203" s="14"/>
      <c r="AB1203" s="25"/>
      <c r="AC1203" s="12"/>
      <c r="AD1203" s="12"/>
      <c r="AK1203" s="12"/>
      <c r="AL1203" s="30"/>
      <c r="AM1203" s="32"/>
      <c r="AQ1203" s="12"/>
      <c r="AR1203" s="12"/>
      <c r="AS1203" s="12"/>
      <c r="AZ1203" s="49"/>
      <c r="BA1203" s="30"/>
      <c r="BB1203" s="12"/>
      <c r="BF1203" s="12"/>
      <c r="BG1203" s="12"/>
      <c r="BH1203" s="12"/>
      <c r="BO1203" s="7"/>
      <c r="BP1203" s="7"/>
      <c r="BQ1203" s="7"/>
      <c r="BU1203" s="7"/>
      <c r="BV1203" s="7"/>
      <c r="BW1203" s="7"/>
      <c r="CD1203" s="7"/>
      <c r="CE1203" s="7"/>
      <c r="CF1203" s="7"/>
      <c r="CJ1203" s="7"/>
      <c r="CK1203" s="7"/>
      <c r="CL1203" s="7"/>
    </row>
    <row r="1204" spans="1:90">
      <c r="A1204" s="11"/>
      <c r="B1204" s="373"/>
      <c r="C1204" s="373"/>
      <c r="D1204" s="373"/>
      <c r="E1204" s="13"/>
      <c r="F1204" s="11"/>
      <c r="G1204" s="25"/>
      <c r="H1204" s="31"/>
      <c r="I1204" s="30"/>
      <c r="M1204" s="25"/>
      <c r="N1204" s="31"/>
      <c r="O1204" s="30"/>
      <c r="V1204" s="12"/>
      <c r="W1204" s="12"/>
      <c r="X1204" s="14"/>
      <c r="AB1204" s="25"/>
      <c r="AC1204" s="12"/>
      <c r="AD1204" s="12"/>
      <c r="AK1204" s="12"/>
      <c r="AL1204" s="30"/>
      <c r="AM1204" s="32"/>
      <c r="AQ1204" s="12"/>
      <c r="AR1204" s="12"/>
      <c r="AS1204" s="12"/>
      <c r="AZ1204" s="49"/>
      <c r="BA1204" s="30"/>
      <c r="BB1204" s="12"/>
      <c r="BF1204" s="12"/>
      <c r="BG1204" s="12"/>
      <c r="BH1204" s="12"/>
      <c r="BO1204" s="7"/>
      <c r="BP1204" s="7"/>
      <c r="BQ1204" s="7"/>
      <c r="BU1204" s="7"/>
      <c r="BV1204" s="7"/>
      <c r="BW1204" s="7"/>
      <c r="CD1204" s="7"/>
      <c r="CE1204" s="7"/>
      <c r="CF1204" s="7"/>
      <c r="CJ1204" s="7"/>
      <c r="CK1204" s="7"/>
      <c r="CL1204" s="7"/>
    </row>
    <row r="1205" spans="1:90">
      <c r="A1205" s="11"/>
      <c r="B1205" s="373"/>
      <c r="C1205" s="373"/>
      <c r="D1205" s="373"/>
      <c r="E1205" s="13"/>
      <c r="F1205" s="11"/>
      <c r="G1205" s="25"/>
      <c r="H1205" s="31"/>
      <c r="I1205" s="30"/>
      <c r="M1205" s="25"/>
      <c r="N1205" s="31"/>
      <c r="O1205" s="30"/>
      <c r="V1205" s="12"/>
      <c r="W1205" s="12"/>
      <c r="X1205" s="14"/>
      <c r="AB1205" s="25"/>
      <c r="AC1205" s="12"/>
      <c r="AD1205" s="12"/>
      <c r="AK1205" s="12"/>
      <c r="AL1205" s="30"/>
      <c r="AM1205" s="32"/>
      <c r="AQ1205" s="12"/>
      <c r="AR1205" s="12"/>
      <c r="AS1205" s="12"/>
      <c r="AZ1205" s="49"/>
      <c r="BA1205" s="30"/>
      <c r="BB1205" s="12"/>
      <c r="BF1205" s="12"/>
      <c r="BG1205" s="12"/>
      <c r="BH1205" s="12"/>
      <c r="BO1205" s="7"/>
      <c r="BP1205" s="7"/>
      <c r="BQ1205" s="7"/>
      <c r="BU1205" s="7"/>
      <c r="BV1205" s="7"/>
      <c r="BW1205" s="7"/>
      <c r="CD1205" s="7"/>
      <c r="CE1205" s="7"/>
      <c r="CF1205" s="7"/>
      <c r="CJ1205" s="7"/>
      <c r="CK1205" s="7"/>
      <c r="CL1205" s="7"/>
    </row>
    <row r="1206" spans="1:90">
      <c r="A1206" s="11"/>
      <c r="B1206" s="373"/>
      <c r="C1206" s="373"/>
      <c r="D1206" s="373"/>
      <c r="E1206" s="13"/>
      <c r="F1206" s="11"/>
      <c r="G1206" s="25"/>
      <c r="H1206" s="31"/>
      <c r="I1206" s="30"/>
      <c r="M1206" s="25"/>
      <c r="N1206" s="31"/>
      <c r="O1206" s="30"/>
      <c r="V1206" s="12"/>
      <c r="W1206" s="12"/>
      <c r="X1206" s="14"/>
      <c r="AB1206" s="25"/>
      <c r="AC1206" s="12"/>
      <c r="AD1206" s="12"/>
      <c r="AK1206" s="12"/>
      <c r="AL1206" s="30"/>
      <c r="AM1206" s="32"/>
      <c r="AQ1206" s="12"/>
      <c r="AR1206" s="12"/>
      <c r="AS1206" s="12"/>
      <c r="AZ1206" s="49"/>
      <c r="BA1206" s="30"/>
      <c r="BB1206" s="12"/>
      <c r="BF1206" s="12"/>
      <c r="BG1206" s="12"/>
      <c r="BH1206" s="12"/>
      <c r="BO1206" s="7"/>
      <c r="BP1206" s="7"/>
      <c r="BQ1206" s="7"/>
      <c r="BU1206" s="7"/>
      <c r="BV1206" s="7"/>
      <c r="BW1206" s="7"/>
      <c r="CD1206" s="7"/>
      <c r="CE1206" s="7"/>
      <c r="CF1206" s="7"/>
      <c r="CJ1206" s="7"/>
      <c r="CK1206" s="7"/>
      <c r="CL1206" s="7"/>
    </row>
    <row r="1207" spans="1:90">
      <c r="A1207" s="11"/>
      <c r="B1207" s="373"/>
      <c r="C1207" s="373"/>
      <c r="D1207" s="373"/>
      <c r="E1207" s="13"/>
      <c r="F1207" s="11"/>
      <c r="G1207" s="25"/>
      <c r="H1207" s="31"/>
      <c r="I1207" s="30"/>
      <c r="M1207" s="25"/>
      <c r="N1207" s="31"/>
      <c r="O1207" s="30"/>
      <c r="V1207" s="12"/>
      <c r="W1207" s="12"/>
      <c r="X1207" s="14"/>
      <c r="AB1207" s="25"/>
      <c r="AC1207" s="12"/>
      <c r="AD1207" s="12"/>
      <c r="AK1207" s="12"/>
      <c r="AL1207" s="30"/>
      <c r="AM1207" s="32"/>
      <c r="AQ1207" s="12"/>
      <c r="AR1207" s="12"/>
      <c r="AS1207" s="12"/>
      <c r="AZ1207" s="49"/>
      <c r="BA1207" s="30"/>
      <c r="BB1207" s="12"/>
      <c r="BF1207" s="12"/>
      <c r="BG1207" s="12"/>
      <c r="BH1207" s="12"/>
      <c r="BO1207" s="7"/>
      <c r="BP1207" s="7"/>
      <c r="BQ1207" s="7"/>
      <c r="BU1207" s="7"/>
      <c r="BV1207" s="7"/>
      <c r="BW1207" s="7"/>
      <c r="CD1207" s="7"/>
      <c r="CE1207" s="7"/>
      <c r="CF1207" s="7"/>
      <c r="CJ1207" s="7"/>
      <c r="CK1207" s="7"/>
      <c r="CL1207" s="7"/>
    </row>
    <row r="1208" spans="1:90">
      <c r="A1208" s="11"/>
      <c r="B1208" s="373"/>
      <c r="C1208" s="373"/>
      <c r="D1208" s="373"/>
      <c r="E1208" s="13"/>
      <c r="F1208" s="11"/>
      <c r="G1208" s="25"/>
      <c r="H1208" s="31"/>
      <c r="I1208" s="30"/>
      <c r="M1208" s="25"/>
      <c r="N1208" s="31"/>
      <c r="O1208" s="30"/>
      <c r="V1208" s="12"/>
      <c r="W1208" s="12"/>
      <c r="X1208" s="14"/>
      <c r="AB1208" s="25"/>
      <c r="AC1208" s="12"/>
      <c r="AD1208" s="12"/>
      <c r="AK1208" s="12"/>
      <c r="AL1208" s="30"/>
      <c r="AM1208" s="32"/>
      <c r="AQ1208" s="12"/>
      <c r="AR1208" s="12"/>
      <c r="AS1208" s="12"/>
      <c r="AZ1208" s="49"/>
      <c r="BA1208" s="30"/>
      <c r="BB1208" s="12"/>
      <c r="BF1208" s="12"/>
      <c r="BG1208" s="12"/>
      <c r="BH1208" s="12"/>
      <c r="BO1208" s="7"/>
      <c r="BP1208" s="7"/>
      <c r="BQ1208" s="7"/>
      <c r="BU1208" s="7"/>
      <c r="BV1208" s="7"/>
      <c r="BW1208" s="7"/>
      <c r="CD1208" s="7"/>
      <c r="CE1208" s="7"/>
      <c r="CF1208" s="7"/>
      <c r="CJ1208" s="7"/>
      <c r="CK1208" s="7"/>
      <c r="CL1208" s="7"/>
    </row>
    <row r="1209" spans="1:90">
      <c r="A1209" s="11"/>
      <c r="B1209" s="373"/>
      <c r="C1209" s="373"/>
      <c r="D1209" s="373"/>
      <c r="E1209" s="13"/>
      <c r="F1209" s="11"/>
      <c r="G1209" s="25"/>
      <c r="H1209" s="31"/>
      <c r="I1209" s="30"/>
      <c r="M1209" s="25"/>
      <c r="N1209" s="31"/>
      <c r="O1209" s="30"/>
      <c r="V1209" s="12"/>
      <c r="W1209" s="12"/>
      <c r="X1209" s="14"/>
      <c r="AB1209" s="25"/>
      <c r="AC1209" s="12"/>
      <c r="AD1209" s="12"/>
      <c r="AK1209" s="12"/>
      <c r="AL1209" s="30"/>
      <c r="AM1209" s="32"/>
      <c r="AQ1209" s="12"/>
      <c r="AR1209" s="12"/>
      <c r="AS1209" s="12"/>
      <c r="AZ1209" s="49"/>
      <c r="BA1209" s="30"/>
      <c r="BB1209" s="12"/>
      <c r="BF1209" s="12"/>
      <c r="BG1209" s="12"/>
      <c r="BH1209" s="12"/>
      <c r="BO1209" s="7"/>
      <c r="BP1209" s="7"/>
      <c r="BQ1209" s="7"/>
      <c r="BU1209" s="7"/>
      <c r="BV1209" s="7"/>
      <c r="BW1209" s="7"/>
      <c r="CD1209" s="7"/>
      <c r="CE1209" s="7"/>
      <c r="CF1209" s="7"/>
      <c r="CJ1209" s="7"/>
      <c r="CK1209" s="7"/>
      <c r="CL1209" s="7"/>
    </row>
    <row r="1210" spans="1:90">
      <c r="A1210" s="11"/>
      <c r="B1210" s="373"/>
      <c r="C1210" s="373"/>
      <c r="D1210" s="373"/>
      <c r="E1210" s="13"/>
      <c r="F1210" s="11"/>
      <c r="G1210" s="25"/>
      <c r="H1210" s="31"/>
      <c r="I1210" s="30"/>
      <c r="M1210" s="25"/>
      <c r="N1210" s="31"/>
      <c r="O1210" s="30"/>
      <c r="V1210" s="12"/>
      <c r="W1210" s="12"/>
      <c r="X1210" s="14"/>
      <c r="AB1210" s="25"/>
      <c r="AC1210" s="12"/>
      <c r="AD1210" s="12"/>
      <c r="AK1210" s="12"/>
      <c r="AL1210" s="30"/>
      <c r="AM1210" s="32"/>
      <c r="AQ1210" s="12"/>
      <c r="AR1210" s="12"/>
      <c r="AS1210" s="12"/>
      <c r="AZ1210" s="49"/>
      <c r="BA1210" s="30"/>
      <c r="BB1210" s="12"/>
      <c r="BF1210" s="12"/>
      <c r="BG1210" s="12"/>
      <c r="BH1210" s="12"/>
      <c r="BO1210" s="7"/>
      <c r="BP1210" s="7"/>
      <c r="BQ1210" s="7"/>
      <c r="BU1210" s="7"/>
      <c r="BV1210" s="7"/>
      <c r="BW1210" s="7"/>
      <c r="CD1210" s="7"/>
      <c r="CE1210" s="7"/>
      <c r="CF1210" s="7"/>
      <c r="CJ1210" s="7"/>
      <c r="CK1210" s="7"/>
      <c r="CL1210" s="7"/>
    </row>
    <row r="1211" spans="1:90">
      <c r="A1211" s="11"/>
      <c r="B1211" s="373"/>
      <c r="C1211" s="373"/>
      <c r="D1211" s="373"/>
      <c r="E1211" s="13"/>
      <c r="F1211" s="11"/>
      <c r="G1211" s="25"/>
      <c r="H1211" s="31"/>
      <c r="I1211" s="30"/>
      <c r="M1211" s="25"/>
      <c r="N1211" s="31"/>
      <c r="O1211" s="30"/>
      <c r="V1211" s="12"/>
      <c r="W1211" s="12"/>
      <c r="X1211" s="14"/>
      <c r="AB1211" s="25"/>
      <c r="AC1211" s="12"/>
      <c r="AD1211" s="12"/>
      <c r="AK1211" s="12"/>
      <c r="AL1211" s="30"/>
      <c r="AM1211" s="32"/>
      <c r="AQ1211" s="12"/>
      <c r="AR1211" s="12"/>
      <c r="AS1211" s="12"/>
      <c r="AZ1211" s="49"/>
      <c r="BA1211" s="30"/>
      <c r="BB1211" s="12"/>
      <c r="BF1211" s="12"/>
      <c r="BG1211" s="12"/>
      <c r="BH1211" s="12"/>
      <c r="BO1211" s="7"/>
      <c r="BP1211" s="7"/>
      <c r="BQ1211" s="7"/>
      <c r="BU1211" s="7"/>
      <c r="BV1211" s="7"/>
      <c r="BW1211" s="7"/>
      <c r="CD1211" s="7"/>
      <c r="CE1211" s="7"/>
      <c r="CF1211" s="7"/>
      <c r="CJ1211" s="7"/>
      <c r="CK1211" s="7"/>
      <c r="CL1211" s="7"/>
    </row>
    <row r="1212" spans="1:90">
      <c r="A1212" s="11"/>
      <c r="B1212" s="373"/>
      <c r="C1212" s="373"/>
      <c r="D1212" s="373"/>
      <c r="E1212" s="13"/>
      <c r="F1212" s="11"/>
      <c r="G1212" s="25"/>
      <c r="H1212" s="31"/>
      <c r="I1212" s="30"/>
      <c r="M1212" s="25"/>
      <c r="N1212" s="31"/>
      <c r="O1212" s="30"/>
      <c r="V1212" s="12"/>
      <c r="W1212" s="12"/>
      <c r="X1212" s="14"/>
      <c r="AB1212" s="25"/>
      <c r="AC1212" s="12"/>
      <c r="AD1212" s="12"/>
      <c r="AK1212" s="12"/>
      <c r="AL1212" s="30"/>
      <c r="AM1212" s="32"/>
      <c r="AQ1212" s="12"/>
      <c r="AR1212" s="12"/>
      <c r="AS1212" s="12"/>
      <c r="AZ1212" s="49"/>
      <c r="BA1212" s="30"/>
      <c r="BB1212" s="12"/>
      <c r="BF1212" s="12"/>
      <c r="BG1212" s="12"/>
      <c r="BH1212" s="12"/>
      <c r="BO1212" s="7"/>
      <c r="BP1212" s="7"/>
      <c r="BQ1212" s="7"/>
      <c r="BU1212" s="7"/>
      <c r="BV1212" s="7"/>
      <c r="BW1212" s="7"/>
      <c r="CD1212" s="7"/>
      <c r="CE1212" s="7"/>
      <c r="CF1212" s="7"/>
      <c r="CJ1212" s="7"/>
      <c r="CK1212" s="7"/>
      <c r="CL1212" s="7"/>
    </row>
    <row r="1213" spans="1:90">
      <c r="A1213" s="11"/>
      <c r="B1213" s="373"/>
      <c r="C1213" s="373"/>
      <c r="D1213" s="373"/>
      <c r="E1213" s="13"/>
      <c r="F1213" s="11"/>
      <c r="G1213" s="25"/>
      <c r="H1213" s="31"/>
      <c r="I1213" s="30"/>
      <c r="M1213" s="25"/>
      <c r="N1213" s="31"/>
      <c r="O1213" s="30"/>
      <c r="V1213" s="12"/>
      <c r="W1213" s="12"/>
      <c r="X1213" s="14"/>
      <c r="AB1213" s="25"/>
      <c r="AC1213" s="12"/>
      <c r="AD1213" s="12"/>
      <c r="AK1213" s="12"/>
      <c r="AL1213" s="30"/>
      <c r="AM1213" s="32"/>
      <c r="AQ1213" s="12"/>
      <c r="AR1213" s="12"/>
      <c r="AS1213" s="12"/>
      <c r="AZ1213" s="49"/>
      <c r="BA1213" s="30"/>
      <c r="BB1213" s="12"/>
      <c r="BF1213" s="12"/>
      <c r="BG1213" s="12"/>
      <c r="BH1213" s="12"/>
      <c r="BO1213" s="7"/>
      <c r="BP1213" s="7"/>
      <c r="BQ1213" s="7"/>
      <c r="BU1213" s="7"/>
      <c r="BV1213" s="7"/>
      <c r="BW1213" s="7"/>
      <c r="CD1213" s="7"/>
      <c r="CE1213" s="7"/>
      <c r="CF1213" s="7"/>
      <c r="CJ1213" s="7"/>
      <c r="CK1213" s="7"/>
      <c r="CL1213" s="7"/>
    </row>
    <row r="1214" spans="1:90">
      <c r="A1214" s="11"/>
      <c r="B1214" s="373"/>
      <c r="C1214" s="373"/>
      <c r="D1214" s="373"/>
      <c r="E1214" s="13"/>
      <c r="F1214" s="11"/>
      <c r="G1214" s="25"/>
      <c r="H1214" s="31"/>
      <c r="I1214" s="30"/>
      <c r="M1214" s="25"/>
      <c r="N1214" s="31"/>
      <c r="O1214" s="30"/>
      <c r="V1214" s="12"/>
      <c r="W1214" s="12"/>
      <c r="X1214" s="14"/>
      <c r="AB1214" s="25"/>
      <c r="AC1214" s="12"/>
      <c r="AD1214" s="12"/>
      <c r="AK1214" s="12"/>
      <c r="AL1214" s="30"/>
      <c r="AM1214" s="32"/>
      <c r="AQ1214" s="12"/>
      <c r="AR1214" s="12"/>
      <c r="AS1214" s="12"/>
      <c r="AZ1214" s="49"/>
      <c r="BA1214" s="30"/>
      <c r="BB1214" s="12"/>
      <c r="BF1214" s="12"/>
      <c r="BG1214" s="12"/>
      <c r="BH1214" s="12"/>
      <c r="BO1214" s="7"/>
      <c r="BP1214" s="7"/>
      <c r="BQ1214" s="7"/>
      <c r="BU1214" s="7"/>
      <c r="BV1214" s="7"/>
      <c r="BW1214" s="7"/>
      <c r="CD1214" s="7"/>
      <c r="CE1214" s="7"/>
      <c r="CF1214" s="7"/>
      <c r="CJ1214" s="7"/>
      <c r="CK1214" s="7"/>
      <c r="CL1214" s="7"/>
    </row>
    <row r="1215" spans="1:90">
      <c r="A1215" s="11"/>
      <c r="B1215" s="373"/>
      <c r="C1215" s="373"/>
      <c r="D1215" s="373"/>
      <c r="E1215" s="13"/>
      <c r="F1215" s="11"/>
      <c r="G1215" s="25"/>
      <c r="H1215" s="31"/>
      <c r="I1215" s="30"/>
      <c r="M1215" s="25"/>
      <c r="N1215" s="31"/>
      <c r="O1215" s="30"/>
      <c r="V1215" s="12"/>
      <c r="W1215" s="12"/>
      <c r="X1215" s="14"/>
      <c r="AB1215" s="25"/>
      <c r="AC1215" s="12"/>
      <c r="AD1215" s="12"/>
      <c r="AK1215" s="12"/>
      <c r="AL1215" s="30"/>
      <c r="AM1215" s="32"/>
      <c r="AQ1215" s="12"/>
      <c r="AR1215" s="12"/>
      <c r="AS1215" s="12"/>
      <c r="AZ1215" s="49"/>
      <c r="BA1215" s="30"/>
      <c r="BB1215" s="12"/>
      <c r="BF1215" s="12"/>
      <c r="BG1215" s="12"/>
      <c r="BH1215" s="12"/>
      <c r="BO1215" s="7"/>
      <c r="BP1215" s="7"/>
      <c r="BQ1215" s="7"/>
      <c r="BU1215" s="7"/>
      <c r="BV1215" s="7"/>
      <c r="BW1215" s="7"/>
      <c r="CD1215" s="7"/>
      <c r="CE1215" s="7"/>
      <c r="CF1215" s="7"/>
      <c r="CJ1215" s="7"/>
      <c r="CK1215" s="7"/>
      <c r="CL1215" s="7"/>
    </row>
    <row r="1216" spans="1:90">
      <c r="A1216" s="11"/>
      <c r="B1216" s="373"/>
      <c r="C1216" s="373"/>
      <c r="D1216" s="373"/>
      <c r="E1216" s="13"/>
      <c r="F1216" s="11"/>
      <c r="G1216" s="25"/>
      <c r="H1216" s="31"/>
      <c r="I1216" s="30"/>
      <c r="M1216" s="25"/>
      <c r="N1216" s="31"/>
      <c r="O1216" s="30"/>
      <c r="V1216" s="12"/>
      <c r="W1216" s="12"/>
      <c r="X1216" s="14"/>
      <c r="AB1216" s="25"/>
      <c r="AC1216" s="12"/>
      <c r="AD1216" s="12"/>
      <c r="AK1216" s="12"/>
      <c r="AL1216" s="30"/>
      <c r="AM1216" s="32"/>
      <c r="AQ1216" s="12"/>
      <c r="AR1216" s="12"/>
      <c r="AS1216" s="12"/>
      <c r="AZ1216" s="49"/>
      <c r="BA1216" s="30"/>
      <c r="BB1216" s="12"/>
      <c r="BF1216" s="12"/>
      <c r="BG1216" s="12"/>
      <c r="BH1216" s="12"/>
      <c r="BO1216" s="7"/>
      <c r="BP1216" s="7"/>
      <c r="BQ1216" s="7"/>
      <c r="BU1216" s="7"/>
      <c r="BV1216" s="7"/>
      <c r="BW1216" s="7"/>
      <c r="CD1216" s="7"/>
      <c r="CE1216" s="7"/>
      <c r="CF1216" s="7"/>
      <c r="CJ1216" s="7"/>
      <c r="CK1216" s="7"/>
      <c r="CL1216" s="7"/>
    </row>
    <row r="1217" spans="1:90">
      <c r="A1217" s="11"/>
      <c r="B1217" s="373"/>
      <c r="C1217" s="373"/>
      <c r="D1217" s="373"/>
      <c r="E1217" s="13"/>
      <c r="F1217" s="11"/>
      <c r="G1217" s="25"/>
      <c r="H1217" s="31"/>
      <c r="I1217" s="30"/>
      <c r="M1217" s="25"/>
      <c r="N1217" s="31"/>
      <c r="O1217" s="30"/>
      <c r="V1217" s="12"/>
      <c r="W1217" s="12"/>
      <c r="X1217" s="14"/>
      <c r="AB1217" s="25"/>
      <c r="AC1217" s="12"/>
      <c r="AD1217" s="12"/>
      <c r="AK1217" s="12"/>
      <c r="AL1217" s="30"/>
      <c r="AM1217" s="32"/>
      <c r="AQ1217" s="12"/>
      <c r="AR1217" s="12"/>
      <c r="AS1217" s="12"/>
      <c r="AZ1217" s="49"/>
      <c r="BA1217" s="30"/>
      <c r="BB1217" s="12"/>
      <c r="BF1217" s="12"/>
      <c r="BG1217" s="12"/>
      <c r="BH1217" s="12"/>
      <c r="BO1217" s="7"/>
      <c r="BP1217" s="7"/>
      <c r="BQ1217" s="7"/>
      <c r="BU1217" s="7"/>
      <c r="BV1217" s="7"/>
      <c r="BW1217" s="7"/>
      <c r="CD1217" s="7"/>
      <c r="CE1217" s="7"/>
      <c r="CF1217" s="7"/>
      <c r="CJ1217" s="7"/>
      <c r="CK1217" s="7"/>
      <c r="CL1217" s="7"/>
    </row>
    <row r="1218" spans="1:90">
      <c r="A1218" s="11"/>
      <c r="B1218" s="373"/>
      <c r="C1218" s="373"/>
      <c r="D1218" s="373"/>
      <c r="E1218" s="13"/>
      <c r="F1218" s="11"/>
      <c r="G1218" s="25"/>
      <c r="H1218" s="31"/>
      <c r="I1218" s="30"/>
      <c r="M1218" s="25"/>
      <c r="N1218" s="31"/>
      <c r="O1218" s="30"/>
      <c r="V1218" s="12"/>
      <c r="W1218" s="12"/>
      <c r="X1218" s="14"/>
      <c r="AB1218" s="25"/>
      <c r="AC1218" s="12"/>
      <c r="AD1218" s="12"/>
      <c r="AK1218" s="12"/>
      <c r="AL1218" s="30"/>
      <c r="AM1218" s="32"/>
      <c r="AQ1218" s="12"/>
      <c r="AR1218" s="12"/>
      <c r="AS1218" s="12"/>
      <c r="AZ1218" s="49"/>
      <c r="BA1218" s="30"/>
      <c r="BB1218" s="12"/>
      <c r="BF1218" s="12"/>
      <c r="BG1218" s="12"/>
      <c r="BH1218" s="12"/>
      <c r="BO1218" s="7"/>
      <c r="BP1218" s="7"/>
      <c r="BQ1218" s="7"/>
      <c r="BU1218" s="7"/>
      <c r="BV1218" s="7"/>
      <c r="BW1218" s="7"/>
      <c r="CD1218" s="7"/>
      <c r="CE1218" s="7"/>
      <c r="CF1218" s="7"/>
      <c r="CJ1218" s="7"/>
      <c r="CK1218" s="7"/>
      <c r="CL1218" s="7"/>
    </row>
    <row r="1219" spans="1:90">
      <c r="A1219" s="11"/>
      <c r="B1219" s="373"/>
      <c r="C1219" s="373"/>
      <c r="D1219" s="373"/>
      <c r="E1219" s="13"/>
      <c r="F1219" s="11"/>
      <c r="G1219" s="25"/>
      <c r="H1219" s="31"/>
      <c r="I1219" s="30"/>
      <c r="M1219" s="25"/>
      <c r="N1219" s="31"/>
      <c r="O1219" s="30"/>
      <c r="V1219" s="12"/>
      <c r="W1219" s="12"/>
      <c r="X1219" s="14"/>
      <c r="AB1219" s="25"/>
      <c r="AC1219" s="12"/>
      <c r="AD1219" s="12"/>
      <c r="AK1219" s="12"/>
      <c r="AL1219" s="30"/>
      <c r="AM1219" s="32"/>
      <c r="AQ1219" s="12"/>
      <c r="AR1219" s="12"/>
      <c r="AS1219" s="12"/>
      <c r="AZ1219" s="49"/>
      <c r="BA1219" s="30"/>
      <c r="BB1219" s="12"/>
      <c r="BF1219" s="12"/>
      <c r="BG1219" s="12"/>
      <c r="BH1219" s="12"/>
      <c r="BO1219" s="7"/>
      <c r="BP1219" s="7"/>
      <c r="BQ1219" s="7"/>
      <c r="BU1219" s="7"/>
      <c r="BV1219" s="7"/>
      <c r="BW1219" s="7"/>
      <c r="CD1219" s="7"/>
      <c r="CE1219" s="7"/>
      <c r="CF1219" s="7"/>
      <c r="CJ1219" s="7"/>
      <c r="CK1219" s="7"/>
      <c r="CL1219" s="7"/>
    </row>
    <row r="1220" spans="1:90">
      <c r="A1220" s="11"/>
      <c r="B1220" s="373"/>
      <c r="C1220" s="373"/>
      <c r="D1220" s="373"/>
      <c r="E1220" s="13"/>
      <c r="F1220" s="11"/>
      <c r="G1220" s="25"/>
      <c r="H1220" s="31"/>
      <c r="I1220" s="30"/>
      <c r="M1220" s="25"/>
      <c r="N1220" s="31"/>
      <c r="O1220" s="30"/>
      <c r="V1220" s="12"/>
      <c r="W1220" s="12"/>
      <c r="X1220" s="14"/>
      <c r="AB1220" s="25"/>
      <c r="AC1220" s="12"/>
      <c r="AD1220" s="12"/>
      <c r="AK1220" s="12"/>
      <c r="AL1220" s="30"/>
      <c r="AM1220" s="32"/>
      <c r="AQ1220" s="12"/>
      <c r="AR1220" s="12"/>
      <c r="AS1220" s="12"/>
      <c r="AZ1220" s="49"/>
      <c r="BA1220" s="30"/>
      <c r="BB1220" s="12"/>
      <c r="BF1220" s="12"/>
      <c r="BG1220" s="12"/>
      <c r="BH1220" s="12"/>
      <c r="BO1220" s="7"/>
      <c r="BP1220" s="7"/>
      <c r="BQ1220" s="7"/>
      <c r="BU1220" s="7"/>
      <c r="BV1220" s="7"/>
      <c r="BW1220" s="7"/>
      <c r="CD1220" s="7"/>
      <c r="CE1220" s="7"/>
      <c r="CF1220" s="7"/>
      <c r="CJ1220" s="7"/>
      <c r="CK1220" s="7"/>
      <c r="CL1220" s="7"/>
    </row>
    <row r="1221" spans="1:90">
      <c r="A1221" s="11"/>
      <c r="B1221" s="373"/>
      <c r="C1221" s="373"/>
      <c r="D1221" s="373"/>
      <c r="E1221" s="13"/>
      <c r="F1221" s="11"/>
      <c r="G1221" s="25"/>
      <c r="H1221" s="31"/>
      <c r="I1221" s="30"/>
      <c r="M1221" s="25"/>
      <c r="N1221" s="31"/>
      <c r="O1221" s="30"/>
      <c r="V1221" s="12"/>
      <c r="W1221" s="12"/>
      <c r="X1221" s="14"/>
      <c r="AB1221" s="25"/>
      <c r="AC1221" s="12"/>
      <c r="AD1221" s="12"/>
      <c r="AK1221" s="12"/>
      <c r="AL1221" s="30"/>
      <c r="AM1221" s="32"/>
      <c r="AQ1221" s="12"/>
      <c r="AR1221" s="12"/>
      <c r="AS1221" s="12"/>
      <c r="AZ1221" s="49"/>
      <c r="BA1221" s="30"/>
      <c r="BB1221" s="12"/>
      <c r="BF1221" s="12"/>
      <c r="BG1221" s="12"/>
      <c r="BH1221" s="12"/>
      <c r="BO1221" s="7"/>
      <c r="BP1221" s="7"/>
      <c r="BQ1221" s="7"/>
      <c r="BU1221" s="7"/>
      <c r="BV1221" s="7"/>
      <c r="BW1221" s="7"/>
      <c r="CD1221" s="7"/>
      <c r="CE1221" s="7"/>
      <c r="CF1221" s="7"/>
      <c r="CJ1221" s="7"/>
      <c r="CK1221" s="7"/>
      <c r="CL1221" s="7"/>
    </row>
    <row r="1222" spans="1:90">
      <c r="A1222" s="11"/>
      <c r="B1222" s="373"/>
      <c r="C1222" s="373"/>
      <c r="D1222" s="373"/>
      <c r="E1222" s="13"/>
      <c r="F1222" s="11"/>
      <c r="G1222" s="25"/>
      <c r="H1222" s="31"/>
      <c r="I1222" s="30"/>
      <c r="M1222" s="25"/>
      <c r="N1222" s="31"/>
      <c r="O1222" s="30"/>
      <c r="V1222" s="12"/>
      <c r="W1222" s="12"/>
      <c r="X1222" s="14"/>
      <c r="AB1222" s="25"/>
      <c r="AC1222" s="12"/>
      <c r="AD1222" s="12"/>
      <c r="AK1222" s="12"/>
      <c r="AL1222" s="30"/>
      <c r="AM1222" s="32"/>
      <c r="AQ1222" s="12"/>
      <c r="AR1222" s="12"/>
      <c r="AS1222" s="12"/>
      <c r="AZ1222" s="49"/>
      <c r="BA1222" s="30"/>
      <c r="BB1222" s="12"/>
      <c r="BF1222" s="12"/>
      <c r="BG1222" s="12"/>
      <c r="BH1222" s="12"/>
      <c r="BO1222" s="7"/>
      <c r="BP1222" s="7"/>
      <c r="BQ1222" s="7"/>
      <c r="BU1222" s="7"/>
      <c r="BV1222" s="7"/>
      <c r="BW1222" s="7"/>
      <c r="CD1222" s="7"/>
      <c r="CE1222" s="7"/>
      <c r="CF1222" s="7"/>
      <c r="CJ1222" s="7"/>
      <c r="CK1222" s="7"/>
      <c r="CL1222" s="7"/>
    </row>
    <row r="1223" spans="1:90">
      <c r="A1223" s="11"/>
      <c r="B1223" s="373"/>
      <c r="C1223" s="373"/>
      <c r="D1223" s="373"/>
      <c r="E1223" s="13"/>
      <c r="F1223" s="11"/>
      <c r="G1223" s="25"/>
      <c r="H1223" s="31"/>
      <c r="I1223" s="30"/>
      <c r="M1223" s="25"/>
      <c r="N1223" s="31"/>
      <c r="O1223" s="30"/>
      <c r="V1223" s="12"/>
      <c r="W1223" s="12"/>
      <c r="X1223" s="14"/>
      <c r="AB1223" s="25"/>
      <c r="AC1223" s="12"/>
      <c r="AD1223" s="12"/>
      <c r="AK1223" s="12"/>
      <c r="AL1223" s="30"/>
      <c r="AM1223" s="32"/>
      <c r="AQ1223" s="12"/>
      <c r="AR1223" s="12"/>
      <c r="AS1223" s="12"/>
      <c r="AZ1223" s="49"/>
      <c r="BA1223" s="30"/>
      <c r="BB1223" s="12"/>
      <c r="BF1223" s="12"/>
      <c r="BG1223" s="12"/>
      <c r="BH1223" s="12"/>
      <c r="BO1223" s="7"/>
      <c r="BP1223" s="7"/>
      <c r="BQ1223" s="7"/>
      <c r="BU1223" s="7"/>
      <c r="BV1223" s="7"/>
      <c r="BW1223" s="7"/>
      <c r="CD1223" s="7"/>
      <c r="CE1223" s="7"/>
      <c r="CF1223" s="7"/>
      <c r="CJ1223" s="7"/>
      <c r="CK1223" s="7"/>
      <c r="CL1223" s="7"/>
    </row>
    <row r="1224" spans="1:90">
      <c r="A1224" s="11"/>
      <c r="B1224" s="373"/>
      <c r="C1224" s="373"/>
      <c r="D1224" s="373"/>
      <c r="E1224" s="13"/>
      <c r="F1224" s="11"/>
      <c r="G1224" s="25"/>
      <c r="H1224" s="31"/>
      <c r="I1224" s="30"/>
      <c r="M1224" s="25"/>
      <c r="N1224" s="31"/>
      <c r="O1224" s="30"/>
      <c r="V1224" s="12"/>
      <c r="W1224" s="12"/>
      <c r="X1224" s="14"/>
      <c r="AB1224" s="25"/>
      <c r="AC1224" s="12"/>
      <c r="AD1224" s="12"/>
      <c r="AK1224" s="12"/>
      <c r="AL1224" s="30"/>
      <c r="AM1224" s="32"/>
      <c r="AQ1224" s="12"/>
      <c r="AR1224" s="12"/>
      <c r="AS1224" s="12"/>
      <c r="AZ1224" s="49"/>
      <c r="BA1224" s="30"/>
      <c r="BB1224" s="12"/>
      <c r="BF1224" s="12"/>
      <c r="BG1224" s="12"/>
      <c r="BH1224" s="12"/>
      <c r="BO1224" s="7"/>
      <c r="BP1224" s="7"/>
      <c r="BQ1224" s="7"/>
      <c r="BU1224" s="7"/>
      <c r="BV1224" s="7"/>
      <c r="BW1224" s="7"/>
      <c r="CD1224" s="7"/>
      <c r="CE1224" s="7"/>
      <c r="CF1224" s="7"/>
      <c r="CJ1224" s="7"/>
      <c r="CK1224" s="7"/>
      <c r="CL1224" s="7"/>
    </row>
    <row r="1225" spans="1:90">
      <c r="A1225" s="11"/>
      <c r="B1225" s="373"/>
      <c r="C1225" s="373"/>
      <c r="D1225" s="373"/>
      <c r="E1225" s="13"/>
      <c r="F1225" s="11"/>
      <c r="G1225" s="25"/>
      <c r="H1225" s="31"/>
      <c r="I1225" s="30"/>
      <c r="M1225" s="25"/>
      <c r="N1225" s="31"/>
      <c r="O1225" s="30"/>
      <c r="V1225" s="12"/>
      <c r="W1225" s="12"/>
      <c r="X1225" s="14"/>
      <c r="AB1225" s="25"/>
      <c r="AC1225" s="12"/>
      <c r="AD1225" s="12"/>
      <c r="AK1225" s="12"/>
      <c r="AL1225" s="30"/>
      <c r="AM1225" s="32"/>
      <c r="AQ1225" s="12"/>
      <c r="AR1225" s="12"/>
      <c r="AS1225" s="12"/>
      <c r="AZ1225" s="49"/>
      <c r="BA1225" s="30"/>
      <c r="BB1225" s="12"/>
      <c r="BF1225" s="12"/>
      <c r="BG1225" s="12"/>
      <c r="BH1225" s="12"/>
      <c r="BO1225" s="7"/>
      <c r="BP1225" s="7"/>
      <c r="BQ1225" s="7"/>
      <c r="BU1225" s="7"/>
      <c r="BV1225" s="7"/>
      <c r="BW1225" s="7"/>
      <c r="CD1225" s="7"/>
      <c r="CE1225" s="7"/>
      <c r="CF1225" s="7"/>
      <c r="CJ1225" s="7"/>
      <c r="CK1225" s="7"/>
      <c r="CL1225" s="7"/>
    </row>
    <row r="1226" spans="1:90">
      <c r="A1226" s="11"/>
      <c r="B1226" s="373"/>
      <c r="C1226" s="373"/>
      <c r="D1226" s="373"/>
      <c r="E1226" s="13"/>
      <c r="F1226" s="11"/>
      <c r="G1226" s="25"/>
      <c r="H1226" s="31"/>
      <c r="I1226" s="30"/>
      <c r="M1226" s="25"/>
      <c r="N1226" s="31"/>
      <c r="O1226" s="30"/>
      <c r="V1226" s="12"/>
      <c r="W1226" s="12"/>
      <c r="X1226" s="14"/>
      <c r="AB1226" s="25"/>
      <c r="AC1226" s="12"/>
      <c r="AD1226" s="12"/>
      <c r="AK1226" s="12"/>
      <c r="AL1226" s="30"/>
      <c r="AM1226" s="32"/>
      <c r="AQ1226" s="12"/>
      <c r="AR1226" s="12"/>
      <c r="AS1226" s="12"/>
      <c r="AZ1226" s="49"/>
      <c r="BA1226" s="30"/>
      <c r="BB1226" s="12"/>
      <c r="BF1226" s="12"/>
      <c r="BG1226" s="12"/>
      <c r="BH1226" s="12"/>
      <c r="BO1226" s="7"/>
      <c r="BP1226" s="7"/>
      <c r="BQ1226" s="7"/>
      <c r="BU1226" s="7"/>
      <c r="BV1226" s="7"/>
      <c r="BW1226" s="7"/>
      <c r="CD1226" s="7"/>
      <c r="CE1226" s="7"/>
      <c r="CF1226" s="7"/>
      <c r="CJ1226" s="7"/>
      <c r="CK1226" s="7"/>
      <c r="CL1226" s="7"/>
    </row>
    <row r="1227" spans="1:90">
      <c r="A1227" s="11"/>
      <c r="B1227" s="373"/>
      <c r="C1227" s="373"/>
      <c r="D1227" s="373"/>
      <c r="E1227" s="13"/>
      <c r="F1227" s="11"/>
      <c r="G1227" s="25"/>
      <c r="H1227" s="31"/>
      <c r="I1227" s="30"/>
      <c r="M1227" s="25"/>
      <c r="N1227" s="31"/>
      <c r="O1227" s="30"/>
      <c r="V1227" s="12"/>
      <c r="W1227" s="12"/>
      <c r="X1227" s="14"/>
      <c r="AB1227" s="25"/>
      <c r="AC1227" s="12"/>
      <c r="AD1227" s="12"/>
      <c r="AK1227" s="12"/>
      <c r="AL1227" s="30"/>
      <c r="AM1227" s="32"/>
      <c r="AQ1227" s="12"/>
      <c r="AR1227" s="12"/>
      <c r="AS1227" s="12"/>
      <c r="AZ1227" s="49"/>
      <c r="BA1227" s="30"/>
      <c r="BB1227" s="12"/>
      <c r="BF1227" s="12"/>
      <c r="BG1227" s="12"/>
      <c r="BH1227" s="12"/>
      <c r="BO1227" s="7"/>
      <c r="BP1227" s="7"/>
      <c r="BQ1227" s="7"/>
      <c r="BU1227" s="7"/>
      <c r="BV1227" s="7"/>
      <c r="BW1227" s="7"/>
      <c r="CD1227" s="7"/>
      <c r="CE1227" s="7"/>
      <c r="CF1227" s="7"/>
      <c r="CJ1227" s="7"/>
      <c r="CK1227" s="7"/>
      <c r="CL1227" s="7"/>
    </row>
    <row r="1228" spans="1:90">
      <c r="A1228" s="11"/>
      <c r="B1228" s="373"/>
      <c r="C1228" s="373"/>
      <c r="D1228" s="373"/>
      <c r="E1228" s="13"/>
      <c r="F1228" s="11"/>
      <c r="G1228" s="25"/>
      <c r="H1228" s="31"/>
      <c r="I1228" s="30"/>
      <c r="M1228" s="25"/>
      <c r="N1228" s="31"/>
      <c r="O1228" s="30"/>
      <c r="V1228" s="12"/>
      <c r="W1228" s="12"/>
      <c r="X1228" s="14"/>
      <c r="AB1228" s="25"/>
      <c r="AC1228" s="12"/>
      <c r="AD1228" s="12"/>
      <c r="AK1228" s="12"/>
      <c r="AL1228" s="30"/>
      <c r="AM1228" s="32"/>
      <c r="AQ1228" s="12"/>
      <c r="AR1228" s="12"/>
      <c r="AS1228" s="12"/>
      <c r="AZ1228" s="49"/>
      <c r="BA1228" s="30"/>
      <c r="BB1228" s="12"/>
      <c r="BF1228" s="12"/>
      <c r="BG1228" s="12"/>
      <c r="BH1228" s="12"/>
      <c r="BO1228" s="7"/>
      <c r="BP1228" s="7"/>
      <c r="BQ1228" s="7"/>
      <c r="BU1228" s="7"/>
      <c r="BV1228" s="7"/>
      <c r="BW1228" s="7"/>
      <c r="CD1228" s="7"/>
      <c r="CE1228" s="7"/>
      <c r="CF1228" s="7"/>
      <c r="CJ1228" s="7"/>
      <c r="CK1228" s="7"/>
      <c r="CL1228" s="7"/>
    </row>
    <row r="1229" spans="1:90">
      <c r="A1229" s="11"/>
      <c r="B1229" s="373"/>
      <c r="C1229" s="373"/>
      <c r="D1229" s="373"/>
      <c r="E1229" s="13"/>
      <c r="F1229" s="11"/>
      <c r="G1229" s="25"/>
      <c r="H1229" s="31"/>
      <c r="I1229" s="30"/>
      <c r="M1229" s="25"/>
      <c r="N1229" s="31"/>
      <c r="O1229" s="30"/>
      <c r="V1229" s="12"/>
      <c r="W1229" s="12"/>
      <c r="X1229" s="14"/>
      <c r="AB1229" s="25"/>
      <c r="AC1229" s="12"/>
      <c r="AD1229" s="12"/>
      <c r="AK1229" s="12"/>
      <c r="AL1229" s="30"/>
      <c r="AM1229" s="32"/>
      <c r="AQ1229" s="12"/>
      <c r="AR1229" s="12"/>
      <c r="AS1229" s="12"/>
      <c r="AZ1229" s="49"/>
      <c r="BA1229" s="30"/>
      <c r="BB1229" s="12"/>
      <c r="BF1229" s="12"/>
      <c r="BG1229" s="12"/>
      <c r="BH1229" s="12"/>
      <c r="BO1229" s="7"/>
      <c r="BP1229" s="7"/>
      <c r="BQ1229" s="7"/>
      <c r="BU1229" s="7"/>
      <c r="BV1229" s="7"/>
      <c r="BW1229" s="7"/>
      <c r="CD1229" s="7"/>
      <c r="CE1229" s="7"/>
      <c r="CF1229" s="7"/>
      <c r="CJ1229" s="7"/>
      <c r="CK1229" s="7"/>
      <c r="CL1229" s="7"/>
    </row>
    <row r="1230" spans="1:90">
      <c r="A1230" s="11"/>
      <c r="B1230" s="373"/>
      <c r="C1230" s="373"/>
      <c r="D1230" s="373"/>
      <c r="E1230" s="13"/>
      <c r="F1230" s="11"/>
      <c r="G1230" s="25"/>
      <c r="H1230" s="31"/>
      <c r="I1230" s="30"/>
      <c r="M1230" s="25"/>
      <c r="N1230" s="31"/>
      <c r="O1230" s="30"/>
      <c r="V1230" s="12"/>
      <c r="W1230" s="12"/>
      <c r="X1230" s="14"/>
      <c r="AB1230" s="25"/>
      <c r="AC1230" s="12"/>
      <c r="AD1230" s="12"/>
      <c r="AK1230" s="12"/>
      <c r="AL1230" s="30"/>
      <c r="AM1230" s="32"/>
      <c r="AQ1230" s="12"/>
      <c r="AR1230" s="12"/>
      <c r="AS1230" s="12"/>
      <c r="AZ1230" s="49"/>
      <c r="BA1230" s="30"/>
      <c r="BB1230" s="12"/>
      <c r="BF1230" s="12"/>
      <c r="BG1230" s="12"/>
      <c r="BH1230" s="12"/>
      <c r="BO1230" s="7"/>
      <c r="BP1230" s="7"/>
      <c r="BQ1230" s="7"/>
      <c r="BU1230" s="7"/>
      <c r="BV1230" s="7"/>
      <c r="BW1230" s="7"/>
      <c r="CD1230" s="7"/>
      <c r="CE1230" s="7"/>
      <c r="CF1230" s="7"/>
      <c r="CJ1230" s="7"/>
      <c r="CK1230" s="7"/>
      <c r="CL1230" s="7"/>
    </row>
    <row r="1231" spans="1:90">
      <c r="A1231" s="11"/>
      <c r="B1231" s="373"/>
      <c r="C1231" s="373"/>
      <c r="D1231" s="373"/>
      <c r="E1231" s="13"/>
      <c r="F1231" s="11"/>
      <c r="G1231" s="25"/>
      <c r="H1231" s="31"/>
      <c r="I1231" s="30"/>
      <c r="M1231" s="25"/>
      <c r="N1231" s="31"/>
      <c r="O1231" s="30"/>
      <c r="V1231" s="12"/>
      <c r="W1231" s="12"/>
      <c r="X1231" s="14"/>
      <c r="AB1231" s="25"/>
      <c r="AC1231" s="12"/>
      <c r="AD1231" s="12"/>
      <c r="AK1231" s="12"/>
      <c r="AL1231" s="30"/>
      <c r="AM1231" s="32"/>
      <c r="AQ1231" s="12"/>
      <c r="AR1231" s="12"/>
      <c r="AS1231" s="12"/>
      <c r="AZ1231" s="49"/>
      <c r="BA1231" s="30"/>
      <c r="BB1231" s="12"/>
      <c r="BF1231" s="12"/>
      <c r="BG1231" s="12"/>
      <c r="BH1231" s="12"/>
      <c r="BO1231" s="7"/>
      <c r="BP1231" s="7"/>
      <c r="BQ1231" s="7"/>
      <c r="BU1231" s="7"/>
      <c r="BV1231" s="7"/>
      <c r="BW1231" s="7"/>
      <c r="CD1231" s="7"/>
      <c r="CE1231" s="7"/>
      <c r="CF1231" s="7"/>
      <c r="CJ1231" s="7"/>
      <c r="CK1231" s="7"/>
      <c r="CL1231" s="7"/>
    </row>
    <row r="1232" spans="1:90">
      <c r="A1232" s="11"/>
      <c r="B1232" s="373"/>
      <c r="C1232" s="373"/>
      <c r="D1232" s="373"/>
      <c r="E1232" s="13"/>
      <c r="F1232" s="11"/>
      <c r="G1232" s="25"/>
      <c r="H1232" s="31"/>
      <c r="I1232" s="30"/>
      <c r="M1232" s="25"/>
      <c r="N1232" s="31"/>
      <c r="O1232" s="30"/>
      <c r="V1232" s="12"/>
      <c r="W1232" s="12"/>
      <c r="X1232" s="14"/>
      <c r="AB1232" s="25"/>
      <c r="AC1232" s="12"/>
      <c r="AD1232" s="12"/>
      <c r="AK1232" s="12"/>
      <c r="AL1232" s="30"/>
      <c r="AM1232" s="32"/>
      <c r="AQ1232" s="12"/>
      <c r="AR1232" s="12"/>
      <c r="AS1232" s="12"/>
      <c r="AZ1232" s="49"/>
      <c r="BA1232" s="30"/>
      <c r="BB1232" s="12"/>
      <c r="BF1232" s="12"/>
      <c r="BG1232" s="12"/>
      <c r="BH1232" s="12"/>
      <c r="BO1232" s="7"/>
      <c r="BP1232" s="7"/>
      <c r="BQ1232" s="7"/>
      <c r="BU1232" s="7"/>
      <c r="BV1232" s="7"/>
      <c r="BW1232" s="7"/>
      <c r="CD1232" s="7"/>
      <c r="CE1232" s="7"/>
      <c r="CF1232" s="7"/>
      <c r="CJ1232" s="7"/>
      <c r="CK1232" s="7"/>
      <c r="CL1232" s="7"/>
    </row>
    <row r="1233" spans="1:90">
      <c r="A1233" s="11"/>
      <c r="B1233" s="373"/>
      <c r="C1233" s="373"/>
      <c r="D1233" s="373"/>
      <c r="E1233" s="13"/>
      <c r="F1233" s="11"/>
      <c r="G1233" s="25"/>
      <c r="H1233" s="31"/>
      <c r="I1233" s="30"/>
      <c r="M1233" s="25"/>
      <c r="N1233" s="31"/>
      <c r="O1233" s="30"/>
      <c r="V1233" s="12"/>
      <c r="W1233" s="12"/>
      <c r="X1233" s="14"/>
      <c r="AB1233" s="25"/>
      <c r="AC1233" s="12"/>
      <c r="AD1233" s="12"/>
      <c r="AK1233" s="12"/>
      <c r="AL1233" s="30"/>
      <c r="AM1233" s="32"/>
      <c r="AQ1233" s="12"/>
      <c r="AR1233" s="12"/>
      <c r="AS1233" s="12"/>
      <c r="AZ1233" s="49"/>
      <c r="BA1233" s="30"/>
      <c r="BB1233" s="12"/>
      <c r="BF1233" s="12"/>
      <c r="BG1233" s="12"/>
      <c r="BH1233" s="12"/>
      <c r="BO1233" s="7"/>
      <c r="BP1233" s="7"/>
      <c r="BQ1233" s="7"/>
      <c r="BU1233" s="7"/>
      <c r="BV1233" s="7"/>
      <c r="BW1233" s="7"/>
      <c r="CD1233" s="7"/>
      <c r="CE1233" s="7"/>
      <c r="CF1233" s="7"/>
      <c r="CJ1233" s="7"/>
      <c r="CK1233" s="7"/>
      <c r="CL1233" s="7"/>
    </row>
    <row r="1234" spans="1:90">
      <c r="A1234" s="11"/>
      <c r="B1234" s="373"/>
      <c r="C1234" s="373"/>
      <c r="D1234" s="373"/>
      <c r="E1234" s="13"/>
      <c r="F1234" s="11"/>
      <c r="G1234" s="25"/>
      <c r="H1234" s="31"/>
      <c r="I1234" s="30"/>
      <c r="M1234" s="25"/>
      <c r="N1234" s="31"/>
      <c r="O1234" s="30"/>
      <c r="V1234" s="12"/>
      <c r="W1234" s="12"/>
      <c r="X1234" s="14"/>
      <c r="AB1234" s="25"/>
      <c r="AC1234" s="12"/>
      <c r="AD1234" s="12"/>
      <c r="AK1234" s="12"/>
      <c r="AL1234" s="30"/>
      <c r="AM1234" s="32"/>
      <c r="AQ1234" s="12"/>
      <c r="AR1234" s="12"/>
      <c r="AS1234" s="12"/>
      <c r="AZ1234" s="49"/>
      <c r="BA1234" s="30"/>
      <c r="BB1234" s="12"/>
      <c r="BF1234" s="12"/>
      <c r="BG1234" s="12"/>
      <c r="BH1234" s="12"/>
      <c r="BO1234" s="7"/>
      <c r="BP1234" s="7"/>
      <c r="BQ1234" s="7"/>
      <c r="BU1234" s="7"/>
      <c r="BV1234" s="7"/>
      <c r="BW1234" s="7"/>
      <c r="CD1234" s="7"/>
      <c r="CE1234" s="7"/>
      <c r="CF1234" s="7"/>
      <c r="CJ1234" s="7"/>
      <c r="CK1234" s="7"/>
      <c r="CL1234" s="7"/>
    </row>
    <row r="1235" spans="1:90">
      <c r="A1235" s="11"/>
      <c r="B1235" s="373"/>
      <c r="C1235" s="373"/>
      <c r="D1235" s="373"/>
      <c r="E1235" s="13"/>
      <c r="F1235" s="11"/>
      <c r="G1235" s="25"/>
      <c r="H1235" s="31"/>
      <c r="I1235" s="30"/>
      <c r="M1235" s="25"/>
      <c r="N1235" s="31"/>
      <c r="O1235" s="30"/>
      <c r="V1235" s="12"/>
      <c r="W1235" s="12"/>
      <c r="X1235" s="14"/>
      <c r="AB1235" s="25"/>
      <c r="AC1235" s="12"/>
      <c r="AD1235" s="12"/>
      <c r="AK1235" s="12"/>
      <c r="AL1235" s="30"/>
      <c r="AM1235" s="32"/>
      <c r="AQ1235" s="12"/>
      <c r="AR1235" s="12"/>
      <c r="AS1235" s="12"/>
      <c r="AZ1235" s="49"/>
      <c r="BA1235" s="30"/>
      <c r="BB1235" s="12"/>
      <c r="BF1235" s="12"/>
      <c r="BG1235" s="12"/>
      <c r="BH1235" s="12"/>
      <c r="BO1235" s="7"/>
      <c r="BP1235" s="7"/>
      <c r="BQ1235" s="7"/>
      <c r="BU1235" s="7"/>
      <c r="BV1235" s="7"/>
      <c r="BW1235" s="7"/>
      <c r="CD1235" s="7"/>
      <c r="CE1235" s="7"/>
      <c r="CF1235" s="7"/>
      <c r="CJ1235" s="7"/>
      <c r="CK1235" s="7"/>
      <c r="CL1235" s="7"/>
    </row>
    <row r="1236" spans="1:90">
      <c r="A1236" s="11"/>
      <c r="B1236" s="373"/>
      <c r="C1236" s="373"/>
      <c r="D1236" s="373"/>
      <c r="E1236" s="13"/>
      <c r="F1236" s="11"/>
      <c r="G1236" s="25"/>
      <c r="H1236" s="31"/>
      <c r="I1236" s="30"/>
      <c r="M1236" s="25"/>
      <c r="N1236" s="31"/>
      <c r="O1236" s="30"/>
      <c r="V1236" s="12"/>
      <c r="W1236" s="12"/>
      <c r="X1236" s="14"/>
      <c r="AB1236" s="25"/>
      <c r="AC1236" s="12"/>
      <c r="AD1236" s="12"/>
      <c r="AK1236" s="12"/>
      <c r="AL1236" s="30"/>
      <c r="AM1236" s="32"/>
      <c r="AQ1236" s="12"/>
      <c r="AR1236" s="12"/>
      <c r="AS1236" s="12"/>
      <c r="AZ1236" s="49"/>
      <c r="BA1236" s="30"/>
      <c r="BB1236" s="12"/>
      <c r="BF1236" s="12"/>
      <c r="BG1236" s="12"/>
      <c r="BH1236" s="12"/>
      <c r="BO1236" s="7"/>
      <c r="BP1236" s="7"/>
      <c r="BQ1236" s="7"/>
      <c r="BU1236" s="7"/>
      <c r="BV1236" s="7"/>
      <c r="BW1236" s="7"/>
      <c r="CD1236" s="7"/>
      <c r="CE1236" s="7"/>
      <c r="CF1236" s="7"/>
      <c r="CJ1236" s="7"/>
      <c r="CK1236" s="7"/>
      <c r="CL1236" s="7"/>
    </row>
    <row r="1237" spans="1:90">
      <c r="A1237" s="11"/>
      <c r="B1237" s="373"/>
      <c r="C1237" s="373"/>
      <c r="D1237" s="373"/>
      <c r="E1237" s="13"/>
      <c r="F1237" s="11"/>
      <c r="G1237" s="25"/>
      <c r="H1237" s="31"/>
      <c r="I1237" s="30"/>
      <c r="M1237" s="25"/>
      <c r="N1237" s="31"/>
      <c r="O1237" s="30"/>
      <c r="V1237" s="12"/>
      <c r="W1237" s="12"/>
      <c r="X1237" s="14"/>
      <c r="AB1237" s="25"/>
      <c r="AC1237" s="12"/>
      <c r="AD1237" s="12"/>
      <c r="AK1237" s="12"/>
      <c r="AL1237" s="30"/>
      <c r="AM1237" s="32"/>
      <c r="AQ1237" s="12"/>
      <c r="AR1237" s="12"/>
      <c r="AS1237" s="12"/>
      <c r="AZ1237" s="49"/>
      <c r="BA1237" s="30"/>
      <c r="BB1237" s="12"/>
      <c r="BF1237" s="12"/>
      <c r="BG1237" s="12"/>
      <c r="BH1237" s="12"/>
      <c r="BO1237" s="7"/>
      <c r="BP1237" s="7"/>
      <c r="BQ1237" s="7"/>
      <c r="BU1237" s="7"/>
      <c r="BV1237" s="7"/>
      <c r="BW1237" s="7"/>
      <c r="CD1237" s="7"/>
      <c r="CE1237" s="7"/>
      <c r="CF1237" s="7"/>
      <c r="CJ1237" s="7"/>
      <c r="CK1237" s="7"/>
      <c r="CL1237" s="7"/>
    </row>
    <row r="1238" spans="1:90">
      <c r="A1238" s="11"/>
      <c r="B1238" s="373"/>
      <c r="C1238" s="373"/>
      <c r="D1238" s="373"/>
      <c r="E1238" s="13"/>
      <c r="F1238" s="11"/>
      <c r="G1238" s="25"/>
      <c r="H1238" s="31"/>
      <c r="I1238" s="30"/>
      <c r="M1238" s="25"/>
      <c r="N1238" s="31"/>
      <c r="O1238" s="30"/>
      <c r="V1238" s="12"/>
      <c r="W1238" s="12"/>
      <c r="X1238" s="14"/>
      <c r="AB1238" s="25"/>
      <c r="AC1238" s="12"/>
      <c r="AD1238" s="12"/>
      <c r="AK1238" s="12"/>
      <c r="AL1238" s="30"/>
      <c r="AM1238" s="32"/>
      <c r="AQ1238" s="12"/>
      <c r="AR1238" s="12"/>
      <c r="AS1238" s="12"/>
      <c r="AZ1238" s="49"/>
      <c r="BA1238" s="30"/>
      <c r="BB1238" s="12"/>
      <c r="BF1238" s="12"/>
      <c r="BG1238" s="12"/>
      <c r="BH1238" s="12"/>
      <c r="BO1238" s="7"/>
      <c r="BP1238" s="7"/>
      <c r="BQ1238" s="7"/>
      <c r="BU1238" s="7"/>
      <c r="BV1238" s="7"/>
      <c r="BW1238" s="7"/>
      <c r="CD1238" s="7"/>
      <c r="CE1238" s="7"/>
      <c r="CF1238" s="7"/>
      <c r="CJ1238" s="7"/>
      <c r="CK1238" s="7"/>
      <c r="CL1238" s="7"/>
    </row>
    <row r="1239" spans="1:90">
      <c r="A1239" s="11"/>
      <c r="B1239" s="373"/>
      <c r="C1239" s="373"/>
      <c r="D1239" s="373"/>
      <c r="E1239" s="13"/>
      <c r="F1239" s="11"/>
      <c r="G1239" s="25"/>
      <c r="H1239" s="31"/>
      <c r="I1239" s="30"/>
      <c r="M1239" s="25"/>
      <c r="N1239" s="31"/>
      <c r="O1239" s="30"/>
      <c r="V1239" s="12"/>
      <c r="W1239" s="12"/>
      <c r="X1239" s="14"/>
      <c r="AB1239" s="25"/>
      <c r="AC1239" s="12"/>
      <c r="AD1239" s="12"/>
      <c r="AK1239" s="12"/>
      <c r="AL1239" s="30"/>
      <c r="AM1239" s="32"/>
      <c r="AQ1239" s="12"/>
      <c r="AR1239" s="12"/>
      <c r="AS1239" s="12"/>
      <c r="AZ1239" s="49"/>
      <c r="BA1239" s="30"/>
      <c r="BB1239" s="12"/>
      <c r="BF1239" s="12"/>
      <c r="BG1239" s="12"/>
      <c r="BH1239" s="12"/>
      <c r="BO1239" s="7"/>
      <c r="BP1239" s="7"/>
      <c r="BQ1239" s="7"/>
      <c r="BU1239" s="7"/>
      <c r="BV1239" s="7"/>
      <c r="BW1239" s="7"/>
      <c r="CD1239" s="7"/>
      <c r="CE1239" s="7"/>
      <c r="CF1239" s="7"/>
      <c r="CJ1239" s="7"/>
      <c r="CK1239" s="7"/>
      <c r="CL1239" s="7"/>
    </row>
    <row r="1240" spans="1:90">
      <c r="A1240" s="11"/>
      <c r="B1240" s="373"/>
      <c r="C1240" s="373"/>
      <c r="D1240" s="373"/>
      <c r="E1240" s="13"/>
      <c r="F1240" s="11"/>
      <c r="G1240" s="25"/>
      <c r="H1240" s="31"/>
      <c r="I1240" s="30"/>
      <c r="M1240" s="25"/>
      <c r="N1240" s="31"/>
      <c r="O1240" s="30"/>
      <c r="V1240" s="12"/>
      <c r="W1240" s="12"/>
      <c r="X1240" s="14"/>
      <c r="AB1240" s="25"/>
      <c r="AC1240" s="12"/>
      <c r="AD1240" s="12"/>
      <c r="AK1240" s="12"/>
      <c r="AL1240" s="30"/>
      <c r="AM1240" s="32"/>
      <c r="AQ1240" s="12"/>
      <c r="AR1240" s="12"/>
      <c r="AS1240" s="12"/>
      <c r="AZ1240" s="49"/>
      <c r="BA1240" s="30"/>
      <c r="BB1240" s="12"/>
      <c r="BF1240" s="12"/>
      <c r="BG1240" s="12"/>
      <c r="BH1240" s="12"/>
      <c r="BO1240" s="7"/>
      <c r="BP1240" s="7"/>
      <c r="BQ1240" s="7"/>
      <c r="BU1240" s="7"/>
      <c r="BV1240" s="7"/>
      <c r="BW1240" s="7"/>
      <c r="CD1240" s="7"/>
      <c r="CE1240" s="7"/>
      <c r="CF1240" s="7"/>
      <c r="CJ1240" s="7"/>
      <c r="CK1240" s="7"/>
      <c r="CL1240" s="7"/>
    </row>
    <row r="1241" spans="1:90">
      <c r="A1241" s="11"/>
      <c r="B1241" s="373"/>
      <c r="C1241" s="373"/>
      <c r="D1241" s="373"/>
      <c r="E1241" s="13"/>
      <c r="F1241" s="11"/>
      <c r="G1241" s="25"/>
      <c r="H1241" s="31"/>
      <c r="I1241" s="30"/>
      <c r="M1241" s="25"/>
      <c r="N1241" s="31"/>
      <c r="O1241" s="30"/>
      <c r="V1241" s="12"/>
      <c r="W1241" s="12"/>
      <c r="X1241" s="14"/>
      <c r="AB1241" s="25"/>
      <c r="AC1241" s="12"/>
      <c r="AD1241" s="12"/>
      <c r="AK1241" s="12"/>
      <c r="AL1241" s="30"/>
      <c r="AM1241" s="32"/>
      <c r="AQ1241" s="12"/>
      <c r="AR1241" s="12"/>
      <c r="AS1241" s="12"/>
      <c r="AZ1241" s="49"/>
      <c r="BA1241" s="30"/>
      <c r="BB1241" s="12"/>
      <c r="BF1241" s="12"/>
      <c r="BG1241" s="12"/>
      <c r="BH1241" s="12"/>
      <c r="BO1241" s="7"/>
      <c r="BP1241" s="7"/>
      <c r="BQ1241" s="7"/>
      <c r="BU1241" s="7"/>
      <c r="BV1241" s="7"/>
      <c r="BW1241" s="7"/>
      <c r="CD1241" s="7"/>
      <c r="CE1241" s="7"/>
      <c r="CF1241" s="7"/>
      <c r="CJ1241" s="7"/>
      <c r="CK1241" s="7"/>
      <c r="CL1241" s="7"/>
    </row>
    <row r="1242" spans="1:90">
      <c r="A1242" s="11"/>
      <c r="B1242" s="373"/>
      <c r="C1242" s="373"/>
      <c r="D1242" s="373"/>
      <c r="E1242" s="13"/>
      <c r="F1242" s="11"/>
      <c r="G1242" s="25"/>
      <c r="H1242" s="31"/>
      <c r="I1242" s="30"/>
      <c r="M1242" s="25"/>
      <c r="N1242" s="31"/>
      <c r="O1242" s="30"/>
      <c r="V1242" s="12"/>
      <c r="W1242" s="12"/>
      <c r="X1242" s="14"/>
      <c r="AB1242" s="25"/>
      <c r="AC1242" s="12"/>
      <c r="AD1242" s="12"/>
      <c r="AK1242" s="12"/>
      <c r="AL1242" s="30"/>
      <c r="AM1242" s="32"/>
      <c r="AQ1242" s="12"/>
      <c r="AR1242" s="12"/>
      <c r="AS1242" s="12"/>
      <c r="AZ1242" s="49"/>
      <c r="BA1242" s="30"/>
      <c r="BB1242" s="12"/>
      <c r="BF1242" s="12"/>
      <c r="BG1242" s="12"/>
      <c r="BH1242" s="12"/>
      <c r="BO1242" s="7"/>
      <c r="BP1242" s="7"/>
      <c r="BQ1242" s="7"/>
      <c r="BU1242" s="7"/>
      <c r="BV1242" s="7"/>
      <c r="BW1242" s="7"/>
      <c r="CD1242" s="7"/>
      <c r="CE1242" s="7"/>
      <c r="CF1242" s="7"/>
      <c r="CJ1242" s="7"/>
      <c r="CK1242" s="7"/>
      <c r="CL1242" s="7"/>
    </row>
    <row r="1243" spans="1:90">
      <c r="A1243" s="11"/>
      <c r="B1243" s="373"/>
      <c r="C1243" s="373"/>
      <c r="D1243" s="373"/>
      <c r="E1243" s="13"/>
      <c r="F1243" s="11"/>
      <c r="G1243" s="25"/>
      <c r="H1243" s="31"/>
      <c r="I1243" s="30"/>
      <c r="M1243" s="25"/>
      <c r="N1243" s="31"/>
      <c r="O1243" s="30"/>
      <c r="V1243" s="12"/>
      <c r="W1243" s="12"/>
      <c r="X1243" s="14"/>
      <c r="AB1243" s="25"/>
      <c r="AC1243" s="12"/>
      <c r="AD1243" s="12"/>
      <c r="AK1243" s="12"/>
      <c r="AL1243" s="30"/>
      <c r="AM1243" s="32"/>
      <c r="AQ1243" s="12"/>
      <c r="AR1243" s="12"/>
      <c r="AS1243" s="12"/>
      <c r="AZ1243" s="49"/>
      <c r="BA1243" s="30"/>
      <c r="BB1243" s="12"/>
      <c r="BF1243" s="12"/>
      <c r="BG1243" s="12"/>
      <c r="BH1243" s="12"/>
      <c r="BO1243" s="7"/>
      <c r="BP1243" s="7"/>
      <c r="BQ1243" s="7"/>
      <c r="BU1243" s="7"/>
      <c r="BV1243" s="7"/>
      <c r="BW1243" s="7"/>
      <c r="CD1243" s="7"/>
      <c r="CE1243" s="7"/>
      <c r="CF1243" s="7"/>
      <c r="CJ1243" s="7"/>
      <c r="CK1243" s="7"/>
      <c r="CL1243" s="7"/>
    </row>
    <row r="1244" spans="1:90">
      <c r="A1244" s="11"/>
      <c r="B1244" s="373"/>
      <c r="C1244" s="373"/>
      <c r="D1244" s="373"/>
      <c r="E1244" s="13"/>
      <c r="F1244" s="11"/>
      <c r="G1244" s="25"/>
      <c r="H1244" s="31"/>
      <c r="I1244" s="30"/>
      <c r="M1244" s="25"/>
      <c r="N1244" s="31"/>
      <c r="O1244" s="30"/>
      <c r="V1244" s="12"/>
      <c r="W1244" s="12"/>
      <c r="X1244" s="14"/>
      <c r="AB1244" s="25"/>
      <c r="AC1244" s="12"/>
      <c r="AD1244" s="12"/>
      <c r="AK1244" s="12"/>
      <c r="AL1244" s="30"/>
      <c r="AM1244" s="32"/>
      <c r="AQ1244" s="12"/>
      <c r="AR1244" s="12"/>
      <c r="AS1244" s="12"/>
      <c r="AZ1244" s="49"/>
      <c r="BA1244" s="30"/>
      <c r="BB1244" s="12"/>
      <c r="BF1244" s="12"/>
      <c r="BG1244" s="12"/>
      <c r="BH1244" s="12"/>
      <c r="BO1244" s="7"/>
      <c r="BP1244" s="7"/>
      <c r="BQ1244" s="7"/>
      <c r="BU1244" s="7"/>
      <c r="BV1244" s="7"/>
      <c r="BW1244" s="7"/>
      <c r="CD1244" s="7"/>
      <c r="CE1244" s="7"/>
      <c r="CF1244" s="7"/>
      <c r="CJ1244" s="7"/>
      <c r="CK1244" s="7"/>
      <c r="CL1244" s="7"/>
    </row>
    <row r="1245" spans="1:90">
      <c r="A1245" s="11"/>
      <c r="B1245" s="373"/>
      <c r="C1245" s="373"/>
      <c r="D1245" s="373"/>
      <c r="E1245" s="13"/>
      <c r="F1245" s="11"/>
      <c r="G1245" s="25"/>
      <c r="H1245" s="31"/>
      <c r="I1245" s="30"/>
      <c r="M1245" s="25"/>
      <c r="N1245" s="31"/>
      <c r="O1245" s="30"/>
      <c r="V1245" s="12"/>
      <c r="W1245" s="12"/>
      <c r="X1245" s="14"/>
      <c r="AB1245" s="25"/>
      <c r="AC1245" s="12"/>
      <c r="AD1245" s="12"/>
      <c r="AK1245" s="12"/>
      <c r="AL1245" s="30"/>
      <c r="AM1245" s="32"/>
      <c r="AQ1245" s="12"/>
      <c r="AR1245" s="12"/>
      <c r="AS1245" s="12"/>
      <c r="AZ1245" s="49"/>
      <c r="BA1245" s="30"/>
      <c r="BB1245" s="12"/>
      <c r="BF1245" s="12"/>
      <c r="BG1245" s="12"/>
      <c r="BH1245" s="12"/>
      <c r="BO1245" s="7"/>
      <c r="BP1245" s="7"/>
      <c r="BQ1245" s="7"/>
      <c r="BU1245" s="7"/>
      <c r="BV1245" s="7"/>
      <c r="BW1245" s="7"/>
      <c r="CD1245" s="7"/>
      <c r="CE1245" s="7"/>
      <c r="CF1245" s="7"/>
      <c r="CJ1245" s="7"/>
      <c r="CK1245" s="7"/>
      <c r="CL1245" s="7"/>
    </row>
    <row r="1246" spans="1:90">
      <c r="A1246" s="11"/>
      <c r="B1246" s="373"/>
      <c r="C1246" s="373"/>
      <c r="D1246" s="373"/>
      <c r="E1246" s="13"/>
      <c r="F1246" s="11"/>
      <c r="G1246" s="25"/>
      <c r="H1246" s="31"/>
      <c r="I1246" s="30"/>
      <c r="M1246" s="25"/>
      <c r="N1246" s="31"/>
      <c r="O1246" s="30"/>
      <c r="V1246" s="12"/>
      <c r="W1246" s="12"/>
      <c r="X1246" s="14"/>
      <c r="AB1246" s="25"/>
      <c r="AC1246" s="12"/>
      <c r="AD1246" s="12"/>
      <c r="AK1246" s="12"/>
      <c r="AL1246" s="30"/>
      <c r="AM1246" s="32"/>
      <c r="AQ1246" s="12"/>
      <c r="AR1246" s="12"/>
      <c r="AS1246" s="12"/>
      <c r="AZ1246" s="49"/>
      <c r="BA1246" s="30"/>
      <c r="BB1246" s="12"/>
      <c r="BF1246" s="12"/>
      <c r="BG1246" s="12"/>
      <c r="BH1246" s="12"/>
      <c r="BO1246" s="7"/>
      <c r="BP1246" s="7"/>
      <c r="BQ1246" s="7"/>
      <c r="BU1246" s="7"/>
      <c r="BV1246" s="7"/>
      <c r="BW1246" s="7"/>
      <c r="CD1246" s="7"/>
      <c r="CE1246" s="7"/>
      <c r="CF1246" s="7"/>
      <c r="CJ1246" s="7"/>
      <c r="CK1246" s="7"/>
      <c r="CL1246" s="7"/>
    </row>
    <row r="1247" spans="1:90">
      <c r="A1247" s="11"/>
      <c r="B1247" s="373"/>
      <c r="C1247" s="373"/>
      <c r="D1247" s="373"/>
      <c r="E1247" s="13"/>
      <c r="F1247" s="11"/>
      <c r="G1247" s="25"/>
      <c r="H1247" s="31"/>
      <c r="I1247" s="30"/>
      <c r="M1247" s="25"/>
      <c r="N1247" s="31"/>
      <c r="O1247" s="30"/>
      <c r="V1247" s="12"/>
      <c r="W1247" s="12"/>
      <c r="X1247" s="14"/>
      <c r="AB1247" s="25"/>
      <c r="AC1247" s="12"/>
      <c r="AD1247" s="12"/>
      <c r="AK1247" s="12"/>
      <c r="AL1247" s="30"/>
      <c r="AM1247" s="32"/>
      <c r="AQ1247" s="12"/>
      <c r="AR1247" s="12"/>
      <c r="AS1247" s="12"/>
      <c r="AZ1247" s="49"/>
      <c r="BA1247" s="30"/>
      <c r="BB1247" s="12"/>
      <c r="BF1247" s="12"/>
      <c r="BG1247" s="12"/>
      <c r="BH1247" s="12"/>
      <c r="BO1247" s="7"/>
      <c r="BP1247" s="7"/>
      <c r="BQ1247" s="7"/>
      <c r="BU1247" s="7"/>
      <c r="BV1247" s="7"/>
      <c r="BW1247" s="7"/>
      <c r="CD1247" s="7"/>
      <c r="CE1247" s="7"/>
      <c r="CF1247" s="7"/>
      <c r="CJ1247" s="7"/>
      <c r="CK1247" s="7"/>
      <c r="CL1247" s="7"/>
    </row>
    <row r="1248" spans="1:90">
      <c r="A1248" s="11"/>
      <c r="B1248" s="373"/>
      <c r="C1248" s="373"/>
      <c r="D1248" s="373"/>
      <c r="E1248" s="13"/>
      <c r="F1248" s="11"/>
      <c r="G1248" s="25"/>
      <c r="H1248" s="31"/>
      <c r="I1248" s="30"/>
      <c r="M1248" s="25"/>
      <c r="N1248" s="31"/>
      <c r="O1248" s="30"/>
      <c r="V1248" s="12"/>
      <c r="W1248" s="12"/>
      <c r="X1248" s="14"/>
      <c r="AB1248" s="25"/>
      <c r="AC1248" s="12"/>
      <c r="AD1248" s="12"/>
      <c r="AK1248" s="12"/>
      <c r="AL1248" s="30"/>
      <c r="AM1248" s="32"/>
      <c r="AQ1248" s="12"/>
      <c r="AR1248" s="12"/>
      <c r="AS1248" s="12"/>
      <c r="AZ1248" s="49"/>
      <c r="BA1248" s="30"/>
      <c r="BB1248" s="12"/>
      <c r="BF1248" s="12"/>
      <c r="BG1248" s="12"/>
      <c r="BH1248" s="12"/>
      <c r="BO1248" s="7"/>
      <c r="BP1248" s="7"/>
      <c r="BQ1248" s="7"/>
      <c r="BU1248" s="7"/>
      <c r="BV1248" s="7"/>
      <c r="BW1248" s="7"/>
      <c r="CD1248" s="7"/>
      <c r="CE1248" s="7"/>
      <c r="CF1248" s="7"/>
      <c r="CJ1248" s="7"/>
      <c r="CK1248" s="7"/>
      <c r="CL1248" s="7"/>
    </row>
    <row r="1249" spans="1:90">
      <c r="A1249" s="11"/>
      <c r="B1249" s="373"/>
      <c r="C1249" s="373"/>
      <c r="D1249" s="373"/>
      <c r="E1249" s="13"/>
      <c r="F1249" s="11"/>
      <c r="G1249" s="25"/>
      <c r="H1249" s="31"/>
      <c r="I1249" s="30"/>
      <c r="M1249" s="25"/>
      <c r="N1249" s="31"/>
      <c r="O1249" s="30"/>
      <c r="V1249" s="12"/>
      <c r="W1249" s="12"/>
      <c r="X1249" s="14"/>
      <c r="AB1249" s="25"/>
      <c r="AC1249" s="12"/>
      <c r="AD1249" s="12"/>
      <c r="AK1249" s="12"/>
      <c r="AL1249" s="30"/>
      <c r="AM1249" s="32"/>
      <c r="AQ1249" s="12"/>
      <c r="AR1249" s="12"/>
      <c r="AS1249" s="12"/>
      <c r="AZ1249" s="49"/>
      <c r="BA1249" s="30"/>
      <c r="BB1249" s="12"/>
      <c r="BF1249" s="12"/>
      <c r="BG1249" s="12"/>
      <c r="BH1249" s="12"/>
      <c r="BO1249" s="7"/>
      <c r="BP1249" s="7"/>
      <c r="BQ1249" s="7"/>
      <c r="BU1249" s="7"/>
      <c r="BV1249" s="7"/>
      <c r="BW1249" s="7"/>
      <c r="CD1249" s="7"/>
      <c r="CE1249" s="7"/>
      <c r="CF1249" s="7"/>
      <c r="CJ1249" s="7"/>
      <c r="CK1249" s="7"/>
      <c r="CL1249" s="7"/>
    </row>
    <row r="1250" spans="1:90">
      <c r="A1250" s="11"/>
      <c r="B1250" s="373"/>
      <c r="C1250" s="373"/>
      <c r="D1250" s="373"/>
      <c r="E1250" s="13"/>
      <c r="F1250" s="11"/>
      <c r="G1250" s="25"/>
      <c r="H1250" s="31"/>
      <c r="I1250" s="30"/>
      <c r="M1250" s="25"/>
      <c r="N1250" s="31"/>
      <c r="O1250" s="30"/>
      <c r="V1250" s="12"/>
      <c r="W1250" s="12"/>
      <c r="X1250" s="14"/>
      <c r="AB1250" s="25"/>
      <c r="AC1250" s="12"/>
      <c r="AD1250" s="12"/>
      <c r="AK1250" s="12"/>
      <c r="AL1250" s="30"/>
      <c r="AM1250" s="32"/>
      <c r="AQ1250" s="12"/>
      <c r="AR1250" s="12"/>
      <c r="AS1250" s="12"/>
      <c r="AZ1250" s="49"/>
      <c r="BA1250" s="30"/>
      <c r="BB1250" s="12"/>
      <c r="BF1250" s="12"/>
      <c r="BG1250" s="12"/>
      <c r="BH1250" s="12"/>
      <c r="BO1250" s="7"/>
      <c r="BP1250" s="7"/>
      <c r="BQ1250" s="7"/>
      <c r="BU1250" s="7"/>
      <c r="BV1250" s="7"/>
      <c r="BW1250" s="7"/>
      <c r="CD1250" s="7"/>
      <c r="CE1250" s="7"/>
      <c r="CF1250" s="7"/>
      <c r="CJ1250" s="7"/>
      <c r="CK1250" s="7"/>
      <c r="CL1250" s="7"/>
    </row>
    <row r="1251" spans="1:90">
      <c r="A1251" s="11"/>
      <c r="B1251" s="373"/>
      <c r="C1251" s="373"/>
      <c r="D1251" s="373"/>
      <c r="E1251" s="13"/>
      <c r="F1251" s="11"/>
      <c r="G1251" s="25"/>
      <c r="H1251" s="31"/>
      <c r="I1251" s="30"/>
      <c r="M1251" s="25"/>
      <c r="N1251" s="31"/>
      <c r="O1251" s="30"/>
      <c r="V1251" s="12"/>
      <c r="W1251" s="12"/>
      <c r="X1251" s="14"/>
      <c r="AB1251" s="25"/>
      <c r="AC1251" s="12"/>
      <c r="AD1251" s="12"/>
      <c r="AK1251" s="12"/>
      <c r="AL1251" s="30"/>
      <c r="AM1251" s="32"/>
      <c r="AQ1251" s="12"/>
      <c r="AR1251" s="12"/>
      <c r="AS1251" s="12"/>
      <c r="AZ1251" s="49"/>
      <c r="BA1251" s="30"/>
      <c r="BB1251" s="12"/>
      <c r="BF1251" s="12"/>
      <c r="BG1251" s="12"/>
      <c r="BH1251" s="12"/>
      <c r="BO1251" s="7"/>
      <c r="BP1251" s="7"/>
      <c r="BQ1251" s="7"/>
      <c r="BU1251" s="7"/>
      <c r="BV1251" s="7"/>
      <c r="BW1251" s="7"/>
      <c r="CD1251" s="7"/>
      <c r="CE1251" s="7"/>
      <c r="CF1251" s="7"/>
      <c r="CJ1251" s="7"/>
      <c r="CK1251" s="7"/>
      <c r="CL1251" s="7"/>
    </row>
    <row r="1252" spans="1:90">
      <c r="A1252" s="11"/>
      <c r="B1252" s="373"/>
      <c r="C1252" s="373"/>
      <c r="D1252" s="373"/>
      <c r="E1252" s="13"/>
      <c r="F1252" s="11"/>
      <c r="G1252" s="25"/>
      <c r="H1252" s="31"/>
      <c r="I1252" s="30"/>
      <c r="M1252" s="25"/>
      <c r="N1252" s="31"/>
      <c r="O1252" s="30"/>
      <c r="V1252" s="12"/>
      <c r="W1252" s="12"/>
      <c r="X1252" s="14"/>
      <c r="AB1252" s="25"/>
      <c r="AC1252" s="12"/>
      <c r="AD1252" s="12"/>
      <c r="AK1252" s="12"/>
      <c r="AL1252" s="30"/>
      <c r="AM1252" s="32"/>
      <c r="AQ1252" s="12"/>
      <c r="AR1252" s="12"/>
      <c r="AS1252" s="12"/>
      <c r="AZ1252" s="49"/>
      <c r="BA1252" s="30"/>
      <c r="BB1252" s="12"/>
      <c r="BF1252" s="12"/>
      <c r="BG1252" s="12"/>
      <c r="BH1252" s="12"/>
      <c r="BO1252" s="7"/>
      <c r="BP1252" s="7"/>
      <c r="BQ1252" s="7"/>
      <c r="BU1252" s="7"/>
      <c r="BV1252" s="7"/>
      <c r="BW1252" s="7"/>
      <c r="CD1252" s="7"/>
      <c r="CE1252" s="7"/>
      <c r="CF1252" s="7"/>
      <c r="CJ1252" s="7"/>
      <c r="CK1252" s="7"/>
      <c r="CL1252" s="7"/>
    </row>
    <row r="1253" spans="1:90">
      <c r="A1253" s="11"/>
      <c r="B1253" s="373"/>
      <c r="C1253" s="373"/>
      <c r="D1253" s="373"/>
      <c r="E1253" s="13"/>
      <c r="F1253" s="11"/>
      <c r="G1253" s="25"/>
      <c r="H1253" s="31"/>
      <c r="I1253" s="30"/>
      <c r="M1253" s="25"/>
      <c r="N1253" s="31"/>
      <c r="O1253" s="30"/>
      <c r="V1253" s="12"/>
      <c r="W1253" s="12"/>
      <c r="X1253" s="14"/>
      <c r="AB1253" s="25"/>
      <c r="AC1253" s="12"/>
      <c r="AD1253" s="12"/>
      <c r="AK1253" s="12"/>
      <c r="AL1253" s="30"/>
      <c r="AM1253" s="32"/>
      <c r="AQ1253" s="12"/>
      <c r="AR1253" s="12"/>
      <c r="AS1253" s="12"/>
      <c r="AZ1253" s="49"/>
      <c r="BA1253" s="30"/>
      <c r="BB1253" s="12"/>
      <c r="BF1253" s="12"/>
      <c r="BG1253" s="12"/>
      <c r="BH1253" s="12"/>
      <c r="BO1253" s="7"/>
      <c r="BP1253" s="7"/>
      <c r="BQ1253" s="7"/>
      <c r="BU1253" s="7"/>
      <c r="BV1253" s="7"/>
      <c r="BW1253" s="7"/>
      <c r="CD1253" s="7"/>
      <c r="CE1253" s="7"/>
      <c r="CF1253" s="7"/>
      <c r="CJ1253" s="7"/>
      <c r="CK1253" s="7"/>
      <c r="CL1253" s="7"/>
    </row>
    <row r="1254" spans="1:90">
      <c r="A1254" s="11"/>
      <c r="B1254" s="373"/>
      <c r="C1254" s="373"/>
      <c r="D1254" s="373"/>
      <c r="E1254" s="13"/>
      <c r="F1254" s="11"/>
      <c r="G1254" s="25"/>
      <c r="H1254" s="31"/>
      <c r="I1254" s="30"/>
      <c r="M1254" s="25"/>
      <c r="N1254" s="31"/>
      <c r="O1254" s="30"/>
      <c r="V1254" s="12"/>
      <c r="W1254" s="12"/>
      <c r="X1254" s="14"/>
      <c r="AB1254" s="25"/>
      <c r="AC1254" s="12"/>
      <c r="AD1254" s="12"/>
      <c r="AK1254" s="12"/>
      <c r="AL1254" s="30"/>
      <c r="AM1254" s="32"/>
      <c r="AQ1254" s="12"/>
      <c r="AR1254" s="12"/>
      <c r="AS1254" s="12"/>
      <c r="AZ1254" s="49"/>
      <c r="BA1254" s="30"/>
      <c r="BB1254" s="12"/>
      <c r="BF1254" s="12"/>
      <c r="BG1254" s="12"/>
      <c r="BH1254" s="12"/>
      <c r="BO1254" s="7"/>
      <c r="BP1254" s="7"/>
      <c r="BQ1254" s="7"/>
      <c r="BU1254" s="7"/>
      <c r="BV1254" s="7"/>
      <c r="BW1254" s="7"/>
      <c r="CD1254" s="7"/>
      <c r="CE1254" s="7"/>
      <c r="CF1254" s="7"/>
      <c r="CJ1254" s="7"/>
      <c r="CK1254" s="7"/>
      <c r="CL1254" s="7"/>
    </row>
    <row r="1255" spans="1:90">
      <c r="A1255" s="11"/>
      <c r="B1255" s="373"/>
      <c r="C1255" s="373"/>
      <c r="D1255" s="373"/>
      <c r="E1255" s="13"/>
      <c r="F1255" s="11"/>
      <c r="G1255" s="25"/>
      <c r="H1255" s="31"/>
      <c r="I1255" s="30"/>
      <c r="M1255" s="25"/>
      <c r="N1255" s="31"/>
      <c r="O1255" s="30"/>
      <c r="V1255" s="12"/>
      <c r="W1255" s="12"/>
      <c r="X1255" s="14"/>
      <c r="AB1255" s="25"/>
      <c r="AC1255" s="12"/>
      <c r="AD1255" s="12"/>
      <c r="AK1255" s="12"/>
      <c r="AL1255" s="30"/>
      <c r="AM1255" s="32"/>
      <c r="AQ1255" s="12"/>
      <c r="AR1255" s="12"/>
      <c r="AS1255" s="12"/>
      <c r="AZ1255" s="49"/>
      <c r="BA1255" s="30"/>
      <c r="BB1255" s="12"/>
      <c r="BF1255" s="12"/>
      <c r="BG1255" s="12"/>
      <c r="BH1255" s="12"/>
      <c r="BO1255" s="7"/>
      <c r="BP1255" s="7"/>
      <c r="BQ1255" s="7"/>
      <c r="BU1255" s="7"/>
      <c r="BV1255" s="7"/>
      <c r="BW1255" s="7"/>
      <c r="CD1255" s="7"/>
      <c r="CE1255" s="7"/>
      <c r="CF1255" s="7"/>
      <c r="CJ1255" s="7"/>
      <c r="CK1255" s="7"/>
      <c r="CL1255" s="7"/>
    </row>
    <row r="1256" spans="1:90">
      <c r="A1256" s="11"/>
      <c r="B1256" s="373"/>
      <c r="C1256" s="373"/>
      <c r="D1256" s="373"/>
      <c r="E1256" s="13"/>
      <c r="F1256" s="11"/>
      <c r="G1256" s="25"/>
      <c r="H1256" s="31"/>
      <c r="I1256" s="30"/>
      <c r="M1256" s="25"/>
      <c r="N1256" s="31"/>
      <c r="O1256" s="30"/>
      <c r="V1256" s="12"/>
      <c r="W1256" s="12"/>
      <c r="X1256" s="14"/>
      <c r="AB1256" s="25"/>
      <c r="AC1256" s="12"/>
      <c r="AD1256" s="12"/>
      <c r="AK1256" s="12"/>
      <c r="AL1256" s="30"/>
      <c r="AM1256" s="32"/>
      <c r="AQ1256" s="12"/>
      <c r="AR1256" s="12"/>
      <c r="AS1256" s="12"/>
      <c r="AZ1256" s="49"/>
      <c r="BA1256" s="30"/>
      <c r="BB1256" s="12"/>
      <c r="BF1256" s="12"/>
      <c r="BG1256" s="12"/>
      <c r="BH1256" s="12"/>
      <c r="BO1256" s="7"/>
      <c r="BP1256" s="7"/>
      <c r="BQ1256" s="7"/>
      <c r="BU1256" s="7"/>
      <c r="BV1256" s="7"/>
      <c r="BW1256" s="7"/>
      <c r="CD1256" s="7"/>
      <c r="CE1256" s="7"/>
      <c r="CF1256" s="7"/>
      <c r="CJ1256" s="7"/>
      <c r="CK1256" s="7"/>
      <c r="CL1256" s="7"/>
    </row>
    <row r="1257" spans="1:90">
      <c r="A1257" s="11"/>
      <c r="B1257" s="373"/>
      <c r="C1257" s="373"/>
      <c r="D1257" s="373"/>
      <c r="E1257" s="13"/>
      <c r="F1257" s="11"/>
      <c r="G1257" s="25"/>
      <c r="H1257" s="31"/>
      <c r="I1257" s="30"/>
      <c r="M1257" s="25"/>
      <c r="N1257" s="31"/>
      <c r="O1257" s="30"/>
      <c r="V1257" s="12"/>
      <c r="W1257" s="12"/>
      <c r="X1257" s="14"/>
      <c r="AB1257" s="25"/>
      <c r="AC1257" s="12"/>
      <c r="AD1257" s="12"/>
      <c r="AK1257" s="12"/>
      <c r="AL1257" s="30"/>
      <c r="AM1257" s="32"/>
      <c r="AQ1257" s="12"/>
      <c r="AR1257" s="12"/>
      <c r="AS1257" s="12"/>
      <c r="AZ1257" s="49"/>
      <c r="BA1257" s="30"/>
      <c r="BB1257" s="12"/>
      <c r="BF1257" s="12"/>
      <c r="BG1257" s="12"/>
      <c r="BH1257" s="12"/>
      <c r="BO1257" s="7"/>
      <c r="BP1257" s="7"/>
      <c r="BQ1257" s="7"/>
      <c r="BU1257" s="7"/>
      <c r="BV1257" s="7"/>
      <c r="BW1257" s="7"/>
      <c r="CD1257" s="7"/>
      <c r="CE1257" s="7"/>
      <c r="CF1257" s="7"/>
      <c r="CJ1257" s="7"/>
      <c r="CK1257" s="7"/>
      <c r="CL1257" s="7"/>
    </row>
    <row r="1258" spans="1:90">
      <c r="A1258" s="11"/>
      <c r="B1258" s="373"/>
      <c r="C1258" s="373"/>
      <c r="D1258" s="373"/>
      <c r="E1258" s="13"/>
      <c r="F1258" s="11"/>
      <c r="G1258" s="25"/>
      <c r="H1258" s="31"/>
      <c r="I1258" s="30"/>
      <c r="M1258" s="25"/>
      <c r="N1258" s="31"/>
      <c r="O1258" s="30"/>
      <c r="V1258" s="12"/>
      <c r="W1258" s="12"/>
      <c r="X1258" s="14"/>
      <c r="AB1258" s="25"/>
      <c r="AC1258" s="12"/>
      <c r="AD1258" s="12"/>
      <c r="AK1258" s="12"/>
      <c r="AL1258" s="30"/>
      <c r="AM1258" s="32"/>
      <c r="AQ1258" s="12"/>
      <c r="AR1258" s="12"/>
      <c r="AS1258" s="12"/>
      <c r="AZ1258" s="49"/>
      <c r="BA1258" s="30"/>
      <c r="BB1258" s="12"/>
      <c r="BF1258" s="12"/>
      <c r="BG1258" s="12"/>
      <c r="BH1258" s="12"/>
      <c r="BO1258" s="7"/>
      <c r="BP1258" s="7"/>
      <c r="BQ1258" s="7"/>
      <c r="BU1258" s="7"/>
      <c r="BV1258" s="7"/>
      <c r="BW1258" s="7"/>
      <c r="CD1258" s="7"/>
      <c r="CE1258" s="7"/>
      <c r="CF1258" s="7"/>
      <c r="CJ1258" s="7"/>
      <c r="CK1258" s="7"/>
      <c r="CL1258" s="7"/>
    </row>
    <row r="1259" spans="1:90">
      <c r="A1259" s="11"/>
      <c r="B1259" s="373"/>
      <c r="C1259" s="373"/>
      <c r="D1259" s="373"/>
      <c r="E1259" s="13"/>
      <c r="F1259" s="11"/>
      <c r="G1259" s="25"/>
      <c r="H1259" s="31"/>
      <c r="I1259" s="30"/>
      <c r="M1259" s="25"/>
      <c r="N1259" s="31"/>
      <c r="O1259" s="30"/>
      <c r="V1259" s="12"/>
      <c r="W1259" s="12"/>
      <c r="X1259" s="14"/>
      <c r="AB1259" s="25"/>
      <c r="AC1259" s="12"/>
      <c r="AD1259" s="12"/>
      <c r="AK1259" s="12"/>
      <c r="AL1259" s="30"/>
      <c r="AM1259" s="32"/>
      <c r="AQ1259" s="12"/>
      <c r="AR1259" s="12"/>
      <c r="AS1259" s="12"/>
      <c r="AZ1259" s="49"/>
      <c r="BA1259" s="30"/>
      <c r="BB1259" s="12"/>
      <c r="BF1259" s="12"/>
      <c r="BG1259" s="12"/>
      <c r="BH1259" s="12"/>
      <c r="BO1259" s="7"/>
      <c r="BP1259" s="7"/>
      <c r="BQ1259" s="7"/>
      <c r="BU1259" s="7"/>
      <c r="BV1259" s="7"/>
      <c r="BW1259" s="7"/>
      <c r="CD1259" s="7"/>
      <c r="CE1259" s="7"/>
      <c r="CF1259" s="7"/>
      <c r="CJ1259" s="7"/>
      <c r="CK1259" s="7"/>
      <c r="CL1259" s="7"/>
    </row>
    <row r="1260" spans="1:90">
      <c r="A1260" s="11"/>
      <c r="B1260" s="373"/>
      <c r="C1260" s="373"/>
      <c r="D1260" s="373"/>
      <c r="E1260" s="13"/>
      <c r="F1260" s="11"/>
      <c r="G1260" s="25"/>
      <c r="H1260" s="31"/>
      <c r="I1260" s="30"/>
      <c r="M1260" s="25"/>
      <c r="N1260" s="31"/>
      <c r="O1260" s="30"/>
      <c r="V1260" s="12"/>
      <c r="W1260" s="12"/>
      <c r="X1260" s="14"/>
      <c r="AB1260" s="25"/>
      <c r="AC1260" s="12"/>
      <c r="AD1260" s="12"/>
      <c r="AK1260" s="12"/>
      <c r="AL1260" s="30"/>
      <c r="AM1260" s="32"/>
      <c r="AQ1260" s="12"/>
      <c r="AR1260" s="12"/>
      <c r="AS1260" s="12"/>
      <c r="AZ1260" s="49"/>
      <c r="BA1260" s="30"/>
      <c r="BB1260" s="12"/>
      <c r="BF1260" s="12"/>
      <c r="BG1260" s="12"/>
      <c r="BH1260" s="12"/>
      <c r="BO1260" s="7"/>
      <c r="BP1260" s="7"/>
      <c r="BQ1260" s="7"/>
      <c r="BU1260" s="7"/>
      <c r="BV1260" s="7"/>
      <c r="BW1260" s="7"/>
      <c r="CD1260" s="7"/>
      <c r="CE1260" s="7"/>
      <c r="CF1260" s="7"/>
      <c r="CJ1260" s="7"/>
      <c r="CK1260" s="7"/>
      <c r="CL1260" s="7"/>
    </row>
    <row r="1261" spans="1:90">
      <c r="A1261" s="11"/>
      <c r="B1261" s="373"/>
      <c r="C1261" s="373"/>
      <c r="D1261" s="373"/>
      <c r="E1261" s="13"/>
      <c r="F1261" s="11"/>
      <c r="G1261" s="25"/>
      <c r="H1261" s="31"/>
      <c r="I1261" s="30"/>
      <c r="M1261" s="25"/>
      <c r="N1261" s="31"/>
      <c r="O1261" s="30"/>
      <c r="V1261" s="12"/>
      <c r="W1261" s="12"/>
      <c r="X1261" s="14"/>
      <c r="AB1261" s="25"/>
      <c r="AC1261" s="12"/>
      <c r="AD1261" s="12"/>
      <c r="AK1261" s="12"/>
      <c r="AL1261" s="30"/>
      <c r="AM1261" s="32"/>
      <c r="AQ1261" s="12"/>
      <c r="AR1261" s="12"/>
      <c r="AS1261" s="12"/>
      <c r="AZ1261" s="49"/>
      <c r="BA1261" s="30"/>
      <c r="BB1261" s="12"/>
      <c r="BF1261" s="12"/>
      <c r="BG1261" s="12"/>
      <c r="BH1261" s="12"/>
      <c r="BO1261" s="7"/>
      <c r="BP1261" s="7"/>
      <c r="BQ1261" s="7"/>
      <c r="BU1261" s="7"/>
      <c r="BV1261" s="7"/>
      <c r="BW1261" s="7"/>
      <c r="CD1261" s="7"/>
      <c r="CE1261" s="7"/>
      <c r="CF1261" s="7"/>
      <c r="CJ1261" s="7"/>
      <c r="CK1261" s="7"/>
      <c r="CL1261" s="7"/>
    </row>
    <row r="1262" spans="1:90">
      <c r="A1262" s="11"/>
      <c r="B1262" s="373"/>
      <c r="C1262" s="373"/>
      <c r="D1262" s="373"/>
      <c r="E1262" s="13"/>
      <c r="F1262" s="11"/>
      <c r="G1262" s="25"/>
      <c r="H1262" s="31"/>
      <c r="I1262" s="30"/>
      <c r="M1262" s="25"/>
      <c r="N1262" s="31"/>
      <c r="O1262" s="30"/>
      <c r="V1262" s="12"/>
      <c r="W1262" s="12"/>
      <c r="X1262" s="14"/>
      <c r="AB1262" s="25"/>
      <c r="AC1262" s="12"/>
      <c r="AD1262" s="12"/>
      <c r="AK1262" s="12"/>
      <c r="AL1262" s="30"/>
      <c r="AM1262" s="32"/>
      <c r="AQ1262" s="12"/>
      <c r="AR1262" s="12"/>
      <c r="AS1262" s="12"/>
      <c r="AZ1262" s="49"/>
      <c r="BA1262" s="30"/>
      <c r="BB1262" s="12"/>
      <c r="BF1262" s="12"/>
      <c r="BG1262" s="12"/>
      <c r="BH1262" s="12"/>
      <c r="BO1262" s="7"/>
      <c r="BP1262" s="7"/>
      <c r="BQ1262" s="7"/>
      <c r="BU1262" s="7"/>
      <c r="BV1262" s="7"/>
      <c r="BW1262" s="7"/>
      <c r="CD1262" s="7"/>
      <c r="CE1262" s="7"/>
      <c r="CF1262" s="7"/>
      <c r="CJ1262" s="7"/>
      <c r="CK1262" s="7"/>
      <c r="CL1262" s="7"/>
    </row>
    <row r="1263" spans="1:90">
      <c r="A1263" s="11"/>
      <c r="B1263" s="373"/>
      <c r="C1263" s="373"/>
      <c r="D1263" s="373"/>
      <c r="E1263" s="13"/>
      <c r="F1263" s="11"/>
      <c r="G1263" s="25"/>
      <c r="H1263" s="31"/>
      <c r="I1263" s="30"/>
      <c r="M1263" s="25"/>
      <c r="N1263" s="31"/>
      <c r="O1263" s="30"/>
      <c r="V1263" s="12"/>
      <c r="W1263" s="12"/>
      <c r="X1263" s="14"/>
      <c r="AB1263" s="25"/>
      <c r="AC1263" s="12"/>
      <c r="AD1263" s="12"/>
      <c r="AK1263" s="12"/>
      <c r="AL1263" s="30"/>
      <c r="AM1263" s="32"/>
      <c r="AQ1263" s="12"/>
      <c r="AR1263" s="12"/>
      <c r="AS1263" s="12"/>
      <c r="AZ1263" s="49"/>
      <c r="BA1263" s="30"/>
      <c r="BB1263" s="12"/>
      <c r="BF1263" s="12"/>
      <c r="BG1263" s="12"/>
      <c r="BH1263" s="12"/>
      <c r="BO1263" s="7"/>
      <c r="BP1263" s="7"/>
      <c r="BQ1263" s="7"/>
      <c r="BU1263" s="7"/>
      <c r="BV1263" s="7"/>
      <c r="BW1263" s="7"/>
      <c r="CD1263" s="7"/>
      <c r="CE1263" s="7"/>
      <c r="CF1263" s="7"/>
      <c r="CJ1263" s="7"/>
      <c r="CK1263" s="7"/>
      <c r="CL1263" s="7"/>
    </row>
    <row r="1264" spans="1:90">
      <c r="A1264" s="11"/>
      <c r="B1264" s="373"/>
      <c r="C1264" s="373"/>
      <c r="D1264" s="373"/>
      <c r="E1264" s="13"/>
      <c r="F1264" s="11"/>
      <c r="G1264" s="25"/>
      <c r="H1264" s="31"/>
      <c r="I1264" s="30"/>
      <c r="M1264" s="25"/>
      <c r="N1264" s="31"/>
      <c r="O1264" s="30"/>
      <c r="V1264" s="12"/>
      <c r="W1264" s="12"/>
      <c r="X1264" s="14"/>
      <c r="AB1264" s="25"/>
      <c r="AC1264" s="12"/>
      <c r="AD1264" s="12"/>
      <c r="AK1264" s="12"/>
      <c r="AL1264" s="30"/>
      <c r="AM1264" s="32"/>
      <c r="AQ1264" s="12"/>
      <c r="AR1264" s="12"/>
      <c r="AS1264" s="12"/>
      <c r="AZ1264" s="49"/>
      <c r="BA1264" s="30"/>
      <c r="BB1264" s="12"/>
      <c r="BF1264" s="12"/>
      <c r="BG1264" s="12"/>
      <c r="BH1264" s="12"/>
      <c r="BO1264" s="7"/>
      <c r="BP1264" s="7"/>
      <c r="BQ1264" s="7"/>
      <c r="BU1264" s="7"/>
      <c r="BV1264" s="7"/>
      <c r="BW1264" s="7"/>
      <c r="CD1264" s="7"/>
      <c r="CE1264" s="7"/>
      <c r="CF1264" s="7"/>
      <c r="CJ1264" s="7"/>
      <c r="CK1264" s="7"/>
      <c r="CL1264" s="7"/>
    </row>
    <row r="1265" spans="1:90">
      <c r="A1265" s="11"/>
      <c r="B1265" s="373"/>
      <c r="C1265" s="373"/>
      <c r="D1265" s="373"/>
      <c r="E1265" s="13"/>
      <c r="F1265" s="11"/>
      <c r="G1265" s="25"/>
      <c r="H1265" s="31"/>
      <c r="I1265" s="30"/>
      <c r="M1265" s="25"/>
      <c r="N1265" s="31"/>
      <c r="O1265" s="30"/>
      <c r="V1265" s="12"/>
      <c r="W1265" s="12"/>
      <c r="X1265" s="14"/>
      <c r="AB1265" s="25"/>
      <c r="AC1265" s="12"/>
      <c r="AD1265" s="12"/>
      <c r="AK1265" s="12"/>
      <c r="AL1265" s="30"/>
      <c r="AM1265" s="32"/>
      <c r="AQ1265" s="12"/>
      <c r="AR1265" s="12"/>
      <c r="AS1265" s="12"/>
      <c r="AZ1265" s="49"/>
      <c r="BA1265" s="30"/>
      <c r="BB1265" s="12"/>
      <c r="BF1265" s="12"/>
      <c r="BG1265" s="12"/>
      <c r="BH1265" s="12"/>
      <c r="BO1265" s="7"/>
      <c r="BP1265" s="7"/>
      <c r="BQ1265" s="7"/>
      <c r="BU1265" s="7"/>
      <c r="BV1265" s="7"/>
      <c r="BW1265" s="7"/>
      <c r="CD1265" s="7"/>
      <c r="CE1265" s="7"/>
      <c r="CF1265" s="7"/>
      <c r="CJ1265" s="7"/>
      <c r="CK1265" s="7"/>
      <c r="CL1265" s="7"/>
    </row>
    <row r="1266" spans="1:90">
      <c r="A1266" s="11"/>
      <c r="B1266" s="373"/>
      <c r="C1266" s="373"/>
      <c r="D1266" s="373"/>
      <c r="E1266" s="13"/>
      <c r="F1266" s="11"/>
      <c r="G1266" s="25"/>
      <c r="H1266" s="31"/>
      <c r="I1266" s="30"/>
      <c r="M1266" s="25"/>
      <c r="N1266" s="31"/>
      <c r="O1266" s="30"/>
      <c r="V1266" s="12"/>
      <c r="W1266" s="12"/>
      <c r="X1266" s="14"/>
      <c r="AB1266" s="25"/>
      <c r="AC1266" s="12"/>
      <c r="AD1266" s="12"/>
      <c r="AK1266" s="12"/>
      <c r="AL1266" s="30"/>
      <c r="AM1266" s="32"/>
      <c r="AQ1266" s="12"/>
      <c r="AR1266" s="12"/>
      <c r="AS1266" s="12"/>
      <c r="AZ1266" s="49"/>
      <c r="BA1266" s="30"/>
      <c r="BB1266" s="12"/>
      <c r="BF1266" s="12"/>
      <c r="BG1266" s="12"/>
      <c r="BH1266" s="12"/>
      <c r="BO1266" s="7"/>
      <c r="BP1266" s="7"/>
      <c r="BQ1266" s="7"/>
      <c r="BU1266" s="7"/>
      <c r="BV1266" s="7"/>
      <c r="BW1266" s="7"/>
      <c r="CD1266" s="7"/>
      <c r="CE1266" s="7"/>
      <c r="CF1266" s="7"/>
      <c r="CJ1266" s="7"/>
      <c r="CK1266" s="7"/>
      <c r="CL1266" s="7"/>
    </row>
    <row r="1267" spans="1:90">
      <c r="A1267" s="11"/>
      <c r="B1267" s="373"/>
      <c r="C1267" s="373"/>
      <c r="D1267" s="373"/>
      <c r="E1267" s="13"/>
      <c r="F1267" s="11"/>
      <c r="G1267" s="25"/>
      <c r="H1267" s="31"/>
      <c r="I1267" s="30"/>
      <c r="M1267" s="25"/>
      <c r="N1267" s="31"/>
      <c r="O1267" s="30"/>
      <c r="V1267" s="12"/>
      <c r="W1267" s="12"/>
      <c r="X1267" s="14"/>
      <c r="AB1267" s="25"/>
      <c r="AC1267" s="12"/>
      <c r="AD1267" s="12"/>
      <c r="AK1267" s="12"/>
      <c r="AL1267" s="30"/>
      <c r="AM1267" s="32"/>
      <c r="AQ1267" s="12"/>
      <c r="AR1267" s="12"/>
      <c r="AS1267" s="12"/>
      <c r="AZ1267" s="49"/>
      <c r="BA1267" s="30"/>
      <c r="BB1267" s="12"/>
      <c r="BF1267" s="12"/>
      <c r="BG1267" s="12"/>
      <c r="BH1267" s="12"/>
      <c r="BO1267" s="7"/>
      <c r="BP1267" s="7"/>
      <c r="BQ1267" s="7"/>
      <c r="BU1267" s="7"/>
      <c r="BV1267" s="7"/>
      <c r="BW1267" s="7"/>
      <c r="CD1267" s="7"/>
      <c r="CE1267" s="7"/>
      <c r="CF1267" s="7"/>
      <c r="CJ1267" s="7"/>
      <c r="CK1267" s="7"/>
      <c r="CL1267" s="7"/>
    </row>
    <row r="1268" spans="1:90">
      <c r="A1268" s="11"/>
      <c r="B1268" s="373"/>
      <c r="C1268" s="373"/>
      <c r="D1268" s="373"/>
      <c r="E1268" s="13"/>
      <c r="F1268" s="11"/>
      <c r="G1268" s="25"/>
      <c r="H1268" s="31"/>
      <c r="I1268" s="30"/>
      <c r="M1268" s="25"/>
      <c r="N1268" s="31"/>
      <c r="O1268" s="30"/>
      <c r="V1268" s="12"/>
      <c r="W1268" s="12"/>
      <c r="X1268" s="14"/>
      <c r="AB1268" s="25"/>
      <c r="AC1268" s="12"/>
      <c r="AD1268" s="12"/>
      <c r="AK1268" s="12"/>
      <c r="AL1268" s="30"/>
      <c r="AM1268" s="32"/>
      <c r="AQ1268" s="12"/>
      <c r="AR1268" s="12"/>
      <c r="AS1268" s="12"/>
      <c r="AZ1268" s="49"/>
      <c r="BA1268" s="30"/>
      <c r="BB1268" s="12"/>
      <c r="BF1268" s="12"/>
      <c r="BG1268" s="12"/>
      <c r="BH1268" s="12"/>
      <c r="BO1268" s="7"/>
      <c r="BP1268" s="7"/>
      <c r="BQ1268" s="7"/>
      <c r="BU1268" s="7"/>
      <c r="BV1268" s="7"/>
      <c r="BW1268" s="7"/>
      <c r="CD1268" s="7"/>
      <c r="CE1268" s="7"/>
      <c r="CF1268" s="7"/>
      <c r="CJ1268" s="7"/>
      <c r="CK1268" s="7"/>
      <c r="CL1268" s="7"/>
    </row>
    <row r="1269" spans="1:90">
      <c r="A1269" s="11"/>
      <c r="B1269" s="373"/>
      <c r="C1269" s="373"/>
      <c r="D1269" s="373"/>
      <c r="E1269" s="13"/>
      <c r="F1269" s="11"/>
      <c r="G1269" s="25"/>
      <c r="H1269" s="31"/>
      <c r="I1269" s="30"/>
      <c r="M1269" s="25"/>
      <c r="N1269" s="31"/>
      <c r="O1269" s="30"/>
      <c r="V1269" s="12"/>
      <c r="W1269" s="12"/>
      <c r="X1269" s="14"/>
      <c r="AB1269" s="25"/>
      <c r="AC1269" s="12"/>
      <c r="AD1269" s="12"/>
      <c r="AK1269" s="12"/>
      <c r="AL1269" s="30"/>
      <c r="AM1269" s="32"/>
      <c r="AQ1269" s="12"/>
      <c r="AR1269" s="12"/>
      <c r="AS1269" s="12"/>
      <c r="AZ1269" s="49"/>
      <c r="BA1269" s="30"/>
      <c r="BB1269" s="12"/>
      <c r="BF1269" s="12"/>
      <c r="BG1269" s="12"/>
      <c r="BH1269" s="12"/>
      <c r="BO1269" s="7"/>
      <c r="BP1269" s="7"/>
      <c r="BQ1269" s="7"/>
      <c r="BU1269" s="7"/>
      <c r="BV1269" s="7"/>
      <c r="BW1269" s="7"/>
      <c r="CD1269" s="7"/>
      <c r="CE1269" s="7"/>
      <c r="CF1269" s="7"/>
      <c r="CJ1269" s="7"/>
      <c r="CK1269" s="7"/>
      <c r="CL1269" s="7"/>
    </row>
    <row r="1270" spans="1:90">
      <c r="A1270" s="11"/>
      <c r="B1270" s="373"/>
      <c r="C1270" s="373"/>
      <c r="D1270" s="373"/>
      <c r="E1270" s="13"/>
      <c r="F1270" s="11"/>
      <c r="G1270" s="25"/>
      <c r="H1270" s="31"/>
      <c r="I1270" s="30"/>
      <c r="M1270" s="25"/>
      <c r="N1270" s="31"/>
      <c r="O1270" s="30"/>
      <c r="V1270" s="12"/>
      <c r="W1270" s="12"/>
      <c r="X1270" s="14"/>
      <c r="AB1270" s="25"/>
      <c r="AC1270" s="12"/>
      <c r="AD1270" s="12"/>
      <c r="AK1270" s="12"/>
      <c r="AL1270" s="30"/>
      <c r="AM1270" s="32"/>
      <c r="AQ1270" s="12"/>
      <c r="AR1270" s="12"/>
      <c r="AS1270" s="12"/>
      <c r="AZ1270" s="49"/>
      <c r="BA1270" s="30"/>
      <c r="BB1270" s="12"/>
      <c r="BF1270" s="12"/>
      <c r="BG1270" s="12"/>
      <c r="BH1270" s="12"/>
      <c r="BO1270" s="7"/>
      <c r="BP1270" s="7"/>
      <c r="BQ1270" s="7"/>
      <c r="BU1270" s="7"/>
      <c r="BV1270" s="7"/>
      <c r="BW1270" s="7"/>
      <c r="CD1270" s="7"/>
      <c r="CE1270" s="7"/>
      <c r="CF1270" s="7"/>
      <c r="CJ1270" s="7"/>
      <c r="CK1270" s="7"/>
      <c r="CL1270" s="7"/>
    </row>
    <row r="1271" spans="1:90">
      <c r="A1271" s="11"/>
      <c r="B1271" s="373"/>
      <c r="C1271" s="373"/>
      <c r="D1271" s="373"/>
      <c r="E1271" s="13"/>
      <c r="F1271" s="11"/>
      <c r="G1271" s="25"/>
      <c r="H1271" s="31"/>
      <c r="I1271" s="30"/>
      <c r="M1271" s="25"/>
      <c r="N1271" s="31"/>
      <c r="O1271" s="30"/>
      <c r="V1271" s="12"/>
      <c r="W1271" s="12"/>
      <c r="X1271" s="14"/>
      <c r="AB1271" s="25"/>
      <c r="AC1271" s="12"/>
      <c r="AD1271" s="12"/>
      <c r="AK1271" s="12"/>
      <c r="AL1271" s="30"/>
      <c r="AM1271" s="32"/>
      <c r="AQ1271" s="12"/>
      <c r="AR1271" s="12"/>
      <c r="AS1271" s="12"/>
      <c r="AZ1271" s="49"/>
      <c r="BA1271" s="30"/>
      <c r="BB1271" s="12"/>
      <c r="BF1271" s="12"/>
      <c r="BG1271" s="12"/>
      <c r="BH1271" s="12"/>
      <c r="BO1271" s="7"/>
      <c r="BP1271" s="7"/>
      <c r="BQ1271" s="7"/>
      <c r="BU1271" s="7"/>
      <c r="BV1271" s="7"/>
      <c r="BW1271" s="7"/>
      <c r="CD1271" s="7"/>
      <c r="CE1271" s="7"/>
      <c r="CF1271" s="7"/>
      <c r="CJ1271" s="7"/>
      <c r="CK1271" s="7"/>
      <c r="CL1271" s="7"/>
    </row>
    <row r="1272" spans="1:90">
      <c r="A1272" s="11"/>
      <c r="B1272" s="373"/>
      <c r="C1272" s="373"/>
      <c r="D1272" s="373"/>
      <c r="E1272" s="13"/>
      <c r="F1272" s="11"/>
      <c r="G1272" s="25"/>
      <c r="H1272" s="31"/>
      <c r="I1272" s="30"/>
      <c r="M1272" s="25"/>
      <c r="N1272" s="31"/>
      <c r="O1272" s="30"/>
      <c r="V1272" s="12"/>
      <c r="W1272" s="12"/>
      <c r="X1272" s="14"/>
      <c r="AB1272" s="25"/>
      <c r="AC1272" s="12"/>
      <c r="AD1272" s="12"/>
      <c r="AK1272" s="12"/>
      <c r="AL1272" s="30"/>
      <c r="AM1272" s="32"/>
      <c r="AQ1272" s="12"/>
      <c r="AR1272" s="12"/>
      <c r="AS1272" s="12"/>
      <c r="AZ1272" s="49"/>
      <c r="BA1272" s="30"/>
      <c r="BB1272" s="12"/>
      <c r="BF1272" s="12"/>
      <c r="BG1272" s="12"/>
      <c r="BH1272" s="12"/>
      <c r="BO1272" s="7"/>
      <c r="BP1272" s="7"/>
      <c r="BQ1272" s="7"/>
      <c r="BU1272" s="7"/>
      <c r="BV1272" s="7"/>
      <c r="BW1272" s="7"/>
      <c r="CD1272" s="7"/>
      <c r="CE1272" s="7"/>
      <c r="CF1272" s="7"/>
      <c r="CJ1272" s="7"/>
      <c r="CK1272" s="7"/>
      <c r="CL1272" s="7"/>
    </row>
    <row r="1273" spans="1:90">
      <c r="A1273" s="11"/>
      <c r="B1273" s="373"/>
      <c r="C1273" s="373"/>
      <c r="D1273" s="373"/>
      <c r="E1273" s="13"/>
      <c r="F1273" s="11"/>
      <c r="G1273" s="25"/>
      <c r="H1273" s="31"/>
      <c r="I1273" s="30"/>
      <c r="M1273" s="25"/>
      <c r="N1273" s="31"/>
      <c r="O1273" s="30"/>
      <c r="V1273" s="12"/>
      <c r="W1273" s="12"/>
      <c r="X1273" s="14"/>
      <c r="AB1273" s="25"/>
      <c r="AC1273" s="12"/>
      <c r="AD1273" s="12"/>
      <c r="AK1273" s="12"/>
      <c r="AL1273" s="30"/>
      <c r="AM1273" s="32"/>
      <c r="AQ1273" s="12"/>
      <c r="AR1273" s="12"/>
      <c r="AS1273" s="12"/>
      <c r="AZ1273" s="49"/>
      <c r="BA1273" s="30"/>
      <c r="BB1273" s="12"/>
      <c r="BF1273" s="12"/>
      <c r="BG1273" s="12"/>
      <c r="BH1273" s="12"/>
      <c r="BO1273" s="7"/>
      <c r="BP1273" s="7"/>
      <c r="BQ1273" s="7"/>
      <c r="BU1273" s="7"/>
      <c r="BV1273" s="7"/>
      <c r="BW1273" s="7"/>
      <c r="CD1273" s="7"/>
      <c r="CE1273" s="7"/>
      <c r="CF1273" s="7"/>
      <c r="CJ1273" s="7"/>
      <c r="CK1273" s="7"/>
      <c r="CL1273" s="7"/>
    </row>
    <row r="1274" spans="1:90">
      <c r="A1274" s="11"/>
      <c r="B1274" s="373"/>
      <c r="C1274" s="373"/>
      <c r="D1274" s="373"/>
      <c r="E1274" s="13"/>
      <c r="F1274" s="11"/>
      <c r="G1274" s="25"/>
      <c r="H1274" s="31"/>
      <c r="I1274" s="30"/>
      <c r="M1274" s="25"/>
      <c r="N1274" s="31"/>
      <c r="O1274" s="30"/>
      <c r="V1274" s="12"/>
      <c r="W1274" s="12"/>
      <c r="X1274" s="14"/>
      <c r="AB1274" s="25"/>
      <c r="AC1274" s="12"/>
      <c r="AD1274" s="12"/>
      <c r="AK1274" s="12"/>
      <c r="AL1274" s="30"/>
      <c r="AM1274" s="32"/>
      <c r="AQ1274" s="12"/>
      <c r="AR1274" s="12"/>
      <c r="AS1274" s="12"/>
      <c r="AZ1274" s="49"/>
      <c r="BA1274" s="30"/>
      <c r="BB1274" s="12"/>
      <c r="BF1274" s="12"/>
      <c r="BG1274" s="12"/>
      <c r="BH1274" s="12"/>
      <c r="BO1274" s="7"/>
      <c r="BP1274" s="7"/>
      <c r="BQ1274" s="7"/>
      <c r="BU1274" s="7"/>
      <c r="BV1274" s="7"/>
      <c r="BW1274" s="7"/>
      <c r="CD1274" s="7"/>
      <c r="CE1274" s="7"/>
      <c r="CF1274" s="7"/>
      <c r="CJ1274" s="7"/>
      <c r="CK1274" s="7"/>
      <c r="CL1274" s="7"/>
    </row>
    <row r="1275" spans="1:90">
      <c r="A1275" s="11"/>
      <c r="B1275" s="373"/>
      <c r="C1275" s="373"/>
      <c r="D1275" s="373"/>
      <c r="E1275" s="13"/>
      <c r="F1275" s="11"/>
      <c r="G1275" s="25"/>
      <c r="H1275" s="31"/>
      <c r="I1275" s="30"/>
      <c r="M1275" s="25"/>
      <c r="N1275" s="31"/>
      <c r="O1275" s="30"/>
      <c r="V1275" s="12"/>
      <c r="W1275" s="12"/>
      <c r="X1275" s="14"/>
      <c r="AB1275" s="25"/>
      <c r="AC1275" s="12"/>
      <c r="AD1275" s="12"/>
      <c r="AK1275" s="12"/>
      <c r="AL1275" s="30"/>
      <c r="AM1275" s="32"/>
      <c r="AQ1275" s="12"/>
      <c r="AR1275" s="12"/>
      <c r="AS1275" s="12"/>
      <c r="AZ1275" s="49"/>
      <c r="BA1275" s="30"/>
      <c r="BB1275" s="12"/>
      <c r="BF1275" s="12"/>
      <c r="BG1275" s="12"/>
      <c r="BH1275" s="12"/>
      <c r="BO1275" s="7"/>
      <c r="BP1275" s="7"/>
      <c r="BQ1275" s="7"/>
      <c r="BU1275" s="7"/>
      <c r="BV1275" s="7"/>
      <c r="BW1275" s="7"/>
      <c r="CD1275" s="7"/>
      <c r="CE1275" s="7"/>
      <c r="CF1275" s="7"/>
      <c r="CJ1275" s="7"/>
      <c r="CK1275" s="7"/>
      <c r="CL1275" s="7"/>
    </row>
    <row r="1276" spans="1:90">
      <c r="A1276" s="11"/>
      <c r="B1276" s="373"/>
      <c r="C1276" s="373"/>
      <c r="D1276" s="373"/>
      <c r="E1276" s="13"/>
      <c r="F1276" s="11"/>
      <c r="G1276" s="25"/>
      <c r="H1276" s="31"/>
      <c r="I1276" s="30"/>
      <c r="M1276" s="25"/>
      <c r="N1276" s="31"/>
      <c r="O1276" s="30"/>
      <c r="V1276" s="12"/>
      <c r="W1276" s="12"/>
      <c r="X1276" s="14"/>
      <c r="AB1276" s="25"/>
      <c r="AC1276" s="12"/>
      <c r="AD1276" s="12"/>
      <c r="AK1276" s="12"/>
      <c r="AL1276" s="30"/>
      <c r="AM1276" s="32"/>
      <c r="AQ1276" s="12"/>
      <c r="AR1276" s="12"/>
      <c r="AS1276" s="12"/>
      <c r="AZ1276" s="49"/>
      <c r="BA1276" s="30"/>
      <c r="BB1276" s="12"/>
      <c r="BF1276" s="12"/>
      <c r="BG1276" s="12"/>
      <c r="BH1276" s="12"/>
      <c r="BO1276" s="7"/>
      <c r="BP1276" s="7"/>
      <c r="BQ1276" s="7"/>
      <c r="BU1276" s="7"/>
      <c r="BV1276" s="7"/>
      <c r="BW1276" s="7"/>
      <c r="CD1276" s="7"/>
      <c r="CE1276" s="7"/>
      <c r="CF1276" s="7"/>
      <c r="CJ1276" s="7"/>
      <c r="CK1276" s="7"/>
      <c r="CL1276" s="7"/>
    </row>
    <row r="1277" spans="1:90">
      <c r="A1277" s="11"/>
      <c r="B1277" s="373"/>
      <c r="C1277" s="373"/>
      <c r="D1277" s="373"/>
      <c r="E1277" s="13"/>
      <c r="F1277" s="11"/>
      <c r="G1277" s="25"/>
      <c r="H1277" s="31"/>
      <c r="I1277" s="30"/>
      <c r="M1277" s="25"/>
      <c r="N1277" s="31"/>
      <c r="O1277" s="30"/>
      <c r="V1277" s="12"/>
      <c r="W1277" s="12"/>
      <c r="X1277" s="14"/>
      <c r="AB1277" s="25"/>
      <c r="AC1277" s="12"/>
      <c r="AD1277" s="12"/>
      <c r="AK1277" s="12"/>
      <c r="AL1277" s="30"/>
      <c r="AM1277" s="32"/>
      <c r="AQ1277" s="12"/>
      <c r="AR1277" s="12"/>
      <c r="AS1277" s="12"/>
      <c r="AZ1277" s="49"/>
      <c r="BA1277" s="30"/>
      <c r="BB1277" s="12"/>
      <c r="BF1277" s="12"/>
      <c r="BG1277" s="12"/>
      <c r="BH1277" s="12"/>
      <c r="BO1277" s="7"/>
      <c r="BP1277" s="7"/>
      <c r="BQ1277" s="7"/>
      <c r="BU1277" s="7"/>
      <c r="BV1277" s="7"/>
      <c r="BW1277" s="7"/>
      <c r="CD1277" s="7"/>
      <c r="CE1277" s="7"/>
      <c r="CF1277" s="7"/>
      <c r="CJ1277" s="7"/>
      <c r="CK1277" s="7"/>
      <c r="CL1277" s="7"/>
    </row>
    <row r="1278" spans="1:90">
      <c r="A1278" s="11"/>
      <c r="B1278" s="373"/>
      <c r="C1278" s="373"/>
      <c r="D1278" s="373"/>
      <c r="E1278" s="13"/>
      <c r="F1278" s="11"/>
      <c r="G1278" s="25"/>
      <c r="H1278" s="31"/>
      <c r="I1278" s="30"/>
      <c r="M1278" s="25"/>
      <c r="N1278" s="31"/>
      <c r="O1278" s="30"/>
      <c r="V1278" s="12"/>
      <c r="W1278" s="12"/>
      <c r="X1278" s="14"/>
      <c r="AB1278" s="25"/>
      <c r="AC1278" s="12"/>
      <c r="AD1278" s="12"/>
      <c r="AK1278" s="12"/>
      <c r="AL1278" s="30"/>
      <c r="AM1278" s="32"/>
      <c r="AQ1278" s="12"/>
      <c r="AR1278" s="12"/>
      <c r="AS1278" s="12"/>
      <c r="AZ1278" s="49"/>
      <c r="BA1278" s="30"/>
      <c r="BB1278" s="12"/>
      <c r="BF1278" s="12"/>
      <c r="BG1278" s="12"/>
      <c r="BH1278" s="12"/>
      <c r="BO1278" s="7"/>
      <c r="BP1278" s="7"/>
      <c r="BQ1278" s="7"/>
      <c r="BU1278" s="7"/>
      <c r="BV1278" s="7"/>
      <c r="BW1278" s="7"/>
      <c r="CD1278" s="7"/>
      <c r="CE1278" s="7"/>
      <c r="CF1278" s="7"/>
      <c r="CJ1278" s="7"/>
      <c r="CK1278" s="7"/>
      <c r="CL1278" s="7"/>
    </row>
    <row r="1279" spans="1:90">
      <c r="A1279" s="11"/>
      <c r="B1279" s="373"/>
      <c r="C1279" s="373"/>
      <c r="D1279" s="373"/>
      <c r="E1279" s="13"/>
      <c r="F1279" s="11"/>
      <c r="G1279" s="25"/>
      <c r="H1279" s="31"/>
      <c r="I1279" s="30"/>
      <c r="M1279" s="25"/>
      <c r="N1279" s="31"/>
      <c r="O1279" s="30"/>
      <c r="V1279" s="12"/>
      <c r="W1279" s="12"/>
      <c r="X1279" s="14"/>
      <c r="AB1279" s="25"/>
      <c r="AC1279" s="12"/>
      <c r="AD1279" s="12"/>
      <c r="AK1279" s="12"/>
      <c r="AL1279" s="30"/>
      <c r="AM1279" s="32"/>
      <c r="AQ1279" s="12"/>
      <c r="AR1279" s="12"/>
      <c r="AS1279" s="12"/>
      <c r="AZ1279" s="49"/>
      <c r="BA1279" s="30"/>
      <c r="BB1279" s="12"/>
      <c r="BF1279" s="12"/>
      <c r="BG1279" s="12"/>
      <c r="BH1279" s="12"/>
      <c r="BO1279" s="7"/>
      <c r="BP1279" s="7"/>
      <c r="BQ1279" s="7"/>
      <c r="BU1279" s="7"/>
      <c r="BV1279" s="7"/>
      <c r="BW1279" s="7"/>
      <c r="CD1279" s="7"/>
      <c r="CE1279" s="7"/>
      <c r="CF1279" s="7"/>
      <c r="CJ1279" s="7"/>
      <c r="CK1279" s="7"/>
      <c r="CL1279" s="7"/>
    </row>
    <row r="1280" spans="1:90">
      <c r="A1280" s="11"/>
      <c r="B1280" s="373"/>
      <c r="C1280" s="373"/>
      <c r="D1280" s="373"/>
      <c r="E1280" s="13"/>
      <c r="F1280" s="11"/>
      <c r="G1280" s="25"/>
      <c r="H1280" s="31"/>
      <c r="I1280" s="30"/>
      <c r="M1280" s="25"/>
      <c r="N1280" s="31"/>
      <c r="O1280" s="30"/>
      <c r="V1280" s="12"/>
      <c r="W1280" s="12"/>
      <c r="X1280" s="14"/>
      <c r="AB1280" s="25"/>
      <c r="AC1280" s="12"/>
      <c r="AD1280" s="12"/>
      <c r="AK1280" s="12"/>
      <c r="AL1280" s="30"/>
      <c r="AM1280" s="32"/>
      <c r="AQ1280" s="12"/>
      <c r="AR1280" s="12"/>
      <c r="AS1280" s="12"/>
      <c r="AZ1280" s="49"/>
      <c r="BA1280" s="30"/>
      <c r="BB1280" s="12"/>
      <c r="BF1280" s="12"/>
      <c r="BG1280" s="12"/>
      <c r="BH1280" s="12"/>
      <c r="BO1280" s="7"/>
      <c r="BP1280" s="7"/>
      <c r="BQ1280" s="7"/>
      <c r="BU1280" s="7"/>
      <c r="BV1280" s="7"/>
      <c r="BW1280" s="7"/>
      <c r="CD1280" s="7"/>
      <c r="CE1280" s="7"/>
      <c r="CF1280" s="7"/>
      <c r="CJ1280" s="7"/>
      <c r="CK1280" s="7"/>
      <c r="CL1280" s="7"/>
    </row>
    <row r="1281" spans="1:90">
      <c r="A1281" s="11"/>
      <c r="B1281" s="373"/>
      <c r="C1281" s="373"/>
      <c r="D1281" s="373"/>
      <c r="E1281" s="13"/>
      <c r="F1281" s="11"/>
      <c r="G1281" s="25"/>
      <c r="H1281" s="31"/>
      <c r="I1281" s="30"/>
      <c r="M1281" s="25"/>
      <c r="N1281" s="31"/>
      <c r="O1281" s="30"/>
      <c r="V1281" s="12"/>
      <c r="W1281" s="12"/>
      <c r="X1281" s="14"/>
      <c r="AB1281" s="25"/>
      <c r="AC1281" s="12"/>
      <c r="AD1281" s="12"/>
      <c r="AK1281" s="12"/>
      <c r="AL1281" s="30"/>
      <c r="AM1281" s="32"/>
      <c r="AQ1281" s="12"/>
      <c r="AR1281" s="12"/>
      <c r="AS1281" s="12"/>
      <c r="AZ1281" s="49"/>
      <c r="BA1281" s="30"/>
      <c r="BB1281" s="12"/>
      <c r="BF1281" s="12"/>
      <c r="BG1281" s="12"/>
      <c r="BH1281" s="12"/>
      <c r="BO1281" s="7"/>
      <c r="BP1281" s="7"/>
      <c r="BQ1281" s="7"/>
      <c r="BU1281" s="7"/>
      <c r="BV1281" s="7"/>
      <c r="BW1281" s="7"/>
      <c r="CD1281" s="7"/>
      <c r="CE1281" s="7"/>
      <c r="CF1281" s="7"/>
      <c r="CJ1281" s="7"/>
      <c r="CK1281" s="7"/>
      <c r="CL1281" s="7"/>
    </row>
    <row r="1282" spans="1:90">
      <c r="A1282" s="11"/>
      <c r="B1282" s="373"/>
      <c r="C1282" s="373"/>
      <c r="D1282" s="373"/>
      <c r="E1282" s="13"/>
      <c r="F1282" s="11"/>
      <c r="G1282" s="25"/>
      <c r="H1282" s="31"/>
      <c r="I1282" s="30"/>
      <c r="M1282" s="25"/>
      <c r="N1282" s="31"/>
      <c r="O1282" s="30"/>
      <c r="V1282" s="12"/>
      <c r="W1282" s="12"/>
      <c r="X1282" s="14"/>
      <c r="AB1282" s="25"/>
      <c r="AC1282" s="12"/>
      <c r="AD1282" s="12"/>
      <c r="AK1282" s="12"/>
      <c r="AL1282" s="30"/>
      <c r="AM1282" s="32"/>
      <c r="AQ1282" s="12"/>
      <c r="AR1282" s="12"/>
      <c r="AS1282" s="12"/>
      <c r="AZ1282" s="49"/>
      <c r="BA1282" s="30"/>
      <c r="BB1282" s="12"/>
      <c r="BF1282" s="12"/>
      <c r="BG1282" s="12"/>
      <c r="BH1282" s="12"/>
      <c r="BO1282" s="7"/>
      <c r="BP1282" s="7"/>
      <c r="BQ1282" s="7"/>
      <c r="BU1282" s="7"/>
      <c r="BV1282" s="7"/>
      <c r="BW1282" s="7"/>
      <c r="CD1282" s="7"/>
      <c r="CE1282" s="7"/>
      <c r="CF1282" s="7"/>
      <c r="CJ1282" s="7"/>
      <c r="CK1282" s="7"/>
      <c r="CL1282" s="7"/>
    </row>
    <row r="1283" spans="1:90">
      <c r="A1283" s="11"/>
      <c r="B1283" s="373"/>
      <c r="C1283" s="373"/>
      <c r="D1283" s="373"/>
      <c r="E1283" s="13"/>
      <c r="F1283" s="11"/>
      <c r="G1283" s="25"/>
      <c r="H1283" s="31"/>
      <c r="I1283" s="30"/>
      <c r="M1283" s="25"/>
      <c r="N1283" s="31"/>
      <c r="O1283" s="30"/>
      <c r="V1283" s="12"/>
      <c r="W1283" s="12"/>
      <c r="X1283" s="14"/>
      <c r="AB1283" s="25"/>
      <c r="AC1283" s="12"/>
      <c r="AD1283" s="12"/>
      <c r="AK1283" s="12"/>
      <c r="AL1283" s="30"/>
      <c r="AM1283" s="32"/>
      <c r="AQ1283" s="12"/>
      <c r="AR1283" s="12"/>
      <c r="AS1283" s="12"/>
      <c r="AZ1283" s="49"/>
      <c r="BA1283" s="30"/>
      <c r="BB1283" s="12"/>
      <c r="BF1283" s="12"/>
      <c r="BG1283" s="12"/>
      <c r="BH1283" s="12"/>
      <c r="BO1283" s="7"/>
      <c r="BP1283" s="7"/>
      <c r="BQ1283" s="7"/>
      <c r="BU1283" s="7"/>
      <c r="BV1283" s="7"/>
      <c r="BW1283" s="7"/>
      <c r="CD1283" s="7"/>
      <c r="CE1283" s="7"/>
      <c r="CF1283" s="7"/>
      <c r="CJ1283" s="7"/>
      <c r="CK1283" s="7"/>
      <c r="CL1283" s="7"/>
    </row>
    <row r="1284" spans="1:90">
      <c r="A1284" s="11"/>
      <c r="B1284" s="373"/>
      <c r="C1284" s="373"/>
      <c r="D1284" s="373"/>
      <c r="E1284" s="13"/>
      <c r="F1284" s="11"/>
      <c r="G1284" s="25"/>
      <c r="H1284" s="31"/>
      <c r="I1284" s="30"/>
      <c r="M1284" s="25"/>
      <c r="N1284" s="31"/>
      <c r="O1284" s="30"/>
      <c r="V1284" s="12"/>
      <c r="W1284" s="12"/>
      <c r="X1284" s="14"/>
      <c r="AB1284" s="25"/>
      <c r="AC1284" s="12"/>
      <c r="AD1284" s="12"/>
      <c r="AK1284" s="12"/>
      <c r="AL1284" s="30"/>
      <c r="AM1284" s="32"/>
      <c r="AQ1284" s="12"/>
      <c r="AR1284" s="12"/>
      <c r="AS1284" s="12"/>
      <c r="AZ1284" s="49"/>
      <c r="BA1284" s="30"/>
      <c r="BB1284" s="12"/>
      <c r="BF1284" s="12"/>
      <c r="BG1284" s="12"/>
      <c r="BH1284" s="12"/>
      <c r="BO1284" s="7"/>
      <c r="BP1284" s="7"/>
      <c r="BQ1284" s="7"/>
      <c r="BU1284" s="7"/>
      <c r="BV1284" s="7"/>
      <c r="BW1284" s="7"/>
      <c r="CD1284" s="7"/>
      <c r="CE1284" s="7"/>
      <c r="CF1284" s="7"/>
      <c r="CJ1284" s="7"/>
      <c r="CK1284" s="7"/>
      <c r="CL1284" s="7"/>
    </row>
    <row r="1285" spans="1:90">
      <c r="A1285" s="11"/>
      <c r="B1285" s="373"/>
      <c r="C1285" s="373"/>
      <c r="D1285" s="373"/>
      <c r="E1285" s="13"/>
      <c r="F1285" s="11"/>
      <c r="G1285" s="25"/>
      <c r="H1285" s="31"/>
      <c r="I1285" s="30"/>
      <c r="M1285" s="25"/>
      <c r="N1285" s="31"/>
      <c r="O1285" s="30"/>
      <c r="V1285" s="12"/>
      <c r="W1285" s="12"/>
      <c r="X1285" s="14"/>
      <c r="AB1285" s="25"/>
      <c r="AC1285" s="12"/>
      <c r="AD1285" s="12"/>
      <c r="AK1285" s="12"/>
      <c r="AL1285" s="30"/>
      <c r="AM1285" s="32"/>
      <c r="AQ1285" s="12"/>
      <c r="AR1285" s="12"/>
      <c r="AS1285" s="12"/>
      <c r="AZ1285" s="49"/>
      <c r="BA1285" s="30"/>
      <c r="BB1285" s="12"/>
      <c r="BF1285" s="12"/>
      <c r="BG1285" s="12"/>
      <c r="BH1285" s="12"/>
      <c r="BO1285" s="7"/>
      <c r="BP1285" s="7"/>
      <c r="BQ1285" s="7"/>
      <c r="BU1285" s="7"/>
      <c r="BV1285" s="7"/>
      <c r="BW1285" s="7"/>
      <c r="CD1285" s="7"/>
      <c r="CE1285" s="7"/>
      <c r="CF1285" s="7"/>
      <c r="CJ1285" s="7"/>
      <c r="CK1285" s="7"/>
      <c r="CL1285" s="7"/>
    </row>
    <row r="1286" spans="1:90">
      <c r="A1286" s="11"/>
      <c r="B1286" s="373"/>
      <c r="C1286" s="373"/>
      <c r="D1286" s="373"/>
      <c r="E1286" s="13"/>
      <c r="F1286" s="11"/>
      <c r="G1286" s="25"/>
      <c r="H1286" s="31"/>
      <c r="I1286" s="30"/>
      <c r="M1286" s="25"/>
      <c r="N1286" s="31"/>
      <c r="O1286" s="30"/>
      <c r="V1286" s="12"/>
      <c r="W1286" s="12"/>
      <c r="X1286" s="14"/>
      <c r="AB1286" s="25"/>
      <c r="AC1286" s="12"/>
      <c r="AD1286" s="12"/>
      <c r="AK1286" s="12"/>
      <c r="AL1286" s="30"/>
      <c r="AM1286" s="32"/>
      <c r="AQ1286" s="12"/>
      <c r="AR1286" s="12"/>
      <c r="AS1286" s="12"/>
      <c r="AZ1286" s="49"/>
      <c r="BA1286" s="30"/>
      <c r="BB1286" s="12"/>
      <c r="BF1286" s="12"/>
      <c r="BG1286" s="12"/>
      <c r="BH1286" s="12"/>
      <c r="BO1286" s="7"/>
      <c r="BP1286" s="7"/>
      <c r="BQ1286" s="7"/>
      <c r="BU1286" s="7"/>
      <c r="BV1286" s="7"/>
      <c r="BW1286" s="7"/>
      <c r="CD1286" s="7"/>
      <c r="CE1286" s="7"/>
      <c r="CF1286" s="7"/>
      <c r="CJ1286" s="7"/>
      <c r="CK1286" s="7"/>
      <c r="CL1286" s="7"/>
    </row>
    <row r="1287" spans="1:90">
      <c r="A1287" s="11"/>
      <c r="B1287" s="373"/>
      <c r="C1287" s="373"/>
      <c r="D1287" s="373"/>
      <c r="E1287" s="13"/>
      <c r="F1287" s="11"/>
      <c r="G1287" s="25"/>
      <c r="H1287" s="31"/>
      <c r="I1287" s="30"/>
      <c r="M1287" s="25"/>
      <c r="N1287" s="31"/>
      <c r="O1287" s="30"/>
      <c r="V1287" s="12"/>
      <c r="W1287" s="12"/>
      <c r="X1287" s="14"/>
      <c r="AB1287" s="25"/>
      <c r="AC1287" s="12"/>
      <c r="AD1287" s="12"/>
      <c r="AK1287" s="12"/>
      <c r="AL1287" s="30"/>
      <c r="AM1287" s="32"/>
      <c r="AQ1287" s="12"/>
      <c r="AR1287" s="12"/>
      <c r="AS1287" s="12"/>
      <c r="AZ1287" s="49"/>
      <c r="BA1287" s="30"/>
      <c r="BB1287" s="12"/>
      <c r="BF1287" s="12"/>
      <c r="BG1287" s="12"/>
      <c r="BH1287" s="12"/>
      <c r="BO1287" s="7"/>
      <c r="BP1287" s="7"/>
      <c r="BQ1287" s="7"/>
      <c r="BU1287" s="7"/>
      <c r="BV1287" s="7"/>
      <c r="BW1287" s="7"/>
      <c r="CD1287" s="7"/>
      <c r="CE1287" s="7"/>
      <c r="CF1287" s="7"/>
      <c r="CJ1287" s="7"/>
      <c r="CK1287" s="7"/>
      <c r="CL1287" s="7"/>
    </row>
    <row r="1288" spans="1:90">
      <c r="A1288" s="11"/>
      <c r="B1288" s="373"/>
      <c r="C1288" s="373"/>
      <c r="D1288" s="373"/>
      <c r="E1288" s="13"/>
      <c r="F1288" s="11"/>
      <c r="G1288" s="25"/>
      <c r="H1288" s="31"/>
      <c r="I1288" s="30"/>
      <c r="M1288" s="25"/>
      <c r="N1288" s="31"/>
      <c r="O1288" s="30"/>
      <c r="V1288" s="12"/>
      <c r="W1288" s="12"/>
      <c r="X1288" s="14"/>
      <c r="AB1288" s="25"/>
      <c r="AC1288" s="12"/>
      <c r="AD1288" s="12"/>
      <c r="AK1288" s="12"/>
      <c r="AL1288" s="30"/>
      <c r="AM1288" s="32"/>
      <c r="AQ1288" s="12"/>
      <c r="AR1288" s="12"/>
      <c r="AS1288" s="12"/>
      <c r="AZ1288" s="49"/>
      <c r="BA1288" s="30"/>
      <c r="BB1288" s="12"/>
      <c r="BF1288" s="12"/>
      <c r="BG1288" s="12"/>
      <c r="BH1288" s="12"/>
      <c r="BO1288" s="7"/>
      <c r="BP1288" s="7"/>
      <c r="BQ1288" s="7"/>
      <c r="BU1288" s="7"/>
      <c r="BV1288" s="7"/>
      <c r="BW1288" s="7"/>
      <c r="CD1288" s="7"/>
      <c r="CE1288" s="7"/>
      <c r="CF1288" s="7"/>
      <c r="CJ1288" s="7"/>
      <c r="CK1288" s="7"/>
      <c r="CL1288" s="7"/>
    </row>
    <row r="1289" spans="1:90">
      <c r="A1289" s="11"/>
      <c r="B1289" s="373"/>
      <c r="C1289" s="373"/>
      <c r="D1289" s="373"/>
      <c r="E1289" s="13"/>
      <c r="F1289" s="11"/>
      <c r="G1289" s="25"/>
      <c r="H1289" s="31"/>
      <c r="I1289" s="30"/>
      <c r="M1289" s="25"/>
      <c r="N1289" s="31"/>
      <c r="O1289" s="30"/>
      <c r="V1289" s="12"/>
      <c r="W1289" s="12"/>
      <c r="X1289" s="14"/>
      <c r="AB1289" s="25"/>
      <c r="AC1289" s="12"/>
      <c r="AD1289" s="12"/>
      <c r="AK1289" s="12"/>
      <c r="AL1289" s="30"/>
      <c r="AM1289" s="32"/>
      <c r="AQ1289" s="12"/>
      <c r="AR1289" s="12"/>
      <c r="AS1289" s="12"/>
      <c r="AZ1289" s="49"/>
      <c r="BA1289" s="30"/>
      <c r="BB1289" s="12"/>
      <c r="BF1289" s="12"/>
      <c r="BG1289" s="12"/>
      <c r="BH1289" s="12"/>
      <c r="BO1289" s="7"/>
      <c r="BP1289" s="7"/>
      <c r="BQ1289" s="7"/>
      <c r="BU1289" s="7"/>
      <c r="BV1289" s="7"/>
      <c r="BW1289" s="7"/>
      <c r="CD1289" s="7"/>
      <c r="CE1289" s="7"/>
      <c r="CF1289" s="7"/>
      <c r="CJ1289" s="7"/>
      <c r="CK1289" s="7"/>
      <c r="CL1289" s="7"/>
    </row>
    <row r="1290" spans="1:90">
      <c r="A1290" s="11"/>
      <c r="B1290" s="373"/>
      <c r="C1290" s="373"/>
      <c r="D1290" s="373"/>
      <c r="E1290" s="13"/>
      <c r="F1290" s="11"/>
      <c r="G1290" s="25"/>
      <c r="H1290" s="31"/>
      <c r="I1290" s="30"/>
      <c r="M1290" s="25"/>
      <c r="N1290" s="31"/>
      <c r="O1290" s="30"/>
      <c r="V1290" s="12"/>
      <c r="W1290" s="12"/>
      <c r="X1290" s="14"/>
      <c r="AB1290" s="25"/>
      <c r="AC1290" s="12"/>
      <c r="AD1290" s="12"/>
      <c r="AK1290" s="12"/>
      <c r="AL1290" s="30"/>
      <c r="AM1290" s="32"/>
      <c r="AQ1290" s="12"/>
      <c r="AR1290" s="12"/>
      <c r="AS1290" s="12"/>
      <c r="AZ1290" s="49"/>
      <c r="BA1290" s="30"/>
      <c r="BB1290" s="12"/>
      <c r="BF1290" s="12"/>
      <c r="BG1290" s="12"/>
      <c r="BH1290" s="12"/>
      <c r="BO1290" s="7"/>
      <c r="BP1290" s="7"/>
      <c r="BQ1290" s="7"/>
      <c r="BU1290" s="7"/>
      <c r="BV1290" s="7"/>
      <c r="BW1290" s="7"/>
      <c r="CD1290" s="7"/>
      <c r="CE1290" s="7"/>
      <c r="CF1290" s="7"/>
      <c r="CJ1290" s="7"/>
      <c r="CK1290" s="7"/>
      <c r="CL1290" s="7"/>
    </row>
    <row r="1291" spans="1:90">
      <c r="A1291" s="11"/>
      <c r="B1291" s="373"/>
      <c r="C1291" s="373"/>
      <c r="D1291" s="373"/>
      <c r="E1291" s="13"/>
      <c r="F1291" s="11"/>
      <c r="G1291" s="25"/>
      <c r="H1291" s="31"/>
      <c r="I1291" s="30"/>
      <c r="M1291" s="25"/>
      <c r="N1291" s="31"/>
      <c r="O1291" s="30"/>
      <c r="V1291" s="12"/>
      <c r="W1291" s="12"/>
      <c r="X1291" s="14"/>
      <c r="AB1291" s="25"/>
      <c r="AC1291" s="12"/>
      <c r="AD1291" s="12"/>
      <c r="AK1291" s="12"/>
      <c r="AL1291" s="30"/>
      <c r="AM1291" s="32"/>
      <c r="AQ1291" s="12"/>
      <c r="AR1291" s="12"/>
      <c r="AS1291" s="12"/>
      <c r="AZ1291" s="49"/>
      <c r="BA1291" s="30"/>
      <c r="BB1291" s="12"/>
      <c r="BF1291" s="12"/>
      <c r="BG1291" s="12"/>
      <c r="BH1291" s="12"/>
      <c r="BO1291" s="7"/>
      <c r="BP1291" s="7"/>
      <c r="BQ1291" s="7"/>
      <c r="BU1291" s="7"/>
      <c r="BV1291" s="7"/>
      <c r="BW1291" s="7"/>
      <c r="CD1291" s="7"/>
      <c r="CE1291" s="7"/>
      <c r="CF1291" s="7"/>
      <c r="CJ1291" s="7"/>
      <c r="CK1291" s="7"/>
      <c r="CL1291" s="7"/>
    </row>
    <row r="1292" spans="1:90">
      <c r="A1292" s="11"/>
      <c r="B1292" s="373"/>
      <c r="C1292" s="373"/>
      <c r="D1292" s="373"/>
      <c r="E1292" s="13"/>
      <c r="F1292" s="11"/>
      <c r="G1292" s="25"/>
      <c r="H1292" s="31"/>
      <c r="I1292" s="30"/>
      <c r="M1292" s="25"/>
      <c r="N1292" s="31"/>
      <c r="O1292" s="30"/>
      <c r="V1292" s="12"/>
      <c r="W1292" s="12"/>
      <c r="X1292" s="14"/>
      <c r="AB1292" s="25"/>
      <c r="AC1292" s="12"/>
      <c r="AD1292" s="12"/>
      <c r="AK1292" s="12"/>
      <c r="AL1292" s="30"/>
      <c r="AM1292" s="32"/>
      <c r="AQ1292" s="12"/>
      <c r="AR1292" s="12"/>
      <c r="AS1292" s="12"/>
      <c r="AZ1292" s="49"/>
      <c r="BA1292" s="30"/>
      <c r="BB1292" s="12"/>
      <c r="BF1292" s="12"/>
      <c r="BG1292" s="12"/>
      <c r="BH1292" s="12"/>
      <c r="BO1292" s="7"/>
      <c r="BP1292" s="7"/>
      <c r="BQ1292" s="7"/>
      <c r="BU1292" s="7"/>
      <c r="BV1292" s="7"/>
      <c r="BW1292" s="7"/>
      <c r="CD1292" s="7"/>
      <c r="CE1292" s="7"/>
      <c r="CF1292" s="7"/>
      <c r="CJ1292" s="7"/>
      <c r="CK1292" s="7"/>
      <c r="CL1292" s="7"/>
    </row>
    <row r="1293" spans="1:90">
      <c r="A1293" s="11"/>
      <c r="B1293" s="373"/>
      <c r="C1293" s="373"/>
      <c r="D1293" s="373"/>
      <c r="E1293" s="13"/>
      <c r="F1293" s="11"/>
      <c r="G1293" s="25"/>
      <c r="H1293" s="31"/>
      <c r="I1293" s="30"/>
      <c r="M1293" s="25"/>
      <c r="N1293" s="31"/>
      <c r="O1293" s="30"/>
      <c r="V1293" s="12"/>
      <c r="W1293" s="12"/>
      <c r="X1293" s="14"/>
      <c r="AB1293" s="25"/>
      <c r="AC1293" s="12"/>
      <c r="AD1293" s="12"/>
      <c r="AK1293" s="12"/>
      <c r="AL1293" s="30"/>
      <c r="AM1293" s="32"/>
      <c r="AQ1293" s="12"/>
      <c r="AR1293" s="12"/>
      <c r="AS1293" s="12"/>
      <c r="AZ1293" s="49"/>
      <c r="BA1293" s="30"/>
      <c r="BB1293" s="12"/>
      <c r="BF1293" s="12"/>
      <c r="BG1293" s="12"/>
      <c r="BH1293" s="12"/>
      <c r="BO1293" s="7"/>
      <c r="BP1293" s="7"/>
      <c r="BQ1293" s="7"/>
      <c r="BU1293" s="7"/>
      <c r="BV1293" s="7"/>
      <c r="BW1293" s="7"/>
      <c r="CD1293" s="7"/>
      <c r="CE1293" s="7"/>
      <c r="CF1293" s="7"/>
      <c r="CJ1293" s="7"/>
      <c r="CK1293" s="7"/>
      <c r="CL1293" s="7"/>
    </row>
    <row r="1294" spans="1:90">
      <c r="A1294" s="11"/>
      <c r="B1294" s="373"/>
      <c r="C1294" s="373"/>
      <c r="D1294" s="373"/>
      <c r="E1294" s="13"/>
      <c r="F1294" s="11"/>
      <c r="G1294" s="25"/>
      <c r="H1294" s="31"/>
      <c r="I1294" s="30"/>
      <c r="M1294" s="25"/>
      <c r="N1294" s="31"/>
      <c r="O1294" s="30"/>
      <c r="V1294" s="12"/>
      <c r="W1294" s="12"/>
      <c r="X1294" s="14"/>
      <c r="AB1294" s="25"/>
      <c r="AC1294" s="12"/>
      <c r="AD1294" s="12"/>
      <c r="AK1294" s="12"/>
      <c r="AL1294" s="30"/>
      <c r="AM1294" s="32"/>
      <c r="AQ1294" s="12"/>
      <c r="AR1294" s="12"/>
      <c r="AS1294" s="12"/>
      <c r="AZ1294" s="49"/>
      <c r="BA1294" s="30"/>
      <c r="BB1294" s="12"/>
      <c r="BF1294" s="12"/>
      <c r="BG1294" s="12"/>
      <c r="BH1294" s="12"/>
      <c r="BO1294" s="7"/>
      <c r="BP1294" s="7"/>
      <c r="BQ1294" s="7"/>
      <c r="BU1294" s="7"/>
      <c r="BV1294" s="7"/>
      <c r="BW1294" s="7"/>
      <c r="CD1294" s="7"/>
      <c r="CE1294" s="7"/>
      <c r="CF1294" s="7"/>
      <c r="CJ1294" s="7"/>
      <c r="CK1294" s="7"/>
      <c r="CL1294" s="7"/>
    </row>
    <row r="1295" spans="1:90">
      <c r="A1295" s="11"/>
      <c r="B1295" s="373"/>
      <c r="C1295" s="373"/>
      <c r="D1295" s="373"/>
      <c r="E1295" s="13"/>
      <c r="F1295" s="11"/>
      <c r="G1295" s="25"/>
      <c r="H1295" s="31"/>
      <c r="I1295" s="30"/>
      <c r="M1295" s="25"/>
      <c r="N1295" s="31"/>
      <c r="O1295" s="30"/>
      <c r="V1295" s="12"/>
      <c r="W1295" s="12"/>
      <c r="X1295" s="14"/>
      <c r="AB1295" s="25"/>
      <c r="AC1295" s="12"/>
      <c r="AD1295" s="12"/>
      <c r="AK1295" s="12"/>
      <c r="AL1295" s="30"/>
      <c r="AM1295" s="32"/>
      <c r="AQ1295" s="12"/>
      <c r="AR1295" s="12"/>
      <c r="AS1295" s="12"/>
      <c r="AZ1295" s="49"/>
      <c r="BA1295" s="30"/>
      <c r="BB1295" s="12"/>
      <c r="BF1295" s="12"/>
      <c r="BG1295" s="12"/>
      <c r="BH1295" s="12"/>
      <c r="BO1295" s="7"/>
      <c r="BP1295" s="7"/>
      <c r="BQ1295" s="7"/>
      <c r="BU1295" s="7"/>
      <c r="BV1295" s="7"/>
      <c r="BW1295" s="7"/>
      <c r="CD1295" s="7"/>
      <c r="CE1295" s="7"/>
      <c r="CF1295" s="7"/>
      <c r="CJ1295" s="7"/>
      <c r="CK1295" s="7"/>
      <c r="CL1295" s="7"/>
    </row>
    <row r="1296" spans="1:90">
      <c r="A1296" s="11"/>
      <c r="B1296" s="373"/>
      <c r="C1296" s="373"/>
      <c r="D1296" s="373"/>
      <c r="E1296" s="13"/>
      <c r="F1296" s="11"/>
      <c r="G1296" s="25"/>
      <c r="H1296" s="31"/>
      <c r="I1296" s="30"/>
      <c r="M1296" s="25"/>
      <c r="N1296" s="31"/>
      <c r="O1296" s="30"/>
      <c r="V1296" s="12"/>
      <c r="W1296" s="12"/>
      <c r="X1296" s="14"/>
      <c r="AB1296" s="25"/>
      <c r="AC1296" s="12"/>
      <c r="AD1296" s="12"/>
      <c r="AK1296" s="12"/>
      <c r="AL1296" s="30"/>
      <c r="AM1296" s="32"/>
      <c r="AQ1296" s="12"/>
      <c r="AR1296" s="12"/>
      <c r="AS1296" s="12"/>
      <c r="AZ1296" s="49"/>
      <c r="BA1296" s="30"/>
      <c r="BB1296" s="12"/>
      <c r="BF1296" s="12"/>
      <c r="BG1296" s="12"/>
      <c r="BH1296" s="12"/>
      <c r="BO1296" s="7"/>
      <c r="BP1296" s="7"/>
      <c r="BQ1296" s="7"/>
      <c r="BU1296" s="7"/>
      <c r="BV1296" s="7"/>
      <c r="BW1296" s="7"/>
      <c r="CD1296" s="7"/>
      <c r="CE1296" s="7"/>
      <c r="CF1296" s="7"/>
      <c r="CJ1296" s="7"/>
      <c r="CK1296" s="7"/>
      <c r="CL1296" s="7"/>
    </row>
    <row r="1297" spans="1:90">
      <c r="A1297" s="11"/>
      <c r="B1297" s="373"/>
      <c r="C1297" s="373"/>
      <c r="D1297" s="373"/>
      <c r="E1297" s="13"/>
      <c r="F1297" s="11"/>
      <c r="G1297" s="25"/>
      <c r="H1297" s="31"/>
      <c r="I1297" s="30"/>
      <c r="M1297" s="25"/>
      <c r="N1297" s="31"/>
      <c r="O1297" s="30"/>
      <c r="V1297" s="12"/>
      <c r="W1297" s="12"/>
      <c r="X1297" s="14"/>
      <c r="AB1297" s="25"/>
      <c r="AC1297" s="12"/>
      <c r="AD1297" s="12"/>
      <c r="AK1297" s="12"/>
      <c r="AL1297" s="30"/>
      <c r="AM1297" s="32"/>
      <c r="AQ1297" s="12"/>
      <c r="AR1297" s="12"/>
      <c r="AS1297" s="12"/>
      <c r="AZ1297" s="49"/>
      <c r="BA1297" s="30"/>
      <c r="BB1297" s="12"/>
      <c r="BF1297" s="12"/>
      <c r="BG1297" s="12"/>
      <c r="BH1297" s="12"/>
      <c r="BO1297" s="7"/>
      <c r="BP1297" s="7"/>
      <c r="BQ1297" s="7"/>
      <c r="BU1297" s="7"/>
      <c r="BV1297" s="7"/>
      <c r="BW1297" s="7"/>
      <c r="CD1297" s="7"/>
      <c r="CE1297" s="7"/>
      <c r="CF1297" s="7"/>
      <c r="CJ1297" s="7"/>
      <c r="CK1297" s="7"/>
      <c r="CL1297" s="7"/>
    </row>
    <row r="1298" spans="1:90">
      <c r="A1298" s="11"/>
      <c r="B1298" s="373"/>
      <c r="C1298" s="373"/>
      <c r="D1298" s="373"/>
      <c r="E1298" s="13"/>
      <c r="F1298" s="11"/>
      <c r="G1298" s="25"/>
      <c r="H1298" s="31"/>
      <c r="I1298" s="30"/>
      <c r="M1298" s="25"/>
      <c r="N1298" s="31"/>
      <c r="O1298" s="30"/>
      <c r="V1298" s="12"/>
      <c r="W1298" s="12"/>
      <c r="X1298" s="14"/>
      <c r="AB1298" s="25"/>
      <c r="AC1298" s="12"/>
      <c r="AD1298" s="12"/>
      <c r="AK1298" s="12"/>
      <c r="AL1298" s="30"/>
      <c r="AM1298" s="32"/>
      <c r="AQ1298" s="12"/>
      <c r="AR1298" s="12"/>
      <c r="AS1298" s="12"/>
      <c r="AZ1298" s="49"/>
      <c r="BA1298" s="30"/>
      <c r="BB1298" s="12"/>
      <c r="BF1298" s="12"/>
      <c r="BG1298" s="12"/>
      <c r="BH1298" s="12"/>
      <c r="BO1298" s="7"/>
      <c r="BP1298" s="7"/>
      <c r="BQ1298" s="7"/>
      <c r="BU1298" s="7"/>
      <c r="BV1298" s="7"/>
      <c r="BW1298" s="7"/>
      <c r="CD1298" s="7"/>
      <c r="CE1298" s="7"/>
      <c r="CF1298" s="7"/>
      <c r="CJ1298" s="7"/>
      <c r="CK1298" s="7"/>
      <c r="CL1298" s="7"/>
    </row>
    <row r="1299" spans="1:90">
      <c r="A1299" s="11"/>
      <c r="B1299" s="373"/>
      <c r="C1299" s="373"/>
      <c r="D1299" s="373"/>
      <c r="E1299" s="13"/>
      <c r="F1299" s="11"/>
      <c r="G1299" s="25"/>
      <c r="H1299" s="31"/>
      <c r="I1299" s="30"/>
      <c r="M1299" s="25"/>
      <c r="N1299" s="31"/>
      <c r="O1299" s="30"/>
      <c r="V1299" s="12"/>
      <c r="W1299" s="12"/>
      <c r="X1299" s="14"/>
      <c r="AB1299" s="25"/>
      <c r="AC1299" s="12"/>
      <c r="AD1299" s="12"/>
      <c r="AK1299" s="12"/>
      <c r="AL1299" s="30"/>
      <c r="AM1299" s="32"/>
      <c r="AQ1299" s="12"/>
      <c r="AR1299" s="12"/>
      <c r="AS1299" s="12"/>
      <c r="AZ1299" s="49"/>
      <c r="BA1299" s="30"/>
      <c r="BB1299" s="12"/>
      <c r="BF1299" s="12"/>
      <c r="BG1299" s="12"/>
      <c r="BH1299" s="12"/>
      <c r="BO1299" s="7"/>
      <c r="BP1299" s="7"/>
      <c r="BQ1299" s="7"/>
      <c r="BU1299" s="7"/>
      <c r="BV1299" s="7"/>
      <c r="BW1299" s="7"/>
      <c r="CD1299" s="7"/>
      <c r="CE1299" s="7"/>
      <c r="CF1299" s="7"/>
      <c r="CJ1299" s="7"/>
      <c r="CK1299" s="7"/>
      <c r="CL1299" s="7"/>
    </row>
    <row r="1300" spans="1:90">
      <c r="A1300" s="11"/>
      <c r="B1300" s="373"/>
      <c r="C1300" s="373"/>
      <c r="D1300" s="373"/>
      <c r="E1300" s="13"/>
      <c r="F1300" s="11"/>
      <c r="G1300" s="25"/>
      <c r="H1300" s="31"/>
      <c r="I1300" s="30"/>
      <c r="M1300" s="25"/>
      <c r="N1300" s="31"/>
      <c r="O1300" s="30"/>
      <c r="V1300" s="12"/>
      <c r="W1300" s="12"/>
      <c r="X1300" s="14"/>
      <c r="AB1300" s="25"/>
      <c r="AC1300" s="12"/>
      <c r="AD1300" s="12"/>
      <c r="AK1300" s="12"/>
      <c r="AL1300" s="30"/>
      <c r="AM1300" s="32"/>
      <c r="AQ1300" s="12"/>
      <c r="AR1300" s="12"/>
      <c r="AS1300" s="12"/>
      <c r="AZ1300" s="49"/>
      <c r="BA1300" s="30"/>
      <c r="BB1300" s="12"/>
      <c r="BF1300" s="12"/>
      <c r="BG1300" s="12"/>
      <c r="BH1300" s="12"/>
      <c r="BO1300" s="7"/>
      <c r="BP1300" s="7"/>
      <c r="BQ1300" s="7"/>
      <c r="BU1300" s="7"/>
      <c r="BV1300" s="7"/>
      <c r="BW1300" s="7"/>
      <c r="CD1300" s="7"/>
      <c r="CE1300" s="7"/>
      <c r="CF1300" s="7"/>
      <c r="CJ1300" s="7"/>
      <c r="CK1300" s="7"/>
      <c r="CL1300" s="7"/>
    </row>
    <row r="1301" spans="1:90">
      <c r="A1301" s="11"/>
      <c r="B1301" s="373"/>
      <c r="C1301" s="373"/>
      <c r="D1301" s="373"/>
      <c r="E1301" s="13"/>
      <c r="F1301" s="11"/>
      <c r="G1301" s="25"/>
      <c r="H1301" s="31"/>
      <c r="I1301" s="30"/>
      <c r="M1301" s="25"/>
      <c r="N1301" s="31"/>
      <c r="O1301" s="30"/>
      <c r="V1301" s="12"/>
      <c r="W1301" s="12"/>
      <c r="X1301" s="14"/>
      <c r="AB1301" s="25"/>
      <c r="AC1301" s="12"/>
      <c r="AD1301" s="12"/>
      <c r="AK1301" s="12"/>
      <c r="AL1301" s="30"/>
      <c r="AM1301" s="32"/>
      <c r="AQ1301" s="12"/>
      <c r="AR1301" s="12"/>
      <c r="AS1301" s="12"/>
      <c r="AZ1301" s="49"/>
      <c r="BA1301" s="30"/>
      <c r="BB1301" s="12"/>
      <c r="BF1301" s="12"/>
      <c r="BG1301" s="12"/>
      <c r="BH1301" s="12"/>
      <c r="BO1301" s="7"/>
      <c r="BP1301" s="7"/>
      <c r="BQ1301" s="7"/>
      <c r="BU1301" s="7"/>
      <c r="BV1301" s="7"/>
      <c r="BW1301" s="7"/>
      <c r="CD1301" s="7"/>
      <c r="CE1301" s="7"/>
      <c r="CF1301" s="7"/>
      <c r="CJ1301" s="7"/>
      <c r="CK1301" s="7"/>
      <c r="CL1301" s="7"/>
    </row>
    <row r="1302" spans="1:90">
      <c r="A1302" s="11"/>
      <c r="B1302" s="373"/>
      <c r="C1302" s="373"/>
      <c r="D1302" s="373"/>
      <c r="E1302" s="13"/>
      <c r="F1302" s="11"/>
      <c r="G1302" s="25"/>
      <c r="H1302" s="31"/>
      <c r="I1302" s="30"/>
      <c r="M1302" s="25"/>
      <c r="N1302" s="31"/>
      <c r="O1302" s="30"/>
      <c r="V1302" s="12"/>
      <c r="W1302" s="12"/>
      <c r="X1302" s="14"/>
      <c r="AB1302" s="25"/>
      <c r="AC1302" s="12"/>
      <c r="AD1302" s="12"/>
      <c r="AK1302" s="12"/>
      <c r="AL1302" s="30"/>
      <c r="AM1302" s="32"/>
      <c r="AQ1302" s="12"/>
      <c r="AR1302" s="12"/>
      <c r="AS1302" s="12"/>
      <c r="AZ1302" s="49"/>
      <c r="BA1302" s="30"/>
      <c r="BB1302" s="12"/>
      <c r="BF1302" s="12"/>
      <c r="BG1302" s="12"/>
      <c r="BH1302" s="12"/>
      <c r="BO1302" s="7"/>
      <c r="BP1302" s="7"/>
      <c r="BQ1302" s="7"/>
      <c r="BU1302" s="7"/>
      <c r="BV1302" s="7"/>
      <c r="BW1302" s="7"/>
      <c r="CD1302" s="7"/>
      <c r="CE1302" s="7"/>
      <c r="CF1302" s="7"/>
      <c r="CJ1302" s="7"/>
      <c r="CK1302" s="7"/>
      <c r="CL1302" s="7"/>
    </row>
    <row r="1303" spans="1:90">
      <c r="A1303" s="11"/>
      <c r="B1303" s="373"/>
      <c r="C1303" s="373"/>
      <c r="D1303" s="373"/>
      <c r="E1303" s="13"/>
      <c r="F1303" s="11"/>
      <c r="G1303" s="25"/>
      <c r="H1303" s="31"/>
      <c r="I1303" s="30"/>
      <c r="M1303" s="25"/>
      <c r="N1303" s="31"/>
      <c r="O1303" s="30"/>
      <c r="V1303" s="12"/>
      <c r="W1303" s="12"/>
      <c r="X1303" s="14"/>
      <c r="AB1303" s="25"/>
      <c r="AC1303" s="12"/>
      <c r="AD1303" s="12"/>
      <c r="AK1303" s="12"/>
      <c r="AL1303" s="30"/>
      <c r="AM1303" s="32"/>
      <c r="AQ1303" s="12"/>
      <c r="AR1303" s="12"/>
      <c r="AS1303" s="12"/>
      <c r="AZ1303" s="49"/>
      <c r="BA1303" s="30"/>
      <c r="BB1303" s="12"/>
      <c r="BF1303" s="12"/>
      <c r="BG1303" s="12"/>
      <c r="BH1303" s="12"/>
      <c r="BO1303" s="7"/>
      <c r="BP1303" s="7"/>
      <c r="BQ1303" s="7"/>
      <c r="BU1303" s="7"/>
      <c r="BV1303" s="7"/>
      <c r="BW1303" s="7"/>
      <c r="CD1303" s="7"/>
      <c r="CE1303" s="7"/>
      <c r="CF1303" s="7"/>
      <c r="CJ1303" s="7"/>
      <c r="CK1303" s="7"/>
      <c r="CL1303" s="7"/>
    </row>
    <row r="1304" spans="1:90">
      <c r="A1304" s="11"/>
      <c r="B1304" s="373"/>
      <c r="C1304" s="373"/>
      <c r="D1304" s="373"/>
      <c r="E1304" s="13"/>
      <c r="F1304" s="11"/>
      <c r="G1304" s="25"/>
      <c r="H1304" s="31"/>
      <c r="I1304" s="30"/>
      <c r="M1304" s="25"/>
      <c r="N1304" s="31"/>
      <c r="O1304" s="30"/>
      <c r="V1304" s="12"/>
      <c r="W1304" s="12"/>
      <c r="X1304" s="14"/>
      <c r="AB1304" s="25"/>
      <c r="AC1304" s="12"/>
      <c r="AD1304" s="12"/>
      <c r="AK1304" s="12"/>
      <c r="AL1304" s="30"/>
      <c r="AM1304" s="32"/>
      <c r="AQ1304" s="12"/>
      <c r="AR1304" s="12"/>
      <c r="AS1304" s="12"/>
      <c r="AZ1304" s="49"/>
      <c r="BA1304" s="30"/>
      <c r="BB1304" s="12"/>
      <c r="BF1304" s="12"/>
      <c r="BG1304" s="12"/>
      <c r="BH1304" s="12"/>
      <c r="BO1304" s="7"/>
      <c r="BP1304" s="7"/>
      <c r="BQ1304" s="7"/>
      <c r="BU1304" s="7"/>
      <c r="BV1304" s="7"/>
      <c r="BW1304" s="7"/>
      <c r="CD1304" s="7"/>
      <c r="CE1304" s="7"/>
      <c r="CF1304" s="7"/>
      <c r="CJ1304" s="7"/>
      <c r="CK1304" s="7"/>
      <c r="CL1304" s="7"/>
    </row>
    <row r="1305" spans="1:90">
      <c r="A1305" s="11"/>
      <c r="B1305" s="373"/>
      <c r="C1305" s="373"/>
      <c r="D1305" s="373"/>
      <c r="E1305" s="13"/>
      <c r="F1305" s="11"/>
      <c r="G1305" s="25"/>
      <c r="H1305" s="31"/>
      <c r="I1305" s="30"/>
      <c r="M1305" s="25"/>
      <c r="N1305" s="31"/>
      <c r="O1305" s="30"/>
      <c r="V1305" s="12"/>
      <c r="W1305" s="12"/>
      <c r="X1305" s="14"/>
      <c r="AB1305" s="25"/>
      <c r="AC1305" s="12"/>
      <c r="AD1305" s="12"/>
      <c r="AK1305" s="12"/>
      <c r="AL1305" s="30"/>
      <c r="AM1305" s="32"/>
      <c r="AQ1305" s="12"/>
      <c r="AR1305" s="12"/>
      <c r="AS1305" s="12"/>
      <c r="AZ1305" s="49"/>
      <c r="BA1305" s="30"/>
      <c r="BB1305" s="12"/>
      <c r="BF1305" s="12"/>
      <c r="BG1305" s="12"/>
      <c r="BH1305" s="12"/>
      <c r="BO1305" s="7"/>
      <c r="BP1305" s="7"/>
      <c r="BQ1305" s="7"/>
      <c r="BU1305" s="7"/>
      <c r="BV1305" s="7"/>
      <c r="BW1305" s="7"/>
      <c r="CD1305" s="7"/>
      <c r="CE1305" s="7"/>
      <c r="CF1305" s="7"/>
      <c r="CJ1305" s="7"/>
      <c r="CK1305" s="7"/>
      <c r="CL1305" s="7"/>
    </row>
    <row r="1306" spans="1:90">
      <c r="A1306" s="11"/>
      <c r="B1306" s="373"/>
      <c r="C1306" s="373"/>
      <c r="D1306" s="373"/>
      <c r="E1306" s="13"/>
      <c r="F1306" s="11"/>
      <c r="G1306" s="25"/>
      <c r="H1306" s="31"/>
      <c r="I1306" s="30"/>
      <c r="M1306" s="25"/>
      <c r="N1306" s="31"/>
      <c r="O1306" s="30"/>
      <c r="V1306" s="12"/>
      <c r="W1306" s="12"/>
      <c r="X1306" s="14"/>
      <c r="AB1306" s="25"/>
      <c r="AC1306" s="12"/>
      <c r="AD1306" s="12"/>
      <c r="AK1306" s="12"/>
      <c r="AL1306" s="30"/>
      <c r="AM1306" s="32"/>
      <c r="AQ1306" s="12"/>
      <c r="AR1306" s="12"/>
      <c r="AS1306" s="12"/>
      <c r="AZ1306" s="49"/>
      <c r="BA1306" s="30"/>
      <c r="BB1306" s="12"/>
      <c r="BF1306" s="12"/>
      <c r="BG1306" s="12"/>
      <c r="BH1306" s="12"/>
      <c r="BO1306" s="7"/>
      <c r="BP1306" s="7"/>
      <c r="BQ1306" s="7"/>
      <c r="BU1306" s="7"/>
      <c r="BV1306" s="7"/>
      <c r="BW1306" s="7"/>
      <c r="CD1306" s="7"/>
      <c r="CE1306" s="7"/>
      <c r="CF1306" s="7"/>
      <c r="CJ1306" s="7"/>
      <c r="CK1306" s="7"/>
      <c r="CL1306" s="7"/>
    </row>
    <row r="1307" spans="1:90">
      <c r="A1307" s="11"/>
      <c r="B1307" s="373"/>
      <c r="C1307" s="373"/>
      <c r="D1307" s="373"/>
      <c r="E1307" s="13"/>
      <c r="F1307" s="11"/>
      <c r="G1307" s="25"/>
      <c r="H1307" s="31"/>
      <c r="I1307" s="30"/>
      <c r="M1307" s="25"/>
      <c r="N1307" s="31"/>
      <c r="O1307" s="30"/>
      <c r="V1307" s="12"/>
      <c r="W1307" s="12"/>
      <c r="X1307" s="14"/>
      <c r="AB1307" s="25"/>
      <c r="AC1307" s="12"/>
      <c r="AD1307" s="12"/>
      <c r="AK1307" s="12"/>
      <c r="AL1307" s="30"/>
      <c r="AM1307" s="32"/>
      <c r="AQ1307" s="12"/>
      <c r="AR1307" s="12"/>
      <c r="AS1307" s="12"/>
      <c r="AZ1307" s="49"/>
      <c r="BA1307" s="30"/>
      <c r="BB1307" s="12"/>
      <c r="BF1307" s="12"/>
      <c r="BG1307" s="12"/>
      <c r="BH1307" s="12"/>
      <c r="BO1307" s="7"/>
      <c r="BP1307" s="7"/>
      <c r="BQ1307" s="7"/>
      <c r="BU1307" s="7"/>
      <c r="BV1307" s="7"/>
      <c r="BW1307" s="7"/>
      <c r="CD1307" s="7"/>
      <c r="CE1307" s="7"/>
      <c r="CF1307" s="7"/>
      <c r="CJ1307" s="7"/>
      <c r="CK1307" s="7"/>
      <c r="CL1307" s="7"/>
    </row>
    <row r="1308" spans="1:90">
      <c r="A1308" s="11"/>
      <c r="B1308" s="373"/>
      <c r="C1308" s="373"/>
      <c r="D1308" s="373"/>
      <c r="E1308" s="13"/>
      <c r="F1308" s="11"/>
      <c r="G1308" s="25"/>
      <c r="H1308" s="31"/>
      <c r="I1308" s="30"/>
      <c r="M1308" s="25"/>
      <c r="N1308" s="31"/>
      <c r="O1308" s="30"/>
      <c r="V1308" s="12"/>
      <c r="W1308" s="12"/>
      <c r="X1308" s="14"/>
      <c r="AB1308" s="25"/>
      <c r="AC1308" s="12"/>
      <c r="AD1308" s="12"/>
      <c r="AK1308" s="12"/>
      <c r="AL1308" s="30"/>
      <c r="AM1308" s="32"/>
      <c r="AQ1308" s="12"/>
      <c r="AR1308" s="12"/>
      <c r="AS1308" s="12"/>
      <c r="AZ1308" s="49"/>
      <c r="BA1308" s="30"/>
      <c r="BB1308" s="12"/>
      <c r="BF1308" s="12"/>
      <c r="BG1308" s="12"/>
      <c r="BH1308" s="12"/>
      <c r="BO1308" s="7"/>
      <c r="BP1308" s="7"/>
      <c r="BQ1308" s="7"/>
      <c r="BU1308" s="7"/>
      <c r="BV1308" s="7"/>
      <c r="BW1308" s="7"/>
      <c r="CD1308" s="7"/>
      <c r="CE1308" s="7"/>
      <c r="CF1308" s="7"/>
      <c r="CJ1308" s="7"/>
      <c r="CK1308" s="7"/>
      <c r="CL1308" s="7"/>
    </row>
    <row r="1309" spans="1:90">
      <c r="A1309" s="11"/>
      <c r="B1309" s="373"/>
      <c r="C1309" s="373"/>
      <c r="D1309" s="373"/>
      <c r="E1309" s="13"/>
      <c r="F1309" s="11"/>
      <c r="G1309" s="25"/>
      <c r="H1309" s="31"/>
      <c r="I1309" s="30"/>
      <c r="M1309" s="25"/>
      <c r="N1309" s="31"/>
      <c r="O1309" s="30"/>
      <c r="V1309" s="12"/>
      <c r="W1309" s="12"/>
      <c r="X1309" s="14"/>
      <c r="AB1309" s="25"/>
      <c r="AC1309" s="12"/>
      <c r="AD1309" s="12"/>
      <c r="AK1309" s="12"/>
      <c r="AL1309" s="30"/>
      <c r="AM1309" s="32"/>
      <c r="AQ1309" s="12"/>
      <c r="AR1309" s="12"/>
      <c r="AS1309" s="12"/>
      <c r="AZ1309" s="49"/>
      <c r="BA1309" s="30"/>
      <c r="BB1309" s="12"/>
      <c r="BF1309" s="12"/>
      <c r="BG1309" s="12"/>
      <c r="BH1309" s="12"/>
      <c r="BO1309" s="7"/>
      <c r="BP1309" s="7"/>
      <c r="BQ1309" s="7"/>
      <c r="BU1309" s="7"/>
      <c r="BV1309" s="7"/>
      <c r="BW1309" s="7"/>
      <c r="CD1309" s="7"/>
      <c r="CE1309" s="7"/>
      <c r="CF1309" s="7"/>
      <c r="CJ1309" s="7"/>
      <c r="CK1309" s="7"/>
      <c r="CL1309" s="7"/>
    </row>
    <row r="1310" spans="1:90">
      <c r="A1310" s="11"/>
      <c r="B1310" s="373"/>
      <c r="C1310" s="373"/>
      <c r="D1310" s="373"/>
      <c r="E1310" s="13"/>
      <c r="F1310" s="11"/>
      <c r="G1310" s="25"/>
      <c r="H1310" s="31"/>
      <c r="I1310" s="30"/>
      <c r="M1310" s="25"/>
      <c r="N1310" s="31"/>
      <c r="O1310" s="30"/>
      <c r="V1310" s="12"/>
      <c r="W1310" s="12"/>
      <c r="X1310" s="14"/>
      <c r="AB1310" s="25"/>
      <c r="AC1310" s="12"/>
      <c r="AD1310" s="12"/>
      <c r="AK1310" s="12"/>
      <c r="AL1310" s="30"/>
      <c r="AM1310" s="32"/>
      <c r="AQ1310" s="12"/>
      <c r="AR1310" s="12"/>
      <c r="AS1310" s="12"/>
      <c r="AZ1310" s="49"/>
      <c r="BA1310" s="30"/>
      <c r="BB1310" s="12"/>
      <c r="BF1310" s="12"/>
      <c r="BG1310" s="12"/>
      <c r="BH1310" s="12"/>
      <c r="BO1310" s="7"/>
      <c r="BP1310" s="7"/>
      <c r="BQ1310" s="7"/>
      <c r="BU1310" s="7"/>
      <c r="BV1310" s="7"/>
      <c r="BW1310" s="7"/>
      <c r="CD1310" s="7"/>
      <c r="CE1310" s="7"/>
      <c r="CF1310" s="7"/>
      <c r="CJ1310" s="7"/>
      <c r="CK1310" s="7"/>
      <c r="CL1310" s="7"/>
    </row>
    <row r="1311" spans="1:90">
      <c r="A1311" s="11"/>
      <c r="B1311" s="373"/>
      <c r="C1311" s="373"/>
      <c r="D1311" s="373"/>
      <c r="E1311" s="13"/>
      <c r="F1311" s="11"/>
      <c r="G1311" s="25"/>
      <c r="H1311" s="31"/>
      <c r="I1311" s="30"/>
      <c r="M1311" s="25"/>
      <c r="N1311" s="31"/>
      <c r="O1311" s="30"/>
      <c r="V1311" s="12"/>
      <c r="W1311" s="12"/>
      <c r="X1311" s="14"/>
      <c r="AB1311" s="25"/>
      <c r="AC1311" s="12"/>
      <c r="AD1311" s="12"/>
      <c r="AK1311" s="12"/>
      <c r="AL1311" s="30"/>
      <c r="AM1311" s="32"/>
      <c r="AQ1311" s="12"/>
      <c r="AR1311" s="12"/>
      <c r="AS1311" s="12"/>
      <c r="AZ1311" s="49"/>
      <c r="BA1311" s="30"/>
      <c r="BB1311" s="12"/>
      <c r="BF1311" s="12"/>
      <c r="BG1311" s="12"/>
      <c r="BH1311" s="12"/>
      <c r="BO1311" s="7"/>
      <c r="BP1311" s="7"/>
      <c r="BQ1311" s="7"/>
      <c r="BU1311" s="7"/>
      <c r="BV1311" s="7"/>
      <c r="BW1311" s="7"/>
      <c r="CD1311" s="7"/>
      <c r="CE1311" s="7"/>
      <c r="CF1311" s="7"/>
      <c r="CJ1311" s="7"/>
      <c r="CK1311" s="7"/>
      <c r="CL1311" s="7"/>
    </row>
    <row r="1312" spans="1:90">
      <c r="A1312" s="11"/>
      <c r="B1312" s="373"/>
      <c r="C1312" s="373"/>
      <c r="D1312" s="373"/>
      <c r="E1312" s="13"/>
      <c r="F1312" s="11"/>
      <c r="G1312" s="25"/>
      <c r="H1312" s="31"/>
      <c r="I1312" s="30"/>
      <c r="M1312" s="25"/>
      <c r="N1312" s="31"/>
      <c r="O1312" s="30"/>
      <c r="V1312" s="12"/>
      <c r="W1312" s="12"/>
      <c r="X1312" s="14"/>
      <c r="AB1312" s="25"/>
      <c r="AC1312" s="12"/>
      <c r="AD1312" s="12"/>
      <c r="AK1312" s="12"/>
      <c r="AL1312" s="30"/>
      <c r="AM1312" s="32"/>
      <c r="AQ1312" s="12"/>
      <c r="AR1312" s="12"/>
      <c r="AS1312" s="12"/>
      <c r="AZ1312" s="49"/>
      <c r="BA1312" s="30"/>
      <c r="BB1312" s="12"/>
      <c r="BF1312" s="12"/>
      <c r="BG1312" s="12"/>
      <c r="BH1312" s="12"/>
      <c r="BO1312" s="7"/>
      <c r="BP1312" s="7"/>
      <c r="BQ1312" s="7"/>
      <c r="BU1312" s="7"/>
      <c r="BV1312" s="7"/>
      <c r="BW1312" s="7"/>
      <c r="CD1312" s="7"/>
      <c r="CE1312" s="7"/>
      <c r="CF1312" s="7"/>
      <c r="CJ1312" s="7"/>
      <c r="CK1312" s="7"/>
      <c r="CL1312" s="7"/>
    </row>
    <row r="1313" spans="1:90">
      <c r="A1313" s="11"/>
      <c r="B1313" s="373"/>
      <c r="C1313" s="373"/>
      <c r="D1313" s="373"/>
      <c r="E1313" s="13"/>
      <c r="F1313" s="11"/>
      <c r="G1313" s="25"/>
      <c r="H1313" s="31"/>
      <c r="I1313" s="30"/>
      <c r="M1313" s="25"/>
      <c r="N1313" s="31"/>
      <c r="O1313" s="30"/>
      <c r="V1313" s="12"/>
      <c r="W1313" s="12"/>
      <c r="X1313" s="14"/>
      <c r="AB1313" s="25"/>
      <c r="AC1313" s="12"/>
      <c r="AD1313" s="12"/>
      <c r="AK1313" s="12"/>
      <c r="AL1313" s="30"/>
      <c r="AM1313" s="32"/>
      <c r="AQ1313" s="12"/>
      <c r="AR1313" s="12"/>
      <c r="AS1313" s="12"/>
      <c r="AZ1313" s="49"/>
      <c r="BA1313" s="30"/>
      <c r="BB1313" s="12"/>
      <c r="BF1313" s="12"/>
      <c r="BG1313" s="12"/>
      <c r="BH1313" s="12"/>
      <c r="BO1313" s="7"/>
      <c r="BP1313" s="7"/>
      <c r="BQ1313" s="7"/>
      <c r="BU1313" s="7"/>
      <c r="BV1313" s="7"/>
      <c r="BW1313" s="7"/>
      <c r="CD1313" s="7"/>
      <c r="CE1313" s="7"/>
      <c r="CF1313" s="7"/>
      <c r="CJ1313" s="7"/>
      <c r="CK1313" s="7"/>
      <c r="CL1313" s="7"/>
    </row>
    <row r="1314" spans="1:90">
      <c r="A1314" s="11"/>
      <c r="B1314" s="373"/>
      <c r="C1314" s="373"/>
      <c r="D1314" s="373"/>
      <c r="E1314" s="13"/>
      <c r="F1314" s="11"/>
      <c r="G1314" s="25"/>
      <c r="H1314" s="31"/>
      <c r="I1314" s="30"/>
      <c r="M1314" s="25"/>
      <c r="N1314" s="31"/>
      <c r="O1314" s="30"/>
      <c r="V1314" s="12"/>
      <c r="W1314" s="12"/>
      <c r="X1314" s="14"/>
      <c r="AB1314" s="25"/>
      <c r="AC1314" s="12"/>
      <c r="AD1314" s="12"/>
      <c r="AK1314" s="12"/>
      <c r="AL1314" s="30"/>
      <c r="AM1314" s="32"/>
      <c r="AQ1314" s="12"/>
      <c r="AR1314" s="12"/>
      <c r="AS1314" s="12"/>
      <c r="AZ1314" s="49"/>
      <c r="BA1314" s="30"/>
      <c r="BB1314" s="12"/>
      <c r="BF1314" s="12"/>
      <c r="BG1314" s="12"/>
      <c r="BH1314" s="12"/>
      <c r="BO1314" s="7"/>
      <c r="BP1314" s="7"/>
      <c r="BQ1314" s="7"/>
      <c r="BU1314" s="7"/>
      <c r="BV1314" s="7"/>
      <c r="BW1314" s="7"/>
      <c r="CD1314" s="7"/>
      <c r="CE1314" s="7"/>
      <c r="CF1314" s="7"/>
      <c r="CJ1314" s="7"/>
      <c r="CK1314" s="7"/>
      <c r="CL1314" s="7"/>
    </row>
    <row r="1315" spans="1:90">
      <c r="A1315" s="11"/>
      <c r="B1315" s="373"/>
      <c r="C1315" s="373"/>
      <c r="D1315" s="373"/>
      <c r="E1315" s="13"/>
      <c r="F1315" s="11"/>
      <c r="G1315" s="25"/>
      <c r="H1315" s="31"/>
      <c r="I1315" s="30"/>
      <c r="M1315" s="25"/>
      <c r="N1315" s="31"/>
      <c r="O1315" s="30"/>
      <c r="V1315" s="12"/>
      <c r="W1315" s="12"/>
      <c r="X1315" s="14"/>
      <c r="AB1315" s="25"/>
      <c r="AC1315" s="12"/>
      <c r="AD1315" s="12"/>
      <c r="AK1315" s="12"/>
      <c r="AL1315" s="30"/>
      <c r="AM1315" s="32"/>
      <c r="AQ1315" s="12"/>
      <c r="AR1315" s="12"/>
      <c r="AS1315" s="12"/>
      <c r="AZ1315" s="49"/>
      <c r="BA1315" s="30"/>
      <c r="BB1315" s="12"/>
      <c r="BF1315" s="12"/>
      <c r="BG1315" s="12"/>
      <c r="BH1315" s="12"/>
      <c r="BO1315" s="7"/>
      <c r="BP1315" s="7"/>
      <c r="BQ1315" s="7"/>
      <c r="BU1315" s="7"/>
      <c r="BV1315" s="7"/>
      <c r="BW1315" s="7"/>
      <c r="CD1315" s="7"/>
      <c r="CE1315" s="7"/>
      <c r="CF1315" s="7"/>
      <c r="CJ1315" s="7"/>
      <c r="CK1315" s="7"/>
      <c r="CL1315" s="7"/>
    </row>
    <row r="1316" spans="1:90">
      <c r="A1316" s="11"/>
      <c r="B1316" s="373"/>
      <c r="C1316" s="373"/>
      <c r="D1316" s="373"/>
      <c r="E1316" s="13"/>
      <c r="F1316" s="11"/>
      <c r="G1316" s="25"/>
      <c r="H1316" s="31"/>
      <c r="I1316" s="30"/>
      <c r="M1316" s="25"/>
      <c r="N1316" s="31"/>
      <c r="O1316" s="30"/>
      <c r="V1316" s="12"/>
      <c r="W1316" s="12"/>
      <c r="X1316" s="14"/>
      <c r="AB1316" s="25"/>
      <c r="AC1316" s="12"/>
      <c r="AD1316" s="12"/>
      <c r="AK1316" s="12"/>
      <c r="AL1316" s="30"/>
      <c r="AM1316" s="32"/>
      <c r="AQ1316" s="12"/>
      <c r="AR1316" s="12"/>
      <c r="AS1316" s="12"/>
      <c r="AZ1316" s="49"/>
      <c r="BA1316" s="30"/>
      <c r="BB1316" s="12"/>
      <c r="BF1316" s="12"/>
      <c r="BG1316" s="12"/>
      <c r="BH1316" s="12"/>
      <c r="BO1316" s="7"/>
      <c r="BP1316" s="7"/>
      <c r="BQ1316" s="7"/>
      <c r="BU1316" s="7"/>
      <c r="BV1316" s="7"/>
      <c r="BW1316" s="7"/>
      <c r="CD1316" s="7"/>
      <c r="CE1316" s="7"/>
      <c r="CF1316" s="7"/>
      <c r="CJ1316" s="7"/>
      <c r="CK1316" s="7"/>
      <c r="CL1316" s="7"/>
    </row>
    <row r="1317" spans="1:90">
      <c r="A1317" s="11"/>
      <c r="B1317" s="373"/>
      <c r="C1317" s="373"/>
      <c r="D1317" s="373"/>
      <c r="E1317" s="13"/>
      <c r="F1317" s="11"/>
      <c r="G1317" s="25"/>
      <c r="H1317" s="31"/>
      <c r="I1317" s="30"/>
      <c r="M1317" s="25"/>
      <c r="N1317" s="31"/>
      <c r="O1317" s="30"/>
      <c r="V1317" s="12"/>
      <c r="W1317" s="12"/>
      <c r="X1317" s="14"/>
      <c r="AB1317" s="25"/>
      <c r="AC1317" s="12"/>
      <c r="AD1317" s="12"/>
      <c r="AK1317" s="12"/>
      <c r="AL1317" s="30"/>
      <c r="AM1317" s="32"/>
      <c r="AQ1317" s="12"/>
      <c r="AR1317" s="12"/>
      <c r="AS1317" s="12"/>
      <c r="AZ1317" s="49"/>
      <c r="BA1317" s="30"/>
      <c r="BB1317" s="12"/>
      <c r="BF1317" s="12"/>
      <c r="BG1317" s="12"/>
      <c r="BH1317" s="12"/>
      <c r="BO1317" s="7"/>
      <c r="BP1317" s="7"/>
      <c r="BQ1317" s="7"/>
      <c r="BU1317" s="7"/>
      <c r="BV1317" s="7"/>
      <c r="BW1317" s="7"/>
      <c r="CD1317" s="7"/>
      <c r="CE1317" s="7"/>
      <c r="CF1317" s="7"/>
      <c r="CJ1317" s="7"/>
      <c r="CK1317" s="7"/>
      <c r="CL1317" s="7"/>
    </row>
    <row r="1318" spans="1:90">
      <c r="A1318" s="11"/>
      <c r="B1318" s="373"/>
      <c r="C1318" s="373"/>
      <c r="D1318" s="373"/>
      <c r="E1318" s="13"/>
      <c r="F1318" s="11"/>
      <c r="G1318" s="25"/>
      <c r="H1318" s="31"/>
      <c r="I1318" s="30"/>
      <c r="M1318" s="25"/>
      <c r="N1318" s="31"/>
      <c r="O1318" s="30"/>
      <c r="V1318" s="12"/>
      <c r="W1318" s="12"/>
      <c r="X1318" s="14"/>
      <c r="AB1318" s="25"/>
      <c r="AC1318" s="12"/>
      <c r="AD1318" s="12"/>
      <c r="AK1318" s="12"/>
      <c r="AL1318" s="30"/>
      <c r="AM1318" s="32"/>
      <c r="AQ1318" s="12"/>
      <c r="AR1318" s="12"/>
      <c r="AS1318" s="12"/>
      <c r="AZ1318" s="49"/>
      <c r="BA1318" s="30"/>
      <c r="BB1318" s="12"/>
      <c r="BF1318" s="12"/>
      <c r="BG1318" s="12"/>
      <c r="BH1318" s="12"/>
      <c r="BO1318" s="7"/>
      <c r="BP1318" s="7"/>
      <c r="BQ1318" s="7"/>
      <c r="BU1318" s="7"/>
      <c r="BV1318" s="7"/>
      <c r="BW1318" s="7"/>
      <c r="CD1318" s="7"/>
      <c r="CE1318" s="7"/>
      <c r="CF1318" s="7"/>
      <c r="CJ1318" s="7"/>
      <c r="CK1318" s="7"/>
      <c r="CL1318" s="7"/>
    </row>
    <row r="1319" spans="1:90">
      <c r="A1319" s="11"/>
      <c r="B1319" s="373"/>
      <c r="C1319" s="373"/>
      <c r="D1319" s="373"/>
      <c r="E1319" s="13"/>
      <c r="F1319" s="11"/>
      <c r="G1319" s="25"/>
      <c r="H1319" s="31"/>
      <c r="I1319" s="30"/>
      <c r="M1319" s="25"/>
      <c r="N1319" s="31"/>
      <c r="O1319" s="30"/>
      <c r="V1319" s="12"/>
      <c r="W1319" s="12"/>
      <c r="X1319" s="14"/>
      <c r="AB1319" s="25"/>
      <c r="AC1319" s="12"/>
      <c r="AD1319" s="12"/>
      <c r="AK1319" s="12"/>
      <c r="AL1319" s="30"/>
      <c r="AM1319" s="32"/>
      <c r="AQ1319" s="12"/>
      <c r="AR1319" s="12"/>
      <c r="AS1319" s="12"/>
      <c r="AZ1319" s="49"/>
      <c r="BA1319" s="30"/>
      <c r="BB1319" s="12"/>
      <c r="BF1319" s="12"/>
      <c r="BG1319" s="12"/>
      <c r="BH1319" s="12"/>
      <c r="BO1319" s="7"/>
      <c r="BP1319" s="7"/>
      <c r="BQ1319" s="7"/>
      <c r="BU1319" s="7"/>
      <c r="BV1319" s="7"/>
      <c r="BW1319" s="7"/>
      <c r="CD1319" s="7"/>
      <c r="CE1319" s="7"/>
      <c r="CF1319" s="7"/>
      <c r="CJ1319" s="7"/>
      <c r="CK1319" s="7"/>
      <c r="CL1319" s="7"/>
    </row>
    <row r="1320" spans="1:90">
      <c r="A1320" s="11"/>
      <c r="B1320" s="373"/>
      <c r="C1320" s="373"/>
      <c r="D1320" s="373"/>
      <c r="E1320" s="13"/>
      <c r="F1320" s="11"/>
      <c r="G1320" s="25"/>
      <c r="H1320" s="31"/>
      <c r="I1320" s="30"/>
      <c r="M1320" s="25"/>
      <c r="N1320" s="31"/>
      <c r="O1320" s="30"/>
      <c r="V1320" s="12"/>
      <c r="W1320" s="12"/>
      <c r="X1320" s="14"/>
      <c r="AB1320" s="25"/>
      <c r="AC1320" s="12"/>
      <c r="AD1320" s="12"/>
      <c r="AK1320" s="12"/>
      <c r="AL1320" s="30"/>
      <c r="AM1320" s="32"/>
      <c r="AQ1320" s="12"/>
      <c r="AR1320" s="12"/>
      <c r="AS1320" s="12"/>
      <c r="AZ1320" s="49"/>
      <c r="BA1320" s="30"/>
      <c r="BB1320" s="12"/>
      <c r="BF1320" s="12"/>
      <c r="BG1320" s="12"/>
      <c r="BH1320" s="12"/>
      <c r="BO1320" s="7"/>
      <c r="BP1320" s="7"/>
      <c r="BQ1320" s="7"/>
      <c r="BU1320" s="7"/>
      <c r="BV1320" s="7"/>
      <c r="BW1320" s="7"/>
      <c r="CD1320" s="7"/>
      <c r="CE1320" s="7"/>
      <c r="CF1320" s="7"/>
      <c r="CJ1320" s="7"/>
      <c r="CK1320" s="7"/>
      <c r="CL1320" s="7"/>
    </row>
    <row r="1321" spans="1:90">
      <c r="A1321" s="11"/>
      <c r="B1321" s="373"/>
      <c r="C1321" s="373"/>
      <c r="D1321" s="373"/>
      <c r="E1321" s="13"/>
      <c r="F1321" s="11"/>
      <c r="G1321" s="25"/>
      <c r="H1321" s="31"/>
      <c r="I1321" s="30"/>
      <c r="M1321" s="25"/>
      <c r="N1321" s="31"/>
      <c r="O1321" s="30"/>
      <c r="V1321" s="12"/>
      <c r="W1321" s="12"/>
      <c r="X1321" s="14"/>
      <c r="AB1321" s="25"/>
      <c r="AC1321" s="12"/>
      <c r="AD1321" s="12"/>
      <c r="AK1321" s="12"/>
      <c r="AL1321" s="30"/>
      <c r="AM1321" s="32"/>
      <c r="AQ1321" s="12"/>
      <c r="AR1321" s="12"/>
      <c r="AS1321" s="12"/>
      <c r="AZ1321" s="49"/>
      <c r="BA1321" s="30"/>
      <c r="BB1321" s="12"/>
      <c r="BF1321" s="12"/>
      <c r="BG1321" s="12"/>
      <c r="BH1321" s="12"/>
      <c r="BO1321" s="7"/>
      <c r="BP1321" s="7"/>
      <c r="BQ1321" s="7"/>
      <c r="BU1321" s="7"/>
      <c r="BV1321" s="7"/>
      <c r="BW1321" s="7"/>
      <c r="CD1321" s="7"/>
      <c r="CE1321" s="7"/>
      <c r="CF1321" s="7"/>
      <c r="CJ1321" s="7"/>
      <c r="CK1321" s="7"/>
      <c r="CL1321" s="7"/>
    </row>
    <row r="1322" spans="1:90">
      <c r="A1322" s="11"/>
      <c r="B1322" s="373"/>
      <c r="C1322" s="373"/>
      <c r="D1322" s="373"/>
      <c r="E1322" s="13"/>
      <c r="F1322" s="11"/>
      <c r="G1322" s="25"/>
      <c r="H1322" s="31"/>
      <c r="I1322" s="30"/>
      <c r="M1322" s="25"/>
      <c r="N1322" s="31"/>
      <c r="O1322" s="30"/>
      <c r="V1322" s="12"/>
      <c r="W1322" s="12"/>
      <c r="X1322" s="14"/>
      <c r="AB1322" s="25"/>
      <c r="AC1322" s="12"/>
      <c r="AD1322" s="12"/>
      <c r="AK1322" s="12"/>
      <c r="AL1322" s="30"/>
      <c r="AM1322" s="32"/>
      <c r="AQ1322" s="12"/>
      <c r="AR1322" s="12"/>
      <c r="AS1322" s="12"/>
      <c r="AZ1322" s="49"/>
      <c r="BA1322" s="30"/>
      <c r="BB1322" s="12"/>
      <c r="BF1322" s="12"/>
      <c r="BG1322" s="12"/>
      <c r="BH1322" s="12"/>
      <c r="BO1322" s="7"/>
      <c r="BP1322" s="7"/>
      <c r="BQ1322" s="7"/>
      <c r="BU1322" s="7"/>
      <c r="BV1322" s="7"/>
      <c r="BW1322" s="7"/>
      <c r="CD1322" s="7"/>
      <c r="CE1322" s="7"/>
      <c r="CF1322" s="7"/>
      <c r="CJ1322" s="7"/>
      <c r="CK1322" s="7"/>
      <c r="CL1322" s="7"/>
    </row>
    <row r="1323" spans="1:90">
      <c r="A1323" s="11"/>
      <c r="B1323" s="373"/>
      <c r="C1323" s="373"/>
      <c r="D1323" s="373"/>
      <c r="E1323" s="13"/>
      <c r="F1323" s="11"/>
      <c r="G1323" s="25"/>
      <c r="H1323" s="31"/>
      <c r="I1323" s="30"/>
      <c r="M1323" s="25"/>
      <c r="N1323" s="31"/>
      <c r="O1323" s="30"/>
      <c r="V1323" s="12"/>
      <c r="W1323" s="12"/>
      <c r="X1323" s="14"/>
      <c r="AB1323" s="25"/>
      <c r="AC1323" s="12"/>
      <c r="AD1323" s="12"/>
      <c r="AK1323" s="12"/>
      <c r="AL1323" s="30"/>
      <c r="AM1323" s="32"/>
      <c r="AQ1323" s="12"/>
      <c r="AR1323" s="12"/>
      <c r="AS1323" s="12"/>
      <c r="AZ1323" s="49"/>
      <c r="BA1323" s="30"/>
      <c r="BB1323" s="12"/>
      <c r="BF1323" s="12"/>
      <c r="BG1323" s="12"/>
      <c r="BH1323" s="12"/>
      <c r="BO1323" s="7"/>
      <c r="BP1323" s="7"/>
      <c r="BQ1323" s="7"/>
      <c r="BU1323" s="7"/>
      <c r="BV1323" s="7"/>
      <c r="BW1323" s="7"/>
      <c r="CD1323" s="7"/>
      <c r="CE1323" s="7"/>
      <c r="CF1323" s="7"/>
      <c r="CJ1323" s="7"/>
      <c r="CK1323" s="7"/>
      <c r="CL1323" s="7"/>
    </row>
    <row r="1324" spans="1:90">
      <c r="A1324" s="11"/>
      <c r="B1324" s="373"/>
      <c r="C1324" s="373"/>
      <c r="D1324" s="373"/>
      <c r="E1324" s="13"/>
      <c r="F1324" s="11"/>
      <c r="G1324" s="25"/>
      <c r="H1324" s="31"/>
      <c r="I1324" s="30"/>
      <c r="M1324" s="25"/>
      <c r="N1324" s="31"/>
      <c r="O1324" s="30"/>
      <c r="V1324" s="12"/>
      <c r="W1324" s="12"/>
      <c r="X1324" s="14"/>
      <c r="AB1324" s="25"/>
      <c r="AC1324" s="12"/>
      <c r="AD1324" s="12"/>
      <c r="AK1324" s="12"/>
      <c r="AL1324" s="30"/>
      <c r="AM1324" s="32"/>
      <c r="AQ1324" s="12"/>
      <c r="AR1324" s="12"/>
      <c r="AS1324" s="12"/>
      <c r="AZ1324" s="49"/>
      <c r="BA1324" s="30"/>
      <c r="BB1324" s="12"/>
      <c r="BF1324" s="12"/>
      <c r="BG1324" s="12"/>
      <c r="BH1324" s="12"/>
      <c r="BO1324" s="7"/>
      <c r="BP1324" s="7"/>
      <c r="BQ1324" s="7"/>
      <c r="BU1324" s="7"/>
      <c r="BV1324" s="7"/>
      <c r="BW1324" s="7"/>
      <c r="CD1324" s="7"/>
      <c r="CE1324" s="7"/>
      <c r="CF1324" s="7"/>
      <c r="CJ1324" s="7"/>
      <c r="CK1324" s="7"/>
      <c r="CL1324" s="7"/>
    </row>
    <row r="1325" spans="1:90">
      <c r="A1325" s="11"/>
      <c r="B1325" s="373"/>
      <c r="C1325" s="373"/>
      <c r="D1325" s="373"/>
      <c r="E1325" s="13"/>
      <c r="F1325" s="11"/>
      <c r="G1325" s="25"/>
      <c r="H1325" s="31"/>
      <c r="I1325" s="30"/>
      <c r="M1325" s="25"/>
      <c r="N1325" s="31"/>
      <c r="O1325" s="30"/>
      <c r="V1325" s="12"/>
      <c r="W1325" s="12"/>
      <c r="X1325" s="14"/>
      <c r="AB1325" s="25"/>
      <c r="AC1325" s="12"/>
      <c r="AD1325" s="12"/>
      <c r="AK1325" s="12"/>
      <c r="AL1325" s="30"/>
      <c r="AM1325" s="32"/>
      <c r="AQ1325" s="12"/>
      <c r="AR1325" s="12"/>
      <c r="AS1325" s="12"/>
      <c r="AZ1325" s="49"/>
      <c r="BA1325" s="30"/>
      <c r="BB1325" s="12"/>
      <c r="BF1325" s="12"/>
      <c r="BG1325" s="12"/>
      <c r="BH1325" s="12"/>
      <c r="BO1325" s="7"/>
      <c r="BP1325" s="7"/>
      <c r="BQ1325" s="7"/>
      <c r="BU1325" s="7"/>
      <c r="BV1325" s="7"/>
      <c r="BW1325" s="7"/>
      <c r="CD1325" s="7"/>
      <c r="CE1325" s="7"/>
      <c r="CF1325" s="7"/>
      <c r="CJ1325" s="7"/>
      <c r="CK1325" s="7"/>
      <c r="CL1325" s="7"/>
    </row>
    <row r="1326" spans="1:90">
      <c r="A1326" s="11"/>
      <c r="B1326" s="373"/>
      <c r="C1326" s="373"/>
      <c r="D1326" s="373"/>
      <c r="E1326" s="13"/>
      <c r="F1326" s="11"/>
      <c r="G1326" s="25"/>
      <c r="H1326" s="31"/>
      <c r="I1326" s="30"/>
      <c r="M1326" s="25"/>
      <c r="N1326" s="31"/>
      <c r="O1326" s="30"/>
      <c r="V1326" s="12"/>
      <c r="W1326" s="12"/>
      <c r="X1326" s="14"/>
      <c r="AB1326" s="25"/>
      <c r="AC1326" s="12"/>
      <c r="AD1326" s="12"/>
      <c r="AK1326" s="12"/>
      <c r="AL1326" s="30"/>
      <c r="AM1326" s="32"/>
      <c r="AQ1326" s="12"/>
      <c r="AR1326" s="12"/>
      <c r="AS1326" s="12"/>
      <c r="AZ1326" s="49"/>
      <c r="BA1326" s="30"/>
      <c r="BB1326" s="12"/>
      <c r="BF1326" s="12"/>
      <c r="BG1326" s="12"/>
      <c r="BH1326" s="12"/>
      <c r="BO1326" s="7"/>
      <c r="BP1326" s="7"/>
      <c r="BQ1326" s="7"/>
      <c r="BU1326" s="7"/>
      <c r="BV1326" s="7"/>
      <c r="BW1326" s="7"/>
      <c r="CD1326" s="7"/>
      <c r="CE1326" s="7"/>
      <c r="CF1326" s="7"/>
      <c r="CJ1326" s="7"/>
      <c r="CK1326" s="7"/>
      <c r="CL1326" s="7"/>
    </row>
    <row r="1327" spans="1:90">
      <c r="A1327" s="11"/>
      <c r="B1327" s="373"/>
      <c r="C1327" s="373"/>
      <c r="D1327" s="373"/>
      <c r="E1327" s="13"/>
      <c r="F1327" s="11"/>
      <c r="G1327" s="25"/>
      <c r="H1327" s="31"/>
      <c r="I1327" s="30"/>
      <c r="M1327" s="25"/>
      <c r="N1327" s="31"/>
      <c r="O1327" s="30"/>
      <c r="V1327" s="12"/>
      <c r="W1327" s="12"/>
      <c r="X1327" s="14"/>
      <c r="AB1327" s="25"/>
      <c r="AC1327" s="12"/>
      <c r="AD1327" s="12"/>
      <c r="AK1327" s="12"/>
      <c r="AL1327" s="30"/>
      <c r="AM1327" s="32"/>
      <c r="AQ1327" s="12"/>
      <c r="AR1327" s="12"/>
      <c r="AS1327" s="12"/>
      <c r="AZ1327" s="49"/>
      <c r="BA1327" s="30"/>
      <c r="BB1327" s="12"/>
      <c r="BF1327" s="12"/>
      <c r="BG1327" s="12"/>
      <c r="BH1327" s="12"/>
      <c r="BO1327" s="7"/>
      <c r="BP1327" s="7"/>
      <c r="BQ1327" s="7"/>
      <c r="BU1327" s="7"/>
      <c r="BV1327" s="7"/>
      <c r="BW1327" s="7"/>
      <c r="CD1327" s="7"/>
      <c r="CE1327" s="7"/>
      <c r="CF1327" s="7"/>
      <c r="CJ1327" s="7"/>
      <c r="CK1327" s="7"/>
      <c r="CL1327" s="7"/>
    </row>
    <row r="1328" spans="1:90">
      <c r="A1328" s="11"/>
      <c r="B1328" s="373"/>
      <c r="C1328" s="373"/>
      <c r="D1328" s="373"/>
      <c r="E1328" s="13"/>
      <c r="F1328" s="11"/>
      <c r="G1328" s="25"/>
      <c r="H1328" s="31"/>
      <c r="I1328" s="30"/>
      <c r="M1328" s="25"/>
      <c r="N1328" s="31"/>
      <c r="O1328" s="30"/>
      <c r="V1328" s="12"/>
      <c r="W1328" s="12"/>
      <c r="X1328" s="14"/>
      <c r="AB1328" s="25"/>
      <c r="AC1328" s="12"/>
      <c r="AD1328" s="12"/>
      <c r="AK1328" s="12"/>
      <c r="AL1328" s="30"/>
      <c r="AM1328" s="32"/>
      <c r="AQ1328" s="12"/>
      <c r="AR1328" s="12"/>
      <c r="AS1328" s="12"/>
      <c r="AZ1328" s="49"/>
      <c r="BA1328" s="30"/>
      <c r="BB1328" s="12"/>
      <c r="BF1328" s="12"/>
      <c r="BG1328" s="12"/>
      <c r="BH1328" s="12"/>
      <c r="BO1328" s="7"/>
      <c r="BP1328" s="7"/>
      <c r="BQ1328" s="7"/>
      <c r="BU1328" s="7"/>
      <c r="BV1328" s="7"/>
      <c r="BW1328" s="7"/>
      <c r="CD1328" s="7"/>
      <c r="CE1328" s="7"/>
      <c r="CF1328" s="7"/>
      <c r="CJ1328" s="7"/>
      <c r="CK1328" s="7"/>
      <c r="CL1328" s="7"/>
    </row>
    <row r="1329" spans="1:90">
      <c r="A1329" s="11"/>
      <c r="B1329" s="373"/>
      <c r="C1329" s="373"/>
      <c r="D1329" s="373"/>
      <c r="E1329" s="13"/>
      <c r="F1329" s="11"/>
      <c r="G1329" s="25"/>
      <c r="H1329" s="31"/>
      <c r="I1329" s="30"/>
      <c r="M1329" s="25"/>
      <c r="N1329" s="31"/>
      <c r="O1329" s="30"/>
      <c r="V1329" s="12"/>
      <c r="W1329" s="12"/>
      <c r="X1329" s="14"/>
      <c r="AB1329" s="25"/>
      <c r="AC1329" s="12"/>
      <c r="AD1329" s="12"/>
      <c r="AK1329" s="12"/>
      <c r="AL1329" s="30"/>
      <c r="AM1329" s="32"/>
      <c r="AQ1329" s="12"/>
      <c r="AR1329" s="12"/>
      <c r="AS1329" s="12"/>
      <c r="AZ1329" s="49"/>
      <c r="BA1329" s="30"/>
      <c r="BB1329" s="12"/>
      <c r="BF1329" s="12"/>
      <c r="BG1329" s="12"/>
      <c r="BH1329" s="12"/>
      <c r="BO1329" s="7"/>
      <c r="BP1329" s="7"/>
      <c r="BQ1329" s="7"/>
      <c r="BU1329" s="7"/>
      <c r="BV1329" s="7"/>
      <c r="BW1329" s="7"/>
      <c r="CD1329" s="7"/>
      <c r="CE1329" s="7"/>
      <c r="CF1329" s="7"/>
      <c r="CJ1329" s="7"/>
      <c r="CK1329" s="7"/>
      <c r="CL1329" s="7"/>
    </row>
    <row r="1330" spans="1:90">
      <c r="A1330" s="11"/>
      <c r="B1330" s="373"/>
      <c r="C1330" s="373"/>
      <c r="D1330" s="373"/>
      <c r="E1330" s="13"/>
      <c r="F1330" s="11"/>
      <c r="G1330" s="25"/>
      <c r="H1330" s="31"/>
      <c r="I1330" s="30"/>
      <c r="M1330" s="25"/>
      <c r="N1330" s="31"/>
      <c r="O1330" s="30"/>
      <c r="V1330" s="12"/>
      <c r="W1330" s="12"/>
      <c r="X1330" s="14"/>
      <c r="AB1330" s="25"/>
      <c r="AC1330" s="12"/>
      <c r="AD1330" s="12"/>
      <c r="AK1330" s="12"/>
      <c r="AL1330" s="30"/>
      <c r="AM1330" s="32"/>
      <c r="AQ1330" s="12"/>
      <c r="AR1330" s="12"/>
      <c r="AS1330" s="12"/>
      <c r="AZ1330" s="49"/>
      <c r="BA1330" s="30"/>
      <c r="BB1330" s="12"/>
      <c r="BF1330" s="12"/>
      <c r="BG1330" s="12"/>
      <c r="BH1330" s="12"/>
      <c r="BO1330" s="7"/>
      <c r="BP1330" s="7"/>
      <c r="BQ1330" s="7"/>
      <c r="BU1330" s="7"/>
      <c r="BV1330" s="7"/>
      <c r="BW1330" s="7"/>
      <c r="CD1330" s="7"/>
      <c r="CE1330" s="7"/>
      <c r="CF1330" s="7"/>
      <c r="CJ1330" s="7"/>
      <c r="CK1330" s="7"/>
      <c r="CL1330" s="7"/>
    </row>
    <row r="1331" spans="1:90">
      <c r="A1331" s="11"/>
      <c r="B1331" s="373"/>
      <c r="C1331" s="373"/>
      <c r="D1331" s="373"/>
      <c r="E1331" s="13"/>
      <c r="F1331" s="11"/>
      <c r="G1331" s="25"/>
      <c r="H1331" s="31"/>
      <c r="I1331" s="30"/>
      <c r="M1331" s="25"/>
      <c r="N1331" s="31"/>
      <c r="O1331" s="30"/>
      <c r="V1331" s="12"/>
      <c r="W1331" s="12"/>
      <c r="X1331" s="14"/>
      <c r="AB1331" s="25"/>
      <c r="AC1331" s="12"/>
      <c r="AD1331" s="12"/>
      <c r="AK1331" s="12"/>
      <c r="AL1331" s="30"/>
      <c r="AM1331" s="32"/>
      <c r="AQ1331" s="12"/>
      <c r="AR1331" s="12"/>
      <c r="AS1331" s="12"/>
      <c r="AZ1331" s="49"/>
      <c r="BA1331" s="30"/>
      <c r="BB1331" s="12"/>
      <c r="BF1331" s="12"/>
      <c r="BG1331" s="12"/>
      <c r="BH1331" s="12"/>
      <c r="BO1331" s="7"/>
      <c r="BP1331" s="7"/>
      <c r="BQ1331" s="7"/>
      <c r="BU1331" s="7"/>
      <c r="BV1331" s="7"/>
      <c r="BW1331" s="7"/>
      <c r="CD1331" s="7"/>
      <c r="CE1331" s="7"/>
      <c r="CF1331" s="7"/>
      <c r="CJ1331" s="7"/>
      <c r="CK1331" s="7"/>
      <c r="CL1331" s="7"/>
    </row>
    <row r="1332" spans="1:90">
      <c r="A1332" s="11"/>
      <c r="B1332" s="373"/>
      <c r="C1332" s="373"/>
      <c r="D1332" s="373"/>
      <c r="E1332" s="13"/>
      <c r="F1332" s="11"/>
      <c r="G1332" s="25"/>
      <c r="H1332" s="31"/>
      <c r="I1332" s="30"/>
      <c r="M1332" s="25"/>
      <c r="N1332" s="31"/>
      <c r="O1332" s="30"/>
      <c r="V1332" s="12"/>
      <c r="W1332" s="12"/>
      <c r="X1332" s="14"/>
      <c r="AB1332" s="25"/>
      <c r="AC1332" s="12"/>
      <c r="AD1332" s="12"/>
      <c r="AK1332" s="12"/>
      <c r="AL1332" s="30"/>
      <c r="AM1332" s="32"/>
      <c r="AQ1332" s="12"/>
      <c r="AR1332" s="12"/>
      <c r="AS1332" s="12"/>
      <c r="AZ1332" s="49"/>
      <c r="BA1332" s="30"/>
      <c r="BB1332" s="12"/>
      <c r="BF1332" s="12"/>
      <c r="BG1332" s="12"/>
      <c r="BH1332" s="12"/>
      <c r="BO1332" s="7"/>
      <c r="BP1332" s="7"/>
      <c r="BQ1332" s="7"/>
      <c r="BU1332" s="7"/>
      <c r="BV1332" s="7"/>
      <c r="BW1332" s="7"/>
      <c r="CD1332" s="7"/>
      <c r="CE1332" s="7"/>
      <c r="CF1332" s="7"/>
      <c r="CJ1332" s="7"/>
      <c r="CK1332" s="7"/>
      <c r="CL1332" s="7"/>
    </row>
    <row r="1333" spans="1:90">
      <c r="A1333" s="11"/>
      <c r="B1333" s="373"/>
      <c r="C1333" s="373"/>
      <c r="D1333" s="373"/>
      <c r="E1333" s="13"/>
      <c r="F1333" s="11"/>
      <c r="G1333" s="25"/>
      <c r="H1333" s="31"/>
      <c r="I1333" s="30"/>
      <c r="M1333" s="25"/>
      <c r="N1333" s="31"/>
      <c r="O1333" s="30"/>
      <c r="V1333" s="12"/>
      <c r="W1333" s="12"/>
      <c r="X1333" s="14"/>
      <c r="AB1333" s="25"/>
      <c r="AC1333" s="12"/>
      <c r="AD1333" s="12"/>
      <c r="AK1333" s="12"/>
      <c r="AL1333" s="30"/>
      <c r="AM1333" s="32"/>
      <c r="AQ1333" s="12"/>
      <c r="AR1333" s="12"/>
      <c r="AS1333" s="12"/>
      <c r="AZ1333" s="49"/>
      <c r="BA1333" s="30"/>
      <c r="BB1333" s="12"/>
      <c r="BF1333" s="12"/>
      <c r="BG1333" s="12"/>
      <c r="BH1333" s="12"/>
      <c r="BO1333" s="7"/>
      <c r="BP1333" s="7"/>
      <c r="BQ1333" s="7"/>
      <c r="BU1333" s="7"/>
      <c r="BV1333" s="7"/>
      <c r="BW1333" s="7"/>
      <c r="CD1333" s="7"/>
      <c r="CE1333" s="7"/>
      <c r="CF1333" s="7"/>
      <c r="CJ1333" s="7"/>
      <c r="CK1333" s="7"/>
      <c r="CL1333" s="7"/>
    </row>
    <row r="1334" spans="1:90">
      <c r="A1334" s="11"/>
      <c r="B1334" s="373"/>
      <c r="C1334" s="373"/>
      <c r="D1334" s="373"/>
      <c r="E1334" s="13"/>
      <c r="F1334" s="11"/>
      <c r="G1334" s="25"/>
      <c r="H1334" s="31"/>
      <c r="I1334" s="30"/>
      <c r="M1334" s="25"/>
      <c r="N1334" s="31"/>
      <c r="O1334" s="30"/>
      <c r="V1334" s="12"/>
      <c r="W1334" s="12"/>
      <c r="X1334" s="14"/>
      <c r="AB1334" s="25"/>
      <c r="AC1334" s="12"/>
      <c r="AD1334" s="12"/>
      <c r="AK1334" s="12"/>
      <c r="AL1334" s="30"/>
      <c r="AM1334" s="32"/>
      <c r="AQ1334" s="12"/>
      <c r="AR1334" s="12"/>
      <c r="AS1334" s="12"/>
      <c r="AZ1334" s="49"/>
      <c r="BA1334" s="30"/>
      <c r="BB1334" s="12"/>
      <c r="BF1334" s="12"/>
      <c r="BG1334" s="12"/>
      <c r="BH1334" s="12"/>
      <c r="BO1334" s="7"/>
      <c r="BP1334" s="7"/>
      <c r="BQ1334" s="7"/>
      <c r="BU1334" s="7"/>
      <c r="BV1334" s="7"/>
      <c r="BW1334" s="7"/>
      <c r="CD1334" s="7"/>
      <c r="CE1334" s="7"/>
      <c r="CF1334" s="7"/>
      <c r="CJ1334" s="7"/>
      <c r="CK1334" s="7"/>
      <c r="CL1334" s="7"/>
    </row>
    <row r="1335" spans="1:90">
      <c r="A1335" s="11"/>
      <c r="B1335" s="373"/>
      <c r="C1335" s="373"/>
      <c r="D1335" s="373"/>
      <c r="E1335" s="13"/>
      <c r="F1335" s="11"/>
      <c r="G1335" s="25"/>
      <c r="H1335" s="31"/>
      <c r="I1335" s="30"/>
      <c r="M1335" s="25"/>
      <c r="N1335" s="31"/>
      <c r="O1335" s="30"/>
      <c r="V1335" s="12"/>
      <c r="W1335" s="12"/>
      <c r="X1335" s="14"/>
      <c r="AB1335" s="25"/>
      <c r="AC1335" s="12"/>
      <c r="AD1335" s="12"/>
      <c r="AK1335" s="12"/>
      <c r="AL1335" s="30"/>
      <c r="AM1335" s="32"/>
      <c r="AQ1335" s="12"/>
      <c r="AR1335" s="12"/>
      <c r="AS1335" s="12"/>
      <c r="AZ1335" s="49"/>
      <c r="BA1335" s="30"/>
      <c r="BB1335" s="12"/>
      <c r="BF1335" s="12"/>
      <c r="BG1335" s="12"/>
      <c r="BH1335" s="12"/>
      <c r="BO1335" s="7"/>
      <c r="BP1335" s="7"/>
      <c r="BQ1335" s="7"/>
      <c r="BU1335" s="7"/>
      <c r="BV1335" s="7"/>
      <c r="BW1335" s="7"/>
      <c r="CD1335" s="7"/>
      <c r="CE1335" s="7"/>
      <c r="CF1335" s="7"/>
      <c r="CJ1335" s="7"/>
      <c r="CK1335" s="7"/>
      <c r="CL1335" s="7"/>
    </row>
    <row r="1336" spans="1:90">
      <c r="A1336" s="11"/>
      <c r="B1336" s="373"/>
      <c r="C1336" s="373"/>
      <c r="D1336" s="373"/>
      <c r="E1336" s="13"/>
      <c r="F1336" s="11"/>
      <c r="G1336" s="25"/>
      <c r="H1336" s="31"/>
      <c r="I1336" s="30"/>
      <c r="M1336" s="25"/>
      <c r="N1336" s="31"/>
      <c r="O1336" s="30"/>
      <c r="V1336" s="12"/>
      <c r="W1336" s="12"/>
      <c r="X1336" s="14"/>
      <c r="AB1336" s="25"/>
      <c r="AC1336" s="12"/>
      <c r="AD1336" s="12"/>
      <c r="AK1336" s="12"/>
      <c r="AL1336" s="30"/>
      <c r="AM1336" s="32"/>
      <c r="AQ1336" s="12"/>
      <c r="AR1336" s="12"/>
      <c r="AS1336" s="12"/>
      <c r="AZ1336" s="49"/>
      <c r="BA1336" s="30"/>
      <c r="BB1336" s="12"/>
      <c r="BF1336" s="12"/>
      <c r="BG1336" s="12"/>
      <c r="BH1336" s="12"/>
      <c r="BO1336" s="7"/>
      <c r="BP1336" s="7"/>
      <c r="BQ1336" s="7"/>
      <c r="BU1336" s="7"/>
      <c r="BV1336" s="7"/>
      <c r="BW1336" s="7"/>
      <c r="CD1336" s="7"/>
      <c r="CE1336" s="7"/>
      <c r="CF1336" s="7"/>
      <c r="CJ1336" s="7"/>
      <c r="CK1336" s="7"/>
      <c r="CL1336" s="7"/>
    </row>
    <row r="1337" spans="1:90">
      <c r="A1337" s="11"/>
      <c r="B1337" s="373"/>
      <c r="C1337" s="373"/>
      <c r="D1337" s="373"/>
      <c r="E1337" s="13"/>
      <c r="F1337" s="11"/>
      <c r="G1337" s="25"/>
      <c r="H1337" s="31"/>
      <c r="I1337" s="30"/>
      <c r="M1337" s="25"/>
      <c r="N1337" s="31"/>
      <c r="O1337" s="30"/>
      <c r="V1337" s="12"/>
      <c r="W1337" s="12"/>
      <c r="X1337" s="14"/>
      <c r="AB1337" s="25"/>
      <c r="AC1337" s="12"/>
      <c r="AD1337" s="12"/>
      <c r="AK1337" s="12"/>
      <c r="AL1337" s="30"/>
      <c r="AM1337" s="32"/>
      <c r="AQ1337" s="12"/>
      <c r="AR1337" s="12"/>
      <c r="AS1337" s="12"/>
      <c r="AZ1337" s="49"/>
      <c r="BA1337" s="30"/>
      <c r="BB1337" s="12"/>
      <c r="BF1337" s="12"/>
      <c r="BG1337" s="12"/>
      <c r="BH1337" s="12"/>
      <c r="BO1337" s="7"/>
      <c r="BP1337" s="7"/>
      <c r="BQ1337" s="7"/>
      <c r="BU1337" s="7"/>
      <c r="BV1337" s="7"/>
      <c r="BW1337" s="7"/>
      <c r="CD1337" s="7"/>
      <c r="CE1337" s="7"/>
      <c r="CF1337" s="7"/>
      <c r="CJ1337" s="7"/>
      <c r="CK1337" s="7"/>
      <c r="CL1337" s="7"/>
    </row>
    <row r="1338" spans="1:90">
      <c r="A1338" s="11"/>
      <c r="B1338" s="373"/>
      <c r="C1338" s="373"/>
      <c r="D1338" s="373"/>
      <c r="E1338" s="13"/>
      <c r="F1338" s="11"/>
      <c r="G1338" s="25"/>
      <c r="H1338" s="31"/>
      <c r="I1338" s="30"/>
      <c r="M1338" s="25"/>
      <c r="N1338" s="31"/>
      <c r="O1338" s="30"/>
      <c r="V1338" s="12"/>
      <c r="W1338" s="12"/>
      <c r="X1338" s="14"/>
      <c r="AB1338" s="25"/>
      <c r="AC1338" s="12"/>
      <c r="AD1338" s="12"/>
      <c r="AK1338" s="12"/>
      <c r="AL1338" s="30"/>
      <c r="AM1338" s="32"/>
      <c r="AQ1338" s="12"/>
      <c r="AR1338" s="12"/>
      <c r="AS1338" s="12"/>
      <c r="AZ1338" s="49"/>
      <c r="BA1338" s="30"/>
      <c r="BB1338" s="12"/>
      <c r="BF1338" s="12"/>
      <c r="BG1338" s="12"/>
      <c r="BH1338" s="12"/>
      <c r="BO1338" s="7"/>
      <c r="BP1338" s="7"/>
      <c r="BQ1338" s="7"/>
      <c r="BU1338" s="7"/>
      <c r="BV1338" s="7"/>
      <c r="BW1338" s="7"/>
      <c r="CD1338" s="7"/>
      <c r="CE1338" s="7"/>
      <c r="CF1338" s="7"/>
      <c r="CJ1338" s="7"/>
      <c r="CK1338" s="7"/>
      <c r="CL1338" s="7"/>
    </row>
    <row r="1339" spans="1:90">
      <c r="A1339" s="11"/>
      <c r="B1339" s="373"/>
      <c r="C1339" s="373"/>
      <c r="D1339" s="373"/>
      <c r="E1339" s="13"/>
      <c r="F1339" s="11"/>
      <c r="G1339" s="25"/>
      <c r="H1339" s="31"/>
      <c r="I1339" s="30"/>
      <c r="M1339" s="25"/>
      <c r="N1339" s="31"/>
      <c r="O1339" s="30"/>
      <c r="V1339" s="12"/>
      <c r="W1339" s="12"/>
      <c r="X1339" s="14"/>
      <c r="AB1339" s="25"/>
      <c r="AC1339" s="12"/>
      <c r="AD1339" s="12"/>
      <c r="AK1339" s="12"/>
      <c r="AL1339" s="30"/>
      <c r="AM1339" s="32"/>
      <c r="AQ1339" s="12"/>
      <c r="AR1339" s="12"/>
      <c r="AS1339" s="12"/>
      <c r="AZ1339" s="49"/>
      <c r="BA1339" s="30"/>
      <c r="BB1339" s="12"/>
      <c r="BF1339" s="12"/>
      <c r="BG1339" s="12"/>
      <c r="BH1339" s="12"/>
      <c r="BO1339" s="7"/>
      <c r="BP1339" s="7"/>
      <c r="BQ1339" s="7"/>
      <c r="BU1339" s="7"/>
      <c r="BV1339" s="7"/>
      <c r="BW1339" s="7"/>
      <c r="CD1339" s="7"/>
      <c r="CE1339" s="7"/>
      <c r="CF1339" s="7"/>
      <c r="CJ1339" s="7"/>
      <c r="CK1339" s="7"/>
      <c r="CL1339" s="7"/>
    </row>
    <row r="1340" spans="1:90">
      <c r="A1340" s="11"/>
      <c r="B1340" s="373"/>
      <c r="C1340" s="373"/>
      <c r="D1340" s="373"/>
      <c r="E1340" s="13"/>
      <c r="F1340" s="11"/>
      <c r="G1340" s="25"/>
      <c r="H1340" s="31"/>
      <c r="I1340" s="30"/>
      <c r="M1340" s="25"/>
      <c r="N1340" s="31"/>
      <c r="O1340" s="30"/>
      <c r="V1340" s="12"/>
      <c r="W1340" s="12"/>
      <c r="X1340" s="14"/>
      <c r="AB1340" s="25"/>
      <c r="AC1340" s="12"/>
      <c r="AD1340" s="12"/>
      <c r="AK1340" s="12"/>
      <c r="AL1340" s="30"/>
      <c r="AM1340" s="32"/>
      <c r="AQ1340" s="12"/>
      <c r="AR1340" s="12"/>
      <c r="AS1340" s="12"/>
      <c r="AZ1340" s="49"/>
      <c r="BA1340" s="30"/>
      <c r="BB1340" s="12"/>
      <c r="BF1340" s="12"/>
      <c r="BG1340" s="12"/>
      <c r="BH1340" s="12"/>
      <c r="BO1340" s="7"/>
      <c r="BP1340" s="7"/>
      <c r="BQ1340" s="7"/>
      <c r="BU1340" s="7"/>
      <c r="BV1340" s="7"/>
      <c r="BW1340" s="7"/>
      <c r="CD1340" s="7"/>
      <c r="CE1340" s="7"/>
      <c r="CF1340" s="7"/>
      <c r="CJ1340" s="7"/>
      <c r="CK1340" s="7"/>
      <c r="CL1340" s="7"/>
    </row>
    <row r="1341" spans="1:90">
      <c r="A1341" s="11"/>
      <c r="B1341" s="373"/>
      <c r="C1341" s="373"/>
      <c r="D1341" s="373"/>
      <c r="E1341" s="13"/>
      <c r="F1341" s="11"/>
      <c r="G1341" s="25"/>
      <c r="H1341" s="31"/>
      <c r="I1341" s="30"/>
      <c r="M1341" s="25"/>
      <c r="N1341" s="31"/>
      <c r="O1341" s="30"/>
      <c r="V1341" s="12"/>
      <c r="W1341" s="12"/>
      <c r="X1341" s="14"/>
      <c r="AB1341" s="25"/>
      <c r="AC1341" s="12"/>
      <c r="AD1341" s="12"/>
      <c r="AK1341" s="12"/>
      <c r="AL1341" s="30"/>
      <c r="AM1341" s="32"/>
      <c r="AQ1341" s="12"/>
      <c r="AR1341" s="12"/>
      <c r="AS1341" s="12"/>
      <c r="AZ1341" s="49"/>
      <c r="BA1341" s="30"/>
      <c r="BB1341" s="12"/>
      <c r="BF1341" s="12"/>
      <c r="BG1341" s="12"/>
      <c r="BH1341" s="12"/>
      <c r="BO1341" s="7"/>
      <c r="BP1341" s="7"/>
      <c r="BQ1341" s="7"/>
      <c r="BU1341" s="7"/>
      <c r="BV1341" s="7"/>
      <c r="BW1341" s="7"/>
      <c r="CD1341" s="7"/>
      <c r="CE1341" s="7"/>
      <c r="CF1341" s="7"/>
      <c r="CJ1341" s="7"/>
      <c r="CK1341" s="7"/>
      <c r="CL1341" s="7"/>
    </row>
    <row r="1342" spans="1:90">
      <c r="A1342" s="11"/>
      <c r="B1342" s="373"/>
      <c r="C1342" s="373"/>
      <c r="D1342" s="373"/>
      <c r="E1342" s="13"/>
      <c r="F1342" s="11"/>
      <c r="G1342" s="25"/>
      <c r="H1342" s="31"/>
      <c r="I1342" s="30"/>
      <c r="M1342" s="25"/>
      <c r="N1342" s="31"/>
      <c r="O1342" s="30"/>
      <c r="V1342" s="12"/>
      <c r="W1342" s="12"/>
      <c r="X1342" s="14"/>
      <c r="AB1342" s="25"/>
      <c r="AC1342" s="12"/>
      <c r="AD1342" s="12"/>
      <c r="AK1342" s="12"/>
      <c r="AL1342" s="30"/>
      <c r="AM1342" s="32"/>
      <c r="AQ1342" s="12"/>
      <c r="AR1342" s="12"/>
      <c r="AS1342" s="12"/>
      <c r="AZ1342" s="49"/>
      <c r="BA1342" s="30"/>
      <c r="BB1342" s="12"/>
      <c r="BF1342" s="12"/>
      <c r="BG1342" s="12"/>
      <c r="BH1342" s="12"/>
      <c r="BO1342" s="7"/>
      <c r="BP1342" s="7"/>
      <c r="BQ1342" s="7"/>
      <c r="BU1342" s="7"/>
      <c r="BV1342" s="7"/>
      <c r="BW1342" s="7"/>
      <c r="CD1342" s="7"/>
      <c r="CE1342" s="7"/>
      <c r="CF1342" s="7"/>
      <c r="CJ1342" s="7"/>
      <c r="CK1342" s="7"/>
      <c r="CL1342" s="7"/>
    </row>
    <row r="1343" spans="1:90">
      <c r="A1343" s="11"/>
      <c r="B1343" s="373"/>
      <c r="C1343" s="373"/>
      <c r="D1343" s="373"/>
      <c r="E1343" s="13"/>
      <c r="F1343" s="11"/>
      <c r="G1343" s="25"/>
      <c r="H1343" s="31"/>
      <c r="I1343" s="30"/>
      <c r="M1343" s="25"/>
      <c r="N1343" s="31"/>
      <c r="O1343" s="30"/>
      <c r="V1343" s="12"/>
      <c r="W1343" s="12"/>
      <c r="X1343" s="14"/>
      <c r="AB1343" s="25"/>
      <c r="AC1343" s="12"/>
      <c r="AD1343" s="12"/>
      <c r="AK1343" s="12"/>
      <c r="AL1343" s="30"/>
      <c r="AM1343" s="32"/>
      <c r="AQ1343" s="12"/>
      <c r="AR1343" s="12"/>
      <c r="AS1343" s="12"/>
      <c r="AZ1343" s="49"/>
      <c r="BA1343" s="30"/>
      <c r="BB1343" s="12"/>
      <c r="BF1343" s="12"/>
      <c r="BG1343" s="12"/>
      <c r="BH1343" s="12"/>
      <c r="BO1343" s="7"/>
      <c r="BP1343" s="7"/>
      <c r="BQ1343" s="7"/>
      <c r="BU1343" s="7"/>
      <c r="BV1343" s="7"/>
      <c r="BW1343" s="7"/>
      <c r="CD1343" s="7"/>
      <c r="CE1343" s="7"/>
      <c r="CF1343" s="7"/>
      <c r="CJ1343" s="7"/>
      <c r="CK1343" s="7"/>
      <c r="CL1343" s="7"/>
    </row>
    <row r="1344" spans="1:90">
      <c r="A1344" s="11"/>
      <c r="B1344" s="373"/>
      <c r="C1344" s="373"/>
      <c r="D1344" s="373"/>
      <c r="E1344" s="13"/>
      <c r="F1344" s="11"/>
      <c r="G1344" s="25"/>
      <c r="H1344" s="31"/>
      <c r="I1344" s="30"/>
      <c r="M1344" s="25"/>
      <c r="N1344" s="31"/>
      <c r="O1344" s="30"/>
      <c r="V1344" s="12"/>
      <c r="W1344" s="12"/>
      <c r="X1344" s="14"/>
      <c r="AB1344" s="25"/>
      <c r="AC1344" s="12"/>
      <c r="AD1344" s="12"/>
      <c r="AK1344" s="12"/>
      <c r="AL1344" s="30"/>
      <c r="AM1344" s="32"/>
      <c r="AQ1344" s="12"/>
      <c r="AR1344" s="12"/>
      <c r="AS1344" s="12"/>
      <c r="AZ1344" s="49"/>
      <c r="BA1344" s="30"/>
      <c r="BB1344" s="12"/>
      <c r="BF1344" s="12"/>
      <c r="BG1344" s="12"/>
      <c r="BH1344" s="12"/>
      <c r="BO1344" s="7"/>
      <c r="BP1344" s="7"/>
      <c r="BQ1344" s="7"/>
      <c r="BU1344" s="7"/>
      <c r="BV1344" s="7"/>
      <c r="BW1344" s="7"/>
      <c r="CD1344" s="7"/>
      <c r="CE1344" s="7"/>
      <c r="CF1344" s="7"/>
      <c r="CJ1344" s="7"/>
      <c r="CK1344" s="7"/>
      <c r="CL1344" s="7"/>
    </row>
    <row r="1345" spans="1:90">
      <c r="A1345" s="11"/>
      <c r="B1345" s="373"/>
      <c r="C1345" s="373"/>
      <c r="D1345" s="373"/>
      <c r="E1345" s="13"/>
      <c r="F1345" s="11"/>
      <c r="G1345" s="25"/>
      <c r="H1345" s="31"/>
      <c r="I1345" s="30"/>
      <c r="M1345" s="25"/>
      <c r="N1345" s="31"/>
      <c r="O1345" s="30"/>
      <c r="V1345" s="12"/>
      <c r="W1345" s="12"/>
      <c r="X1345" s="14"/>
      <c r="AB1345" s="25"/>
      <c r="AC1345" s="12"/>
      <c r="AD1345" s="12"/>
      <c r="AK1345" s="12"/>
      <c r="AL1345" s="30"/>
      <c r="AM1345" s="32"/>
      <c r="AQ1345" s="12"/>
      <c r="AR1345" s="12"/>
      <c r="AS1345" s="12"/>
      <c r="AZ1345" s="49"/>
      <c r="BA1345" s="30"/>
      <c r="BB1345" s="12"/>
      <c r="BF1345" s="12"/>
      <c r="BG1345" s="12"/>
      <c r="BH1345" s="12"/>
      <c r="BO1345" s="7"/>
      <c r="BP1345" s="7"/>
      <c r="BQ1345" s="7"/>
      <c r="BU1345" s="7"/>
      <c r="BV1345" s="7"/>
      <c r="BW1345" s="7"/>
      <c r="CD1345" s="7"/>
      <c r="CE1345" s="7"/>
      <c r="CF1345" s="7"/>
      <c r="CJ1345" s="7"/>
      <c r="CK1345" s="7"/>
      <c r="CL1345" s="7"/>
    </row>
    <row r="1346" spans="1:90">
      <c r="A1346" s="11"/>
      <c r="B1346" s="373"/>
      <c r="C1346" s="373"/>
      <c r="D1346" s="373"/>
      <c r="E1346" s="13"/>
      <c r="F1346" s="11"/>
      <c r="G1346" s="25"/>
      <c r="H1346" s="31"/>
      <c r="I1346" s="30"/>
      <c r="M1346" s="25"/>
      <c r="N1346" s="31"/>
      <c r="O1346" s="30"/>
      <c r="V1346" s="12"/>
      <c r="W1346" s="12"/>
      <c r="X1346" s="14"/>
      <c r="AB1346" s="25"/>
      <c r="AC1346" s="12"/>
      <c r="AD1346" s="12"/>
      <c r="AK1346" s="12"/>
      <c r="AL1346" s="30"/>
      <c r="AM1346" s="32"/>
      <c r="AQ1346" s="12"/>
      <c r="AR1346" s="12"/>
      <c r="AS1346" s="12"/>
      <c r="AZ1346" s="49"/>
      <c r="BA1346" s="30"/>
      <c r="BB1346" s="12"/>
      <c r="BF1346" s="12"/>
      <c r="BG1346" s="12"/>
      <c r="BH1346" s="12"/>
      <c r="BO1346" s="7"/>
      <c r="BP1346" s="7"/>
      <c r="BQ1346" s="7"/>
      <c r="BU1346" s="7"/>
      <c r="BV1346" s="7"/>
      <c r="BW1346" s="7"/>
      <c r="CD1346" s="7"/>
      <c r="CE1346" s="7"/>
      <c r="CF1346" s="7"/>
      <c r="CJ1346" s="7"/>
      <c r="CK1346" s="7"/>
      <c r="CL1346" s="7"/>
    </row>
    <row r="1347" spans="1:90">
      <c r="A1347" s="11"/>
      <c r="B1347" s="373"/>
      <c r="C1347" s="373"/>
      <c r="D1347" s="373"/>
      <c r="E1347" s="13"/>
      <c r="F1347" s="11"/>
      <c r="G1347" s="25"/>
      <c r="H1347" s="31"/>
      <c r="I1347" s="30"/>
      <c r="M1347" s="25"/>
      <c r="N1347" s="31"/>
      <c r="O1347" s="30"/>
      <c r="V1347" s="12"/>
      <c r="W1347" s="12"/>
      <c r="X1347" s="14"/>
      <c r="AB1347" s="25"/>
      <c r="AC1347" s="12"/>
      <c r="AD1347" s="12"/>
      <c r="AK1347" s="12"/>
      <c r="AL1347" s="30"/>
      <c r="AM1347" s="32"/>
      <c r="AQ1347" s="12"/>
      <c r="AR1347" s="12"/>
      <c r="AS1347" s="12"/>
      <c r="AZ1347" s="49"/>
      <c r="BA1347" s="30"/>
      <c r="BB1347" s="12"/>
      <c r="BF1347" s="12"/>
      <c r="BG1347" s="12"/>
      <c r="BH1347" s="12"/>
      <c r="BO1347" s="7"/>
      <c r="BP1347" s="7"/>
      <c r="BQ1347" s="7"/>
      <c r="BU1347" s="7"/>
      <c r="BV1347" s="7"/>
      <c r="BW1347" s="7"/>
      <c r="CD1347" s="7"/>
      <c r="CE1347" s="7"/>
      <c r="CF1347" s="7"/>
      <c r="CJ1347" s="7"/>
      <c r="CK1347" s="7"/>
      <c r="CL1347" s="7"/>
    </row>
    <row r="1348" spans="1:90">
      <c r="A1348" s="11"/>
      <c r="B1348" s="373"/>
      <c r="C1348" s="373"/>
      <c r="D1348" s="373"/>
      <c r="E1348" s="13"/>
      <c r="F1348" s="11"/>
      <c r="G1348" s="25"/>
      <c r="H1348" s="31"/>
      <c r="I1348" s="30"/>
      <c r="M1348" s="25"/>
      <c r="N1348" s="31"/>
      <c r="O1348" s="30"/>
      <c r="V1348" s="12"/>
      <c r="W1348" s="12"/>
      <c r="X1348" s="14"/>
      <c r="AB1348" s="25"/>
      <c r="AC1348" s="12"/>
      <c r="AD1348" s="12"/>
      <c r="AK1348" s="12"/>
      <c r="AL1348" s="30"/>
      <c r="AM1348" s="32"/>
      <c r="AQ1348" s="12"/>
      <c r="AR1348" s="12"/>
      <c r="AS1348" s="12"/>
      <c r="AZ1348" s="49"/>
      <c r="BA1348" s="30"/>
      <c r="BB1348" s="12"/>
      <c r="BF1348" s="12"/>
      <c r="BG1348" s="12"/>
      <c r="BH1348" s="12"/>
      <c r="BO1348" s="7"/>
      <c r="BP1348" s="7"/>
      <c r="BQ1348" s="7"/>
      <c r="BU1348" s="7"/>
      <c r="BV1348" s="7"/>
      <c r="BW1348" s="7"/>
      <c r="CD1348" s="7"/>
      <c r="CE1348" s="7"/>
      <c r="CF1348" s="7"/>
      <c r="CJ1348" s="7"/>
      <c r="CK1348" s="7"/>
      <c r="CL1348" s="7"/>
    </row>
    <row r="1349" spans="1:90">
      <c r="A1349" s="11"/>
      <c r="B1349" s="373"/>
      <c r="C1349" s="373"/>
      <c r="D1349" s="373"/>
      <c r="E1349" s="13"/>
      <c r="F1349" s="11"/>
      <c r="G1349" s="25"/>
      <c r="H1349" s="31"/>
      <c r="I1349" s="30"/>
      <c r="M1349" s="25"/>
      <c r="N1349" s="31"/>
      <c r="O1349" s="30"/>
      <c r="V1349" s="12"/>
      <c r="W1349" s="12"/>
      <c r="X1349" s="14"/>
      <c r="AB1349" s="25"/>
      <c r="AC1349" s="12"/>
      <c r="AD1349" s="12"/>
      <c r="AK1349" s="12"/>
      <c r="AL1349" s="30"/>
      <c r="AM1349" s="32"/>
      <c r="AQ1349" s="12"/>
      <c r="AR1349" s="12"/>
      <c r="AS1349" s="12"/>
      <c r="AZ1349" s="49"/>
      <c r="BA1349" s="30"/>
      <c r="BB1349" s="12"/>
      <c r="BF1349" s="12"/>
      <c r="BG1349" s="12"/>
      <c r="BH1349" s="12"/>
      <c r="BO1349" s="7"/>
      <c r="BP1349" s="7"/>
      <c r="BQ1349" s="7"/>
      <c r="BU1349" s="7"/>
      <c r="BV1349" s="7"/>
      <c r="BW1349" s="7"/>
      <c r="CD1349" s="7"/>
      <c r="CE1349" s="7"/>
      <c r="CF1349" s="7"/>
      <c r="CJ1349" s="7"/>
      <c r="CK1349" s="7"/>
      <c r="CL1349" s="7"/>
    </row>
    <row r="1350" spans="1:90">
      <c r="A1350" s="11"/>
      <c r="B1350" s="373"/>
      <c r="C1350" s="373"/>
      <c r="D1350" s="373"/>
      <c r="E1350" s="13"/>
      <c r="F1350" s="11"/>
      <c r="G1350" s="25"/>
      <c r="H1350" s="31"/>
      <c r="I1350" s="30"/>
      <c r="M1350" s="25"/>
      <c r="N1350" s="31"/>
      <c r="O1350" s="30"/>
      <c r="V1350" s="12"/>
      <c r="W1350" s="12"/>
      <c r="X1350" s="14"/>
      <c r="AB1350" s="25"/>
      <c r="AC1350" s="12"/>
      <c r="AD1350" s="12"/>
      <c r="AK1350" s="12"/>
      <c r="AL1350" s="30"/>
      <c r="AM1350" s="32"/>
      <c r="AQ1350" s="12"/>
      <c r="AR1350" s="12"/>
      <c r="AS1350" s="12"/>
      <c r="AZ1350" s="49"/>
      <c r="BA1350" s="30"/>
      <c r="BB1350" s="12"/>
      <c r="BF1350" s="12"/>
      <c r="BG1350" s="12"/>
      <c r="BH1350" s="12"/>
      <c r="BO1350" s="7"/>
      <c r="BP1350" s="7"/>
      <c r="BQ1350" s="7"/>
      <c r="BU1350" s="7"/>
      <c r="BV1350" s="7"/>
      <c r="BW1350" s="7"/>
      <c r="CD1350" s="7"/>
      <c r="CE1350" s="7"/>
      <c r="CF1350" s="7"/>
      <c r="CJ1350" s="7"/>
      <c r="CK1350" s="7"/>
      <c r="CL1350" s="7"/>
    </row>
    <row r="1351" spans="1:90">
      <c r="A1351" s="11"/>
      <c r="B1351" s="373"/>
      <c r="C1351" s="373"/>
      <c r="D1351" s="373"/>
      <c r="E1351" s="13"/>
      <c r="F1351" s="11"/>
      <c r="G1351" s="25"/>
      <c r="H1351" s="31"/>
      <c r="I1351" s="30"/>
      <c r="M1351" s="25"/>
      <c r="N1351" s="31"/>
      <c r="O1351" s="30"/>
      <c r="V1351" s="12"/>
      <c r="W1351" s="12"/>
      <c r="X1351" s="14"/>
      <c r="AB1351" s="25"/>
      <c r="AC1351" s="12"/>
      <c r="AD1351" s="12"/>
      <c r="AK1351" s="12"/>
      <c r="AL1351" s="30"/>
      <c r="AM1351" s="32"/>
      <c r="AQ1351" s="12"/>
      <c r="AR1351" s="12"/>
      <c r="AS1351" s="12"/>
      <c r="AZ1351" s="49"/>
      <c r="BA1351" s="30"/>
      <c r="BB1351" s="12"/>
      <c r="BF1351" s="12"/>
      <c r="BG1351" s="12"/>
      <c r="BH1351" s="12"/>
      <c r="BO1351" s="7"/>
      <c r="BP1351" s="7"/>
      <c r="BQ1351" s="7"/>
      <c r="BU1351" s="7"/>
      <c r="BV1351" s="7"/>
      <c r="BW1351" s="7"/>
      <c r="CD1351" s="7"/>
      <c r="CE1351" s="7"/>
      <c r="CF1351" s="7"/>
      <c r="CJ1351" s="7"/>
      <c r="CK1351" s="7"/>
      <c r="CL1351" s="7"/>
    </row>
    <row r="1352" spans="1:90">
      <c r="A1352" s="11"/>
      <c r="B1352" s="373"/>
      <c r="C1352" s="373"/>
      <c r="D1352" s="373"/>
      <c r="E1352" s="13"/>
      <c r="F1352" s="11"/>
      <c r="G1352" s="25"/>
      <c r="H1352" s="31"/>
      <c r="I1352" s="30"/>
      <c r="M1352" s="25"/>
      <c r="N1352" s="31"/>
      <c r="O1352" s="30"/>
      <c r="V1352" s="12"/>
      <c r="W1352" s="12"/>
      <c r="X1352" s="14"/>
      <c r="AB1352" s="25"/>
      <c r="AC1352" s="12"/>
      <c r="AD1352" s="12"/>
      <c r="AK1352" s="12"/>
      <c r="AL1352" s="30"/>
      <c r="AM1352" s="32"/>
      <c r="AQ1352" s="12"/>
      <c r="AR1352" s="12"/>
      <c r="AS1352" s="12"/>
      <c r="AZ1352" s="49"/>
      <c r="BA1352" s="30"/>
      <c r="BB1352" s="12"/>
      <c r="BF1352" s="12"/>
      <c r="BG1352" s="12"/>
      <c r="BH1352" s="12"/>
      <c r="BO1352" s="7"/>
      <c r="BP1352" s="7"/>
      <c r="BQ1352" s="7"/>
      <c r="BU1352" s="7"/>
      <c r="BV1352" s="7"/>
      <c r="BW1352" s="7"/>
      <c r="CD1352" s="7"/>
      <c r="CE1352" s="7"/>
      <c r="CF1352" s="7"/>
      <c r="CJ1352" s="7"/>
      <c r="CK1352" s="7"/>
      <c r="CL1352" s="7"/>
    </row>
    <row r="1353" spans="1:90">
      <c r="A1353" s="11"/>
      <c r="B1353" s="373"/>
      <c r="C1353" s="373"/>
      <c r="D1353" s="373"/>
      <c r="E1353" s="13"/>
      <c r="F1353" s="11"/>
      <c r="G1353" s="25"/>
      <c r="H1353" s="31"/>
      <c r="I1353" s="30"/>
      <c r="M1353" s="25"/>
      <c r="N1353" s="31"/>
      <c r="O1353" s="30"/>
      <c r="V1353" s="12"/>
      <c r="W1353" s="12"/>
      <c r="X1353" s="14"/>
      <c r="AB1353" s="25"/>
      <c r="AC1353" s="12"/>
      <c r="AD1353" s="12"/>
      <c r="AK1353" s="12"/>
      <c r="AL1353" s="30"/>
      <c r="AM1353" s="32"/>
      <c r="AQ1353" s="12"/>
      <c r="AR1353" s="12"/>
      <c r="AS1353" s="12"/>
      <c r="AZ1353" s="49"/>
      <c r="BA1353" s="30"/>
      <c r="BB1353" s="12"/>
      <c r="BF1353" s="12"/>
      <c r="BG1353" s="12"/>
      <c r="BH1353" s="12"/>
      <c r="BO1353" s="7"/>
      <c r="BP1353" s="7"/>
      <c r="BQ1353" s="7"/>
      <c r="BU1353" s="7"/>
      <c r="BV1353" s="7"/>
      <c r="BW1353" s="7"/>
      <c r="CD1353" s="7"/>
      <c r="CE1353" s="7"/>
      <c r="CF1353" s="7"/>
      <c r="CJ1353" s="7"/>
      <c r="CK1353" s="7"/>
      <c r="CL1353" s="7"/>
    </row>
    <row r="1354" spans="1:90">
      <c r="A1354" s="11"/>
      <c r="B1354" s="373"/>
      <c r="C1354" s="373"/>
      <c r="D1354" s="373"/>
      <c r="E1354" s="13"/>
      <c r="F1354" s="11"/>
      <c r="G1354" s="25"/>
      <c r="H1354" s="31"/>
      <c r="I1354" s="30"/>
      <c r="M1354" s="25"/>
      <c r="N1354" s="31"/>
      <c r="O1354" s="30"/>
      <c r="V1354" s="12"/>
      <c r="W1354" s="12"/>
      <c r="X1354" s="14"/>
      <c r="AB1354" s="25"/>
      <c r="AC1354" s="12"/>
      <c r="AD1354" s="12"/>
      <c r="AK1354" s="12"/>
      <c r="AL1354" s="30"/>
      <c r="AM1354" s="32"/>
      <c r="AQ1354" s="12"/>
      <c r="AR1354" s="12"/>
      <c r="AS1354" s="12"/>
      <c r="AZ1354" s="49"/>
      <c r="BA1354" s="30"/>
      <c r="BB1354" s="12"/>
      <c r="BF1354" s="12"/>
      <c r="BG1354" s="12"/>
      <c r="BH1354" s="12"/>
      <c r="BO1354" s="7"/>
      <c r="BP1354" s="7"/>
      <c r="BQ1354" s="7"/>
      <c r="BU1354" s="7"/>
      <c r="BV1354" s="7"/>
      <c r="BW1354" s="7"/>
      <c r="CD1354" s="7"/>
      <c r="CE1354" s="7"/>
      <c r="CF1354" s="7"/>
      <c r="CJ1354" s="7"/>
      <c r="CK1354" s="7"/>
      <c r="CL1354" s="7"/>
    </row>
    <row r="1355" spans="1:90">
      <c r="A1355" s="11"/>
      <c r="B1355" s="373"/>
      <c r="C1355" s="373"/>
      <c r="D1355" s="373"/>
      <c r="E1355" s="13"/>
      <c r="F1355" s="11"/>
      <c r="G1355" s="25"/>
      <c r="H1355" s="31"/>
      <c r="I1355" s="30"/>
      <c r="M1355" s="25"/>
      <c r="N1355" s="31"/>
      <c r="O1355" s="30"/>
      <c r="V1355" s="12"/>
      <c r="W1355" s="12"/>
      <c r="X1355" s="14"/>
      <c r="AB1355" s="25"/>
      <c r="AC1355" s="12"/>
      <c r="AD1355" s="12"/>
      <c r="AK1355" s="12"/>
      <c r="AL1355" s="30"/>
      <c r="AM1355" s="32"/>
      <c r="AQ1355" s="12"/>
      <c r="AR1355" s="12"/>
      <c r="AS1355" s="12"/>
      <c r="AZ1355" s="49"/>
      <c r="BA1355" s="30"/>
      <c r="BB1355" s="12"/>
      <c r="BF1355" s="12"/>
      <c r="BG1355" s="12"/>
      <c r="BH1355" s="12"/>
      <c r="BO1355" s="7"/>
      <c r="BP1355" s="7"/>
      <c r="BQ1355" s="7"/>
      <c r="BU1355" s="7"/>
      <c r="BV1355" s="7"/>
      <c r="BW1355" s="7"/>
      <c r="CD1355" s="7"/>
      <c r="CE1355" s="7"/>
      <c r="CF1355" s="7"/>
      <c r="CJ1355" s="7"/>
      <c r="CK1355" s="7"/>
      <c r="CL1355" s="7"/>
    </row>
    <row r="1356" spans="1:90">
      <c r="A1356" s="11"/>
      <c r="B1356" s="373"/>
      <c r="C1356" s="373"/>
      <c r="D1356" s="373"/>
      <c r="E1356" s="13"/>
      <c r="F1356" s="11"/>
      <c r="G1356" s="25"/>
      <c r="H1356" s="31"/>
      <c r="I1356" s="30"/>
      <c r="M1356" s="25"/>
      <c r="N1356" s="31"/>
      <c r="O1356" s="30"/>
      <c r="V1356" s="12"/>
      <c r="W1356" s="12"/>
      <c r="X1356" s="14"/>
      <c r="AB1356" s="25"/>
      <c r="AC1356" s="12"/>
      <c r="AD1356" s="12"/>
      <c r="AK1356" s="12"/>
      <c r="AL1356" s="30"/>
      <c r="AM1356" s="32"/>
      <c r="AQ1356" s="12"/>
      <c r="AR1356" s="12"/>
      <c r="AS1356" s="12"/>
      <c r="AZ1356" s="49"/>
      <c r="BA1356" s="30"/>
      <c r="BB1356" s="12"/>
      <c r="BF1356" s="12"/>
      <c r="BG1356" s="12"/>
      <c r="BH1356" s="12"/>
      <c r="BO1356" s="7"/>
      <c r="BP1356" s="7"/>
      <c r="BQ1356" s="7"/>
      <c r="BU1356" s="7"/>
      <c r="BV1356" s="7"/>
      <c r="BW1356" s="7"/>
      <c r="CD1356" s="7"/>
      <c r="CE1356" s="7"/>
      <c r="CF1356" s="7"/>
      <c r="CJ1356" s="7"/>
      <c r="CK1356" s="7"/>
      <c r="CL1356" s="7"/>
    </row>
    <row r="1357" spans="1:90">
      <c r="A1357" s="11"/>
      <c r="B1357" s="373"/>
      <c r="C1357" s="373"/>
      <c r="D1357" s="373"/>
      <c r="E1357" s="13"/>
      <c r="F1357" s="11"/>
      <c r="G1357" s="25"/>
      <c r="H1357" s="31"/>
      <c r="I1357" s="30"/>
      <c r="M1357" s="25"/>
      <c r="N1357" s="31"/>
      <c r="O1357" s="30"/>
      <c r="V1357" s="12"/>
      <c r="W1357" s="12"/>
      <c r="X1357" s="14"/>
      <c r="AB1357" s="25"/>
      <c r="AC1357" s="12"/>
      <c r="AD1357" s="12"/>
      <c r="AK1357" s="12"/>
      <c r="AL1357" s="30"/>
      <c r="AM1357" s="32"/>
      <c r="AQ1357" s="12"/>
      <c r="AR1357" s="12"/>
      <c r="AS1357" s="12"/>
      <c r="AZ1357" s="49"/>
      <c r="BA1357" s="30"/>
      <c r="BB1357" s="12"/>
      <c r="BF1357" s="12"/>
      <c r="BG1357" s="12"/>
      <c r="BH1357" s="12"/>
      <c r="BO1357" s="7"/>
      <c r="BP1357" s="7"/>
      <c r="BQ1357" s="7"/>
      <c r="BU1357" s="7"/>
      <c r="BV1357" s="7"/>
      <c r="BW1357" s="7"/>
      <c r="CD1357" s="7"/>
      <c r="CE1357" s="7"/>
      <c r="CF1357" s="7"/>
      <c r="CJ1357" s="7"/>
      <c r="CK1357" s="7"/>
      <c r="CL1357" s="7"/>
    </row>
    <row r="1358" spans="1:90">
      <c r="A1358" s="11"/>
      <c r="B1358" s="373"/>
      <c r="C1358" s="373"/>
      <c r="D1358" s="373"/>
      <c r="E1358" s="13"/>
      <c r="F1358" s="11"/>
      <c r="G1358" s="25"/>
      <c r="H1358" s="31"/>
      <c r="I1358" s="30"/>
      <c r="M1358" s="25"/>
      <c r="N1358" s="31"/>
      <c r="O1358" s="30"/>
      <c r="V1358" s="12"/>
      <c r="W1358" s="12"/>
      <c r="X1358" s="14"/>
      <c r="AB1358" s="25"/>
      <c r="AC1358" s="12"/>
      <c r="AD1358" s="12"/>
      <c r="AK1358" s="12"/>
      <c r="AL1358" s="30"/>
      <c r="AM1358" s="32"/>
      <c r="AQ1358" s="12"/>
      <c r="AR1358" s="12"/>
      <c r="AS1358" s="12"/>
      <c r="AZ1358" s="49"/>
      <c r="BA1358" s="30"/>
      <c r="BB1358" s="12"/>
      <c r="BF1358" s="12"/>
      <c r="BG1358" s="12"/>
      <c r="BH1358" s="12"/>
      <c r="BO1358" s="7"/>
      <c r="BP1358" s="7"/>
      <c r="BQ1358" s="7"/>
      <c r="BU1358" s="7"/>
      <c r="BV1358" s="7"/>
      <c r="BW1358" s="7"/>
      <c r="CD1358" s="7"/>
      <c r="CE1358" s="7"/>
      <c r="CF1358" s="7"/>
      <c r="CJ1358" s="7"/>
      <c r="CK1358" s="7"/>
      <c r="CL1358" s="7"/>
    </row>
    <row r="1359" spans="1:90">
      <c r="A1359" s="11"/>
      <c r="B1359" s="373"/>
      <c r="C1359" s="373"/>
      <c r="D1359" s="373"/>
      <c r="E1359" s="13"/>
      <c r="F1359" s="11"/>
      <c r="G1359" s="25"/>
      <c r="H1359" s="31"/>
      <c r="I1359" s="30"/>
      <c r="M1359" s="25"/>
      <c r="N1359" s="31"/>
      <c r="O1359" s="30"/>
      <c r="V1359" s="12"/>
      <c r="W1359" s="12"/>
      <c r="X1359" s="14"/>
      <c r="AB1359" s="25"/>
      <c r="AC1359" s="12"/>
      <c r="AD1359" s="12"/>
      <c r="AK1359" s="12"/>
      <c r="AL1359" s="30"/>
      <c r="AM1359" s="32"/>
      <c r="AQ1359" s="12"/>
      <c r="AR1359" s="12"/>
      <c r="AS1359" s="12"/>
      <c r="AZ1359" s="49"/>
      <c r="BA1359" s="30"/>
      <c r="BB1359" s="12"/>
      <c r="BF1359" s="12"/>
      <c r="BG1359" s="12"/>
      <c r="BH1359" s="12"/>
      <c r="BO1359" s="7"/>
      <c r="BP1359" s="7"/>
      <c r="BQ1359" s="7"/>
      <c r="BU1359" s="7"/>
      <c r="BV1359" s="7"/>
      <c r="BW1359" s="7"/>
      <c r="CD1359" s="7"/>
      <c r="CE1359" s="7"/>
      <c r="CF1359" s="7"/>
      <c r="CJ1359" s="7"/>
      <c r="CK1359" s="7"/>
      <c r="CL1359" s="7"/>
    </row>
    <row r="1360" spans="1:90">
      <c r="A1360" s="11"/>
      <c r="B1360" s="373"/>
      <c r="C1360" s="373"/>
      <c r="D1360" s="373"/>
      <c r="E1360" s="13"/>
      <c r="F1360" s="11"/>
      <c r="G1360" s="25"/>
      <c r="H1360" s="31"/>
      <c r="I1360" s="30"/>
      <c r="M1360" s="25"/>
      <c r="N1360" s="31"/>
      <c r="O1360" s="30"/>
      <c r="V1360" s="12"/>
      <c r="W1360" s="12"/>
      <c r="X1360" s="14"/>
      <c r="AB1360" s="25"/>
      <c r="AC1360" s="12"/>
      <c r="AD1360" s="12"/>
      <c r="AK1360" s="12"/>
      <c r="AL1360" s="30"/>
      <c r="AM1360" s="32"/>
      <c r="AQ1360" s="12"/>
      <c r="AR1360" s="12"/>
      <c r="AS1360" s="12"/>
      <c r="AZ1360" s="49"/>
      <c r="BA1360" s="30"/>
      <c r="BB1360" s="12"/>
      <c r="BF1360" s="12"/>
      <c r="BG1360" s="12"/>
      <c r="BH1360" s="12"/>
      <c r="BO1360" s="7"/>
      <c r="BP1360" s="7"/>
      <c r="BQ1360" s="7"/>
      <c r="BU1360" s="7"/>
      <c r="BV1360" s="7"/>
      <c r="BW1360" s="7"/>
      <c r="CD1360" s="7"/>
      <c r="CE1360" s="7"/>
      <c r="CF1360" s="7"/>
      <c r="CJ1360" s="7"/>
      <c r="CK1360" s="7"/>
      <c r="CL1360" s="7"/>
    </row>
    <row r="1361" spans="1:90">
      <c r="A1361" s="11"/>
      <c r="B1361" s="373"/>
      <c r="C1361" s="373"/>
      <c r="D1361" s="373"/>
      <c r="E1361" s="13"/>
      <c r="F1361" s="11"/>
      <c r="G1361" s="25"/>
      <c r="H1361" s="31"/>
      <c r="I1361" s="30"/>
      <c r="M1361" s="25"/>
      <c r="N1361" s="31"/>
      <c r="O1361" s="30"/>
      <c r="V1361" s="12"/>
      <c r="W1361" s="12"/>
      <c r="X1361" s="14"/>
      <c r="AB1361" s="25"/>
      <c r="AC1361" s="12"/>
      <c r="AD1361" s="12"/>
      <c r="AK1361" s="12"/>
      <c r="AL1361" s="30"/>
      <c r="AM1361" s="32"/>
      <c r="AQ1361" s="12"/>
      <c r="AR1361" s="12"/>
      <c r="AS1361" s="12"/>
      <c r="AZ1361" s="49"/>
      <c r="BA1361" s="30"/>
      <c r="BB1361" s="12"/>
      <c r="BF1361" s="12"/>
      <c r="BG1361" s="12"/>
      <c r="BH1361" s="12"/>
      <c r="BO1361" s="7"/>
      <c r="BP1361" s="7"/>
      <c r="BQ1361" s="7"/>
      <c r="BU1361" s="7"/>
      <c r="BV1361" s="7"/>
      <c r="BW1361" s="7"/>
      <c r="CD1361" s="7"/>
      <c r="CE1361" s="7"/>
      <c r="CF1361" s="7"/>
      <c r="CJ1361" s="7"/>
      <c r="CK1361" s="7"/>
      <c r="CL1361" s="7"/>
    </row>
    <row r="1362" spans="1:90">
      <c r="A1362" s="11"/>
      <c r="B1362" s="373"/>
      <c r="C1362" s="373"/>
      <c r="D1362" s="373"/>
      <c r="E1362" s="13"/>
      <c r="F1362" s="11"/>
      <c r="G1362" s="25"/>
      <c r="H1362" s="31"/>
      <c r="I1362" s="30"/>
      <c r="M1362" s="25"/>
      <c r="N1362" s="31"/>
      <c r="O1362" s="30"/>
      <c r="V1362" s="12"/>
      <c r="W1362" s="12"/>
      <c r="X1362" s="14"/>
      <c r="AB1362" s="25"/>
      <c r="AC1362" s="12"/>
      <c r="AD1362" s="12"/>
      <c r="AK1362" s="12"/>
      <c r="AL1362" s="30"/>
      <c r="AM1362" s="32"/>
      <c r="AQ1362" s="12"/>
      <c r="AR1362" s="12"/>
      <c r="AS1362" s="12"/>
      <c r="AZ1362" s="49"/>
      <c r="BA1362" s="30"/>
      <c r="BB1362" s="12"/>
      <c r="BF1362" s="12"/>
      <c r="BG1362" s="12"/>
      <c r="BH1362" s="12"/>
      <c r="BO1362" s="7"/>
      <c r="BP1362" s="7"/>
      <c r="BQ1362" s="7"/>
      <c r="BU1362" s="7"/>
      <c r="BV1362" s="7"/>
      <c r="BW1362" s="7"/>
      <c r="CD1362" s="7"/>
      <c r="CE1362" s="7"/>
      <c r="CF1362" s="7"/>
      <c r="CJ1362" s="7"/>
      <c r="CK1362" s="7"/>
      <c r="CL1362" s="7"/>
    </row>
    <row r="1363" spans="1:90">
      <c r="A1363" s="11"/>
      <c r="B1363" s="373"/>
      <c r="C1363" s="373"/>
      <c r="D1363" s="373"/>
      <c r="E1363" s="13"/>
      <c r="F1363" s="11"/>
      <c r="G1363" s="25"/>
      <c r="H1363" s="31"/>
      <c r="I1363" s="30"/>
      <c r="M1363" s="25"/>
      <c r="N1363" s="31"/>
      <c r="O1363" s="30"/>
      <c r="V1363" s="12"/>
      <c r="W1363" s="12"/>
      <c r="X1363" s="14"/>
      <c r="AB1363" s="25"/>
      <c r="AC1363" s="12"/>
      <c r="AD1363" s="12"/>
      <c r="AK1363" s="12"/>
      <c r="AL1363" s="30"/>
      <c r="AM1363" s="32"/>
      <c r="AQ1363" s="12"/>
      <c r="AR1363" s="12"/>
      <c r="AS1363" s="12"/>
      <c r="AZ1363" s="49"/>
      <c r="BA1363" s="30"/>
      <c r="BB1363" s="12"/>
      <c r="BF1363" s="12"/>
      <c r="BG1363" s="12"/>
      <c r="BH1363" s="12"/>
      <c r="BO1363" s="7"/>
      <c r="BP1363" s="7"/>
      <c r="BQ1363" s="7"/>
      <c r="BU1363" s="7"/>
      <c r="BV1363" s="7"/>
      <c r="BW1363" s="7"/>
      <c r="CD1363" s="7"/>
      <c r="CE1363" s="7"/>
      <c r="CF1363" s="7"/>
      <c r="CJ1363" s="7"/>
      <c r="CK1363" s="7"/>
      <c r="CL1363" s="7"/>
    </row>
    <row r="1364" spans="1:90">
      <c r="A1364" s="11"/>
      <c r="B1364" s="373"/>
      <c r="C1364" s="373"/>
      <c r="D1364" s="373"/>
      <c r="E1364" s="13"/>
      <c r="F1364" s="11"/>
      <c r="G1364" s="25"/>
      <c r="H1364" s="31"/>
      <c r="I1364" s="30"/>
      <c r="M1364" s="25"/>
      <c r="N1364" s="31"/>
      <c r="O1364" s="30"/>
      <c r="V1364" s="12"/>
      <c r="W1364" s="12"/>
      <c r="X1364" s="14"/>
      <c r="AB1364" s="25"/>
      <c r="AC1364" s="12"/>
      <c r="AD1364" s="12"/>
      <c r="AK1364" s="12"/>
      <c r="AL1364" s="30"/>
      <c r="AM1364" s="32"/>
      <c r="AQ1364" s="12"/>
      <c r="AR1364" s="12"/>
      <c r="AS1364" s="12"/>
      <c r="AZ1364" s="49"/>
      <c r="BA1364" s="30"/>
      <c r="BB1364" s="12"/>
      <c r="BF1364" s="12"/>
      <c r="BG1364" s="12"/>
      <c r="BH1364" s="12"/>
      <c r="BO1364" s="7"/>
      <c r="BP1364" s="7"/>
      <c r="BQ1364" s="7"/>
      <c r="BU1364" s="7"/>
      <c r="BV1364" s="7"/>
      <c r="BW1364" s="7"/>
      <c r="CD1364" s="7"/>
      <c r="CE1364" s="7"/>
      <c r="CF1364" s="7"/>
      <c r="CJ1364" s="7"/>
      <c r="CK1364" s="7"/>
      <c r="CL1364" s="7"/>
    </row>
    <row r="1365" spans="1:90">
      <c r="A1365" s="11"/>
      <c r="B1365" s="373"/>
      <c r="C1365" s="373"/>
      <c r="D1365" s="373"/>
      <c r="E1365" s="13"/>
      <c r="F1365" s="11"/>
      <c r="G1365" s="25"/>
      <c r="H1365" s="31"/>
      <c r="I1365" s="30"/>
      <c r="M1365" s="25"/>
      <c r="N1365" s="31"/>
      <c r="O1365" s="30"/>
      <c r="V1365" s="12"/>
      <c r="W1365" s="12"/>
      <c r="X1365" s="14"/>
      <c r="AB1365" s="25"/>
      <c r="AC1365" s="12"/>
      <c r="AD1365" s="12"/>
      <c r="AK1365" s="12"/>
      <c r="AL1365" s="30"/>
      <c r="AM1365" s="32"/>
      <c r="AQ1365" s="12"/>
      <c r="AR1365" s="12"/>
      <c r="AS1365" s="12"/>
      <c r="AZ1365" s="49"/>
      <c r="BA1365" s="30"/>
      <c r="BB1365" s="12"/>
      <c r="BF1365" s="12"/>
      <c r="BG1365" s="12"/>
      <c r="BH1365" s="12"/>
      <c r="BO1365" s="7"/>
      <c r="BP1365" s="7"/>
      <c r="BQ1365" s="7"/>
      <c r="BU1365" s="7"/>
      <c r="BV1365" s="7"/>
      <c r="BW1365" s="7"/>
      <c r="CD1365" s="7"/>
      <c r="CE1365" s="7"/>
      <c r="CF1365" s="7"/>
      <c r="CJ1365" s="7"/>
      <c r="CK1365" s="7"/>
      <c r="CL1365" s="7"/>
    </row>
    <row r="1366" spans="1:90">
      <c r="A1366" s="11"/>
      <c r="B1366" s="373"/>
      <c r="C1366" s="373"/>
      <c r="D1366" s="373"/>
      <c r="E1366" s="13"/>
      <c r="F1366" s="11"/>
      <c r="G1366" s="25"/>
      <c r="H1366" s="31"/>
      <c r="I1366" s="30"/>
      <c r="M1366" s="25"/>
      <c r="N1366" s="31"/>
      <c r="O1366" s="30"/>
      <c r="V1366" s="12"/>
      <c r="W1366" s="12"/>
      <c r="X1366" s="14"/>
      <c r="AB1366" s="25"/>
      <c r="AC1366" s="12"/>
      <c r="AD1366" s="12"/>
      <c r="AK1366" s="12"/>
      <c r="AL1366" s="30"/>
      <c r="AM1366" s="32"/>
      <c r="AQ1366" s="12"/>
      <c r="AR1366" s="12"/>
      <c r="AS1366" s="12"/>
      <c r="AZ1366" s="49"/>
      <c r="BA1366" s="30"/>
      <c r="BB1366" s="12"/>
      <c r="BF1366" s="12"/>
      <c r="BG1366" s="12"/>
      <c r="BH1366" s="12"/>
      <c r="BO1366" s="7"/>
      <c r="BP1366" s="7"/>
      <c r="BQ1366" s="7"/>
      <c r="BU1366" s="7"/>
      <c r="BV1366" s="7"/>
      <c r="BW1366" s="7"/>
      <c r="CD1366" s="7"/>
      <c r="CE1366" s="7"/>
      <c r="CF1366" s="7"/>
      <c r="CJ1366" s="7"/>
      <c r="CK1366" s="7"/>
      <c r="CL1366" s="7"/>
    </row>
    <row r="1367" spans="1:90">
      <c r="A1367" s="11"/>
      <c r="B1367" s="373"/>
      <c r="C1367" s="373"/>
      <c r="D1367" s="373"/>
      <c r="E1367" s="13"/>
      <c r="F1367" s="11"/>
      <c r="G1367" s="25"/>
      <c r="H1367" s="31"/>
      <c r="I1367" s="30"/>
      <c r="M1367" s="25"/>
      <c r="N1367" s="31"/>
      <c r="O1367" s="30"/>
      <c r="V1367" s="12"/>
      <c r="W1367" s="12"/>
      <c r="X1367" s="14"/>
      <c r="AB1367" s="25"/>
      <c r="AC1367" s="12"/>
      <c r="AD1367" s="12"/>
      <c r="AK1367" s="12"/>
      <c r="AL1367" s="30"/>
      <c r="AM1367" s="32"/>
      <c r="AQ1367" s="12"/>
      <c r="AR1367" s="12"/>
      <c r="AS1367" s="12"/>
      <c r="AZ1367" s="49"/>
      <c r="BA1367" s="30"/>
      <c r="BB1367" s="12"/>
      <c r="BF1367" s="12"/>
      <c r="BG1367" s="12"/>
      <c r="BH1367" s="12"/>
      <c r="BO1367" s="7"/>
      <c r="BP1367" s="7"/>
      <c r="BQ1367" s="7"/>
      <c r="BU1367" s="7"/>
      <c r="BV1367" s="7"/>
      <c r="BW1367" s="7"/>
      <c r="CD1367" s="7"/>
      <c r="CE1367" s="7"/>
      <c r="CF1367" s="7"/>
      <c r="CJ1367" s="7"/>
      <c r="CK1367" s="7"/>
      <c r="CL1367" s="7"/>
    </row>
    <row r="1368" spans="1:90">
      <c r="A1368" s="11"/>
      <c r="B1368" s="373"/>
      <c r="C1368" s="373"/>
      <c r="D1368" s="373"/>
      <c r="E1368" s="13"/>
      <c r="F1368" s="11"/>
      <c r="G1368" s="25"/>
      <c r="H1368" s="31"/>
      <c r="I1368" s="30"/>
      <c r="M1368" s="25"/>
      <c r="N1368" s="31"/>
      <c r="O1368" s="30"/>
      <c r="V1368" s="12"/>
      <c r="W1368" s="12"/>
      <c r="X1368" s="14"/>
      <c r="AB1368" s="25"/>
      <c r="AC1368" s="12"/>
      <c r="AD1368" s="12"/>
      <c r="AK1368" s="12"/>
      <c r="AL1368" s="30"/>
      <c r="AM1368" s="32"/>
      <c r="AQ1368" s="12"/>
      <c r="AR1368" s="12"/>
      <c r="AS1368" s="12"/>
      <c r="AZ1368" s="49"/>
      <c r="BA1368" s="30"/>
      <c r="BB1368" s="12"/>
      <c r="BF1368" s="12"/>
      <c r="BG1368" s="12"/>
      <c r="BH1368" s="12"/>
      <c r="BO1368" s="7"/>
      <c r="BP1368" s="7"/>
      <c r="BQ1368" s="7"/>
      <c r="BU1368" s="7"/>
      <c r="BV1368" s="7"/>
      <c r="BW1368" s="7"/>
      <c r="CD1368" s="7"/>
      <c r="CE1368" s="7"/>
      <c r="CF1368" s="7"/>
      <c r="CJ1368" s="7"/>
      <c r="CK1368" s="7"/>
      <c r="CL1368" s="7"/>
    </row>
    <row r="1369" spans="1:90">
      <c r="A1369" s="11"/>
      <c r="B1369" s="373"/>
      <c r="C1369" s="373"/>
      <c r="D1369" s="373"/>
      <c r="E1369" s="13"/>
      <c r="F1369" s="11"/>
      <c r="G1369" s="25"/>
      <c r="H1369" s="31"/>
      <c r="I1369" s="30"/>
      <c r="M1369" s="25"/>
      <c r="N1369" s="31"/>
      <c r="O1369" s="30"/>
      <c r="V1369" s="12"/>
      <c r="W1369" s="12"/>
      <c r="X1369" s="14"/>
      <c r="AB1369" s="25"/>
      <c r="AC1369" s="12"/>
      <c r="AD1369" s="12"/>
      <c r="AK1369" s="12"/>
      <c r="AL1369" s="30"/>
      <c r="AM1369" s="32"/>
      <c r="AQ1369" s="12"/>
      <c r="AR1369" s="12"/>
      <c r="AS1369" s="12"/>
      <c r="AZ1369" s="49"/>
      <c r="BA1369" s="30"/>
      <c r="BB1369" s="12"/>
      <c r="BF1369" s="12"/>
      <c r="BG1369" s="12"/>
      <c r="BH1369" s="12"/>
      <c r="BO1369" s="7"/>
      <c r="BP1369" s="7"/>
      <c r="BQ1369" s="7"/>
      <c r="BU1369" s="7"/>
      <c r="BV1369" s="7"/>
      <c r="BW1369" s="7"/>
      <c r="CD1369" s="7"/>
      <c r="CE1369" s="7"/>
      <c r="CF1369" s="7"/>
      <c r="CJ1369" s="7"/>
      <c r="CK1369" s="7"/>
      <c r="CL1369" s="7"/>
    </row>
    <row r="1370" spans="1:90">
      <c r="A1370" s="11"/>
      <c r="B1370" s="373"/>
      <c r="C1370" s="373"/>
      <c r="D1370" s="373"/>
      <c r="E1370" s="13"/>
      <c r="F1370" s="11"/>
      <c r="G1370" s="25"/>
      <c r="H1370" s="31"/>
      <c r="I1370" s="30"/>
      <c r="M1370" s="25"/>
      <c r="N1370" s="31"/>
      <c r="O1370" s="30"/>
      <c r="V1370" s="12"/>
      <c r="W1370" s="12"/>
      <c r="X1370" s="14"/>
      <c r="AB1370" s="25"/>
      <c r="AC1370" s="12"/>
      <c r="AD1370" s="12"/>
      <c r="AK1370" s="12"/>
      <c r="AL1370" s="30"/>
      <c r="AM1370" s="32"/>
      <c r="AQ1370" s="12"/>
      <c r="AR1370" s="12"/>
      <c r="AS1370" s="12"/>
      <c r="AZ1370" s="49"/>
      <c r="BA1370" s="30"/>
      <c r="BB1370" s="12"/>
      <c r="BF1370" s="12"/>
      <c r="BG1370" s="12"/>
      <c r="BH1370" s="12"/>
      <c r="BO1370" s="7"/>
      <c r="BP1370" s="7"/>
      <c r="BQ1370" s="7"/>
      <c r="BU1370" s="7"/>
      <c r="BV1370" s="7"/>
      <c r="BW1370" s="7"/>
      <c r="CD1370" s="7"/>
      <c r="CE1370" s="7"/>
      <c r="CF1370" s="7"/>
      <c r="CJ1370" s="7"/>
      <c r="CK1370" s="7"/>
      <c r="CL1370" s="7"/>
    </row>
    <row r="1371" spans="1:90">
      <c r="A1371" s="11"/>
      <c r="B1371" s="373"/>
      <c r="C1371" s="373"/>
      <c r="D1371" s="373"/>
      <c r="E1371" s="13"/>
      <c r="F1371" s="11"/>
      <c r="G1371" s="25"/>
      <c r="H1371" s="31"/>
      <c r="I1371" s="30"/>
      <c r="M1371" s="25"/>
      <c r="N1371" s="31"/>
      <c r="O1371" s="30"/>
      <c r="V1371" s="12"/>
      <c r="W1371" s="12"/>
      <c r="X1371" s="14"/>
      <c r="AB1371" s="25"/>
      <c r="AC1371" s="12"/>
      <c r="AD1371" s="12"/>
      <c r="AK1371" s="12"/>
      <c r="AL1371" s="30"/>
      <c r="AM1371" s="32"/>
      <c r="AQ1371" s="12"/>
      <c r="AR1371" s="12"/>
      <c r="AS1371" s="12"/>
      <c r="AZ1371" s="49"/>
      <c r="BA1371" s="30"/>
      <c r="BB1371" s="12"/>
      <c r="BF1371" s="12"/>
      <c r="BG1371" s="12"/>
      <c r="BH1371" s="12"/>
      <c r="BO1371" s="7"/>
      <c r="BP1371" s="7"/>
      <c r="BQ1371" s="7"/>
      <c r="BU1371" s="7"/>
      <c r="BV1371" s="7"/>
      <c r="BW1371" s="7"/>
      <c r="CD1371" s="7"/>
      <c r="CE1371" s="7"/>
      <c r="CF1371" s="7"/>
      <c r="CJ1371" s="7"/>
      <c r="CK1371" s="7"/>
      <c r="CL1371" s="7"/>
    </row>
    <row r="1372" spans="1:90">
      <c r="A1372" s="11"/>
      <c r="B1372" s="373"/>
      <c r="C1372" s="373"/>
      <c r="D1372" s="373"/>
      <c r="E1372" s="13"/>
      <c r="F1372" s="11"/>
      <c r="G1372" s="25"/>
      <c r="H1372" s="31"/>
      <c r="I1372" s="30"/>
      <c r="M1372" s="25"/>
      <c r="N1372" s="31"/>
      <c r="O1372" s="30"/>
      <c r="V1372" s="12"/>
      <c r="W1372" s="12"/>
      <c r="X1372" s="14"/>
      <c r="AB1372" s="25"/>
      <c r="AC1372" s="12"/>
      <c r="AD1372" s="12"/>
      <c r="AK1372" s="12"/>
      <c r="AL1372" s="30"/>
      <c r="AM1372" s="32"/>
      <c r="AQ1372" s="12"/>
      <c r="AR1372" s="12"/>
      <c r="AS1372" s="12"/>
      <c r="AZ1372" s="49"/>
      <c r="BA1372" s="30"/>
      <c r="BB1372" s="12"/>
      <c r="BF1372" s="12"/>
      <c r="BG1372" s="12"/>
      <c r="BH1372" s="12"/>
      <c r="BO1372" s="7"/>
      <c r="BP1372" s="7"/>
      <c r="BQ1372" s="7"/>
      <c r="BU1372" s="7"/>
      <c r="BV1372" s="7"/>
      <c r="BW1372" s="7"/>
      <c r="CD1372" s="7"/>
      <c r="CE1372" s="7"/>
      <c r="CF1372" s="7"/>
      <c r="CJ1372" s="7"/>
      <c r="CK1372" s="7"/>
      <c r="CL1372" s="7"/>
    </row>
    <row r="1373" spans="1:90">
      <c r="A1373" s="11"/>
      <c r="B1373" s="373"/>
      <c r="C1373" s="373"/>
      <c r="D1373" s="373"/>
      <c r="E1373" s="13"/>
      <c r="F1373" s="11"/>
      <c r="G1373" s="25"/>
      <c r="H1373" s="31"/>
      <c r="I1373" s="30"/>
      <c r="M1373" s="25"/>
      <c r="N1373" s="31"/>
      <c r="O1373" s="30"/>
      <c r="V1373" s="12"/>
      <c r="W1373" s="12"/>
      <c r="X1373" s="14"/>
      <c r="AB1373" s="25"/>
      <c r="AC1373" s="12"/>
      <c r="AD1373" s="12"/>
      <c r="AK1373" s="12"/>
      <c r="AL1373" s="30"/>
      <c r="AM1373" s="32"/>
      <c r="AQ1373" s="12"/>
      <c r="AR1373" s="12"/>
      <c r="AS1373" s="12"/>
      <c r="AZ1373" s="49"/>
      <c r="BA1373" s="30"/>
      <c r="BB1373" s="12"/>
      <c r="BF1373" s="12"/>
      <c r="BG1373" s="12"/>
      <c r="BH1373" s="12"/>
      <c r="BO1373" s="7"/>
      <c r="BP1373" s="7"/>
      <c r="BQ1373" s="7"/>
      <c r="BU1373" s="7"/>
      <c r="BV1373" s="7"/>
      <c r="BW1373" s="7"/>
      <c r="CD1373" s="7"/>
      <c r="CE1373" s="7"/>
      <c r="CF1373" s="7"/>
      <c r="CJ1373" s="7"/>
      <c r="CK1373" s="7"/>
      <c r="CL1373" s="7"/>
    </row>
    <row r="1374" spans="1:90">
      <c r="A1374" s="11"/>
      <c r="B1374" s="373"/>
      <c r="C1374" s="373"/>
      <c r="D1374" s="373"/>
      <c r="E1374" s="13"/>
      <c r="F1374" s="11"/>
      <c r="G1374" s="25"/>
      <c r="H1374" s="31"/>
      <c r="I1374" s="30"/>
      <c r="M1374" s="25"/>
      <c r="N1374" s="31"/>
      <c r="O1374" s="30"/>
      <c r="V1374" s="12"/>
      <c r="W1374" s="12"/>
      <c r="X1374" s="14"/>
      <c r="AB1374" s="25"/>
      <c r="AC1374" s="12"/>
      <c r="AD1374" s="12"/>
      <c r="AK1374" s="12"/>
      <c r="AL1374" s="30"/>
      <c r="AM1374" s="32"/>
      <c r="AQ1374" s="12"/>
      <c r="AR1374" s="12"/>
      <c r="AS1374" s="12"/>
      <c r="AZ1374" s="49"/>
      <c r="BA1374" s="30"/>
      <c r="BB1374" s="12"/>
      <c r="BF1374" s="12"/>
      <c r="BG1374" s="12"/>
      <c r="BH1374" s="12"/>
      <c r="BO1374" s="7"/>
      <c r="BP1374" s="7"/>
      <c r="BQ1374" s="7"/>
      <c r="BU1374" s="7"/>
      <c r="BV1374" s="7"/>
      <c r="BW1374" s="7"/>
      <c r="CD1374" s="7"/>
      <c r="CE1374" s="7"/>
      <c r="CF1374" s="7"/>
      <c r="CJ1374" s="7"/>
      <c r="CK1374" s="7"/>
      <c r="CL1374" s="7"/>
    </row>
    <row r="1375" spans="1:90">
      <c r="A1375" s="11"/>
      <c r="B1375" s="373"/>
      <c r="C1375" s="373"/>
      <c r="D1375" s="373"/>
      <c r="E1375" s="13"/>
      <c r="F1375" s="11"/>
      <c r="G1375" s="25"/>
      <c r="H1375" s="31"/>
      <c r="I1375" s="30"/>
      <c r="M1375" s="25"/>
      <c r="N1375" s="31"/>
      <c r="O1375" s="30"/>
      <c r="V1375" s="12"/>
      <c r="W1375" s="12"/>
      <c r="X1375" s="14"/>
      <c r="AB1375" s="25"/>
      <c r="AC1375" s="12"/>
      <c r="AD1375" s="12"/>
      <c r="AK1375" s="12"/>
      <c r="AL1375" s="30"/>
      <c r="AM1375" s="32"/>
      <c r="AQ1375" s="12"/>
      <c r="AR1375" s="12"/>
      <c r="AS1375" s="12"/>
      <c r="AZ1375" s="49"/>
      <c r="BA1375" s="30"/>
      <c r="BB1375" s="12"/>
      <c r="BF1375" s="12"/>
      <c r="BG1375" s="12"/>
      <c r="BH1375" s="12"/>
      <c r="BO1375" s="7"/>
      <c r="BP1375" s="7"/>
      <c r="BQ1375" s="7"/>
      <c r="BU1375" s="7"/>
      <c r="BV1375" s="7"/>
      <c r="BW1375" s="7"/>
      <c r="CD1375" s="7"/>
      <c r="CE1375" s="7"/>
      <c r="CF1375" s="7"/>
      <c r="CJ1375" s="7"/>
      <c r="CK1375" s="7"/>
      <c r="CL1375" s="7"/>
    </row>
    <row r="1376" spans="1:90">
      <c r="A1376" s="11"/>
      <c r="B1376" s="373"/>
      <c r="C1376" s="373"/>
      <c r="D1376" s="373"/>
      <c r="E1376" s="13"/>
      <c r="F1376" s="11"/>
      <c r="G1376" s="25"/>
      <c r="H1376" s="31"/>
      <c r="I1376" s="30"/>
      <c r="M1376" s="25"/>
      <c r="N1376" s="31"/>
      <c r="O1376" s="30"/>
      <c r="V1376" s="12"/>
      <c r="W1376" s="12"/>
      <c r="X1376" s="14"/>
      <c r="AB1376" s="25"/>
      <c r="AC1376" s="12"/>
      <c r="AD1376" s="12"/>
      <c r="AK1376" s="12"/>
      <c r="AL1376" s="30"/>
      <c r="AM1376" s="32"/>
      <c r="AQ1376" s="12"/>
      <c r="AR1376" s="12"/>
      <c r="AS1376" s="12"/>
      <c r="AZ1376" s="49"/>
      <c r="BA1376" s="30"/>
      <c r="BB1376" s="12"/>
      <c r="BF1376" s="12"/>
      <c r="BG1376" s="12"/>
      <c r="BH1376" s="12"/>
      <c r="BO1376" s="7"/>
      <c r="BP1376" s="7"/>
      <c r="BQ1376" s="7"/>
      <c r="BU1376" s="7"/>
      <c r="BV1376" s="7"/>
      <c r="BW1376" s="7"/>
      <c r="CD1376" s="7"/>
      <c r="CE1376" s="7"/>
      <c r="CF1376" s="7"/>
      <c r="CJ1376" s="7"/>
      <c r="CK1376" s="7"/>
      <c r="CL1376" s="7"/>
    </row>
    <row r="1377" spans="1:90">
      <c r="A1377" s="11"/>
      <c r="B1377" s="373"/>
      <c r="C1377" s="373"/>
      <c r="D1377" s="373"/>
      <c r="E1377" s="13"/>
      <c r="F1377" s="11"/>
      <c r="G1377" s="25"/>
      <c r="H1377" s="31"/>
      <c r="I1377" s="30"/>
      <c r="M1377" s="25"/>
      <c r="N1377" s="31"/>
      <c r="O1377" s="30"/>
      <c r="V1377" s="12"/>
      <c r="W1377" s="12"/>
      <c r="X1377" s="14"/>
      <c r="AB1377" s="25"/>
      <c r="AC1377" s="12"/>
      <c r="AD1377" s="12"/>
      <c r="AK1377" s="12"/>
      <c r="AL1377" s="30"/>
      <c r="AM1377" s="32"/>
      <c r="AQ1377" s="12"/>
      <c r="AR1377" s="12"/>
      <c r="AS1377" s="12"/>
      <c r="AZ1377" s="49"/>
      <c r="BA1377" s="30"/>
      <c r="BB1377" s="12"/>
      <c r="BF1377" s="12"/>
      <c r="BG1377" s="12"/>
      <c r="BH1377" s="12"/>
      <c r="BO1377" s="7"/>
      <c r="BP1377" s="7"/>
      <c r="BQ1377" s="7"/>
      <c r="BU1377" s="7"/>
      <c r="BV1377" s="7"/>
      <c r="BW1377" s="7"/>
      <c r="CD1377" s="7"/>
      <c r="CE1377" s="7"/>
      <c r="CF1377" s="7"/>
      <c r="CJ1377" s="7"/>
      <c r="CK1377" s="7"/>
      <c r="CL1377" s="7"/>
    </row>
    <row r="1378" spans="1:90">
      <c r="A1378" s="11"/>
      <c r="B1378" s="373"/>
      <c r="C1378" s="373"/>
      <c r="D1378" s="373"/>
      <c r="E1378" s="13"/>
      <c r="F1378" s="11"/>
      <c r="G1378" s="25"/>
      <c r="H1378" s="31"/>
      <c r="I1378" s="30"/>
      <c r="M1378" s="25"/>
      <c r="N1378" s="31"/>
      <c r="O1378" s="30"/>
      <c r="V1378" s="12"/>
      <c r="W1378" s="12"/>
      <c r="X1378" s="14"/>
      <c r="AB1378" s="25"/>
      <c r="AC1378" s="12"/>
      <c r="AD1378" s="12"/>
      <c r="AK1378" s="12"/>
      <c r="AL1378" s="30"/>
      <c r="AM1378" s="32"/>
      <c r="AQ1378" s="12"/>
      <c r="AR1378" s="12"/>
      <c r="AS1378" s="12"/>
      <c r="AZ1378" s="49"/>
      <c r="BA1378" s="30"/>
      <c r="BB1378" s="12"/>
      <c r="BF1378" s="12"/>
      <c r="BG1378" s="12"/>
      <c r="BH1378" s="12"/>
      <c r="BO1378" s="7"/>
      <c r="BP1378" s="7"/>
      <c r="BQ1378" s="7"/>
      <c r="BU1378" s="7"/>
      <c r="BV1378" s="7"/>
      <c r="BW1378" s="7"/>
      <c r="CD1378" s="7"/>
      <c r="CE1378" s="7"/>
      <c r="CF1378" s="7"/>
      <c r="CJ1378" s="7"/>
      <c r="CK1378" s="7"/>
      <c r="CL1378" s="7"/>
    </row>
    <row r="1379" spans="1:90">
      <c r="A1379" s="11"/>
      <c r="B1379" s="373"/>
      <c r="C1379" s="373"/>
      <c r="D1379" s="373"/>
      <c r="E1379" s="13"/>
      <c r="F1379" s="11"/>
      <c r="G1379" s="25"/>
      <c r="H1379" s="31"/>
      <c r="I1379" s="30"/>
      <c r="M1379" s="25"/>
      <c r="N1379" s="31"/>
      <c r="O1379" s="30"/>
      <c r="V1379" s="12"/>
      <c r="W1379" s="12"/>
      <c r="X1379" s="14"/>
      <c r="AB1379" s="25"/>
      <c r="AC1379" s="12"/>
      <c r="AD1379" s="12"/>
      <c r="AK1379" s="12"/>
      <c r="AL1379" s="30"/>
      <c r="AM1379" s="32"/>
      <c r="AQ1379" s="12"/>
      <c r="AR1379" s="12"/>
      <c r="AS1379" s="12"/>
      <c r="AZ1379" s="49"/>
      <c r="BA1379" s="30"/>
      <c r="BB1379" s="12"/>
      <c r="BF1379" s="12"/>
      <c r="BG1379" s="12"/>
      <c r="BH1379" s="12"/>
      <c r="BO1379" s="7"/>
      <c r="BP1379" s="7"/>
      <c r="BQ1379" s="7"/>
      <c r="BU1379" s="7"/>
      <c r="BV1379" s="7"/>
      <c r="BW1379" s="7"/>
      <c r="CD1379" s="7"/>
      <c r="CE1379" s="7"/>
      <c r="CF1379" s="7"/>
      <c r="CJ1379" s="7"/>
      <c r="CK1379" s="7"/>
      <c r="CL1379" s="7"/>
    </row>
    <row r="1380" spans="1:90">
      <c r="A1380" s="11"/>
      <c r="B1380" s="373"/>
      <c r="C1380" s="373"/>
      <c r="D1380" s="373"/>
      <c r="E1380" s="13"/>
      <c r="F1380" s="11"/>
      <c r="G1380" s="25"/>
      <c r="H1380" s="31"/>
      <c r="I1380" s="30"/>
      <c r="M1380" s="25"/>
      <c r="N1380" s="31"/>
      <c r="O1380" s="30"/>
      <c r="V1380" s="12"/>
      <c r="W1380" s="12"/>
      <c r="X1380" s="14"/>
      <c r="AB1380" s="25"/>
      <c r="AC1380" s="12"/>
      <c r="AD1380" s="12"/>
      <c r="AK1380" s="12"/>
      <c r="AL1380" s="30"/>
      <c r="AM1380" s="32"/>
      <c r="AQ1380" s="12"/>
      <c r="AR1380" s="12"/>
      <c r="AS1380" s="12"/>
      <c r="AZ1380" s="49"/>
      <c r="BA1380" s="30"/>
      <c r="BB1380" s="12"/>
      <c r="BF1380" s="12"/>
      <c r="BG1380" s="12"/>
      <c r="BH1380" s="12"/>
      <c r="BO1380" s="7"/>
      <c r="BP1380" s="7"/>
      <c r="BQ1380" s="7"/>
      <c r="BU1380" s="7"/>
      <c r="BV1380" s="7"/>
      <c r="BW1380" s="7"/>
      <c r="CD1380" s="7"/>
      <c r="CE1380" s="7"/>
      <c r="CF1380" s="7"/>
      <c r="CJ1380" s="7"/>
      <c r="CK1380" s="7"/>
      <c r="CL1380" s="7"/>
    </row>
    <row r="1381" spans="1:90">
      <c r="A1381" s="11"/>
      <c r="B1381" s="373"/>
      <c r="C1381" s="373"/>
      <c r="D1381" s="373"/>
      <c r="E1381" s="13"/>
      <c r="F1381" s="11"/>
      <c r="G1381" s="25"/>
      <c r="H1381" s="31"/>
      <c r="I1381" s="30"/>
      <c r="M1381" s="25"/>
      <c r="N1381" s="31"/>
      <c r="O1381" s="30"/>
      <c r="V1381" s="12"/>
      <c r="W1381" s="12"/>
      <c r="X1381" s="14"/>
      <c r="AB1381" s="25"/>
      <c r="AC1381" s="12"/>
      <c r="AD1381" s="12"/>
      <c r="AK1381" s="12"/>
      <c r="AL1381" s="30"/>
      <c r="AM1381" s="32"/>
      <c r="AQ1381" s="12"/>
      <c r="AR1381" s="12"/>
      <c r="AS1381" s="12"/>
      <c r="AZ1381" s="49"/>
      <c r="BA1381" s="30"/>
      <c r="BB1381" s="12"/>
      <c r="BF1381" s="12"/>
      <c r="BG1381" s="12"/>
      <c r="BH1381" s="12"/>
      <c r="BO1381" s="7"/>
      <c r="BP1381" s="7"/>
      <c r="BQ1381" s="7"/>
      <c r="BU1381" s="7"/>
      <c r="BV1381" s="7"/>
      <c r="BW1381" s="7"/>
      <c r="CD1381" s="7"/>
      <c r="CE1381" s="7"/>
      <c r="CF1381" s="7"/>
      <c r="CJ1381" s="7"/>
      <c r="CK1381" s="7"/>
      <c r="CL1381" s="7"/>
    </row>
    <row r="1382" spans="1:90">
      <c r="A1382" s="11"/>
      <c r="B1382" s="373"/>
      <c r="C1382" s="373"/>
      <c r="D1382" s="373"/>
      <c r="E1382" s="13"/>
      <c r="F1382" s="11"/>
      <c r="G1382" s="25"/>
      <c r="H1382" s="31"/>
      <c r="I1382" s="30"/>
      <c r="M1382" s="25"/>
      <c r="N1382" s="31"/>
      <c r="O1382" s="30"/>
      <c r="V1382" s="12"/>
      <c r="W1382" s="12"/>
      <c r="X1382" s="14"/>
      <c r="AB1382" s="25"/>
      <c r="AC1382" s="12"/>
      <c r="AD1382" s="12"/>
      <c r="AK1382" s="12"/>
      <c r="AL1382" s="30"/>
      <c r="AM1382" s="32"/>
      <c r="AQ1382" s="12"/>
      <c r="AR1382" s="12"/>
      <c r="AS1382" s="12"/>
      <c r="AZ1382" s="49"/>
      <c r="BA1382" s="30"/>
      <c r="BB1382" s="12"/>
      <c r="BF1382" s="12"/>
      <c r="BG1382" s="12"/>
      <c r="BH1382" s="12"/>
      <c r="BO1382" s="7"/>
      <c r="BP1382" s="7"/>
      <c r="BQ1382" s="7"/>
      <c r="BU1382" s="7"/>
      <c r="BV1382" s="7"/>
      <c r="BW1382" s="7"/>
      <c r="CD1382" s="7"/>
      <c r="CE1382" s="7"/>
      <c r="CF1382" s="7"/>
      <c r="CJ1382" s="7"/>
      <c r="CK1382" s="7"/>
      <c r="CL1382" s="7"/>
    </row>
    <row r="1383" spans="1:90">
      <c r="A1383" s="11"/>
      <c r="B1383" s="373"/>
      <c r="C1383" s="373"/>
      <c r="D1383" s="373"/>
      <c r="E1383" s="13"/>
      <c r="F1383" s="11"/>
      <c r="G1383" s="25"/>
      <c r="H1383" s="31"/>
      <c r="I1383" s="30"/>
      <c r="M1383" s="25"/>
      <c r="N1383" s="31"/>
      <c r="O1383" s="30"/>
      <c r="V1383" s="12"/>
      <c r="W1383" s="12"/>
      <c r="X1383" s="14"/>
      <c r="AB1383" s="25"/>
      <c r="AC1383" s="12"/>
      <c r="AD1383" s="12"/>
      <c r="AK1383" s="12"/>
      <c r="AL1383" s="30"/>
      <c r="AM1383" s="32"/>
      <c r="AQ1383" s="12"/>
      <c r="AR1383" s="12"/>
      <c r="AS1383" s="12"/>
      <c r="AZ1383" s="49"/>
      <c r="BA1383" s="30"/>
      <c r="BB1383" s="12"/>
      <c r="BF1383" s="12"/>
      <c r="BG1383" s="12"/>
      <c r="BH1383" s="12"/>
      <c r="BO1383" s="7"/>
      <c r="BP1383" s="7"/>
      <c r="BQ1383" s="7"/>
      <c r="BU1383" s="7"/>
      <c r="BV1383" s="7"/>
      <c r="BW1383" s="7"/>
      <c r="CD1383" s="7"/>
      <c r="CE1383" s="7"/>
      <c r="CF1383" s="7"/>
      <c r="CJ1383" s="7"/>
      <c r="CK1383" s="7"/>
      <c r="CL1383" s="7"/>
    </row>
    <row r="1384" spans="1:90">
      <c r="A1384" s="11"/>
      <c r="B1384" s="373"/>
      <c r="C1384" s="373"/>
      <c r="D1384" s="373"/>
      <c r="E1384" s="13"/>
      <c r="F1384" s="11"/>
      <c r="G1384" s="25"/>
      <c r="H1384" s="31"/>
      <c r="I1384" s="30"/>
      <c r="M1384" s="25"/>
      <c r="N1384" s="31"/>
      <c r="O1384" s="30"/>
      <c r="V1384" s="12"/>
      <c r="W1384" s="12"/>
      <c r="X1384" s="14"/>
      <c r="AB1384" s="25"/>
      <c r="AC1384" s="12"/>
      <c r="AD1384" s="12"/>
      <c r="AK1384" s="12"/>
      <c r="AL1384" s="30"/>
      <c r="AM1384" s="32"/>
      <c r="AQ1384" s="12"/>
      <c r="AR1384" s="12"/>
      <c r="AS1384" s="12"/>
      <c r="AZ1384" s="49"/>
      <c r="BA1384" s="30"/>
      <c r="BB1384" s="12"/>
      <c r="BF1384" s="12"/>
      <c r="BG1384" s="12"/>
      <c r="BH1384" s="12"/>
      <c r="BO1384" s="7"/>
      <c r="BP1384" s="7"/>
      <c r="BQ1384" s="7"/>
      <c r="BU1384" s="7"/>
      <c r="BV1384" s="7"/>
      <c r="BW1384" s="7"/>
      <c r="CD1384" s="7"/>
      <c r="CE1384" s="7"/>
      <c r="CF1384" s="7"/>
      <c r="CJ1384" s="7"/>
      <c r="CK1384" s="7"/>
      <c r="CL1384" s="7"/>
    </row>
    <row r="1385" spans="1:90">
      <c r="A1385" s="11"/>
      <c r="B1385" s="373"/>
      <c r="C1385" s="373"/>
      <c r="D1385" s="373"/>
      <c r="E1385" s="13"/>
      <c r="F1385" s="11"/>
      <c r="G1385" s="25"/>
      <c r="H1385" s="31"/>
      <c r="I1385" s="30"/>
      <c r="M1385" s="25"/>
      <c r="N1385" s="31"/>
      <c r="O1385" s="30"/>
      <c r="V1385" s="12"/>
      <c r="W1385" s="12"/>
      <c r="X1385" s="14"/>
      <c r="AB1385" s="25"/>
      <c r="AC1385" s="12"/>
      <c r="AD1385" s="12"/>
      <c r="AK1385" s="12"/>
      <c r="AL1385" s="30"/>
      <c r="AM1385" s="32"/>
      <c r="AQ1385" s="12"/>
      <c r="AR1385" s="12"/>
      <c r="AS1385" s="12"/>
      <c r="AZ1385" s="49"/>
      <c r="BA1385" s="30"/>
      <c r="BB1385" s="12"/>
      <c r="BF1385" s="12"/>
      <c r="BG1385" s="12"/>
      <c r="BH1385" s="12"/>
      <c r="BO1385" s="7"/>
      <c r="BP1385" s="7"/>
      <c r="BQ1385" s="7"/>
      <c r="BU1385" s="7"/>
      <c r="BV1385" s="7"/>
      <c r="BW1385" s="7"/>
      <c r="CD1385" s="7"/>
      <c r="CE1385" s="7"/>
      <c r="CF1385" s="7"/>
      <c r="CJ1385" s="7"/>
      <c r="CK1385" s="7"/>
      <c r="CL1385" s="7"/>
    </row>
    <row r="1386" spans="1:90">
      <c r="A1386" s="11"/>
      <c r="B1386" s="373"/>
      <c r="C1386" s="373"/>
      <c r="D1386" s="373"/>
      <c r="E1386" s="13"/>
      <c r="F1386" s="11"/>
      <c r="G1386" s="25"/>
      <c r="H1386" s="31"/>
      <c r="I1386" s="30"/>
      <c r="M1386" s="25"/>
      <c r="N1386" s="31"/>
      <c r="O1386" s="30"/>
      <c r="V1386" s="12"/>
      <c r="W1386" s="12"/>
      <c r="X1386" s="14"/>
      <c r="AB1386" s="25"/>
      <c r="AC1386" s="12"/>
      <c r="AD1386" s="12"/>
      <c r="AK1386" s="12"/>
      <c r="AL1386" s="30"/>
      <c r="AM1386" s="32"/>
      <c r="AQ1386" s="12"/>
      <c r="AR1386" s="12"/>
      <c r="AS1386" s="12"/>
      <c r="AZ1386" s="49"/>
      <c r="BA1386" s="30"/>
      <c r="BB1386" s="12"/>
      <c r="BF1386" s="12"/>
      <c r="BG1386" s="12"/>
      <c r="BH1386" s="12"/>
      <c r="BO1386" s="7"/>
      <c r="BP1386" s="7"/>
      <c r="BQ1386" s="7"/>
      <c r="BU1386" s="7"/>
      <c r="BV1386" s="7"/>
      <c r="BW1386" s="7"/>
      <c r="CD1386" s="7"/>
      <c r="CE1386" s="7"/>
      <c r="CF1386" s="7"/>
      <c r="CJ1386" s="7"/>
      <c r="CK1386" s="7"/>
      <c r="CL1386" s="7"/>
    </row>
    <row r="1387" spans="1:90">
      <c r="A1387" s="11"/>
      <c r="B1387" s="373"/>
      <c r="C1387" s="373"/>
      <c r="D1387" s="373"/>
      <c r="E1387" s="13"/>
      <c r="F1387" s="11"/>
      <c r="G1387" s="25"/>
      <c r="H1387" s="31"/>
      <c r="I1387" s="30"/>
      <c r="M1387" s="25"/>
      <c r="N1387" s="31"/>
      <c r="O1387" s="30"/>
      <c r="V1387" s="12"/>
      <c r="W1387" s="12"/>
      <c r="X1387" s="14"/>
      <c r="AB1387" s="25"/>
      <c r="AC1387" s="12"/>
      <c r="AD1387" s="12"/>
      <c r="AK1387" s="12"/>
      <c r="AL1387" s="30"/>
      <c r="AM1387" s="32"/>
      <c r="AQ1387" s="12"/>
      <c r="AR1387" s="12"/>
      <c r="AS1387" s="12"/>
      <c r="AZ1387" s="49"/>
      <c r="BA1387" s="30"/>
      <c r="BB1387" s="12"/>
      <c r="BF1387" s="12"/>
      <c r="BG1387" s="12"/>
      <c r="BH1387" s="12"/>
      <c r="BO1387" s="7"/>
      <c r="BP1387" s="7"/>
      <c r="BQ1387" s="7"/>
      <c r="BU1387" s="7"/>
      <c r="BV1387" s="7"/>
      <c r="BW1387" s="7"/>
      <c r="CD1387" s="7"/>
      <c r="CE1387" s="7"/>
      <c r="CF1387" s="7"/>
      <c r="CJ1387" s="7"/>
      <c r="CK1387" s="7"/>
      <c r="CL1387" s="7"/>
    </row>
    <row r="1388" spans="1:90">
      <c r="A1388" s="11"/>
      <c r="B1388" s="373"/>
      <c r="C1388" s="373"/>
      <c r="D1388" s="373"/>
      <c r="E1388" s="13"/>
      <c r="F1388" s="11"/>
      <c r="G1388" s="25"/>
      <c r="H1388" s="31"/>
      <c r="I1388" s="30"/>
      <c r="M1388" s="25"/>
      <c r="N1388" s="31"/>
      <c r="O1388" s="30"/>
      <c r="V1388" s="12"/>
      <c r="W1388" s="12"/>
      <c r="X1388" s="14"/>
      <c r="AB1388" s="25"/>
      <c r="AC1388" s="12"/>
      <c r="AD1388" s="12"/>
      <c r="AK1388" s="12"/>
      <c r="AL1388" s="30"/>
      <c r="AM1388" s="32"/>
      <c r="AQ1388" s="12"/>
      <c r="AR1388" s="12"/>
      <c r="AS1388" s="12"/>
      <c r="AZ1388" s="49"/>
      <c r="BA1388" s="30"/>
      <c r="BB1388" s="12"/>
      <c r="BF1388" s="12"/>
      <c r="BG1388" s="12"/>
      <c r="BH1388" s="12"/>
      <c r="BO1388" s="7"/>
      <c r="BP1388" s="7"/>
      <c r="BQ1388" s="7"/>
      <c r="BU1388" s="7"/>
      <c r="BV1388" s="7"/>
      <c r="BW1388" s="7"/>
      <c r="CD1388" s="7"/>
      <c r="CE1388" s="7"/>
      <c r="CF1388" s="7"/>
      <c r="CJ1388" s="7"/>
      <c r="CK1388" s="7"/>
      <c r="CL1388" s="7"/>
    </row>
    <row r="1389" spans="1:90">
      <c r="A1389" s="11"/>
      <c r="B1389" s="373"/>
      <c r="C1389" s="373"/>
      <c r="D1389" s="373"/>
      <c r="E1389" s="13"/>
      <c r="F1389" s="11"/>
      <c r="G1389" s="25"/>
      <c r="H1389" s="31"/>
      <c r="I1389" s="30"/>
      <c r="M1389" s="25"/>
      <c r="N1389" s="31"/>
      <c r="O1389" s="30"/>
      <c r="V1389" s="12"/>
      <c r="W1389" s="12"/>
      <c r="X1389" s="14"/>
      <c r="AB1389" s="25"/>
      <c r="AC1389" s="12"/>
      <c r="AD1389" s="12"/>
      <c r="AK1389" s="12"/>
      <c r="AL1389" s="30"/>
      <c r="AM1389" s="32"/>
      <c r="AQ1389" s="12"/>
      <c r="AR1389" s="12"/>
      <c r="AS1389" s="12"/>
      <c r="AZ1389" s="49"/>
      <c r="BA1389" s="30"/>
      <c r="BB1389" s="12"/>
      <c r="BF1389" s="12"/>
      <c r="BG1389" s="12"/>
      <c r="BH1389" s="12"/>
      <c r="BO1389" s="7"/>
      <c r="BP1389" s="7"/>
      <c r="BQ1389" s="7"/>
      <c r="BU1389" s="7"/>
      <c r="BV1389" s="7"/>
      <c r="BW1389" s="7"/>
      <c r="CD1389" s="7"/>
      <c r="CE1389" s="7"/>
      <c r="CF1389" s="7"/>
      <c r="CJ1389" s="7"/>
      <c r="CK1389" s="7"/>
      <c r="CL1389" s="7"/>
    </row>
    <row r="1390" spans="1:90">
      <c r="A1390" s="11"/>
      <c r="B1390" s="373"/>
      <c r="C1390" s="373"/>
      <c r="D1390" s="373"/>
      <c r="E1390" s="13"/>
      <c r="F1390" s="11"/>
      <c r="G1390" s="25"/>
      <c r="H1390" s="31"/>
      <c r="I1390" s="30"/>
      <c r="M1390" s="25"/>
      <c r="N1390" s="31"/>
      <c r="O1390" s="30"/>
      <c r="V1390" s="12"/>
      <c r="W1390" s="12"/>
      <c r="X1390" s="14"/>
      <c r="AB1390" s="25"/>
      <c r="AC1390" s="12"/>
      <c r="AD1390" s="12"/>
      <c r="AK1390" s="12"/>
      <c r="AL1390" s="30"/>
      <c r="AM1390" s="32"/>
      <c r="AQ1390" s="12"/>
      <c r="AR1390" s="12"/>
      <c r="AS1390" s="12"/>
      <c r="AZ1390" s="49"/>
      <c r="BA1390" s="30"/>
      <c r="BB1390" s="12"/>
      <c r="BF1390" s="12"/>
      <c r="BG1390" s="12"/>
      <c r="BH1390" s="12"/>
      <c r="BO1390" s="7"/>
      <c r="BP1390" s="7"/>
      <c r="BQ1390" s="7"/>
      <c r="BU1390" s="7"/>
      <c r="BV1390" s="7"/>
      <c r="BW1390" s="7"/>
      <c r="CD1390" s="7"/>
      <c r="CE1390" s="7"/>
      <c r="CF1390" s="7"/>
      <c r="CJ1390" s="7"/>
      <c r="CK1390" s="7"/>
      <c r="CL1390" s="7"/>
    </row>
    <row r="1391" spans="1:90">
      <c r="A1391" s="11"/>
      <c r="B1391" s="373"/>
      <c r="C1391" s="373"/>
      <c r="D1391" s="373"/>
      <c r="E1391" s="13"/>
      <c r="F1391" s="11"/>
      <c r="G1391" s="25"/>
      <c r="H1391" s="31"/>
      <c r="I1391" s="30"/>
      <c r="M1391" s="25"/>
      <c r="N1391" s="31"/>
      <c r="O1391" s="30"/>
      <c r="V1391" s="12"/>
      <c r="W1391" s="12"/>
      <c r="X1391" s="14"/>
      <c r="AB1391" s="25"/>
      <c r="AC1391" s="12"/>
      <c r="AD1391" s="12"/>
      <c r="AK1391" s="12"/>
      <c r="AL1391" s="30"/>
      <c r="AM1391" s="32"/>
      <c r="AQ1391" s="12"/>
      <c r="AR1391" s="12"/>
      <c r="AS1391" s="12"/>
      <c r="AZ1391" s="49"/>
      <c r="BA1391" s="30"/>
      <c r="BB1391" s="12"/>
      <c r="BF1391" s="12"/>
      <c r="BG1391" s="12"/>
      <c r="BH1391" s="12"/>
      <c r="BO1391" s="7"/>
      <c r="BP1391" s="7"/>
      <c r="BQ1391" s="7"/>
      <c r="BU1391" s="7"/>
      <c r="BV1391" s="7"/>
      <c r="BW1391" s="7"/>
      <c r="CD1391" s="7"/>
      <c r="CE1391" s="7"/>
      <c r="CF1391" s="7"/>
      <c r="CJ1391" s="7"/>
      <c r="CK1391" s="7"/>
      <c r="CL1391" s="7"/>
    </row>
    <row r="1392" spans="1:90">
      <c r="A1392" s="11"/>
      <c r="B1392" s="373"/>
      <c r="C1392" s="373"/>
      <c r="D1392" s="373"/>
      <c r="E1392" s="13"/>
      <c r="F1392" s="11"/>
      <c r="G1392" s="25"/>
      <c r="H1392" s="31"/>
      <c r="I1392" s="30"/>
      <c r="M1392" s="25"/>
      <c r="N1392" s="31"/>
      <c r="O1392" s="30"/>
      <c r="V1392" s="12"/>
      <c r="W1392" s="12"/>
      <c r="X1392" s="14"/>
      <c r="AB1392" s="25"/>
      <c r="AC1392" s="12"/>
      <c r="AD1392" s="12"/>
      <c r="AK1392" s="12"/>
      <c r="AL1392" s="30"/>
      <c r="AM1392" s="32"/>
      <c r="AQ1392" s="12"/>
      <c r="AR1392" s="12"/>
      <c r="AS1392" s="12"/>
      <c r="AZ1392" s="49"/>
      <c r="BA1392" s="30"/>
      <c r="BB1392" s="12"/>
      <c r="BF1392" s="12"/>
      <c r="BG1392" s="12"/>
      <c r="BH1392" s="12"/>
      <c r="BO1392" s="7"/>
      <c r="BP1392" s="7"/>
      <c r="BQ1392" s="7"/>
      <c r="BU1392" s="7"/>
      <c r="BV1392" s="7"/>
      <c r="BW1392" s="7"/>
      <c r="CD1392" s="7"/>
      <c r="CE1392" s="7"/>
      <c r="CF1392" s="7"/>
      <c r="CJ1392" s="7"/>
      <c r="CK1392" s="7"/>
      <c r="CL1392" s="7"/>
    </row>
    <row r="1393" spans="1:90">
      <c r="A1393" s="11"/>
      <c r="B1393" s="373"/>
      <c r="C1393" s="373"/>
      <c r="D1393" s="373"/>
      <c r="E1393" s="13"/>
      <c r="F1393" s="11"/>
      <c r="G1393" s="25"/>
      <c r="H1393" s="31"/>
      <c r="I1393" s="30"/>
      <c r="M1393" s="25"/>
      <c r="N1393" s="31"/>
      <c r="O1393" s="30"/>
      <c r="V1393" s="12"/>
      <c r="W1393" s="12"/>
      <c r="X1393" s="14"/>
      <c r="AB1393" s="25"/>
      <c r="AC1393" s="12"/>
      <c r="AD1393" s="12"/>
      <c r="AK1393" s="12"/>
      <c r="AL1393" s="30"/>
      <c r="AM1393" s="32"/>
      <c r="AQ1393" s="12"/>
      <c r="AR1393" s="12"/>
      <c r="AS1393" s="12"/>
      <c r="AZ1393" s="49"/>
      <c r="BA1393" s="30"/>
      <c r="BB1393" s="12"/>
      <c r="BF1393" s="12"/>
      <c r="BG1393" s="12"/>
      <c r="BH1393" s="12"/>
      <c r="BO1393" s="7"/>
      <c r="BP1393" s="7"/>
      <c r="BQ1393" s="7"/>
      <c r="BU1393" s="7"/>
      <c r="BV1393" s="7"/>
      <c r="BW1393" s="7"/>
      <c r="CD1393" s="7"/>
      <c r="CE1393" s="7"/>
      <c r="CF1393" s="7"/>
      <c r="CJ1393" s="7"/>
      <c r="CK1393" s="7"/>
      <c r="CL1393" s="7"/>
    </row>
    <row r="1394" spans="1:90">
      <c r="A1394" s="11"/>
      <c r="B1394" s="373"/>
      <c r="C1394" s="373"/>
      <c r="D1394" s="373"/>
      <c r="E1394" s="13"/>
      <c r="F1394" s="11"/>
      <c r="G1394" s="25"/>
      <c r="H1394" s="31"/>
      <c r="I1394" s="30"/>
      <c r="M1394" s="25"/>
      <c r="N1394" s="31"/>
      <c r="O1394" s="30"/>
      <c r="V1394" s="12"/>
      <c r="W1394" s="12"/>
      <c r="X1394" s="14"/>
      <c r="AB1394" s="25"/>
      <c r="AC1394" s="12"/>
      <c r="AD1394" s="12"/>
      <c r="AK1394" s="12"/>
      <c r="AL1394" s="30"/>
      <c r="AM1394" s="32"/>
      <c r="AQ1394" s="12"/>
      <c r="AR1394" s="12"/>
      <c r="AS1394" s="12"/>
      <c r="AZ1394" s="49"/>
      <c r="BA1394" s="30"/>
      <c r="BB1394" s="12"/>
      <c r="BF1394" s="12"/>
      <c r="BG1394" s="12"/>
      <c r="BH1394" s="12"/>
      <c r="BO1394" s="7"/>
      <c r="BP1394" s="7"/>
      <c r="BQ1394" s="7"/>
      <c r="BU1394" s="7"/>
      <c r="BV1394" s="7"/>
      <c r="BW1394" s="7"/>
      <c r="CD1394" s="7"/>
      <c r="CE1394" s="7"/>
      <c r="CF1394" s="7"/>
      <c r="CJ1394" s="7"/>
      <c r="CK1394" s="7"/>
      <c r="CL1394" s="7"/>
    </row>
    <row r="1395" spans="1:90">
      <c r="A1395" s="11"/>
      <c r="B1395" s="373"/>
      <c r="C1395" s="373"/>
      <c r="D1395" s="373"/>
      <c r="E1395" s="13"/>
      <c r="F1395" s="11"/>
      <c r="G1395" s="25"/>
      <c r="H1395" s="31"/>
      <c r="I1395" s="30"/>
      <c r="M1395" s="25"/>
      <c r="N1395" s="31"/>
      <c r="O1395" s="30"/>
      <c r="V1395" s="12"/>
      <c r="W1395" s="12"/>
      <c r="X1395" s="14"/>
      <c r="AB1395" s="25"/>
      <c r="AC1395" s="12"/>
      <c r="AD1395" s="12"/>
      <c r="AK1395" s="12"/>
      <c r="AL1395" s="30"/>
      <c r="AM1395" s="32"/>
      <c r="AQ1395" s="12"/>
      <c r="AR1395" s="12"/>
      <c r="AS1395" s="12"/>
      <c r="AZ1395" s="49"/>
      <c r="BA1395" s="30"/>
      <c r="BB1395" s="12"/>
      <c r="BF1395" s="12"/>
      <c r="BG1395" s="12"/>
      <c r="BH1395" s="12"/>
      <c r="BO1395" s="7"/>
      <c r="BP1395" s="7"/>
      <c r="BQ1395" s="7"/>
      <c r="BU1395" s="7"/>
      <c r="BV1395" s="7"/>
      <c r="BW1395" s="7"/>
      <c r="CD1395" s="7"/>
      <c r="CE1395" s="7"/>
      <c r="CF1395" s="7"/>
      <c r="CJ1395" s="7"/>
      <c r="CK1395" s="7"/>
      <c r="CL1395" s="7"/>
    </row>
    <row r="1396" spans="1:90">
      <c r="A1396" s="11"/>
      <c r="B1396" s="373"/>
      <c r="C1396" s="373"/>
      <c r="D1396" s="373"/>
      <c r="E1396" s="13"/>
      <c r="F1396" s="11"/>
      <c r="G1396" s="25"/>
      <c r="H1396" s="31"/>
      <c r="I1396" s="30"/>
      <c r="M1396" s="25"/>
      <c r="N1396" s="31"/>
      <c r="O1396" s="30"/>
      <c r="V1396" s="12"/>
      <c r="W1396" s="12"/>
      <c r="X1396" s="14"/>
      <c r="AB1396" s="25"/>
      <c r="AC1396" s="12"/>
      <c r="AD1396" s="12"/>
      <c r="AK1396" s="12"/>
      <c r="AL1396" s="30"/>
      <c r="AM1396" s="32"/>
      <c r="AQ1396" s="12"/>
      <c r="AR1396" s="12"/>
      <c r="AS1396" s="12"/>
      <c r="AZ1396" s="49"/>
      <c r="BA1396" s="30"/>
      <c r="BB1396" s="12"/>
      <c r="BF1396" s="12"/>
      <c r="BG1396" s="12"/>
      <c r="BH1396" s="12"/>
      <c r="BO1396" s="7"/>
      <c r="BP1396" s="7"/>
      <c r="BQ1396" s="7"/>
      <c r="BU1396" s="7"/>
      <c r="BV1396" s="7"/>
      <c r="BW1396" s="7"/>
      <c r="CD1396" s="7"/>
      <c r="CE1396" s="7"/>
      <c r="CF1396" s="7"/>
      <c r="CJ1396" s="7"/>
      <c r="CK1396" s="7"/>
      <c r="CL1396" s="7"/>
    </row>
    <row r="1397" spans="1:90">
      <c r="A1397" s="11"/>
      <c r="B1397" s="373"/>
      <c r="C1397" s="373"/>
      <c r="D1397" s="373"/>
      <c r="E1397" s="13"/>
      <c r="F1397" s="11"/>
      <c r="G1397" s="25"/>
      <c r="H1397" s="31"/>
      <c r="I1397" s="30"/>
      <c r="M1397" s="25"/>
      <c r="N1397" s="31"/>
      <c r="O1397" s="30"/>
      <c r="V1397" s="12"/>
      <c r="W1397" s="12"/>
      <c r="X1397" s="14"/>
      <c r="AB1397" s="25"/>
      <c r="AC1397" s="12"/>
      <c r="AD1397" s="12"/>
      <c r="AK1397" s="12"/>
      <c r="AL1397" s="30"/>
      <c r="AM1397" s="32"/>
      <c r="AQ1397" s="12"/>
      <c r="AR1397" s="12"/>
      <c r="AS1397" s="12"/>
      <c r="AZ1397" s="49"/>
      <c r="BA1397" s="30"/>
      <c r="BB1397" s="12"/>
      <c r="BF1397" s="12"/>
      <c r="BG1397" s="12"/>
      <c r="BH1397" s="12"/>
      <c r="BO1397" s="7"/>
      <c r="BP1397" s="7"/>
      <c r="BQ1397" s="7"/>
      <c r="BU1397" s="7"/>
      <c r="BV1397" s="7"/>
      <c r="BW1397" s="7"/>
      <c r="CD1397" s="7"/>
      <c r="CE1397" s="7"/>
      <c r="CF1397" s="7"/>
      <c r="CJ1397" s="7"/>
      <c r="CK1397" s="7"/>
      <c r="CL1397" s="7"/>
    </row>
    <row r="1398" spans="1:90">
      <c r="A1398" s="11"/>
      <c r="B1398" s="373"/>
      <c r="C1398" s="373"/>
      <c r="D1398" s="373"/>
      <c r="E1398" s="13"/>
      <c r="F1398" s="11"/>
      <c r="G1398" s="25"/>
      <c r="H1398" s="31"/>
      <c r="I1398" s="30"/>
      <c r="M1398" s="25"/>
      <c r="N1398" s="31"/>
      <c r="O1398" s="30"/>
      <c r="V1398" s="12"/>
      <c r="W1398" s="12"/>
      <c r="X1398" s="14"/>
      <c r="AB1398" s="25"/>
      <c r="AC1398" s="12"/>
      <c r="AD1398" s="12"/>
      <c r="AK1398" s="12"/>
      <c r="AL1398" s="30"/>
      <c r="AM1398" s="32"/>
      <c r="AQ1398" s="12"/>
      <c r="AR1398" s="12"/>
      <c r="AS1398" s="12"/>
      <c r="AZ1398" s="49"/>
      <c r="BA1398" s="30"/>
      <c r="BB1398" s="12"/>
      <c r="BF1398" s="12"/>
      <c r="BG1398" s="12"/>
      <c r="BH1398" s="12"/>
      <c r="BO1398" s="7"/>
      <c r="BP1398" s="7"/>
      <c r="BQ1398" s="7"/>
      <c r="BU1398" s="7"/>
      <c r="BV1398" s="7"/>
      <c r="BW1398" s="7"/>
      <c r="CD1398" s="7"/>
      <c r="CE1398" s="7"/>
      <c r="CF1398" s="7"/>
      <c r="CJ1398" s="7"/>
      <c r="CK1398" s="7"/>
      <c r="CL1398" s="7"/>
    </row>
    <row r="1399" spans="1:90">
      <c r="A1399" s="11"/>
      <c r="B1399" s="373"/>
      <c r="C1399" s="373"/>
      <c r="D1399" s="373"/>
      <c r="E1399" s="13"/>
      <c r="F1399" s="11"/>
      <c r="G1399" s="25"/>
      <c r="H1399" s="31"/>
      <c r="I1399" s="30"/>
      <c r="M1399" s="25"/>
      <c r="N1399" s="31"/>
      <c r="O1399" s="30"/>
      <c r="V1399" s="12"/>
      <c r="W1399" s="12"/>
      <c r="X1399" s="14"/>
      <c r="AB1399" s="25"/>
      <c r="AC1399" s="12"/>
      <c r="AD1399" s="12"/>
      <c r="AK1399" s="12"/>
      <c r="AL1399" s="30"/>
      <c r="AM1399" s="32"/>
      <c r="AQ1399" s="12"/>
      <c r="AR1399" s="12"/>
      <c r="AS1399" s="12"/>
      <c r="AZ1399" s="49"/>
      <c r="BA1399" s="30"/>
      <c r="BB1399" s="12"/>
      <c r="BF1399" s="12"/>
      <c r="BG1399" s="12"/>
      <c r="BH1399" s="12"/>
      <c r="BO1399" s="7"/>
      <c r="BP1399" s="7"/>
      <c r="BQ1399" s="7"/>
      <c r="BU1399" s="7"/>
      <c r="BV1399" s="7"/>
      <c r="BW1399" s="7"/>
      <c r="CD1399" s="7"/>
      <c r="CE1399" s="7"/>
      <c r="CF1399" s="7"/>
      <c r="CJ1399" s="7"/>
      <c r="CK1399" s="7"/>
      <c r="CL1399" s="7"/>
    </row>
    <row r="1400" spans="1:90">
      <c r="A1400" s="11"/>
      <c r="B1400" s="373"/>
      <c r="C1400" s="373"/>
      <c r="D1400" s="373"/>
      <c r="E1400" s="13"/>
      <c r="F1400" s="11"/>
      <c r="G1400" s="25"/>
      <c r="H1400" s="31"/>
      <c r="I1400" s="30"/>
      <c r="M1400" s="25"/>
      <c r="N1400" s="31"/>
      <c r="O1400" s="30"/>
      <c r="V1400" s="12"/>
      <c r="W1400" s="12"/>
      <c r="X1400" s="14"/>
      <c r="AB1400" s="25"/>
      <c r="AC1400" s="12"/>
      <c r="AD1400" s="12"/>
      <c r="AK1400" s="12"/>
      <c r="AL1400" s="30"/>
      <c r="AM1400" s="32"/>
      <c r="AQ1400" s="12"/>
      <c r="AR1400" s="12"/>
      <c r="AS1400" s="12"/>
      <c r="AZ1400" s="49"/>
      <c r="BA1400" s="30"/>
      <c r="BB1400" s="12"/>
      <c r="BF1400" s="12"/>
      <c r="BG1400" s="12"/>
      <c r="BH1400" s="12"/>
      <c r="BO1400" s="7"/>
      <c r="BP1400" s="7"/>
      <c r="BQ1400" s="7"/>
      <c r="BU1400" s="7"/>
      <c r="BV1400" s="7"/>
      <c r="BW1400" s="7"/>
      <c r="CD1400" s="7"/>
      <c r="CE1400" s="7"/>
      <c r="CF1400" s="7"/>
      <c r="CJ1400" s="7"/>
      <c r="CK1400" s="7"/>
      <c r="CL1400" s="7"/>
    </row>
    <row r="1401" spans="1:90">
      <c r="A1401" s="11"/>
      <c r="B1401" s="373"/>
      <c r="C1401" s="373"/>
      <c r="D1401" s="373"/>
      <c r="E1401" s="13"/>
      <c r="F1401" s="11"/>
      <c r="G1401" s="25"/>
      <c r="H1401" s="31"/>
      <c r="I1401" s="30"/>
      <c r="M1401" s="25"/>
      <c r="N1401" s="31"/>
      <c r="O1401" s="30"/>
      <c r="V1401" s="12"/>
      <c r="W1401" s="12"/>
      <c r="X1401" s="14"/>
      <c r="AB1401" s="25"/>
      <c r="AC1401" s="12"/>
      <c r="AD1401" s="12"/>
      <c r="AK1401" s="12"/>
      <c r="AL1401" s="30"/>
      <c r="AM1401" s="32"/>
      <c r="AQ1401" s="12"/>
      <c r="AR1401" s="12"/>
      <c r="AS1401" s="12"/>
      <c r="AZ1401" s="49"/>
      <c r="BA1401" s="30"/>
      <c r="BB1401" s="12"/>
      <c r="BF1401" s="12"/>
      <c r="BG1401" s="12"/>
      <c r="BH1401" s="12"/>
      <c r="BO1401" s="7"/>
      <c r="BP1401" s="7"/>
      <c r="BQ1401" s="7"/>
      <c r="BU1401" s="7"/>
      <c r="BV1401" s="7"/>
      <c r="BW1401" s="7"/>
      <c r="CD1401" s="7"/>
      <c r="CE1401" s="7"/>
      <c r="CF1401" s="7"/>
      <c r="CJ1401" s="7"/>
      <c r="CK1401" s="7"/>
      <c r="CL1401" s="7"/>
    </row>
    <row r="1402" spans="1:90">
      <c r="A1402" s="11"/>
      <c r="B1402" s="373"/>
      <c r="C1402" s="373"/>
      <c r="D1402" s="373"/>
      <c r="E1402" s="13"/>
      <c r="F1402" s="11"/>
      <c r="G1402" s="25"/>
      <c r="H1402" s="31"/>
      <c r="I1402" s="30"/>
      <c r="M1402" s="25"/>
      <c r="N1402" s="31"/>
      <c r="O1402" s="30"/>
      <c r="V1402" s="12"/>
      <c r="W1402" s="12"/>
      <c r="X1402" s="14"/>
      <c r="AB1402" s="25"/>
      <c r="AC1402" s="12"/>
      <c r="AD1402" s="12"/>
      <c r="AK1402" s="12"/>
      <c r="AL1402" s="30"/>
      <c r="AM1402" s="32"/>
      <c r="AQ1402" s="12"/>
      <c r="AR1402" s="12"/>
      <c r="AS1402" s="12"/>
      <c r="AZ1402" s="49"/>
      <c r="BA1402" s="30"/>
      <c r="BB1402" s="12"/>
      <c r="BF1402" s="12"/>
      <c r="BG1402" s="12"/>
      <c r="BH1402" s="12"/>
      <c r="BO1402" s="7"/>
      <c r="BP1402" s="7"/>
      <c r="BQ1402" s="7"/>
      <c r="BU1402" s="7"/>
      <c r="BV1402" s="7"/>
      <c r="BW1402" s="7"/>
      <c r="CD1402" s="7"/>
      <c r="CE1402" s="7"/>
      <c r="CF1402" s="7"/>
      <c r="CJ1402" s="7"/>
      <c r="CK1402" s="7"/>
      <c r="CL1402" s="7"/>
    </row>
    <row r="1403" spans="1:90">
      <c r="A1403" s="11"/>
      <c r="B1403" s="373"/>
      <c r="C1403" s="373"/>
      <c r="D1403" s="373"/>
      <c r="E1403" s="13"/>
      <c r="F1403" s="11"/>
      <c r="G1403" s="25"/>
      <c r="H1403" s="31"/>
      <c r="I1403" s="30"/>
      <c r="M1403" s="25"/>
      <c r="N1403" s="31"/>
      <c r="O1403" s="30"/>
      <c r="V1403" s="12"/>
      <c r="W1403" s="12"/>
      <c r="X1403" s="14"/>
      <c r="AB1403" s="25"/>
      <c r="AC1403" s="12"/>
      <c r="AD1403" s="12"/>
      <c r="AK1403" s="12"/>
      <c r="AL1403" s="30"/>
      <c r="AM1403" s="32"/>
      <c r="AQ1403" s="12"/>
      <c r="AR1403" s="12"/>
      <c r="AS1403" s="12"/>
      <c r="AZ1403" s="49"/>
      <c r="BA1403" s="30"/>
      <c r="BB1403" s="12"/>
      <c r="BF1403" s="12"/>
      <c r="BG1403" s="12"/>
      <c r="BH1403" s="12"/>
      <c r="BO1403" s="7"/>
      <c r="BP1403" s="7"/>
      <c r="BQ1403" s="7"/>
      <c r="BU1403" s="7"/>
      <c r="BV1403" s="7"/>
      <c r="BW1403" s="7"/>
      <c r="CD1403" s="7"/>
      <c r="CE1403" s="7"/>
      <c r="CF1403" s="7"/>
      <c r="CJ1403" s="7"/>
      <c r="CK1403" s="7"/>
      <c r="CL1403" s="7"/>
    </row>
    <row r="1404" spans="1:90">
      <c r="A1404" s="11"/>
      <c r="B1404" s="373"/>
      <c r="C1404" s="373"/>
      <c r="D1404" s="373"/>
      <c r="E1404" s="13"/>
      <c r="F1404" s="11"/>
      <c r="G1404" s="25"/>
      <c r="H1404" s="31"/>
      <c r="I1404" s="30"/>
      <c r="M1404" s="25"/>
      <c r="N1404" s="31"/>
      <c r="O1404" s="30"/>
      <c r="V1404" s="12"/>
      <c r="W1404" s="12"/>
      <c r="X1404" s="14"/>
      <c r="AB1404" s="25"/>
      <c r="AC1404" s="12"/>
      <c r="AD1404" s="12"/>
      <c r="AK1404" s="12"/>
      <c r="AL1404" s="30"/>
      <c r="AM1404" s="32"/>
      <c r="AQ1404" s="12"/>
      <c r="AR1404" s="12"/>
      <c r="AS1404" s="12"/>
      <c r="AZ1404" s="49"/>
      <c r="BA1404" s="30"/>
      <c r="BB1404" s="12"/>
      <c r="BF1404" s="12"/>
      <c r="BG1404" s="12"/>
      <c r="BH1404" s="12"/>
      <c r="BO1404" s="7"/>
      <c r="BP1404" s="7"/>
      <c r="BQ1404" s="7"/>
      <c r="BU1404" s="7"/>
      <c r="BV1404" s="7"/>
      <c r="BW1404" s="7"/>
      <c r="CD1404" s="7"/>
      <c r="CE1404" s="7"/>
      <c r="CF1404" s="7"/>
      <c r="CJ1404" s="7"/>
      <c r="CK1404" s="7"/>
      <c r="CL1404" s="7"/>
    </row>
    <row r="1405" spans="1:90">
      <c r="A1405" s="11"/>
      <c r="B1405" s="373"/>
      <c r="C1405" s="373"/>
      <c r="D1405" s="373"/>
      <c r="E1405" s="13"/>
      <c r="F1405" s="11"/>
      <c r="G1405" s="25"/>
      <c r="H1405" s="31"/>
      <c r="I1405" s="30"/>
      <c r="M1405" s="25"/>
      <c r="N1405" s="31"/>
      <c r="O1405" s="30"/>
      <c r="V1405" s="12"/>
      <c r="W1405" s="12"/>
      <c r="X1405" s="14"/>
      <c r="AB1405" s="25"/>
      <c r="AC1405" s="12"/>
      <c r="AD1405" s="12"/>
      <c r="AK1405" s="12"/>
      <c r="AL1405" s="30"/>
      <c r="AM1405" s="32"/>
      <c r="AQ1405" s="12"/>
      <c r="AR1405" s="12"/>
      <c r="AS1405" s="12"/>
      <c r="AZ1405" s="49"/>
      <c r="BA1405" s="30"/>
      <c r="BB1405" s="12"/>
      <c r="BF1405" s="12"/>
      <c r="BG1405" s="12"/>
      <c r="BH1405" s="12"/>
      <c r="BO1405" s="7"/>
      <c r="BP1405" s="7"/>
      <c r="BQ1405" s="7"/>
      <c r="BU1405" s="7"/>
      <c r="BV1405" s="7"/>
      <c r="BW1405" s="7"/>
      <c r="CD1405" s="7"/>
      <c r="CE1405" s="7"/>
      <c r="CF1405" s="7"/>
      <c r="CJ1405" s="7"/>
      <c r="CK1405" s="7"/>
      <c r="CL1405" s="7"/>
    </row>
    <row r="1406" spans="1:90">
      <c r="A1406" s="11"/>
      <c r="B1406" s="373"/>
      <c r="C1406" s="373"/>
      <c r="D1406" s="373"/>
      <c r="E1406" s="13"/>
      <c r="F1406" s="11"/>
      <c r="G1406" s="25"/>
      <c r="H1406" s="31"/>
      <c r="I1406" s="30"/>
      <c r="M1406" s="25"/>
      <c r="N1406" s="31"/>
      <c r="O1406" s="30"/>
      <c r="V1406" s="12"/>
      <c r="W1406" s="12"/>
      <c r="X1406" s="14"/>
      <c r="AB1406" s="25"/>
      <c r="AC1406" s="12"/>
      <c r="AD1406" s="12"/>
      <c r="AK1406" s="12"/>
      <c r="AL1406" s="30"/>
      <c r="AM1406" s="32"/>
      <c r="AQ1406" s="12"/>
      <c r="AR1406" s="12"/>
      <c r="AS1406" s="12"/>
      <c r="AZ1406" s="49"/>
      <c r="BA1406" s="30"/>
      <c r="BB1406" s="12"/>
      <c r="BF1406" s="12"/>
      <c r="BG1406" s="12"/>
      <c r="BH1406" s="12"/>
      <c r="BO1406" s="7"/>
      <c r="BP1406" s="7"/>
      <c r="BQ1406" s="7"/>
      <c r="BU1406" s="7"/>
      <c r="BV1406" s="7"/>
      <c r="BW1406" s="7"/>
      <c r="CD1406" s="7"/>
      <c r="CE1406" s="7"/>
      <c r="CF1406" s="7"/>
      <c r="CJ1406" s="7"/>
      <c r="CK1406" s="7"/>
      <c r="CL1406" s="7"/>
    </row>
    <row r="1407" spans="1:90">
      <c r="A1407" s="11"/>
      <c r="B1407" s="373"/>
      <c r="C1407" s="373"/>
      <c r="D1407" s="373"/>
      <c r="E1407" s="13"/>
      <c r="F1407" s="11"/>
      <c r="G1407" s="25"/>
      <c r="H1407" s="31"/>
      <c r="I1407" s="30"/>
      <c r="M1407" s="25"/>
      <c r="N1407" s="31"/>
      <c r="O1407" s="30"/>
      <c r="V1407" s="12"/>
      <c r="W1407" s="12"/>
      <c r="X1407" s="14"/>
      <c r="AB1407" s="25"/>
      <c r="AC1407" s="12"/>
      <c r="AD1407" s="12"/>
      <c r="AK1407" s="12"/>
      <c r="AL1407" s="30"/>
      <c r="AM1407" s="32"/>
      <c r="AQ1407" s="12"/>
      <c r="AR1407" s="12"/>
      <c r="AS1407" s="12"/>
      <c r="AZ1407" s="49"/>
      <c r="BA1407" s="30"/>
      <c r="BB1407" s="12"/>
      <c r="BF1407" s="12"/>
      <c r="BG1407" s="12"/>
      <c r="BH1407" s="12"/>
      <c r="BO1407" s="7"/>
      <c r="BP1407" s="7"/>
      <c r="BQ1407" s="7"/>
      <c r="BU1407" s="7"/>
      <c r="BV1407" s="7"/>
      <c r="BW1407" s="7"/>
      <c r="CD1407" s="7"/>
      <c r="CE1407" s="7"/>
      <c r="CF1407" s="7"/>
      <c r="CJ1407" s="7"/>
      <c r="CK1407" s="7"/>
      <c r="CL1407" s="7"/>
    </row>
    <row r="1408" spans="1:90">
      <c r="A1408" s="11"/>
      <c r="B1408" s="373"/>
      <c r="C1408" s="373"/>
      <c r="D1408" s="373"/>
      <c r="E1408" s="13"/>
      <c r="F1408" s="11"/>
      <c r="G1408" s="25"/>
      <c r="H1408" s="31"/>
      <c r="I1408" s="30"/>
      <c r="M1408" s="25"/>
      <c r="N1408" s="31"/>
      <c r="O1408" s="30"/>
      <c r="V1408" s="12"/>
      <c r="W1408" s="12"/>
      <c r="X1408" s="14"/>
      <c r="AB1408" s="25"/>
      <c r="AC1408" s="12"/>
      <c r="AD1408" s="12"/>
      <c r="AK1408" s="12"/>
      <c r="AL1408" s="30"/>
      <c r="AM1408" s="32"/>
      <c r="AQ1408" s="12"/>
      <c r="AR1408" s="12"/>
      <c r="AS1408" s="12"/>
      <c r="AZ1408" s="49"/>
      <c r="BA1408" s="30"/>
      <c r="BB1408" s="12"/>
      <c r="BF1408" s="12"/>
      <c r="BG1408" s="12"/>
      <c r="BH1408" s="12"/>
      <c r="BO1408" s="7"/>
      <c r="BP1408" s="7"/>
      <c r="BQ1408" s="7"/>
      <c r="BU1408" s="7"/>
      <c r="BV1408" s="7"/>
      <c r="BW1408" s="7"/>
      <c r="CD1408" s="7"/>
      <c r="CE1408" s="7"/>
      <c r="CF1408" s="7"/>
      <c r="CJ1408" s="7"/>
      <c r="CK1408" s="7"/>
      <c r="CL1408" s="7"/>
    </row>
    <row r="1409" spans="1:90">
      <c r="A1409" s="11"/>
      <c r="B1409" s="373"/>
      <c r="C1409" s="373"/>
      <c r="D1409" s="373"/>
      <c r="E1409" s="13"/>
      <c r="F1409" s="11"/>
      <c r="G1409" s="25"/>
      <c r="H1409" s="31"/>
      <c r="I1409" s="30"/>
      <c r="M1409" s="25"/>
      <c r="N1409" s="31"/>
      <c r="O1409" s="30"/>
      <c r="V1409" s="12"/>
      <c r="W1409" s="12"/>
      <c r="X1409" s="14"/>
      <c r="AB1409" s="25"/>
      <c r="AC1409" s="12"/>
      <c r="AD1409" s="12"/>
      <c r="AK1409" s="12"/>
      <c r="AL1409" s="30"/>
      <c r="AM1409" s="32"/>
      <c r="AQ1409" s="12"/>
      <c r="AR1409" s="12"/>
      <c r="AS1409" s="12"/>
      <c r="AZ1409" s="49"/>
      <c r="BA1409" s="30"/>
      <c r="BB1409" s="12"/>
      <c r="BF1409" s="12"/>
      <c r="BG1409" s="12"/>
      <c r="BH1409" s="12"/>
      <c r="BO1409" s="7"/>
      <c r="BP1409" s="7"/>
      <c r="BQ1409" s="7"/>
      <c r="BU1409" s="7"/>
      <c r="BV1409" s="7"/>
      <c r="BW1409" s="7"/>
      <c r="CD1409" s="7"/>
      <c r="CE1409" s="7"/>
      <c r="CF1409" s="7"/>
      <c r="CJ1409" s="7"/>
      <c r="CK1409" s="7"/>
      <c r="CL1409" s="7"/>
    </row>
    <row r="1410" spans="1:90">
      <c r="A1410" s="11"/>
      <c r="B1410" s="373"/>
      <c r="C1410" s="373"/>
      <c r="D1410" s="373"/>
      <c r="E1410" s="13"/>
      <c r="F1410" s="11"/>
      <c r="G1410" s="25"/>
      <c r="H1410" s="31"/>
      <c r="I1410" s="30"/>
      <c r="M1410" s="25"/>
      <c r="N1410" s="31"/>
      <c r="O1410" s="30"/>
      <c r="V1410" s="12"/>
      <c r="W1410" s="12"/>
      <c r="X1410" s="14"/>
      <c r="AB1410" s="25"/>
      <c r="AC1410" s="12"/>
      <c r="AD1410" s="12"/>
      <c r="AK1410" s="12"/>
      <c r="AL1410" s="30"/>
      <c r="AM1410" s="32"/>
      <c r="AQ1410" s="12"/>
      <c r="AR1410" s="12"/>
      <c r="AS1410" s="12"/>
      <c r="AZ1410" s="49"/>
      <c r="BA1410" s="30"/>
      <c r="BB1410" s="12"/>
      <c r="BF1410" s="12"/>
      <c r="BG1410" s="12"/>
      <c r="BH1410" s="12"/>
      <c r="BO1410" s="7"/>
      <c r="BP1410" s="7"/>
      <c r="BQ1410" s="7"/>
      <c r="BU1410" s="7"/>
      <c r="BV1410" s="7"/>
      <c r="BW1410" s="7"/>
      <c r="CD1410" s="7"/>
      <c r="CE1410" s="7"/>
      <c r="CF1410" s="7"/>
      <c r="CJ1410" s="7"/>
      <c r="CK1410" s="7"/>
      <c r="CL1410" s="7"/>
    </row>
    <row r="1411" spans="1:90">
      <c r="A1411" s="11"/>
      <c r="B1411" s="373"/>
      <c r="C1411" s="373"/>
      <c r="D1411" s="373"/>
      <c r="E1411" s="13"/>
      <c r="F1411" s="11"/>
      <c r="G1411" s="25"/>
      <c r="H1411" s="31"/>
      <c r="I1411" s="30"/>
      <c r="M1411" s="25"/>
      <c r="N1411" s="31"/>
      <c r="O1411" s="30"/>
      <c r="V1411" s="12"/>
      <c r="W1411" s="12"/>
      <c r="X1411" s="14"/>
      <c r="AB1411" s="25"/>
      <c r="AC1411" s="12"/>
      <c r="AD1411" s="12"/>
      <c r="AK1411" s="12"/>
      <c r="AL1411" s="30"/>
      <c r="AM1411" s="32"/>
      <c r="AQ1411" s="12"/>
      <c r="AR1411" s="12"/>
      <c r="AS1411" s="12"/>
      <c r="AZ1411" s="49"/>
      <c r="BA1411" s="30"/>
      <c r="BB1411" s="12"/>
      <c r="BF1411" s="12"/>
      <c r="BG1411" s="12"/>
      <c r="BH1411" s="12"/>
      <c r="BO1411" s="7"/>
      <c r="BP1411" s="7"/>
      <c r="BQ1411" s="7"/>
      <c r="BU1411" s="7"/>
      <c r="BV1411" s="7"/>
      <c r="BW1411" s="7"/>
      <c r="CD1411" s="7"/>
      <c r="CE1411" s="7"/>
      <c r="CF1411" s="7"/>
      <c r="CJ1411" s="7"/>
      <c r="CK1411" s="7"/>
      <c r="CL1411" s="7"/>
    </row>
    <row r="1412" spans="1:90">
      <c r="A1412" s="11"/>
      <c r="B1412" s="373"/>
      <c r="C1412" s="373"/>
      <c r="D1412" s="373"/>
      <c r="E1412" s="13"/>
      <c r="F1412" s="11"/>
      <c r="G1412" s="25"/>
      <c r="H1412" s="31"/>
      <c r="I1412" s="30"/>
      <c r="M1412" s="25"/>
      <c r="N1412" s="31"/>
      <c r="O1412" s="30"/>
      <c r="V1412" s="12"/>
      <c r="W1412" s="12"/>
      <c r="X1412" s="14"/>
      <c r="AB1412" s="25"/>
      <c r="AC1412" s="12"/>
      <c r="AD1412" s="12"/>
      <c r="AK1412" s="12"/>
      <c r="AL1412" s="30"/>
      <c r="AM1412" s="32"/>
      <c r="AQ1412" s="12"/>
      <c r="AR1412" s="12"/>
      <c r="AS1412" s="12"/>
      <c r="AZ1412" s="49"/>
      <c r="BA1412" s="30"/>
      <c r="BB1412" s="12"/>
      <c r="BF1412" s="12"/>
      <c r="BG1412" s="12"/>
      <c r="BH1412" s="12"/>
      <c r="BO1412" s="7"/>
      <c r="BP1412" s="7"/>
      <c r="BQ1412" s="7"/>
      <c r="BU1412" s="7"/>
      <c r="BV1412" s="7"/>
      <c r="BW1412" s="7"/>
      <c r="CD1412" s="7"/>
      <c r="CE1412" s="7"/>
      <c r="CF1412" s="7"/>
      <c r="CJ1412" s="7"/>
      <c r="CK1412" s="7"/>
      <c r="CL1412" s="7"/>
    </row>
    <row r="1413" spans="1:90">
      <c r="A1413" s="11"/>
      <c r="B1413" s="373"/>
      <c r="C1413" s="373"/>
      <c r="D1413" s="373"/>
      <c r="E1413" s="13"/>
      <c r="F1413" s="11"/>
      <c r="G1413" s="25"/>
      <c r="H1413" s="31"/>
      <c r="I1413" s="30"/>
      <c r="M1413" s="25"/>
      <c r="N1413" s="31"/>
      <c r="O1413" s="30"/>
      <c r="V1413" s="12"/>
      <c r="W1413" s="12"/>
      <c r="X1413" s="14"/>
      <c r="AB1413" s="25"/>
      <c r="AC1413" s="12"/>
      <c r="AD1413" s="12"/>
      <c r="AK1413" s="12"/>
      <c r="AL1413" s="30"/>
      <c r="AM1413" s="32"/>
      <c r="AQ1413" s="12"/>
      <c r="AR1413" s="12"/>
      <c r="AS1413" s="12"/>
      <c r="AZ1413" s="49"/>
      <c r="BA1413" s="30"/>
      <c r="BB1413" s="12"/>
      <c r="BF1413" s="12"/>
      <c r="BG1413" s="12"/>
      <c r="BH1413" s="12"/>
      <c r="BO1413" s="7"/>
      <c r="BP1413" s="7"/>
      <c r="BQ1413" s="7"/>
      <c r="BU1413" s="7"/>
      <c r="BV1413" s="7"/>
      <c r="BW1413" s="7"/>
      <c r="CD1413" s="7"/>
      <c r="CE1413" s="7"/>
      <c r="CF1413" s="7"/>
      <c r="CJ1413" s="7"/>
      <c r="CK1413" s="7"/>
      <c r="CL1413" s="7"/>
    </row>
    <row r="1414" spans="1:90">
      <c r="A1414" s="11"/>
      <c r="B1414" s="373"/>
      <c r="C1414" s="373"/>
      <c r="D1414" s="373"/>
      <c r="E1414" s="13"/>
      <c r="F1414" s="11"/>
      <c r="G1414" s="25"/>
      <c r="H1414" s="31"/>
      <c r="I1414" s="30"/>
      <c r="M1414" s="25"/>
      <c r="N1414" s="31"/>
      <c r="O1414" s="30"/>
      <c r="V1414" s="12"/>
      <c r="W1414" s="12"/>
      <c r="X1414" s="14"/>
      <c r="AB1414" s="25"/>
      <c r="AC1414" s="12"/>
      <c r="AD1414" s="12"/>
      <c r="AK1414" s="12"/>
      <c r="AL1414" s="30"/>
      <c r="AM1414" s="32"/>
      <c r="AQ1414" s="12"/>
      <c r="AR1414" s="12"/>
      <c r="AS1414" s="12"/>
      <c r="AZ1414" s="49"/>
      <c r="BA1414" s="30"/>
      <c r="BB1414" s="12"/>
      <c r="BF1414" s="12"/>
      <c r="BG1414" s="12"/>
      <c r="BH1414" s="12"/>
      <c r="BO1414" s="7"/>
      <c r="BP1414" s="7"/>
      <c r="BQ1414" s="7"/>
      <c r="BU1414" s="7"/>
      <c r="BV1414" s="7"/>
      <c r="BW1414" s="7"/>
      <c r="CD1414" s="7"/>
      <c r="CE1414" s="7"/>
      <c r="CF1414" s="7"/>
      <c r="CJ1414" s="7"/>
      <c r="CK1414" s="7"/>
      <c r="CL1414" s="7"/>
    </row>
    <row r="1415" spans="1:90">
      <c r="A1415" s="11"/>
      <c r="B1415" s="373"/>
      <c r="C1415" s="373"/>
      <c r="D1415" s="373"/>
      <c r="E1415" s="13"/>
      <c r="F1415" s="11"/>
      <c r="G1415" s="25"/>
      <c r="H1415" s="31"/>
      <c r="I1415" s="30"/>
      <c r="M1415" s="25"/>
      <c r="N1415" s="31"/>
      <c r="O1415" s="30"/>
      <c r="V1415" s="12"/>
      <c r="W1415" s="12"/>
      <c r="X1415" s="14"/>
      <c r="AB1415" s="25"/>
      <c r="AC1415" s="12"/>
      <c r="AD1415" s="12"/>
      <c r="AK1415" s="12"/>
      <c r="AL1415" s="30"/>
      <c r="AM1415" s="32"/>
      <c r="AQ1415" s="12"/>
      <c r="AR1415" s="12"/>
      <c r="AS1415" s="12"/>
      <c r="AZ1415" s="49"/>
      <c r="BA1415" s="30"/>
      <c r="BB1415" s="12"/>
      <c r="BF1415" s="12"/>
      <c r="BG1415" s="12"/>
      <c r="BH1415" s="12"/>
      <c r="BO1415" s="7"/>
      <c r="BP1415" s="7"/>
      <c r="BQ1415" s="7"/>
      <c r="BU1415" s="7"/>
      <c r="BV1415" s="7"/>
      <c r="BW1415" s="7"/>
      <c r="CD1415" s="7"/>
      <c r="CE1415" s="7"/>
      <c r="CF1415" s="7"/>
      <c r="CJ1415" s="7"/>
      <c r="CK1415" s="7"/>
      <c r="CL1415" s="7"/>
    </row>
    <row r="1416" spans="1:90">
      <c r="A1416" s="11"/>
      <c r="B1416" s="373"/>
      <c r="C1416" s="373"/>
      <c r="D1416" s="373"/>
      <c r="E1416" s="13"/>
      <c r="F1416" s="11"/>
      <c r="G1416" s="25"/>
      <c r="H1416" s="31"/>
      <c r="I1416" s="30"/>
      <c r="M1416" s="25"/>
      <c r="N1416" s="31"/>
      <c r="O1416" s="30"/>
      <c r="V1416" s="12"/>
      <c r="W1416" s="12"/>
      <c r="X1416" s="14"/>
      <c r="AB1416" s="25"/>
      <c r="AC1416" s="12"/>
      <c r="AD1416" s="12"/>
      <c r="AK1416" s="12"/>
      <c r="AL1416" s="30"/>
      <c r="AM1416" s="32"/>
      <c r="AQ1416" s="12"/>
      <c r="AR1416" s="12"/>
      <c r="AS1416" s="12"/>
      <c r="AZ1416" s="49"/>
      <c r="BA1416" s="30"/>
      <c r="BB1416" s="12"/>
      <c r="BF1416" s="12"/>
      <c r="BG1416" s="12"/>
      <c r="BH1416" s="12"/>
      <c r="BO1416" s="7"/>
      <c r="BP1416" s="7"/>
      <c r="BQ1416" s="7"/>
      <c r="BU1416" s="7"/>
      <c r="BV1416" s="7"/>
      <c r="BW1416" s="7"/>
      <c r="CD1416" s="7"/>
      <c r="CE1416" s="7"/>
      <c r="CF1416" s="7"/>
      <c r="CJ1416" s="7"/>
      <c r="CK1416" s="7"/>
      <c r="CL1416" s="7"/>
    </row>
    <row r="1417" spans="1:90">
      <c r="A1417" s="11"/>
      <c r="B1417" s="373"/>
      <c r="C1417" s="373"/>
      <c r="D1417" s="373"/>
      <c r="E1417" s="13"/>
      <c r="F1417" s="11"/>
      <c r="G1417" s="25"/>
      <c r="H1417" s="31"/>
      <c r="I1417" s="30"/>
      <c r="M1417" s="25"/>
      <c r="N1417" s="31"/>
      <c r="O1417" s="30"/>
      <c r="V1417" s="12"/>
      <c r="W1417" s="12"/>
      <c r="X1417" s="14"/>
      <c r="AB1417" s="25"/>
      <c r="AC1417" s="12"/>
      <c r="AD1417" s="12"/>
      <c r="AK1417" s="12"/>
      <c r="AL1417" s="30"/>
      <c r="AM1417" s="32"/>
      <c r="AQ1417" s="12"/>
      <c r="AR1417" s="12"/>
      <c r="AS1417" s="12"/>
      <c r="AZ1417" s="49"/>
      <c r="BA1417" s="30"/>
      <c r="BB1417" s="12"/>
      <c r="BF1417" s="12"/>
      <c r="BG1417" s="12"/>
      <c r="BH1417" s="12"/>
      <c r="BO1417" s="7"/>
      <c r="BP1417" s="7"/>
      <c r="BQ1417" s="7"/>
      <c r="BU1417" s="7"/>
      <c r="BV1417" s="7"/>
      <c r="BW1417" s="7"/>
      <c r="CD1417" s="7"/>
      <c r="CE1417" s="7"/>
      <c r="CF1417" s="7"/>
      <c r="CJ1417" s="7"/>
      <c r="CK1417" s="7"/>
      <c r="CL1417" s="7"/>
    </row>
    <row r="1418" spans="1:90">
      <c r="A1418" s="11"/>
      <c r="B1418" s="373"/>
      <c r="C1418" s="373"/>
      <c r="D1418" s="373"/>
      <c r="E1418" s="13"/>
      <c r="F1418" s="11"/>
      <c r="G1418" s="25"/>
      <c r="H1418" s="31"/>
      <c r="I1418" s="30"/>
      <c r="M1418" s="25"/>
      <c r="N1418" s="31"/>
      <c r="O1418" s="30"/>
      <c r="V1418" s="12"/>
      <c r="W1418" s="12"/>
      <c r="X1418" s="14"/>
      <c r="AB1418" s="25"/>
      <c r="AC1418" s="12"/>
      <c r="AD1418" s="12"/>
      <c r="AK1418" s="12"/>
      <c r="AL1418" s="30"/>
      <c r="AM1418" s="32"/>
      <c r="AQ1418" s="12"/>
      <c r="AR1418" s="12"/>
      <c r="AS1418" s="12"/>
      <c r="AZ1418" s="49"/>
      <c r="BA1418" s="30"/>
      <c r="BB1418" s="12"/>
      <c r="BF1418" s="12"/>
      <c r="BG1418" s="12"/>
      <c r="BH1418" s="12"/>
      <c r="BO1418" s="7"/>
      <c r="BP1418" s="7"/>
      <c r="BQ1418" s="7"/>
      <c r="BU1418" s="7"/>
      <c r="BV1418" s="7"/>
      <c r="BW1418" s="7"/>
      <c r="CD1418" s="7"/>
      <c r="CE1418" s="7"/>
      <c r="CF1418" s="7"/>
      <c r="CJ1418" s="7"/>
      <c r="CK1418" s="7"/>
      <c r="CL1418" s="7"/>
    </row>
    <row r="1419" spans="1:90">
      <c r="A1419" s="11"/>
      <c r="B1419" s="373"/>
      <c r="C1419" s="373"/>
      <c r="D1419" s="373"/>
      <c r="E1419" s="13"/>
      <c r="F1419" s="11"/>
      <c r="G1419" s="25"/>
      <c r="H1419" s="31"/>
      <c r="I1419" s="30"/>
      <c r="M1419" s="25"/>
      <c r="N1419" s="31"/>
      <c r="O1419" s="30"/>
      <c r="V1419" s="12"/>
      <c r="W1419" s="12"/>
      <c r="X1419" s="14"/>
      <c r="AB1419" s="25"/>
      <c r="AC1419" s="12"/>
      <c r="AD1419" s="12"/>
      <c r="AK1419" s="12"/>
      <c r="AL1419" s="30"/>
      <c r="AM1419" s="32"/>
      <c r="AQ1419" s="12"/>
      <c r="AR1419" s="12"/>
      <c r="AS1419" s="12"/>
      <c r="AZ1419" s="49"/>
      <c r="BA1419" s="30"/>
      <c r="BB1419" s="12"/>
      <c r="BF1419" s="12"/>
      <c r="BG1419" s="12"/>
      <c r="BH1419" s="12"/>
      <c r="BO1419" s="7"/>
      <c r="BP1419" s="7"/>
      <c r="BQ1419" s="7"/>
      <c r="BU1419" s="7"/>
      <c r="BV1419" s="7"/>
      <c r="BW1419" s="7"/>
      <c r="CD1419" s="7"/>
      <c r="CE1419" s="7"/>
      <c r="CF1419" s="7"/>
      <c r="CJ1419" s="7"/>
      <c r="CK1419" s="7"/>
      <c r="CL1419" s="7"/>
    </row>
    <row r="1420" spans="1:90">
      <c r="A1420" s="11"/>
      <c r="B1420" s="373"/>
      <c r="C1420" s="373"/>
      <c r="D1420" s="373"/>
      <c r="E1420" s="13"/>
      <c r="F1420" s="11"/>
      <c r="G1420" s="25"/>
      <c r="H1420" s="31"/>
      <c r="I1420" s="30"/>
      <c r="M1420" s="25"/>
      <c r="N1420" s="31"/>
      <c r="O1420" s="30"/>
      <c r="V1420" s="12"/>
      <c r="W1420" s="12"/>
      <c r="X1420" s="14"/>
      <c r="AB1420" s="25"/>
      <c r="AC1420" s="12"/>
      <c r="AD1420" s="12"/>
      <c r="AK1420" s="12"/>
      <c r="AL1420" s="30"/>
      <c r="AM1420" s="32"/>
      <c r="AQ1420" s="12"/>
      <c r="AR1420" s="12"/>
      <c r="AS1420" s="12"/>
      <c r="AZ1420" s="49"/>
      <c r="BA1420" s="30"/>
      <c r="BB1420" s="12"/>
      <c r="BF1420" s="12"/>
      <c r="BG1420" s="12"/>
      <c r="BH1420" s="12"/>
      <c r="BO1420" s="7"/>
      <c r="BP1420" s="7"/>
      <c r="BQ1420" s="7"/>
      <c r="BU1420" s="7"/>
      <c r="BV1420" s="7"/>
      <c r="BW1420" s="7"/>
      <c r="CD1420" s="7"/>
      <c r="CE1420" s="7"/>
      <c r="CF1420" s="7"/>
      <c r="CJ1420" s="7"/>
      <c r="CK1420" s="7"/>
      <c r="CL1420" s="7"/>
    </row>
    <row r="1421" spans="1:90">
      <c r="A1421" s="11"/>
      <c r="B1421" s="373"/>
      <c r="C1421" s="373"/>
      <c r="D1421" s="373"/>
      <c r="E1421" s="13"/>
      <c r="F1421" s="11"/>
      <c r="G1421" s="25"/>
      <c r="H1421" s="31"/>
      <c r="I1421" s="30"/>
      <c r="M1421" s="25"/>
      <c r="N1421" s="31"/>
      <c r="O1421" s="30"/>
      <c r="V1421" s="12"/>
      <c r="W1421" s="12"/>
      <c r="X1421" s="14"/>
      <c r="AB1421" s="25"/>
      <c r="AC1421" s="12"/>
      <c r="AD1421" s="12"/>
      <c r="AK1421" s="12"/>
      <c r="AL1421" s="30"/>
      <c r="AM1421" s="32"/>
      <c r="AQ1421" s="12"/>
      <c r="AR1421" s="12"/>
      <c r="AS1421" s="12"/>
      <c r="AZ1421" s="49"/>
      <c r="BA1421" s="30"/>
      <c r="BB1421" s="12"/>
      <c r="BF1421" s="12"/>
      <c r="BG1421" s="12"/>
      <c r="BH1421" s="12"/>
      <c r="BO1421" s="7"/>
      <c r="BP1421" s="7"/>
      <c r="BQ1421" s="7"/>
      <c r="BU1421" s="7"/>
      <c r="BV1421" s="7"/>
      <c r="BW1421" s="7"/>
      <c r="CD1421" s="7"/>
      <c r="CE1421" s="7"/>
      <c r="CF1421" s="7"/>
      <c r="CJ1421" s="7"/>
      <c r="CK1421" s="7"/>
      <c r="CL1421" s="7"/>
    </row>
    <row r="1422" spans="1:90">
      <c r="A1422" s="11"/>
      <c r="B1422" s="373"/>
      <c r="C1422" s="373"/>
      <c r="D1422" s="373"/>
      <c r="E1422" s="13"/>
      <c r="F1422" s="11"/>
      <c r="G1422" s="25"/>
      <c r="H1422" s="31"/>
      <c r="I1422" s="30"/>
      <c r="M1422" s="25"/>
      <c r="N1422" s="31"/>
      <c r="O1422" s="30"/>
      <c r="V1422" s="12"/>
      <c r="W1422" s="12"/>
      <c r="X1422" s="14"/>
      <c r="AB1422" s="25"/>
      <c r="AC1422" s="12"/>
      <c r="AD1422" s="12"/>
      <c r="AK1422" s="12"/>
      <c r="AL1422" s="30"/>
      <c r="AM1422" s="32"/>
      <c r="AQ1422" s="12"/>
      <c r="AR1422" s="12"/>
      <c r="AS1422" s="12"/>
      <c r="AZ1422" s="49"/>
      <c r="BA1422" s="30"/>
      <c r="BB1422" s="12"/>
      <c r="BF1422" s="12"/>
      <c r="BG1422" s="12"/>
      <c r="BH1422" s="12"/>
      <c r="BO1422" s="7"/>
      <c r="BP1422" s="7"/>
      <c r="BQ1422" s="7"/>
      <c r="BU1422" s="7"/>
      <c r="BV1422" s="7"/>
      <c r="BW1422" s="7"/>
      <c r="CD1422" s="7"/>
      <c r="CE1422" s="7"/>
      <c r="CF1422" s="7"/>
      <c r="CJ1422" s="7"/>
      <c r="CK1422" s="7"/>
      <c r="CL1422" s="7"/>
    </row>
    <row r="1423" spans="1:90">
      <c r="A1423" s="11"/>
      <c r="B1423" s="373"/>
      <c r="C1423" s="373"/>
      <c r="D1423" s="373"/>
      <c r="E1423" s="13"/>
      <c r="F1423" s="11"/>
      <c r="G1423" s="25"/>
      <c r="H1423" s="31"/>
      <c r="I1423" s="30"/>
      <c r="M1423" s="25"/>
      <c r="N1423" s="31"/>
      <c r="O1423" s="30"/>
      <c r="V1423" s="12"/>
      <c r="W1423" s="12"/>
      <c r="X1423" s="14"/>
      <c r="AB1423" s="25"/>
      <c r="AC1423" s="12"/>
      <c r="AD1423" s="12"/>
      <c r="AK1423" s="12"/>
      <c r="AL1423" s="30"/>
      <c r="AM1423" s="32"/>
      <c r="AQ1423" s="12"/>
      <c r="AR1423" s="12"/>
      <c r="AS1423" s="12"/>
      <c r="AZ1423" s="49"/>
      <c r="BA1423" s="30"/>
      <c r="BB1423" s="12"/>
      <c r="BF1423" s="12"/>
      <c r="BG1423" s="12"/>
      <c r="BH1423" s="12"/>
      <c r="BO1423" s="7"/>
      <c r="BP1423" s="7"/>
      <c r="BQ1423" s="7"/>
      <c r="BU1423" s="7"/>
      <c r="BV1423" s="7"/>
      <c r="BW1423" s="7"/>
      <c r="CD1423" s="7"/>
      <c r="CE1423" s="7"/>
      <c r="CF1423" s="7"/>
      <c r="CJ1423" s="7"/>
      <c r="CK1423" s="7"/>
      <c r="CL1423" s="7"/>
    </row>
    <row r="1424" spans="1:90">
      <c r="A1424" s="11"/>
      <c r="B1424" s="373"/>
      <c r="C1424" s="373"/>
      <c r="D1424" s="373"/>
      <c r="E1424" s="13"/>
      <c r="F1424" s="11"/>
      <c r="G1424" s="25"/>
      <c r="H1424" s="31"/>
      <c r="I1424" s="30"/>
      <c r="M1424" s="25"/>
      <c r="N1424" s="31"/>
      <c r="O1424" s="30"/>
      <c r="V1424" s="12"/>
      <c r="W1424" s="12"/>
      <c r="X1424" s="14"/>
      <c r="AB1424" s="25"/>
      <c r="AC1424" s="12"/>
      <c r="AD1424" s="12"/>
      <c r="AK1424" s="12"/>
      <c r="AL1424" s="30"/>
      <c r="AM1424" s="32"/>
      <c r="AQ1424" s="12"/>
      <c r="AR1424" s="12"/>
      <c r="AS1424" s="12"/>
      <c r="AZ1424" s="49"/>
      <c r="BA1424" s="30"/>
      <c r="BB1424" s="12"/>
      <c r="BF1424" s="12"/>
      <c r="BG1424" s="12"/>
      <c r="BH1424" s="12"/>
      <c r="BO1424" s="7"/>
      <c r="BP1424" s="7"/>
      <c r="BQ1424" s="7"/>
      <c r="BU1424" s="7"/>
      <c r="BV1424" s="7"/>
      <c r="BW1424" s="7"/>
      <c r="CD1424" s="7"/>
      <c r="CE1424" s="7"/>
      <c r="CF1424" s="7"/>
      <c r="CJ1424" s="7"/>
      <c r="CK1424" s="7"/>
      <c r="CL1424" s="7"/>
    </row>
    <row r="1425" spans="1:90">
      <c r="A1425" s="11"/>
      <c r="B1425" s="373"/>
      <c r="C1425" s="373"/>
      <c r="D1425" s="373"/>
      <c r="E1425" s="13"/>
      <c r="F1425" s="11"/>
      <c r="G1425" s="25"/>
      <c r="H1425" s="31"/>
      <c r="I1425" s="30"/>
      <c r="M1425" s="25"/>
      <c r="N1425" s="31"/>
      <c r="O1425" s="30"/>
      <c r="V1425" s="12"/>
      <c r="W1425" s="12"/>
      <c r="X1425" s="14"/>
      <c r="AB1425" s="25"/>
      <c r="AC1425" s="12"/>
      <c r="AD1425" s="12"/>
      <c r="AK1425" s="12"/>
      <c r="AL1425" s="30"/>
      <c r="AM1425" s="32"/>
      <c r="AQ1425" s="12"/>
      <c r="AR1425" s="12"/>
      <c r="AS1425" s="12"/>
      <c r="AZ1425" s="49"/>
      <c r="BA1425" s="30"/>
      <c r="BB1425" s="12"/>
      <c r="BF1425" s="12"/>
      <c r="BG1425" s="12"/>
      <c r="BH1425" s="12"/>
      <c r="BO1425" s="7"/>
      <c r="BP1425" s="7"/>
      <c r="BQ1425" s="7"/>
      <c r="BU1425" s="7"/>
      <c r="BV1425" s="7"/>
      <c r="BW1425" s="7"/>
      <c r="CD1425" s="7"/>
      <c r="CE1425" s="7"/>
      <c r="CF1425" s="7"/>
      <c r="CJ1425" s="7"/>
      <c r="CK1425" s="7"/>
      <c r="CL1425" s="7"/>
    </row>
    <row r="1426" spans="1:90">
      <c r="A1426" s="11"/>
      <c r="B1426" s="373"/>
      <c r="C1426" s="373"/>
      <c r="D1426" s="373"/>
      <c r="E1426" s="13"/>
      <c r="F1426" s="11"/>
      <c r="G1426" s="25"/>
      <c r="H1426" s="31"/>
      <c r="I1426" s="30"/>
      <c r="M1426" s="25"/>
      <c r="N1426" s="31"/>
      <c r="O1426" s="30"/>
      <c r="V1426" s="12"/>
      <c r="W1426" s="12"/>
      <c r="X1426" s="14"/>
      <c r="AB1426" s="25"/>
      <c r="AC1426" s="12"/>
      <c r="AD1426" s="12"/>
      <c r="AK1426" s="12"/>
      <c r="AL1426" s="30"/>
      <c r="AM1426" s="32"/>
      <c r="AQ1426" s="12"/>
      <c r="AR1426" s="12"/>
      <c r="AS1426" s="12"/>
      <c r="AZ1426" s="49"/>
      <c r="BA1426" s="30"/>
      <c r="BB1426" s="12"/>
      <c r="BF1426" s="12"/>
      <c r="BG1426" s="12"/>
      <c r="BH1426" s="12"/>
      <c r="BO1426" s="7"/>
      <c r="BP1426" s="7"/>
      <c r="BQ1426" s="7"/>
      <c r="BU1426" s="7"/>
      <c r="BV1426" s="7"/>
      <c r="BW1426" s="7"/>
      <c r="CD1426" s="7"/>
      <c r="CE1426" s="7"/>
      <c r="CF1426" s="7"/>
      <c r="CJ1426" s="7"/>
      <c r="CK1426" s="7"/>
      <c r="CL1426" s="7"/>
    </row>
    <row r="1427" spans="1:90">
      <c r="A1427" s="11"/>
      <c r="B1427" s="373"/>
      <c r="C1427" s="373"/>
      <c r="D1427" s="373"/>
      <c r="E1427" s="13"/>
      <c r="F1427" s="11"/>
      <c r="G1427" s="25"/>
      <c r="H1427" s="31"/>
      <c r="I1427" s="30"/>
      <c r="M1427" s="25"/>
      <c r="N1427" s="31"/>
      <c r="O1427" s="30"/>
      <c r="V1427" s="12"/>
      <c r="W1427" s="12"/>
      <c r="X1427" s="14"/>
      <c r="AB1427" s="25"/>
      <c r="AC1427" s="12"/>
      <c r="AD1427" s="12"/>
      <c r="AK1427" s="12"/>
      <c r="AL1427" s="30"/>
      <c r="AM1427" s="32"/>
      <c r="AQ1427" s="12"/>
      <c r="AR1427" s="12"/>
      <c r="AS1427" s="12"/>
      <c r="AZ1427" s="49"/>
      <c r="BA1427" s="30"/>
      <c r="BB1427" s="12"/>
      <c r="BF1427" s="12"/>
      <c r="BG1427" s="12"/>
      <c r="BH1427" s="12"/>
      <c r="BO1427" s="7"/>
      <c r="BP1427" s="7"/>
      <c r="BQ1427" s="7"/>
      <c r="BU1427" s="7"/>
      <c r="BV1427" s="7"/>
      <c r="BW1427" s="7"/>
      <c r="CD1427" s="7"/>
      <c r="CE1427" s="7"/>
      <c r="CF1427" s="7"/>
      <c r="CJ1427" s="7"/>
      <c r="CK1427" s="7"/>
      <c r="CL1427" s="7"/>
    </row>
    <row r="1428" spans="1:90">
      <c r="A1428" s="11"/>
      <c r="B1428" s="373"/>
      <c r="C1428" s="373"/>
      <c r="D1428" s="373"/>
      <c r="E1428" s="13"/>
      <c r="F1428" s="11"/>
      <c r="G1428" s="25"/>
      <c r="H1428" s="31"/>
      <c r="I1428" s="30"/>
      <c r="M1428" s="25"/>
      <c r="N1428" s="31"/>
      <c r="O1428" s="30"/>
      <c r="V1428" s="12"/>
      <c r="W1428" s="12"/>
      <c r="X1428" s="14"/>
      <c r="AB1428" s="25"/>
      <c r="AC1428" s="12"/>
      <c r="AD1428" s="12"/>
      <c r="AK1428" s="12"/>
      <c r="AL1428" s="30"/>
      <c r="AM1428" s="32"/>
      <c r="AQ1428" s="12"/>
      <c r="AR1428" s="12"/>
      <c r="AS1428" s="12"/>
      <c r="AZ1428" s="49"/>
      <c r="BA1428" s="30"/>
      <c r="BB1428" s="12"/>
      <c r="BF1428" s="12"/>
      <c r="BG1428" s="12"/>
      <c r="BH1428" s="12"/>
      <c r="BO1428" s="7"/>
      <c r="BP1428" s="7"/>
      <c r="BQ1428" s="7"/>
      <c r="BU1428" s="7"/>
      <c r="BV1428" s="7"/>
      <c r="BW1428" s="7"/>
      <c r="CD1428" s="7"/>
      <c r="CE1428" s="7"/>
      <c r="CF1428" s="7"/>
      <c r="CJ1428" s="7"/>
      <c r="CK1428" s="7"/>
      <c r="CL1428" s="7"/>
    </row>
    <row r="1429" spans="1:90">
      <c r="A1429" s="11"/>
      <c r="B1429" s="373"/>
      <c r="C1429" s="373"/>
      <c r="D1429" s="373"/>
      <c r="E1429" s="13"/>
      <c r="F1429" s="11"/>
      <c r="G1429" s="25"/>
      <c r="H1429" s="31"/>
      <c r="I1429" s="30"/>
      <c r="M1429" s="25"/>
      <c r="N1429" s="31"/>
      <c r="O1429" s="30"/>
      <c r="V1429" s="12"/>
      <c r="W1429" s="12"/>
      <c r="X1429" s="14"/>
      <c r="AB1429" s="25"/>
      <c r="AC1429" s="12"/>
      <c r="AD1429" s="12"/>
      <c r="AK1429" s="12"/>
      <c r="AL1429" s="30"/>
      <c r="AM1429" s="32"/>
      <c r="AQ1429" s="12"/>
      <c r="AR1429" s="12"/>
      <c r="AS1429" s="12"/>
      <c r="AZ1429" s="49"/>
      <c r="BA1429" s="30"/>
      <c r="BB1429" s="12"/>
      <c r="BF1429" s="12"/>
      <c r="BG1429" s="12"/>
      <c r="BH1429" s="12"/>
      <c r="BO1429" s="7"/>
      <c r="BP1429" s="7"/>
      <c r="BQ1429" s="7"/>
      <c r="BU1429" s="7"/>
      <c r="BV1429" s="7"/>
      <c r="BW1429" s="7"/>
      <c r="CD1429" s="7"/>
      <c r="CE1429" s="7"/>
      <c r="CF1429" s="7"/>
      <c r="CJ1429" s="7"/>
      <c r="CK1429" s="7"/>
      <c r="CL1429" s="7"/>
    </row>
    <row r="1430" spans="1:90">
      <c r="A1430" s="11"/>
      <c r="B1430" s="373"/>
      <c r="C1430" s="373"/>
      <c r="D1430" s="373"/>
      <c r="E1430" s="13"/>
      <c r="F1430" s="11"/>
      <c r="G1430" s="25"/>
      <c r="H1430" s="31"/>
      <c r="I1430" s="30"/>
      <c r="M1430" s="25"/>
      <c r="N1430" s="31"/>
      <c r="O1430" s="30"/>
      <c r="V1430" s="12"/>
      <c r="W1430" s="12"/>
      <c r="X1430" s="14"/>
      <c r="AB1430" s="25"/>
      <c r="AC1430" s="12"/>
      <c r="AD1430" s="12"/>
      <c r="AK1430" s="12"/>
      <c r="AL1430" s="30"/>
      <c r="AM1430" s="32"/>
      <c r="AQ1430" s="12"/>
      <c r="AR1430" s="12"/>
      <c r="AS1430" s="12"/>
      <c r="AZ1430" s="49"/>
      <c r="BA1430" s="30"/>
      <c r="BB1430" s="12"/>
      <c r="BF1430" s="12"/>
      <c r="BG1430" s="12"/>
      <c r="BH1430" s="12"/>
      <c r="BO1430" s="7"/>
      <c r="BP1430" s="7"/>
      <c r="BQ1430" s="7"/>
      <c r="BU1430" s="7"/>
      <c r="BV1430" s="7"/>
      <c r="BW1430" s="7"/>
      <c r="CD1430" s="7"/>
      <c r="CE1430" s="7"/>
      <c r="CF1430" s="7"/>
      <c r="CJ1430" s="7"/>
      <c r="CK1430" s="7"/>
      <c r="CL1430" s="7"/>
    </row>
    <row r="1431" spans="1:90">
      <c r="A1431" s="11"/>
      <c r="B1431" s="373"/>
      <c r="C1431" s="373"/>
      <c r="D1431" s="373"/>
      <c r="E1431" s="13"/>
      <c r="F1431" s="11"/>
      <c r="G1431" s="25"/>
      <c r="H1431" s="31"/>
      <c r="I1431" s="30"/>
      <c r="M1431" s="25"/>
      <c r="N1431" s="31"/>
      <c r="O1431" s="30"/>
      <c r="V1431" s="12"/>
      <c r="W1431" s="12"/>
      <c r="X1431" s="14"/>
      <c r="AB1431" s="25"/>
      <c r="AC1431" s="12"/>
      <c r="AD1431" s="12"/>
      <c r="AK1431" s="12"/>
      <c r="AL1431" s="30"/>
      <c r="AM1431" s="32"/>
      <c r="AQ1431" s="12"/>
      <c r="AR1431" s="12"/>
      <c r="AS1431" s="12"/>
      <c r="AZ1431" s="49"/>
      <c r="BA1431" s="30"/>
      <c r="BB1431" s="12"/>
      <c r="BF1431" s="12"/>
      <c r="BG1431" s="12"/>
      <c r="BH1431" s="12"/>
      <c r="BO1431" s="7"/>
      <c r="BP1431" s="7"/>
      <c r="BQ1431" s="7"/>
      <c r="BU1431" s="7"/>
      <c r="BV1431" s="7"/>
      <c r="BW1431" s="7"/>
      <c r="CD1431" s="7"/>
      <c r="CE1431" s="7"/>
      <c r="CF1431" s="7"/>
      <c r="CJ1431" s="7"/>
      <c r="CK1431" s="7"/>
      <c r="CL1431" s="7"/>
    </row>
    <row r="1432" spans="1:90">
      <c r="A1432" s="11"/>
      <c r="B1432" s="373"/>
      <c r="C1432" s="373"/>
      <c r="D1432" s="373"/>
      <c r="E1432" s="13"/>
      <c r="F1432" s="11"/>
      <c r="G1432" s="25"/>
      <c r="H1432" s="31"/>
      <c r="I1432" s="30"/>
      <c r="M1432" s="25"/>
      <c r="N1432" s="31"/>
      <c r="O1432" s="30"/>
      <c r="V1432" s="12"/>
      <c r="W1432" s="12"/>
      <c r="X1432" s="14"/>
      <c r="AB1432" s="25"/>
      <c r="AC1432" s="12"/>
      <c r="AD1432" s="12"/>
      <c r="AK1432" s="12"/>
      <c r="AL1432" s="30"/>
      <c r="AM1432" s="32"/>
      <c r="AQ1432" s="12"/>
      <c r="AR1432" s="12"/>
      <c r="AS1432" s="12"/>
      <c r="AZ1432" s="49"/>
      <c r="BA1432" s="30"/>
      <c r="BB1432" s="12"/>
      <c r="BF1432" s="12"/>
      <c r="BG1432" s="12"/>
      <c r="BH1432" s="12"/>
      <c r="BO1432" s="7"/>
      <c r="BP1432" s="7"/>
      <c r="BQ1432" s="7"/>
      <c r="BU1432" s="7"/>
      <c r="BV1432" s="7"/>
      <c r="BW1432" s="7"/>
      <c r="CD1432" s="7"/>
      <c r="CE1432" s="7"/>
      <c r="CF1432" s="7"/>
      <c r="CJ1432" s="7"/>
      <c r="CK1432" s="7"/>
      <c r="CL1432" s="7"/>
    </row>
    <row r="1433" spans="1:90">
      <c r="A1433" s="11"/>
      <c r="B1433" s="373"/>
      <c r="C1433" s="373"/>
      <c r="D1433" s="373"/>
      <c r="E1433" s="13"/>
      <c r="F1433" s="11"/>
      <c r="G1433" s="25"/>
      <c r="H1433" s="31"/>
      <c r="I1433" s="30"/>
      <c r="M1433" s="25"/>
      <c r="N1433" s="31"/>
      <c r="O1433" s="30"/>
      <c r="V1433" s="12"/>
      <c r="W1433" s="12"/>
      <c r="X1433" s="14"/>
      <c r="AB1433" s="25"/>
      <c r="AC1433" s="12"/>
      <c r="AD1433" s="12"/>
      <c r="AK1433" s="12"/>
      <c r="AL1433" s="30"/>
      <c r="AM1433" s="32"/>
      <c r="AQ1433" s="12"/>
      <c r="AR1433" s="12"/>
      <c r="AS1433" s="12"/>
      <c r="AZ1433" s="49"/>
      <c r="BA1433" s="30"/>
      <c r="BB1433" s="12"/>
      <c r="BF1433" s="12"/>
      <c r="BG1433" s="12"/>
      <c r="BH1433" s="12"/>
      <c r="BO1433" s="7"/>
      <c r="BP1433" s="7"/>
      <c r="BQ1433" s="7"/>
      <c r="BU1433" s="7"/>
      <c r="BV1433" s="7"/>
      <c r="BW1433" s="7"/>
      <c r="CD1433" s="7"/>
      <c r="CE1433" s="7"/>
      <c r="CF1433" s="7"/>
      <c r="CJ1433" s="7"/>
      <c r="CK1433" s="7"/>
      <c r="CL1433" s="7"/>
    </row>
    <row r="1434" spans="1:90">
      <c r="A1434" s="11"/>
      <c r="B1434" s="373"/>
      <c r="C1434" s="373"/>
      <c r="D1434" s="373"/>
      <c r="E1434" s="13"/>
      <c r="F1434" s="11"/>
      <c r="G1434" s="25"/>
      <c r="H1434" s="31"/>
      <c r="I1434" s="30"/>
      <c r="M1434" s="25"/>
      <c r="N1434" s="31"/>
      <c r="O1434" s="30"/>
      <c r="V1434" s="12"/>
      <c r="W1434" s="12"/>
      <c r="X1434" s="14"/>
      <c r="AB1434" s="25"/>
      <c r="AC1434" s="12"/>
      <c r="AD1434" s="12"/>
      <c r="AK1434" s="12"/>
      <c r="AL1434" s="30"/>
      <c r="AM1434" s="32"/>
      <c r="AQ1434" s="12"/>
      <c r="AR1434" s="12"/>
      <c r="AS1434" s="12"/>
      <c r="AZ1434" s="49"/>
      <c r="BA1434" s="30"/>
      <c r="BB1434" s="12"/>
      <c r="BF1434" s="12"/>
      <c r="BG1434" s="12"/>
      <c r="BH1434" s="12"/>
      <c r="BO1434" s="7"/>
      <c r="BP1434" s="7"/>
      <c r="BQ1434" s="7"/>
      <c r="BU1434" s="7"/>
      <c r="BV1434" s="7"/>
      <c r="BW1434" s="7"/>
      <c r="CD1434" s="7"/>
      <c r="CE1434" s="7"/>
      <c r="CF1434" s="7"/>
      <c r="CJ1434" s="7"/>
      <c r="CK1434" s="7"/>
      <c r="CL1434" s="7"/>
    </row>
    <row r="1435" spans="1:90">
      <c r="A1435" s="11"/>
      <c r="B1435" s="373"/>
      <c r="C1435" s="373"/>
      <c r="D1435" s="373"/>
      <c r="E1435" s="13"/>
      <c r="F1435" s="11"/>
      <c r="G1435" s="25"/>
      <c r="H1435" s="31"/>
      <c r="I1435" s="30"/>
      <c r="M1435" s="25"/>
      <c r="N1435" s="31"/>
      <c r="O1435" s="30"/>
      <c r="V1435" s="12"/>
      <c r="W1435" s="12"/>
      <c r="X1435" s="14"/>
      <c r="AB1435" s="25"/>
      <c r="AC1435" s="12"/>
      <c r="AD1435" s="12"/>
      <c r="AK1435" s="12"/>
      <c r="AL1435" s="30"/>
      <c r="AM1435" s="32"/>
      <c r="AQ1435" s="12"/>
      <c r="AR1435" s="12"/>
      <c r="AS1435" s="12"/>
      <c r="AZ1435" s="49"/>
      <c r="BA1435" s="30"/>
      <c r="BB1435" s="12"/>
      <c r="BF1435" s="12"/>
      <c r="BG1435" s="12"/>
      <c r="BH1435" s="12"/>
      <c r="BO1435" s="7"/>
      <c r="BP1435" s="7"/>
      <c r="BQ1435" s="7"/>
      <c r="BU1435" s="7"/>
      <c r="BV1435" s="7"/>
      <c r="BW1435" s="7"/>
      <c r="CD1435" s="7"/>
      <c r="CE1435" s="7"/>
      <c r="CF1435" s="7"/>
      <c r="CJ1435" s="7"/>
      <c r="CK1435" s="7"/>
      <c r="CL1435" s="7"/>
    </row>
    <row r="1436" spans="1:90">
      <c r="A1436" s="11"/>
      <c r="B1436" s="373"/>
      <c r="C1436" s="373"/>
      <c r="D1436" s="373"/>
      <c r="E1436" s="13"/>
      <c r="F1436" s="11"/>
      <c r="G1436" s="25"/>
      <c r="H1436" s="31"/>
      <c r="I1436" s="30"/>
      <c r="M1436" s="25"/>
      <c r="N1436" s="31"/>
      <c r="O1436" s="30"/>
      <c r="V1436" s="12"/>
      <c r="W1436" s="12"/>
      <c r="X1436" s="14"/>
      <c r="AB1436" s="25"/>
      <c r="AC1436" s="12"/>
      <c r="AD1436" s="12"/>
      <c r="AK1436" s="12"/>
      <c r="AL1436" s="30"/>
      <c r="AM1436" s="32"/>
      <c r="AQ1436" s="12"/>
      <c r="AR1436" s="12"/>
      <c r="AS1436" s="12"/>
      <c r="AZ1436" s="49"/>
      <c r="BA1436" s="30"/>
      <c r="BB1436" s="12"/>
      <c r="BF1436" s="12"/>
      <c r="BG1436" s="12"/>
      <c r="BH1436" s="12"/>
      <c r="BO1436" s="7"/>
      <c r="BP1436" s="7"/>
      <c r="BQ1436" s="7"/>
      <c r="BU1436" s="7"/>
      <c r="BV1436" s="7"/>
      <c r="BW1436" s="7"/>
      <c r="CD1436" s="7"/>
      <c r="CE1436" s="7"/>
      <c r="CF1436" s="7"/>
      <c r="CJ1436" s="7"/>
      <c r="CK1436" s="7"/>
      <c r="CL1436" s="7"/>
    </row>
    <row r="1437" spans="1:90">
      <c r="A1437" s="11"/>
      <c r="B1437" s="373"/>
      <c r="C1437" s="373"/>
      <c r="D1437" s="373"/>
      <c r="E1437" s="13"/>
      <c r="F1437" s="11"/>
      <c r="G1437" s="25"/>
      <c r="H1437" s="31"/>
      <c r="I1437" s="30"/>
      <c r="M1437" s="25"/>
      <c r="N1437" s="31"/>
      <c r="O1437" s="30"/>
      <c r="V1437" s="12"/>
      <c r="W1437" s="12"/>
      <c r="X1437" s="14"/>
      <c r="AB1437" s="25"/>
      <c r="AC1437" s="12"/>
      <c r="AD1437" s="12"/>
      <c r="AK1437" s="12"/>
      <c r="AL1437" s="30"/>
      <c r="AM1437" s="32"/>
      <c r="AQ1437" s="12"/>
      <c r="AR1437" s="12"/>
      <c r="AS1437" s="12"/>
      <c r="AZ1437" s="49"/>
      <c r="BA1437" s="30"/>
      <c r="BB1437" s="12"/>
      <c r="BF1437" s="12"/>
      <c r="BG1437" s="12"/>
      <c r="BH1437" s="12"/>
      <c r="BO1437" s="7"/>
      <c r="BP1437" s="7"/>
      <c r="BQ1437" s="7"/>
      <c r="BU1437" s="7"/>
      <c r="BV1437" s="7"/>
      <c r="BW1437" s="7"/>
      <c r="CD1437" s="7"/>
      <c r="CE1437" s="7"/>
      <c r="CF1437" s="7"/>
      <c r="CJ1437" s="7"/>
      <c r="CK1437" s="7"/>
      <c r="CL1437" s="7"/>
    </row>
    <row r="1438" spans="1:90">
      <c r="A1438" s="11"/>
      <c r="B1438" s="373"/>
      <c r="C1438" s="373"/>
      <c r="D1438" s="373"/>
      <c r="E1438" s="13"/>
      <c r="F1438" s="11"/>
      <c r="G1438" s="25"/>
      <c r="H1438" s="31"/>
      <c r="I1438" s="30"/>
      <c r="M1438" s="25"/>
      <c r="N1438" s="31"/>
      <c r="O1438" s="30"/>
      <c r="V1438" s="12"/>
      <c r="W1438" s="12"/>
      <c r="X1438" s="14"/>
      <c r="AB1438" s="25"/>
      <c r="AC1438" s="12"/>
      <c r="AD1438" s="12"/>
      <c r="AK1438" s="12"/>
      <c r="AL1438" s="30"/>
      <c r="AM1438" s="32"/>
      <c r="AQ1438" s="12"/>
      <c r="AR1438" s="12"/>
      <c r="AS1438" s="12"/>
      <c r="AZ1438" s="49"/>
      <c r="BA1438" s="30"/>
      <c r="BB1438" s="12"/>
      <c r="BF1438" s="12"/>
      <c r="BG1438" s="12"/>
      <c r="BH1438" s="12"/>
      <c r="BO1438" s="7"/>
      <c r="BP1438" s="7"/>
      <c r="BQ1438" s="7"/>
      <c r="BU1438" s="7"/>
      <c r="BV1438" s="7"/>
      <c r="BW1438" s="7"/>
      <c r="CD1438" s="7"/>
      <c r="CE1438" s="7"/>
      <c r="CF1438" s="7"/>
      <c r="CJ1438" s="7"/>
      <c r="CK1438" s="7"/>
      <c r="CL1438" s="7"/>
    </row>
    <row r="1439" spans="1:90">
      <c r="A1439" s="11"/>
      <c r="B1439" s="373"/>
      <c r="C1439" s="373"/>
      <c r="D1439" s="373"/>
      <c r="E1439" s="13"/>
      <c r="F1439" s="11"/>
      <c r="G1439" s="25"/>
      <c r="H1439" s="31"/>
      <c r="I1439" s="30"/>
      <c r="M1439" s="25"/>
      <c r="N1439" s="31"/>
      <c r="O1439" s="30"/>
      <c r="V1439" s="12"/>
      <c r="W1439" s="12"/>
      <c r="X1439" s="14"/>
      <c r="AB1439" s="25"/>
      <c r="AC1439" s="12"/>
      <c r="AD1439" s="12"/>
      <c r="AK1439" s="12"/>
      <c r="AL1439" s="30"/>
      <c r="AM1439" s="32"/>
      <c r="AQ1439" s="12"/>
      <c r="AR1439" s="12"/>
      <c r="AS1439" s="12"/>
      <c r="AZ1439" s="49"/>
      <c r="BA1439" s="30"/>
      <c r="BB1439" s="12"/>
      <c r="BF1439" s="12"/>
      <c r="BG1439" s="12"/>
      <c r="BH1439" s="12"/>
      <c r="BO1439" s="7"/>
      <c r="BP1439" s="7"/>
      <c r="BQ1439" s="7"/>
      <c r="BU1439" s="7"/>
      <c r="BV1439" s="7"/>
      <c r="BW1439" s="7"/>
      <c r="CD1439" s="7"/>
      <c r="CE1439" s="7"/>
      <c r="CF1439" s="7"/>
      <c r="CJ1439" s="7"/>
      <c r="CK1439" s="7"/>
      <c r="CL1439" s="7"/>
    </row>
    <row r="1440" spans="1:90">
      <c r="A1440" s="11"/>
      <c r="B1440" s="373"/>
      <c r="C1440" s="373"/>
      <c r="D1440" s="373"/>
      <c r="E1440" s="13"/>
      <c r="F1440" s="11"/>
      <c r="G1440" s="25"/>
      <c r="H1440" s="31"/>
      <c r="I1440" s="30"/>
      <c r="M1440" s="25"/>
      <c r="N1440" s="31"/>
      <c r="O1440" s="30"/>
      <c r="V1440" s="12"/>
      <c r="W1440" s="12"/>
      <c r="X1440" s="14"/>
      <c r="AB1440" s="25"/>
      <c r="AC1440" s="12"/>
      <c r="AD1440" s="12"/>
      <c r="AK1440" s="12"/>
      <c r="AL1440" s="30"/>
      <c r="AM1440" s="32"/>
      <c r="AQ1440" s="12"/>
      <c r="AR1440" s="12"/>
      <c r="AS1440" s="12"/>
      <c r="AZ1440" s="49"/>
      <c r="BA1440" s="30"/>
      <c r="BB1440" s="12"/>
      <c r="BF1440" s="12"/>
      <c r="BG1440" s="12"/>
      <c r="BH1440" s="12"/>
      <c r="BO1440" s="7"/>
      <c r="BP1440" s="7"/>
      <c r="BQ1440" s="7"/>
      <c r="BU1440" s="7"/>
      <c r="BV1440" s="7"/>
      <c r="BW1440" s="7"/>
      <c r="CD1440" s="7"/>
      <c r="CE1440" s="7"/>
      <c r="CF1440" s="7"/>
      <c r="CJ1440" s="7"/>
      <c r="CK1440" s="7"/>
      <c r="CL1440" s="7"/>
    </row>
    <row r="1441" spans="1:90">
      <c r="A1441" s="11"/>
      <c r="B1441" s="373"/>
      <c r="C1441" s="373"/>
      <c r="D1441" s="373"/>
      <c r="E1441" s="13"/>
      <c r="F1441" s="11"/>
      <c r="G1441" s="25"/>
      <c r="H1441" s="31"/>
      <c r="I1441" s="30"/>
      <c r="M1441" s="25"/>
      <c r="N1441" s="31"/>
      <c r="O1441" s="30"/>
      <c r="V1441" s="12"/>
      <c r="W1441" s="12"/>
      <c r="X1441" s="14"/>
      <c r="AB1441" s="25"/>
      <c r="AC1441" s="12"/>
      <c r="AD1441" s="12"/>
      <c r="AK1441" s="12"/>
      <c r="AL1441" s="30"/>
      <c r="AM1441" s="32"/>
      <c r="AQ1441" s="12"/>
      <c r="AR1441" s="12"/>
      <c r="AS1441" s="12"/>
      <c r="AZ1441" s="49"/>
      <c r="BA1441" s="30"/>
      <c r="BB1441" s="12"/>
      <c r="BF1441" s="12"/>
      <c r="BG1441" s="12"/>
      <c r="BH1441" s="12"/>
      <c r="BO1441" s="7"/>
      <c r="BP1441" s="7"/>
      <c r="BQ1441" s="7"/>
      <c r="BU1441" s="7"/>
      <c r="BV1441" s="7"/>
      <c r="BW1441" s="7"/>
      <c r="CD1441" s="7"/>
      <c r="CE1441" s="7"/>
      <c r="CF1441" s="7"/>
      <c r="CJ1441" s="7"/>
      <c r="CK1441" s="7"/>
      <c r="CL1441" s="7"/>
    </row>
    <row r="1442" spans="1:90">
      <c r="A1442" s="11"/>
      <c r="B1442" s="373"/>
      <c r="C1442" s="373"/>
      <c r="D1442" s="373"/>
      <c r="E1442" s="13"/>
      <c r="F1442" s="11"/>
      <c r="G1442" s="25"/>
      <c r="H1442" s="31"/>
      <c r="I1442" s="30"/>
      <c r="M1442" s="25"/>
      <c r="N1442" s="31"/>
      <c r="O1442" s="30"/>
      <c r="V1442" s="12"/>
      <c r="W1442" s="12"/>
      <c r="X1442" s="14"/>
      <c r="AB1442" s="25"/>
      <c r="AC1442" s="12"/>
      <c r="AD1442" s="12"/>
      <c r="AK1442" s="12"/>
      <c r="AL1442" s="30"/>
      <c r="AM1442" s="32"/>
      <c r="AQ1442" s="12"/>
      <c r="AR1442" s="12"/>
      <c r="AS1442" s="12"/>
      <c r="AZ1442" s="49"/>
      <c r="BA1442" s="30"/>
      <c r="BB1442" s="12"/>
      <c r="BF1442" s="12"/>
      <c r="BG1442" s="12"/>
      <c r="BH1442" s="12"/>
      <c r="BO1442" s="7"/>
      <c r="BP1442" s="7"/>
      <c r="BQ1442" s="7"/>
      <c r="BU1442" s="7"/>
      <c r="BV1442" s="7"/>
      <c r="BW1442" s="7"/>
      <c r="CD1442" s="7"/>
      <c r="CE1442" s="7"/>
      <c r="CF1442" s="7"/>
      <c r="CJ1442" s="7"/>
      <c r="CK1442" s="7"/>
      <c r="CL1442" s="7"/>
    </row>
    <row r="1443" spans="1:90">
      <c r="A1443" s="11"/>
      <c r="B1443" s="373"/>
      <c r="C1443" s="373"/>
      <c r="D1443" s="373"/>
      <c r="E1443" s="13"/>
      <c r="F1443" s="11"/>
      <c r="G1443" s="25"/>
      <c r="H1443" s="31"/>
      <c r="I1443" s="30"/>
      <c r="M1443" s="25"/>
      <c r="N1443" s="31"/>
      <c r="O1443" s="30"/>
      <c r="V1443" s="12"/>
      <c r="W1443" s="12"/>
      <c r="X1443" s="14"/>
      <c r="AB1443" s="25"/>
      <c r="AC1443" s="12"/>
      <c r="AD1443" s="12"/>
      <c r="AK1443" s="12"/>
      <c r="AL1443" s="30"/>
      <c r="AM1443" s="32"/>
      <c r="AQ1443" s="12"/>
      <c r="AR1443" s="12"/>
      <c r="AS1443" s="12"/>
      <c r="AZ1443" s="49"/>
      <c r="BA1443" s="30"/>
      <c r="BB1443" s="12"/>
      <c r="BF1443" s="12"/>
      <c r="BG1443" s="12"/>
      <c r="BH1443" s="12"/>
      <c r="BO1443" s="7"/>
      <c r="BP1443" s="7"/>
      <c r="BQ1443" s="7"/>
      <c r="BU1443" s="7"/>
      <c r="BV1443" s="7"/>
      <c r="BW1443" s="7"/>
      <c r="CD1443" s="7"/>
      <c r="CE1443" s="7"/>
      <c r="CF1443" s="7"/>
      <c r="CJ1443" s="7"/>
      <c r="CK1443" s="7"/>
      <c r="CL1443" s="7"/>
    </row>
    <row r="1444" spans="1:90">
      <c r="A1444" s="11"/>
      <c r="B1444" s="373"/>
      <c r="C1444" s="373"/>
      <c r="D1444" s="373"/>
      <c r="E1444" s="13"/>
      <c r="F1444" s="11"/>
      <c r="G1444" s="25"/>
      <c r="H1444" s="31"/>
      <c r="I1444" s="30"/>
      <c r="M1444" s="25"/>
      <c r="N1444" s="31"/>
      <c r="O1444" s="30"/>
      <c r="V1444" s="12"/>
      <c r="W1444" s="12"/>
      <c r="X1444" s="14"/>
      <c r="AB1444" s="25"/>
      <c r="AC1444" s="12"/>
      <c r="AD1444" s="12"/>
      <c r="AK1444" s="12"/>
      <c r="AL1444" s="30"/>
      <c r="AM1444" s="32"/>
      <c r="AQ1444" s="12"/>
      <c r="AR1444" s="12"/>
      <c r="AS1444" s="12"/>
      <c r="AZ1444" s="49"/>
      <c r="BA1444" s="30"/>
      <c r="BB1444" s="12"/>
      <c r="BF1444" s="12"/>
      <c r="BG1444" s="12"/>
      <c r="BH1444" s="12"/>
      <c r="BO1444" s="7"/>
      <c r="BP1444" s="7"/>
      <c r="BQ1444" s="7"/>
      <c r="BU1444" s="7"/>
      <c r="BV1444" s="7"/>
      <c r="BW1444" s="7"/>
      <c r="CD1444" s="7"/>
      <c r="CE1444" s="7"/>
      <c r="CF1444" s="7"/>
      <c r="CJ1444" s="7"/>
      <c r="CK1444" s="7"/>
      <c r="CL1444" s="7"/>
    </row>
    <row r="1445" spans="1:90">
      <c r="A1445" s="11"/>
      <c r="B1445" s="373"/>
      <c r="C1445" s="373"/>
      <c r="D1445" s="373"/>
      <c r="E1445" s="13"/>
      <c r="F1445" s="11"/>
      <c r="G1445" s="25"/>
      <c r="H1445" s="31"/>
      <c r="I1445" s="30"/>
      <c r="M1445" s="25"/>
      <c r="N1445" s="31"/>
      <c r="O1445" s="30"/>
      <c r="V1445" s="12"/>
      <c r="W1445" s="12"/>
      <c r="X1445" s="14"/>
      <c r="AB1445" s="25"/>
      <c r="AC1445" s="12"/>
      <c r="AD1445" s="12"/>
      <c r="AK1445" s="12"/>
      <c r="AL1445" s="30"/>
      <c r="AM1445" s="32"/>
      <c r="AQ1445" s="12"/>
      <c r="AR1445" s="12"/>
      <c r="AS1445" s="12"/>
      <c r="AZ1445" s="49"/>
      <c r="BA1445" s="30"/>
      <c r="BB1445" s="12"/>
      <c r="BF1445" s="12"/>
      <c r="BG1445" s="12"/>
      <c r="BH1445" s="12"/>
      <c r="BO1445" s="7"/>
      <c r="BP1445" s="7"/>
      <c r="BQ1445" s="7"/>
      <c r="BU1445" s="7"/>
      <c r="BV1445" s="7"/>
      <c r="BW1445" s="7"/>
      <c r="CD1445" s="7"/>
      <c r="CE1445" s="7"/>
      <c r="CF1445" s="7"/>
      <c r="CJ1445" s="7"/>
      <c r="CK1445" s="7"/>
      <c r="CL1445" s="7"/>
    </row>
    <row r="1446" spans="1:90">
      <c r="A1446" s="11"/>
      <c r="B1446" s="373"/>
      <c r="C1446" s="373"/>
      <c r="D1446" s="373"/>
      <c r="E1446" s="13"/>
      <c r="F1446" s="11"/>
      <c r="G1446" s="25"/>
      <c r="H1446" s="31"/>
      <c r="I1446" s="30"/>
      <c r="M1446" s="25"/>
      <c r="N1446" s="31"/>
      <c r="O1446" s="30"/>
      <c r="V1446" s="12"/>
      <c r="W1446" s="12"/>
      <c r="X1446" s="14"/>
      <c r="AB1446" s="25"/>
      <c r="AC1446" s="12"/>
      <c r="AD1446" s="12"/>
      <c r="AK1446" s="12"/>
      <c r="AL1446" s="30"/>
      <c r="AM1446" s="32"/>
      <c r="AQ1446" s="12"/>
      <c r="AR1446" s="12"/>
      <c r="AS1446" s="12"/>
      <c r="AZ1446" s="49"/>
      <c r="BA1446" s="30"/>
      <c r="BB1446" s="12"/>
      <c r="BF1446" s="12"/>
      <c r="BG1446" s="12"/>
      <c r="BH1446" s="12"/>
      <c r="BO1446" s="7"/>
      <c r="BP1446" s="7"/>
      <c r="BQ1446" s="7"/>
      <c r="BU1446" s="7"/>
      <c r="BV1446" s="7"/>
      <c r="BW1446" s="7"/>
      <c r="CD1446" s="7"/>
      <c r="CE1446" s="7"/>
      <c r="CF1446" s="7"/>
      <c r="CJ1446" s="7"/>
      <c r="CK1446" s="7"/>
      <c r="CL1446" s="7"/>
    </row>
    <row r="1447" spans="1:90">
      <c r="A1447" s="11"/>
      <c r="B1447" s="373"/>
      <c r="C1447" s="373"/>
      <c r="D1447" s="373"/>
      <c r="E1447" s="13"/>
      <c r="F1447" s="11"/>
      <c r="G1447" s="25"/>
      <c r="H1447" s="31"/>
      <c r="I1447" s="30"/>
      <c r="M1447" s="25"/>
      <c r="N1447" s="31"/>
      <c r="O1447" s="30"/>
      <c r="V1447" s="12"/>
      <c r="W1447" s="12"/>
      <c r="X1447" s="14"/>
      <c r="AB1447" s="25"/>
      <c r="AC1447" s="12"/>
      <c r="AD1447" s="12"/>
      <c r="AK1447" s="12"/>
      <c r="AL1447" s="30"/>
      <c r="AM1447" s="32"/>
      <c r="AQ1447" s="12"/>
      <c r="AR1447" s="12"/>
      <c r="AS1447" s="12"/>
      <c r="AZ1447" s="49"/>
      <c r="BA1447" s="30"/>
      <c r="BB1447" s="12"/>
      <c r="BF1447" s="12"/>
      <c r="BG1447" s="12"/>
      <c r="BH1447" s="12"/>
      <c r="BO1447" s="7"/>
      <c r="BP1447" s="7"/>
      <c r="BQ1447" s="7"/>
      <c r="BU1447" s="7"/>
      <c r="BV1447" s="7"/>
      <c r="BW1447" s="7"/>
      <c r="CD1447" s="7"/>
      <c r="CE1447" s="7"/>
      <c r="CF1447" s="7"/>
      <c r="CJ1447" s="7"/>
      <c r="CK1447" s="7"/>
      <c r="CL1447" s="7"/>
    </row>
    <row r="1448" spans="1:90">
      <c r="A1448" s="11"/>
      <c r="B1448" s="373"/>
      <c r="C1448" s="373"/>
      <c r="D1448" s="373"/>
      <c r="E1448" s="13"/>
      <c r="F1448" s="11"/>
      <c r="G1448" s="25"/>
      <c r="H1448" s="31"/>
      <c r="I1448" s="30"/>
      <c r="M1448" s="25"/>
      <c r="N1448" s="31"/>
      <c r="O1448" s="30"/>
      <c r="V1448" s="12"/>
      <c r="W1448" s="12"/>
      <c r="X1448" s="14"/>
      <c r="AB1448" s="25"/>
      <c r="AC1448" s="12"/>
      <c r="AD1448" s="12"/>
      <c r="AK1448" s="12"/>
      <c r="AL1448" s="30"/>
      <c r="AM1448" s="32"/>
      <c r="AQ1448" s="12"/>
      <c r="AR1448" s="12"/>
      <c r="AS1448" s="12"/>
      <c r="AZ1448" s="49"/>
      <c r="BA1448" s="30"/>
      <c r="BB1448" s="12"/>
      <c r="BF1448" s="12"/>
      <c r="BG1448" s="12"/>
      <c r="BH1448" s="12"/>
      <c r="BO1448" s="7"/>
      <c r="BP1448" s="7"/>
      <c r="BQ1448" s="7"/>
      <c r="BU1448" s="7"/>
      <c r="BV1448" s="7"/>
      <c r="BW1448" s="7"/>
      <c r="CD1448" s="7"/>
      <c r="CE1448" s="7"/>
      <c r="CF1448" s="7"/>
      <c r="CJ1448" s="7"/>
      <c r="CK1448" s="7"/>
      <c r="CL1448" s="7"/>
    </row>
    <row r="1449" spans="1:90">
      <c r="A1449" s="11"/>
      <c r="B1449" s="373"/>
      <c r="C1449" s="373"/>
      <c r="D1449" s="373"/>
      <c r="E1449" s="13"/>
      <c r="F1449" s="11"/>
      <c r="G1449" s="25"/>
      <c r="H1449" s="31"/>
      <c r="I1449" s="30"/>
      <c r="M1449" s="25"/>
      <c r="N1449" s="31"/>
      <c r="O1449" s="30"/>
      <c r="V1449" s="12"/>
      <c r="W1449" s="12"/>
      <c r="X1449" s="14"/>
      <c r="AB1449" s="25"/>
      <c r="AC1449" s="12"/>
      <c r="AD1449" s="12"/>
      <c r="AK1449" s="12"/>
      <c r="AL1449" s="30"/>
      <c r="AM1449" s="32"/>
      <c r="AQ1449" s="12"/>
      <c r="AR1449" s="12"/>
      <c r="AS1449" s="12"/>
      <c r="AZ1449" s="49"/>
      <c r="BA1449" s="30"/>
      <c r="BB1449" s="12"/>
      <c r="BF1449" s="12"/>
      <c r="BG1449" s="12"/>
      <c r="BH1449" s="12"/>
      <c r="BO1449" s="7"/>
      <c r="BP1449" s="7"/>
      <c r="BQ1449" s="7"/>
      <c r="BU1449" s="7"/>
      <c r="BV1449" s="7"/>
      <c r="BW1449" s="7"/>
      <c r="CD1449" s="7"/>
      <c r="CE1449" s="7"/>
      <c r="CF1449" s="7"/>
      <c r="CJ1449" s="7"/>
      <c r="CK1449" s="7"/>
      <c r="CL1449" s="7"/>
    </row>
    <row r="1450" spans="1:90">
      <c r="A1450" s="11"/>
      <c r="B1450" s="373"/>
      <c r="C1450" s="373"/>
      <c r="D1450" s="373"/>
      <c r="E1450" s="13"/>
      <c r="F1450" s="11"/>
      <c r="G1450" s="25"/>
      <c r="H1450" s="31"/>
      <c r="I1450" s="30"/>
      <c r="M1450" s="25"/>
      <c r="N1450" s="31"/>
      <c r="O1450" s="30"/>
      <c r="V1450" s="12"/>
      <c r="W1450" s="12"/>
      <c r="X1450" s="14"/>
      <c r="AB1450" s="25"/>
      <c r="AC1450" s="12"/>
      <c r="AD1450" s="12"/>
      <c r="AK1450" s="12"/>
      <c r="AL1450" s="30"/>
      <c r="AM1450" s="32"/>
      <c r="AQ1450" s="12"/>
      <c r="AR1450" s="12"/>
      <c r="AS1450" s="12"/>
      <c r="AZ1450" s="49"/>
      <c r="BA1450" s="30"/>
      <c r="BB1450" s="12"/>
      <c r="BF1450" s="12"/>
      <c r="BG1450" s="12"/>
      <c r="BH1450" s="12"/>
      <c r="BO1450" s="7"/>
      <c r="BP1450" s="7"/>
      <c r="BQ1450" s="7"/>
      <c r="BU1450" s="7"/>
      <c r="BV1450" s="7"/>
      <c r="BW1450" s="7"/>
      <c r="CD1450" s="7"/>
      <c r="CE1450" s="7"/>
      <c r="CF1450" s="7"/>
      <c r="CJ1450" s="7"/>
      <c r="CK1450" s="7"/>
      <c r="CL1450" s="7"/>
    </row>
    <row r="1451" spans="1:90">
      <c r="A1451" s="11"/>
      <c r="B1451" s="373"/>
      <c r="C1451" s="373"/>
      <c r="D1451" s="373"/>
      <c r="E1451" s="13"/>
      <c r="F1451" s="11"/>
      <c r="G1451" s="25"/>
      <c r="H1451" s="31"/>
      <c r="I1451" s="30"/>
      <c r="M1451" s="25"/>
      <c r="N1451" s="31"/>
      <c r="O1451" s="30"/>
      <c r="V1451" s="12"/>
      <c r="W1451" s="12"/>
      <c r="X1451" s="14"/>
      <c r="AB1451" s="25"/>
      <c r="AC1451" s="12"/>
      <c r="AD1451" s="12"/>
      <c r="AK1451" s="12"/>
      <c r="AL1451" s="30"/>
      <c r="AM1451" s="32"/>
      <c r="AQ1451" s="12"/>
      <c r="AR1451" s="12"/>
      <c r="AS1451" s="12"/>
      <c r="AZ1451" s="49"/>
      <c r="BA1451" s="30"/>
      <c r="BB1451" s="12"/>
      <c r="BF1451" s="12"/>
      <c r="BG1451" s="12"/>
      <c r="BH1451" s="12"/>
      <c r="BO1451" s="7"/>
      <c r="BP1451" s="7"/>
      <c r="BQ1451" s="7"/>
      <c r="BU1451" s="7"/>
      <c r="BV1451" s="7"/>
      <c r="BW1451" s="7"/>
      <c r="CD1451" s="7"/>
      <c r="CE1451" s="7"/>
      <c r="CF1451" s="7"/>
      <c r="CJ1451" s="7"/>
      <c r="CK1451" s="7"/>
      <c r="CL1451" s="7"/>
    </row>
    <row r="1452" spans="1:90">
      <c r="A1452" s="11"/>
      <c r="B1452" s="373"/>
      <c r="C1452" s="373"/>
      <c r="D1452" s="373"/>
      <c r="E1452" s="13"/>
      <c r="F1452" s="11"/>
      <c r="G1452" s="25"/>
      <c r="H1452" s="31"/>
      <c r="I1452" s="30"/>
      <c r="M1452" s="25"/>
      <c r="N1452" s="31"/>
      <c r="O1452" s="30"/>
      <c r="V1452" s="12"/>
      <c r="W1452" s="12"/>
      <c r="X1452" s="14"/>
      <c r="AB1452" s="25"/>
      <c r="AC1452" s="12"/>
      <c r="AD1452" s="12"/>
      <c r="AK1452" s="12"/>
      <c r="AL1452" s="30"/>
      <c r="AM1452" s="32"/>
      <c r="AQ1452" s="12"/>
      <c r="AR1452" s="12"/>
      <c r="AS1452" s="12"/>
      <c r="AZ1452" s="49"/>
      <c r="BA1452" s="30"/>
      <c r="BB1452" s="12"/>
      <c r="BF1452" s="12"/>
      <c r="BG1452" s="12"/>
      <c r="BH1452" s="12"/>
      <c r="BO1452" s="7"/>
      <c r="BP1452" s="7"/>
      <c r="BQ1452" s="7"/>
      <c r="BU1452" s="7"/>
      <c r="BV1452" s="7"/>
      <c r="BW1452" s="7"/>
      <c r="CD1452" s="7"/>
      <c r="CE1452" s="7"/>
      <c r="CF1452" s="7"/>
      <c r="CJ1452" s="7"/>
      <c r="CK1452" s="7"/>
      <c r="CL1452" s="7"/>
    </row>
    <row r="1453" spans="1:90">
      <c r="A1453" s="11"/>
      <c r="B1453" s="373"/>
      <c r="C1453" s="373"/>
      <c r="D1453" s="373"/>
      <c r="E1453" s="13"/>
      <c r="F1453" s="11"/>
      <c r="G1453" s="25"/>
      <c r="H1453" s="31"/>
      <c r="I1453" s="30"/>
      <c r="M1453" s="25"/>
      <c r="N1453" s="31"/>
      <c r="O1453" s="30"/>
      <c r="V1453" s="12"/>
      <c r="W1453" s="12"/>
      <c r="X1453" s="14"/>
      <c r="AB1453" s="25"/>
      <c r="AC1453" s="12"/>
      <c r="AD1453" s="12"/>
      <c r="AK1453" s="12"/>
      <c r="AL1453" s="30"/>
      <c r="AM1453" s="32"/>
      <c r="AQ1453" s="12"/>
      <c r="AR1453" s="12"/>
      <c r="AS1453" s="12"/>
      <c r="AZ1453" s="49"/>
      <c r="BA1453" s="30"/>
      <c r="BB1453" s="12"/>
      <c r="BF1453" s="12"/>
      <c r="BG1453" s="12"/>
      <c r="BH1453" s="12"/>
      <c r="BO1453" s="7"/>
      <c r="BP1453" s="7"/>
      <c r="BQ1453" s="7"/>
      <c r="BU1453" s="7"/>
      <c r="BV1453" s="7"/>
      <c r="BW1453" s="7"/>
      <c r="CD1453" s="7"/>
      <c r="CE1453" s="7"/>
      <c r="CF1453" s="7"/>
      <c r="CJ1453" s="7"/>
      <c r="CK1453" s="7"/>
      <c r="CL1453" s="7"/>
    </row>
    <row r="1454" spans="1:90">
      <c r="A1454" s="11"/>
      <c r="B1454" s="373"/>
      <c r="C1454" s="373"/>
      <c r="D1454" s="373"/>
      <c r="E1454" s="13"/>
      <c r="F1454" s="11"/>
      <c r="G1454" s="25"/>
      <c r="H1454" s="31"/>
      <c r="I1454" s="30"/>
      <c r="M1454" s="25"/>
      <c r="N1454" s="31"/>
      <c r="O1454" s="30"/>
      <c r="V1454" s="12"/>
      <c r="W1454" s="12"/>
      <c r="X1454" s="14"/>
      <c r="AB1454" s="25"/>
      <c r="AC1454" s="12"/>
      <c r="AD1454" s="12"/>
      <c r="AK1454" s="12"/>
      <c r="AL1454" s="30"/>
      <c r="AM1454" s="32"/>
      <c r="AQ1454" s="12"/>
      <c r="AR1454" s="12"/>
      <c r="AS1454" s="12"/>
      <c r="AZ1454" s="49"/>
      <c r="BA1454" s="30"/>
      <c r="BB1454" s="12"/>
      <c r="BF1454" s="12"/>
      <c r="BG1454" s="12"/>
      <c r="BH1454" s="12"/>
      <c r="BO1454" s="7"/>
      <c r="BP1454" s="7"/>
      <c r="BQ1454" s="7"/>
      <c r="BU1454" s="7"/>
      <c r="BV1454" s="7"/>
      <c r="BW1454" s="7"/>
      <c r="CD1454" s="7"/>
      <c r="CE1454" s="7"/>
      <c r="CF1454" s="7"/>
      <c r="CJ1454" s="7"/>
      <c r="CK1454" s="7"/>
      <c r="CL1454" s="7"/>
    </row>
    <row r="1455" spans="1:90">
      <c r="A1455" s="11"/>
      <c r="B1455" s="373"/>
      <c r="C1455" s="373"/>
      <c r="D1455" s="373"/>
      <c r="E1455" s="13"/>
      <c r="F1455" s="11"/>
      <c r="G1455" s="25"/>
      <c r="H1455" s="31"/>
      <c r="I1455" s="30"/>
      <c r="M1455" s="25"/>
      <c r="N1455" s="31"/>
      <c r="O1455" s="30"/>
      <c r="V1455" s="12"/>
      <c r="W1455" s="12"/>
      <c r="X1455" s="14"/>
      <c r="AB1455" s="25"/>
      <c r="AC1455" s="12"/>
      <c r="AD1455" s="12"/>
      <c r="AK1455" s="12"/>
      <c r="AL1455" s="30"/>
      <c r="AM1455" s="32"/>
      <c r="AQ1455" s="12"/>
      <c r="AR1455" s="12"/>
      <c r="AS1455" s="12"/>
      <c r="AZ1455" s="49"/>
      <c r="BA1455" s="30"/>
      <c r="BB1455" s="12"/>
      <c r="BF1455" s="12"/>
      <c r="BG1455" s="12"/>
      <c r="BH1455" s="12"/>
      <c r="BO1455" s="7"/>
      <c r="BP1455" s="7"/>
      <c r="BQ1455" s="7"/>
      <c r="BU1455" s="7"/>
      <c r="BV1455" s="7"/>
      <c r="BW1455" s="7"/>
      <c r="CD1455" s="7"/>
      <c r="CE1455" s="7"/>
      <c r="CF1455" s="7"/>
      <c r="CJ1455" s="7"/>
      <c r="CK1455" s="7"/>
      <c r="CL1455" s="7"/>
    </row>
    <row r="1456" spans="1:90">
      <c r="A1456" s="11"/>
      <c r="B1456" s="373"/>
      <c r="C1456" s="373"/>
      <c r="D1456" s="373"/>
      <c r="E1456" s="13"/>
      <c r="F1456" s="11"/>
      <c r="G1456" s="25"/>
      <c r="H1456" s="31"/>
      <c r="I1456" s="30"/>
      <c r="M1456" s="25"/>
      <c r="N1456" s="31"/>
      <c r="O1456" s="30"/>
      <c r="V1456" s="12"/>
      <c r="W1456" s="12"/>
      <c r="X1456" s="14"/>
      <c r="AB1456" s="25"/>
      <c r="AC1456" s="12"/>
      <c r="AD1456" s="12"/>
      <c r="AK1456" s="12"/>
      <c r="AL1456" s="30"/>
      <c r="AM1456" s="32"/>
      <c r="AQ1456" s="12"/>
      <c r="AR1456" s="12"/>
      <c r="AS1456" s="12"/>
      <c r="AZ1456" s="49"/>
      <c r="BA1456" s="30"/>
      <c r="BB1456" s="12"/>
      <c r="BF1456" s="12"/>
      <c r="BG1456" s="12"/>
      <c r="BH1456" s="12"/>
      <c r="BO1456" s="7"/>
      <c r="BP1456" s="7"/>
      <c r="BQ1456" s="7"/>
      <c r="BU1456" s="7"/>
      <c r="BV1456" s="7"/>
      <c r="BW1456" s="7"/>
      <c r="CD1456" s="7"/>
      <c r="CE1456" s="7"/>
      <c r="CF1456" s="7"/>
      <c r="CJ1456" s="7"/>
      <c r="CK1456" s="7"/>
      <c r="CL1456" s="7"/>
    </row>
    <row r="1457" spans="1:90">
      <c r="A1457" s="11"/>
      <c r="B1457" s="373"/>
      <c r="C1457" s="373"/>
      <c r="D1457" s="373"/>
      <c r="E1457" s="13"/>
      <c r="F1457" s="11"/>
      <c r="G1457" s="25"/>
      <c r="H1457" s="31"/>
      <c r="I1457" s="30"/>
      <c r="M1457" s="25"/>
      <c r="N1457" s="31"/>
      <c r="O1457" s="30"/>
      <c r="V1457" s="12"/>
      <c r="W1457" s="12"/>
      <c r="X1457" s="14"/>
      <c r="AB1457" s="25"/>
      <c r="AC1457" s="12"/>
      <c r="AD1457" s="12"/>
      <c r="AK1457" s="12"/>
      <c r="AL1457" s="30"/>
      <c r="AM1457" s="32"/>
      <c r="AQ1457" s="12"/>
      <c r="AR1457" s="12"/>
      <c r="AS1457" s="12"/>
      <c r="AZ1457" s="49"/>
      <c r="BA1457" s="30"/>
      <c r="BB1457" s="12"/>
      <c r="BF1457" s="12"/>
      <c r="BG1457" s="12"/>
      <c r="BH1457" s="12"/>
      <c r="BO1457" s="7"/>
      <c r="BP1457" s="7"/>
      <c r="BQ1457" s="7"/>
      <c r="BU1457" s="7"/>
      <c r="BV1457" s="7"/>
      <c r="BW1457" s="7"/>
      <c r="CD1457" s="7"/>
      <c r="CE1457" s="7"/>
      <c r="CF1457" s="7"/>
      <c r="CJ1457" s="7"/>
      <c r="CK1457" s="7"/>
      <c r="CL1457" s="7"/>
    </row>
    <row r="1458" spans="1:90">
      <c r="A1458" s="11"/>
      <c r="B1458" s="373"/>
      <c r="C1458" s="373"/>
      <c r="D1458" s="373"/>
      <c r="E1458" s="13"/>
      <c r="F1458" s="11"/>
      <c r="G1458" s="25"/>
      <c r="H1458" s="31"/>
      <c r="I1458" s="30"/>
      <c r="M1458" s="25"/>
      <c r="N1458" s="31"/>
      <c r="O1458" s="30"/>
      <c r="V1458" s="12"/>
      <c r="W1458" s="12"/>
      <c r="X1458" s="14"/>
      <c r="AB1458" s="25"/>
      <c r="AC1458" s="12"/>
      <c r="AD1458" s="12"/>
      <c r="AK1458" s="12"/>
      <c r="AL1458" s="30"/>
      <c r="AM1458" s="32"/>
      <c r="AQ1458" s="12"/>
      <c r="AR1458" s="12"/>
      <c r="AS1458" s="12"/>
      <c r="AZ1458" s="49"/>
      <c r="BA1458" s="30"/>
      <c r="BB1458" s="12"/>
      <c r="BF1458" s="12"/>
      <c r="BG1458" s="12"/>
      <c r="BH1458" s="12"/>
      <c r="BO1458" s="7"/>
      <c r="BP1458" s="7"/>
      <c r="BQ1458" s="7"/>
      <c r="BU1458" s="7"/>
      <c r="BV1458" s="7"/>
      <c r="BW1458" s="7"/>
      <c r="CD1458" s="7"/>
      <c r="CE1458" s="7"/>
      <c r="CF1458" s="7"/>
      <c r="CJ1458" s="7"/>
      <c r="CK1458" s="7"/>
      <c r="CL1458" s="7"/>
    </row>
    <row r="1459" spans="1:90">
      <c r="A1459" s="11"/>
      <c r="B1459" s="373"/>
      <c r="C1459" s="373"/>
      <c r="D1459" s="373"/>
      <c r="E1459" s="13"/>
      <c r="F1459" s="11"/>
      <c r="G1459" s="25"/>
      <c r="H1459" s="31"/>
      <c r="I1459" s="30"/>
      <c r="M1459" s="25"/>
      <c r="N1459" s="31"/>
      <c r="O1459" s="30"/>
      <c r="V1459" s="12"/>
      <c r="W1459" s="12"/>
      <c r="X1459" s="14"/>
      <c r="AB1459" s="25"/>
      <c r="AC1459" s="12"/>
      <c r="AD1459" s="12"/>
      <c r="AK1459" s="12"/>
      <c r="AL1459" s="30"/>
      <c r="AM1459" s="32"/>
      <c r="AQ1459" s="12"/>
      <c r="AR1459" s="12"/>
      <c r="AS1459" s="12"/>
      <c r="AZ1459" s="49"/>
      <c r="BA1459" s="30"/>
      <c r="BB1459" s="12"/>
      <c r="BF1459" s="12"/>
      <c r="BG1459" s="12"/>
      <c r="BH1459" s="12"/>
      <c r="BO1459" s="7"/>
      <c r="BP1459" s="7"/>
      <c r="BQ1459" s="7"/>
      <c r="BU1459" s="7"/>
      <c r="BV1459" s="7"/>
      <c r="BW1459" s="7"/>
      <c r="CD1459" s="7"/>
      <c r="CE1459" s="7"/>
      <c r="CF1459" s="7"/>
      <c r="CJ1459" s="7"/>
      <c r="CK1459" s="7"/>
      <c r="CL1459" s="7"/>
    </row>
    <row r="1460" spans="1:90">
      <c r="A1460" s="11"/>
      <c r="B1460" s="373"/>
      <c r="C1460" s="373"/>
      <c r="D1460" s="373"/>
      <c r="E1460" s="13"/>
      <c r="F1460" s="11"/>
      <c r="G1460" s="25"/>
      <c r="H1460" s="31"/>
      <c r="I1460" s="30"/>
      <c r="M1460" s="25"/>
      <c r="N1460" s="31"/>
      <c r="O1460" s="30"/>
      <c r="V1460" s="12"/>
      <c r="W1460" s="12"/>
      <c r="X1460" s="14"/>
      <c r="AB1460" s="25"/>
      <c r="AC1460" s="12"/>
      <c r="AD1460" s="12"/>
      <c r="AK1460" s="12"/>
      <c r="AL1460" s="30"/>
      <c r="AM1460" s="32"/>
      <c r="AQ1460" s="12"/>
      <c r="AR1460" s="12"/>
      <c r="AS1460" s="12"/>
      <c r="AZ1460" s="49"/>
      <c r="BA1460" s="30"/>
      <c r="BB1460" s="12"/>
      <c r="BF1460" s="12"/>
      <c r="BG1460" s="12"/>
      <c r="BH1460" s="12"/>
      <c r="BO1460" s="7"/>
      <c r="BP1460" s="7"/>
      <c r="BQ1460" s="7"/>
      <c r="BU1460" s="7"/>
      <c r="BV1460" s="7"/>
      <c r="BW1460" s="7"/>
      <c r="CD1460" s="7"/>
      <c r="CE1460" s="7"/>
      <c r="CF1460" s="7"/>
      <c r="CJ1460" s="7"/>
      <c r="CK1460" s="7"/>
      <c r="CL1460" s="7"/>
    </row>
    <row r="1461" spans="1:90">
      <c r="A1461" s="11"/>
      <c r="B1461" s="373"/>
      <c r="C1461" s="373"/>
      <c r="D1461" s="373"/>
      <c r="E1461" s="13"/>
      <c r="F1461" s="11"/>
      <c r="G1461" s="25"/>
      <c r="H1461" s="31"/>
      <c r="I1461" s="30"/>
      <c r="M1461" s="25"/>
      <c r="N1461" s="31"/>
      <c r="O1461" s="30"/>
      <c r="V1461" s="12"/>
      <c r="W1461" s="12"/>
      <c r="X1461" s="14"/>
      <c r="AB1461" s="25"/>
      <c r="AC1461" s="12"/>
      <c r="AD1461" s="12"/>
      <c r="AK1461" s="12"/>
      <c r="AL1461" s="30"/>
      <c r="AM1461" s="32"/>
      <c r="AQ1461" s="12"/>
      <c r="AR1461" s="12"/>
      <c r="AS1461" s="12"/>
      <c r="AZ1461" s="49"/>
      <c r="BA1461" s="30"/>
      <c r="BB1461" s="12"/>
      <c r="BF1461" s="12"/>
      <c r="BG1461" s="12"/>
      <c r="BH1461" s="12"/>
      <c r="BO1461" s="7"/>
      <c r="BP1461" s="7"/>
      <c r="BQ1461" s="7"/>
      <c r="BU1461" s="7"/>
      <c r="BV1461" s="7"/>
      <c r="BW1461" s="7"/>
      <c r="CD1461" s="7"/>
      <c r="CE1461" s="7"/>
      <c r="CF1461" s="7"/>
      <c r="CJ1461" s="7"/>
      <c r="CK1461" s="7"/>
      <c r="CL1461" s="7"/>
    </row>
    <row r="1462" spans="1:90">
      <c r="A1462" s="11"/>
      <c r="B1462" s="373"/>
      <c r="C1462" s="373"/>
      <c r="D1462" s="373"/>
      <c r="E1462" s="13"/>
      <c r="F1462" s="11"/>
      <c r="G1462" s="25"/>
      <c r="H1462" s="31"/>
      <c r="I1462" s="30"/>
      <c r="M1462" s="25"/>
      <c r="N1462" s="31"/>
      <c r="O1462" s="30"/>
      <c r="V1462" s="12"/>
      <c r="W1462" s="12"/>
      <c r="X1462" s="14"/>
      <c r="AB1462" s="25"/>
      <c r="AC1462" s="12"/>
      <c r="AD1462" s="12"/>
      <c r="AK1462" s="12"/>
      <c r="AL1462" s="30"/>
      <c r="AM1462" s="32"/>
      <c r="AQ1462" s="12"/>
      <c r="AR1462" s="12"/>
      <c r="AS1462" s="12"/>
      <c r="AZ1462" s="49"/>
      <c r="BA1462" s="30"/>
      <c r="BB1462" s="12"/>
      <c r="BF1462" s="12"/>
      <c r="BG1462" s="12"/>
      <c r="BH1462" s="12"/>
      <c r="BO1462" s="7"/>
      <c r="BP1462" s="7"/>
      <c r="BQ1462" s="7"/>
      <c r="BU1462" s="7"/>
      <c r="BV1462" s="7"/>
      <c r="BW1462" s="7"/>
      <c r="CD1462" s="7"/>
      <c r="CE1462" s="7"/>
      <c r="CF1462" s="7"/>
      <c r="CJ1462" s="7"/>
      <c r="CK1462" s="7"/>
      <c r="CL1462" s="7"/>
    </row>
    <row r="1463" spans="1:90">
      <c r="A1463" s="11"/>
      <c r="B1463" s="373"/>
      <c r="C1463" s="373"/>
      <c r="D1463" s="373"/>
      <c r="E1463" s="13"/>
      <c r="F1463" s="11"/>
      <c r="G1463" s="25"/>
      <c r="H1463" s="31"/>
      <c r="I1463" s="30"/>
      <c r="M1463" s="25"/>
      <c r="N1463" s="31"/>
      <c r="O1463" s="30"/>
      <c r="V1463" s="12"/>
      <c r="W1463" s="12"/>
      <c r="X1463" s="14"/>
      <c r="AB1463" s="25"/>
      <c r="AC1463" s="12"/>
      <c r="AD1463" s="12"/>
      <c r="AK1463" s="12"/>
      <c r="AL1463" s="30"/>
      <c r="AM1463" s="32"/>
      <c r="AQ1463" s="12"/>
      <c r="AR1463" s="12"/>
      <c r="AS1463" s="12"/>
      <c r="AZ1463" s="49"/>
      <c r="BA1463" s="30"/>
      <c r="BB1463" s="12"/>
      <c r="BF1463" s="12"/>
      <c r="BG1463" s="12"/>
      <c r="BH1463" s="12"/>
      <c r="BO1463" s="7"/>
      <c r="BP1463" s="7"/>
      <c r="BQ1463" s="7"/>
      <c r="BU1463" s="7"/>
      <c r="BV1463" s="7"/>
      <c r="BW1463" s="7"/>
      <c r="CD1463" s="7"/>
      <c r="CE1463" s="7"/>
      <c r="CF1463" s="7"/>
      <c r="CJ1463" s="7"/>
      <c r="CK1463" s="7"/>
      <c r="CL1463" s="7"/>
    </row>
    <row r="1464" spans="1:90">
      <c r="A1464" s="11"/>
      <c r="B1464" s="373"/>
      <c r="C1464" s="373"/>
      <c r="D1464" s="373"/>
      <c r="E1464" s="13"/>
      <c r="F1464" s="11"/>
      <c r="G1464" s="25"/>
      <c r="H1464" s="31"/>
      <c r="I1464" s="30"/>
      <c r="M1464" s="25"/>
      <c r="N1464" s="31"/>
      <c r="O1464" s="30"/>
      <c r="V1464" s="12"/>
      <c r="W1464" s="12"/>
      <c r="X1464" s="14"/>
      <c r="AB1464" s="25"/>
      <c r="AC1464" s="12"/>
      <c r="AD1464" s="12"/>
      <c r="AK1464" s="12"/>
      <c r="AL1464" s="30"/>
      <c r="AM1464" s="32"/>
      <c r="AQ1464" s="12"/>
      <c r="AR1464" s="12"/>
      <c r="AS1464" s="12"/>
      <c r="AZ1464" s="49"/>
      <c r="BA1464" s="30"/>
      <c r="BB1464" s="12"/>
      <c r="BF1464" s="12"/>
      <c r="BG1464" s="12"/>
      <c r="BH1464" s="12"/>
      <c r="BO1464" s="7"/>
      <c r="BP1464" s="7"/>
      <c r="BQ1464" s="7"/>
      <c r="BU1464" s="7"/>
      <c r="BV1464" s="7"/>
      <c r="BW1464" s="7"/>
      <c r="CD1464" s="7"/>
      <c r="CE1464" s="7"/>
      <c r="CF1464" s="7"/>
      <c r="CJ1464" s="7"/>
      <c r="CK1464" s="7"/>
      <c r="CL1464" s="7"/>
    </row>
    <row r="1465" spans="1:90">
      <c r="A1465" s="11"/>
      <c r="B1465" s="373"/>
      <c r="C1465" s="373"/>
      <c r="D1465" s="373"/>
      <c r="E1465" s="13"/>
      <c r="F1465" s="11"/>
      <c r="G1465" s="25"/>
      <c r="H1465" s="31"/>
      <c r="I1465" s="30"/>
      <c r="M1465" s="25"/>
      <c r="N1465" s="31"/>
      <c r="O1465" s="30"/>
      <c r="V1465" s="12"/>
      <c r="W1465" s="12"/>
      <c r="X1465" s="14"/>
      <c r="AB1465" s="25"/>
      <c r="AC1465" s="12"/>
      <c r="AD1465" s="12"/>
      <c r="AK1465" s="12"/>
      <c r="AL1465" s="30"/>
      <c r="AM1465" s="32"/>
      <c r="AQ1465" s="12"/>
      <c r="AR1465" s="12"/>
      <c r="AS1465" s="12"/>
      <c r="AZ1465" s="49"/>
      <c r="BA1465" s="30"/>
      <c r="BB1465" s="12"/>
      <c r="BF1465" s="12"/>
      <c r="BG1465" s="12"/>
      <c r="BH1465" s="12"/>
      <c r="BO1465" s="7"/>
      <c r="BP1465" s="7"/>
      <c r="BQ1465" s="7"/>
      <c r="BU1465" s="7"/>
      <c r="BV1465" s="7"/>
      <c r="BW1465" s="7"/>
      <c r="CD1465" s="7"/>
      <c r="CE1465" s="7"/>
      <c r="CF1465" s="7"/>
      <c r="CJ1465" s="7"/>
      <c r="CK1465" s="7"/>
      <c r="CL1465" s="7"/>
    </row>
    <row r="1466" spans="1:90">
      <c r="A1466" s="11"/>
      <c r="B1466" s="373"/>
      <c r="C1466" s="373"/>
      <c r="D1466" s="373"/>
      <c r="E1466" s="13"/>
      <c r="F1466" s="11"/>
      <c r="G1466" s="25"/>
      <c r="H1466" s="31"/>
      <c r="I1466" s="30"/>
      <c r="M1466" s="25"/>
      <c r="N1466" s="31"/>
      <c r="O1466" s="30"/>
      <c r="V1466" s="12"/>
      <c r="W1466" s="12"/>
      <c r="X1466" s="14"/>
      <c r="AB1466" s="25"/>
      <c r="AC1466" s="12"/>
      <c r="AD1466" s="12"/>
      <c r="AK1466" s="12"/>
      <c r="AL1466" s="30"/>
      <c r="AM1466" s="32"/>
      <c r="AQ1466" s="12"/>
      <c r="AR1466" s="12"/>
      <c r="AS1466" s="12"/>
      <c r="AZ1466" s="49"/>
      <c r="BA1466" s="30"/>
      <c r="BB1466" s="12"/>
      <c r="BF1466" s="12"/>
      <c r="BG1466" s="12"/>
      <c r="BH1466" s="12"/>
      <c r="BO1466" s="7"/>
      <c r="BP1466" s="7"/>
      <c r="BQ1466" s="7"/>
      <c r="BU1466" s="7"/>
      <c r="BV1466" s="7"/>
      <c r="BW1466" s="7"/>
      <c r="CD1466" s="7"/>
      <c r="CE1466" s="7"/>
      <c r="CF1466" s="7"/>
      <c r="CJ1466" s="7"/>
      <c r="CK1466" s="7"/>
      <c r="CL1466" s="7"/>
    </row>
    <row r="1467" spans="1:90">
      <c r="A1467" s="11"/>
      <c r="B1467" s="373"/>
      <c r="C1467" s="373"/>
      <c r="D1467" s="373"/>
      <c r="E1467" s="13"/>
      <c r="F1467" s="11"/>
      <c r="G1467" s="25"/>
      <c r="H1467" s="31"/>
      <c r="I1467" s="30"/>
      <c r="M1467" s="25"/>
      <c r="N1467" s="31"/>
      <c r="O1467" s="30"/>
      <c r="V1467" s="12"/>
      <c r="W1467" s="12"/>
      <c r="X1467" s="14"/>
      <c r="AB1467" s="25"/>
      <c r="AC1467" s="12"/>
      <c r="AD1467" s="12"/>
      <c r="AK1467" s="12"/>
      <c r="AL1467" s="30"/>
      <c r="AM1467" s="32"/>
      <c r="AQ1467" s="12"/>
      <c r="AR1467" s="12"/>
      <c r="AS1467" s="12"/>
      <c r="AZ1467" s="49"/>
      <c r="BA1467" s="30"/>
      <c r="BB1467" s="12"/>
      <c r="BF1467" s="12"/>
      <c r="BG1467" s="12"/>
      <c r="BH1467" s="12"/>
      <c r="BO1467" s="7"/>
      <c r="BP1467" s="7"/>
      <c r="BQ1467" s="7"/>
      <c r="BU1467" s="7"/>
      <c r="BV1467" s="7"/>
      <c r="BW1467" s="7"/>
      <c r="CD1467" s="7"/>
      <c r="CE1467" s="7"/>
      <c r="CF1467" s="7"/>
      <c r="CJ1467" s="7"/>
      <c r="CK1467" s="7"/>
      <c r="CL1467" s="7"/>
    </row>
    <row r="1468" spans="1:90">
      <c r="A1468" s="11"/>
      <c r="B1468" s="373"/>
      <c r="C1468" s="373"/>
      <c r="D1468" s="373"/>
      <c r="E1468" s="13"/>
      <c r="F1468" s="11"/>
      <c r="G1468" s="25"/>
      <c r="H1468" s="31"/>
      <c r="I1468" s="30"/>
      <c r="M1468" s="25"/>
      <c r="N1468" s="31"/>
      <c r="O1468" s="30"/>
      <c r="V1468" s="12"/>
      <c r="W1468" s="12"/>
      <c r="X1468" s="14"/>
      <c r="AB1468" s="25"/>
      <c r="AC1468" s="12"/>
      <c r="AD1468" s="12"/>
      <c r="AK1468" s="12"/>
      <c r="AL1468" s="30"/>
      <c r="AM1468" s="32"/>
      <c r="AQ1468" s="12"/>
      <c r="AR1468" s="12"/>
      <c r="AS1468" s="12"/>
      <c r="AZ1468" s="49"/>
      <c r="BA1468" s="30"/>
      <c r="BB1468" s="12"/>
      <c r="BF1468" s="12"/>
      <c r="BG1468" s="12"/>
      <c r="BH1468" s="12"/>
      <c r="BO1468" s="7"/>
      <c r="BP1468" s="7"/>
      <c r="BQ1468" s="7"/>
      <c r="BU1468" s="7"/>
      <c r="BV1468" s="7"/>
      <c r="BW1468" s="7"/>
      <c r="CD1468" s="7"/>
      <c r="CE1468" s="7"/>
      <c r="CF1468" s="7"/>
      <c r="CJ1468" s="7"/>
      <c r="CK1468" s="7"/>
      <c r="CL1468" s="7"/>
    </row>
    <row r="1469" spans="1:90">
      <c r="A1469" s="11"/>
      <c r="B1469" s="373"/>
      <c r="C1469" s="373"/>
      <c r="D1469" s="373"/>
      <c r="E1469" s="13"/>
      <c r="F1469" s="11"/>
      <c r="G1469" s="25"/>
      <c r="H1469" s="31"/>
      <c r="I1469" s="30"/>
      <c r="M1469" s="25"/>
      <c r="N1469" s="31"/>
      <c r="O1469" s="30"/>
      <c r="V1469" s="12"/>
      <c r="W1469" s="12"/>
      <c r="X1469" s="14"/>
      <c r="AB1469" s="25"/>
      <c r="AC1469" s="12"/>
      <c r="AD1469" s="12"/>
      <c r="AK1469" s="12"/>
      <c r="AL1469" s="30"/>
      <c r="AM1469" s="32"/>
      <c r="AQ1469" s="12"/>
      <c r="AR1469" s="12"/>
      <c r="AS1469" s="12"/>
      <c r="AZ1469" s="49"/>
      <c r="BA1469" s="30"/>
      <c r="BB1469" s="12"/>
      <c r="BF1469" s="12"/>
      <c r="BG1469" s="12"/>
      <c r="BH1469" s="12"/>
      <c r="BO1469" s="7"/>
      <c r="BP1469" s="7"/>
      <c r="BQ1469" s="7"/>
      <c r="BU1469" s="7"/>
      <c r="BV1469" s="7"/>
      <c r="BW1469" s="7"/>
      <c r="CD1469" s="7"/>
      <c r="CE1469" s="7"/>
      <c r="CF1469" s="7"/>
      <c r="CJ1469" s="7"/>
      <c r="CK1469" s="7"/>
      <c r="CL1469" s="7"/>
    </row>
    <row r="1470" spans="1:90">
      <c r="A1470" s="11"/>
      <c r="B1470" s="373"/>
      <c r="C1470" s="373"/>
      <c r="D1470" s="373"/>
      <c r="E1470" s="13"/>
      <c r="F1470" s="11"/>
      <c r="G1470" s="25"/>
      <c r="H1470" s="31"/>
      <c r="I1470" s="30"/>
      <c r="M1470" s="25"/>
      <c r="N1470" s="31"/>
      <c r="O1470" s="30"/>
      <c r="V1470" s="12"/>
      <c r="W1470" s="12"/>
      <c r="X1470" s="14"/>
      <c r="AB1470" s="25"/>
      <c r="AC1470" s="12"/>
      <c r="AD1470" s="12"/>
      <c r="AK1470" s="12"/>
      <c r="AL1470" s="30"/>
      <c r="AM1470" s="32"/>
      <c r="AQ1470" s="12"/>
      <c r="AR1470" s="12"/>
      <c r="AS1470" s="12"/>
      <c r="AZ1470" s="49"/>
      <c r="BA1470" s="30"/>
      <c r="BB1470" s="12"/>
      <c r="BF1470" s="12"/>
      <c r="BG1470" s="12"/>
      <c r="BH1470" s="12"/>
      <c r="BO1470" s="7"/>
      <c r="BP1470" s="7"/>
      <c r="BQ1470" s="7"/>
      <c r="BU1470" s="7"/>
      <c r="BV1470" s="7"/>
      <c r="BW1470" s="7"/>
      <c r="CD1470" s="7"/>
      <c r="CE1470" s="7"/>
      <c r="CF1470" s="7"/>
      <c r="CJ1470" s="7"/>
      <c r="CK1470" s="7"/>
      <c r="CL1470" s="7"/>
    </row>
    <row r="1471" spans="1:90">
      <c r="A1471" s="11"/>
      <c r="B1471" s="373"/>
      <c r="C1471" s="373"/>
      <c r="D1471" s="373"/>
      <c r="E1471" s="13"/>
      <c r="F1471" s="11"/>
      <c r="G1471" s="25"/>
      <c r="H1471" s="31"/>
      <c r="I1471" s="30"/>
      <c r="M1471" s="25"/>
      <c r="N1471" s="31"/>
      <c r="O1471" s="30"/>
      <c r="V1471" s="12"/>
      <c r="W1471" s="12"/>
      <c r="X1471" s="14"/>
      <c r="AB1471" s="25"/>
      <c r="AC1471" s="12"/>
      <c r="AD1471" s="12"/>
      <c r="AK1471" s="12"/>
      <c r="AL1471" s="30"/>
      <c r="AM1471" s="32"/>
      <c r="AQ1471" s="12"/>
      <c r="AR1471" s="12"/>
      <c r="AS1471" s="12"/>
      <c r="AZ1471" s="49"/>
      <c r="BA1471" s="30"/>
      <c r="BB1471" s="12"/>
      <c r="BF1471" s="12"/>
      <c r="BG1471" s="12"/>
      <c r="BH1471" s="12"/>
      <c r="BO1471" s="7"/>
      <c r="BP1471" s="7"/>
      <c r="BQ1471" s="7"/>
      <c r="BU1471" s="7"/>
      <c r="BV1471" s="7"/>
      <c r="BW1471" s="7"/>
      <c r="CD1471" s="7"/>
      <c r="CE1471" s="7"/>
      <c r="CF1471" s="7"/>
      <c r="CJ1471" s="7"/>
      <c r="CK1471" s="7"/>
      <c r="CL1471" s="7"/>
    </row>
    <row r="1472" spans="1:90">
      <c r="A1472" s="11"/>
      <c r="B1472" s="373"/>
      <c r="C1472" s="373"/>
      <c r="D1472" s="373"/>
      <c r="E1472" s="13"/>
      <c r="F1472" s="11"/>
      <c r="G1472" s="25"/>
      <c r="H1472" s="31"/>
      <c r="I1472" s="30"/>
      <c r="M1472" s="25"/>
      <c r="N1472" s="31"/>
      <c r="O1472" s="30"/>
      <c r="V1472" s="12"/>
      <c r="W1472" s="12"/>
      <c r="X1472" s="14"/>
      <c r="AB1472" s="25"/>
      <c r="AC1472" s="12"/>
      <c r="AD1472" s="12"/>
      <c r="AK1472" s="12"/>
      <c r="AL1472" s="30"/>
      <c r="AM1472" s="32"/>
      <c r="AQ1472" s="12"/>
      <c r="AR1472" s="12"/>
      <c r="AS1472" s="12"/>
      <c r="AZ1472" s="49"/>
      <c r="BA1472" s="30"/>
      <c r="BB1472" s="12"/>
      <c r="BF1472" s="12"/>
      <c r="BG1472" s="12"/>
      <c r="BH1472" s="12"/>
      <c r="BO1472" s="7"/>
      <c r="BP1472" s="7"/>
      <c r="BQ1472" s="7"/>
      <c r="BU1472" s="7"/>
      <c r="BV1472" s="7"/>
      <c r="BW1472" s="7"/>
      <c r="CD1472" s="7"/>
      <c r="CE1472" s="7"/>
      <c r="CF1472" s="7"/>
      <c r="CJ1472" s="7"/>
      <c r="CK1472" s="7"/>
      <c r="CL1472" s="7"/>
    </row>
    <row r="1473" spans="1:90">
      <c r="A1473" s="11"/>
      <c r="B1473" s="373"/>
      <c r="C1473" s="373"/>
      <c r="D1473" s="373"/>
      <c r="E1473" s="13"/>
      <c r="F1473" s="11"/>
      <c r="G1473" s="25"/>
      <c r="H1473" s="31"/>
      <c r="I1473" s="30"/>
      <c r="M1473" s="25"/>
      <c r="N1473" s="31"/>
      <c r="O1473" s="30"/>
      <c r="V1473" s="12"/>
      <c r="W1473" s="12"/>
      <c r="X1473" s="14"/>
      <c r="AB1473" s="25"/>
      <c r="AC1473" s="12"/>
      <c r="AD1473" s="12"/>
      <c r="AK1473" s="12"/>
      <c r="AL1473" s="30"/>
      <c r="AM1473" s="32"/>
      <c r="AQ1473" s="12"/>
      <c r="AR1473" s="12"/>
      <c r="AS1473" s="12"/>
      <c r="AZ1473" s="49"/>
      <c r="BA1473" s="30"/>
      <c r="BB1473" s="12"/>
      <c r="BF1473" s="12"/>
      <c r="BG1473" s="12"/>
      <c r="BH1473" s="12"/>
      <c r="BO1473" s="7"/>
      <c r="BP1473" s="7"/>
      <c r="BQ1473" s="7"/>
      <c r="BU1473" s="7"/>
      <c r="BV1473" s="7"/>
      <c r="BW1473" s="7"/>
      <c r="CD1473" s="7"/>
      <c r="CE1473" s="7"/>
      <c r="CF1473" s="7"/>
      <c r="CJ1473" s="7"/>
      <c r="CK1473" s="7"/>
      <c r="CL1473" s="7"/>
    </row>
    <row r="1474" spans="1:90">
      <c r="A1474" s="11"/>
      <c r="B1474" s="373"/>
      <c r="C1474" s="373"/>
      <c r="D1474" s="373"/>
      <c r="E1474" s="13"/>
      <c r="F1474" s="11"/>
      <c r="G1474" s="25"/>
      <c r="H1474" s="31"/>
      <c r="I1474" s="30"/>
      <c r="M1474" s="25"/>
      <c r="N1474" s="31"/>
      <c r="O1474" s="30"/>
      <c r="V1474" s="12"/>
      <c r="W1474" s="12"/>
      <c r="X1474" s="14"/>
      <c r="AB1474" s="25"/>
      <c r="AC1474" s="12"/>
      <c r="AD1474" s="12"/>
      <c r="AK1474" s="12"/>
      <c r="AL1474" s="30"/>
      <c r="AM1474" s="32"/>
      <c r="AQ1474" s="12"/>
      <c r="AR1474" s="12"/>
      <c r="AS1474" s="12"/>
      <c r="AZ1474" s="49"/>
      <c r="BA1474" s="30"/>
      <c r="BB1474" s="12"/>
      <c r="BF1474" s="12"/>
      <c r="BG1474" s="12"/>
      <c r="BH1474" s="12"/>
      <c r="BO1474" s="7"/>
      <c r="BP1474" s="7"/>
      <c r="BQ1474" s="7"/>
      <c r="BU1474" s="7"/>
      <c r="BV1474" s="7"/>
      <c r="BW1474" s="7"/>
      <c r="CD1474" s="7"/>
      <c r="CE1474" s="7"/>
      <c r="CF1474" s="7"/>
      <c r="CJ1474" s="7"/>
      <c r="CK1474" s="7"/>
      <c r="CL1474" s="7"/>
    </row>
    <row r="1475" spans="1:90">
      <c r="A1475" s="11"/>
      <c r="B1475" s="373"/>
      <c r="C1475" s="373"/>
      <c r="D1475" s="373"/>
      <c r="E1475" s="13"/>
      <c r="F1475" s="11"/>
      <c r="G1475" s="25"/>
      <c r="H1475" s="31"/>
      <c r="I1475" s="30"/>
      <c r="M1475" s="25"/>
      <c r="N1475" s="31"/>
      <c r="O1475" s="30"/>
      <c r="V1475" s="12"/>
      <c r="W1475" s="12"/>
      <c r="X1475" s="14"/>
      <c r="AB1475" s="25"/>
      <c r="AC1475" s="12"/>
      <c r="AD1475" s="12"/>
      <c r="AK1475" s="12"/>
      <c r="AL1475" s="30"/>
      <c r="AM1475" s="32"/>
      <c r="AQ1475" s="12"/>
      <c r="AR1475" s="12"/>
      <c r="AS1475" s="12"/>
      <c r="AZ1475" s="49"/>
      <c r="BA1475" s="30"/>
      <c r="BB1475" s="12"/>
      <c r="BF1475" s="12"/>
      <c r="BG1475" s="12"/>
      <c r="BH1475" s="12"/>
      <c r="BO1475" s="7"/>
      <c r="BP1475" s="7"/>
      <c r="BQ1475" s="7"/>
      <c r="BU1475" s="7"/>
      <c r="BV1475" s="7"/>
      <c r="BW1475" s="7"/>
      <c r="CD1475" s="7"/>
      <c r="CE1475" s="7"/>
      <c r="CF1475" s="7"/>
      <c r="CJ1475" s="7"/>
      <c r="CK1475" s="7"/>
      <c r="CL1475" s="7"/>
    </row>
    <row r="1476" spans="1:90">
      <c r="A1476" s="11"/>
      <c r="B1476" s="373"/>
      <c r="C1476" s="373"/>
      <c r="D1476" s="373"/>
      <c r="E1476" s="13"/>
      <c r="F1476" s="11"/>
      <c r="G1476" s="25"/>
      <c r="H1476" s="31"/>
      <c r="I1476" s="30"/>
      <c r="M1476" s="25"/>
      <c r="N1476" s="31"/>
      <c r="O1476" s="30"/>
      <c r="V1476" s="12"/>
      <c r="W1476" s="12"/>
      <c r="X1476" s="14"/>
      <c r="AB1476" s="25"/>
      <c r="AC1476" s="12"/>
      <c r="AD1476" s="12"/>
      <c r="AK1476" s="12"/>
      <c r="AL1476" s="30"/>
      <c r="AM1476" s="32"/>
      <c r="AQ1476" s="12"/>
      <c r="AR1476" s="12"/>
      <c r="AS1476" s="12"/>
      <c r="AZ1476" s="49"/>
      <c r="BA1476" s="30"/>
      <c r="BB1476" s="12"/>
      <c r="BF1476" s="12"/>
      <c r="BG1476" s="12"/>
      <c r="BH1476" s="12"/>
      <c r="BO1476" s="7"/>
      <c r="BP1476" s="7"/>
      <c r="BQ1476" s="7"/>
      <c r="BU1476" s="7"/>
      <c r="BV1476" s="7"/>
      <c r="BW1476" s="7"/>
      <c r="CD1476" s="7"/>
      <c r="CE1476" s="7"/>
      <c r="CF1476" s="7"/>
      <c r="CJ1476" s="7"/>
      <c r="CK1476" s="7"/>
      <c r="CL1476" s="7"/>
    </row>
    <row r="1477" spans="1:90">
      <c r="A1477" s="11"/>
      <c r="B1477" s="373"/>
      <c r="C1477" s="373"/>
      <c r="D1477" s="373"/>
      <c r="E1477" s="13"/>
      <c r="F1477" s="11"/>
      <c r="G1477" s="25"/>
      <c r="H1477" s="31"/>
      <c r="I1477" s="30"/>
      <c r="M1477" s="25"/>
      <c r="N1477" s="31"/>
      <c r="O1477" s="30"/>
      <c r="V1477" s="12"/>
      <c r="W1477" s="12"/>
      <c r="X1477" s="14"/>
      <c r="AB1477" s="25"/>
      <c r="AC1477" s="12"/>
      <c r="AD1477" s="12"/>
      <c r="AK1477" s="12"/>
      <c r="AL1477" s="30"/>
      <c r="AM1477" s="32"/>
      <c r="AQ1477" s="12"/>
      <c r="AR1477" s="12"/>
      <c r="AS1477" s="12"/>
      <c r="AZ1477" s="49"/>
      <c r="BA1477" s="30"/>
      <c r="BB1477" s="12"/>
      <c r="BF1477" s="12"/>
      <c r="BG1477" s="12"/>
      <c r="BH1477" s="12"/>
      <c r="BO1477" s="7"/>
      <c r="BP1477" s="7"/>
      <c r="BQ1477" s="7"/>
      <c r="BU1477" s="7"/>
      <c r="BV1477" s="7"/>
      <c r="BW1477" s="7"/>
      <c r="CD1477" s="7"/>
      <c r="CE1477" s="7"/>
      <c r="CF1477" s="7"/>
      <c r="CJ1477" s="7"/>
      <c r="CK1477" s="7"/>
      <c r="CL1477" s="7"/>
    </row>
    <row r="1478" spans="1:90">
      <c r="A1478" s="11"/>
      <c r="B1478" s="373"/>
      <c r="C1478" s="373"/>
      <c r="D1478" s="373"/>
      <c r="E1478" s="13"/>
      <c r="F1478" s="11"/>
      <c r="G1478" s="25"/>
      <c r="H1478" s="31"/>
      <c r="I1478" s="30"/>
      <c r="M1478" s="25"/>
      <c r="N1478" s="31"/>
      <c r="O1478" s="30"/>
      <c r="V1478" s="12"/>
      <c r="W1478" s="12"/>
      <c r="X1478" s="14"/>
      <c r="AB1478" s="25"/>
      <c r="AC1478" s="12"/>
      <c r="AD1478" s="12"/>
      <c r="AK1478" s="12"/>
      <c r="AL1478" s="30"/>
      <c r="AM1478" s="32"/>
      <c r="AQ1478" s="12"/>
      <c r="AR1478" s="12"/>
      <c r="AS1478" s="12"/>
      <c r="AZ1478" s="49"/>
      <c r="BA1478" s="30"/>
      <c r="BB1478" s="12"/>
      <c r="BF1478" s="12"/>
      <c r="BG1478" s="12"/>
      <c r="BH1478" s="12"/>
      <c r="BO1478" s="7"/>
      <c r="BP1478" s="7"/>
      <c r="BQ1478" s="7"/>
      <c r="BU1478" s="7"/>
      <c r="BV1478" s="7"/>
      <c r="BW1478" s="7"/>
      <c r="CD1478" s="7"/>
      <c r="CE1478" s="7"/>
      <c r="CF1478" s="7"/>
      <c r="CJ1478" s="7"/>
      <c r="CK1478" s="7"/>
      <c r="CL1478" s="7"/>
    </row>
    <row r="1479" spans="1:90">
      <c r="A1479" s="11"/>
      <c r="B1479" s="373"/>
      <c r="C1479" s="373"/>
      <c r="D1479" s="373"/>
      <c r="E1479" s="13"/>
      <c r="F1479" s="11"/>
      <c r="G1479" s="25"/>
      <c r="H1479" s="31"/>
      <c r="I1479" s="30"/>
      <c r="M1479" s="25"/>
      <c r="N1479" s="31"/>
      <c r="O1479" s="30"/>
      <c r="V1479" s="12"/>
      <c r="W1479" s="12"/>
      <c r="X1479" s="14"/>
      <c r="AB1479" s="25"/>
      <c r="AC1479" s="12"/>
      <c r="AD1479" s="12"/>
      <c r="AK1479" s="12"/>
      <c r="AL1479" s="30"/>
      <c r="AM1479" s="32"/>
      <c r="AQ1479" s="12"/>
      <c r="AR1479" s="12"/>
      <c r="AS1479" s="12"/>
      <c r="AZ1479" s="49"/>
      <c r="BA1479" s="30"/>
      <c r="BB1479" s="12"/>
      <c r="BF1479" s="12"/>
      <c r="BG1479" s="12"/>
      <c r="BH1479" s="12"/>
      <c r="BO1479" s="7"/>
      <c r="BP1479" s="7"/>
      <c r="BQ1479" s="7"/>
      <c r="BU1479" s="7"/>
      <c r="BV1479" s="7"/>
      <c r="BW1479" s="7"/>
      <c r="CD1479" s="7"/>
      <c r="CE1479" s="7"/>
      <c r="CF1479" s="7"/>
      <c r="CJ1479" s="7"/>
      <c r="CK1479" s="7"/>
      <c r="CL1479" s="7"/>
    </row>
    <row r="1480" spans="1:90">
      <c r="A1480" s="11"/>
      <c r="B1480" s="373"/>
      <c r="C1480" s="373"/>
      <c r="D1480" s="373"/>
      <c r="E1480" s="13"/>
      <c r="F1480" s="11"/>
      <c r="G1480" s="25"/>
      <c r="H1480" s="31"/>
      <c r="I1480" s="30"/>
      <c r="M1480" s="25"/>
      <c r="N1480" s="31"/>
      <c r="O1480" s="30"/>
      <c r="V1480" s="12"/>
      <c r="W1480" s="12"/>
      <c r="X1480" s="14"/>
      <c r="AB1480" s="25"/>
      <c r="AC1480" s="12"/>
      <c r="AD1480" s="12"/>
      <c r="AK1480" s="12"/>
      <c r="AL1480" s="30"/>
      <c r="AM1480" s="32"/>
      <c r="AQ1480" s="12"/>
      <c r="AR1480" s="12"/>
      <c r="AS1480" s="12"/>
      <c r="AZ1480" s="49"/>
      <c r="BA1480" s="30"/>
      <c r="BB1480" s="12"/>
      <c r="BF1480" s="12"/>
      <c r="BG1480" s="12"/>
      <c r="BH1480" s="12"/>
      <c r="BO1480" s="7"/>
      <c r="BP1480" s="7"/>
      <c r="BQ1480" s="7"/>
      <c r="BU1480" s="7"/>
      <c r="BV1480" s="7"/>
      <c r="BW1480" s="7"/>
      <c r="CD1480" s="7"/>
      <c r="CE1480" s="7"/>
      <c r="CF1480" s="7"/>
      <c r="CJ1480" s="7"/>
      <c r="CK1480" s="7"/>
      <c r="CL1480" s="7"/>
    </row>
    <row r="1481" spans="1:90">
      <c r="A1481" s="11"/>
      <c r="B1481" s="373"/>
      <c r="C1481" s="373"/>
      <c r="D1481" s="373"/>
      <c r="E1481" s="13"/>
      <c r="F1481" s="11"/>
      <c r="G1481" s="25"/>
      <c r="H1481" s="31"/>
      <c r="I1481" s="30"/>
      <c r="M1481" s="25"/>
      <c r="N1481" s="31"/>
      <c r="O1481" s="30"/>
      <c r="V1481" s="12"/>
      <c r="W1481" s="12"/>
      <c r="X1481" s="14"/>
      <c r="AB1481" s="25"/>
      <c r="AC1481" s="12"/>
      <c r="AD1481" s="12"/>
      <c r="AK1481" s="12"/>
      <c r="AL1481" s="30"/>
      <c r="AM1481" s="32"/>
      <c r="AQ1481" s="12"/>
      <c r="AR1481" s="12"/>
      <c r="AS1481" s="12"/>
      <c r="AZ1481" s="49"/>
      <c r="BA1481" s="30"/>
      <c r="BB1481" s="12"/>
      <c r="BF1481" s="12"/>
      <c r="BG1481" s="12"/>
      <c r="BH1481" s="12"/>
      <c r="BO1481" s="7"/>
      <c r="BP1481" s="7"/>
      <c r="BQ1481" s="7"/>
      <c r="BU1481" s="7"/>
      <c r="BV1481" s="7"/>
      <c r="BW1481" s="7"/>
      <c r="CD1481" s="7"/>
      <c r="CE1481" s="7"/>
      <c r="CF1481" s="7"/>
      <c r="CJ1481" s="7"/>
      <c r="CK1481" s="7"/>
      <c r="CL1481" s="7"/>
    </row>
    <row r="1482" spans="1:90">
      <c r="A1482" s="11"/>
      <c r="B1482" s="373"/>
      <c r="C1482" s="373"/>
      <c r="D1482" s="373"/>
      <c r="E1482" s="13"/>
      <c r="F1482" s="11"/>
      <c r="G1482" s="25"/>
      <c r="H1482" s="31"/>
      <c r="I1482" s="30"/>
      <c r="M1482" s="25"/>
      <c r="N1482" s="31"/>
      <c r="O1482" s="30"/>
      <c r="V1482" s="12"/>
      <c r="W1482" s="12"/>
      <c r="X1482" s="14"/>
      <c r="AB1482" s="25"/>
      <c r="AC1482" s="12"/>
      <c r="AD1482" s="12"/>
      <c r="AK1482" s="12"/>
      <c r="AL1482" s="30"/>
      <c r="AM1482" s="32"/>
      <c r="AQ1482" s="12"/>
      <c r="AR1482" s="12"/>
      <c r="AS1482" s="12"/>
      <c r="AZ1482" s="49"/>
      <c r="BA1482" s="30"/>
      <c r="BB1482" s="12"/>
      <c r="BF1482" s="12"/>
      <c r="BG1482" s="12"/>
      <c r="BH1482" s="12"/>
      <c r="BO1482" s="7"/>
      <c r="BP1482" s="7"/>
      <c r="BQ1482" s="7"/>
      <c r="BU1482" s="7"/>
      <c r="BV1482" s="7"/>
      <c r="BW1482" s="7"/>
      <c r="CD1482" s="7"/>
      <c r="CE1482" s="7"/>
      <c r="CF1482" s="7"/>
      <c r="CJ1482" s="7"/>
      <c r="CK1482" s="7"/>
      <c r="CL1482" s="7"/>
    </row>
    <row r="1483" spans="1:90">
      <c r="A1483" s="11"/>
      <c r="B1483" s="373"/>
      <c r="C1483" s="373"/>
      <c r="D1483" s="373"/>
      <c r="E1483" s="13"/>
      <c r="F1483" s="11"/>
      <c r="G1483" s="25"/>
      <c r="H1483" s="31"/>
      <c r="I1483" s="30"/>
      <c r="M1483" s="25"/>
      <c r="N1483" s="31"/>
      <c r="O1483" s="30"/>
      <c r="V1483" s="12"/>
      <c r="W1483" s="12"/>
      <c r="X1483" s="14"/>
      <c r="AB1483" s="25"/>
      <c r="AC1483" s="12"/>
      <c r="AD1483" s="12"/>
      <c r="AK1483" s="12"/>
      <c r="AL1483" s="30"/>
      <c r="AM1483" s="32"/>
      <c r="AQ1483" s="12"/>
      <c r="AR1483" s="12"/>
      <c r="AS1483" s="12"/>
      <c r="AZ1483" s="49"/>
      <c r="BA1483" s="30"/>
      <c r="BB1483" s="12"/>
      <c r="BF1483" s="12"/>
      <c r="BG1483" s="12"/>
      <c r="BH1483" s="12"/>
      <c r="BO1483" s="7"/>
      <c r="BP1483" s="7"/>
      <c r="BQ1483" s="7"/>
      <c r="BU1483" s="7"/>
      <c r="BV1483" s="7"/>
      <c r="BW1483" s="7"/>
      <c r="CD1483" s="7"/>
      <c r="CE1483" s="7"/>
      <c r="CF1483" s="7"/>
      <c r="CJ1483" s="7"/>
      <c r="CK1483" s="7"/>
      <c r="CL1483" s="7"/>
    </row>
    <row r="1484" spans="1:90">
      <c r="A1484" s="11"/>
      <c r="B1484" s="373"/>
      <c r="C1484" s="373"/>
      <c r="D1484" s="373"/>
      <c r="E1484" s="13"/>
      <c r="F1484" s="11"/>
      <c r="G1484" s="25"/>
      <c r="H1484" s="31"/>
      <c r="I1484" s="30"/>
      <c r="M1484" s="25"/>
      <c r="N1484" s="31"/>
      <c r="O1484" s="30"/>
      <c r="V1484" s="12"/>
      <c r="W1484" s="12"/>
      <c r="X1484" s="14"/>
      <c r="AB1484" s="25"/>
      <c r="AC1484" s="12"/>
      <c r="AD1484" s="12"/>
      <c r="AK1484" s="12"/>
      <c r="AL1484" s="30"/>
      <c r="AM1484" s="32"/>
      <c r="AQ1484" s="12"/>
      <c r="AR1484" s="12"/>
      <c r="AS1484" s="12"/>
      <c r="AZ1484" s="49"/>
      <c r="BA1484" s="30"/>
      <c r="BB1484" s="12"/>
      <c r="BF1484" s="12"/>
      <c r="BG1484" s="12"/>
      <c r="BH1484" s="12"/>
      <c r="BO1484" s="7"/>
      <c r="BP1484" s="7"/>
      <c r="BQ1484" s="7"/>
      <c r="BU1484" s="7"/>
      <c r="BV1484" s="7"/>
      <c r="BW1484" s="7"/>
      <c r="CD1484" s="7"/>
      <c r="CE1484" s="7"/>
      <c r="CF1484" s="7"/>
      <c r="CJ1484" s="7"/>
      <c r="CK1484" s="7"/>
      <c r="CL1484" s="7"/>
    </row>
    <row r="1485" spans="1:90">
      <c r="A1485" s="11"/>
      <c r="B1485" s="373"/>
      <c r="C1485" s="373"/>
      <c r="D1485" s="373"/>
      <c r="E1485" s="13"/>
      <c r="F1485" s="11"/>
      <c r="G1485" s="25"/>
      <c r="H1485" s="31"/>
      <c r="I1485" s="30"/>
      <c r="M1485" s="25"/>
      <c r="N1485" s="31"/>
      <c r="O1485" s="30"/>
      <c r="V1485" s="12"/>
      <c r="W1485" s="12"/>
      <c r="X1485" s="14"/>
      <c r="AB1485" s="25"/>
      <c r="AC1485" s="12"/>
      <c r="AD1485" s="12"/>
      <c r="AK1485" s="12"/>
      <c r="AL1485" s="30"/>
      <c r="AM1485" s="32"/>
      <c r="AQ1485" s="12"/>
      <c r="AR1485" s="12"/>
      <c r="AS1485" s="12"/>
      <c r="AZ1485" s="49"/>
      <c r="BA1485" s="30"/>
      <c r="BB1485" s="12"/>
      <c r="BF1485" s="12"/>
      <c r="BG1485" s="12"/>
      <c r="BH1485" s="12"/>
      <c r="BO1485" s="7"/>
      <c r="BP1485" s="7"/>
      <c r="BQ1485" s="7"/>
      <c r="BU1485" s="7"/>
      <c r="BV1485" s="7"/>
      <c r="BW1485" s="7"/>
      <c r="CD1485" s="7"/>
      <c r="CE1485" s="7"/>
      <c r="CF1485" s="7"/>
      <c r="CJ1485" s="7"/>
      <c r="CK1485" s="7"/>
      <c r="CL1485" s="7"/>
    </row>
    <row r="1486" spans="1:90">
      <c r="A1486" s="11"/>
      <c r="B1486" s="373"/>
      <c r="C1486" s="373"/>
      <c r="D1486" s="373"/>
      <c r="E1486" s="13"/>
      <c r="F1486" s="11"/>
      <c r="G1486" s="25"/>
      <c r="H1486" s="31"/>
      <c r="I1486" s="30"/>
      <c r="M1486" s="25"/>
      <c r="N1486" s="31"/>
      <c r="O1486" s="30"/>
      <c r="V1486" s="12"/>
      <c r="W1486" s="12"/>
      <c r="X1486" s="14"/>
      <c r="AB1486" s="25"/>
      <c r="AC1486" s="12"/>
      <c r="AD1486" s="12"/>
      <c r="AK1486" s="12"/>
      <c r="AL1486" s="30"/>
      <c r="AM1486" s="32"/>
      <c r="AQ1486" s="12"/>
      <c r="AR1486" s="12"/>
      <c r="AS1486" s="12"/>
      <c r="AZ1486" s="49"/>
      <c r="BA1486" s="30"/>
      <c r="BB1486" s="12"/>
      <c r="BF1486" s="12"/>
      <c r="BG1486" s="12"/>
      <c r="BH1486" s="12"/>
      <c r="BO1486" s="7"/>
      <c r="BP1486" s="7"/>
      <c r="BQ1486" s="7"/>
      <c r="BU1486" s="7"/>
      <c r="BV1486" s="7"/>
      <c r="BW1486" s="7"/>
      <c r="CD1486" s="7"/>
      <c r="CE1486" s="7"/>
      <c r="CF1486" s="7"/>
      <c r="CJ1486" s="7"/>
      <c r="CK1486" s="7"/>
      <c r="CL1486" s="7"/>
    </row>
    <row r="1487" spans="1:90">
      <c r="A1487" s="11"/>
      <c r="B1487" s="373"/>
      <c r="C1487" s="373"/>
      <c r="D1487" s="373"/>
      <c r="E1487" s="13"/>
      <c r="F1487" s="11"/>
      <c r="G1487" s="25"/>
      <c r="H1487" s="31"/>
      <c r="I1487" s="30"/>
      <c r="M1487" s="25"/>
      <c r="N1487" s="31"/>
      <c r="O1487" s="30"/>
      <c r="V1487" s="12"/>
      <c r="W1487" s="12"/>
      <c r="X1487" s="14"/>
      <c r="AB1487" s="25"/>
      <c r="AC1487" s="12"/>
      <c r="AD1487" s="12"/>
      <c r="AK1487" s="12"/>
      <c r="AL1487" s="30"/>
      <c r="AM1487" s="32"/>
      <c r="AQ1487" s="12"/>
      <c r="AR1487" s="12"/>
      <c r="AS1487" s="12"/>
      <c r="AZ1487" s="49"/>
      <c r="BA1487" s="30"/>
      <c r="BB1487" s="12"/>
      <c r="BF1487" s="12"/>
      <c r="BG1487" s="12"/>
      <c r="BH1487" s="12"/>
      <c r="BO1487" s="7"/>
      <c r="BP1487" s="7"/>
      <c r="BQ1487" s="7"/>
      <c r="BU1487" s="7"/>
      <c r="BV1487" s="7"/>
      <c r="BW1487" s="7"/>
      <c r="CD1487" s="7"/>
      <c r="CE1487" s="7"/>
      <c r="CF1487" s="7"/>
      <c r="CJ1487" s="7"/>
      <c r="CK1487" s="7"/>
      <c r="CL1487" s="7"/>
    </row>
    <row r="1488" spans="1:90">
      <c r="A1488" s="11"/>
      <c r="B1488" s="373"/>
      <c r="C1488" s="373"/>
      <c r="D1488" s="373"/>
      <c r="E1488" s="13"/>
      <c r="F1488" s="11"/>
      <c r="G1488" s="25"/>
      <c r="H1488" s="31"/>
      <c r="I1488" s="30"/>
      <c r="M1488" s="25"/>
      <c r="N1488" s="31"/>
      <c r="O1488" s="30"/>
      <c r="V1488" s="12"/>
      <c r="W1488" s="12"/>
      <c r="X1488" s="14"/>
      <c r="AB1488" s="25"/>
      <c r="AC1488" s="12"/>
      <c r="AD1488" s="12"/>
      <c r="AK1488" s="12"/>
      <c r="AL1488" s="30"/>
      <c r="AM1488" s="32"/>
      <c r="AQ1488" s="12"/>
      <c r="AR1488" s="12"/>
      <c r="AS1488" s="12"/>
      <c r="AZ1488" s="49"/>
      <c r="BA1488" s="30"/>
      <c r="BB1488" s="12"/>
      <c r="BF1488" s="12"/>
      <c r="BG1488" s="12"/>
      <c r="BH1488" s="12"/>
      <c r="BO1488" s="7"/>
      <c r="BP1488" s="7"/>
      <c r="BQ1488" s="7"/>
      <c r="BU1488" s="7"/>
      <c r="BV1488" s="7"/>
      <c r="BW1488" s="7"/>
      <c r="CD1488" s="7"/>
      <c r="CE1488" s="7"/>
      <c r="CF1488" s="7"/>
      <c r="CJ1488" s="7"/>
      <c r="CK1488" s="7"/>
      <c r="CL1488" s="7"/>
    </row>
    <row r="1489" spans="1:90">
      <c r="A1489" s="11"/>
      <c r="B1489" s="373"/>
      <c r="C1489" s="373"/>
      <c r="D1489" s="373"/>
      <c r="E1489" s="13"/>
      <c r="F1489" s="11"/>
      <c r="G1489" s="25"/>
      <c r="H1489" s="31"/>
      <c r="I1489" s="30"/>
      <c r="M1489" s="25"/>
      <c r="N1489" s="31"/>
      <c r="O1489" s="30"/>
      <c r="V1489" s="12"/>
      <c r="W1489" s="12"/>
      <c r="X1489" s="14"/>
      <c r="AB1489" s="25"/>
      <c r="AC1489" s="12"/>
      <c r="AD1489" s="12"/>
      <c r="AK1489" s="12"/>
      <c r="AL1489" s="30"/>
      <c r="AM1489" s="32"/>
      <c r="AQ1489" s="12"/>
      <c r="AR1489" s="12"/>
      <c r="AS1489" s="12"/>
      <c r="AZ1489" s="49"/>
      <c r="BA1489" s="30"/>
      <c r="BB1489" s="12"/>
      <c r="BF1489" s="12"/>
      <c r="BG1489" s="12"/>
      <c r="BH1489" s="12"/>
      <c r="BO1489" s="7"/>
      <c r="BP1489" s="7"/>
      <c r="BQ1489" s="7"/>
      <c r="BU1489" s="7"/>
      <c r="BV1489" s="7"/>
      <c r="BW1489" s="7"/>
      <c r="CD1489" s="7"/>
      <c r="CE1489" s="7"/>
      <c r="CF1489" s="7"/>
      <c r="CJ1489" s="7"/>
      <c r="CK1489" s="7"/>
      <c r="CL1489" s="7"/>
    </row>
    <row r="1490" spans="1:90">
      <c r="A1490" s="11"/>
      <c r="B1490" s="373"/>
      <c r="C1490" s="373"/>
      <c r="D1490" s="373"/>
      <c r="E1490" s="13"/>
      <c r="F1490" s="11"/>
      <c r="G1490" s="25"/>
      <c r="H1490" s="31"/>
      <c r="I1490" s="30"/>
      <c r="M1490" s="25"/>
      <c r="N1490" s="31"/>
      <c r="O1490" s="30"/>
      <c r="V1490" s="12"/>
      <c r="W1490" s="12"/>
      <c r="X1490" s="14"/>
      <c r="AB1490" s="25"/>
      <c r="AC1490" s="12"/>
      <c r="AD1490" s="12"/>
      <c r="AK1490" s="12"/>
      <c r="AL1490" s="30"/>
      <c r="AM1490" s="32"/>
      <c r="AQ1490" s="12"/>
      <c r="AR1490" s="12"/>
      <c r="AS1490" s="12"/>
      <c r="AZ1490" s="49"/>
      <c r="BA1490" s="30"/>
      <c r="BB1490" s="12"/>
      <c r="BF1490" s="12"/>
      <c r="BG1490" s="12"/>
      <c r="BH1490" s="12"/>
      <c r="BO1490" s="7"/>
      <c r="BP1490" s="7"/>
      <c r="BQ1490" s="7"/>
      <c r="BU1490" s="7"/>
      <c r="BV1490" s="7"/>
      <c r="BW1490" s="7"/>
      <c r="CD1490" s="7"/>
      <c r="CE1490" s="7"/>
      <c r="CF1490" s="7"/>
      <c r="CJ1490" s="7"/>
      <c r="CK1490" s="7"/>
      <c r="CL1490" s="7"/>
    </row>
    <row r="1491" spans="1:90">
      <c r="A1491" s="11"/>
      <c r="B1491" s="373"/>
      <c r="C1491" s="373"/>
      <c r="D1491" s="373"/>
      <c r="E1491" s="13"/>
      <c r="F1491" s="11"/>
      <c r="G1491" s="25"/>
      <c r="H1491" s="31"/>
      <c r="I1491" s="30"/>
      <c r="M1491" s="25"/>
      <c r="N1491" s="31"/>
      <c r="O1491" s="30"/>
      <c r="V1491" s="12"/>
      <c r="W1491" s="12"/>
      <c r="X1491" s="14"/>
      <c r="AB1491" s="25"/>
      <c r="AC1491" s="12"/>
      <c r="AD1491" s="12"/>
      <c r="AK1491" s="12"/>
      <c r="AL1491" s="30"/>
      <c r="AM1491" s="32"/>
      <c r="AQ1491" s="12"/>
      <c r="AR1491" s="12"/>
      <c r="AS1491" s="12"/>
      <c r="AZ1491" s="49"/>
      <c r="BA1491" s="30"/>
      <c r="BB1491" s="12"/>
      <c r="BF1491" s="12"/>
      <c r="BG1491" s="12"/>
      <c r="BH1491" s="12"/>
      <c r="BO1491" s="7"/>
      <c r="BP1491" s="7"/>
      <c r="BQ1491" s="7"/>
      <c r="BU1491" s="7"/>
      <c r="BV1491" s="7"/>
      <c r="BW1491" s="7"/>
      <c r="CD1491" s="7"/>
      <c r="CE1491" s="7"/>
      <c r="CF1491" s="7"/>
      <c r="CJ1491" s="7"/>
      <c r="CK1491" s="7"/>
      <c r="CL1491" s="7"/>
    </row>
    <row r="1492" spans="1:90">
      <c r="A1492" s="11"/>
      <c r="B1492" s="373"/>
      <c r="C1492" s="373"/>
      <c r="D1492" s="373"/>
      <c r="E1492" s="13"/>
      <c r="F1492" s="11"/>
      <c r="G1492" s="25"/>
      <c r="H1492" s="31"/>
      <c r="I1492" s="30"/>
      <c r="M1492" s="25"/>
      <c r="N1492" s="31"/>
      <c r="O1492" s="30"/>
      <c r="V1492" s="12"/>
      <c r="W1492" s="12"/>
      <c r="X1492" s="14"/>
      <c r="AB1492" s="25"/>
      <c r="AC1492" s="12"/>
      <c r="AD1492" s="12"/>
      <c r="AK1492" s="12"/>
      <c r="AL1492" s="30"/>
      <c r="AM1492" s="32"/>
      <c r="AQ1492" s="12"/>
      <c r="AR1492" s="12"/>
      <c r="AS1492" s="12"/>
      <c r="AZ1492" s="49"/>
      <c r="BA1492" s="30"/>
      <c r="BB1492" s="12"/>
      <c r="BF1492" s="12"/>
      <c r="BG1492" s="12"/>
      <c r="BH1492" s="12"/>
      <c r="BO1492" s="7"/>
      <c r="BP1492" s="7"/>
      <c r="BQ1492" s="7"/>
      <c r="BU1492" s="7"/>
      <c r="BV1492" s="7"/>
      <c r="BW1492" s="7"/>
      <c r="CD1492" s="7"/>
      <c r="CE1492" s="7"/>
      <c r="CF1492" s="7"/>
      <c r="CJ1492" s="7"/>
      <c r="CK1492" s="7"/>
      <c r="CL1492" s="7"/>
    </row>
    <row r="1493" spans="1:90">
      <c r="A1493" s="11"/>
      <c r="B1493" s="373"/>
      <c r="C1493" s="373"/>
      <c r="D1493" s="373"/>
      <c r="E1493" s="13"/>
      <c r="F1493" s="11"/>
      <c r="G1493" s="25"/>
      <c r="H1493" s="31"/>
      <c r="I1493" s="30"/>
      <c r="M1493" s="25"/>
      <c r="N1493" s="31"/>
      <c r="O1493" s="30"/>
      <c r="V1493" s="12"/>
      <c r="W1493" s="12"/>
      <c r="X1493" s="14"/>
      <c r="AB1493" s="25"/>
      <c r="AC1493" s="12"/>
      <c r="AD1493" s="12"/>
      <c r="AK1493" s="12"/>
      <c r="AL1493" s="30"/>
      <c r="AM1493" s="32"/>
      <c r="AQ1493" s="12"/>
      <c r="AR1493" s="12"/>
      <c r="AS1493" s="12"/>
      <c r="AZ1493" s="49"/>
      <c r="BA1493" s="30"/>
      <c r="BB1493" s="12"/>
      <c r="BF1493" s="12"/>
      <c r="BG1493" s="12"/>
      <c r="BH1493" s="12"/>
      <c r="BO1493" s="7"/>
      <c r="BP1493" s="7"/>
      <c r="BQ1493" s="7"/>
      <c r="BU1493" s="7"/>
      <c r="BV1493" s="7"/>
      <c r="BW1493" s="7"/>
      <c r="CD1493" s="7"/>
      <c r="CE1493" s="7"/>
      <c r="CF1493" s="7"/>
      <c r="CJ1493" s="7"/>
      <c r="CK1493" s="7"/>
      <c r="CL1493" s="7"/>
    </row>
    <row r="1494" spans="1:90">
      <c r="A1494" s="11"/>
      <c r="B1494" s="373"/>
      <c r="C1494" s="373"/>
      <c r="D1494" s="373"/>
      <c r="E1494" s="13"/>
      <c r="F1494" s="11"/>
      <c r="G1494" s="25"/>
      <c r="H1494" s="31"/>
      <c r="I1494" s="30"/>
      <c r="M1494" s="25"/>
      <c r="N1494" s="31"/>
      <c r="O1494" s="30"/>
      <c r="V1494" s="12"/>
      <c r="W1494" s="12"/>
      <c r="X1494" s="14"/>
      <c r="AB1494" s="25"/>
      <c r="AC1494" s="12"/>
      <c r="AD1494" s="12"/>
      <c r="AK1494" s="12"/>
      <c r="AL1494" s="30"/>
      <c r="AM1494" s="32"/>
      <c r="AQ1494" s="12"/>
      <c r="AR1494" s="12"/>
      <c r="AS1494" s="12"/>
      <c r="AZ1494" s="49"/>
      <c r="BA1494" s="30"/>
      <c r="BB1494" s="12"/>
      <c r="BF1494" s="12"/>
      <c r="BG1494" s="12"/>
      <c r="BH1494" s="12"/>
      <c r="BO1494" s="7"/>
      <c r="BP1494" s="7"/>
      <c r="BQ1494" s="7"/>
      <c r="BU1494" s="7"/>
      <c r="BV1494" s="7"/>
      <c r="BW1494" s="7"/>
      <c r="CD1494" s="7"/>
      <c r="CE1494" s="7"/>
      <c r="CF1494" s="7"/>
      <c r="CJ1494" s="7"/>
      <c r="CK1494" s="7"/>
      <c r="CL1494" s="7"/>
    </row>
    <row r="1495" spans="1:90">
      <c r="A1495" s="11"/>
      <c r="B1495" s="373"/>
      <c r="C1495" s="373"/>
      <c r="D1495" s="373"/>
      <c r="E1495" s="13"/>
      <c r="F1495" s="11"/>
      <c r="G1495" s="25"/>
      <c r="H1495" s="31"/>
      <c r="I1495" s="30"/>
      <c r="M1495" s="25"/>
      <c r="N1495" s="31"/>
      <c r="O1495" s="30"/>
      <c r="V1495" s="12"/>
      <c r="W1495" s="12"/>
      <c r="X1495" s="14"/>
      <c r="AB1495" s="25"/>
      <c r="AC1495" s="12"/>
      <c r="AD1495" s="12"/>
      <c r="AK1495" s="12"/>
      <c r="AL1495" s="30"/>
      <c r="AM1495" s="32"/>
      <c r="AQ1495" s="12"/>
      <c r="AR1495" s="12"/>
      <c r="AS1495" s="12"/>
      <c r="AZ1495" s="49"/>
      <c r="BA1495" s="30"/>
      <c r="BB1495" s="12"/>
      <c r="BF1495" s="12"/>
      <c r="BG1495" s="12"/>
      <c r="BH1495" s="12"/>
      <c r="BO1495" s="7"/>
      <c r="BP1495" s="7"/>
      <c r="BQ1495" s="7"/>
      <c r="BU1495" s="7"/>
      <c r="BV1495" s="7"/>
      <c r="BW1495" s="7"/>
      <c r="CD1495" s="7"/>
      <c r="CE1495" s="7"/>
      <c r="CF1495" s="7"/>
      <c r="CJ1495" s="7"/>
      <c r="CK1495" s="7"/>
      <c r="CL1495" s="7"/>
    </row>
    <row r="1496" spans="1:90">
      <c r="A1496" s="11"/>
      <c r="B1496" s="373"/>
      <c r="C1496" s="373"/>
      <c r="D1496" s="373"/>
      <c r="E1496" s="13"/>
      <c r="F1496" s="11"/>
      <c r="G1496" s="25"/>
      <c r="H1496" s="31"/>
      <c r="I1496" s="30"/>
      <c r="M1496" s="25"/>
      <c r="N1496" s="31"/>
      <c r="O1496" s="30"/>
      <c r="V1496" s="12"/>
      <c r="W1496" s="12"/>
      <c r="X1496" s="14"/>
      <c r="AB1496" s="25"/>
      <c r="AC1496" s="12"/>
      <c r="AD1496" s="12"/>
      <c r="AK1496" s="12"/>
      <c r="AL1496" s="30"/>
      <c r="AM1496" s="32"/>
      <c r="AQ1496" s="12"/>
      <c r="AR1496" s="12"/>
      <c r="AS1496" s="12"/>
      <c r="AZ1496" s="49"/>
      <c r="BA1496" s="30"/>
      <c r="BB1496" s="12"/>
      <c r="BF1496" s="12"/>
      <c r="BG1496" s="12"/>
      <c r="BH1496" s="12"/>
      <c r="BO1496" s="7"/>
      <c r="BP1496" s="7"/>
      <c r="BQ1496" s="7"/>
      <c r="BU1496" s="7"/>
      <c r="BV1496" s="7"/>
      <c r="BW1496" s="7"/>
      <c r="CD1496" s="7"/>
      <c r="CE1496" s="7"/>
      <c r="CF1496" s="7"/>
      <c r="CJ1496" s="7"/>
      <c r="CK1496" s="7"/>
      <c r="CL1496" s="7"/>
    </row>
    <row r="1497" spans="1:90">
      <c r="A1497" s="11"/>
      <c r="B1497" s="373"/>
      <c r="C1497" s="373"/>
      <c r="D1497" s="373"/>
      <c r="E1497" s="13"/>
      <c r="F1497" s="11"/>
      <c r="G1497" s="25"/>
      <c r="H1497" s="31"/>
      <c r="I1497" s="30"/>
      <c r="M1497" s="25"/>
      <c r="N1497" s="31"/>
      <c r="O1497" s="30"/>
      <c r="V1497" s="12"/>
      <c r="W1497" s="12"/>
      <c r="X1497" s="14"/>
      <c r="AB1497" s="25"/>
      <c r="AC1497" s="12"/>
      <c r="AD1497" s="12"/>
      <c r="AK1497" s="12"/>
      <c r="AL1497" s="30"/>
      <c r="AM1497" s="32"/>
      <c r="AQ1497" s="12"/>
      <c r="AR1497" s="12"/>
      <c r="AS1497" s="12"/>
      <c r="AZ1497" s="49"/>
      <c r="BA1497" s="30"/>
      <c r="BB1497" s="12"/>
      <c r="BF1497" s="12"/>
      <c r="BG1497" s="12"/>
      <c r="BH1497" s="12"/>
      <c r="BO1497" s="7"/>
      <c r="BP1497" s="7"/>
      <c r="BQ1497" s="7"/>
      <c r="BU1497" s="7"/>
      <c r="BV1497" s="7"/>
      <c r="BW1497" s="7"/>
      <c r="CD1497" s="7"/>
      <c r="CE1497" s="7"/>
      <c r="CF1497" s="7"/>
      <c r="CJ1497" s="7"/>
      <c r="CK1497" s="7"/>
      <c r="CL1497" s="7"/>
    </row>
    <row r="1498" spans="1:90">
      <c r="A1498" s="11"/>
      <c r="B1498" s="373"/>
      <c r="C1498" s="373"/>
      <c r="D1498" s="373"/>
      <c r="E1498" s="13"/>
      <c r="F1498" s="11"/>
      <c r="G1498" s="25"/>
      <c r="H1498" s="31"/>
      <c r="I1498" s="30"/>
      <c r="M1498" s="25"/>
      <c r="N1498" s="31"/>
      <c r="O1498" s="30"/>
      <c r="V1498" s="12"/>
      <c r="W1498" s="12"/>
      <c r="X1498" s="14"/>
      <c r="AB1498" s="25"/>
      <c r="AC1498" s="12"/>
      <c r="AD1498" s="12"/>
      <c r="AK1498" s="12"/>
      <c r="AL1498" s="30"/>
      <c r="AM1498" s="32"/>
      <c r="AQ1498" s="12"/>
      <c r="AR1498" s="12"/>
      <c r="AS1498" s="12"/>
      <c r="AZ1498" s="49"/>
      <c r="BA1498" s="30"/>
      <c r="BB1498" s="12"/>
      <c r="BF1498" s="12"/>
      <c r="BG1498" s="12"/>
      <c r="BH1498" s="12"/>
      <c r="BO1498" s="7"/>
      <c r="BP1498" s="7"/>
      <c r="BQ1498" s="7"/>
      <c r="BU1498" s="7"/>
      <c r="BV1498" s="7"/>
      <c r="BW1498" s="7"/>
      <c r="CD1498" s="7"/>
      <c r="CE1498" s="7"/>
      <c r="CF1498" s="7"/>
      <c r="CJ1498" s="7"/>
      <c r="CK1498" s="7"/>
      <c r="CL1498" s="7"/>
    </row>
    <row r="1499" spans="1:90">
      <c r="A1499" s="11"/>
      <c r="B1499" s="373"/>
      <c r="C1499" s="373"/>
      <c r="D1499" s="373"/>
      <c r="E1499" s="13"/>
      <c r="F1499" s="11"/>
      <c r="G1499" s="25"/>
      <c r="H1499" s="31"/>
      <c r="I1499" s="30"/>
      <c r="M1499" s="25"/>
      <c r="N1499" s="31"/>
      <c r="O1499" s="30"/>
      <c r="V1499" s="12"/>
      <c r="W1499" s="12"/>
      <c r="X1499" s="14"/>
      <c r="AB1499" s="25"/>
      <c r="AC1499" s="12"/>
      <c r="AD1499" s="12"/>
      <c r="AK1499" s="12"/>
      <c r="AL1499" s="30"/>
      <c r="AM1499" s="32"/>
      <c r="AQ1499" s="12"/>
      <c r="AR1499" s="12"/>
      <c r="AS1499" s="12"/>
      <c r="AZ1499" s="49"/>
      <c r="BA1499" s="30"/>
      <c r="BB1499" s="12"/>
      <c r="BF1499" s="12"/>
      <c r="BG1499" s="12"/>
      <c r="BH1499" s="12"/>
      <c r="BO1499" s="7"/>
      <c r="BP1499" s="7"/>
      <c r="BQ1499" s="7"/>
      <c r="BU1499" s="7"/>
      <c r="BV1499" s="7"/>
      <c r="BW1499" s="7"/>
      <c r="CD1499" s="7"/>
      <c r="CE1499" s="7"/>
      <c r="CF1499" s="7"/>
      <c r="CJ1499" s="7"/>
      <c r="CK1499" s="7"/>
      <c r="CL1499" s="7"/>
    </row>
    <row r="1500" spans="1:90">
      <c r="A1500" s="11"/>
      <c r="B1500" s="373"/>
      <c r="C1500" s="373"/>
      <c r="D1500" s="373"/>
      <c r="E1500" s="13"/>
      <c r="F1500" s="11"/>
      <c r="G1500" s="25"/>
      <c r="H1500" s="31"/>
      <c r="I1500" s="30"/>
      <c r="M1500" s="25"/>
      <c r="N1500" s="31"/>
      <c r="O1500" s="30"/>
      <c r="V1500" s="12"/>
      <c r="W1500" s="12"/>
      <c r="X1500" s="14"/>
      <c r="AB1500" s="25"/>
      <c r="AC1500" s="12"/>
      <c r="AD1500" s="12"/>
      <c r="AK1500" s="12"/>
      <c r="AL1500" s="30"/>
      <c r="AM1500" s="32"/>
      <c r="AQ1500" s="12"/>
      <c r="AR1500" s="12"/>
      <c r="AS1500" s="12"/>
      <c r="AZ1500" s="49"/>
      <c r="BA1500" s="30"/>
      <c r="BB1500" s="12"/>
      <c r="BF1500" s="12"/>
      <c r="BG1500" s="12"/>
      <c r="BH1500" s="12"/>
      <c r="BO1500" s="7"/>
      <c r="BP1500" s="7"/>
      <c r="BQ1500" s="7"/>
      <c r="BU1500" s="7"/>
      <c r="BV1500" s="7"/>
      <c r="BW1500" s="7"/>
      <c r="CD1500" s="7"/>
      <c r="CE1500" s="7"/>
      <c r="CF1500" s="7"/>
      <c r="CJ1500" s="7"/>
      <c r="CK1500" s="7"/>
      <c r="CL1500" s="7"/>
    </row>
    <row r="1501" spans="1:90">
      <c r="A1501" s="11"/>
      <c r="B1501" s="373"/>
      <c r="C1501" s="373"/>
      <c r="D1501" s="373"/>
      <c r="E1501" s="13"/>
      <c r="F1501" s="11"/>
      <c r="G1501" s="25"/>
      <c r="H1501" s="31"/>
      <c r="I1501" s="30"/>
      <c r="M1501" s="25"/>
      <c r="N1501" s="31"/>
      <c r="O1501" s="30"/>
      <c r="V1501" s="12"/>
      <c r="W1501" s="12"/>
      <c r="X1501" s="14"/>
      <c r="AB1501" s="25"/>
      <c r="AC1501" s="12"/>
      <c r="AD1501" s="12"/>
      <c r="AK1501" s="12"/>
      <c r="AL1501" s="30"/>
      <c r="AM1501" s="32"/>
      <c r="AQ1501" s="12"/>
      <c r="AR1501" s="12"/>
      <c r="AS1501" s="12"/>
      <c r="AZ1501" s="49"/>
      <c r="BA1501" s="30"/>
      <c r="BB1501" s="12"/>
      <c r="BF1501" s="12"/>
      <c r="BG1501" s="12"/>
      <c r="BH1501" s="12"/>
      <c r="BO1501" s="7"/>
      <c r="BP1501" s="7"/>
      <c r="BQ1501" s="7"/>
      <c r="BU1501" s="7"/>
      <c r="BV1501" s="7"/>
      <c r="BW1501" s="7"/>
      <c r="CD1501" s="7"/>
      <c r="CE1501" s="7"/>
      <c r="CF1501" s="7"/>
      <c r="CJ1501" s="7"/>
      <c r="CK1501" s="7"/>
      <c r="CL1501" s="7"/>
    </row>
    <row r="1502" spans="1:90">
      <c r="A1502" s="11"/>
      <c r="B1502" s="373"/>
      <c r="C1502" s="373"/>
      <c r="D1502" s="373"/>
      <c r="E1502" s="13"/>
      <c r="F1502" s="11"/>
      <c r="G1502" s="25"/>
      <c r="H1502" s="31"/>
      <c r="I1502" s="30"/>
      <c r="M1502" s="25"/>
      <c r="N1502" s="31"/>
      <c r="O1502" s="30"/>
      <c r="V1502" s="12"/>
      <c r="W1502" s="12"/>
      <c r="X1502" s="14"/>
      <c r="AB1502" s="25"/>
      <c r="AC1502" s="12"/>
      <c r="AD1502" s="12"/>
      <c r="AK1502" s="12"/>
      <c r="AL1502" s="30"/>
      <c r="AM1502" s="32"/>
      <c r="AQ1502" s="12"/>
      <c r="AR1502" s="12"/>
      <c r="AS1502" s="12"/>
      <c r="AZ1502" s="49"/>
      <c r="BA1502" s="30"/>
      <c r="BB1502" s="12"/>
      <c r="BF1502" s="12"/>
      <c r="BG1502" s="12"/>
      <c r="BH1502" s="12"/>
      <c r="BO1502" s="7"/>
      <c r="BP1502" s="7"/>
      <c r="BQ1502" s="7"/>
      <c r="BU1502" s="7"/>
      <c r="BV1502" s="7"/>
      <c r="BW1502" s="7"/>
      <c r="CD1502" s="7"/>
      <c r="CE1502" s="7"/>
      <c r="CF1502" s="7"/>
      <c r="CJ1502" s="7"/>
      <c r="CK1502" s="7"/>
      <c r="CL1502" s="7"/>
    </row>
    <row r="1503" spans="1:90">
      <c r="A1503" s="11"/>
      <c r="B1503" s="373"/>
      <c r="C1503" s="373"/>
      <c r="D1503" s="373"/>
      <c r="E1503" s="13"/>
      <c r="F1503" s="11"/>
      <c r="G1503" s="25"/>
      <c r="H1503" s="31"/>
      <c r="I1503" s="30"/>
      <c r="M1503" s="25"/>
      <c r="N1503" s="31"/>
      <c r="O1503" s="30"/>
      <c r="V1503" s="12"/>
      <c r="W1503" s="12"/>
      <c r="X1503" s="14"/>
      <c r="AB1503" s="25"/>
      <c r="AC1503" s="12"/>
      <c r="AD1503" s="12"/>
      <c r="AK1503" s="12"/>
      <c r="AL1503" s="30"/>
      <c r="AM1503" s="32"/>
      <c r="AQ1503" s="12"/>
      <c r="AR1503" s="12"/>
      <c r="AS1503" s="12"/>
      <c r="AZ1503" s="49"/>
      <c r="BA1503" s="30"/>
      <c r="BB1503" s="12"/>
      <c r="BF1503" s="12"/>
      <c r="BG1503" s="12"/>
      <c r="BH1503" s="12"/>
      <c r="BO1503" s="7"/>
      <c r="BP1503" s="7"/>
      <c r="BQ1503" s="7"/>
      <c r="BU1503" s="7"/>
      <c r="BV1503" s="7"/>
      <c r="BW1503" s="7"/>
      <c r="CD1503" s="7"/>
      <c r="CE1503" s="7"/>
      <c r="CF1503" s="7"/>
      <c r="CJ1503" s="7"/>
      <c r="CK1503" s="7"/>
      <c r="CL1503" s="7"/>
    </row>
    <row r="1504" spans="1:90">
      <c r="A1504" s="11"/>
      <c r="B1504" s="373"/>
      <c r="C1504" s="373"/>
      <c r="D1504" s="373"/>
      <c r="E1504" s="13"/>
      <c r="F1504" s="11"/>
      <c r="G1504" s="25"/>
      <c r="H1504" s="31"/>
      <c r="I1504" s="30"/>
      <c r="M1504" s="25"/>
      <c r="N1504" s="31"/>
      <c r="O1504" s="30"/>
      <c r="V1504" s="12"/>
      <c r="W1504" s="12"/>
      <c r="X1504" s="14"/>
      <c r="AB1504" s="25"/>
      <c r="AC1504" s="12"/>
      <c r="AD1504" s="12"/>
      <c r="AK1504" s="12"/>
      <c r="AL1504" s="30"/>
      <c r="AM1504" s="32"/>
      <c r="AQ1504" s="12"/>
      <c r="AR1504" s="12"/>
      <c r="AS1504" s="12"/>
      <c r="AZ1504" s="49"/>
      <c r="BA1504" s="30"/>
      <c r="BB1504" s="12"/>
      <c r="BF1504" s="12"/>
      <c r="BG1504" s="12"/>
      <c r="BH1504" s="12"/>
      <c r="BO1504" s="7"/>
      <c r="BP1504" s="7"/>
      <c r="BQ1504" s="7"/>
      <c r="BU1504" s="7"/>
      <c r="BV1504" s="7"/>
      <c r="BW1504" s="7"/>
      <c r="CD1504" s="7"/>
      <c r="CE1504" s="7"/>
      <c r="CF1504" s="7"/>
      <c r="CJ1504" s="7"/>
      <c r="CK1504" s="7"/>
      <c r="CL1504" s="7"/>
    </row>
    <row r="1505" spans="1:90">
      <c r="A1505" s="11"/>
      <c r="B1505" s="373"/>
      <c r="C1505" s="373"/>
      <c r="D1505" s="373"/>
      <c r="E1505" s="13"/>
      <c r="F1505" s="11"/>
      <c r="G1505" s="25"/>
      <c r="H1505" s="31"/>
      <c r="I1505" s="30"/>
      <c r="M1505" s="25"/>
      <c r="N1505" s="31"/>
      <c r="O1505" s="30"/>
      <c r="V1505" s="12"/>
      <c r="W1505" s="12"/>
      <c r="X1505" s="14"/>
      <c r="AB1505" s="25"/>
      <c r="AC1505" s="12"/>
      <c r="AD1505" s="12"/>
      <c r="AK1505" s="12"/>
      <c r="AL1505" s="30"/>
      <c r="AM1505" s="32"/>
      <c r="AQ1505" s="12"/>
      <c r="AR1505" s="12"/>
      <c r="AS1505" s="12"/>
      <c r="AZ1505" s="49"/>
      <c r="BA1505" s="30"/>
      <c r="BB1505" s="12"/>
      <c r="BF1505" s="12"/>
      <c r="BG1505" s="12"/>
      <c r="BH1505" s="12"/>
      <c r="BO1505" s="7"/>
      <c r="BP1505" s="7"/>
      <c r="BQ1505" s="7"/>
      <c r="BU1505" s="7"/>
      <c r="BV1505" s="7"/>
      <c r="BW1505" s="7"/>
      <c r="CD1505" s="7"/>
      <c r="CE1505" s="7"/>
      <c r="CF1505" s="7"/>
      <c r="CJ1505" s="7"/>
      <c r="CK1505" s="7"/>
      <c r="CL1505" s="7"/>
    </row>
    <row r="1506" spans="1:90">
      <c r="A1506" s="11"/>
      <c r="B1506" s="373"/>
      <c r="C1506" s="373"/>
      <c r="D1506" s="373"/>
      <c r="E1506" s="13"/>
      <c r="F1506" s="11"/>
      <c r="G1506" s="25"/>
      <c r="H1506" s="31"/>
      <c r="I1506" s="30"/>
      <c r="M1506" s="25"/>
      <c r="N1506" s="31"/>
      <c r="O1506" s="30"/>
      <c r="V1506" s="12"/>
      <c r="W1506" s="12"/>
      <c r="X1506" s="14"/>
      <c r="AB1506" s="25"/>
      <c r="AC1506" s="12"/>
      <c r="AD1506" s="12"/>
      <c r="AK1506" s="12"/>
      <c r="AL1506" s="30"/>
      <c r="AM1506" s="32"/>
      <c r="AQ1506" s="12"/>
      <c r="AR1506" s="12"/>
      <c r="AS1506" s="12"/>
      <c r="AZ1506" s="49"/>
      <c r="BA1506" s="30"/>
      <c r="BB1506" s="12"/>
      <c r="BF1506" s="12"/>
      <c r="BG1506" s="12"/>
      <c r="BH1506" s="12"/>
      <c r="BO1506" s="7"/>
      <c r="BP1506" s="7"/>
      <c r="BQ1506" s="7"/>
      <c r="BU1506" s="7"/>
      <c r="BV1506" s="7"/>
      <c r="BW1506" s="7"/>
      <c r="CD1506" s="7"/>
      <c r="CE1506" s="7"/>
      <c r="CF1506" s="7"/>
      <c r="CJ1506" s="7"/>
      <c r="CK1506" s="7"/>
      <c r="CL1506" s="7"/>
    </row>
    <row r="1507" spans="1:90">
      <c r="A1507" s="11"/>
      <c r="B1507" s="373"/>
      <c r="C1507" s="373"/>
      <c r="D1507" s="373"/>
      <c r="E1507" s="13"/>
      <c r="F1507" s="11"/>
      <c r="G1507" s="25"/>
      <c r="H1507" s="31"/>
      <c r="I1507" s="30"/>
      <c r="M1507" s="25"/>
      <c r="N1507" s="31"/>
      <c r="O1507" s="30"/>
      <c r="V1507" s="12"/>
      <c r="W1507" s="12"/>
      <c r="X1507" s="14"/>
      <c r="AB1507" s="25"/>
      <c r="AC1507" s="12"/>
      <c r="AD1507" s="12"/>
      <c r="AK1507" s="12"/>
      <c r="AL1507" s="30"/>
      <c r="AM1507" s="32"/>
      <c r="AQ1507" s="12"/>
      <c r="AR1507" s="12"/>
      <c r="AS1507" s="12"/>
      <c r="AZ1507" s="49"/>
      <c r="BA1507" s="30"/>
      <c r="BB1507" s="12"/>
      <c r="BF1507" s="12"/>
      <c r="BG1507" s="12"/>
      <c r="BH1507" s="12"/>
      <c r="BO1507" s="7"/>
      <c r="BP1507" s="7"/>
      <c r="BQ1507" s="7"/>
      <c r="BU1507" s="7"/>
      <c r="BV1507" s="7"/>
      <c r="BW1507" s="7"/>
      <c r="CD1507" s="7"/>
      <c r="CE1507" s="7"/>
      <c r="CF1507" s="7"/>
      <c r="CJ1507" s="7"/>
      <c r="CK1507" s="7"/>
      <c r="CL1507" s="7"/>
    </row>
    <row r="1508" spans="1:90">
      <c r="A1508" s="11"/>
      <c r="B1508" s="373"/>
      <c r="C1508" s="373"/>
      <c r="D1508" s="373"/>
      <c r="E1508" s="13"/>
      <c r="F1508" s="11"/>
      <c r="G1508" s="25"/>
      <c r="H1508" s="31"/>
      <c r="I1508" s="30"/>
      <c r="M1508" s="25"/>
      <c r="N1508" s="31"/>
      <c r="O1508" s="30"/>
      <c r="V1508" s="12"/>
      <c r="W1508" s="12"/>
      <c r="X1508" s="14"/>
      <c r="AB1508" s="25"/>
      <c r="AC1508" s="12"/>
      <c r="AD1508" s="12"/>
      <c r="AK1508" s="12"/>
      <c r="AL1508" s="30"/>
      <c r="AM1508" s="32"/>
      <c r="AQ1508" s="12"/>
      <c r="AR1508" s="12"/>
      <c r="AS1508" s="12"/>
      <c r="AZ1508" s="49"/>
      <c r="BA1508" s="30"/>
      <c r="BB1508" s="12"/>
      <c r="BF1508" s="12"/>
      <c r="BG1508" s="12"/>
      <c r="BH1508" s="12"/>
      <c r="BO1508" s="7"/>
      <c r="BP1508" s="7"/>
      <c r="BQ1508" s="7"/>
      <c r="BU1508" s="7"/>
      <c r="BV1508" s="7"/>
      <c r="BW1508" s="7"/>
      <c r="CD1508" s="7"/>
      <c r="CE1508" s="7"/>
      <c r="CF1508" s="7"/>
      <c r="CJ1508" s="7"/>
      <c r="CK1508" s="7"/>
      <c r="CL1508" s="7"/>
    </row>
    <row r="1509" spans="1:90">
      <c r="A1509" s="11"/>
      <c r="B1509" s="373"/>
      <c r="C1509" s="373"/>
      <c r="D1509" s="373"/>
      <c r="E1509" s="13"/>
      <c r="F1509" s="11"/>
      <c r="G1509" s="25"/>
      <c r="H1509" s="31"/>
      <c r="I1509" s="30"/>
      <c r="M1509" s="25"/>
      <c r="N1509" s="31"/>
      <c r="O1509" s="30"/>
      <c r="V1509" s="12"/>
      <c r="W1509" s="12"/>
      <c r="X1509" s="14"/>
      <c r="AB1509" s="25"/>
      <c r="AC1509" s="12"/>
      <c r="AD1509" s="12"/>
      <c r="AK1509" s="12"/>
      <c r="AL1509" s="30"/>
      <c r="AM1509" s="32"/>
      <c r="AQ1509" s="12"/>
      <c r="AR1509" s="12"/>
      <c r="AS1509" s="12"/>
      <c r="AZ1509" s="49"/>
      <c r="BA1509" s="30"/>
      <c r="BB1509" s="12"/>
      <c r="BF1509" s="12"/>
      <c r="BG1509" s="12"/>
      <c r="BH1509" s="12"/>
      <c r="BO1509" s="7"/>
      <c r="BP1509" s="7"/>
      <c r="BQ1509" s="7"/>
      <c r="BU1509" s="7"/>
      <c r="BV1509" s="7"/>
      <c r="BW1509" s="7"/>
      <c r="CD1509" s="7"/>
      <c r="CE1509" s="7"/>
      <c r="CF1509" s="7"/>
      <c r="CJ1509" s="7"/>
      <c r="CK1509" s="7"/>
      <c r="CL1509" s="7"/>
    </row>
    <row r="1510" spans="1:90">
      <c r="A1510" s="11"/>
      <c r="B1510" s="373"/>
      <c r="C1510" s="373"/>
      <c r="D1510" s="373"/>
      <c r="E1510" s="13"/>
      <c r="F1510" s="11"/>
      <c r="G1510" s="25"/>
      <c r="H1510" s="31"/>
      <c r="I1510" s="30"/>
      <c r="M1510" s="25"/>
      <c r="N1510" s="31"/>
      <c r="O1510" s="30"/>
      <c r="V1510" s="12"/>
      <c r="W1510" s="12"/>
      <c r="X1510" s="14"/>
      <c r="AB1510" s="25"/>
      <c r="AC1510" s="12"/>
      <c r="AD1510" s="12"/>
      <c r="AK1510" s="12"/>
      <c r="AL1510" s="30"/>
      <c r="AM1510" s="32"/>
      <c r="AQ1510" s="12"/>
      <c r="AR1510" s="12"/>
      <c r="AS1510" s="12"/>
      <c r="AZ1510" s="49"/>
      <c r="BA1510" s="30"/>
      <c r="BB1510" s="12"/>
      <c r="BF1510" s="12"/>
      <c r="BG1510" s="12"/>
      <c r="BH1510" s="12"/>
      <c r="BO1510" s="7"/>
      <c r="BP1510" s="7"/>
      <c r="BQ1510" s="7"/>
      <c r="BU1510" s="7"/>
      <c r="BV1510" s="7"/>
      <c r="BW1510" s="7"/>
      <c r="CD1510" s="7"/>
      <c r="CE1510" s="7"/>
      <c r="CF1510" s="7"/>
      <c r="CJ1510" s="7"/>
      <c r="CK1510" s="7"/>
      <c r="CL1510" s="7"/>
    </row>
    <row r="1511" spans="1:90">
      <c r="A1511" s="11"/>
      <c r="B1511" s="373"/>
      <c r="C1511" s="373"/>
      <c r="D1511" s="373"/>
      <c r="E1511" s="13"/>
      <c r="F1511" s="11"/>
      <c r="G1511" s="25"/>
      <c r="H1511" s="31"/>
      <c r="I1511" s="30"/>
      <c r="M1511" s="25"/>
      <c r="N1511" s="31"/>
      <c r="O1511" s="30"/>
      <c r="V1511" s="12"/>
      <c r="W1511" s="12"/>
      <c r="X1511" s="14"/>
      <c r="AB1511" s="25"/>
      <c r="AC1511" s="12"/>
      <c r="AD1511" s="12"/>
      <c r="AK1511" s="12"/>
      <c r="AL1511" s="30"/>
      <c r="AM1511" s="32"/>
      <c r="AQ1511" s="12"/>
      <c r="AR1511" s="12"/>
      <c r="AS1511" s="12"/>
      <c r="AZ1511" s="49"/>
      <c r="BA1511" s="30"/>
      <c r="BB1511" s="12"/>
      <c r="BF1511" s="12"/>
      <c r="BG1511" s="12"/>
      <c r="BH1511" s="12"/>
      <c r="BO1511" s="7"/>
      <c r="BP1511" s="7"/>
      <c r="BQ1511" s="7"/>
      <c r="BU1511" s="7"/>
      <c r="BV1511" s="7"/>
      <c r="BW1511" s="7"/>
      <c r="CD1511" s="7"/>
      <c r="CE1511" s="7"/>
      <c r="CF1511" s="7"/>
      <c r="CJ1511" s="7"/>
      <c r="CK1511" s="7"/>
      <c r="CL1511" s="7"/>
    </row>
    <row r="1512" spans="1:90">
      <c r="A1512" s="11"/>
      <c r="B1512" s="373"/>
      <c r="C1512" s="373"/>
      <c r="D1512" s="373"/>
      <c r="E1512" s="13"/>
      <c r="F1512" s="11"/>
      <c r="G1512" s="25"/>
      <c r="H1512" s="31"/>
      <c r="I1512" s="30"/>
      <c r="M1512" s="25"/>
      <c r="N1512" s="31"/>
      <c r="O1512" s="30"/>
      <c r="V1512" s="12"/>
      <c r="W1512" s="12"/>
      <c r="X1512" s="14"/>
      <c r="AB1512" s="25"/>
      <c r="AC1512" s="12"/>
      <c r="AD1512" s="12"/>
      <c r="AK1512" s="12"/>
      <c r="AL1512" s="30"/>
      <c r="AM1512" s="32"/>
      <c r="AQ1512" s="12"/>
      <c r="AR1512" s="12"/>
      <c r="AS1512" s="12"/>
      <c r="AZ1512" s="49"/>
      <c r="BA1512" s="30"/>
      <c r="BB1512" s="12"/>
      <c r="BF1512" s="12"/>
      <c r="BG1512" s="12"/>
      <c r="BH1512" s="12"/>
      <c r="BO1512" s="7"/>
      <c r="BP1512" s="7"/>
      <c r="BQ1512" s="7"/>
      <c r="BU1512" s="7"/>
      <c r="BV1512" s="7"/>
      <c r="BW1512" s="7"/>
      <c r="CD1512" s="7"/>
      <c r="CE1512" s="7"/>
      <c r="CF1512" s="7"/>
      <c r="CJ1512" s="7"/>
      <c r="CK1512" s="7"/>
      <c r="CL1512" s="7"/>
    </row>
    <row r="1513" spans="1:90">
      <c r="A1513" s="11"/>
      <c r="B1513" s="373"/>
      <c r="C1513" s="373"/>
      <c r="D1513" s="373"/>
      <c r="E1513" s="13"/>
      <c r="F1513" s="11"/>
      <c r="G1513" s="25"/>
      <c r="H1513" s="31"/>
      <c r="I1513" s="30"/>
      <c r="M1513" s="25"/>
      <c r="N1513" s="31"/>
      <c r="O1513" s="30"/>
      <c r="V1513" s="12"/>
      <c r="W1513" s="12"/>
      <c r="X1513" s="14"/>
      <c r="AB1513" s="25"/>
      <c r="AC1513" s="12"/>
      <c r="AD1513" s="12"/>
      <c r="AK1513" s="12"/>
      <c r="AL1513" s="30"/>
      <c r="AM1513" s="32"/>
      <c r="AQ1513" s="12"/>
      <c r="AR1513" s="12"/>
      <c r="AS1513" s="12"/>
      <c r="AZ1513" s="49"/>
      <c r="BA1513" s="30"/>
      <c r="BB1513" s="12"/>
      <c r="BF1513" s="12"/>
      <c r="BG1513" s="12"/>
      <c r="BH1513" s="12"/>
      <c r="BO1513" s="7"/>
      <c r="BP1513" s="7"/>
      <c r="BQ1513" s="7"/>
      <c r="BU1513" s="7"/>
      <c r="BV1513" s="7"/>
      <c r="BW1513" s="7"/>
      <c r="CD1513" s="7"/>
      <c r="CE1513" s="7"/>
      <c r="CF1513" s="7"/>
      <c r="CJ1513" s="7"/>
      <c r="CK1513" s="7"/>
      <c r="CL1513" s="7"/>
    </row>
    <row r="1514" spans="1:90">
      <c r="A1514" s="11"/>
      <c r="B1514" s="373"/>
      <c r="C1514" s="373"/>
      <c r="D1514" s="373"/>
      <c r="E1514" s="13"/>
      <c r="F1514" s="11"/>
      <c r="G1514" s="25"/>
      <c r="H1514" s="31"/>
      <c r="I1514" s="30"/>
      <c r="M1514" s="25"/>
      <c r="N1514" s="31"/>
      <c r="O1514" s="30"/>
      <c r="V1514" s="12"/>
      <c r="W1514" s="12"/>
      <c r="X1514" s="14"/>
      <c r="AB1514" s="25"/>
      <c r="AC1514" s="12"/>
      <c r="AD1514" s="12"/>
      <c r="AK1514" s="12"/>
      <c r="AL1514" s="30"/>
      <c r="AM1514" s="32"/>
      <c r="AQ1514" s="12"/>
      <c r="AR1514" s="12"/>
      <c r="AS1514" s="12"/>
      <c r="AZ1514" s="49"/>
      <c r="BA1514" s="30"/>
      <c r="BB1514" s="12"/>
      <c r="BF1514" s="12"/>
      <c r="BG1514" s="12"/>
      <c r="BH1514" s="12"/>
      <c r="BO1514" s="7"/>
      <c r="BP1514" s="7"/>
      <c r="BQ1514" s="7"/>
      <c r="BU1514" s="7"/>
      <c r="BV1514" s="7"/>
      <c r="BW1514" s="7"/>
      <c r="CD1514" s="7"/>
      <c r="CE1514" s="7"/>
      <c r="CF1514" s="7"/>
      <c r="CJ1514" s="7"/>
      <c r="CK1514" s="7"/>
      <c r="CL1514" s="7"/>
    </row>
    <row r="1515" spans="1:90">
      <c r="A1515" s="11"/>
      <c r="B1515" s="373"/>
      <c r="C1515" s="373"/>
      <c r="D1515" s="373"/>
      <c r="E1515" s="13"/>
      <c r="F1515" s="11"/>
      <c r="G1515" s="25"/>
      <c r="H1515" s="31"/>
      <c r="I1515" s="30"/>
      <c r="M1515" s="25"/>
      <c r="N1515" s="31"/>
      <c r="O1515" s="30"/>
      <c r="V1515" s="12"/>
      <c r="W1515" s="12"/>
      <c r="X1515" s="14"/>
      <c r="AB1515" s="25"/>
      <c r="AC1515" s="12"/>
      <c r="AD1515" s="12"/>
      <c r="AK1515" s="12"/>
      <c r="AL1515" s="30"/>
      <c r="AM1515" s="32"/>
      <c r="AQ1515" s="12"/>
      <c r="AR1515" s="12"/>
      <c r="AS1515" s="12"/>
      <c r="AZ1515" s="49"/>
      <c r="BA1515" s="30"/>
      <c r="BB1515" s="12"/>
      <c r="BF1515" s="12"/>
      <c r="BG1515" s="12"/>
      <c r="BH1515" s="12"/>
      <c r="BO1515" s="7"/>
      <c r="BP1515" s="7"/>
      <c r="BQ1515" s="7"/>
      <c r="BU1515" s="7"/>
      <c r="BV1515" s="7"/>
      <c r="BW1515" s="7"/>
      <c r="CD1515" s="7"/>
      <c r="CE1515" s="7"/>
      <c r="CF1515" s="7"/>
      <c r="CJ1515" s="7"/>
      <c r="CK1515" s="7"/>
      <c r="CL1515" s="7"/>
    </row>
    <row r="1516" spans="1:90">
      <c r="A1516" s="11"/>
      <c r="B1516" s="373"/>
      <c r="C1516" s="373"/>
      <c r="D1516" s="373"/>
      <c r="E1516" s="13"/>
      <c r="F1516" s="11"/>
      <c r="G1516" s="25"/>
      <c r="H1516" s="31"/>
      <c r="I1516" s="30"/>
      <c r="M1516" s="25"/>
      <c r="N1516" s="31"/>
      <c r="O1516" s="30"/>
      <c r="V1516" s="12"/>
      <c r="W1516" s="12"/>
      <c r="X1516" s="14"/>
      <c r="AB1516" s="25"/>
      <c r="AC1516" s="12"/>
      <c r="AD1516" s="12"/>
      <c r="AK1516" s="12"/>
      <c r="AL1516" s="30"/>
      <c r="AM1516" s="32"/>
      <c r="AQ1516" s="12"/>
      <c r="AR1516" s="12"/>
      <c r="AS1516" s="12"/>
      <c r="AZ1516" s="49"/>
      <c r="BA1516" s="30"/>
      <c r="BB1516" s="12"/>
      <c r="BF1516" s="12"/>
      <c r="BG1516" s="12"/>
      <c r="BH1516" s="12"/>
      <c r="BO1516" s="7"/>
      <c r="BP1516" s="7"/>
      <c r="BQ1516" s="7"/>
      <c r="BU1516" s="7"/>
      <c r="BV1516" s="7"/>
      <c r="BW1516" s="7"/>
      <c r="CD1516" s="7"/>
      <c r="CE1516" s="7"/>
      <c r="CF1516" s="7"/>
      <c r="CJ1516" s="7"/>
      <c r="CK1516" s="7"/>
      <c r="CL1516" s="7"/>
    </row>
    <row r="1517" spans="1:90">
      <c r="A1517" s="11"/>
      <c r="B1517" s="373"/>
      <c r="C1517" s="373"/>
      <c r="D1517" s="373"/>
      <c r="E1517" s="13"/>
      <c r="F1517" s="11"/>
      <c r="G1517" s="25"/>
      <c r="H1517" s="31"/>
      <c r="I1517" s="30"/>
      <c r="M1517" s="25"/>
      <c r="N1517" s="31"/>
      <c r="O1517" s="30"/>
      <c r="V1517" s="12"/>
      <c r="W1517" s="12"/>
      <c r="X1517" s="14"/>
      <c r="AB1517" s="25"/>
      <c r="AC1517" s="12"/>
      <c r="AD1517" s="12"/>
      <c r="AK1517" s="12"/>
      <c r="AL1517" s="30"/>
      <c r="AM1517" s="32"/>
      <c r="AQ1517" s="12"/>
      <c r="AR1517" s="12"/>
      <c r="AS1517" s="12"/>
      <c r="AZ1517" s="49"/>
      <c r="BA1517" s="30"/>
      <c r="BB1517" s="12"/>
      <c r="BF1517" s="12"/>
      <c r="BG1517" s="12"/>
      <c r="BH1517" s="12"/>
      <c r="BO1517" s="7"/>
      <c r="BP1517" s="7"/>
      <c r="BQ1517" s="7"/>
      <c r="BU1517" s="7"/>
      <c r="BV1517" s="7"/>
      <c r="BW1517" s="7"/>
      <c r="CD1517" s="7"/>
      <c r="CE1517" s="7"/>
      <c r="CF1517" s="7"/>
      <c r="CJ1517" s="7"/>
      <c r="CK1517" s="7"/>
      <c r="CL1517" s="7"/>
    </row>
    <row r="1518" spans="1:90">
      <c r="A1518" s="11"/>
      <c r="B1518" s="373"/>
      <c r="C1518" s="373"/>
      <c r="D1518" s="373"/>
      <c r="E1518" s="13"/>
      <c r="F1518" s="11"/>
      <c r="G1518" s="25"/>
      <c r="H1518" s="31"/>
      <c r="I1518" s="30"/>
      <c r="M1518" s="25"/>
      <c r="N1518" s="31"/>
      <c r="O1518" s="30"/>
      <c r="V1518" s="12"/>
      <c r="W1518" s="12"/>
      <c r="X1518" s="14"/>
      <c r="AB1518" s="25"/>
      <c r="AC1518" s="12"/>
      <c r="AD1518" s="12"/>
      <c r="AK1518" s="12"/>
      <c r="AL1518" s="30"/>
      <c r="AM1518" s="32"/>
      <c r="AQ1518" s="12"/>
      <c r="AR1518" s="12"/>
      <c r="AS1518" s="12"/>
      <c r="AZ1518" s="49"/>
      <c r="BA1518" s="30"/>
      <c r="BB1518" s="12"/>
      <c r="BF1518" s="12"/>
      <c r="BG1518" s="12"/>
      <c r="BH1518" s="12"/>
      <c r="BO1518" s="7"/>
      <c r="BP1518" s="7"/>
      <c r="BQ1518" s="7"/>
      <c r="BU1518" s="7"/>
      <c r="BV1518" s="7"/>
      <c r="BW1518" s="7"/>
      <c r="CD1518" s="7"/>
      <c r="CE1518" s="7"/>
      <c r="CF1518" s="7"/>
      <c r="CJ1518" s="7"/>
      <c r="CK1518" s="7"/>
      <c r="CL1518" s="7"/>
    </row>
    <row r="1519" spans="1:90">
      <c r="A1519" s="11"/>
      <c r="B1519" s="373"/>
      <c r="C1519" s="373"/>
      <c r="D1519" s="373"/>
      <c r="E1519" s="13"/>
      <c r="F1519" s="11"/>
      <c r="G1519" s="25"/>
      <c r="H1519" s="31"/>
      <c r="I1519" s="30"/>
      <c r="M1519" s="25"/>
      <c r="N1519" s="31"/>
      <c r="O1519" s="30"/>
      <c r="V1519" s="12"/>
      <c r="W1519" s="12"/>
      <c r="X1519" s="14"/>
      <c r="AB1519" s="25"/>
      <c r="AC1519" s="12"/>
      <c r="AD1519" s="12"/>
      <c r="AK1519" s="12"/>
      <c r="AL1519" s="30"/>
      <c r="AM1519" s="32"/>
      <c r="AQ1519" s="12"/>
      <c r="AR1519" s="12"/>
      <c r="AS1519" s="12"/>
      <c r="AZ1519" s="49"/>
      <c r="BA1519" s="30"/>
      <c r="BB1519" s="12"/>
      <c r="BF1519" s="12"/>
      <c r="BG1519" s="12"/>
      <c r="BH1519" s="12"/>
      <c r="BO1519" s="7"/>
      <c r="BP1519" s="7"/>
      <c r="BQ1519" s="7"/>
      <c r="BU1519" s="7"/>
      <c r="BV1519" s="7"/>
      <c r="BW1519" s="7"/>
      <c r="CD1519" s="7"/>
      <c r="CE1519" s="7"/>
      <c r="CF1519" s="7"/>
      <c r="CJ1519" s="7"/>
      <c r="CK1519" s="7"/>
      <c r="CL1519" s="7"/>
    </row>
    <row r="1520" spans="1:90">
      <c r="A1520" s="11"/>
      <c r="B1520" s="373"/>
      <c r="C1520" s="373"/>
      <c r="D1520" s="373"/>
      <c r="E1520" s="13"/>
      <c r="F1520" s="11"/>
      <c r="G1520" s="25"/>
      <c r="H1520" s="31"/>
      <c r="I1520" s="30"/>
      <c r="M1520" s="25"/>
      <c r="N1520" s="31"/>
      <c r="O1520" s="30"/>
      <c r="V1520" s="12"/>
      <c r="W1520" s="12"/>
      <c r="X1520" s="14"/>
      <c r="AB1520" s="25"/>
      <c r="AC1520" s="12"/>
      <c r="AD1520" s="12"/>
      <c r="AK1520" s="12"/>
      <c r="AL1520" s="30"/>
      <c r="AM1520" s="32"/>
      <c r="AQ1520" s="12"/>
      <c r="AR1520" s="12"/>
      <c r="AS1520" s="12"/>
      <c r="AZ1520" s="49"/>
      <c r="BA1520" s="30"/>
      <c r="BB1520" s="12"/>
      <c r="BF1520" s="12"/>
      <c r="BG1520" s="12"/>
      <c r="BH1520" s="12"/>
      <c r="BO1520" s="7"/>
      <c r="BP1520" s="7"/>
      <c r="BQ1520" s="7"/>
      <c r="BU1520" s="7"/>
      <c r="BV1520" s="7"/>
      <c r="BW1520" s="7"/>
      <c r="CD1520" s="7"/>
      <c r="CE1520" s="7"/>
      <c r="CF1520" s="7"/>
      <c r="CJ1520" s="7"/>
      <c r="CK1520" s="7"/>
      <c r="CL1520" s="7"/>
    </row>
    <row r="1521" spans="1:90">
      <c r="A1521" s="11"/>
      <c r="B1521" s="373"/>
      <c r="C1521" s="373"/>
      <c r="D1521" s="373"/>
      <c r="E1521" s="13"/>
      <c r="F1521" s="11"/>
      <c r="G1521" s="25"/>
      <c r="H1521" s="31"/>
      <c r="I1521" s="30"/>
      <c r="M1521" s="25"/>
      <c r="N1521" s="31"/>
      <c r="O1521" s="30"/>
      <c r="V1521" s="12"/>
      <c r="W1521" s="12"/>
      <c r="X1521" s="14"/>
      <c r="AB1521" s="25"/>
      <c r="AC1521" s="12"/>
      <c r="AD1521" s="12"/>
      <c r="AK1521" s="12"/>
      <c r="AL1521" s="30"/>
      <c r="AM1521" s="32"/>
      <c r="AQ1521" s="12"/>
      <c r="AR1521" s="12"/>
      <c r="AS1521" s="12"/>
      <c r="AZ1521" s="49"/>
      <c r="BA1521" s="30"/>
      <c r="BB1521" s="12"/>
      <c r="BF1521" s="12"/>
      <c r="BG1521" s="12"/>
      <c r="BH1521" s="12"/>
      <c r="BO1521" s="7"/>
      <c r="BP1521" s="7"/>
      <c r="BQ1521" s="7"/>
      <c r="BU1521" s="7"/>
      <c r="BV1521" s="7"/>
      <c r="BW1521" s="7"/>
      <c r="CD1521" s="7"/>
      <c r="CE1521" s="7"/>
      <c r="CF1521" s="7"/>
      <c r="CJ1521" s="7"/>
      <c r="CK1521" s="7"/>
      <c r="CL1521" s="7"/>
    </row>
    <row r="1522" spans="1:90">
      <c r="A1522" s="11"/>
      <c r="B1522" s="373"/>
      <c r="C1522" s="373"/>
      <c r="D1522" s="373"/>
      <c r="E1522" s="13"/>
      <c r="F1522" s="11"/>
      <c r="G1522" s="25"/>
      <c r="H1522" s="31"/>
      <c r="I1522" s="30"/>
      <c r="M1522" s="25"/>
      <c r="N1522" s="31"/>
      <c r="O1522" s="30"/>
      <c r="V1522" s="12"/>
      <c r="W1522" s="12"/>
      <c r="X1522" s="14"/>
      <c r="AB1522" s="25"/>
      <c r="AC1522" s="12"/>
      <c r="AD1522" s="12"/>
      <c r="AK1522" s="12"/>
      <c r="AL1522" s="30"/>
      <c r="AM1522" s="32"/>
      <c r="AQ1522" s="12"/>
      <c r="AR1522" s="12"/>
      <c r="AS1522" s="12"/>
      <c r="AZ1522" s="49"/>
      <c r="BA1522" s="30"/>
      <c r="BB1522" s="12"/>
      <c r="BF1522" s="12"/>
      <c r="BG1522" s="12"/>
      <c r="BH1522" s="12"/>
      <c r="BO1522" s="7"/>
      <c r="BP1522" s="7"/>
      <c r="BQ1522" s="7"/>
      <c r="BU1522" s="7"/>
      <c r="BV1522" s="7"/>
      <c r="BW1522" s="7"/>
      <c r="CD1522" s="7"/>
      <c r="CE1522" s="7"/>
      <c r="CF1522" s="7"/>
      <c r="CJ1522" s="7"/>
      <c r="CK1522" s="7"/>
      <c r="CL1522" s="7"/>
    </row>
    <row r="1523" spans="1:90">
      <c r="A1523" s="11"/>
      <c r="B1523" s="373"/>
      <c r="C1523" s="373"/>
      <c r="D1523" s="373"/>
      <c r="E1523" s="13"/>
      <c r="F1523" s="11"/>
      <c r="G1523" s="25"/>
      <c r="H1523" s="31"/>
      <c r="I1523" s="30"/>
      <c r="M1523" s="25"/>
      <c r="N1523" s="31"/>
      <c r="O1523" s="30"/>
      <c r="V1523" s="12"/>
      <c r="W1523" s="12"/>
      <c r="X1523" s="14"/>
      <c r="AB1523" s="25"/>
      <c r="AC1523" s="12"/>
      <c r="AD1523" s="12"/>
      <c r="AK1523" s="12"/>
      <c r="AL1523" s="30"/>
      <c r="AM1523" s="32"/>
      <c r="AQ1523" s="12"/>
      <c r="AR1523" s="12"/>
      <c r="AS1523" s="12"/>
      <c r="AZ1523" s="49"/>
      <c r="BA1523" s="30"/>
      <c r="BB1523" s="12"/>
      <c r="BF1523" s="12"/>
      <c r="BG1523" s="12"/>
      <c r="BH1523" s="12"/>
      <c r="BO1523" s="7"/>
      <c r="BP1523" s="7"/>
      <c r="BQ1523" s="7"/>
      <c r="BU1523" s="7"/>
      <c r="BV1523" s="7"/>
      <c r="BW1523" s="7"/>
      <c r="CD1523" s="7"/>
      <c r="CE1523" s="7"/>
      <c r="CF1523" s="7"/>
      <c r="CJ1523" s="7"/>
      <c r="CK1523" s="7"/>
      <c r="CL1523" s="7"/>
    </row>
    <row r="1524" spans="1:90">
      <c r="A1524" s="11"/>
      <c r="B1524" s="373"/>
      <c r="C1524" s="373"/>
      <c r="D1524" s="373"/>
      <c r="E1524" s="13"/>
      <c r="F1524" s="11"/>
      <c r="G1524" s="25"/>
      <c r="H1524" s="31"/>
      <c r="I1524" s="30"/>
      <c r="M1524" s="25"/>
      <c r="N1524" s="31"/>
      <c r="O1524" s="30"/>
      <c r="V1524" s="12"/>
      <c r="W1524" s="12"/>
      <c r="X1524" s="14"/>
      <c r="AB1524" s="25"/>
      <c r="AC1524" s="12"/>
      <c r="AD1524" s="12"/>
      <c r="AK1524" s="12"/>
      <c r="AL1524" s="30"/>
      <c r="AM1524" s="32"/>
      <c r="AQ1524" s="12"/>
      <c r="AR1524" s="12"/>
      <c r="AS1524" s="12"/>
      <c r="AZ1524" s="49"/>
      <c r="BA1524" s="30"/>
      <c r="BB1524" s="12"/>
      <c r="BF1524" s="12"/>
      <c r="BG1524" s="12"/>
      <c r="BH1524" s="12"/>
      <c r="BO1524" s="7"/>
      <c r="BP1524" s="7"/>
      <c r="BQ1524" s="7"/>
      <c r="BU1524" s="7"/>
      <c r="BV1524" s="7"/>
      <c r="BW1524" s="7"/>
      <c r="CD1524" s="7"/>
      <c r="CE1524" s="7"/>
      <c r="CF1524" s="7"/>
      <c r="CJ1524" s="7"/>
      <c r="CK1524" s="7"/>
      <c r="CL1524" s="7"/>
    </row>
    <row r="1525" spans="1:90">
      <c r="A1525" s="11"/>
      <c r="B1525" s="373"/>
      <c r="C1525" s="373"/>
      <c r="D1525" s="373"/>
      <c r="E1525" s="13"/>
      <c r="F1525" s="11"/>
      <c r="G1525" s="25"/>
      <c r="H1525" s="31"/>
      <c r="I1525" s="30"/>
      <c r="M1525" s="25"/>
      <c r="N1525" s="31"/>
      <c r="O1525" s="30"/>
      <c r="V1525" s="12"/>
      <c r="W1525" s="12"/>
      <c r="X1525" s="14"/>
      <c r="AB1525" s="25"/>
      <c r="AC1525" s="12"/>
      <c r="AD1525" s="12"/>
      <c r="AK1525" s="12"/>
      <c r="AL1525" s="30"/>
      <c r="AM1525" s="32"/>
      <c r="AQ1525" s="12"/>
      <c r="AR1525" s="12"/>
      <c r="AS1525" s="12"/>
      <c r="AZ1525" s="49"/>
      <c r="BA1525" s="30"/>
      <c r="BB1525" s="12"/>
      <c r="BF1525" s="12"/>
      <c r="BG1525" s="12"/>
      <c r="BH1525" s="12"/>
      <c r="BO1525" s="7"/>
      <c r="BP1525" s="7"/>
      <c r="BQ1525" s="7"/>
      <c r="BU1525" s="7"/>
      <c r="BV1525" s="7"/>
      <c r="BW1525" s="7"/>
      <c r="CD1525" s="7"/>
      <c r="CE1525" s="7"/>
      <c r="CF1525" s="7"/>
      <c r="CJ1525" s="7"/>
      <c r="CK1525" s="7"/>
      <c r="CL1525" s="7"/>
    </row>
    <row r="1526" spans="1:90">
      <c r="A1526" s="11"/>
      <c r="B1526" s="373"/>
      <c r="C1526" s="373"/>
      <c r="D1526" s="373"/>
      <c r="E1526" s="13"/>
      <c r="F1526" s="11"/>
      <c r="G1526" s="25"/>
      <c r="H1526" s="31"/>
      <c r="I1526" s="30"/>
      <c r="M1526" s="25"/>
      <c r="N1526" s="31"/>
      <c r="O1526" s="30"/>
      <c r="V1526" s="12"/>
      <c r="W1526" s="12"/>
      <c r="X1526" s="14"/>
      <c r="AB1526" s="25"/>
      <c r="AC1526" s="12"/>
      <c r="AD1526" s="12"/>
      <c r="AK1526" s="12"/>
      <c r="AL1526" s="30"/>
      <c r="AM1526" s="32"/>
      <c r="AQ1526" s="12"/>
      <c r="AR1526" s="12"/>
      <c r="AS1526" s="12"/>
      <c r="AZ1526" s="49"/>
      <c r="BA1526" s="30"/>
      <c r="BB1526" s="12"/>
      <c r="BF1526" s="12"/>
      <c r="BG1526" s="12"/>
      <c r="BH1526" s="12"/>
      <c r="BO1526" s="7"/>
      <c r="BP1526" s="7"/>
      <c r="BQ1526" s="7"/>
      <c r="BU1526" s="7"/>
      <c r="BV1526" s="7"/>
      <c r="BW1526" s="7"/>
      <c r="CD1526" s="7"/>
      <c r="CE1526" s="7"/>
      <c r="CF1526" s="7"/>
      <c r="CJ1526" s="7"/>
      <c r="CK1526" s="7"/>
      <c r="CL1526" s="7"/>
    </row>
    <row r="1527" spans="1:90">
      <c r="A1527" s="11"/>
      <c r="B1527" s="373"/>
      <c r="C1527" s="373"/>
      <c r="D1527" s="373"/>
      <c r="E1527" s="13"/>
      <c r="F1527" s="11"/>
      <c r="G1527" s="25"/>
      <c r="H1527" s="31"/>
      <c r="I1527" s="30"/>
      <c r="M1527" s="25"/>
      <c r="N1527" s="31"/>
      <c r="O1527" s="30"/>
      <c r="V1527" s="12"/>
      <c r="W1527" s="12"/>
      <c r="X1527" s="14"/>
      <c r="AB1527" s="25"/>
      <c r="AC1527" s="12"/>
      <c r="AD1527" s="12"/>
      <c r="AK1527" s="12"/>
      <c r="AL1527" s="30"/>
      <c r="AM1527" s="32"/>
      <c r="AQ1527" s="12"/>
      <c r="AR1527" s="12"/>
      <c r="AS1527" s="12"/>
      <c r="AZ1527" s="49"/>
      <c r="BA1527" s="30"/>
      <c r="BB1527" s="12"/>
      <c r="BF1527" s="12"/>
      <c r="BG1527" s="12"/>
      <c r="BH1527" s="12"/>
      <c r="BO1527" s="7"/>
      <c r="BP1527" s="7"/>
      <c r="BQ1527" s="7"/>
      <c r="BU1527" s="7"/>
      <c r="BV1527" s="7"/>
      <c r="BW1527" s="7"/>
      <c r="CD1527" s="7"/>
      <c r="CE1527" s="7"/>
      <c r="CF1527" s="7"/>
      <c r="CJ1527" s="7"/>
      <c r="CK1527" s="7"/>
      <c r="CL1527" s="7"/>
    </row>
    <row r="1528" spans="1:90">
      <c r="A1528" s="11"/>
      <c r="B1528" s="373"/>
      <c r="C1528" s="373"/>
      <c r="D1528" s="373"/>
      <c r="E1528" s="13"/>
      <c r="F1528" s="11"/>
      <c r="G1528" s="25"/>
      <c r="H1528" s="31"/>
      <c r="I1528" s="30"/>
      <c r="M1528" s="25"/>
      <c r="N1528" s="31"/>
      <c r="O1528" s="30"/>
      <c r="V1528" s="12"/>
      <c r="W1528" s="12"/>
      <c r="X1528" s="14"/>
      <c r="AB1528" s="25"/>
      <c r="AC1528" s="12"/>
      <c r="AD1528" s="12"/>
      <c r="AK1528" s="12"/>
      <c r="AL1528" s="30"/>
      <c r="AM1528" s="32"/>
      <c r="AQ1528" s="12"/>
      <c r="AR1528" s="12"/>
      <c r="AS1528" s="12"/>
      <c r="AZ1528" s="49"/>
      <c r="BA1528" s="30"/>
      <c r="BB1528" s="12"/>
      <c r="BF1528" s="12"/>
      <c r="BG1528" s="12"/>
      <c r="BH1528" s="12"/>
      <c r="BO1528" s="7"/>
      <c r="BP1528" s="7"/>
      <c r="BQ1528" s="7"/>
      <c r="BU1528" s="7"/>
      <c r="BV1528" s="7"/>
      <c r="BW1528" s="7"/>
      <c r="CD1528" s="7"/>
      <c r="CE1528" s="7"/>
      <c r="CF1528" s="7"/>
      <c r="CJ1528" s="7"/>
      <c r="CK1528" s="7"/>
      <c r="CL1528" s="7"/>
    </row>
    <row r="1529" spans="1:90">
      <c r="A1529" s="11"/>
      <c r="B1529" s="373"/>
      <c r="C1529" s="373"/>
      <c r="D1529" s="373"/>
      <c r="E1529" s="13"/>
      <c r="F1529" s="11"/>
      <c r="G1529" s="25"/>
      <c r="H1529" s="31"/>
      <c r="I1529" s="30"/>
      <c r="M1529" s="25"/>
      <c r="N1529" s="31"/>
      <c r="O1529" s="30"/>
      <c r="V1529" s="12"/>
      <c r="W1529" s="12"/>
      <c r="X1529" s="14"/>
      <c r="AB1529" s="25"/>
      <c r="AC1529" s="12"/>
      <c r="AD1529" s="12"/>
      <c r="AK1529" s="12"/>
      <c r="AL1529" s="30"/>
      <c r="AM1529" s="32"/>
      <c r="AQ1529" s="12"/>
      <c r="AR1529" s="12"/>
      <c r="AS1529" s="12"/>
      <c r="AZ1529" s="49"/>
      <c r="BA1529" s="30"/>
      <c r="BB1529" s="12"/>
      <c r="BF1529" s="12"/>
      <c r="BG1529" s="12"/>
      <c r="BH1529" s="12"/>
      <c r="BO1529" s="7"/>
      <c r="BP1529" s="7"/>
      <c r="BQ1529" s="7"/>
      <c r="BU1529" s="7"/>
      <c r="BV1529" s="7"/>
      <c r="BW1529" s="7"/>
      <c r="CD1529" s="7"/>
      <c r="CE1529" s="7"/>
      <c r="CF1529" s="7"/>
      <c r="CJ1529" s="7"/>
      <c r="CK1529" s="7"/>
      <c r="CL1529" s="7"/>
    </row>
    <row r="1530" spans="1:90">
      <c r="A1530" s="11"/>
      <c r="B1530" s="373"/>
      <c r="C1530" s="373"/>
      <c r="D1530" s="373"/>
      <c r="E1530" s="13"/>
      <c r="F1530" s="11"/>
      <c r="G1530" s="25"/>
      <c r="H1530" s="31"/>
      <c r="I1530" s="30"/>
      <c r="M1530" s="25"/>
      <c r="N1530" s="31"/>
      <c r="O1530" s="30"/>
      <c r="V1530" s="12"/>
      <c r="W1530" s="12"/>
      <c r="X1530" s="14"/>
      <c r="AB1530" s="25"/>
      <c r="AC1530" s="12"/>
      <c r="AD1530" s="12"/>
      <c r="AK1530" s="12"/>
      <c r="AL1530" s="30"/>
      <c r="AM1530" s="32"/>
      <c r="AQ1530" s="12"/>
      <c r="AR1530" s="12"/>
      <c r="AS1530" s="12"/>
      <c r="AZ1530" s="49"/>
      <c r="BA1530" s="30"/>
      <c r="BB1530" s="12"/>
      <c r="BF1530" s="12"/>
      <c r="BG1530" s="12"/>
      <c r="BH1530" s="12"/>
      <c r="BO1530" s="7"/>
      <c r="BP1530" s="7"/>
      <c r="BQ1530" s="7"/>
      <c r="BU1530" s="7"/>
      <c r="BV1530" s="7"/>
      <c r="BW1530" s="7"/>
      <c r="CD1530" s="7"/>
      <c r="CE1530" s="7"/>
      <c r="CF1530" s="7"/>
      <c r="CJ1530" s="7"/>
      <c r="CK1530" s="7"/>
      <c r="CL1530" s="7"/>
    </row>
    <row r="1531" spans="1:90">
      <c r="A1531" s="11"/>
      <c r="B1531" s="373"/>
      <c r="C1531" s="373"/>
      <c r="D1531" s="373"/>
      <c r="E1531" s="13"/>
      <c r="F1531" s="11"/>
      <c r="G1531" s="25"/>
      <c r="H1531" s="31"/>
      <c r="I1531" s="30"/>
      <c r="M1531" s="25"/>
      <c r="N1531" s="31"/>
      <c r="O1531" s="30"/>
      <c r="V1531" s="12"/>
      <c r="W1531" s="12"/>
      <c r="X1531" s="14"/>
      <c r="AB1531" s="25"/>
      <c r="AC1531" s="12"/>
      <c r="AD1531" s="12"/>
      <c r="AK1531" s="12"/>
      <c r="AL1531" s="30"/>
      <c r="AM1531" s="32"/>
      <c r="AQ1531" s="12"/>
      <c r="AR1531" s="12"/>
      <c r="AS1531" s="12"/>
      <c r="AZ1531" s="49"/>
      <c r="BA1531" s="30"/>
      <c r="BB1531" s="12"/>
      <c r="BF1531" s="12"/>
      <c r="BG1531" s="12"/>
      <c r="BH1531" s="12"/>
      <c r="BO1531" s="7"/>
      <c r="BP1531" s="7"/>
      <c r="BQ1531" s="7"/>
      <c r="BU1531" s="7"/>
      <c r="BV1531" s="7"/>
      <c r="BW1531" s="7"/>
      <c r="CD1531" s="7"/>
      <c r="CE1531" s="7"/>
      <c r="CF1531" s="7"/>
      <c r="CJ1531" s="7"/>
      <c r="CK1531" s="7"/>
      <c r="CL1531" s="7"/>
    </row>
    <row r="1532" spans="1:90">
      <c r="A1532" s="11"/>
      <c r="B1532" s="373"/>
      <c r="C1532" s="373"/>
      <c r="D1532" s="373"/>
      <c r="E1532" s="13"/>
      <c r="F1532" s="11"/>
      <c r="G1532" s="25"/>
      <c r="H1532" s="31"/>
      <c r="I1532" s="30"/>
      <c r="M1532" s="25"/>
      <c r="N1532" s="31"/>
      <c r="O1532" s="30"/>
      <c r="V1532" s="12"/>
      <c r="W1532" s="12"/>
      <c r="X1532" s="14"/>
      <c r="AB1532" s="25"/>
      <c r="AC1532" s="12"/>
      <c r="AD1532" s="12"/>
      <c r="AK1532" s="12"/>
      <c r="AL1532" s="30"/>
      <c r="AM1532" s="32"/>
      <c r="AQ1532" s="12"/>
      <c r="AR1532" s="12"/>
      <c r="AS1532" s="12"/>
      <c r="AZ1532" s="49"/>
      <c r="BA1532" s="30"/>
      <c r="BB1532" s="12"/>
      <c r="BF1532" s="12"/>
      <c r="BG1532" s="12"/>
      <c r="BH1532" s="12"/>
      <c r="BO1532" s="7"/>
      <c r="BP1532" s="7"/>
      <c r="BQ1532" s="7"/>
      <c r="BU1532" s="7"/>
      <c r="BV1532" s="7"/>
      <c r="BW1532" s="7"/>
      <c r="CD1532" s="7"/>
      <c r="CE1532" s="7"/>
      <c r="CF1532" s="7"/>
      <c r="CJ1532" s="7"/>
      <c r="CK1532" s="7"/>
      <c r="CL1532" s="7"/>
    </row>
    <row r="1533" spans="1:90">
      <c r="A1533" s="11"/>
      <c r="B1533" s="373"/>
      <c r="C1533" s="373"/>
      <c r="D1533" s="373"/>
      <c r="E1533" s="13"/>
      <c r="F1533" s="11"/>
      <c r="G1533" s="25"/>
      <c r="H1533" s="31"/>
      <c r="I1533" s="30"/>
      <c r="M1533" s="25"/>
      <c r="N1533" s="31"/>
      <c r="O1533" s="30"/>
      <c r="V1533" s="12"/>
      <c r="W1533" s="12"/>
      <c r="X1533" s="14"/>
      <c r="AB1533" s="25"/>
      <c r="AC1533" s="12"/>
      <c r="AD1533" s="12"/>
      <c r="AK1533" s="12"/>
      <c r="AL1533" s="30"/>
      <c r="AM1533" s="32"/>
      <c r="AQ1533" s="12"/>
      <c r="AR1533" s="12"/>
      <c r="AS1533" s="12"/>
      <c r="AZ1533" s="49"/>
      <c r="BA1533" s="30"/>
      <c r="BB1533" s="12"/>
      <c r="BF1533" s="12"/>
      <c r="BG1533" s="12"/>
      <c r="BH1533" s="12"/>
      <c r="BO1533" s="7"/>
      <c r="BP1533" s="7"/>
      <c r="BQ1533" s="7"/>
      <c r="BU1533" s="7"/>
      <c r="BV1533" s="7"/>
      <c r="BW1533" s="7"/>
      <c r="CD1533" s="7"/>
      <c r="CE1533" s="7"/>
      <c r="CF1533" s="7"/>
      <c r="CJ1533" s="7"/>
      <c r="CK1533" s="7"/>
      <c r="CL1533" s="7"/>
    </row>
    <row r="1534" spans="1:90">
      <c r="A1534" s="11"/>
      <c r="B1534" s="373"/>
      <c r="C1534" s="373"/>
      <c r="D1534" s="373"/>
      <c r="E1534" s="13"/>
      <c r="F1534" s="11"/>
      <c r="G1534" s="25"/>
      <c r="H1534" s="31"/>
      <c r="I1534" s="30"/>
      <c r="M1534" s="25"/>
      <c r="N1534" s="31"/>
      <c r="O1534" s="30"/>
      <c r="V1534" s="12"/>
      <c r="W1534" s="12"/>
      <c r="X1534" s="14"/>
      <c r="AB1534" s="25"/>
      <c r="AC1534" s="12"/>
      <c r="AD1534" s="12"/>
      <c r="AK1534" s="12"/>
      <c r="AL1534" s="30"/>
      <c r="AM1534" s="32"/>
      <c r="AQ1534" s="12"/>
      <c r="AR1534" s="12"/>
      <c r="AS1534" s="12"/>
      <c r="AZ1534" s="49"/>
      <c r="BA1534" s="30"/>
      <c r="BB1534" s="12"/>
      <c r="BF1534" s="12"/>
      <c r="BG1534" s="12"/>
      <c r="BH1534" s="12"/>
      <c r="BO1534" s="7"/>
      <c r="BP1534" s="7"/>
      <c r="BQ1534" s="7"/>
      <c r="BU1534" s="7"/>
      <c r="BV1534" s="7"/>
      <c r="BW1534" s="7"/>
      <c r="CD1534" s="7"/>
      <c r="CE1534" s="7"/>
      <c r="CF1534" s="7"/>
      <c r="CJ1534" s="7"/>
      <c r="CK1534" s="7"/>
      <c r="CL1534" s="7"/>
    </row>
    <row r="1535" spans="1:90">
      <c r="A1535" s="11"/>
      <c r="B1535" s="373"/>
      <c r="C1535" s="373"/>
      <c r="D1535" s="373"/>
      <c r="E1535" s="13"/>
      <c r="F1535" s="11"/>
      <c r="G1535" s="25"/>
      <c r="H1535" s="31"/>
      <c r="I1535" s="30"/>
      <c r="M1535" s="25"/>
      <c r="N1535" s="31"/>
      <c r="O1535" s="30"/>
      <c r="V1535" s="12"/>
      <c r="W1535" s="12"/>
      <c r="X1535" s="14"/>
      <c r="AB1535" s="25"/>
      <c r="AC1535" s="12"/>
      <c r="AD1535" s="12"/>
      <c r="AK1535" s="12"/>
      <c r="AL1535" s="30"/>
      <c r="AM1535" s="32"/>
      <c r="AQ1535" s="12"/>
      <c r="AR1535" s="12"/>
      <c r="AS1535" s="12"/>
      <c r="AZ1535" s="49"/>
      <c r="BA1535" s="30"/>
      <c r="BB1535" s="12"/>
      <c r="BF1535" s="12"/>
      <c r="BG1535" s="12"/>
      <c r="BH1535" s="12"/>
      <c r="BO1535" s="7"/>
      <c r="BP1535" s="7"/>
      <c r="BQ1535" s="7"/>
      <c r="BU1535" s="7"/>
      <c r="BV1535" s="7"/>
      <c r="BW1535" s="7"/>
      <c r="CD1535" s="7"/>
      <c r="CE1535" s="7"/>
      <c r="CF1535" s="7"/>
      <c r="CJ1535" s="7"/>
      <c r="CK1535" s="7"/>
      <c r="CL1535" s="7"/>
    </row>
    <row r="1536" spans="1:90">
      <c r="A1536" s="11"/>
      <c r="B1536" s="373"/>
      <c r="C1536" s="373"/>
      <c r="D1536" s="373"/>
      <c r="E1536" s="13"/>
      <c r="F1536" s="11"/>
      <c r="G1536" s="25"/>
      <c r="H1536" s="31"/>
      <c r="I1536" s="30"/>
      <c r="M1536" s="25"/>
      <c r="N1536" s="31"/>
      <c r="O1536" s="30"/>
      <c r="V1536" s="12"/>
      <c r="W1536" s="12"/>
      <c r="X1536" s="14"/>
      <c r="AB1536" s="25"/>
      <c r="AC1536" s="12"/>
      <c r="AD1536" s="12"/>
      <c r="AK1536" s="12"/>
      <c r="AL1536" s="30"/>
      <c r="AM1536" s="32"/>
      <c r="AQ1536" s="12"/>
      <c r="AR1536" s="12"/>
      <c r="AS1536" s="12"/>
      <c r="AZ1536" s="49"/>
      <c r="BA1536" s="30"/>
      <c r="BB1536" s="12"/>
      <c r="BF1536" s="12"/>
      <c r="BG1536" s="12"/>
      <c r="BH1536" s="12"/>
      <c r="BO1536" s="7"/>
      <c r="BP1536" s="7"/>
      <c r="BQ1536" s="7"/>
      <c r="BU1536" s="7"/>
      <c r="BV1536" s="7"/>
      <c r="BW1536" s="7"/>
      <c r="CD1536" s="7"/>
      <c r="CE1536" s="7"/>
      <c r="CF1536" s="7"/>
      <c r="CJ1536" s="7"/>
      <c r="CK1536" s="7"/>
      <c r="CL1536" s="7"/>
    </row>
    <row r="1537" spans="1:90">
      <c r="A1537" s="11"/>
      <c r="B1537" s="373"/>
      <c r="C1537" s="373"/>
      <c r="D1537" s="373"/>
      <c r="E1537" s="13"/>
      <c r="F1537" s="11"/>
      <c r="G1537" s="25"/>
      <c r="H1537" s="31"/>
      <c r="I1537" s="30"/>
      <c r="M1537" s="25"/>
      <c r="N1537" s="31"/>
      <c r="O1537" s="30"/>
      <c r="V1537" s="12"/>
      <c r="W1537" s="12"/>
      <c r="X1537" s="14"/>
      <c r="AB1537" s="25"/>
      <c r="AC1537" s="12"/>
      <c r="AD1537" s="12"/>
      <c r="AK1537" s="12"/>
      <c r="AL1537" s="30"/>
      <c r="AM1537" s="32"/>
      <c r="AQ1537" s="12"/>
      <c r="AR1537" s="12"/>
      <c r="AS1537" s="12"/>
      <c r="AZ1537" s="49"/>
      <c r="BA1537" s="30"/>
      <c r="BB1537" s="12"/>
      <c r="BF1537" s="12"/>
      <c r="BG1537" s="12"/>
      <c r="BH1537" s="12"/>
      <c r="BO1537" s="7"/>
      <c r="BP1537" s="7"/>
      <c r="BQ1537" s="7"/>
      <c r="BU1537" s="7"/>
      <c r="BV1537" s="7"/>
      <c r="BW1537" s="7"/>
      <c r="CD1537" s="7"/>
      <c r="CE1537" s="7"/>
      <c r="CF1537" s="7"/>
      <c r="CJ1537" s="7"/>
      <c r="CK1537" s="7"/>
      <c r="CL1537" s="7"/>
    </row>
    <row r="1538" spans="1:90">
      <c r="A1538" s="11"/>
      <c r="B1538" s="373"/>
      <c r="C1538" s="373"/>
      <c r="D1538" s="373"/>
      <c r="E1538" s="13"/>
      <c r="F1538" s="11"/>
      <c r="G1538" s="25"/>
      <c r="H1538" s="31"/>
      <c r="I1538" s="30"/>
      <c r="M1538" s="25"/>
      <c r="N1538" s="31"/>
      <c r="O1538" s="30"/>
      <c r="V1538" s="12"/>
      <c r="W1538" s="12"/>
      <c r="X1538" s="14"/>
      <c r="AB1538" s="25"/>
      <c r="AC1538" s="12"/>
      <c r="AD1538" s="12"/>
      <c r="AK1538" s="12"/>
      <c r="AL1538" s="30"/>
      <c r="AM1538" s="32"/>
      <c r="AQ1538" s="12"/>
      <c r="AR1538" s="12"/>
      <c r="AS1538" s="12"/>
      <c r="AZ1538" s="49"/>
      <c r="BA1538" s="30"/>
      <c r="BB1538" s="12"/>
      <c r="BF1538" s="12"/>
      <c r="BG1538" s="12"/>
      <c r="BH1538" s="12"/>
      <c r="BO1538" s="7"/>
      <c r="BP1538" s="7"/>
      <c r="BQ1538" s="7"/>
      <c r="BU1538" s="7"/>
      <c r="BV1538" s="7"/>
      <c r="BW1538" s="7"/>
      <c r="CD1538" s="7"/>
      <c r="CE1538" s="7"/>
      <c r="CF1538" s="7"/>
      <c r="CJ1538" s="7"/>
      <c r="CK1538" s="7"/>
      <c r="CL1538" s="7"/>
    </row>
    <row r="1539" spans="1:90">
      <c r="A1539" s="11"/>
      <c r="B1539" s="373"/>
      <c r="C1539" s="373"/>
      <c r="D1539" s="373"/>
      <c r="E1539" s="13"/>
      <c r="F1539" s="11"/>
      <c r="G1539" s="25"/>
      <c r="H1539" s="31"/>
      <c r="I1539" s="30"/>
      <c r="M1539" s="25"/>
      <c r="N1539" s="31"/>
      <c r="O1539" s="30"/>
      <c r="V1539" s="12"/>
      <c r="W1539" s="12"/>
      <c r="X1539" s="14"/>
      <c r="AB1539" s="25"/>
      <c r="AC1539" s="12"/>
      <c r="AD1539" s="12"/>
      <c r="AK1539" s="12"/>
      <c r="AL1539" s="30"/>
      <c r="AM1539" s="32"/>
      <c r="AQ1539" s="12"/>
      <c r="AR1539" s="12"/>
      <c r="AS1539" s="12"/>
      <c r="AZ1539" s="49"/>
      <c r="BA1539" s="30"/>
      <c r="BB1539" s="12"/>
      <c r="BF1539" s="12"/>
      <c r="BG1539" s="12"/>
      <c r="BH1539" s="12"/>
      <c r="BO1539" s="7"/>
      <c r="BP1539" s="7"/>
      <c r="BQ1539" s="7"/>
      <c r="BU1539" s="7"/>
      <c r="BV1539" s="7"/>
      <c r="BW1539" s="7"/>
      <c r="CD1539" s="7"/>
      <c r="CE1539" s="7"/>
      <c r="CF1539" s="7"/>
      <c r="CJ1539" s="7"/>
      <c r="CK1539" s="7"/>
      <c r="CL1539" s="7"/>
    </row>
    <row r="1540" spans="1:90">
      <c r="A1540" s="11"/>
      <c r="B1540" s="373"/>
      <c r="C1540" s="373"/>
      <c r="D1540" s="373"/>
      <c r="E1540" s="13"/>
      <c r="F1540" s="11"/>
      <c r="G1540" s="25"/>
      <c r="H1540" s="31"/>
      <c r="I1540" s="30"/>
      <c r="M1540" s="25"/>
      <c r="N1540" s="31"/>
      <c r="O1540" s="30"/>
      <c r="V1540" s="12"/>
      <c r="W1540" s="12"/>
      <c r="X1540" s="14"/>
      <c r="AB1540" s="25"/>
      <c r="AC1540" s="12"/>
      <c r="AD1540" s="12"/>
      <c r="AK1540" s="12"/>
      <c r="AL1540" s="30"/>
      <c r="AM1540" s="32"/>
      <c r="AQ1540" s="12"/>
      <c r="AR1540" s="12"/>
      <c r="AS1540" s="12"/>
      <c r="AZ1540" s="49"/>
      <c r="BA1540" s="30"/>
      <c r="BB1540" s="12"/>
      <c r="BF1540" s="12"/>
      <c r="BG1540" s="12"/>
      <c r="BH1540" s="12"/>
      <c r="BO1540" s="7"/>
      <c r="BP1540" s="7"/>
      <c r="BQ1540" s="7"/>
      <c r="BU1540" s="7"/>
      <c r="BV1540" s="7"/>
      <c r="BW1540" s="7"/>
      <c r="CD1540" s="7"/>
      <c r="CE1540" s="7"/>
      <c r="CF1540" s="7"/>
      <c r="CJ1540" s="7"/>
      <c r="CK1540" s="7"/>
      <c r="CL1540" s="7"/>
    </row>
    <row r="1541" spans="1:90">
      <c r="A1541" s="11"/>
      <c r="B1541" s="373"/>
      <c r="C1541" s="373"/>
      <c r="D1541" s="373"/>
      <c r="E1541" s="13"/>
      <c r="F1541" s="11"/>
      <c r="G1541" s="25"/>
      <c r="H1541" s="31"/>
      <c r="I1541" s="30"/>
      <c r="M1541" s="25"/>
      <c r="N1541" s="31"/>
      <c r="O1541" s="30"/>
      <c r="V1541" s="12"/>
      <c r="W1541" s="12"/>
      <c r="X1541" s="14"/>
      <c r="AB1541" s="25"/>
      <c r="AC1541" s="12"/>
      <c r="AD1541" s="12"/>
      <c r="AK1541" s="12"/>
      <c r="AL1541" s="30"/>
      <c r="AM1541" s="32"/>
      <c r="AQ1541" s="12"/>
      <c r="AR1541" s="12"/>
      <c r="AS1541" s="12"/>
      <c r="AZ1541" s="49"/>
      <c r="BA1541" s="30"/>
      <c r="BB1541" s="12"/>
      <c r="BF1541" s="12"/>
      <c r="BG1541" s="12"/>
      <c r="BH1541" s="12"/>
      <c r="BO1541" s="7"/>
      <c r="BP1541" s="7"/>
      <c r="BQ1541" s="7"/>
      <c r="BU1541" s="7"/>
      <c r="BV1541" s="7"/>
      <c r="BW1541" s="7"/>
      <c r="CD1541" s="7"/>
      <c r="CE1541" s="7"/>
      <c r="CF1541" s="7"/>
      <c r="CJ1541" s="7"/>
      <c r="CK1541" s="7"/>
      <c r="CL1541" s="7"/>
    </row>
    <row r="1542" spans="1:90">
      <c r="A1542" s="11"/>
      <c r="B1542" s="373"/>
      <c r="C1542" s="373"/>
      <c r="D1542" s="373"/>
      <c r="E1542" s="13"/>
      <c r="F1542" s="11"/>
      <c r="G1542" s="25"/>
      <c r="H1542" s="31"/>
      <c r="I1542" s="30"/>
      <c r="M1542" s="25"/>
      <c r="N1542" s="31"/>
      <c r="O1542" s="30"/>
      <c r="V1542" s="12"/>
      <c r="W1542" s="12"/>
      <c r="X1542" s="14"/>
      <c r="AB1542" s="25"/>
      <c r="AC1542" s="12"/>
      <c r="AD1542" s="12"/>
      <c r="AK1542" s="12"/>
      <c r="AL1542" s="30"/>
      <c r="AM1542" s="32"/>
      <c r="AQ1542" s="12"/>
      <c r="AR1542" s="12"/>
      <c r="AS1542" s="12"/>
      <c r="AZ1542" s="49"/>
      <c r="BA1542" s="30"/>
      <c r="BB1542" s="12"/>
      <c r="BF1542" s="12"/>
      <c r="BG1542" s="12"/>
      <c r="BH1542" s="12"/>
      <c r="BO1542" s="7"/>
      <c r="BP1542" s="7"/>
      <c r="BQ1542" s="7"/>
      <c r="BU1542" s="7"/>
      <c r="BV1542" s="7"/>
      <c r="BW1542" s="7"/>
      <c r="CD1542" s="7"/>
      <c r="CE1542" s="7"/>
      <c r="CF1542" s="7"/>
      <c r="CJ1542" s="7"/>
      <c r="CK1542" s="7"/>
      <c r="CL1542" s="7"/>
    </row>
    <row r="1543" spans="1:90">
      <c r="A1543" s="11"/>
      <c r="B1543" s="373"/>
      <c r="C1543" s="373"/>
      <c r="D1543" s="373"/>
      <c r="E1543" s="13"/>
      <c r="F1543" s="11"/>
      <c r="G1543" s="25"/>
      <c r="H1543" s="31"/>
      <c r="I1543" s="30"/>
      <c r="M1543" s="25"/>
      <c r="N1543" s="31"/>
      <c r="O1543" s="30"/>
      <c r="V1543" s="12"/>
      <c r="W1543" s="12"/>
      <c r="X1543" s="14"/>
      <c r="AB1543" s="25"/>
      <c r="AC1543" s="12"/>
      <c r="AD1543" s="12"/>
      <c r="AK1543" s="12"/>
      <c r="AL1543" s="30"/>
      <c r="AM1543" s="32"/>
      <c r="AQ1543" s="12"/>
      <c r="AR1543" s="12"/>
      <c r="AS1543" s="12"/>
      <c r="AZ1543" s="49"/>
      <c r="BA1543" s="30"/>
      <c r="BB1543" s="12"/>
      <c r="BF1543" s="12"/>
      <c r="BG1543" s="12"/>
      <c r="BH1543" s="12"/>
      <c r="BO1543" s="7"/>
      <c r="BP1543" s="7"/>
      <c r="BQ1543" s="7"/>
      <c r="BU1543" s="7"/>
      <c r="BV1543" s="7"/>
      <c r="BW1543" s="7"/>
      <c r="CD1543" s="7"/>
      <c r="CE1543" s="7"/>
      <c r="CF1543" s="7"/>
      <c r="CJ1543" s="7"/>
      <c r="CK1543" s="7"/>
      <c r="CL1543" s="7"/>
    </row>
    <row r="1544" spans="1:90">
      <c r="A1544" s="11"/>
      <c r="B1544" s="373"/>
      <c r="C1544" s="373"/>
      <c r="D1544" s="373"/>
      <c r="E1544" s="13"/>
      <c r="F1544" s="11"/>
      <c r="G1544" s="25"/>
      <c r="H1544" s="31"/>
      <c r="I1544" s="30"/>
      <c r="M1544" s="25"/>
      <c r="N1544" s="31"/>
      <c r="O1544" s="30"/>
      <c r="V1544" s="12"/>
      <c r="W1544" s="12"/>
      <c r="X1544" s="14"/>
      <c r="AB1544" s="25"/>
      <c r="AC1544" s="12"/>
      <c r="AD1544" s="12"/>
      <c r="AK1544" s="12"/>
      <c r="AL1544" s="30"/>
      <c r="AM1544" s="32"/>
      <c r="AQ1544" s="12"/>
      <c r="AR1544" s="12"/>
      <c r="AS1544" s="12"/>
      <c r="AZ1544" s="49"/>
      <c r="BA1544" s="30"/>
      <c r="BB1544" s="12"/>
      <c r="BF1544" s="12"/>
      <c r="BG1544" s="12"/>
      <c r="BH1544" s="12"/>
      <c r="BO1544" s="7"/>
      <c r="BP1544" s="7"/>
      <c r="BQ1544" s="7"/>
      <c r="BU1544" s="7"/>
      <c r="BV1544" s="7"/>
      <c r="BW1544" s="7"/>
      <c r="CD1544" s="7"/>
      <c r="CE1544" s="7"/>
      <c r="CF1544" s="7"/>
      <c r="CJ1544" s="7"/>
      <c r="CK1544" s="7"/>
      <c r="CL1544" s="7"/>
    </row>
    <row r="1545" spans="1:90">
      <c r="A1545" s="11"/>
      <c r="B1545" s="373"/>
      <c r="C1545" s="373"/>
      <c r="D1545" s="373"/>
      <c r="E1545" s="13"/>
      <c r="F1545" s="11"/>
      <c r="G1545" s="25"/>
      <c r="H1545" s="31"/>
      <c r="I1545" s="30"/>
      <c r="M1545" s="25"/>
      <c r="N1545" s="31"/>
      <c r="O1545" s="30"/>
      <c r="V1545" s="12"/>
      <c r="W1545" s="12"/>
      <c r="X1545" s="14"/>
      <c r="AB1545" s="25"/>
      <c r="AC1545" s="12"/>
      <c r="AD1545" s="12"/>
      <c r="AK1545" s="12"/>
      <c r="AL1545" s="30"/>
      <c r="AM1545" s="32"/>
      <c r="AQ1545" s="12"/>
      <c r="AR1545" s="12"/>
      <c r="AS1545" s="12"/>
      <c r="AZ1545" s="49"/>
      <c r="BA1545" s="30"/>
      <c r="BB1545" s="12"/>
      <c r="BF1545" s="12"/>
      <c r="BG1545" s="12"/>
      <c r="BH1545" s="12"/>
      <c r="BO1545" s="7"/>
      <c r="BP1545" s="7"/>
      <c r="BQ1545" s="7"/>
      <c r="BU1545" s="7"/>
      <c r="BV1545" s="7"/>
      <c r="BW1545" s="7"/>
      <c r="CD1545" s="7"/>
      <c r="CE1545" s="7"/>
      <c r="CF1545" s="7"/>
      <c r="CJ1545" s="7"/>
      <c r="CK1545" s="7"/>
      <c r="CL1545" s="7"/>
    </row>
    <row r="1546" spans="1:90">
      <c r="A1546" s="11"/>
      <c r="B1546" s="373"/>
      <c r="C1546" s="373"/>
      <c r="D1546" s="373"/>
      <c r="E1546" s="13"/>
      <c r="F1546" s="11"/>
      <c r="G1546" s="25"/>
      <c r="H1546" s="31"/>
      <c r="I1546" s="30"/>
      <c r="M1546" s="25"/>
      <c r="N1546" s="31"/>
      <c r="O1546" s="30"/>
      <c r="V1546" s="12"/>
      <c r="W1546" s="12"/>
      <c r="X1546" s="14"/>
      <c r="AB1546" s="25"/>
      <c r="AC1546" s="12"/>
      <c r="AD1546" s="12"/>
      <c r="AK1546" s="12"/>
      <c r="AL1546" s="30"/>
      <c r="AM1546" s="32"/>
      <c r="AQ1546" s="12"/>
      <c r="AR1546" s="12"/>
      <c r="AS1546" s="12"/>
      <c r="AZ1546" s="49"/>
      <c r="BA1546" s="30"/>
      <c r="BB1546" s="12"/>
      <c r="BF1546" s="12"/>
      <c r="BG1546" s="12"/>
      <c r="BH1546" s="12"/>
      <c r="BO1546" s="7"/>
      <c r="BP1546" s="7"/>
      <c r="BQ1546" s="7"/>
      <c r="BU1546" s="7"/>
      <c r="BV1546" s="7"/>
      <c r="BW1546" s="7"/>
      <c r="CD1546" s="7"/>
      <c r="CE1546" s="7"/>
      <c r="CF1546" s="7"/>
      <c r="CJ1546" s="7"/>
      <c r="CK1546" s="7"/>
      <c r="CL1546" s="7"/>
    </row>
    <row r="1547" spans="1:90">
      <c r="A1547" s="11"/>
      <c r="B1547" s="373"/>
      <c r="C1547" s="373"/>
      <c r="D1547" s="373"/>
      <c r="E1547" s="13"/>
      <c r="F1547" s="11"/>
      <c r="G1547" s="25"/>
      <c r="H1547" s="31"/>
      <c r="I1547" s="30"/>
      <c r="M1547" s="25"/>
      <c r="N1547" s="31"/>
      <c r="O1547" s="30"/>
      <c r="V1547" s="12"/>
      <c r="W1547" s="12"/>
      <c r="X1547" s="14"/>
      <c r="AB1547" s="25"/>
      <c r="AC1547" s="12"/>
      <c r="AD1547" s="12"/>
      <c r="AK1547" s="12"/>
      <c r="AL1547" s="30"/>
      <c r="AM1547" s="32"/>
      <c r="AQ1547" s="12"/>
      <c r="AR1547" s="12"/>
      <c r="AS1547" s="12"/>
      <c r="AZ1547" s="49"/>
      <c r="BA1547" s="30"/>
      <c r="BB1547" s="12"/>
      <c r="BF1547" s="12"/>
      <c r="BG1547" s="12"/>
      <c r="BH1547" s="12"/>
      <c r="BO1547" s="7"/>
      <c r="BP1547" s="7"/>
      <c r="BQ1547" s="7"/>
      <c r="BU1547" s="7"/>
      <c r="BV1547" s="7"/>
      <c r="BW1547" s="7"/>
      <c r="CD1547" s="7"/>
      <c r="CE1547" s="7"/>
      <c r="CF1547" s="7"/>
      <c r="CJ1547" s="7"/>
      <c r="CK1547" s="7"/>
      <c r="CL1547" s="7"/>
    </row>
    <row r="1548" spans="1:90">
      <c r="A1548" s="11"/>
      <c r="B1548" s="373"/>
      <c r="C1548" s="373"/>
      <c r="D1548" s="373"/>
      <c r="E1548" s="13"/>
      <c r="F1548" s="11"/>
      <c r="G1548" s="25"/>
      <c r="H1548" s="31"/>
      <c r="I1548" s="30"/>
      <c r="M1548" s="25"/>
      <c r="N1548" s="31"/>
      <c r="O1548" s="30"/>
      <c r="V1548" s="12"/>
      <c r="W1548" s="12"/>
      <c r="X1548" s="14"/>
      <c r="AB1548" s="25"/>
      <c r="AC1548" s="12"/>
      <c r="AD1548" s="12"/>
      <c r="AK1548" s="12"/>
      <c r="AL1548" s="30"/>
      <c r="AM1548" s="32"/>
      <c r="AQ1548" s="12"/>
      <c r="AR1548" s="12"/>
      <c r="AS1548" s="12"/>
      <c r="AZ1548" s="49"/>
      <c r="BA1548" s="30"/>
      <c r="BB1548" s="12"/>
      <c r="BF1548" s="12"/>
      <c r="BG1548" s="12"/>
      <c r="BH1548" s="12"/>
      <c r="BO1548" s="7"/>
      <c r="BP1548" s="7"/>
      <c r="BQ1548" s="7"/>
      <c r="BU1548" s="7"/>
      <c r="BV1548" s="7"/>
      <c r="BW1548" s="7"/>
      <c r="CD1548" s="7"/>
      <c r="CE1548" s="7"/>
      <c r="CF1548" s="7"/>
      <c r="CJ1548" s="7"/>
      <c r="CK1548" s="7"/>
      <c r="CL1548" s="7"/>
    </row>
    <row r="1549" spans="1:90">
      <c r="A1549" s="11"/>
      <c r="B1549" s="373"/>
      <c r="C1549" s="373"/>
      <c r="D1549" s="373"/>
      <c r="E1549" s="13"/>
      <c r="F1549" s="11"/>
      <c r="G1549" s="25"/>
      <c r="H1549" s="31"/>
      <c r="I1549" s="30"/>
      <c r="M1549" s="25"/>
      <c r="N1549" s="31"/>
      <c r="O1549" s="30"/>
      <c r="V1549" s="12"/>
      <c r="W1549" s="12"/>
      <c r="X1549" s="14"/>
      <c r="AB1549" s="25"/>
      <c r="AC1549" s="12"/>
      <c r="AD1549" s="12"/>
      <c r="AK1549" s="12"/>
      <c r="AL1549" s="30"/>
      <c r="AM1549" s="32"/>
      <c r="AQ1549" s="12"/>
      <c r="AR1549" s="12"/>
      <c r="AS1549" s="12"/>
      <c r="AZ1549" s="49"/>
      <c r="BA1549" s="30"/>
      <c r="BB1549" s="12"/>
      <c r="BF1549" s="12"/>
      <c r="BG1549" s="12"/>
      <c r="BH1549" s="12"/>
      <c r="BO1549" s="7"/>
      <c r="BP1549" s="7"/>
      <c r="BQ1549" s="7"/>
      <c r="BU1549" s="7"/>
      <c r="BV1549" s="7"/>
      <c r="BW1549" s="7"/>
      <c r="CD1549" s="7"/>
      <c r="CE1549" s="7"/>
      <c r="CF1549" s="7"/>
      <c r="CJ1549" s="7"/>
      <c r="CK1549" s="7"/>
      <c r="CL1549" s="7"/>
    </row>
    <row r="1550" spans="1:90">
      <c r="A1550" s="11"/>
      <c r="B1550" s="373"/>
      <c r="C1550" s="373"/>
      <c r="D1550" s="373"/>
      <c r="E1550" s="13"/>
      <c r="F1550" s="11"/>
      <c r="G1550" s="25"/>
      <c r="H1550" s="31"/>
      <c r="I1550" s="30"/>
      <c r="M1550" s="25"/>
      <c r="N1550" s="31"/>
      <c r="O1550" s="30"/>
      <c r="V1550" s="12"/>
      <c r="W1550" s="12"/>
      <c r="X1550" s="14"/>
      <c r="AB1550" s="25"/>
      <c r="AC1550" s="12"/>
      <c r="AD1550" s="12"/>
      <c r="AK1550" s="12"/>
      <c r="AL1550" s="30"/>
      <c r="AM1550" s="32"/>
      <c r="AQ1550" s="12"/>
      <c r="AR1550" s="12"/>
      <c r="AS1550" s="12"/>
      <c r="AZ1550" s="49"/>
      <c r="BA1550" s="30"/>
      <c r="BB1550" s="12"/>
      <c r="BF1550" s="12"/>
      <c r="BG1550" s="12"/>
      <c r="BH1550" s="12"/>
      <c r="BO1550" s="7"/>
      <c r="BP1550" s="7"/>
      <c r="BQ1550" s="7"/>
      <c r="BU1550" s="7"/>
      <c r="BV1550" s="7"/>
      <c r="BW1550" s="7"/>
      <c r="CD1550" s="7"/>
      <c r="CE1550" s="7"/>
      <c r="CF1550" s="7"/>
      <c r="CJ1550" s="7"/>
      <c r="CK1550" s="7"/>
      <c r="CL1550" s="7"/>
    </row>
    <row r="1551" spans="1:90">
      <c r="A1551" s="11"/>
      <c r="B1551" s="373"/>
      <c r="C1551" s="373"/>
      <c r="D1551" s="373"/>
      <c r="E1551" s="13"/>
      <c r="F1551" s="11"/>
      <c r="G1551" s="25"/>
      <c r="H1551" s="31"/>
      <c r="I1551" s="30"/>
      <c r="M1551" s="25"/>
      <c r="N1551" s="31"/>
      <c r="O1551" s="30"/>
      <c r="V1551" s="12"/>
      <c r="W1551" s="12"/>
      <c r="X1551" s="14"/>
      <c r="AB1551" s="25"/>
      <c r="AC1551" s="12"/>
      <c r="AD1551" s="12"/>
      <c r="AK1551" s="12"/>
      <c r="AL1551" s="30"/>
      <c r="AM1551" s="32"/>
      <c r="AQ1551" s="12"/>
      <c r="AR1551" s="12"/>
      <c r="AS1551" s="12"/>
      <c r="AZ1551" s="49"/>
      <c r="BA1551" s="30"/>
      <c r="BB1551" s="12"/>
      <c r="BF1551" s="12"/>
      <c r="BG1551" s="12"/>
      <c r="BH1551" s="12"/>
      <c r="BO1551" s="7"/>
      <c r="BP1551" s="7"/>
      <c r="BQ1551" s="7"/>
      <c r="BU1551" s="7"/>
      <c r="BV1551" s="7"/>
      <c r="BW1551" s="7"/>
      <c r="CD1551" s="7"/>
      <c r="CE1551" s="7"/>
      <c r="CF1551" s="7"/>
      <c r="CJ1551" s="7"/>
      <c r="CK1551" s="7"/>
      <c r="CL1551" s="7"/>
    </row>
    <row r="1552" spans="1:90">
      <c r="A1552" s="11"/>
      <c r="B1552" s="373"/>
      <c r="C1552" s="373"/>
      <c r="D1552" s="373"/>
      <c r="E1552" s="13"/>
      <c r="F1552" s="11"/>
      <c r="G1552" s="25"/>
      <c r="H1552" s="31"/>
      <c r="I1552" s="30"/>
      <c r="M1552" s="25"/>
      <c r="N1552" s="31"/>
      <c r="O1552" s="30"/>
      <c r="V1552" s="12"/>
      <c r="W1552" s="12"/>
      <c r="X1552" s="14"/>
      <c r="AB1552" s="25"/>
      <c r="AC1552" s="12"/>
      <c r="AD1552" s="12"/>
      <c r="AK1552" s="12"/>
      <c r="AL1552" s="30"/>
      <c r="AM1552" s="32"/>
      <c r="AQ1552" s="12"/>
      <c r="AR1552" s="12"/>
      <c r="AS1552" s="12"/>
      <c r="AZ1552" s="49"/>
      <c r="BA1552" s="30"/>
      <c r="BB1552" s="12"/>
      <c r="BF1552" s="12"/>
      <c r="BG1552" s="12"/>
      <c r="BH1552" s="12"/>
      <c r="BO1552" s="7"/>
      <c r="BP1552" s="7"/>
      <c r="BQ1552" s="7"/>
      <c r="BU1552" s="7"/>
      <c r="BV1552" s="7"/>
      <c r="BW1552" s="7"/>
      <c r="CD1552" s="7"/>
      <c r="CE1552" s="7"/>
      <c r="CF1552" s="7"/>
      <c r="CJ1552" s="7"/>
      <c r="CK1552" s="7"/>
      <c r="CL1552" s="7"/>
    </row>
    <row r="1553" spans="1:90">
      <c r="A1553" s="11"/>
      <c r="B1553" s="373"/>
      <c r="C1553" s="373"/>
      <c r="D1553" s="373"/>
      <c r="E1553" s="13"/>
      <c r="F1553" s="11"/>
      <c r="G1553" s="25"/>
      <c r="H1553" s="31"/>
      <c r="I1553" s="30"/>
      <c r="M1553" s="25"/>
      <c r="N1553" s="31"/>
      <c r="O1553" s="30"/>
      <c r="V1553" s="12"/>
      <c r="W1553" s="12"/>
      <c r="X1553" s="14"/>
      <c r="AB1553" s="25"/>
      <c r="AC1553" s="12"/>
      <c r="AD1553" s="12"/>
      <c r="AK1553" s="12"/>
      <c r="AL1553" s="30"/>
      <c r="AM1553" s="32"/>
      <c r="AQ1553" s="12"/>
      <c r="AR1553" s="12"/>
      <c r="AS1553" s="12"/>
      <c r="AZ1553" s="49"/>
      <c r="BA1553" s="30"/>
      <c r="BB1553" s="12"/>
      <c r="BF1553" s="12"/>
      <c r="BG1553" s="12"/>
      <c r="BH1553" s="12"/>
      <c r="BO1553" s="7"/>
      <c r="BP1553" s="7"/>
      <c r="BQ1553" s="7"/>
      <c r="BU1553" s="7"/>
      <c r="BV1553" s="7"/>
      <c r="BW1553" s="7"/>
      <c r="CD1553" s="7"/>
      <c r="CE1553" s="7"/>
      <c r="CF1553" s="7"/>
      <c r="CJ1553" s="7"/>
      <c r="CK1553" s="7"/>
      <c r="CL1553" s="7"/>
    </row>
    <row r="1554" spans="1:90">
      <c r="A1554" s="11"/>
      <c r="B1554" s="373"/>
      <c r="C1554" s="373"/>
      <c r="D1554" s="373"/>
      <c r="E1554" s="13"/>
      <c r="F1554" s="11"/>
      <c r="G1554" s="25"/>
      <c r="H1554" s="31"/>
      <c r="I1554" s="30"/>
      <c r="M1554" s="25"/>
      <c r="N1554" s="31"/>
      <c r="O1554" s="30"/>
      <c r="V1554" s="12"/>
      <c r="W1554" s="12"/>
      <c r="X1554" s="14"/>
      <c r="AB1554" s="25"/>
      <c r="AC1554" s="12"/>
      <c r="AD1554" s="12"/>
      <c r="AK1554" s="12"/>
      <c r="AL1554" s="30"/>
      <c r="AM1554" s="32"/>
      <c r="AQ1554" s="12"/>
      <c r="AR1554" s="12"/>
      <c r="AS1554" s="12"/>
      <c r="AZ1554" s="49"/>
      <c r="BA1554" s="30"/>
      <c r="BB1554" s="12"/>
      <c r="BF1554" s="12"/>
      <c r="BG1554" s="12"/>
      <c r="BH1554" s="12"/>
      <c r="BO1554" s="7"/>
      <c r="BP1554" s="7"/>
      <c r="BQ1554" s="7"/>
      <c r="BU1554" s="7"/>
      <c r="BV1554" s="7"/>
      <c r="BW1554" s="7"/>
      <c r="CD1554" s="7"/>
      <c r="CE1554" s="7"/>
      <c r="CF1554" s="7"/>
      <c r="CJ1554" s="7"/>
      <c r="CK1554" s="7"/>
      <c r="CL1554" s="7"/>
    </row>
    <row r="1555" spans="1:90">
      <c r="A1555" s="11"/>
      <c r="B1555" s="373"/>
      <c r="C1555" s="373"/>
      <c r="D1555" s="373"/>
      <c r="E1555" s="13"/>
      <c r="F1555" s="11"/>
      <c r="G1555" s="25"/>
      <c r="H1555" s="31"/>
      <c r="I1555" s="30"/>
      <c r="M1555" s="25"/>
      <c r="N1555" s="31"/>
      <c r="O1555" s="30"/>
      <c r="V1555" s="12"/>
      <c r="W1555" s="12"/>
      <c r="X1555" s="14"/>
      <c r="AB1555" s="25"/>
      <c r="AC1555" s="12"/>
      <c r="AD1555" s="12"/>
      <c r="AK1555" s="12"/>
      <c r="AL1555" s="30"/>
      <c r="AM1555" s="32"/>
      <c r="AQ1555" s="12"/>
      <c r="AR1555" s="12"/>
      <c r="AS1555" s="12"/>
      <c r="AZ1555" s="49"/>
      <c r="BA1555" s="30"/>
      <c r="BB1555" s="12"/>
      <c r="BF1555" s="12"/>
      <c r="BG1555" s="12"/>
      <c r="BH1555" s="12"/>
      <c r="BO1555" s="7"/>
      <c r="BP1555" s="7"/>
      <c r="BQ1555" s="7"/>
      <c r="BU1555" s="7"/>
      <c r="BV1555" s="7"/>
      <c r="BW1555" s="7"/>
      <c r="CD1555" s="7"/>
      <c r="CE1555" s="7"/>
      <c r="CF1555" s="7"/>
      <c r="CJ1555" s="7"/>
      <c r="CK1555" s="7"/>
      <c r="CL1555" s="7"/>
    </row>
    <row r="1556" spans="1:90">
      <c r="A1556" s="11"/>
      <c r="B1556" s="373"/>
      <c r="C1556" s="373"/>
      <c r="D1556" s="373"/>
      <c r="E1556" s="13"/>
      <c r="F1556" s="11"/>
      <c r="G1556" s="25"/>
      <c r="H1556" s="31"/>
      <c r="I1556" s="30"/>
      <c r="M1556" s="25"/>
      <c r="N1556" s="31"/>
      <c r="O1556" s="30"/>
      <c r="V1556" s="12"/>
      <c r="W1556" s="12"/>
      <c r="X1556" s="14"/>
      <c r="AB1556" s="25"/>
      <c r="AC1556" s="12"/>
      <c r="AD1556" s="12"/>
      <c r="AK1556" s="12"/>
      <c r="AL1556" s="30"/>
      <c r="AM1556" s="32"/>
      <c r="AQ1556" s="12"/>
      <c r="AR1556" s="12"/>
      <c r="AS1556" s="12"/>
      <c r="AZ1556" s="49"/>
      <c r="BA1556" s="30"/>
      <c r="BB1556" s="12"/>
      <c r="BF1556" s="12"/>
      <c r="BG1556" s="12"/>
      <c r="BH1556" s="12"/>
      <c r="BO1556" s="7"/>
      <c r="BP1556" s="7"/>
      <c r="BQ1556" s="7"/>
      <c r="BU1556" s="7"/>
      <c r="BV1556" s="7"/>
      <c r="BW1556" s="7"/>
      <c r="CD1556" s="7"/>
      <c r="CE1556" s="7"/>
      <c r="CF1556" s="7"/>
      <c r="CJ1556" s="7"/>
      <c r="CK1556" s="7"/>
      <c r="CL1556" s="7"/>
    </row>
    <row r="1557" spans="1:90">
      <c r="A1557" s="11"/>
      <c r="B1557" s="373"/>
      <c r="C1557" s="373"/>
      <c r="D1557" s="373"/>
      <c r="E1557" s="13"/>
      <c r="F1557" s="11"/>
      <c r="G1557" s="25"/>
      <c r="H1557" s="31"/>
      <c r="I1557" s="30"/>
      <c r="M1557" s="25"/>
      <c r="N1557" s="31"/>
      <c r="O1557" s="30"/>
      <c r="V1557" s="12"/>
      <c r="W1557" s="12"/>
      <c r="X1557" s="14"/>
      <c r="AB1557" s="25"/>
      <c r="AC1557" s="12"/>
      <c r="AD1557" s="12"/>
      <c r="AK1557" s="12"/>
      <c r="AL1557" s="30"/>
      <c r="AM1557" s="32"/>
      <c r="AQ1557" s="12"/>
      <c r="AR1557" s="12"/>
      <c r="AS1557" s="12"/>
      <c r="AZ1557" s="49"/>
      <c r="BA1557" s="30"/>
      <c r="BB1557" s="12"/>
      <c r="BF1557" s="12"/>
      <c r="BG1557" s="12"/>
      <c r="BH1557" s="12"/>
      <c r="BO1557" s="7"/>
      <c r="BP1557" s="7"/>
      <c r="BQ1557" s="7"/>
      <c r="BU1557" s="7"/>
      <c r="BV1557" s="7"/>
      <c r="BW1557" s="7"/>
      <c r="CD1557" s="7"/>
      <c r="CE1557" s="7"/>
      <c r="CF1557" s="7"/>
      <c r="CJ1557" s="7"/>
      <c r="CK1557" s="7"/>
      <c r="CL1557" s="7"/>
    </row>
    <row r="1558" spans="1:90">
      <c r="A1558" s="11"/>
      <c r="B1558" s="373"/>
      <c r="C1558" s="373"/>
      <c r="D1558" s="373"/>
      <c r="E1558" s="13"/>
      <c r="F1558" s="11"/>
      <c r="G1558" s="25"/>
      <c r="H1558" s="31"/>
      <c r="I1558" s="30"/>
      <c r="M1558" s="25"/>
      <c r="N1558" s="31"/>
      <c r="O1558" s="30"/>
      <c r="V1558" s="12"/>
      <c r="W1558" s="12"/>
      <c r="X1558" s="14"/>
      <c r="AB1558" s="25"/>
      <c r="AC1558" s="12"/>
      <c r="AD1558" s="12"/>
      <c r="AK1558" s="12"/>
      <c r="AL1558" s="30"/>
      <c r="AM1558" s="32"/>
      <c r="AQ1558" s="12"/>
      <c r="AR1558" s="12"/>
      <c r="AS1558" s="12"/>
      <c r="AZ1558" s="49"/>
      <c r="BA1558" s="30"/>
      <c r="BB1558" s="12"/>
      <c r="BF1558" s="12"/>
      <c r="BG1558" s="12"/>
      <c r="BH1558" s="12"/>
      <c r="BO1558" s="7"/>
      <c r="BP1558" s="7"/>
      <c r="BQ1558" s="7"/>
      <c r="BU1558" s="7"/>
      <c r="BV1558" s="7"/>
      <c r="BW1558" s="7"/>
      <c r="CD1558" s="7"/>
      <c r="CE1558" s="7"/>
      <c r="CF1558" s="7"/>
      <c r="CJ1558" s="7"/>
      <c r="CK1558" s="7"/>
      <c r="CL1558" s="7"/>
    </row>
    <row r="1559" spans="1:90">
      <c r="A1559" s="11"/>
      <c r="B1559" s="373"/>
      <c r="C1559" s="373"/>
      <c r="D1559" s="373"/>
      <c r="E1559" s="13"/>
      <c r="F1559" s="11"/>
      <c r="G1559" s="25"/>
      <c r="H1559" s="31"/>
      <c r="I1559" s="30"/>
      <c r="M1559" s="25"/>
      <c r="N1559" s="31"/>
      <c r="O1559" s="30"/>
      <c r="V1559" s="12"/>
      <c r="W1559" s="12"/>
      <c r="X1559" s="14"/>
      <c r="AB1559" s="25"/>
      <c r="AC1559" s="12"/>
      <c r="AD1559" s="12"/>
      <c r="AK1559" s="12"/>
      <c r="AL1559" s="30"/>
      <c r="AM1559" s="32"/>
      <c r="AQ1559" s="12"/>
      <c r="AR1559" s="12"/>
      <c r="AS1559" s="12"/>
      <c r="AZ1559" s="49"/>
      <c r="BA1559" s="30"/>
      <c r="BB1559" s="12"/>
      <c r="BF1559" s="12"/>
      <c r="BG1559" s="12"/>
      <c r="BH1559" s="12"/>
      <c r="BO1559" s="7"/>
      <c r="BP1559" s="7"/>
      <c r="BQ1559" s="7"/>
      <c r="BU1559" s="7"/>
      <c r="BV1559" s="7"/>
      <c r="BW1559" s="7"/>
      <c r="CD1559" s="7"/>
      <c r="CE1559" s="7"/>
      <c r="CF1559" s="7"/>
      <c r="CJ1559" s="7"/>
      <c r="CK1559" s="7"/>
      <c r="CL1559" s="7"/>
    </row>
    <row r="1560" spans="1:90">
      <c r="A1560" s="11"/>
      <c r="B1560" s="373"/>
      <c r="C1560" s="373"/>
      <c r="D1560" s="373"/>
      <c r="E1560" s="13"/>
      <c r="F1560" s="11"/>
      <c r="G1560" s="25"/>
      <c r="H1560" s="31"/>
      <c r="I1560" s="30"/>
      <c r="M1560" s="25"/>
      <c r="N1560" s="31"/>
      <c r="O1560" s="30"/>
      <c r="V1560" s="12"/>
      <c r="W1560" s="12"/>
      <c r="X1560" s="14"/>
      <c r="AB1560" s="25"/>
      <c r="AC1560" s="12"/>
      <c r="AD1560" s="12"/>
      <c r="AK1560" s="12"/>
      <c r="AL1560" s="30"/>
      <c r="AM1560" s="32"/>
      <c r="AQ1560" s="12"/>
      <c r="AR1560" s="12"/>
      <c r="AS1560" s="12"/>
      <c r="AZ1560" s="49"/>
      <c r="BA1560" s="30"/>
      <c r="BB1560" s="12"/>
      <c r="BF1560" s="12"/>
      <c r="BG1560" s="12"/>
      <c r="BH1560" s="12"/>
      <c r="BO1560" s="7"/>
      <c r="BP1560" s="7"/>
      <c r="BQ1560" s="7"/>
      <c r="BU1560" s="7"/>
      <c r="BV1560" s="7"/>
      <c r="BW1560" s="7"/>
      <c r="CD1560" s="7"/>
      <c r="CE1560" s="7"/>
      <c r="CF1560" s="7"/>
      <c r="CJ1560" s="7"/>
      <c r="CK1560" s="7"/>
      <c r="CL1560" s="7"/>
    </row>
    <row r="1561" spans="1:90">
      <c r="A1561" s="11"/>
      <c r="B1561" s="373"/>
      <c r="C1561" s="373"/>
      <c r="D1561" s="373"/>
      <c r="E1561" s="13"/>
      <c r="F1561" s="11"/>
      <c r="G1561" s="25"/>
      <c r="H1561" s="31"/>
      <c r="I1561" s="30"/>
      <c r="M1561" s="25"/>
      <c r="N1561" s="31"/>
      <c r="O1561" s="30"/>
      <c r="V1561" s="12"/>
      <c r="W1561" s="12"/>
      <c r="X1561" s="14"/>
      <c r="AB1561" s="25"/>
      <c r="AC1561" s="12"/>
      <c r="AD1561" s="12"/>
      <c r="AK1561" s="12"/>
      <c r="AL1561" s="30"/>
      <c r="AM1561" s="32"/>
      <c r="AQ1561" s="12"/>
      <c r="AR1561" s="12"/>
      <c r="AS1561" s="12"/>
      <c r="AZ1561" s="49"/>
      <c r="BA1561" s="30"/>
      <c r="BB1561" s="12"/>
      <c r="BF1561" s="12"/>
      <c r="BG1561" s="12"/>
      <c r="BH1561" s="12"/>
      <c r="BO1561" s="7"/>
      <c r="BP1561" s="7"/>
      <c r="BQ1561" s="7"/>
      <c r="BU1561" s="7"/>
      <c r="BV1561" s="7"/>
      <c r="BW1561" s="7"/>
      <c r="CD1561" s="7"/>
      <c r="CE1561" s="7"/>
      <c r="CF1561" s="7"/>
      <c r="CJ1561" s="7"/>
      <c r="CK1561" s="7"/>
      <c r="CL1561" s="7"/>
    </row>
    <row r="1562" spans="1:90">
      <c r="A1562" s="11"/>
      <c r="B1562" s="373"/>
      <c r="C1562" s="373"/>
      <c r="D1562" s="373"/>
      <c r="E1562" s="13"/>
      <c r="F1562" s="11"/>
      <c r="G1562" s="25"/>
      <c r="H1562" s="31"/>
      <c r="I1562" s="30"/>
      <c r="M1562" s="25"/>
      <c r="N1562" s="31"/>
      <c r="O1562" s="30"/>
      <c r="V1562" s="12"/>
      <c r="W1562" s="12"/>
      <c r="X1562" s="14"/>
      <c r="AB1562" s="25"/>
      <c r="AC1562" s="12"/>
      <c r="AD1562" s="12"/>
      <c r="AK1562" s="12"/>
      <c r="AL1562" s="30"/>
      <c r="AM1562" s="32"/>
      <c r="AQ1562" s="12"/>
      <c r="AR1562" s="12"/>
      <c r="AS1562" s="12"/>
      <c r="AZ1562" s="49"/>
      <c r="BA1562" s="30"/>
      <c r="BB1562" s="12"/>
      <c r="BF1562" s="12"/>
      <c r="BG1562" s="12"/>
      <c r="BH1562" s="12"/>
      <c r="BO1562" s="7"/>
      <c r="BP1562" s="7"/>
      <c r="BQ1562" s="7"/>
      <c r="BU1562" s="7"/>
      <c r="BV1562" s="7"/>
      <c r="BW1562" s="7"/>
      <c r="CD1562" s="7"/>
      <c r="CE1562" s="7"/>
      <c r="CF1562" s="7"/>
      <c r="CJ1562" s="7"/>
      <c r="CK1562" s="7"/>
      <c r="CL1562" s="7"/>
    </row>
    <row r="1563" spans="1:90">
      <c r="A1563" s="11"/>
      <c r="B1563" s="373"/>
      <c r="C1563" s="373"/>
      <c r="D1563" s="373"/>
      <c r="E1563" s="13"/>
      <c r="F1563" s="11"/>
      <c r="G1563" s="25"/>
      <c r="H1563" s="31"/>
      <c r="I1563" s="30"/>
      <c r="M1563" s="25"/>
      <c r="N1563" s="31"/>
      <c r="O1563" s="30"/>
      <c r="V1563" s="12"/>
      <c r="W1563" s="12"/>
      <c r="X1563" s="14"/>
      <c r="AB1563" s="25"/>
      <c r="AC1563" s="12"/>
      <c r="AD1563" s="12"/>
      <c r="AK1563" s="12"/>
      <c r="AL1563" s="30"/>
      <c r="AM1563" s="32"/>
      <c r="AQ1563" s="12"/>
      <c r="AR1563" s="12"/>
      <c r="AS1563" s="12"/>
      <c r="AZ1563" s="49"/>
      <c r="BA1563" s="30"/>
      <c r="BB1563" s="12"/>
      <c r="BF1563" s="12"/>
      <c r="BG1563" s="12"/>
      <c r="BH1563" s="12"/>
      <c r="BO1563" s="7"/>
      <c r="BP1563" s="7"/>
      <c r="BQ1563" s="7"/>
      <c r="BU1563" s="7"/>
      <c r="BV1563" s="7"/>
      <c r="BW1563" s="7"/>
      <c r="CD1563" s="7"/>
      <c r="CE1563" s="7"/>
      <c r="CF1563" s="7"/>
      <c r="CJ1563" s="7"/>
      <c r="CK1563" s="7"/>
      <c r="CL1563" s="7"/>
    </row>
    <row r="1564" spans="1:90">
      <c r="A1564" s="11"/>
      <c r="B1564" s="373"/>
      <c r="C1564" s="373"/>
      <c r="D1564" s="373"/>
      <c r="E1564" s="13"/>
      <c r="F1564" s="11"/>
      <c r="G1564" s="25"/>
      <c r="H1564" s="31"/>
      <c r="I1564" s="30"/>
      <c r="M1564" s="25"/>
      <c r="N1564" s="31"/>
      <c r="O1564" s="30"/>
      <c r="V1564" s="12"/>
      <c r="W1564" s="12"/>
      <c r="X1564" s="14"/>
      <c r="AB1564" s="25"/>
      <c r="AC1564" s="12"/>
      <c r="AD1564" s="12"/>
      <c r="AK1564" s="12"/>
      <c r="AL1564" s="30"/>
      <c r="AM1564" s="32"/>
      <c r="AQ1564" s="12"/>
      <c r="AR1564" s="12"/>
      <c r="AS1564" s="12"/>
      <c r="AZ1564" s="49"/>
      <c r="BA1564" s="30"/>
      <c r="BB1564" s="12"/>
      <c r="BF1564" s="12"/>
      <c r="BG1564" s="12"/>
      <c r="BH1564" s="12"/>
      <c r="BO1564" s="7"/>
      <c r="BP1564" s="7"/>
      <c r="BQ1564" s="7"/>
      <c r="BU1564" s="7"/>
      <c r="BV1564" s="7"/>
      <c r="BW1564" s="7"/>
      <c r="CD1564" s="7"/>
      <c r="CE1564" s="7"/>
      <c r="CF1564" s="7"/>
      <c r="CJ1564" s="7"/>
      <c r="CK1564" s="7"/>
      <c r="CL1564" s="7"/>
    </row>
    <row r="1565" spans="1:90">
      <c r="A1565" s="11"/>
      <c r="B1565" s="373"/>
      <c r="C1565" s="373"/>
      <c r="D1565" s="373"/>
      <c r="E1565" s="13"/>
      <c r="F1565" s="11"/>
      <c r="G1565" s="25"/>
      <c r="H1565" s="31"/>
      <c r="I1565" s="30"/>
      <c r="M1565" s="25"/>
      <c r="N1565" s="31"/>
      <c r="O1565" s="30"/>
      <c r="V1565" s="12"/>
      <c r="W1565" s="12"/>
      <c r="X1565" s="14"/>
      <c r="AB1565" s="25"/>
      <c r="AC1565" s="12"/>
      <c r="AD1565" s="12"/>
      <c r="AK1565" s="12"/>
      <c r="AL1565" s="30"/>
      <c r="AM1565" s="32"/>
      <c r="AQ1565" s="12"/>
      <c r="AR1565" s="12"/>
      <c r="AS1565" s="12"/>
      <c r="AZ1565" s="49"/>
      <c r="BA1565" s="30"/>
      <c r="BB1565" s="12"/>
      <c r="BF1565" s="12"/>
      <c r="BG1565" s="12"/>
      <c r="BH1565" s="12"/>
      <c r="BO1565" s="7"/>
      <c r="BP1565" s="7"/>
      <c r="BQ1565" s="7"/>
      <c r="BU1565" s="7"/>
      <c r="BV1565" s="7"/>
      <c r="BW1565" s="7"/>
      <c r="CD1565" s="7"/>
      <c r="CE1565" s="7"/>
      <c r="CF1565" s="7"/>
      <c r="CJ1565" s="7"/>
      <c r="CK1565" s="7"/>
      <c r="CL1565" s="7"/>
    </row>
    <row r="1566" spans="1:90">
      <c r="A1566" s="11"/>
      <c r="B1566" s="373"/>
      <c r="C1566" s="373"/>
      <c r="D1566" s="373"/>
      <c r="E1566" s="13"/>
      <c r="F1566" s="11"/>
      <c r="G1566" s="25"/>
      <c r="H1566" s="31"/>
      <c r="I1566" s="30"/>
      <c r="M1566" s="25"/>
      <c r="N1566" s="31"/>
      <c r="O1566" s="30"/>
      <c r="V1566" s="12"/>
      <c r="W1566" s="12"/>
      <c r="X1566" s="14"/>
      <c r="AB1566" s="25"/>
      <c r="AC1566" s="12"/>
      <c r="AD1566" s="12"/>
      <c r="AK1566" s="12"/>
      <c r="AL1566" s="30"/>
      <c r="AM1566" s="32"/>
      <c r="AQ1566" s="12"/>
      <c r="AR1566" s="12"/>
      <c r="AS1566" s="12"/>
      <c r="AZ1566" s="49"/>
      <c r="BA1566" s="30"/>
      <c r="BB1566" s="12"/>
      <c r="BF1566" s="12"/>
      <c r="BG1566" s="12"/>
      <c r="BH1566" s="12"/>
      <c r="BO1566" s="7"/>
      <c r="BP1566" s="7"/>
      <c r="BQ1566" s="7"/>
      <c r="BU1566" s="7"/>
      <c r="BV1566" s="7"/>
      <c r="BW1566" s="7"/>
      <c r="CD1566" s="7"/>
      <c r="CE1566" s="7"/>
      <c r="CF1566" s="7"/>
      <c r="CJ1566" s="7"/>
      <c r="CK1566" s="7"/>
      <c r="CL1566" s="7"/>
    </row>
    <row r="1567" spans="1:90">
      <c r="A1567" s="11"/>
      <c r="B1567" s="373"/>
      <c r="C1567" s="373"/>
      <c r="D1567" s="373"/>
      <c r="E1567" s="13"/>
      <c r="F1567" s="11"/>
      <c r="G1567" s="25"/>
      <c r="H1567" s="31"/>
      <c r="I1567" s="30"/>
      <c r="M1567" s="25"/>
      <c r="N1567" s="31"/>
      <c r="O1567" s="30"/>
      <c r="V1567" s="12"/>
      <c r="W1567" s="12"/>
      <c r="X1567" s="14"/>
      <c r="AB1567" s="25"/>
      <c r="AC1567" s="12"/>
      <c r="AD1567" s="12"/>
      <c r="AK1567" s="12"/>
      <c r="AL1567" s="30"/>
      <c r="AM1567" s="32"/>
      <c r="AQ1567" s="12"/>
      <c r="AR1567" s="12"/>
      <c r="AS1567" s="12"/>
      <c r="AZ1567" s="49"/>
      <c r="BA1567" s="30"/>
      <c r="BB1567" s="12"/>
      <c r="BF1567" s="12"/>
      <c r="BG1567" s="12"/>
      <c r="BH1567" s="12"/>
      <c r="BO1567" s="7"/>
      <c r="BP1567" s="7"/>
      <c r="BQ1567" s="7"/>
      <c r="BU1567" s="7"/>
      <c r="BV1567" s="7"/>
      <c r="BW1567" s="7"/>
      <c r="CD1567" s="7"/>
      <c r="CE1567" s="7"/>
      <c r="CF1567" s="7"/>
      <c r="CJ1567" s="7"/>
      <c r="CK1567" s="7"/>
      <c r="CL1567" s="7"/>
    </row>
    <row r="1568" spans="1:90">
      <c r="A1568" s="11"/>
      <c r="B1568" s="373"/>
      <c r="C1568" s="373"/>
      <c r="D1568" s="373"/>
      <c r="E1568" s="13"/>
      <c r="F1568" s="11"/>
      <c r="G1568" s="25"/>
      <c r="H1568" s="31"/>
      <c r="I1568" s="30"/>
      <c r="M1568" s="25"/>
      <c r="N1568" s="31"/>
      <c r="O1568" s="30"/>
      <c r="V1568" s="12"/>
      <c r="W1568" s="12"/>
      <c r="X1568" s="14"/>
      <c r="AB1568" s="25"/>
      <c r="AC1568" s="12"/>
      <c r="AD1568" s="12"/>
      <c r="AK1568" s="12"/>
      <c r="AL1568" s="30"/>
      <c r="AM1568" s="32"/>
      <c r="AQ1568" s="12"/>
      <c r="AR1568" s="12"/>
      <c r="AS1568" s="12"/>
      <c r="AZ1568" s="49"/>
      <c r="BA1568" s="30"/>
      <c r="BB1568" s="12"/>
      <c r="BF1568" s="12"/>
      <c r="BG1568" s="12"/>
      <c r="BH1568" s="12"/>
      <c r="BO1568" s="7"/>
      <c r="BP1568" s="7"/>
      <c r="BQ1568" s="7"/>
      <c r="BU1568" s="7"/>
      <c r="BV1568" s="7"/>
      <c r="BW1568" s="7"/>
      <c r="CD1568" s="7"/>
      <c r="CE1568" s="7"/>
      <c r="CF1568" s="7"/>
      <c r="CJ1568" s="7"/>
      <c r="CK1568" s="7"/>
      <c r="CL1568" s="7"/>
    </row>
    <row r="1569" spans="1:90">
      <c r="A1569" s="11"/>
      <c r="B1569" s="373"/>
      <c r="C1569" s="373"/>
      <c r="D1569" s="373"/>
      <c r="E1569" s="13"/>
      <c r="F1569" s="11"/>
      <c r="G1569" s="25"/>
      <c r="H1569" s="31"/>
      <c r="I1569" s="30"/>
      <c r="M1569" s="25"/>
      <c r="N1569" s="31"/>
      <c r="O1569" s="30"/>
      <c r="V1569" s="12"/>
      <c r="W1569" s="12"/>
      <c r="X1569" s="14"/>
      <c r="AB1569" s="25"/>
      <c r="AC1569" s="12"/>
      <c r="AD1569" s="12"/>
      <c r="AK1569" s="12"/>
      <c r="AL1569" s="30"/>
      <c r="AM1569" s="32"/>
      <c r="AQ1569" s="12"/>
      <c r="AR1569" s="12"/>
      <c r="AS1569" s="12"/>
      <c r="AZ1569" s="49"/>
      <c r="BA1569" s="30"/>
      <c r="BB1569" s="12"/>
      <c r="BF1569" s="12"/>
      <c r="BG1569" s="12"/>
      <c r="BH1569" s="12"/>
      <c r="BO1569" s="7"/>
      <c r="BP1569" s="7"/>
      <c r="BQ1569" s="7"/>
      <c r="BU1569" s="7"/>
      <c r="BV1569" s="7"/>
      <c r="BW1569" s="7"/>
      <c r="CD1569" s="7"/>
      <c r="CE1569" s="7"/>
      <c r="CF1569" s="7"/>
      <c r="CJ1569" s="7"/>
      <c r="CK1569" s="7"/>
      <c r="CL1569" s="7"/>
    </row>
    <row r="1570" spans="1:90">
      <c r="A1570" s="11"/>
      <c r="B1570" s="373"/>
      <c r="C1570" s="373"/>
      <c r="D1570" s="373"/>
      <c r="E1570" s="13"/>
      <c r="F1570" s="11"/>
      <c r="G1570" s="25"/>
      <c r="H1570" s="31"/>
      <c r="I1570" s="30"/>
      <c r="M1570" s="25"/>
      <c r="N1570" s="31"/>
      <c r="O1570" s="30"/>
      <c r="V1570" s="12"/>
      <c r="W1570" s="12"/>
      <c r="X1570" s="14"/>
      <c r="AB1570" s="25"/>
      <c r="AC1570" s="12"/>
      <c r="AD1570" s="12"/>
      <c r="AK1570" s="12"/>
      <c r="AL1570" s="30"/>
      <c r="AM1570" s="32"/>
      <c r="AQ1570" s="12"/>
      <c r="AR1570" s="12"/>
      <c r="AS1570" s="12"/>
      <c r="AZ1570" s="49"/>
      <c r="BA1570" s="30"/>
      <c r="BB1570" s="12"/>
      <c r="BF1570" s="12"/>
      <c r="BG1570" s="12"/>
      <c r="BH1570" s="12"/>
      <c r="BO1570" s="7"/>
      <c r="BP1570" s="7"/>
      <c r="BQ1570" s="7"/>
      <c r="BU1570" s="7"/>
      <c r="BV1570" s="7"/>
      <c r="BW1570" s="7"/>
      <c r="CD1570" s="7"/>
      <c r="CE1570" s="7"/>
      <c r="CF1570" s="7"/>
      <c r="CJ1570" s="7"/>
      <c r="CK1570" s="7"/>
      <c r="CL1570" s="7"/>
    </row>
    <row r="1571" spans="1:90">
      <c r="A1571" s="11"/>
      <c r="B1571" s="373"/>
      <c r="C1571" s="373"/>
      <c r="D1571" s="373"/>
      <c r="E1571" s="13"/>
      <c r="F1571" s="11"/>
      <c r="G1571" s="25"/>
      <c r="H1571" s="31"/>
      <c r="I1571" s="30"/>
      <c r="M1571" s="25"/>
      <c r="N1571" s="31"/>
      <c r="O1571" s="30"/>
      <c r="V1571" s="12"/>
      <c r="W1571" s="12"/>
      <c r="X1571" s="14"/>
      <c r="AB1571" s="25"/>
      <c r="AC1571" s="12"/>
      <c r="AD1571" s="12"/>
      <c r="AK1571" s="12"/>
      <c r="AL1571" s="30"/>
      <c r="AM1571" s="32"/>
      <c r="AQ1571" s="12"/>
      <c r="AR1571" s="12"/>
      <c r="AS1571" s="12"/>
      <c r="AZ1571" s="49"/>
      <c r="BA1571" s="30"/>
      <c r="BB1571" s="12"/>
      <c r="BF1571" s="12"/>
      <c r="BG1571" s="12"/>
      <c r="BH1571" s="12"/>
      <c r="BO1571" s="7"/>
      <c r="BP1571" s="7"/>
      <c r="BQ1571" s="7"/>
      <c r="BU1571" s="7"/>
      <c r="BV1571" s="7"/>
      <c r="BW1571" s="7"/>
      <c r="CD1571" s="7"/>
      <c r="CE1571" s="7"/>
      <c r="CF1571" s="7"/>
      <c r="CJ1571" s="7"/>
      <c r="CK1571" s="7"/>
      <c r="CL1571" s="7"/>
    </row>
    <row r="1572" spans="1:90">
      <c r="A1572" s="11"/>
      <c r="B1572" s="373"/>
      <c r="C1572" s="373"/>
      <c r="D1572" s="373"/>
      <c r="E1572" s="13"/>
      <c r="F1572" s="11"/>
      <c r="G1572" s="25"/>
      <c r="H1572" s="31"/>
      <c r="I1572" s="30"/>
      <c r="M1572" s="25"/>
      <c r="N1572" s="31"/>
      <c r="O1572" s="30"/>
      <c r="V1572" s="12"/>
      <c r="W1572" s="12"/>
      <c r="X1572" s="14"/>
      <c r="AB1572" s="25"/>
      <c r="AC1572" s="12"/>
      <c r="AD1572" s="12"/>
      <c r="AK1572" s="12"/>
      <c r="AL1572" s="30"/>
      <c r="AM1572" s="32"/>
      <c r="AQ1572" s="12"/>
      <c r="AR1572" s="12"/>
      <c r="AS1572" s="12"/>
      <c r="AZ1572" s="49"/>
      <c r="BA1572" s="30"/>
      <c r="BB1572" s="12"/>
      <c r="BF1572" s="12"/>
      <c r="BG1572" s="12"/>
      <c r="BH1572" s="12"/>
      <c r="BO1572" s="7"/>
      <c r="BP1572" s="7"/>
      <c r="BQ1572" s="7"/>
      <c r="BU1572" s="7"/>
      <c r="BV1572" s="7"/>
      <c r="BW1572" s="7"/>
      <c r="CD1572" s="7"/>
      <c r="CE1572" s="7"/>
      <c r="CF1572" s="7"/>
      <c r="CJ1572" s="7"/>
      <c r="CK1572" s="7"/>
      <c r="CL1572" s="7"/>
    </row>
    <row r="1573" spans="1:90">
      <c r="A1573" s="11"/>
      <c r="B1573" s="373"/>
      <c r="C1573" s="373"/>
      <c r="D1573" s="373"/>
      <c r="E1573" s="13"/>
      <c r="F1573" s="11"/>
      <c r="G1573" s="25"/>
      <c r="H1573" s="31"/>
      <c r="I1573" s="30"/>
      <c r="M1573" s="25"/>
      <c r="N1573" s="31"/>
      <c r="O1573" s="30"/>
      <c r="V1573" s="12"/>
      <c r="W1573" s="12"/>
      <c r="X1573" s="14"/>
      <c r="AB1573" s="25"/>
      <c r="AC1573" s="12"/>
      <c r="AD1573" s="12"/>
      <c r="AK1573" s="12"/>
      <c r="AL1573" s="30"/>
      <c r="AM1573" s="32"/>
      <c r="AQ1573" s="12"/>
      <c r="AR1573" s="12"/>
      <c r="AS1573" s="12"/>
      <c r="AZ1573" s="49"/>
      <c r="BA1573" s="30"/>
      <c r="BB1573" s="12"/>
      <c r="BF1573" s="12"/>
      <c r="BG1573" s="12"/>
      <c r="BH1573" s="12"/>
      <c r="BO1573" s="7"/>
      <c r="BP1573" s="7"/>
      <c r="BQ1573" s="7"/>
      <c r="BU1573" s="7"/>
      <c r="BV1573" s="7"/>
      <c r="BW1573" s="7"/>
      <c r="CD1573" s="7"/>
      <c r="CE1573" s="7"/>
      <c r="CF1573" s="7"/>
      <c r="CJ1573" s="7"/>
      <c r="CK1573" s="7"/>
      <c r="CL1573" s="7"/>
    </row>
    <row r="1574" spans="1:90">
      <c r="A1574" s="11"/>
      <c r="B1574" s="373"/>
      <c r="C1574" s="373"/>
      <c r="D1574" s="373"/>
      <c r="E1574" s="13"/>
      <c r="F1574" s="11"/>
      <c r="G1574" s="25"/>
      <c r="H1574" s="31"/>
      <c r="I1574" s="30"/>
      <c r="M1574" s="25"/>
      <c r="N1574" s="31"/>
      <c r="O1574" s="30"/>
      <c r="V1574" s="12"/>
      <c r="W1574" s="12"/>
      <c r="X1574" s="14"/>
      <c r="AB1574" s="25"/>
      <c r="AC1574" s="12"/>
      <c r="AD1574" s="12"/>
      <c r="AK1574" s="12"/>
      <c r="AL1574" s="30"/>
      <c r="AM1574" s="32"/>
      <c r="AQ1574" s="12"/>
      <c r="AR1574" s="12"/>
      <c r="AS1574" s="12"/>
      <c r="AZ1574" s="49"/>
      <c r="BA1574" s="30"/>
      <c r="BB1574" s="12"/>
      <c r="BF1574" s="12"/>
      <c r="BG1574" s="12"/>
      <c r="BH1574" s="12"/>
      <c r="BO1574" s="7"/>
      <c r="BP1574" s="7"/>
      <c r="BQ1574" s="7"/>
      <c r="BU1574" s="7"/>
      <c r="BV1574" s="7"/>
      <c r="BW1574" s="7"/>
      <c r="CD1574" s="7"/>
      <c r="CE1574" s="7"/>
      <c r="CF1574" s="7"/>
      <c r="CJ1574" s="7"/>
      <c r="CK1574" s="7"/>
      <c r="CL1574" s="7"/>
    </row>
    <row r="1575" spans="1:90">
      <c r="A1575" s="11"/>
      <c r="B1575" s="373"/>
      <c r="C1575" s="373"/>
      <c r="D1575" s="373"/>
      <c r="E1575" s="13"/>
      <c r="F1575" s="11"/>
      <c r="G1575" s="25"/>
      <c r="H1575" s="31"/>
      <c r="I1575" s="30"/>
      <c r="M1575" s="25"/>
      <c r="N1575" s="31"/>
      <c r="O1575" s="30"/>
      <c r="V1575" s="12"/>
      <c r="W1575" s="12"/>
      <c r="X1575" s="14"/>
      <c r="AB1575" s="25"/>
      <c r="AC1575" s="12"/>
      <c r="AD1575" s="12"/>
      <c r="AK1575" s="12"/>
      <c r="AL1575" s="30"/>
      <c r="AM1575" s="32"/>
      <c r="AQ1575" s="12"/>
      <c r="AR1575" s="12"/>
      <c r="AS1575" s="12"/>
      <c r="AZ1575" s="49"/>
      <c r="BA1575" s="30"/>
      <c r="BB1575" s="12"/>
      <c r="BF1575" s="12"/>
      <c r="BG1575" s="12"/>
      <c r="BH1575" s="12"/>
      <c r="BO1575" s="7"/>
      <c r="BP1575" s="7"/>
      <c r="BQ1575" s="7"/>
      <c r="BU1575" s="7"/>
      <c r="BV1575" s="7"/>
      <c r="BW1575" s="7"/>
      <c r="CD1575" s="7"/>
      <c r="CE1575" s="7"/>
      <c r="CF1575" s="7"/>
      <c r="CJ1575" s="7"/>
      <c r="CK1575" s="7"/>
      <c r="CL1575" s="7"/>
    </row>
    <row r="1576" spans="1:90">
      <c r="A1576" s="11"/>
      <c r="B1576" s="373"/>
      <c r="C1576" s="373"/>
      <c r="D1576" s="373"/>
      <c r="E1576" s="13"/>
      <c r="F1576" s="11"/>
      <c r="G1576" s="25"/>
      <c r="H1576" s="31"/>
      <c r="I1576" s="30"/>
      <c r="M1576" s="25"/>
      <c r="N1576" s="31"/>
      <c r="O1576" s="30"/>
      <c r="V1576" s="12"/>
      <c r="W1576" s="12"/>
      <c r="X1576" s="14"/>
      <c r="AB1576" s="25"/>
      <c r="AC1576" s="12"/>
      <c r="AD1576" s="12"/>
      <c r="AK1576" s="12"/>
      <c r="AL1576" s="30"/>
      <c r="AM1576" s="32"/>
      <c r="AQ1576" s="12"/>
      <c r="AR1576" s="12"/>
      <c r="AS1576" s="12"/>
      <c r="AZ1576" s="49"/>
      <c r="BA1576" s="30"/>
      <c r="BB1576" s="12"/>
      <c r="BF1576" s="12"/>
      <c r="BG1576" s="12"/>
      <c r="BH1576" s="12"/>
      <c r="BO1576" s="7"/>
      <c r="BP1576" s="7"/>
      <c r="BQ1576" s="7"/>
      <c r="BU1576" s="7"/>
      <c r="BV1576" s="7"/>
      <c r="BW1576" s="7"/>
      <c r="CD1576" s="7"/>
      <c r="CE1576" s="7"/>
      <c r="CF1576" s="7"/>
      <c r="CJ1576" s="7"/>
      <c r="CK1576" s="7"/>
      <c r="CL1576" s="7"/>
    </row>
    <row r="1577" spans="1:90">
      <c r="A1577" s="11"/>
      <c r="B1577" s="373"/>
      <c r="C1577" s="373"/>
      <c r="D1577" s="373"/>
      <c r="E1577" s="13"/>
      <c r="F1577" s="11"/>
      <c r="G1577" s="25"/>
      <c r="H1577" s="31"/>
      <c r="I1577" s="30"/>
      <c r="M1577" s="25"/>
      <c r="N1577" s="31"/>
      <c r="O1577" s="30"/>
      <c r="V1577" s="12"/>
      <c r="W1577" s="12"/>
      <c r="X1577" s="14"/>
      <c r="AB1577" s="25"/>
      <c r="AC1577" s="12"/>
      <c r="AD1577" s="12"/>
      <c r="AK1577" s="12"/>
      <c r="AL1577" s="30"/>
      <c r="AM1577" s="32"/>
      <c r="AQ1577" s="12"/>
      <c r="AR1577" s="12"/>
      <c r="AS1577" s="12"/>
      <c r="AZ1577" s="49"/>
      <c r="BA1577" s="30"/>
      <c r="BB1577" s="12"/>
      <c r="BF1577" s="12"/>
      <c r="BG1577" s="12"/>
      <c r="BH1577" s="12"/>
      <c r="BO1577" s="7"/>
      <c r="BP1577" s="7"/>
      <c r="BQ1577" s="7"/>
      <c r="BU1577" s="7"/>
      <c r="BV1577" s="7"/>
      <c r="BW1577" s="7"/>
      <c r="CD1577" s="7"/>
      <c r="CE1577" s="7"/>
      <c r="CF1577" s="7"/>
      <c r="CJ1577" s="7"/>
      <c r="CK1577" s="7"/>
      <c r="CL1577" s="7"/>
    </row>
    <row r="1578" spans="1:90">
      <c r="A1578" s="11"/>
      <c r="B1578" s="373"/>
      <c r="C1578" s="373"/>
      <c r="D1578" s="373"/>
      <c r="E1578" s="13"/>
      <c r="F1578" s="11"/>
      <c r="G1578" s="25"/>
      <c r="H1578" s="31"/>
      <c r="I1578" s="30"/>
      <c r="M1578" s="25"/>
      <c r="N1578" s="31"/>
      <c r="O1578" s="30"/>
      <c r="V1578" s="12"/>
      <c r="W1578" s="12"/>
      <c r="X1578" s="14"/>
      <c r="AB1578" s="25"/>
      <c r="AC1578" s="12"/>
      <c r="AD1578" s="12"/>
      <c r="AK1578" s="12"/>
      <c r="AL1578" s="30"/>
      <c r="AM1578" s="32"/>
      <c r="AQ1578" s="12"/>
      <c r="AR1578" s="12"/>
      <c r="AS1578" s="12"/>
      <c r="AZ1578" s="49"/>
      <c r="BA1578" s="30"/>
      <c r="BB1578" s="12"/>
      <c r="BF1578" s="12"/>
      <c r="BG1578" s="12"/>
      <c r="BH1578" s="12"/>
      <c r="BO1578" s="7"/>
      <c r="BP1578" s="7"/>
      <c r="BQ1578" s="7"/>
      <c r="BU1578" s="7"/>
      <c r="BV1578" s="7"/>
      <c r="BW1578" s="7"/>
      <c r="CD1578" s="7"/>
      <c r="CE1578" s="7"/>
      <c r="CF1578" s="7"/>
      <c r="CJ1578" s="7"/>
      <c r="CK1578" s="7"/>
      <c r="CL1578" s="7"/>
    </row>
    <row r="1579" spans="1:90">
      <c r="A1579" s="11"/>
      <c r="B1579" s="373"/>
      <c r="C1579" s="373"/>
      <c r="D1579" s="373"/>
      <c r="E1579" s="13"/>
      <c r="F1579" s="11"/>
      <c r="G1579" s="25"/>
      <c r="H1579" s="31"/>
      <c r="I1579" s="30"/>
      <c r="M1579" s="25"/>
      <c r="N1579" s="31"/>
      <c r="O1579" s="30"/>
      <c r="V1579" s="12"/>
      <c r="W1579" s="12"/>
      <c r="X1579" s="14"/>
      <c r="AB1579" s="25"/>
      <c r="AC1579" s="12"/>
      <c r="AD1579" s="12"/>
      <c r="AK1579" s="12"/>
      <c r="AL1579" s="30"/>
      <c r="AM1579" s="32"/>
      <c r="AQ1579" s="12"/>
      <c r="AR1579" s="12"/>
      <c r="AS1579" s="12"/>
      <c r="AZ1579" s="49"/>
      <c r="BA1579" s="30"/>
      <c r="BB1579" s="12"/>
      <c r="BF1579" s="12"/>
      <c r="BG1579" s="12"/>
      <c r="BH1579" s="12"/>
      <c r="BO1579" s="7"/>
      <c r="BP1579" s="7"/>
      <c r="BQ1579" s="7"/>
      <c r="BU1579" s="7"/>
      <c r="BV1579" s="7"/>
      <c r="BW1579" s="7"/>
      <c r="CD1579" s="7"/>
      <c r="CE1579" s="7"/>
      <c r="CF1579" s="7"/>
      <c r="CJ1579" s="7"/>
      <c r="CK1579" s="7"/>
      <c r="CL1579" s="7"/>
    </row>
    <row r="1580" spans="1:90">
      <c r="A1580" s="11"/>
      <c r="B1580" s="373"/>
      <c r="C1580" s="373"/>
      <c r="D1580" s="373"/>
      <c r="E1580" s="13"/>
      <c r="F1580" s="11"/>
      <c r="G1580" s="25"/>
      <c r="H1580" s="31"/>
      <c r="I1580" s="30"/>
      <c r="M1580" s="25"/>
      <c r="N1580" s="31"/>
      <c r="O1580" s="30"/>
      <c r="V1580" s="12"/>
      <c r="W1580" s="12"/>
      <c r="X1580" s="14"/>
      <c r="AB1580" s="25"/>
      <c r="AC1580" s="12"/>
      <c r="AD1580" s="12"/>
      <c r="AK1580" s="12"/>
      <c r="AL1580" s="30"/>
      <c r="AM1580" s="32"/>
      <c r="AQ1580" s="12"/>
      <c r="AR1580" s="12"/>
      <c r="AS1580" s="12"/>
      <c r="AZ1580" s="49"/>
      <c r="BA1580" s="30"/>
      <c r="BB1580" s="12"/>
      <c r="BF1580" s="12"/>
      <c r="BG1580" s="12"/>
      <c r="BH1580" s="12"/>
      <c r="BO1580" s="7"/>
      <c r="BP1580" s="7"/>
      <c r="BQ1580" s="7"/>
      <c r="BU1580" s="7"/>
      <c r="BV1580" s="7"/>
      <c r="BW1580" s="7"/>
      <c r="CD1580" s="7"/>
      <c r="CE1580" s="7"/>
      <c r="CF1580" s="7"/>
      <c r="CJ1580" s="7"/>
      <c r="CK1580" s="7"/>
      <c r="CL1580" s="7"/>
    </row>
    <row r="1581" spans="1:90">
      <c r="A1581" s="11"/>
      <c r="B1581" s="373"/>
      <c r="C1581" s="373"/>
      <c r="D1581" s="373"/>
      <c r="E1581" s="13"/>
      <c r="F1581" s="11"/>
      <c r="G1581" s="25"/>
      <c r="H1581" s="31"/>
      <c r="I1581" s="30"/>
      <c r="M1581" s="25"/>
      <c r="N1581" s="31"/>
      <c r="O1581" s="30"/>
      <c r="V1581" s="12"/>
      <c r="W1581" s="12"/>
      <c r="X1581" s="14"/>
      <c r="AB1581" s="25"/>
      <c r="AC1581" s="12"/>
      <c r="AD1581" s="12"/>
      <c r="AK1581" s="12"/>
      <c r="AL1581" s="30"/>
      <c r="AM1581" s="32"/>
      <c r="AQ1581" s="12"/>
      <c r="AR1581" s="12"/>
      <c r="AS1581" s="12"/>
      <c r="AZ1581" s="49"/>
      <c r="BA1581" s="30"/>
      <c r="BB1581" s="12"/>
      <c r="BF1581" s="12"/>
      <c r="BG1581" s="12"/>
      <c r="BH1581" s="12"/>
      <c r="BO1581" s="7"/>
      <c r="BP1581" s="7"/>
      <c r="BQ1581" s="7"/>
      <c r="BU1581" s="7"/>
      <c r="BV1581" s="7"/>
      <c r="BW1581" s="7"/>
      <c r="CD1581" s="7"/>
      <c r="CE1581" s="7"/>
      <c r="CF1581" s="7"/>
      <c r="CJ1581" s="7"/>
      <c r="CK1581" s="7"/>
      <c r="CL1581" s="7"/>
    </row>
    <row r="1582" spans="1:90">
      <c r="A1582" s="11"/>
      <c r="B1582" s="373"/>
      <c r="C1582" s="373"/>
      <c r="D1582" s="373"/>
      <c r="E1582" s="13"/>
      <c r="F1582" s="11"/>
      <c r="G1582" s="25"/>
      <c r="H1582" s="31"/>
      <c r="I1582" s="30"/>
      <c r="M1582" s="25"/>
      <c r="N1582" s="31"/>
      <c r="O1582" s="30"/>
      <c r="V1582" s="12"/>
      <c r="W1582" s="12"/>
      <c r="X1582" s="14"/>
      <c r="AB1582" s="25"/>
      <c r="AC1582" s="12"/>
      <c r="AD1582" s="12"/>
      <c r="AK1582" s="12"/>
      <c r="AL1582" s="30"/>
      <c r="AM1582" s="32"/>
      <c r="AQ1582" s="12"/>
      <c r="AR1582" s="12"/>
      <c r="AS1582" s="12"/>
      <c r="AZ1582" s="49"/>
      <c r="BA1582" s="30"/>
      <c r="BB1582" s="12"/>
      <c r="BF1582" s="12"/>
      <c r="BG1582" s="12"/>
      <c r="BH1582" s="12"/>
      <c r="BO1582" s="7"/>
      <c r="BP1582" s="7"/>
      <c r="BQ1582" s="7"/>
      <c r="BU1582" s="7"/>
      <c r="BV1582" s="7"/>
      <c r="BW1582" s="7"/>
      <c r="CD1582" s="7"/>
      <c r="CE1582" s="7"/>
      <c r="CF1582" s="7"/>
      <c r="CJ1582" s="7"/>
      <c r="CK1582" s="7"/>
      <c r="CL1582" s="7"/>
    </row>
    <row r="1583" spans="1:90">
      <c r="A1583" s="11"/>
      <c r="B1583" s="373"/>
      <c r="C1583" s="373"/>
      <c r="D1583" s="373"/>
      <c r="E1583" s="13"/>
      <c r="F1583" s="11"/>
      <c r="G1583" s="25"/>
      <c r="H1583" s="31"/>
      <c r="I1583" s="30"/>
      <c r="M1583" s="25"/>
      <c r="N1583" s="31"/>
      <c r="O1583" s="30"/>
      <c r="V1583" s="12"/>
      <c r="W1583" s="12"/>
      <c r="X1583" s="14"/>
      <c r="AB1583" s="25"/>
      <c r="AC1583" s="12"/>
      <c r="AD1583" s="12"/>
      <c r="AK1583" s="12"/>
      <c r="AL1583" s="30"/>
      <c r="AM1583" s="32"/>
      <c r="AQ1583" s="12"/>
      <c r="AR1583" s="12"/>
      <c r="AS1583" s="12"/>
      <c r="AZ1583" s="49"/>
      <c r="BA1583" s="30"/>
      <c r="BB1583" s="12"/>
      <c r="BF1583" s="12"/>
      <c r="BG1583" s="12"/>
      <c r="BH1583" s="12"/>
      <c r="BO1583" s="7"/>
      <c r="BP1583" s="7"/>
      <c r="BQ1583" s="7"/>
      <c r="BU1583" s="7"/>
      <c r="BV1583" s="7"/>
      <c r="BW1583" s="7"/>
      <c r="CD1583" s="7"/>
      <c r="CE1583" s="7"/>
      <c r="CF1583" s="7"/>
      <c r="CJ1583" s="7"/>
      <c r="CK1583" s="7"/>
      <c r="CL1583" s="7"/>
    </row>
    <row r="1584" spans="1:90">
      <c r="A1584" s="11"/>
      <c r="B1584" s="373"/>
      <c r="C1584" s="373"/>
      <c r="D1584" s="373"/>
      <c r="E1584" s="13"/>
      <c r="F1584" s="11"/>
      <c r="G1584" s="25"/>
      <c r="H1584" s="31"/>
      <c r="I1584" s="30"/>
      <c r="M1584" s="25"/>
      <c r="N1584" s="31"/>
      <c r="O1584" s="30"/>
      <c r="V1584" s="12"/>
      <c r="W1584" s="12"/>
      <c r="X1584" s="14"/>
      <c r="AB1584" s="25"/>
      <c r="AC1584" s="12"/>
      <c r="AD1584" s="12"/>
      <c r="AK1584" s="12"/>
      <c r="AL1584" s="30"/>
      <c r="AM1584" s="32"/>
      <c r="AQ1584" s="12"/>
      <c r="AR1584" s="12"/>
      <c r="AS1584" s="12"/>
      <c r="AZ1584" s="49"/>
      <c r="BA1584" s="30"/>
      <c r="BB1584" s="12"/>
      <c r="BF1584" s="12"/>
      <c r="BG1584" s="12"/>
      <c r="BH1584" s="12"/>
      <c r="BO1584" s="7"/>
      <c r="BP1584" s="7"/>
      <c r="BQ1584" s="7"/>
      <c r="BU1584" s="7"/>
      <c r="BV1584" s="7"/>
      <c r="BW1584" s="7"/>
      <c r="CD1584" s="7"/>
      <c r="CE1584" s="7"/>
      <c r="CF1584" s="7"/>
      <c r="CJ1584" s="7"/>
      <c r="CK1584" s="7"/>
      <c r="CL1584" s="7"/>
    </row>
    <row r="1585" spans="1:90">
      <c r="A1585" s="11"/>
      <c r="B1585" s="373"/>
      <c r="C1585" s="373"/>
      <c r="D1585" s="373"/>
      <c r="E1585" s="13"/>
      <c r="F1585" s="11"/>
      <c r="G1585" s="25"/>
      <c r="H1585" s="31"/>
      <c r="I1585" s="30"/>
      <c r="M1585" s="25"/>
      <c r="N1585" s="31"/>
      <c r="O1585" s="30"/>
      <c r="V1585" s="12"/>
      <c r="W1585" s="12"/>
      <c r="X1585" s="14"/>
      <c r="AB1585" s="25"/>
      <c r="AC1585" s="12"/>
      <c r="AD1585" s="12"/>
      <c r="AK1585" s="12"/>
      <c r="AL1585" s="30"/>
      <c r="AM1585" s="32"/>
      <c r="AQ1585" s="12"/>
      <c r="AR1585" s="12"/>
      <c r="AS1585" s="12"/>
      <c r="AZ1585" s="49"/>
      <c r="BA1585" s="30"/>
      <c r="BB1585" s="12"/>
      <c r="BF1585" s="12"/>
      <c r="BG1585" s="12"/>
      <c r="BH1585" s="12"/>
      <c r="BO1585" s="7"/>
      <c r="BP1585" s="7"/>
      <c r="BQ1585" s="7"/>
      <c r="BU1585" s="7"/>
      <c r="BV1585" s="7"/>
      <c r="BW1585" s="7"/>
      <c r="CD1585" s="7"/>
      <c r="CE1585" s="7"/>
      <c r="CF1585" s="7"/>
      <c r="CJ1585" s="7"/>
      <c r="CK1585" s="7"/>
      <c r="CL1585" s="7"/>
    </row>
    <row r="1586" spans="1:90">
      <c r="A1586" s="11"/>
      <c r="B1586" s="373"/>
      <c r="C1586" s="373"/>
      <c r="D1586" s="373"/>
      <c r="E1586" s="13"/>
      <c r="F1586" s="11"/>
      <c r="G1586" s="25"/>
      <c r="H1586" s="31"/>
      <c r="I1586" s="30"/>
      <c r="M1586" s="25"/>
      <c r="N1586" s="31"/>
      <c r="O1586" s="30"/>
      <c r="V1586" s="12"/>
      <c r="W1586" s="12"/>
      <c r="X1586" s="14"/>
      <c r="AB1586" s="25"/>
      <c r="AC1586" s="12"/>
      <c r="AD1586" s="12"/>
      <c r="AK1586" s="12"/>
      <c r="AL1586" s="30"/>
      <c r="AM1586" s="32"/>
      <c r="AQ1586" s="12"/>
      <c r="AR1586" s="12"/>
      <c r="AS1586" s="12"/>
      <c r="AZ1586" s="49"/>
      <c r="BA1586" s="30"/>
      <c r="BB1586" s="12"/>
      <c r="BF1586" s="12"/>
      <c r="BG1586" s="12"/>
      <c r="BH1586" s="12"/>
      <c r="BO1586" s="7"/>
      <c r="BP1586" s="7"/>
      <c r="BQ1586" s="7"/>
      <c r="BU1586" s="7"/>
      <c r="BV1586" s="7"/>
      <c r="BW1586" s="7"/>
      <c r="CD1586" s="7"/>
      <c r="CE1586" s="7"/>
      <c r="CF1586" s="7"/>
      <c r="CJ1586" s="7"/>
      <c r="CK1586" s="7"/>
      <c r="CL1586" s="7"/>
    </row>
    <row r="1587" spans="1:90">
      <c r="A1587" s="11"/>
      <c r="B1587" s="373"/>
      <c r="C1587" s="373"/>
      <c r="D1587" s="373"/>
      <c r="E1587" s="13"/>
      <c r="F1587" s="11"/>
      <c r="G1587" s="25"/>
      <c r="H1587" s="31"/>
      <c r="I1587" s="30"/>
      <c r="M1587" s="25"/>
      <c r="N1587" s="31"/>
      <c r="O1587" s="30"/>
      <c r="V1587" s="12"/>
      <c r="W1587" s="12"/>
      <c r="X1587" s="14"/>
      <c r="AB1587" s="25"/>
      <c r="AC1587" s="12"/>
      <c r="AD1587" s="12"/>
      <c r="AK1587" s="12"/>
      <c r="AL1587" s="30"/>
      <c r="AM1587" s="32"/>
      <c r="AQ1587" s="12"/>
      <c r="AR1587" s="12"/>
      <c r="AS1587" s="12"/>
      <c r="AZ1587" s="49"/>
      <c r="BA1587" s="30"/>
      <c r="BB1587" s="12"/>
      <c r="BF1587" s="12"/>
      <c r="BG1587" s="12"/>
      <c r="BH1587" s="12"/>
      <c r="BO1587" s="7"/>
      <c r="BP1587" s="7"/>
      <c r="BQ1587" s="7"/>
      <c r="BU1587" s="7"/>
      <c r="BV1587" s="7"/>
      <c r="BW1587" s="7"/>
      <c r="CD1587" s="7"/>
      <c r="CE1587" s="7"/>
      <c r="CF1587" s="7"/>
      <c r="CJ1587" s="7"/>
      <c r="CK1587" s="7"/>
      <c r="CL1587" s="7"/>
    </row>
    <row r="1588" spans="1:90">
      <c r="A1588" s="11"/>
      <c r="B1588" s="373"/>
      <c r="C1588" s="373"/>
      <c r="D1588" s="373"/>
      <c r="E1588" s="13"/>
      <c r="F1588" s="11"/>
      <c r="G1588" s="25"/>
      <c r="H1588" s="31"/>
      <c r="I1588" s="30"/>
      <c r="M1588" s="25"/>
      <c r="N1588" s="31"/>
      <c r="O1588" s="30"/>
      <c r="V1588" s="12"/>
      <c r="W1588" s="12"/>
      <c r="X1588" s="14"/>
      <c r="AB1588" s="25"/>
      <c r="AC1588" s="12"/>
      <c r="AD1588" s="12"/>
      <c r="AK1588" s="12"/>
      <c r="AL1588" s="30"/>
      <c r="AM1588" s="32"/>
      <c r="AQ1588" s="12"/>
      <c r="AR1588" s="12"/>
      <c r="AS1588" s="12"/>
      <c r="AZ1588" s="49"/>
      <c r="BA1588" s="30"/>
      <c r="BB1588" s="12"/>
      <c r="BF1588" s="12"/>
      <c r="BG1588" s="12"/>
      <c r="BH1588" s="12"/>
      <c r="BO1588" s="7"/>
      <c r="BP1588" s="7"/>
      <c r="BQ1588" s="7"/>
      <c r="BU1588" s="7"/>
      <c r="BV1588" s="7"/>
      <c r="BW1588" s="7"/>
      <c r="CD1588" s="7"/>
      <c r="CE1588" s="7"/>
      <c r="CF1588" s="7"/>
      <c r="CJ1588" s="7"/>
      <c r="CK1588" s="7"/>
      <c r="CL1588" s="7"/>
    </row>
    <row r="1589" spans="1:90">
      <c r="A1589" s="11"/>
      <c r="B1589" s="373"/>
      <c r="C1589" s="373"/>
      <c r="D1589" s="373"/>
      <c r="E1589" s="13"/>
      <c r="F1589" s="11"/>
      <c r="G1589" s="25"/>
      <c r="H1589" s="31"/>
      <c r="I1589" s="30"/>
      <c r="M1589" s="25"/>
      <c r="N1589" s="31"/>
      <c r="O1589" s="30"/>
      <c r="V1589" s="12"/>
      <c r="W1589" s="12"/>
      <c r="X1589" s="14"/>
      <c r="AB1589" s="25"/>
      <c r="AC1589" s="12"/>
      <c r="AD1589" s="12"/>
      <c r="AK1589" s="12"/>
      <c r="AL1589" s="30"/>
      <c r="AM1589" s="32"/>
      <c r="AQ1589" s="12"/>
      <c r="AR1589" s="12"/>
      <c r="AS1589" s="12"/>
      <c r="AZ1589" s="49"/>
      <c r="BA1589" s="30"/>
      <c r="BB1589" s="12"/>
      <c r="BF1589" s="12"/>
      <c r="BG1589" s="12"/>
      <c r="BH1589" s="12"/>
      <c r="BO1589" s="7"/>
      <c r="BP1589" s="7"/>
      <c r="BQ1589" s="7"/>
      <c r="BU1589" s="7"/>
      <c r="BV1589" s="7"/>
      <c r="BW1589" s="7"/>
      <c r="CD1589" s="7"/>
      <c r="CE1589" s="7"/>
      <c r="CF1589" s="7"/>
      <c r="CJ1589" s="7"/>
      <c r="CK1589" s="7"/>
      <c r="CL1589" s="7"/>
    </row>
    <row r="1590" spans="1:90">
      <c r="A1590" s="11"/>
      <c r="B1590" s="373"/>
      <c r="C1590" s="373"/>
      <c r="D1590" s="373"/>
      <c r="E1590" s="13"/>
      <c r="F1590" s="11"/>
      <c r="G1590" s="25"/>
      <c r="H1590" s="31"/>
      <c r="I1590" s="30"/>
      <c r="M1590" s="25"/>
      <c r="N1590" s="31"/>
      <c r="O1590" s="30"/>
      <c r="V1590" s="12"/>
      <c r="W1590" s="12"/>
      <c r="X1590" s="14"/>
      <c r="AB1590" s="25"/>
      <c r="AC1590" s="12"/>
      <c r="AD1590" s="12"/>
      <c r="AK1590" s="12"/>
      <c r="AL1590" s="30"/>
      <c r="AM1590" s="32"/>
      <c r="AQ1590" s="12"/>
      <c r="AR1590" s="12"/>
      <c r="AS1590" s="12"/>
      <c r="AZ1590" s="49"/>
      <c r="BA1590" s="30"/>
      <c r="BB1590" s="12"/>
      <c r="BF1590" s="12"/>
      <c r="BG1590" s="12"/>
      <c r="BH1590" s="12"/>
      <c r="BO1590" s="7"/>
      <c r="BP1590" s="7"/>
      <c r="BQ1590" s="7"/>
      <c r="BU1590" s="7"/>
      <c r="BV1590" s="7"/>
      <c r="BW1590" s="7"/>
      <c r="CD1590" s="7"/>
      <c r="CE1590" s="7"/>
      <c r="CF1590" s="7"/>
      <c r="CJ1590" s="7"/>
      <c r="CK1590" s="7"/>
      <c r="CL1590" s="7"/>
    </row>
    <row r="1591" spans="1:90">
      <c r="A1591" s="11"/>
      <c r="B1591" s="373"/>
      <c r="C1591" s="373"/>
      <c r="D1591" s="373"/>
      <c r="E1591" s="13"/>
      <c r="F1591" s="11"/>
      <c r="G1591" s="25"/>
      <c r="H1591" s="31"/>
      <c r="I1591" s="30"/>
      <c r="M1591" s="25"/>
      <c r="N1591" s="31"/>
      <c r="O1591" s="30"/>
      <c r="V1591" s="12"/>
      <c r="W1591" s="12"/>
      <c r="X1591" s="14"/>
      <c r="AB1591" s="25"/>
      <c r="AC1591" s="12"/>
      <c r="AD1591" s="12"/>
      <c r="AK1591" s="12"/>
      <c r="AL1591" s="30"/>
      <c r="AM1591" s="32"/>
      <c r="AQ1591" s="12"/>
      <c r="AR1591" s="12"/>
      <c r="AS1591" s="12"/>
      <c r="AZ1591" s="49"/>
      <c r="BA1591" s="30"/>
      <c r="BB1591" s="12"/>
      <c r="BF1591" s="12"/>
      <c r="BG1591" s="12"/>
      <c r="BH1591" s="12"/>
      <c r="BO1591" s="7"/>
      <c r="BP1591" s="7"/>
      <c r="BQ1591" s="7"/>
      <c r="BU1591" s="7"/>
      <c r="BV1591" s="7"/>
      <c r="BW1591" s="7"/>
      <c r="CD1591" s="7"/>
      <c r="CE1591" s="7"/>
      <c r="CF1591" s="7"/>
      <c r="CJ1591" s="7"/>
      <c r="CK1591" s="7"/>
      <c r="CL1591" s="7"/>
    </row>
    <row r="1592" spans="1:90">
      <c r="A1592" s="11"/>
      <c r="B1592" s="373"/>
      <c r="C1592" s="373"/>
      <c r="D1592" s="373"/>
      <c r="E1592" s="13"/>
      <c r="F1592" s="11"/>
      <c r="G1592" s="25"/>
      <c r="H1592" s="31"/>
      <c r="I1592" s="30"/>
      <c r="M1592" s="25"/>
      <c r="N1592" s="31"/>
      <c r="O1592" s="30"/>
      <c r="V1592" s="12"/>
      <c r="W1592" s="12"/>
      <c r="X1592" s="14"/>
      <c r="AB1592" s="25"/>
      <c r="AC1592" s="12"/>
      <c r="AD1592" s="12"/>
      <c r="AK1592" s="12"/>
      <c r="AL1592" s="30"/>
      <c r="AM1592" s="32"/>
      <c r="AQ1592" s="12"/>
      <c r="AR1592" s="12"/>
      <c r="AS1592" s="12"/>
      <c r="AZ1592" s="49"/>
      <c r="BA1592" s="30"/>
      <c r="BB1592" s="12"/>
      <c r="BF1592" s="12"/>
      <c r="BG1592" s="12"/>
      <c r="BH1592" s="12"/>
      <c r="BO1592" s="7"/>
      <c r="BP1592" s="7"/>
      <c r="BQ1592" s="7"/>
      <c r="BU1592" s="7"/>
      <c r="BV1592" s="7"/>
      <c r="BW1592" s="7"/>
      <c r="CD1592" s="7"/>
      <c r="CE1592" s="7"/>
      <c r="CF1592" s="7"/>
      <c r="CJ1592" s="7"/>
      <c r="CK1592" s="7"/>
      <c r="CL1592" s="7"/>
    </row>
    <row r="1593" spans="1:90">
      <c r="A1593" s="11"/>
      <c r="B1593" s="373"/>
      <c r="C1593" s="373"/>
      <c r="D1593" s="373"/>
      <c r="E1593" s="13"/>
      <c r="F1593" s="11"/>
      <c r="G1593" s="25"/>
      <c r="H1593" s="31"/>
      <c r="I1593" s="30"/>
      <c r="M1593" s="25"/>
      <c r="N1593" s="31"/>
      <c r="O1593" s="30"/>
      <c r="V1593" s="12"/>
      <c r="W1593" s="12"/>
      <c r="X1593" s="14"/>
      <c r="AB1593" s="25"/>
      <c r="AC1593" s="12"/>
      <c r="AD1593" s="12"/>
      <c r="AK1593" s="12"/>
      <c r="AL1593" s="30"/>
      <c r="AM1593" s="32"/>
      <c r="AQ1593" s="12"/>
      <c r="AR1593" s="12"/>
      <c r="AS1593" s="12"/>
      <c r="AZ1593" s="49"/>
      <c r="BA1593" s="30"/>
      <c r="BB1593" s="12"/>
      <c r="BF1593" s="12"/>
      <c r="BG1593" s="12"/>
      <c r="BH1593" s="12"/>
      <c r="BO1593" s="7"/>
      <c r="BP1593" s="7"/>
      <c r="BQ1593" s="7"/>
      <c r="BU1593" s="7"/>
      <c r="BV1593" s="7"/>
      <c r="BW1593" s="7"/>
      <c r="CD1593" s="7"/>
      <c r="CE1593" s="7"/>
      <c r="CF1593" s="7"/>
      <c r="CJ1593" s="7"/>
      <c r="CK1593" s="7"/>
      <c r="CL1593" s="7"/>
    </row>
    <row r="1594" spans="1:90">
      <c r="A1594" s="11"/>
      <c r="B1594" s="373"/>
      <c r="C1594" s="373"/>
      <c r="D1594" s="373"/>
      <c r="E1594" s="13"/>
      <c r="F1594" s="11"/>
      <c r="G1594" s="25"/>
      <c r="H1594" s="31"/>
      <c r="I1594" s="30"/>
      <c r="M1594" s="25"/>
      <c r="N1594" s="31"/>
      <c r="O1594" s="30"/>
      <c r="V1594" s="12"/>
      <c r="W1594" s="12"/>
      <c r="X1594" s="14"/>
      <c r="AB1594" s="25"/>
      <c r="AC1594" s="12"/>
      <c r="AD1594" s="12"/>
      <c r="AK1594" s="12"/>
      <c r="AL1594" s="30"/>
      <c r="AM1594" s="32"/>
      <c r="AQ1594" s="12"/>
      <c r="AR1594" s="12"/>
      <c r="AS1594" s="12"/>
      <c r="AZ1594" s="49"/>
      <c r="BA1594" s="30"/>
      <c r="BB1594" s="12"/>
      <c r="BF1594" s="12"/>
      <c r="BG1594" s="12"/>
      <c r="BH1594" s="12"/>
      <c r="BO1594" s="7"/>
      <c r="BP1594" s="7"/>
      <c r="BQ1594" s="7"/>
      <c r="BU1594" s="7"/>
      <c r="BV1594" s="7"/>
      <c r="BW1594" s="7"/>
      <c r="CD1594" s="7"/>
      <c r="CE1594" s="7"/>
      <c r="CF1594" s="7"/>
      <c r="CJ1594" s="7"/>
      <c r="CK1594" s="7"/>
      <c r="CL1594" s="7"/>
    </row>
    <row r="1595" spans="1:90">
      <c r="A1595" s="11"/>
      <c r="B1595" s="373"/>
      <c r="C1595" s="373"/>
      <c r="D1595" s="373"/>
      <c r="E1595" s="13"/>
      <c r="F1595" s="11"/>
      <c r="G1595" s="25"/>
      <c r="H1595" s="31"/>
      <c r="I1595" s="30"/>
      <c r="M1595" s="25"/>
      <c r="N1595" s="31"/>
      <c r="O1595" s="30"/>
      <c r="V1595" s="12"/>
      <c r="W1595" s="12"/>
      <c r="X1595" s="14"/>
      <c r="AB1595" s="25"/>
      <c r="AC1595" s="12"/>
      <c r="AD1595" s="12"/>
      <c r="AK1595" s="12"/>
      <c r="AL1595" s="30"/>
      <c r="AM1595" s="32"/>
      <c r="AQ1595" s="12"/>
      <c r="AR1595" s="12"/>
      <c r="AS1595" s="12"/>
      <c r="AZ1595" s="49"/>
      <c r="BA1595" s="30"/>
      <c r="BB1595" s="12"/>
      <c r="BF1595" s="12"/>
      <c r="BG1595" s="12"/>
      <c r="BH1595" s="12"/>
      <c r="BO1595" s="7"/>
      <c r="BP1595" s="7"/>
      <c r="BQ1595" s="7"/>
      <c r="BU1595" s="7"/>
      <c r="BV1595" s="7"/>
      <c r="BW1595" s="7"/>
      <c r="CD1595" s="7"/>
      <c r="CE1595" s="7"/>
      <c r="CF1595" s="7"/>
      <c r="CJ1595" s="7"/>
      <c r="CK1595" s="7"/>
      <c r="CL1595" s="7"/>
    </row>
    <row r="1596" spans="1:90">
      <c r="A1596" s="11"/>
      <c r="B1596" s="373"/>
      <c r="C1596" s="373"/>
      <c r="D1596" s="373"/>
      <c r="E1596" s="13"/>
      <c r="F1596" s="11"/>
      <c r="G1596" s="25"/>
      <c r="H1596" s="31"/>
      <c r="I1596" s="30"/>
      <c r="M1596" s="25"/>
      <c r="N1596" s="31"/>
      <c r="O1596" s="30"/>
      <c r="V1596" s="12"/>
      <c r="W1596" s="12"/>
      <c r="X1596" s="14"/>
      <c r="AB1596" s="25"/>
      <c r="AC1596" s="12"/>
      <c r="AD1596" s="12"/>
      <c r="AK1596" s="12"/>
      <c r="AL1596" s="30"/>
      <c r="AM1596" s="32"/>
      <c r="AQ1596" s="12"/>
      <c r="AR1596" s="12"/>
      <c r="AS1596" s="12"/>
      <c r="AZ1596" s="49"/>
      <c r="BA1596" s="30"/>
      <c r="BB1596" s="12"/>
      <c r="BF1596" s="12"/>
      <c r="BG1596" s="12"/>
      <c r="BH1596" s="12"/>
      <c r="BO1596" s="7"/>
      <c r="BP1596" s="7"/>
      <c r="BQ1596" s="7"/>
      <c r="BU1596" s="7"/>
      <c r="BV1596" s="7"/>
      <c r="BW1596" s="7"/>
      <c r="CD1596" s="7"/>
      <c r="CE1596" s="7"/>
      <c r="CF1596" s="7"/>
      <c r="CJ1596" s="7"/>
      <c r="CK1596" s="7"/>
      <c r="CL1596" s="7"/>
    </row>
    <row r="1597" spans="1:90">
      <c r="A1597" s="11"/>
      <c r="B1597" s="373"/>
      <c r="C1597" s="373"/>
      <c r="D1597" s="373"/>
      <c r="E1597" s="13"/>
      <c r="F1597" s="11"/>
      <c r="G1597" s="25"/>
      <c r="H1597" s="31"/>
      <c r="I1597" s="30"/>
      <c r="M1597" s="25"/>
      <c r="N1597" s="31"/>
      <c r="O1597" s="30"/>
      <c r="V1597" s="12"/>
      <c r="W1597" s="12"/>
      <c r="X1597" s="14"/>
      <c r="AB1597" s="25"/>
      <c r="AC1597" s="12"/>
      <c r="AD1597" s="12"/>
      <c r="AK1597" s="12"/>
      <c r="AL1597" s="30"/>
      <c r="AM1597" s="32"/>
      <c r="AQ1597" s="12"/>
      <c r="AR1597" s="12"/>
      <c r="AS1597" s="12"/>
      <c r="AZ1597" s="49"/>
      <c r="BA1597" s="30"/>
      <c r="BB1597" s="12"/>
      <c r="BF1597" s="12"/>
      <c r="BG1597" s="12"/>
      <c r="BH1597" s="12"/>
      <c r="BO1597" s="7"/>
      <c r="BP1597" s="7"/>
      <c r="BQ1597" s="7"/>
      <c r="BU1597" s="7"/>
      <c r="BV1597" s="7"/>
      <c r="BW1597" s="7"/>
      <c r="CD1597" s="7"/>
      <c r="CE1597" s="7"/>
      <c r="CF1597" s="7"/>
      <c r="CJ1597" s="7"/>
      <c r="CK1597" s="7"/>
      <c r="CL1597" s="7"/>
    </row>
    <row r="1598" spans="1:90">
      <c r="A1598" s="11"/>
      <c r="B1598" s="373"/>
      <c r="C1598" s="373"/>
      <c r="D1598" s="373"/>
      <c r="E1598" s="13"/>
      <c r="F1598" s="11"/>
      <c r="G1598" s="25"/>
      <c r="H1598" s="31"/>
      <c r="I1598" s="30"/>
      <c r="M1598" s="25"/>
      <c r="N1598" s="31"/>
      <c r="O1598" s="30"/>
      <c r="V1598" s="12"/>
      <c r="W1598" s="12"/>
      <c r="X1598" s="14"/>
      <c r="AB1598" s="25"/>
      <c r="AC1598" s="12"/>
      <c r="AD1598" s="12"/>
      <c r="AK1598" s="12"/>
      <c r="AL1598" s="30"/>
      <c r="AM1598" s="32"/>
      <c r="AQ1598" s="12"/>
      <c r="AR1598" s="12"/>
      <c r="AS1598" s="12"/>
      <c r="AZ1598" s="49"/>
      <c r="BA1598" s="30"/>
      <c r="BB1598" s="12"/>
      <c r="BF1598" s="12"/>
      <c r="BG1598" s="12"/>
      <c r="BH1598" s="12"/>
      <c r="BO1598" s="7"/>
      <c r="BP1598" s="7"/>
      <c r="BQ1598" s="7"/>
      <c r="BU1598" s="7"/>
      <c r="BV1598" s="7"/>
      <c r="BW1598" s="7"/>
      <c r="CD1598" s="7"/>
      <c r="CE1598" s="7"/>
      <c r="CF1598" s="7"/>
      <c r="CJ1598" s="7"/>
      <c r="CK1598" s="7"/>
      <c r="CL1598" s="7"/>
    </row>
    <row r="1599" spans="1:90">
      <c r="A1599" s="11"/>
      <c r="B1599" s="373"/>
      <c r="C1599" s="373"/>
      <c r="D1599" s="373"/>
      <c r="E1599" s="13"/>
      <c r="F1599" s="11"/>
      <c r="G1599" s="25"/>
      <c r="H1599" s="31"/>
      <c r="I1599" s="30"/>
      <c r="M1599" s="25"/>
      <c r="N1599" s="31"/>
      <c r="O1599" s="30"/>
      <c r="V1599" s="12"/>
      <c r="W1599" s="12"/>
      <c r="X1599" s="14"/>
      <c r="AB1599" s="25"/>
      <c r="AC1599" s="12"/>
      <c r="AD1599" s="12"/>
      <c r="AK1599" s="12"/>
      <c r="AL1599" s="30"/>
      <c r="AM1599" s="32"/>
      <c r="AQ1599" s="12"/>
      <c r="AR1599" s="12"/>
      <c r="AS1599" s="12"/>
      <c r="AZ1599" s="49"/>
      <c r="BA1599" s="30"/>
      <c r="BB1599" s="12"/>
      <c r="BF1599" s="12"/>
      <c r="BG1599" s="12"/>
      <c r="BH1599" s="12"/>
      <c r="BO1599" s="7"/>
      <c r="BP1599" s="7"/>
      <c r="BQ1599" s="7"/>
      <c r="BU1599" s="7"/>
      <c r="BV1599" s="7"/>
      <c r="BW1599" s="7"/>
      <c r="CD1599" s="7"/>
      <c r="CE1599" s="7"/>
      <c r="CF1599" s="7"/>
      <c r="CJ1599" s="7"/>
      <c r="CK1599" s="7"/>
      <c r="CL1599" s="7"/>
    </row>
    <row r="1600" spans="1:90">
      <c r="A1600" s="11"/>
      <c r="B1600" s="373"/>
      <c r="C1600" s="373"/>
      <c r="D1600" s="373"/>
      <c r="E1600" s="13"/>
      <c r="F1600" s="11"/>
      <c r="G1600" s="25"/>
      <c r="H1600" s="31"/>
      <c r="I1600" s="30"/>
      <c r="M1600" s="25"/>
      <c r="N1600" s="31"/>
      <c r="O1600" s="30"/>
      <c r="V1600" s="12"/>
      <c r="W1600" s="12"/>
      <c r="X1600" s="14"/>
      <c r="AB1600" s="25"/>
      <c r="AC1600" s="12"/>
      <c r="AD1600" s="12"/>
      <c r="AK1600" s="12"/>
      <c r="AL1600" s="30"/>
      <c r="AM1600" s="32"/>
      <c r="AQ1600" s="12"/>
      <c r="AR1600" s="12"/>
      <c r="AS1600" s="12"/>
      <c r="AZ1600" s="49"/>
      <c r="BA1600" s="30"/>
      <c r="BB1600" s="12"/>
      <c r="BF1600" s="12"/>
      <c r="BG1600" s="12"/>
      <c r="BH1600" s="12"/>
      <c r="BO1600" s="7"/>
      <c r="BP1600" s="7"/>
      <c r="BQ1600" s="7"/>
      <c r="BU1600" s="7"/>
      <c r="BV1600" s="7"/>
      <c r="BW1600" s="7"/>
      <c r="CD1600" s="7"/>
      <c r="CE1600" s="7"/>
      <c r="CF1600" s="7"/>
      <c r="CJ1600" s="7"/>
      <c r="CK1600" s="7"/>
      <c r="CL1600" s="7"/>
    </row>
    <row r="1601" spans="1:90">
      <c r="A1601" s="11"/>
      <c r="B1601" s="373"/>
      <c r="C1601" s="373"/>
      <c r="D1601" s="373"/>
      <c r="E1601" s="13"/>
      <c r="F1601" s="11"/>
      <c r="G1601" s="25"/>
      <c r="H1601" s="31"/>
      <c r="I1601" s="30"/>
      <c r="M1601" s="25"/>
      <c r="N1601" s="31"/>
      <c r="O1601" s="30"/>
      <c r="V1601" s="12"/>
      <c r="W1601" s="12"/>
      <c r="X1601" s="14"/>
      <c r="AB1601" s="25"/>
      <c r="AC1601" s="12"/>
      <c r="AD1601" s="12"/>
      <c r="AK1601" s="12"/>
      <c r="AL1601" s="30"/>
      <c r="AM1601" s="32"/>
      <c r="AQ1601" s="12"/>
      <c r="AR1601" s="12"/>
      <c r="AS1601" s="12"/>
      <c r="AZ1601" s="49"/>
      <c r="BA1601" s="30"/>
      <c r="BB1601" s="12"/>
      <c r="BF1601" s="12"/>
      <c r="BG1601" s="12"/>
      <c r="BH1601" s="12"/>
      <c r="BO1601" s="7"/>
      <c r="BP1601" s="7"/>
      <c r="BQ1601" s="7"/>
      <c r="BU1601" s="7"/>
      <c r="BV1601" s="7"/>
      <c r="BW1601" s="7"/>
      <c r="CD1601" s="7"/>
      <c r="CE1601" s="7"/>
      <c r="CF1601" s="7"/>
      <c r="CJ1601" s="7"/>
      <c r="CK1601" s="7"/>
      <c r="CL1601" s="7"/>
    </row>
    <row r="1602" spans="1:90">
      <c r="A1602" s="11"/>
      <c r="B1602" s="373"/>
      <c r="C1602" s="373"/>
      <c r="D1602" s="373"/>
      <c r="E1602" s="13"/>
      <c r="F1602" s="11"/>
      <c r="G1602" s="25"/>
      <c r="H1602" s="31"/>
      <c r="I1602" s="30"/>
      <c r="M1602" s="25"/>
      <c r="N1602" s="31"/>
      <c r="O1602" s="30"/>
      <c r="V1602" s="12"/>
      <c r="W1602" s="12"/>
      <c r="X1602" s="14"/>
      <c r="AB1602" s="25"/>
      <c r="AC1602" s="12"/>
      <c r="AD1602" s="12"/>
      <c r="AK1602" s="12"/>
      <c r="AL1602" s="30"/>
      <c r="AM1602" s="32"/>
      <c r="AQ1602" s="12"/>
      <c r="AR1602" s="12"/>
      <c r="AS1602" s="12"/>
      <c r="AZ1602" s="49"/>
      <c r="BA1602" s="30"/>
      <c r="BB1602" s="12"/>
      <c r="BF1602" s="12"/>
      <c r="BG1602" s="12"/>
      <c r="BH1602" s="12"/>
      <c r="BO1602" s="7"/>
      <c r="BP1602" s="7"/>
      <c r="BQ1602" s="7"/>
      <c r="BU1602" s="7"/>
      <c r="BV1602" s="7"/>
      <c r="BW1602" s="7"/>
      <c r="CD1602" s="7"/>
      <c r="CE1602" s="7"/>
      <c r="CF1602" s="7"/>
      <c r="CJ1602" s="7"/>
      <c r="CK1602" s="7"/>
      <c r="CL1602" s="7"/>
    </row>
    <row r="1603" spans="1:90">
      <c r="A1603" s="11"/>
      <c r="B1603" s="373"/>
      <c r="C1603" s="373"/>
      <c r="D1603" s="373"/>
      <c r="E1603" s="13"/>
      <c r="F1603" s="11"/>
      <c r="G1603" s="25"/>
      <c r="H1603" s="31"/>
      <c r="I1603" s="30"/>
      <c r="M1603" s="25"/>
      <c r="N1603" s="31"/>
      <c r="O1603" s="30"/>
      <c r="V1603" s="12"/>
      <c r="W1603" s="12"/>
      <c r="X1603" s="14"/>
      <c r="AB1603" s="25"/>
      <c r="AC1603" s="12"/>
      <c r="AD1603" s="12"/>
      <c r="AK1603" s="12"/>
      <c r="AL1603" s="30"/>
      <c r="AM1603" s="32"/>
      <c r="AQ1603" s="12"/>
      <c r="AR1603" s="12"/>
      <c r="AS1603" s="12"/>
      <c r="AZ1603" s="49"/>
      <c r="BA1603" s="30"/>
      <c r="BB1603" s="12"/>
      <c r="BF1603" s="12"/>
      <c r="BG1603" s="12"/>
      <c r="BH1603" s="12"/>
      <c r="BO1603" s="7"/>
      <c r="BP1603" s="7"/>
      <c r="BQ1603" s="7"/>
      <c r="BU1603" s="7"/>
      <c r="BV1603" s="7"/>
      <c r="BW1603" s="7"/>
      <c r="CD1603" s="7"/>
      <c r="CE1603" s="7"/>
      <c r="CF1603" s="7"/>
      <c r="CJ1603" s="7"/>
      <c r="CK1603" s="7"/>
      <c r="CL1603" s="7"/>
    </row>
    <row r="1604" spans="1:90">
      <c r="A1604" s="11"/>
      <c r="B1604" s="373"/>
      <c r="C1604" s="373"/>
      <c r="D1604" s="373"/>
      <c r="E1604" s="13"/>
      <c r="F1604" s="11"/>
      <c r="G1604" s="25"/>
      <c r="H1604" s="31"/>
      <c r="I1604" s="30"/>
      <c r="M1604" s="25"/>
      <c r="N1604" s="31"/>
      <c r="O1604" s="30"/>
      <c r="V1604" s="12"/>
      <c r="W1604" s="12"/>
      <c r="X1604" s="14"/>
      <c r="AB1604" s="25"/>
      <c r="AC1604" s="12"/>
      <c r="AD1604" s="12"/>
      <c r="AK1604" s="12"/>
      <c r="AL1604" s="30"/>
      <c r="AM1604" s="32"/>
      <c r="AQ1604" s="12"/>
      <c r="AR1604" s="12"/>
      <c r="AS1604" s="12"/>
      <c r="AZ1604" s="49"/>
      <c r="BA1604" s="30"/>
      <c r="BB1604" s="12"/>
      <c r="BF1604" s="12"/>
      <c r="BG1604" s="12"/>
      <c r="BH1604" s="12"/>
      <c r="BO1604" s="7"/>
      <c r="BP1604" s="7"/>
      <c r="BQ1604" s="7"/>
      <c r="BU1604" s="7"/>
      <c r="BV1604" s="7"/>
      <c r="BW1604" s="7"/>
      <c r="CD1604" s="7"/>
      <c r="CE1604" s="7"/>
      <c r="CF1604" s="7"/>
      <c r="CJ1604" s="7"/>
      <c r="CK1604" s="7"/>
      <c r="CL1604" s="7"/>
    </row>
    <row r="1605" spans="1:90">
      <c r="A1605" s="11"/>
      <c r="B1605" s="373"/>
      <c r="C1605" s="373"/>
      <c r="D1605" s="373"/>
      <c r="E1605" s="13"/>
      <c r="F1605" s="11"/>
      <c r="G1605" s="25"/>
      <c r="H1605" s="31"/>
      <c r="I1605" s="30"/>
      <c r="M1605" s="25"/>
      <c r="N1605" s="31"/>
      <c r="O1605" s="30"/>
      <c r="V1605" s="12"/>
      <c r="W1605" s="12"/>
      <c r="X1605" s="14"/>
      <c r="AB1605" s="25"/>
      <c r="AC1605" s="12"/>
      <c r="AD1605" s="12"/>
      <c r="AK1605" s="12"/>
      <c r="AL1605" s="30"/>
      <c r="AM1605" s="32"/>
      <c r="AQ1605" s="12"/>
      <c r="AR1605" s="12"/>
      <c r="AS1605" s="12"/>
      <c r="AZ1605" s="49"/>
      <c r="BA1605" s="30"/>
      <c r="BB1605" s="12"/>
      <c r="BF1605" s="12"/>
      <c r="BG1605" s="12"/>
      <c r="BH1605" s="12"/>
      <c r="BO1605" s="7"/>
      <c r="BP1605" s="7"/>
      <c r="BQ1605" s="7"/>
      <c r="BU1605" s="7"/>
      <c r="BV1605" s="7"/>
      <c r="BW1605" s="7"/>
      <c r="CD1605" s="7"/>
      <c r="CE1605" s="7"/>
      <c r="CF1605" s="7"/>
      <c r="CJ1605" s="7"/>
      <c r="CK1605" s="7"/>
      <c r="CL1605" s="7"/>
    </row>
    <row r="1606" spans="1:90">
      <c r="A1606" s="11"/>
      <c r="B1606" s="373"/>
      <c r="C1606" s="373"/>
      <c r="D1606" s="373"/>
      <c r="E1606" s="13"/>
      <c r="F1606" s="11"/>
      <c r="G1606" s="25"/>
      <c r="H1606" s="31"/>
      <c r="I1606" s="30"/>
      <c r="M1606" s="25"/>
      <c r="N1606" s="31"/>
      <c r="O1606" s="30"/>
      <c r="V1606" s="12"/>
      <c r="W1606" s="12"/>
      <c r="X1606" s="14"/>
      <c r="AB1606" s="25"/>
      <c r="AC1606" s="12"/>
      <c r="AD1606" s="12"/>
      <c r="AK1606" s="12"/>
      <c r="AL1606" s="30"/>
      <c r="AM1606" s="32"/>
      <c r="AQ1606" s="12"/>
      <c r="AR1606" s="12"/>
      <c r="AS1606" s="12"/>
      <c r="AZ1606" s="49"/>
      <c r="BA1606" s="30"/>
      <c r="BB1606" s="12"/>
      <c r="BF1606" s="12"/>
      <c r="BG1606" s="12"/>
      <c r="BH1606" s="12"/>
      <c r="BO1606" s="7"/>
      <c r="BP1606" s="7"/>
      <c r="BQ1606" s="7"/>
      <c r="BU1606" s="7"/>
      <c r="BV1606" s="7"/>
      <c r="BW1606" s="7"/>
      <c r="CD1606" s="7"/>
      <c r="CE1606" s="7"/>
      <c r="CF1606" s="7"/>
      <c r="CJ1606" s="7"/>
      <c r="CK1606" s="7"/>
      <c r="CL1606" s="7"/>
    </row>
    <row r="1607" spans="1:90">
      <c r="A1607" s="11"/>
      <c r="B1607" s="373"/>
      <c r="C1607" s="373"/>
      <c r="D1607" s="373"/>
      <c r="E1607" s="13"/>
      <c r="F1607" s="11"/>
      <c r="G1607" s="25"/>
      <c r="H1607" s="31"/>
      <c r="I1607" s="30"/>
      <c r="M1607" s="25"/>
      <c r="N1607" s="31"/>
      <c r="O1607" s="30"/>
      <c r="V1607" s="12"/>
      <c r="W1607" s="12"/>
      <c r="X1607" s="14"/>
      <c r="AB1607" s="25"/>
      <c r="AC1607" s="12"/>
      <c r="AD1607" s="12"/>
      <c r="AK1607" s="12"/>
      <c r="AL1607" s="30"/>
      <c r="AM1607" s="32"/>
      <c r="AQ1607" s="12"/>
      <c r="AR1607" s="12"/>
      <c r="AS1607" s="12"/>
      <c r="AZ1607" s="49"/>
      <c r="BA1607" s="30"/>
      <c r="BB1607" s="12"/>
      <c r="BF1607" s="12"/>
      <c r="BG1607" s="12"/>
      <c r="BH1607" s="12"/>
      <c r="BO1607" s="7"/>
      <c r="BP1607" s="7"/>
      <c r="BQ1607" s="7"/>
      <c r="BU1607" s="7"/>
      <c r="BV1607" s="7"/>
      <c r="BW1607" s="7"/>
      <c r="CD1607" s="7"/>
      <c r="CE1607" s="7"/>
      <c r="CF1607" s="7"/>
      <c r="CJ1607" s="7"/>
      <c r="CK1607" s="7"/>
      <c r="CL1607" s="7"/>
    </row>
    <row r="1608" spans="1:90">
      <c r="A1608" s="11"/>
      <c r="B1608" s="373"/>
      <c r="C1608" s="373"/>
      <c r="D1608" s="373"/>
      <c r="E1608" s="13"/>
      <c r="F1608" s="11"/>
      <c r="G1608" s="25"/>
      <c r="H1608" s="31"/>
      <c r="I1608" s="30"/>
      <c r="M1608" s="25"/>
      <c r="N1608" s="31"/>
      <c r="O1608" s="30"/>
      <c r="V1608" s="12"/>
      <c r="W1608" s="12"/>
      <c r="X1608" s="14"/>
      <c r="AB1608" s="25"/>
      <c r="AC1608" s="12"/>
      <c r="AD1608" s="12"/>
      <c r="AK1608" s="12"/>
      <c r="AL1608" s="30"/>
      <c r="AM1608" s="32"/>
      <c r="AQ1608" s="12"/>
      <c r="AR1608" s="12"/>
      <c r="AS1608" s="12"/>
      <c r="AZ1608" s="49"/>
      <c r="BA1608" s="30"/>
      <c r="BB1608" s="12"/>
      <c r="BF1608" s="12"/>
      <c r="BG1608" s="12"/>
      <c r="BH1608" s="12"/>
      <c r="BO1608" s="7"/>
      <c r="BP1608" s="7"/>
      <c r="BQ1608" s="7"/>
      <c r="BU1608" s="7"/>
      <c r="BV1608" s="7"/>
      <c r="BW1608" s="7"/>
      <c r="CD1608" s="7"/>
      <c r="CE1608" s="7"/>
      <c r="CF1608" s="7"/>
      <c r="CJ1608" s="7"/>
      <c r="CK1608" s="7"/>
      <c r="CL1608" s="7"/>
    </row>
    <row r="1609" spans="1:90">
      <c r="A1609" s="11"/>
      <c r="B1609" s="373"/>
      <c r="C1609" s="373"/>
      <c r="D1609" s="373"/>
      <c r="E1609" s="13"/>
      <c r="F1609" s="11"/>
      <c r="G1609" s="25"/>
      <c r="H1609" s="31"/>
      <c r="I1609" s="30"/>
      <c r="M1609" s="25"/>
      <c r="N1609" s="31"/>
      <c r="O1609" s="30"/>
      <c r="V1609" s="12"/>
      <c r="W1609" s="12"/>
      <c r="X1609" s="14"/>
      <c r="AB1609" s="25"/>
      <c r="AC1609" s="12"/>
      <c r="AD1609" s="12"/>
      <c r="AK1609" s="12"/>
      <c r="AL1609" s="30"/>
      <c r="AM1609" s="32"/>
      <c r="AQ1609" s="12"/>
      <c r="AR1609" s="12"/>
      <c r="AS1609" s="12"/>
      <c r="AZ1609" s="49"/>
      <c r="BA1609" s="30"/>
      <c r="BB1609" s="12"/>
      <c r="BF1609" s="12"/>
      <c r="BG1609" s="12"/>
      <c r="BH1609" s="12"/>
      <c r="BO1609" s="7"/>
      <c r="BP1609" s="7"/>
      <c r="BQ1609" s="7"/>
      <c r="BU1609" s="7"/>
      <c r="BV1609" s="7"/>
      <c r="BW1609" s="7"/>
      <c r="CD1609" s="7"/>
      <c r="CE1609" s="7"/>
      <c r="CF1609" s="7"/>
      <c r="CJ1609" s="7"/>
      <c r="CK1609" s="7"/>
      <c r="CL1609" s="7"/>
    </row>
    <row r="1610" spans="1:90">
      <c r="A1610" s="11"/>
      <c r="B1610" s="373"/>
      <c r="C1610" s="373"/>
      <c r="D1610" s="373"/>
      <c r="E1610" s="13"/>
      <c r="F1610" s="11"/>
      <c r="G1610" s="25"/>
      <c r="H1610" s="31"/>
      <c r="I1610" s="30"/>
      <c r="M1610" s="25"/>
      <c r="N1610" s="31"/>
      <c r="O1610" s="30"/>
      <c r="V1610" s="12"/>
      <c r="W1610" s="12"/>
      <c r="X1610" s="14"/>
      <c r="AB1610" s="25"/>
      <c r="AC1610" s="12"/>
      <c r="AD1610" s="12"/>
      <c r="AK1610" s="12"/>
      <c r="AL1610" s="30"/>
      <c r="AM1610" s="32"/>
      <c r="AQ1610" s="12"/>
      <c r="AR1610" s="12"/>
      <c r="AS1610" s="12"/>
      <c r="AZ1610" s="49"/>
      <c r="BA1610" s="30"/>
      <c r="BB1610" s="12"/>
      <c r="BF1610" s="12"/>
      <c r="BG1610" s="12"/>
      <c r="BH1610" s="12"/>
      <c r="BO1610" s="7"/>
      <c r="BP1610" s="7"/>
      <c r="BQ1610" s="7"/>
      <c r="BU1610" s="7"/>
      <c r="BV1610" s="7"/>
      <c r="BW1610" s="7"/>
      <c r="CD1610" s="7"/>
      <c r="CE1610" s="7"/>
      <c r="CF1610" s="7"/>
      <c r="CJ1610" s="7"/>
      <c r="CK1610" s="7"/>
      <c r="CL1610" s="7"/>
    </row>
    <row r="1611" spans="1:90">
      <c r="A1611" s="11"/>
      <c r="B1611" s="373"/>
      <c r="C1611" s="373"/>
      <c r="D1611" s="373"/>
      <c r="E1611" s="13"/>
      <c r="F1611" s="11"/>
      <c r="G1611" s="25"/>
      <c r="H1611" s="31"/>
      <c r="I1611" s="30"/>
      <c r="M1611" s="25"/>
      <c r="N1611" s="31"/>
      <c r="O1611" s="30"/>
      <c r="V1611" s="12"/>
      <c r="W1611" s="12"/>
      <c r="X1611" s="14"/>
      <c r="AB1611" s="25"/>
      <c r="AC1611" s="12"/>
      <c r="AD1611" s="12"/>
      <c r="AK1611" s="12"/>
      <c r="AL1611" s="30"/>
      <c r="AM1611" s="32"/>
      <c r="AQ1611" s="12"/>
      <c r="AR1611" s="12"/>
      <c r="AS1611" s="12"/>
      <c r="AZ1611" s="49"/>
      <c r="BA1611" s="30"/>
      <c r="BB1611" s="12"/>
      <c r="BF1611" s="12"/>
      <c r="BG1611" s="12"/>
      <c r="BH1611" s="12"/>
      <c r="BO1611" s="7"/>
      <c r="BP1611" s="7"/>
      <c r="BQ1611" s="7"/>
      <c r="BU1611" s="7"/>
      <c r="BV1611" s="7"/>
      <c r="BW1611" s="7"/>
      <c r="CD1611" s="7"/>
      <c r="CE1611" s="7"/>
      <c r="CF1611" s="7"/>
      <c r="CJ1611" s="7"/>
      <c r="CK1611" s="7"/>
      <c r="CL1611" s="7"/>
    </row>
    <row r="1612" spans="1:90">
      <c r="A1612" s="11"/>
      <c r="B1612" s="373"/>
      <c r="C1612" s="373"/>
      <c r="D1612" s="373"/>
      <c r="E1612" s="13"/>
      <c r="F1612" s="11"/>
      <c r="G1612" s="25"/>
      <c r="H1612" s="31"/>
      <c r="I1612" s="30"/>
      <c r="M1612" s="25"/>
      <c r="N1612" s="31"/>
      <c r="O1612" s="30"/>
      <c r="V1612" s="12"/>
      <c r="W1612" s="12"/>
      <c r="X1612" s="14"/>
      <c r="AB1612" s="25"/>
      <c r="AC1612" s="12"/>
      <c r="AD1612" s="12"/>
      <c r="AK1612" s="12"/>
      <c r="AL1612" s="30"/>
      <c r="AM1612" s="32"/>
      <c r="AQ1612" s="12"/>
      <c r="AR1612" s="12"/>
      <c r="AS1612" s="12"/>
      <c r="AZ1612" s="49"/>
      <c r="BA1612" s="30"/>
      <c r="BB1612" s="12"/>
      <c r="BF1612" s="12"/>
      <c r="BG1612" s="12"/>
      <c r="BH1612" s="12"/>
      <c r="BO1612" s="7"/>
      <c r="BP1612" s="7"/>
      <c r="BQ1612" s="7"/>
      <c r="BU1612" s="7"/>
      <c r="BV1612" s="7"/>
      <c r="BW1612" s="7"/>
      <c r="CD1612" s="7"/>
      <c r="CE1612" s="7"/>
      <c r="CF1612" s="7"/>
      <c r="CJ1612" s="7"/>
      <c r="CK1612" s="7"/>
      <c r="CL1612" s="7"/>
    </row>
    <row r="1613" spans="1:90">
      <c r="A1613" s="11"/>
      <c r="B1613" s="373"/>
      <c r="C1613" s="373"/>
      <c r="D1613" s="373"/>
      <c r="E1613" s="13"/>
      <c r="F1613" s="11"/>
      <c r="G1613" s="25"/>
      <c r="H1613" s="31"/>
      <c r="I1613" s="30"/>
      <c r="M1613" s="25"/>
      <c r="N1613" s="31"/>
      <c r="O1613" s="30"/>
      <c r="V1613" s="12"/>
      <c r="W1613" s="12"/>
      <c r="X1613" s="14"/>
      <c r="AB1613" s="25"/>
      <c r="AC1613" s="12"/>
      <c r="AD1613" s="12"/>
      <c r="AK1613" s="12"/>
      <c r="AL1613" s="30"/>
      <c r="AM1613" s="32"/>
      <c r="AQ1613" s="12"/>
      <c r="AR1613" s="12"/>
      <c r="AS1613" s="12"/>
      <c r="AZ1613" s="49"/>
      <c r="BA1613" s="30"/>
      <c r="BB1613" s="12"/>
      <c r="BF1613" s="12"/>
      <c r="BG1613" s="12"/>
      <c r="BH1613" s="12"/>
      <c r="BO1613" s="7"/>
      <c r="BP1613" s="7"/>
      <c r="BQ1613" s="7"/>
      <c r="BU1613" s="7"/>
      <c r="BV1613" s="7"/>
      <c r="BW1613" s="7"/>
      <c r="CD1613" s="7"/>
      <c r="CE1613" s="7"/>
      <c r="CF1613" s="7"/>
      <c r="CJ1613" s="7"/>
      <c r="CK1613" s="7"/>
      <c r="CL1613" s="7"/>
    </row>
    <row r="1614" spans="1:90">
      <c r="A1614" s="11"/>
      <c r="B1614" s="373"/>
      <c r="C1614" s="373"/>
      <c r="D1614" s="373"/>
      <c r="E1614" s="13"/>
      <c r="F1614" s="11"/>
      <c r="G1614" s="25"/>
      <c r="H1614" s="31"/>
      <c r="I1614" s="30"/>
      <c r="M1614" s="25"/>
      <c r="N1614" s="31"/>
      <c r="O1614" s="30"/>
      <c r="V1614" s="12"/>
      <c r="W1614" s="12"/>
      <c r="X1614" s="14"/>
      <c r="AB1614" s="25"/>
      <c r="AC1614" s="12"/>
      <c r="AD1614" s="12"/>
      <c r="AK1614" s="12"/>
      <c r="AL1614" s="30"/>
      <c r="AM1614" s="32"/>
      <c r="AQ1614" s="12"/>
      <c r="AR1614" s="12"/>
      <c r="AS1614" s="12"/>
      <c r="AZ1614" s="49"/>
      <c r="BA1614" s="30"/>
      <c r="BB1614" s="12"/>
      <c r="BF1614" s="12"/>
      <c r="BG1614" s="12"/>
      <c r="BH1614" s="12"/>
      <c r="BO1614" s="7"/>
      <c r="BP1614" s="7"/>
      <c r="BQ1614" s="7"/>
      <c r="BU1614" s="7"/>
      <c r="BV1614" s="7"/>
      <c r="BW1614" s="7"/>
      <c r="CD1614" s="7"/>
      <c r="CE1614" s="7"/>
      <c r="CF1614" s="7"/>
      <c r="CJ1614" s="7"/>
      <c r="CK1614" s="7"/>
      <c r="CL1614" s="7"/>
    </row>
    <row r="1615" spans="1:90">
      <c r="A1615" s="11"/>
      <c r="B1615" s="373"/>
      <c r="C1615" s="373"/>
      <c r="D1615" s="373"/>
      <c r="E1615" s="13"/>
      <c r="F1615" s="11"/>
      <c r="G1615" s="25"/>
      <c r="H1615" s="31"/>
      <c r="I1615" s="30"/>
      <c r="M1615" s="25"/>
      <c r="N1615" s="31"/>
      <c r="O1615" s="30"/>
      <c r="V1615" s="12"/>
      <c r="W1615" s="12"/>
      <c r="X1615" s="14"/>
      <c r="AB1615" s="25"/>
      <c r="AC1615" s="12"/>
      <c r="AD1615" s="12"/>
      <c r="AK1615" s="12"/>
      <c r="AL1615" s="30"/>
      <c r="AM1615" s="32"/>
      <c r="AQ1615" s="12"/>
      <c r="AR1615" s="12"/>
      <c r="AS1615" s="12"/>
      <c r="AZ1615" s="49"/>
      <c r="BA1615" s="30"/>
      <c r="BB1615" s="12"/>
      <c r="BF1615" s="12"/>
      <c r="BG1615" s="12"/>
      <c r="BH1615" s="12"/>
      <c r="BO1615" s="7"/>
      <c r="BP1615" s="7"/>
      <c r="BQ1615" s="7"/>
      <c r="BU1615" s="7"/>
      <c r="BV1615" s="7"/>
      <c r="BW1615" s="7"/>
      <c r="CD1615" s="7"/>
      <c r="CE1615" s="7"/>
      <c r="CF1615" s="7"/>
      <c r="CJ1615" s="7"/>
      <c r="CK1615" s="7"/>
      <c r="CL1615" s="7"/>
    </row>
    <row r="1616" spans="1:90">
      <c r="A1616" s="11"/>
      <c r="B1616" s="373"/>
      <c r="C1616" s="373"/>
      <c r="D1616" s="373"/>
      <c r="E1616" s="13"/>
      <c r="F1616" s="11"/>
      <c r="G1616" s="25"/>
      <c r="H1616" s="31"/>
      <c r="I1616" s="30"/>
      <c r="M1616" s="25"/>
      <c r="N1616" s="31"/>
      <c r="O1616" s="30"/>
      <c r="V1616" s="12"/>
      <c r="W1616" s="12"/>
      <c r="X1616" s="14"/>
      <c r="AB1616" s="25"/>
      <c r="AC1616" s="12"/>
      <c r="AD1616" s="12"/>
      <c r="AK1616" s="12"/>
      <c r="AL1616" s="30"/>
      <c r="AM1616" s="32"/>
      <c r="AQ1616" s="12"/>
      <c r="AR1616" s="12"/>
      <c r="AS1616" s="12"/>
      <c r="AZ1616" s="49"/>
      <c r="BA1616" s="30"/>
      <c r="BB1616" s="12"/>
      <c r="BF1616" s="12"/>
      <c r="BG1616" s="12"/>
      <c r="BH1616" s="12"/>
      <c r="BO1616" s="7"/>
      <c r="BP1616" s="7"/>
      <c r="BQ1616" s="7"/>
      <c r="BU1616" s="7"/>
      <c r="BV1616" s="7"/>
      <c r="BW1616" s="7"/>
      <c r="CD1616" s="7"/>
      <c r="CE1616" s="7"/>
      <c r="CF1616" s="7"/>
      <c r="CJ1616" s="7"/>
      <c r="CK1616" s="7"/>
      <c r="CL1616" s="7"/>
    </row>
    <row r="1617" spans="1:90">
      <c r="A1617" s="11"/>
      <c r="B1617" s="373"/>
      <c r="C1617" s="373"/>
      <c r="D1617" s="373"/>
      <c r="E1617" s="13"/>
      <c r="F1617" s="11"/>
      <c r="G1617" s="25"/>
      <c r="H1617" s="31"/>
      <c r="I1617" s="30"/>
      <c r="M1617" s="25"/>
      <c r="N1617" s="31"/>
      <c r="O1617" s="30"/>
      <c r="V1617" s="12"/>
      <c r="W1617" s="12"/>
      <c r="X1617" s="14"/>
      <c r="AB1617" s="25"/>
      <c r="AC1617" s="12"/>
      <c r="AD1617" s="12"/>
      <c r="AK1617" s="12"/>
      <c r="AL1617" s="30"/>
      <c r="AM1617" s="32"/>
      <c r="AQ1617" s="12"/>
      <c r="AR1617" s="12"/>
      <c r="AS1617" s="12"/>
      <c r="AZ1617" s="49"/>
      <c r="BA1617" s="30"/>
      <c r="BB1617" s="12"/>
      <c r="BF1617" s="12"/>
      <c r="BG1617" s="12"/>
      <c r="BH1617" s="12"/>
      <c r="BO1617" s="7"/>
      <c r="BP1617" s="7"/>
      <c r="BQ1617" s="7"/>
      <c r="BU1617" s="7"/>
      <c r="BV1617" s="7"/>
      <c r="BW1617" s="7"/>
      <c r="CD1617" s="7"/>
      <c r="CE1617" s="7"/>
      <c r="CF1617" s="7"/>
      <c r="CJ1617" s="7"/>
      <c r="CK1617" s="7"/>
      <c r="CL1617" s="7"/>
    </row>
    <row r="1618" spans="1:90">
      <c r="A1618" s="11"/>
      <c r="B1618" s="373"/>
      <c r="C1618" s="373"/>
      <c r="D1618" s="373"/>
      <c r="E1618" s="13"/>
      <c r="F1618" s="11"/>
      <c r="G1618" s="25"/>
      <c r="H1618" s="31"/>
      <c r="I1618" s="30"/>
      <c r="M1618" s="25"/>
      <c r="N1618" s="31"/>
      <c r="O1618" s="30"/>
      <c r="V1618" s="12"/>
      <c r="W1618" s="12"/>
      <c r="X1618" s="14"/>
      <c r="AB1618" s="25"/>
      <c r="AC1618" s="12"/>
      <c r="AD1618" s="12"/>
      <c r="AK1618" s="12"/>
      <c r="AL1618" s="30"/>
      <c r="AM1618" s="32"/>
      <c r="AQ1618" s="12"/>
      <c r="AR1618" s="12"/>
      <c r="AS1618" s="12"/>
      <c r="AZ1618" s="49"/>
      <c r="BA1618" s="30"/>
      <c r="BB1618" s="12"/>
      <c r="BF1618" s="12"/>
      <c r="BG1618" s="12"/>
      <c r="BH1618" s="12"/>
      <c r="BO1618" s="7"/>
      <c r="BP1618" s="7"/>
      <c r="BQ1618" s="7"/>
      <c r="BU1618" s="7"/>
      <c r="BV1618" s="7"/>
      <c r="BW1618" s="7"/>
      <c r="CD1618" s="7"/>
      <c r="CE1618" s="7"/>
      <c r="CF1618" s="7"/>
      <c r="CJ1618" s="7"/>
      <c r="CK1618" s="7"/>
      <c r="CL1618" s="7"/>
    </row>
    <row r="1619" spans="1:90">
      <c r="A1619" s="11"/>
      <c r="B1619" s="373"/>
      <c r="C1619" s="373"/>
      <c r="D1619" s="373"/>
      <c r="E1619" s="13"/>
      <c r="F1619" s="11"/>
      <c r="G1619" s="25"/>
      <c r="H1619" s="31"/>
      <c r="I1619" s="30"/>
      <c r="M1619" s="25"/>
      <c r="N1619" s="31"/>
      <c r="O1619" s="30"/>
      <c r="V1619" s="12"/>
      <c r="W1619" s="12"/>
      <c r="X1619" s="14"/>
      <c r="AB1619" s="25"/>
      <c r="AC1619" s="12"/>
      <c r="AD1619" s="12"/>
      <c r="AK1619" s="12"/>
      <c r="AL1619" s="30"/>
      <c r="AM1619" s="32"/>
      <c r="AQ1619" s="12"/>
      <c r="AR1619" s="12"/>
      <c r="AS1619" s="12"/>
      <c r="AZ1619" s="49"/>
      <c r="BA1619" s="30"/>
      <c r="BB1619" s="12"/>
      <c r="BF1619" s="12"/>
      <c r="BG1619" s="12"/>
      <c r="BH1619" s="12"/>
      <c r="BO1619" s="7"/>
      <c r="BP1619" s="7"/>
      <c r="BQ1619" s="7"/>
      <c r="BU1619" s="7"/>
      <c r="BV1619" s="7"/>
      <c r="BW1619" s="7"/>
      <c r="CD1619" s="7"/>
      <c r="CE1619" s="7"/>
      <c r="CF1619" s="7"/>
      <c r="CJ1619" s="7"/>
      <c r="CK1619" s="7"/>
      <c r="CL1619" s="7"/>
    </row>
    <row r="1620" spans="1:90">
      <c r="A1620" s="11"/>
      <c r="B1620" s="373"/>
      <c r="C1620" s="373"/>
      <c r="D1620" s="373"/>
      <c r="E1620" s="13"/>
      <c r="F1620" s="11"/>
      <c r="G1620" s="25"/>
      <c r="H1620" s="31"/>
      <c r="I1620" s="30"/>
      <c r="M1620" s="25"/>
      <c r="N1620" s="31"/>
      <c r="O1620" s="30"/>
      <c r="V1620" s="12"/>
      <c r="W1620" s="12"/>
      <c r="X1620" s="14"/>
      <c r="AB1620" s="25"/>
      <c r="AC1620" s="12"/>
      <c r="AD1620" s="12"/>
      <c r="AK1620" s="12"/>
      <c r="AL1620" s="30"/>
      <c r="AM1620" s="32"/>
      <c r="AQ1620" s="12"/>
      <c r="AR1620" s="12"/>
      <c r="AS1620" s="12"/>
      <c r="AZ1620" s="49"/>
      <c r="BA1620" s="30"/>
      <c r="BB1620" s="12"/>
      <c r="BF1620" s="12"/>
      <c r="BG1620" s="12"/>
      <c r="BH1620" s="12"/>
      <c r="BO1620" s="7"/>
      <c r="BP1620" s="7"/>
      <c r="BQ1620" s="7"/>
      <c r="BU1620" s="7"/>
      <c r="BV1620" s="7"/>
      <c r="BW1620" s="7"/>
      <c r="CD1620" s="7"/>
      <c r="CE1620" s="7"/>
      <c r="CF1620" s="7"/>
      <c r="CJ1620" s="7"/>
      <c r="CK1620" s="7"/>
      <c r="CL1620" s="7"/>
    </row>
    <row r="1621" spans="1:90">
      <c r="A1621" s="11"/>
      <c r="B1621" s="373"/>
      <c r="C1621" s="373"/>
      <c r="D1621" s="373"/>
      <c r="E1621" s="13"/>
      <c r="F1621" s="11"/>
      <c r="G1621" s="25"/>
      <c r="H1621" s="31"/>
      <c r="I1621" s="30"/>
      <c r="M1621" s="25"/>
      <c r="N1621" s="31"/>
      <c r="O1621" s="30"/>
      <c r="V1621" s="12"/>
      <c r="W1621" s="12"/>
      <c r="X1621" s="14"/>
      <c r="AB1621" s="25"/>
      <c r="AC1621" s="12"/>
      <c r="AD1621" s="12"/>
      <c r="AK1621" s="12"/>
      <c r="AL1621" s="30"/>
      <c r="AM1621" s="32"/>
      <c r="AQ1621" s="12"/>
      <c r="AR1621" s="12"/>
      <c r="AS1621" s="12"/>
      <c r="AZ1621" s="49"/>
      <c r="BA1621" s="30"/>
      <c r="BB1621" s="12"/>
      <c r="BF1621" s="12"/>
      <c r="BG1621" s="12"/>
      <c r="BH1621" s="12"/>
      <c r="BO1621" s="7"/>
      <c r="BP1621" s="7"/>
      <c r="BQ1621" s="7"/>
      <c r="BU1621" s="7"/>
      <c r="BV1621" s="7"/>
      <c r="BW1621" s="7"/>
      <c r="CD1621" s="7"/>
      <c r="CE1621" s="7"/>
      <c r="CF1621" s="7"/>
      <c r="CJ1621" s="7"/>
      <c r="CK1621" s="7"/>
      <c r="CL1621" s="7"/>
    </row>
    <row r="1622" spans="1:90">
      <c r="A1622" s="11"/>
      <c r="B1622" s="373"/>
      <c r="C1622" s="373"/>
      <c r="D1622" s="373"/>
      <c r="E1622" s="13"/>
      <c r="F1622" s="11"/>
      <c r="G1622" s="25"/>
      <c r="H1622" s="31"/>
      <c r="I1622" s="30"/>
      <c r="M1622" s="25"/>
      <c r="N1622" s="31"/>
      <c r="O1622" s="30"/>
      <c r="V1622" s="12"/>
      <c r="W1622" s="12"/>
      <c r="X1622" s="14"/>
      <c r="AB1622" s="25"/>
      <c r="AC1622" s="12"/>
      <c r="AD1622" s="12"/>
      <c r="AK1622" s="12"/>
      <c r="AL1622" s="30"/>
      <c r="AM1622" s="32"/>
      <c r="AQ1622" s="12"/>
      <c r="AR1622" s="12"/>
      <c r="AS1622" s="12"/>
      <c r="AZ1622" s="49"/>
      <c r="BA1622" s="30"/>
      <c r="BB1622" s="12"/>
      <c r="BF1622" s="12"/>
      <c r="BG1622" s="12"/>
      <c r="BH1622" s="12"/>
      <c r="BO1622" s="7"/>
      <c r="BP1622" s="7"/>
      <c r="BQ1622" s="7"/>
      <c r="BU1622" s="7"/>
      <c r="BV1622" s="7"/>
      <c r="BW1622" s="7"/>
      <c r="CD1622" s="7"/>
      <c r="CE1622" s="7"/>
      <c r="CF1622" s="7"/>
      <c r="CJ1622" s="7"/>
      <c r="CK1622" s="7"/>
      <c r="CL1622" s="7"/>
    </row>
    <row r="1623" spans="1:90">
      <c r="A1623" s="11"/>
      <c r="B1623" s="373"/>
      <c r="C1623" s="373"/>
      <c r="D1623" s="373"/>
      <c r="E1623" s="13"/>
      <c r="F1623" s="11"/>
      <c r="G1623" s="25"/>
      <c r="H1623" s="31"/>
      <c r="I1623" s="30"/>
      <c r="M1623" s="25"/>
      <c r="N1623" s="31"/>
      <c r="O1623" s="30"/>
      <c r="V1623" s="12"/>
      <c r="W1623" s="12"/>
      <c r="X1623" s="14"/>
      <c r="AB1623" s="25"/>
      <c r="AC1623" s="12"/>
      <c r="AD1623" s="12"/>
      <c r="AK1623" s="12"/>
      <c r="AL1623" s="30"/>
      <c r="AM1623" s="32"/>
      <c r="AQ1623" s="12"/>
      <c r="AR1623" s="12"/>
      <c r="AS1623" s="12"/>
      <c r="AZ1623" s="49"/>
      <c r="BA1623" s="30"/>
      <c r="BB1623" s="12"/>
      <c r="BF1623" s="12"/>
      <c r="BG1623" s="12"/>
      <c r="BH1623" s="12"/>
      <c r="BO1623" s="7"/>
      <c r="BP1623" s="7"/>
      <c r="BQ1623" s="7"/>
      <c r="BU1623" s="7"/>
      <c r="BV1623" s="7"/>
      <c r="BW1623" s="7"/>
      <c r="CD1623" s="7"/>
      <c r="CE1623" s="7"/>
      <c r="CF1623" s="7"/>
      <c r="CJ1623" s="7"/>
      <c r="CK1623" s="7"/>
      <c r="CL1623" s="7"/>
    </row>
    <row r="1624" spans="1:90">
      <c r="A1624" s="11"/>
      <c r="B1624" s="373"/>
      <c r="C1624" s="373"/>
      <c r="D1624" s="373"/>
      <c r="E1624" s="13"/>
      <c r="F1624" s="11"/>
      <c r="G1624" s="25"/>
      <c r="H1624" s="31"/>
      <c r="I1624" s="30"/>
      <c r="M1624" s="25"/>
      <c r="N1624" s="31"/>
      <c r="O1624" s="30"/>
      <c r="V1624" s="12"/>
      <c r="W1624" s="12"/>
      <c r="X1624" s="14"/>
      <c r="AB1624" s="25"/>
      <c r="AC1624" s="12"/>
      <c r="AD1624" s="12"/>
      <c r="AK1624" s="12"/>
      <c r="AL1624" s="30"/>
      <c r="AM1624" s="32"/>
      <c r="AQ1624" s="12"/>
      <c r="AR1624" s="12"/>
      <c r="AS1624" s="12"/>
      <c r="AZ1624" s="49"/>
      <c r="BA1624" s="30"/>
      <c r="BB1624" s="12"/>
      <c r="BF1624" s="12"/>
      <c r="BG1624" s="12"/>
      <c r="BH1624" s="12"/>
      <c r="BO1624" s="7"/>
      <c r="BP1624" s="7"/>
      <c r="BQ1624" s="7"/>
      <c r="BU1624" s="7"/>
      <c r="BV1624" s="7"/>
      <c r="BW1624" s="7"/>
      <c r="CD1624" s="7"/>
      <c r="CE1624" s="7"/>
      <c r="CF1624" s="7"/>
      <c r="CJ1624" s="7"/>
      <c r="CK1624" s="7"/>
      <c r="CL1624" s="7"/>
    </row>
    <row r="1625" spans="1:90">
      <c r="A1625" s="11"/>
      <c r="B1625" s="373"/>
      <c r="C1625" s="373"/>
      <c r="D1625" s="373"/>
      <c r="E1625" s="13"/>
      <c r="F1625" s="11"/>
      <c r="G1625" s="25"/>
      <c r="H1625" s="31"/>
      <c r="I1625" s="30"/>
      <c r="M1625" s="25"/>
      <c r="N1625" s="31"/>
      <c r="O1625" s="30"/>
      <c r="V1625" s="12"/>
      <c r="W1625" s="12"/>
      <c r="X1625" s="14"/>
      <c r="AB1625" s="25"/>
      <c r="AC1625" s="12"/>
      <c r="AD1625" s="12"/>
      <c r="AK1625" s="12"/>
      <c r="AL1625" s="30"/>
      <c r="AM1625" s="32"/>
      <c r="AQ1625" s="12"/>
      <c r="AR1625" s="12"/>
      <c r="AS1625" s="12"/>
      <c r="AZ1625" s="49"/>
      <c r="BA1625" s="30"/>
      <c r="BB1625" s="12"/>
      <c r="BF1625" s="12"/>
      <c r="BG1625" s="12"/>
      <c r="BH1625" s="12"/>
      <c r="BO1625" s="7"/>
      <c r="BP1625" s="7"/>
      <c r="BQ1625" s="7"/>
      <c r="BU1625" s="7"/>
      <c r="BV1625" s="7"/>
      <c r="BW1625" s="7"/>
      <c r="CD1625" s="7"/>
      <c r="CE1625" s="7"/>
      <c r="CF1625" s="7"/>
      <c r="CJ1625" s="7"/>
      <c r="CK1625" s="7"/>
      <c r="CL1625" s="7"/>
    </row>
    <row r="1626" spans="1:90">
      <c r="A1626" s="11"/>
      <c r="B1626" s="373"/>
      <c r="C1626" s="373"/>
      <c r="D1626" s="373"/>
      <c r="E1626" s="13"/>
      <c r="F1626" s="11"/>
      <c r="G1626" s="25"/>
      <c r="H1626" s="31"/>
      <c r="I1626" s="30"/>
      <c r="M1626" s="25"/>
      <c r="N1626" s="31"/>
      <c r="O1626" s="30"/>
      <c r="V1626" s="12"/>
      <c r="W1626" s="12"/>
      <c r="X1626" s="14"/>
      <c r="AB1626" s="25"/>
      <c r="AC1626" s="12"/>
      <c r="AD1626" s="12"/>
      <c r="AK1626" s="12"/>
      <c r="AL1626" s="30"/>
      <c r="AM1626" s="32"/>
      <c r="AQ1626" s="12"/>
      <c r="AR1626" s="12"/>
      <c r="AS1626" s="12"/>
      <c r="AZ1626" s="49"/>
      <c r="BA1626" s="30"/>
      <c r="BB1626" s="12"/>
      <c r="BF1626" s="12"/>
      <c r="BG1626" s="12"/>
      <c r="BH1626" s="12"/>
      <c r="BO1626" s="7"/>
      <c r="BP1626" s="7"/>
      <c r="BQ1626" s="7"/>
      <c r="BU1626" s="7"/>
      <c r="BV1626" s="7"/>
      <c r="BW1626" s="7"/>
      <c r="CD1626" s="7"/>
      <c r="CE1626" s="7"/>
      <c r="CF1626" s="7"/>
      <c r="CJ1626" s="7"/>
      <c r="CK1626" s="7"/>
      <c r="CL1626" s="7"/>
    </row>
    <row r="1627" spans="1:90">
      <c r="A1627" s="11"/>
      <c r="B1627" s="373"/>
      <c r="C1627" s="373"/>
      <c r="D1627" s="373"/>
      <c r="E1627" s="13"/>
      <c r="F1627" s="11"/>
      <c r="G1627" s="25"/>
      <c r="H1627" s="31"/>
      <c r="I1627" s="30"/>
      <c r="M1627" s="25"/>
      <c r="N1627" s="31"/>
      <c r="O1627" s="30"/>
      <c r="V1627" s="12"/>
      <c r="W1627" s="12"/>
      <c r="X1627" s="14"/>
      <c r="AB1627" s="25"/>
      <c r="AC1627" s="12"/>
      <c r="AD1627" s="12"/>
      <c r="AK1627" s="12"/>
      <c r="AL1627" s="30"/>
      <c r="AM1627" s="32"/>
      <c r="AQ1627" s="12"/>
      <c r="AR1627" s="12"/>
      <c r="AS1627" s="12"/>
      <c r="AZ1627" s="49"/>
      <c r="BA1627" s="30"/>
      <c r="BB1627" s="12"/>
      <c r="BF1627" s="12"/>
      <c r="BG1627" s="12"/>
      <c r="BH1627" s="12"/>
      <c r="BO1627" s="7"/>
      <c r="BP1627" s="7"/>
      <c r="BQ1627" s="7"/>
      <c r="BU1627" s="7"/>
      <c r="BV1627" s="7"/>
      <c r="BW1627" s="7"/>
      <c r="CD1627" s="7"/>
      <c r="CE1627" s="7"/>
      <c r="CF1627" s="7"/>
      <c r="CJ1627" s="7"/>
      <c r="CK1627" s="7"/>
      <c r="CL1627" s="7"/>
    </row>
    <row r="1628" spans="1:90">
      <c r="A1628" s="11"/>
      <c r="B1628" s="373"/>
      <c r="C1628" s="373"/>
      <c r="D1628" s="373"/>
      <c r="E1628" s="13"/>
      <c r="F1628" s="11"/>
      <c r="G1628" s="25"/>
      <c r="H1628" s="31"/>
      <c r="I1628" s="30"/>
      <c r="M1628" s="25"/>
      <c r="N1628" s="31"/>
      <c r="O1628" s="30"/>
      <c r="V1628" s="12"/>
      <c r="W1628" s="12"/>
      <c r="X1628" s="14"/>
      <c r="AB1628" s="25"/>
      <c r="AC1628" s="12"/>
      <c r="AD1628" s="12"/>
      <c r="AK1628" s="12"/>
      <c r="AL1628" s="30"/>
      <c r="AM1628" s="32"/>
      <c r="AQ1628" s="12"/>
      <c r="AR1628" s="12"/>
      <c r="AS1628" s="12"/>
      <c r="AZ1628" s="49"/>
      <c r="BA1628" s="30"/>
      <c r="BB1628" s="12"/>
      <c r="BF1628" s="12"/>
      <c r="BG1628" s="12"/>
      <c r="BH1628" s="12"/>
      <c r="BO1628" s="7"/>
      <c r="BP1628" s="7"/>
      <c r="BQ1628" s="7"/>
      <c r="BU1628" s="7"/>
      <c r="BV1628" s="7"/>
      <c r="BW1628" s="7"/>
      <c r="CD1628" s="7"/>
      <c r="CE1628" s="7"/>
      <c r="CF1628" s="7"/>
      <c r="CJ1628" s="7"/>
      <c r="CK1628" s="7"/>
      <c r="CL1628" s="7"/>
    </row>
    <row r="1629" spans="1:90">
      <c r="A1629" s="11"/>
      <c r="B1629" s="373"/>
      <c r="C1629" s="373"/>
      <c r="D1629" s="373"/>
      <c r="E1629" s="13"/>
      <c r="F1629" s="11"/>
      <c r="G1629" s="25"/>
      <c r="H1629" s="31"/>
      <c r="I1629" s="30"/>
      <c r="M1629" s="25"/>
      <c r="N1629" s="31"/>
      <c r="O1629" s="30"/>
      <c r="V1629" s="12"/>
      <c r="W1629" s="12"/>
      <c r="X1629" s="14"/>
      <c r="AB1629" s="25"/>
      <c r="AC1629" s="12"/>
      <c r="AD1629" s="12"/>
      <c r="AK1629" s="12"/>
      <c r="AL1629" s="30"/>
      <c r="AM1629" s="32"/>
      <c r="AQ1629" s="12"/>
      <c r="AR1629" s="12"/>
      <c r="AS1629" s="12"/>
      <c r="AZ1629" s="49"/>
      <c r="BA1629" s="30"/>
      <c r="BB1629" s="12"/>
      <c r="BF1629" s="12"/>
      <c r="BG1629" s="12"/>
      <c r="BH1629" s="12"/>
      <c r="BO1629" s="7"/>
      <c r="BP1629" s="7"/>
      <c r="BQ1629" s="7"/>
      <c r="BU1629" s="7"/>
      <c r="BV1629" s="7"/>
      <c r="BW1629" s="7"/>
      <c r="CD1629" s="7"/>
      <c r="CE1629" s="7"/>
      <c r="CF1629" s="7"/>
      <c r="CJ1629" s="7"/>
      <c r="CK1629" s="7"/>
      <c r="CL1629" s="7"/>
    </row>
    <row r="1630" spans="1:90">
      <c r="A1630" s="11"/>
      <c r="B1630" s="373"/>
      <c r="C1630" s="373"/>
      <c r="D1630" s="373"/>
      <c r="E1630" s="13"/>
      <c r="F1630" s="11"/>
      <c r="G1630" s="25"/>
      <c r="H1630" s="31"/>
      <c r="I1630" s="30"/>
      <c r="M1630" s="25"/>
      <c r="N1630" s="31"/>
      <c r="O1630" s="30"/>
      <c r="V1630" s="12"/>
      <c r="W1630" s="12"/>
      <c r="X1630" s="14"/>
      <c r="AB1630" s="25"/>
      <c r="AC1630" s="12"/>
      <c r="AD1630" s="12"/>
      <c r="AK1630" s="12"/>
      <c r="AL1630" s="30"/>
      <c r="AM1630" s="32"/>
      <c r="AQ1630" s="12"/>
      <c r="AR1630" s="12"/>
      <c r="AS1630" s="12"/>
      <c r="AZ1630" s="49"/>
      <c r="BA1630" s="30"/>
      <c r="BB1630" s="12"/>
      <c r="BF1630" s="12"/>
      <c r="BG1630" s="12"/>
      <c r="BH1630" s="12"/>
      <c r="BO1630" s="7"/>
      <c r="BP1630" s="7"/>
      <c r="BQ1630" s="7"/>
      <c r="BU1630" s="7"/>
      <c r="BV1630" s="7"/>
      <c r="BW1630" s="7"/>
      <c r="CD1630" s="7"/>
      <c r="CE1630" s="7"/>
      <c r="CF1630" s="7"/>
      <c r="CJ1630" s="7"/>
      <c r="CK1630" s="7"/>
      <c r="CL1630" s="7"/>
    </row>
    <row r="1631" spans="1:90">
      <c r="A1631" s="11"/>
      <c r="B1631" s="373"/>
      <c r="C1631" s="373"/>
      <c r="D1631" s="373"/>
      <c r="E1631" s="13"/>
      <c r="F1631" s="11"/>
      <c r="G1631" s="25"/>
      <c r="H1631" s="31"/>
      <c r="I1631" s="30"/>
      <c r="M1631" s="25"/>
      <c r="N1631" s="31"/>
      <c r="O1631" s="30"/>
      <c r="V1631" s="12"/>
      <c r="W1631" s="12"/>
      <c r="X1631" s="14"/>
      <c r="AB1631" s="25"/>
      <c r="AC1631" s="12"/>
      <c r="AD1631" s="12"/>
      <c r="AK1631" s="12"/>
      <c r="AL1631" s="30"/>
      <c r="AM1631" s="32"/>
      <c r="AQ1631" s="12"/>
      <c r="AR1631" s="12"/>
      <c r="AS1631" s="12"/>
      <c r="AZ1631" s="49"/>
      <c r="BA1631" s="30"/>
      <c r="BB1631" s="12"/>
      <c r="BF1631" s="12"/>
      <c r="BG1631" s="12"/>
      <c r="BH1631" s="12"/>
      <c r="BO1631" s="7"/>
      <c r="BP1631" s="7"/>
      <c r="BQ1631" s="7"/>
      <c r="BU1631" s="7"/>
      <c r="BV1631" s="7"/>
      <c r="BW1631" s="7"/>
      <c r="CD1631" s="7"/>
      <c r="CE1631" s="7"/>
      <c r="CF1631" s="7"/>
      <c r="CJ1631" s="7"/>
      <c r="CK1631" s="7"/>
      <c r="CL1631" s="7"/>
    </row>
    <row r="1632" spans="1:90">
      <c r="A1632" s="11"/>
      <c r="B1632" s="373"/>
      <c r="C1632" s="373"/>
      <c r="D1632" s="373"/>
      <c r="E1632" s="13"/>
      <c r="F1632" s="11"/>
      <c r="G1632" s="25"/>
      <c r="H1632" s="31"/>
      <c r="I1632" s="30"/>
      <c r="M1632" s="25"/>
      <c r="N1632" s="31"/>
      <c r="O1632" s="30"/>
      <c r="V1632" s="12"/>
      <c r="W1632" s="12"/>
      <c r="X1632" s="14"/>
      <c r="AB1632" s="25"/>
      <c r="AC1632" s="12"/>
      <c r="AD1632" s="12"/>
      <c r="AK1632" s="12"/>
      <c r="AL1632" s="30"/>
      <c r="AM1632" s="32"/>
      <c r="AQ1632" s="12"/>
      <c r="AR1632" s="12"/>
      <c r="AS1632" s="12"/>
      <c r="AZ1632" s="49"/>
      <c r="BA1632" s="30"/>
      <c r="BB1632" s="12"/>
      <c r="BF1632" s="12"/>
      <c r="BG1632" s="12"/>
      <c r="BH1632" s="12"/>
      <c r="BO1632" s="7"/>
      <c r="BP1632" s="7"/>
      <c r="BQ1632" s="7"/>
      <c r="BU1632" s="7"/>
      <c r="BV1632" s="7"/>
      <c r="BW1632" s="7"/>
      <c r="CD1632" s="7"/>
      <c r="CE1632" s="7"/>
      <c r="CF1632" s="7"/>
      <c r="CJ1632" s="7"/>
      <c r="CK1632" s="7"/>
      <c r="CL1632" s="7"/>
    </row>
    <row r="1633" spans="1:90">
      <c r="A1633" s="11"/>
      <c r="B1633" s="373"/>
      <c r="C1633" s="373"/>
      <c r="D1633" s="373"/>
      <c r="E1633" s="13"/>
      <c r="F1633" s="11"/>
      <c r="G1633" s="25"/>
      <c r="H1633" s="31"/>
      <c r="I1633" s="30"/>
      <c r="M1633" s="25"/>
      <c r="N1633" s="31"/>
      <c r="O1633" s="30"/>
      <c r="V1633" s="12"/>
      <c r="W1633" s="12"/>
      <c r="X1633" s="14"/>
      <c r="AB1633" s="25"/>
      <c r="AC1633" s="12"/>
      <c r="AD1633" s="12"/>
      <c r="AK1633" s="12"/>
      <c r="AL1633" s="30"/>
      <c r="AM1633" s="32"/>
      <c r="AQ1633" s="12"/>
      <c r="AR1633" s="12"/>
      <c r="AS1633" s="12"/>
      <c r="AZ1633" s="49"/>
      <c r="BA1633" s="30"/>
      <c r="BB1633" s="12"/>
      <c r="BF1633" s="12"/>
      <c r="BG1633" s="12"/>
      <c r="BH1633" s="12"/>
      <c r="BO1633" s="7"/>
      <c r="BP1633" s="7"/>
      <c r="BQ1633" s="7"/>
      <c r="BU1633" s="7"/>
      <c r="BV1633" s="7"/>
      <c r="BW1633" s="7"/>
      <c r="CD1633" s="7"/>
      <c r="CE1633" s="7"/>
      <c r="CF1633" s="7"/>
      <c r="CJ1633" s="7"/>
      <c r="CK1633" s="7"/>
      <c r="CL1633" s="7"/>
    </row>
    <row r="1634" spans="1:90">
      <c r="A1634" s="11"/>
      <c r="B1634" s="373"/>
      <c r="C1634" s="373"/>
      <c r="D1634" s="373"/>
      <c r="E1634" s="13"/>
      <c r="F1634" s="11"/>
      <c r="G1634" s="25"/>
      <c r="H1634" s="31"/>
      <c r="I1634" s="30"/>
      <c r="M1634" s="25"/>
      <c r="N1634" s="31"/>
      <c r="O1634" s="30"/>
      <c r="V1634" s="12"/>
      <c r="W1634" s="12"/>
      <c r="X1634" s="14"/>
      <c r="AB1634" s="25"/>
      <c r="AC1634" s="12"/>
      <c r="AD1634" s="12"/>
      <c r="AK1634" s="12"/>
      <c r="AL1634" s="30"/>
      <c r="AM1634" s="32"/>
      <c r="AQ1634" s="12"/>
      <c r="AR1634" s="12"/>
      <c r="AS1634" s="12"/>
      <c r="AZ1634" s="49"/>
      <c r="BA1634" s="30"/>
      <c r="BB1634" s="12"/>
      <c r="BF1634" s="12"/>
      <c r="BG1634" s="12"/>
      <c r="BH1634" s="12"/>
      <c r="BO1634" s="7"/>
      <c r="BP1634" s="7"/>
      <c r="BQ1634" s="7"/>
      <c r="BU1634" s="7"/>
      <c r="BV1634" s="7"/>
      <c r="BW1634" s="7"/>
      <c r="CD1634" s="7"/>
      <c r="CE1634" s="7"/>
      <c r="CF1634" s="7"/>
      <c r="CJ1634" s="7"/>
      <c r="CK1634" s="7"/>
      <c r="CL1634" s="7"/>
    </row>
    <row r="1635" spans="1:90">
      <c r="A1635" s="11"/>
      <c r="B1635" s="373"/>
      <c r="C1635" s="373"/>
      <c r="D1635" s="373"/>
      <c r="E1635" s="13"/>
      <c r="F1635" s="11"/>
      <c r="G1635" s="25"/>
      <c r="H1635" s="31"/>
      <c r="I1635" s="30"/>
      <c r="M1635" s="25"/>
      <c r="N1635" s="31"/>
      <c r="O1635" s="30"/>
      <c r="V1635" s="12"/>
      <c r="W1635" s="12"/>
      <c r="X1635" s="14"/>
      <c r="AB1635" s="25"/>
      <c r="AC1635" s="12"/>
      <c r="AD1635" s="12"/>
      <c r="AK1635" s="12"/>
      <c r="AL1635" s="30"/>
      <c r="AM1635" s="32"/>
      <c r="AQ1635" s="12"/>
      <c r="AR1635" s="12"/>
      <c r="AS1635" s="12"/>
      <c r="AZ1635" s="49"/>
      <c r="BA1635" s="30"/>
      <c r="BB1635" s="12"/>
      <c r="BF1635" s="12"/>
      <c r="BG1635" s="12"/>
      <c r="BH1635" s="12"/>
      <c r="BO1635" s="7"/>
      <c r="BP1635" s="7"/>
      <c r="BQ1635" s="7"/>
      <c r="BU1635" s="7"/>
      <c r="BV1635" s="7"/>
      <c r="BW1635" s="7"/>
      <c r="CD1635" s="7"/>
      <c r="CE1635" s="7"/>
      <c r="CF1635" s="7"/>
      <c r="CJ1635" s="7"/>
      <c r="CK1635" s="7"/>
      <c r="CL1635" s="7"/>
    </row>
    <row r="1636" spans="1:90">
      <c r="A1636" s="11"/>
      <c r="B1636" s="373"/>
      <c r="C1636" s="373"/>
      <c r="D1636" s="373"/>
      <c r="E1636" s="13"/>
      <c r="F1636" s="11"/>
      <c r="G1636" s="25"/>
      <c r="H1636" s="31"/>
      <c r="I1636" s="30"/>
      <c r="M1636" s="25"/>
      <c r="N1636" s="31"/>
      <c r="O1636" s="30"/>
      <c r="V1636" s="12"/>
      <c r="W1636" s="12"/>
      <c r="X1636" s="14"/>
      <c r="AB1636" s="25"/>
      <c r="AC1636" s="12"/>
      <c r="AD1636" s="12"/>
      <c r="AK1636" s="12"/>
      <c r="AL1636" s="30"/>
      <c r="AM1636" s="32"/>
      <c r="AQ1636" s="12"/>
      <c r="AR1636" s="12"/>
      <c r="AS1636" s="12"/>
      <c r="AZ1636" s="49"/>
      <c r="BA1636" s="30"/>
      <c r="BB1636" s="12"/>
      <c r="BF1636" s="12"/>
      <c r="BG1636" s="12"/>
      <c r="BH1636" s="12"/>
      <c r="BO1636" s="7"/>
      <c r="BP1636" s="7"/>
      <c r="BQ1636" s="7"/>
      <c r="BU1636" s="7"/>
      <c r="BV1636" s="7"/>
      <c r="BW1636" s="7"/>
      <c r="CD1636" s="7"/>
      <c r="CE1636" s="7"/>
      <c r="CF1636" s="7"/>
      <c r="CJ1636" s="7"/>
      <c r="CK1636" s="7"/>
      <c r="CL1636" s="7"/>
    </row>
    <row r="1637" spans="1:90">
      <c r="A1637" s="11"/>
      <c r="B1637" s="373"/>
      <c r="C1637" s="373"/>
      <c r="D1637" s="373"/>
      <c r="E1637" s="13"/>
      <c r="F1637" s="11"/>
      <c r="G1637" s="25"/>
      <c r="H1637" s="31"/>
      <c r="I1637" s="30"/>
      <c r="M1637" s="25"/>
      <c r="N1637" s="31"/>
      <c r="O1637" s="30"/>
      <c r="V1637" s="12"/>
      <c r="W1637" s="12"/>
      <c r="X1637" s="14"/>
      <c r="AB1637" s="25"/>
      <c r="AC1637" s="12"/>
      <c r="AD1637" s="12"/>
      <c r="AK1637" s="12"/>
      <c r="AL1637" s="30"/>
      <c r="AM1637" s="32"/>
      <c r="AQ1637" s="12"/>
      <c r="AR1637" s="12"/>
      <c r="AS1637" s="12"/>
      <c r="AZ1637" s="49"/>
      <c r="BA1637" s="30"/>
      <c r="BB1637" s="12"/>
      <c r="BF1637" s="12"/>
      <c r="BG1637" s="12"/>
      <c r="BH1637" s="12"/>
      <c r="BO1637" s="7"/>
      <c r="BP1637" s="7"/>
      <c r="BQ1637" s="7"/>
      <c r="BU1637" s="7"/>
      <c r="BV1637" s="7"/>
      <c r="BW1637" s="7"/>
      <c r="CD1637" s="7"/>
      <c r="CE1637" s="7"/>
      <c r="CF1637" s="7"/>
      <c r="CJ1637" s="7"/>
      <c r="CK1637" s="7"/>
      <c r="CL1637" s="7"/>
    </row>
    <row r="1638" spans="1:90">
      <c r="A1638" s="11"/>
      <c r="B1638" s="373"/>
      <c r="C1638" s="373"/>
      <c r="D1638" s="373"/>
      <c r="E1638" s="13"/>
      <c r="F1638" s="11"/>
      <c r="G1638" s="25"/>
      <c r="H1638" s="31"/>
      <c r="I1638" s="30"/>
      <c r="M1638" s="25"/>
      <c r="N1638" s="31"/>
      <c r="O1638" s="30"/>
      <c r="V1638" s="12"/>
      <c r="W1638" s="12"/>
      <c r="X1638" s="14"/>
      <c r="AB1638" s="25"/>
      <c r="AC1638" s="12"/>
      <c r="AD1638" s="12"/>
      <c r="AK1638" s="12"/>
      <c r="AL1638" s="30"/>
      <c r="AM1638" s="32"/>
      <c r="AQ1638" s="12"/>
      <c r="AR1638" s="12"/>
      <c r="AS1638" s="12"/>
      <c r="AZ1638" s="49"/>
      <c r="BA1638" s="30"/>
      <c r="BB1638" s="12"/>
      <c r="BF1638" s="12"/>
      <c r="BG1638" s="12"/>
      <c r="BH1638" s="12"/>
      <c r="BO1638" s="7"/>
      <c r="BP1638" s="7"/>
      <c r="BQ1638" s="7"/>
      <c r="BU1638" s="7"/>
      <c r="BV1638" s="7"/>
      <c r="BW1638" s="7"/>
      <c r="CD1638" s="7"/>
      <c r="CE1638" s="7"/>
      <c r="CF1638" s="7"/>
      <c r="CJ1638" s="7"/>
      <c r="CK1638" s="7"/>
      <c r="CL1638" s="7"/>
    </row>
    <row r="1639" spans="1:90">
      <c r="A1639" s="11"/>
      <c r="B1639" s="373"/>
      <c r="C1639" s="373"/>
      <c r="D1639" s="373"/>
      <c r="E1639" s="13"/>
      <c r="F1639" s="11"/>
      <c r="G1639" s="25"/>
      <c r="H1639" s="31"/>
      <c r="I1639" s="30"/>
      <c r="M1639" s="25"/>
      <c r="N1639" s="31"/>
      <c r="O1639" s="30"/>
      <c r="V1639" s="12"/>
      <c r="W1639" s="12"/>
      <c r="X1639" s="14"/>
      <c r="AB1639" s="25"/>
      <c r="AC1639" s="12"/>
      <c r="AD1639" s="12"/>
      <c r="AK1639" s="12"/>
      <c r="AL1639" s="30"/>
      <c r="AM1639" s="32"/>
      <c r="AQ1639" s="12"/>
      <c r="AR1639" s="12"/>
      <c r="AS1639" s="12"/>
      <c r="AZ1639" s="49"/>
      <c r="BA1639" s="30"/>
      <c r="BB1639" s="12"/>
      <c r="BF1639" s="12"/>
      <c r="BG1639" s="12"/>
      <c r="BH1639" s="12"/>
      <c r="BO1639" s="7"/>
      <c r="BP1639" s="7"/>
      <c r="BQ1639" s="7"/>
      <c r="BU1639" s="7"/>
      <c r="BV1639" s="7"/>
      <c r="BW1639" s="7"/>
      <c r="CD1639" s="7"/>
      <c r="CE1639" s="7"/>
      <c r="CF1639" s="7"/>
      <c r="CJ1639" s="7"/>
      <c r="CK1639" s="7"/>
      <c r="CL1639" s="7"/>
    </row>
    <row r="1640" spans="1:90">
      <c r="A1640" s="11"/>
      <c r="B1640" s="373"/>
      <c r="C1640" s="373"/>
      <c r="D1640" s="373"/>
      <c r="E1640" s="13"/>
      <c r="F1640" s="11"/>
      <c r="G1640" s="25"/>
      <c r="H1640" s="31"/>
      <c r="I1640" s="30"/>
      <c r="M1640" s="25"/>
      <c r="N1640" s="31"/>
      <c r="O1640" s="30"/>
      <c r="V1640" s="12"/>
      <c r="W1640" s="12"/>
      <c r="X1640" s="14"/>
      <c r="AB1640" s="25"/>
      <c r="AC1640" s="12"/>
      <c r="AD1640" s="12"/>
      <c r="AK1640" s="12"/>
      <c r="AL1640" s="30"/>
      <c r="AM1640" s="32"/>
      <c r="AQ1640" s="12"/>
      <c r="AR1640" s="12"/>
      <c r="AS1640" s="12"/>
      <c r="AZ1640" s="49"/>
      <c r="BA1640" s="30"/>
      <c r="BB1640" s="12"/>
      <c r="BF1640" s="12"/>
      <c r="BG1640" s="12"/>
      <c r="BH1640" s="12"/>
      <c r="BO1640" s="7"/>
      <c r="BP1640" s="7"/>
      <c r="BQ1640" s="7"/>
      <c r="BU1640" s="7"/>
      <c r="BV1640" s="7"/>
      <c r="BW1640" s="7"/>
      <c r="CD1640" s="7"/>
      <c r="CE1640" s="7"/>
      <c r="CF1640" s="7"/>
      <c r="CJ1640" s="7"/>
      <c r="CK1640" s="7"/>
      <c r="CL1640" s="7"/>
    </row>
    <row r="1641" spans="1:90">
      <c r="A1641" s="11"/>
      <c r="B1641" s="373"/>
      <c r="C1641" s="373"/>
      <c r="D1641" s="373"/>
      <c r="E1641" s="13"/>
      <c r="F1641" s="11"/>
      <c r="G1641" s="25"/>
      <c r="H1641" s="31"/>
      <c r="I1641" s="30"/>
      <c r="M1641" s="25"/>
      <c r="N1641" s="31"/>
      <c r="O1641" s="30"/>
      <c r="V1641" s="12"/>
      <c r="W1641" s="12"/>
      <c r="X1641" s="14"/>
      <c r="AB1641" s="25"/>
      <c r="AC1641" s="12"/>
      <c r="AD1641" s="12"/>
      <c r="AK1641" s="12"/>
      <c r="AL1641" s="30"/>
      <c r="AM1641" s="32"/>
      <c r="AQ1641" s="12"/>
      <c r="AR1641" s="12"/>
      <c r="AS1641" s="12"/>
      <c r="AZ1641" s="49"/>
      <c r="BA1641" s="30"/>
      <c r="BB1641" s="12"/>
      <c r="BF1641" s="12"/>
      <c r="BG1641" s="12"/>
      <c r="BH1641" s="12"/>
      <c r="BO1641" s="7"/>
      <c r="BP1641" s="7"/>
      <c r="BQ1641" s="7"/>
      <c r="BU1641" s="7"/>
      <c r="BV1641" s="7"/>
      <c r="BW1641" s="7"/>
      <c r="CD1641" s="7"/>
      <c r="CE1641" s="7"/>
      <c r="CF1641" s="7"/>
      <c r="CJ1641" s="7"/>
      <c r="CK1641" s="7"/>
      <c r="CL1641" s="7"/>
    </row>
    <row r="1642" spans="1:90">
      <c r="A1642" s="11"/>
      <c r="B1642" s="373"/>
      <c r="C1642" s="373"/>
      <c r="D1642" s="373"/>
      <c r="E1642" s="13"/>
      <c r="F1642" s="11"/>
      <c r="G1642" s="25"/>
      <c r="H1642" s="31"/>
      <c r="I1642" s="30"/>
      <c r="M1642" s="25"/>
      <c r="N1642" s="31"/>
      <c r="O1642" s="30"/>
      <c r="V1642" s="12"/>
      <c r="W1642" s="12"/>
      <c r="X1642" s="14"/>
      <c r="AB1642" s="25"/>
      <c r="AC1642" s="12"/>
      <c r="AD1642" s="12"/>
      <c r="AK1642" s="12"/>
      <c r="AL1642" s="30"/>
      <c r="AM1642" s="32"/>
      <c r="AQ1642" s="12"/>
      <c r="AR1642" s="12"/>
      <c r="AS1642" s="12"/>
      <c r="AZ1642" s="49"/>
      <c r="BA1642" s="30"/>
      <c r="BB1642" s="12"/>
      <c r="BF1642" s="12"/>
      <c r="BG1642" s="12"/>
      <c r="BH1642" s="12"/>
      <c r="BO1642" s="7"/>
      <c r="BP1642" s="7"/>
      <c r="BQ1642" s="7"/>
      <c r="BU1642" s="7"/>
      <c r="BV1642" s="7"/>
      <c r="BW1642" s="7"/>
      <c r="CD1642" s="7"/>
      <c r="CE1642" s="7"/>
      <c r="CF1642" s="7"/>
      <c r="CJ1642" s="7"/>
      <c r="CK1642" s="7"/>
      <c r="CL1642" s="7"/>
    </row>
    <row r="1643" spans="1:90">
      <c r="A1643" s="11"/>
      <c r="B1643" s="373"/>
      <c r="C1643" s="373"/>
      <c r="D1643" s="373"/>
      <c r="E1643" s="13"/>
      <c r="F1643" s="11"/>
      <c r="G1643" s="25"/>
      <c r="H1643" s="31"/>
      <c r="I1643" s="30"/>
      <c r="M1643" s="25"/>
      <c r="N1643" s="31"/>
      <c r="O1643" s="30"/>
      <c r="V1643" s="12"/>
      <c r="W1643" s="12"/>
      <c r="X1643" s="14"/>
      <c r="AB1643" s="25"/>
      <c r="AC1643" s="12"/>
      <c r="AD1643" s="12"/>
      <c r="AK1643" s="12"/>
      <c r="AL1643" s="30"/>
      <c r="AM1643" s="32"/>
      <c r="AQ1643" s="12"/>
      <c r="AR1643" s="12"/>
      <c r="AS1643" s="12"/>
      <c r="AZ1643" s="49"/>
      <c r="BA1643" s="30"/>
      <c r="BB1643" s="12"/>
      <c r="BF1643" s="12"/>
      <c r="BG1643" s="12"/>
      <c r="BH1643" s="12"/>
      <c r="BO1643" s="7"/>
      <c r="BP1643" s="7"/>
      <c r="BQ1643" s="7"/>
      <c r="BU1643" s="7"/>
      <c r="BV1643" s="7"/>
      <c r="BW1643" s="7"/>
      <c r="CD1643" s="7"/>
      <c r="CE1643" s="7"/>
      <c r="CF1643" s="7"/>
      <c r="CJ1643" s="7"/>
      <c r="CK1643" s="7"/>
      <c r="CL1643" s="7"/>
    </row>
    <row r="1644" spans="1:90">
      <c r="A1644" s="11"/>
      <c r="B1644" s="373"/>
      <c r="C1644" s="373"/>
      <c r="D1644" s="373"/>
      <c r="E1644" s="13"/>
      <c r="F1644" s="11"/>
      <c r="G1644" s="25"/>
      <c r="H1644" s="31"/>
      <c r="I1644" s="30"/>
      <c r="M1644" s="25"/>
      <c r="N1644" s="31"/>
      <c r="O1644" s="30"/>
      <c r="V1644" s="12"/>
      <c r="W1644" s="12"/>
      <c r="X1644" s="14"/>
      <c r="AB1644" s="25"/>
      <c r="AC1644" s="12"/>
      <c r="AD1644" s="12"/>
      <c r="AK1644" s="12"/>
      <c r="AL1644" s="30"/>
      <c r="AM1644" s="32"/>
      <c r="AQ1644" s="12"/>
      <c r="AR1644" s="12"/>
      <c r="AS1644" s="12"/>
      <c r="AZ1644" s="49"/>
      <c r="BA1644" s="30"/>
      <c r="BB1644" s="12"/>
      <c r="BF1644" s="12"/>
      <c r="BG1644" s="12"/>
      <c r="BH1644" s="12"/>
      <c r="BO1644" s="7"/>
      <c r="BP1644" s="7"/>
      <c r="BQ1644" s="7"/>
      <c r="BU1644" s="7"/>
      <c r="BV1644" s="7"/>
      <c r="BW1644" s="7"/>
      <c r="CD1644" s="7"/>
      <c r="CE1644" s="7"/>
      <c r="CF1644" s="7"/>
      <c r="CJ1644" s="7"/>
      <c r="CK1644" s="7"/>
      <c r="CL1644" s="7"/>
    </row>
    <row r="1645" spans="1:90">
      <c r="A1645" s="11"/>
      <c r="B1645" s="373"/>
      <c r="C1645" s="373"/>
      <c r="D1645" s="373"/>
      <c r="E1645" s="13"/>
      <c r="F1645" s="11"/>
      <c r="G1645" s="25"/>
      <c r="H1645" s="31"/>
      <c r="I1645" s="30"/>
      <c r="M1645" s="25"/>
      <c r="N1645" s="31"/>
      <c r="O1645" s="30"/>
      <c r="V1645" s="12"/>
      <c r="W1645" s="12"/>
      <c r="X1645" s="14"/>
      <c r="AB1645" s="25"/>
      <c r="AC1645" s="12"/>
      <c r="AD1645" s="12"/>
      <c r="AK1645" s="12"/>
      <c r="AL1645" s="30"/>
      <c r="AM1645" s="32"/>
      <c r="AQ1645" s="12"/>
      <c r="AR1645" s="12"/>
      <c r="AS1645" s="12"/>
      <c r="AZ1645" s="49"/>
      <c r="BA1645" s="30"/>
      <c r="BB1645" s="12"/>
      <c r="BF1645" s="12"/>
      <c r="BG1645" s="12"/>
      <c r="BH1645" s="12"/>
      <c r="BO1645" s="7"/>
      <c r="BP1645" s="7"/>
      <c r="BQ1645" s="7"/>
      <c r="BU1645" s="7"/>
      <c r="BV1645" s="7"/>
      <c r="BW1645" s="7"/>
      <c r="CD1645" s="7"/>
      <c r="CE1645" s="7"/>
      <c r="CF1645" s="7"/>
      <c r="CJ1645" s="7"/>
      <c r="CK1645" s="7"/>
      <c r="CL1645" s="7"/>
    </row>
    <row r="1646" spans="1:90">
      <c r="A1646" s="11"/>
      <c r="B1646" s="373"/>
      <c r="C1646" s="373"/>
      <c r="D1646" s="373"/>
      <c r="E1646" s="13"/>
      <c r="F1646" s="11"/>
      <c r="G1646" s="25"/>
      <c r="H1646" s="31"/>
      <c r="I1646" s="30"/>
      <c r="M1646" s="25"/>
      <c r="N1646" s="31"/>
      <c r="O1646" s="30"/>
      <c r="V1646" s="12"/>
      <c r="W1646" s="12"/>
      <c r="X1646" s="14"/>
      <c r="AB1646" s="25"/>
      <c r="AC1646" s="12"/>
      <c r="AD1646" s="12"/>
      <c r="AK1646" s="12"/>
      <c r="AL1646" s="30"/>
      <c r="AM1646" s="32"/>
      <c r="AQ1646" s="12"/>
      <c r="AR1646" s="12"/>
      <c r="AS1646" s="12"/>
      <c r="AZ1646" s="49"/>
      <c r="BA1646" s="30"/>
      <c r="BB1646" s="12"/>
      <c r="BF1646" s="12"/>
      <c r="BG1646" s="12"/>
      <c r="BH1646" s="12"/>
      <c r="BO1646" s="7"/>
      <c r="BP1646" s="7"/>
      <c r="BQ1646" s="7"/>
      <c r="BU1646" s="7"/>
      <c r="BV1646" s="7"/>
      <c r="BW1646" s="7"/>
      <c r="CD1646" s="7"/>
      <c r="CE1646" s="7"/>
      <c r="CF1646" s="7"/>
      <c r="CJ1646" s="7"/>
      <c r="CK1646" s="7"/>
      <c r="CL1646" s="7"/>
    </row>
    <row r="1647" spans="1:90">
      <c r="A1647" s="11"/>
      <c r="B1647" s="373"/>
      <c r="C1647" s="373"/>
      <c r="D1647" s="373"/>
      <c r="E1647" s="13"/>
      <c r="F1647" s="11"/>
      <c r="G1647" s="25"/>
      <c r="H1647" s="31"/>
      <c r="I1647" s="30"/>
      <c r="M1647" s="25"/>
      <c r="N1647" s="31"/>
      <c r="O1647" s="30"/>
      <c r="V1647" s="12"/>
      <c r="W1647" s="12"/>
      <c r="X1647" s="14"/>
      <c r="AB1647" s="25"/>
      <c r="AC1647" s="12"/>
      <c r="AD1647" s="12"/>
      <c r="AK1647" s="12"/>
      <c r="AL1647" s="30"/>
      <c r="AM1647" s="32"/>
      <c r="AQ1647" s="12"/>
      <c r="AR1647" s="12"/>
      <c r="AS1647" s="12"/>
      <c r="AZ1647" s="49"/>
      <c r="BA1647" s="30"/>
      <c r="BB1647" s="12"/>
      <c r="BF1647" s="12"/>
      <c r="BG1647" s="12"/>
      <c r="BH1647" s="12"/>
      <c r="BO1647" s="7"/>
      <c r="BP1647" s="7"/>
      <c r="BQ1647" s="7"/>
      <c r="BU1647" s="7"/>
      <c r="BV1647" s="7"/>
      <c r="BW1647" s="7"/>
      <c r="CD1647" s="7"/>
      <c r="CE1647" s="7"/>
      <c r="CF1647" s="7"/>
      <c r="CJ1647" s="7"/>
      <c r="CK1647" s="7"/>
      <c r="CL1647" s="7"/>
    </row>
    <row r="1648" spans="1:90">
      <c r="A1648" s="11"/>
      <c r="B1648" s="373"/>
      <c r="C1648" s="373"/>
      <c r="D1648" s="373"/>
      <c r="E1648" s="13"/>
      <c r="F1648" s="11"/>
      <c r="G1648" s="25"/>
      <c r="H1648" s="31"/>
      <c r="I1648" s="30"/>
      <c r="M1648" s="25"/>
      <c r="N1648" s="31"/>
      <c r="O1648" s="30"/>
      <c r="V1648" s="12"/>
      <c r="W1648" s="12"/>
      <c r="X1648" s="14"/>
      <c r="AB1648" s="25"/>
      <c r="AC1648" s="12"/>
      <c r="AD1648" s="12"/>
      <c r="AK1648" s="12"/>
      <c r="AL1648" s="30"/>
      <c r="AM1648" s="32"/>
      <c r="AQ1648" s="12"/>
      <c r="AR1648" s="12"/>
      <c r="AS1648" s="12"/>
      <c r="AZ1648" s="49"/>
      <c r="BA1648" s="30"/>
      <c r="BB1648" s="12"/>
      <c r="BF1648" s="12"/>
      <c r="BG1648" s="12"/>
      <c r="BH1648" s="12"/>
      <c r="BO1648" s="7"/>
      <c r="BP1648" s="7"/>
      <c r="BQ1648" s="7"/>
      <c r="BU1648" s="7"/>
      <c r="BV1648" s="7"/>
      <c r="BW1648" s="7"/>
      <c r="CD1648" s="7"/>
      <c r="CE1648" s="7"/>
      <c r="CF1648" s="7"/>
      <c r="CJ1648" s="7"/>
      <c r="CK1648" s="7"/>
      <c r="CL1648" s="7"/>
    </row>
    <row r="1649" spans="1:90">
      <c r="A1649" s="11"/>
      <c r="B1649" s="373"/>
      <c r="C1649" s="373"/>
      <c r="D1649" s="373"/>
      <c r="E1649" s="13"/>
      <c r="F1649" s="11"/>
      <c r="G1649" s="25"/>
      <c r="H1649" s="31"/>
      <c r="I1649" s="30"/>
      <c r="M1649" s="25"/>
      <c r="N1649" s="31"/>
      <c r="O1649" s="30"/>
      <c r="V1649" s="12"/>
      <c r="W1649" s="12"/>
      <c r="X1649" s="14"/>
      <c r="AB1649" s="25"/>
      <c r="AC1649" s="12"/>
      <c r="AD1649" s="12"/>
      <c r="AK1649" s="12"/>
      <c r="AL1649" s="30"/>
      <c r="AM1649" s="32"/>
      <c r="AQ1649" s="12"/>
      <c r="AR1649" s="12"/>
      <c r="AS1649" s="12"/>
      <c r="AZ1649" s="49"/>
      <c r="BA1649" s="30"/>
      <c r="BB1649" s="12"/>
      <c r="BF1649" s="12"/>
      <c r="BG1649" s="12"/>
      <c r="BH1649" s="12"/>
      <c r="BO1649" s="7"/>
      <c r="BP1649" s="7"/>
      <c r="BQ1649" s="7"/>
      <c r="BU1649" s="7"/>
      <c r="BV1649" s="7"/>
      <c r="BW1649" s="7"/>
      <c r="CD1649" s="7"/>
      <c r="CE1649" s="7"/>
      <c r="CF1649" s="7"/>
      <c r="CJ1649" s="7"/>
      <c r="CK1649" s="7"/>
      <c r="CL1649" s="7"/>
    </row>
    <row r="1650" spans="1:90">
      <c r="A1650" s="11"/>
      <c r="B1650" s="373"/>
      <c r="C1650" s="373"/>
      <c r="D1650" s="373"/>
      <c r="E1650" s="13"/>
      <c r="F1650" s="11"/>
      <c r="G1650" s="25"/>
      <c r="H1650" s="31"/>
      <c r="I1650" s="30"/>
      <c r="M1650" s="25"/>
      <c r="N1650" s="31"/>
      <c r="O1650" s="30"/>
      <c r="V1650" s="12"/>
      <c r="W1650" s="12"/>
      <c r="X1650" s="14"/>
      <c r="AB1650" s="25"/>
      <c r="AC1650" s="12"/>
      <c r="AD1650" s="12"/>
      <c r="AK1650" s="12"/>
      <c r="AL1650" s="30"/>
      <c r="AM1650" s="32"/>
      <c r="AQ1650" s="12"/>
      <c r="AR1650" s="12"/>
      <c r="AS1650" s="12"/>
      <c r="AZ1650" s="49"/>
      <c r="BA1650" s="30"/>
      <c r="BB1650" s="12"/>
      <c r="BF1650" s="12"/>
      <c r="BG1650" s="12"/>
      <c r="BH1650" s="12"/>
      <c r="BO1650" s="7"/>
      <c r="BP1650" s="7"/>
      <c r="BQ1650" s="7"/>
      <c r="BU1650" s="7"/>
      <c r="BV1650" s="7"/>
      <c r="BW1650" s="7"/>
      <c r="CD1650" s="7"/>
      <c r="CE1650" s="7"/>
      <c r="CF1650" s="7"/>
      <c r="CJ1650" s="7"/>
      <c r="CK1650" s="7"/>
      <c r="CL1650" s="7"/>
    </row>
    <row r="1651" spans="1:90">
      <c r="A1651" s="11"/>
      <c r="B1651" s="373"/>
      <c r="C1651" s="373"/>
      <c r="D1651" s="373"/>
      <c r="E1651" s="13"/>
      <c r="F1651" s="11"/>
      <c r="G1651" s="25"/>
      <c r="H1651" s="31"/>
      <c r="I1651" s="30"/>
      <c r="M1651" s="25"/>
      <c r="N1651" s="31"/>
      <c r="O1651" s="30"/>
      <c r="V1651" s="12"/>
      <c r="W1651" s="12"/>
      <c r="X1651" s="14"/>
      <c r="AB1651" s="25"/>
      <c r="AC1651" s="12"/>
      <c r="AD1651" s="12"/>
      <c r="AK1651" s="12"/>
      <c r="AL1651" s="30"/>
      <c r="AM1651" s="32"/>
      <c r="AQ1651" s="12"/>
      <c r="AR1651" s="12"/>
      <c r="AS1651" s="12"/>
      <c r="AZ1651" s="49"/>
      <c r="BA1651" s="30"/>
      <c r="BB1651" s="12"/>
      <c r="BF1651" s="12"/>
      <c r="BG1651" s="12"/>
      <c r="BH1651" s="12"/>
      <c r="BO1651" s="7"/>
      <c r="BP1651" s="7"/>
      <c r="BQ1651" s="7"/>
      <c r="BU1651" s="7"/>
      <c r="BV1651" s="7"/>
      <c r="BW1651" s="7"/>
      <c r="CD1651" s="7"/>
      <c r="CE1651" s="7"/>
      <c r="CF1651" s="7"/>
      <c r="CJ1651" s="7"/>
      <c r="CK1651" s="7"/>
      <c r="CL1651" s="7"/>
    </row>
    <row r="1652" spans="1:90">
      <c r="A1652" s="11"/>
      <c r="B1652" s="373"/>
      <c r="C1652" s="373"/>
      <c r="D1652" s="373"/>
      <c r="E1652" s="13"/>
      <c r="F1652" s="11"/>
      <c r="G1652" s="25"/>
      <c r="H1652" s="31"/>
      <c r="I1652" s="30"/>
      <c r="M1652" s="25"/>
      <c r="N1652" s="31"/>
      <c r="O1652" s="30"/>
      <c r="V1652" s="12"/>
      <c r="W1652" s="12"/>
      <c r="X1652" s="14"/>
      <c r="AB1652" s="25"/>
      <c r="AC1652" s="12"/>
      <c r="AD1652" s="12"/>
      <c r="AK1652" s="12"/>
      <c r="AL1652" s="30"/>
      <c r="AM1652" s="32"/>
      <c r="AQ1652" s="12"/>
      <c r="AR1652" s="12"/>
      <c r="AS1652" s="12"/>
      <c r="AZ1652" s="49"/>
      <c r="BA1652" s="30"/>
      <c r="BB1652" s="12"/>
      <c r="BF1652" s="12"/>
      <c r="BG1652" s="12"/>
      <c r="BH1652" s="12"/>
      <c r="BO1652" s="7"/>
      <c r="BP1652" s="7"/>
      <c r="BQ1652" s="7"/>
      <c r="BU1652" s="7"/>
      <c r="BV1652" s="7"/>
      <c r="BW1652" s="7"/>
      <c r="CD1652" s="7"/>
      <c r="CE1652" s="7"/>
      <c r="CF1652" s="7"/>
      <c r="CJ1652" s="7"/>
      <c r="CK1652" s="7"/>
      <c r="CL1652" s="7"/>
    </row>
    <row r="1653" spans="1:90">
      <c r="A1653" s="11"/>
      <c r="B1653" s="373"/>
      <c r="C1653" s="373"/>
      <c r="D1653" s="373"/>
      <c r="E1653" s="13"/>
      <c r="F1653" s="11"/>
      <c r="G1653" s="25"/>
      <c r="H1653" s="31"/>
      <c r="I1653" s="30"/>
      <c r="M1653" s="25"/>
      <c r="N1653" s="31"/>
      <c r="O1653" s="30"/>
      <c r="V1653" s="12"/>
      <c r="W1653" s="12"/>
      <c r="X1653" s="14"/>
      <c r="AB1653" s="25"/>
      <c r="AC1653" s="12"/>
      <c r="AD1653" s="12"/>
      <c r="AK1653" s="12"/>
      <c r="AL1653" s="30"/>
      <c r="AM1653" s="32"/>
      <c r="AQ1653" s="12"/>
      <c r="AR1653" s="12"/>
      <c r="AS1653" s="12"/>
      <c r="AZ1653" s="49"/>
      <c r="BA1653" s="30"/>
      <c r="BB1653" s="12"/>
      <c r="BF1653" s="12"/>
      <c r="BG1653" s="12"/>
      <c r="BH1653" s="12"/>
      <c r="BO1653" s="7"/>
      <c r="BP1653" s="7"/>
      <c r="BQ1653" s="7"/>
      <c r="BU1653" s="7"/>
      <c r="BV1653" s="7"/>
      <c r="BW1653" s="7"/>
      <c r="CD1653" s="7"/>
      <c r="CE1653" s="7"/>
      <c r="CF1653" s="7"/>
      <c r="CJ1653" s="7"/>
      <c r="CK1653" s="7"/>
      <c r="CL1653" s="7"/>
    </row>
    <row r="1654" spans="1:90">
      <c r="A1654" s="11"/>
      <c r="B1654" s="373"/>
      <c r="C1654" s="373"/>
      <c r="D1654" s="373"/>
      <c r="E1654" s="13"/>
      <c r="F1654" s="11"/>
      <c r="G1654" s="25"/>
      <c r="H1654" s="31"/>
      <c r="I1654" s="30"/>
      <c r="M1654" s="25"/>
      <c r="N1654" s="31"/>
      <c r="O1654" s="30"/>
      <c r="V1654" s="12"/>
      <c r="W1654" s="12"/>
      <c r="X1654" s="14"/>
      <c r="AB1654" s="25"/>
      <c r="AC1654" s="12"/>
      <c r="AD1654" s="12"/>
      <c r="AK1654" s="12"/>
      <c r="AL1654" s="30"/>
      <c r="AM1654" s="32"/>
      <c r="AQ1654" s="12"/>
      <c r="AR1654" s="12"/>
      <c r="AS1654" s="12"/>
      <c r="AZ1654" s="49"/>
      <c r="BA1654" s="30"/>
      <c r="BB1654" s="12"/>
      <c r="BF1654" s="12"/>
      <c r="BG1654" s="12"/>
      <c r="BH1654" s="12"/>
      <c r="BO1654" s="7"/>
      <c r="BP1654" s="7"/>
      <c r="BQ1654" s="7"/>
      <c r="BU1654" s="7"/>
      <c r="BV1654" s="7"/>
      <c r="BW1654" s="7"/>
      <c r="CD1654" s="7"/>
      <c r="CE1654" s="7"/>
      <c r="CF1654" s="7"/>
      <c r="CJ1654" s="7"/>
      <c r="CK1654" s="7"/>
      <c r="CL1654" s="7"/>
    </row>
    <row r="1655" spans="1:90">
      <c r="A1655" s="11"/>
      <c r="B1655" s="373"/>
      <c r="C1655" s="373"/>
      <c r="D1655" s="373"/>
      <c r="E1655" s="13"/>
      <c r="F1655" s="11"/>
      <c r="G1655" s="25"/>
      <c r="H1655" s="31"/>
      <c r="I1655" s="30"/>
      <c r="M1655" s="25"/>
      <c r="N1655" s="31"/>
      <c r="O1655" s="30"/>
      <c r="V1655" s="12"/>
      <c r="W1655" s="12"/>
      <c r="X1655" s="14"/>
      <c r="AB1655" s="25"/>
      <c r="AC1655" s="12"/>
      <c r="AD1655" s="12"/>
      <c r="AK1655" s="12"/>
      <c r="AL1655" s="30"/>
      <c r="AM1655" s="32"/>
      <c r="AQ1655" s="12"/>
      <c r="AR1655" s="12"/>
      <c r="AS1655" s="12"/>
      <c r="AZ1655" s="49"/>
      <c r="BA1655" s="30"/>
      <c r="BB1655" s="12"/>
      <c r="BF1655" s="12"/>
      <c r="BG1655" s="12"/>
      <c r="BH1655" s="12"/>
      <c r="BO1655" s="7"/>
      <c r="BP1655" s="7"/>
      <c r="BQ1655" s="7"/>
      <c r="BU1655" s="7"/>
      <c r="BV1655" s="7"/>
      <c r="BW1655" s="7"/>
      <c r="CD1655" s="7"/>
      <c r="CE1655" s="7"/>
      <c r="CF1655" s="7"/>
      <c r="CJ1655" s="7"/>
      <c r="CK1655" s="7"/>
      <c r="CL1655" s="7"/>
    </row>
    <row r="1656" spans="1:90">
      <c r="A1656" s="11"/>
      <c r="B1656" s="373"/>
      <c r="C1656" s="373"/>
      <c r="D1656" s="373"/>
      <c r="E1656" s="13"/>
      <c r="F1656" s="11"/>
      <c r="G1656" s="25"/>
      <c r="H1656" s="31"/>
      <c r="I1656" s="30"/>
      <c r="M1656" s="25"/>
      <c r="N1656" s="31"/>
      <c r="O1656" s="30"/>
      <c r="V1656" s="12"/>
      <c r="W1656" s="12"/>
      <c r="X1656" s="14"/>
      <c r="AB1656" s="25"/>
      <c r="AC1656" s="12"/>
      <c r="AD1656" s="12"/>
      <c r="AK1656" s="12"/>
      <c r="AL1656" s="30"/>
      <c r="AM1656" s="32"/>
      <c r="AQ1656" s="12"/>
      <c r="AR1656" s="12"/>
      <c r="AS1656" s="12"/>
      <c r="AZ1656" s="49"/>
      <c r="BA1656" s="30"/>
      <c r="BB1656" s="12"/>
      <c r="BF1656" s="12"/>
      <c r="BG1656" s="12"/>
      <c r="BH1656" s="12"/>
      <c r="BO1656" s="7"/>
      <c r="BP1656" s="7"/>
      <c r="BQ1656" s="7"/>
      <c r="BU1656" s="7"/>
      <c r="BV1656" s="7"/>
      <c r="BW1656" s="7"/>
      <c r="CD1656" s="7"/>
      <c r="CE1656" s="7"/>
      <c r="CF1656" s="7"/>
      <c r="CJ1656" s="7"/>
      <c r="CK1656" s="7"/>
      <c r="CL1656" s="7"/>
    </row>
    <row r="1657" spans="1:90">
      <c r="A1657" s="11"/>
      <c r="B1657" s="373"/>
      <c r="C1657" s="373"/>
      <c r="D1657" s="373"/>
      <c r="E1657" s="13"/>
      <c r="F1657" s="11"/>
      <c r="G1657" s="25"/>
      <c r="H1657" s="31"/>
      <c r="I1657" s="30"/>
      <c r="M1657" s="25"/>
      <c r="N1657" s="31"/>
      <c r="O1657" s="30"/>
      <c r="V1657" s="12"/>
      <c r="W1657" s="12"/>
      <c r="X1657" s="14"/>
      <c r="AB1657" s="25"/>
      <c r="AC1657" s="12"/>
      <c r="AD1657" s="12"/>
      <c r="AK1657" s="12"/>
      <c r="AL1657" s="30"/>
      <c r="AM1657" s="32"/>
      <c r="AQ1657" s="12"/>
      <c r="AR1657" s="12"/>
      <c r="AS1657" s="12"/>
      <c r="AZ1657" s="49"/>
      <c r="BA1657" s="30"/>
      <c r="BB1657" s="12"/>
      <c r="BF1657" s="12"/>
      <c r="BG1657" s="12"/>
      <c r="BH1657" s="12"/>
      <c r="BO1657" s="7"/>
      <c r="BP1657" s="7"/>
      <c r="BQ1657" s="7"/>
      <c r="BU1657" s="7"/>
      <c r="BV1657" s="7"/>
      <c r="BW1657" s="7"/>
      <c r="CD1657" s="7"/>
      <c r="CE1657" s="7"/>
      <c r="CF1657" s="7"/>
      <c r="CJ1657" s="7"/>
      <c r="CK1657" s="7"/>
      <c r="CL1657" s="7"/>
    </row>
    <row r="1658" spans="1:90">
      <c r="A1658" s="11"/>
      <c r="B1658" s="373"/>
      <c r="C1658" s="373"/>
      <c r="D1658" s="373"/>
      <c r="E1658" s="13"/>
      <c r="F1658" s="11"/>
      <c r="G1658" s="25"/>
      <c r="H1658" s="31"/>
      <c r="I1658" s="30"/>
      <c r="M1658" s="25"/>
      <c r="N1658" s="31"/>
      <c r="O1658" s="30"/>
      <c r="V1658" s="12"/>
      <c r="W1658" s="12"/>
      <c r="X1658" s="14"/>
      <c r="AB1658" s="25"/>
      <c r="AC1658" s="12"/>
      <c r="AD1658" s="12"/>
      <c r="AK1658" s="12"/>
      <c r="AL1658" s="30"/>
      <c r="AM1658" s="32"/>
      <c r="AQ1658" s="12"/>
      <c r="AR1658" s="12"/>
      <c r="AS1658" s="12"/>
      <c r="AZ1658" s="49"/>
      <c r="BA1658" s="30"/>
      <c r="BB1658" s="12"/>
      <c r="BF1658" s="12"/>
      <c r="BG1658" s="12"/>
      <c r="BH1658" s="12"/>
      <c r="BO1658" s="7"/>
      <c r="BP1658" s="7"/>
      <c r="BQ1658" s="7"/>
      <c r="BU1658" s="7"/>
      <c r="BV1658" s="7"/>
      <c r="BW1658" s="7"/>
      <c r="CD1658" s="7"/>
      <c r="CE1658" s="7"/>
      <c r="CF1658" s="7"/>
      <c r="CJ1658" s="7"/>
      <c r="CK1658" s="7"/>
      <c r="CL1658" s="7"/>
    </row>
    <row r="1659" spans="1:90">
      <c r="A1659" s="11"/>
      <c r="B1659" s="373"/>
      <c r="C1659" s="373"/>
      <c r="D1659" s="373"/>
      <c r="E1659" s="13"/>
      <c r="F1659" s="11"/>
      <c r="G1659" s="25"/>
      <c r="H1659" s="31"/>
      <c r="I1659" s="30"/>
      <c r="M1659" s="25"/>
      <c r="N1659" s="31"/>
      <c r="O1659" s="30"/>
      <c r="V1659" s="12"/>
      <c r="W1659" s="12"/>
      <c r="X1659" s="14"/>
      <c r="AB1659" s="25"/>
      <c r="AC1659" s="12"/>
      <c r="AD1659" s="12"/>
      <c r="AK1659" s="12"/>
      <c r="AL1659" s="30"/>
      <c r="AM1659" s="32"/>
      <c r="AQ1659" s="12"/>
      <c r="AR1659" s="12"/>
      <c r="AS1659" s="12"/>
      <c r="AZ1659" s="49"/>
      <c r="BA1659" s="30"/>
      <c r="BB1659" s="12"/>
      <c r="BF1659" s="12"/>
      <c r="BG1659" s="12"/>
      <c r="BH1659" s="12"/>
      <c r="BO1659" s="7"/>
      <c r="BP1659" s="7"/>
      <c r="BQ1659" s="7"/>
      <c r="BU1659" s="7"/>
      <c r="BV1659" s="7"/>
      <c r="BW1659" s="7"/>
      <c r="CD1659" s="7"/>
      <c r="CE1659" s="7"/>
      <c r="CF1659" s="7"/>
      <c r="CJ1659" s="7"/>
      <c r="CK1659" s="7"/>
      <c r="CL1659" s="7"/>
    </row>
    <row r="1660" spans="1:90">
      <c r="A1660" s="11"/>
      <c r="B1660" s="373"/>
      <c r="C1660" s="373"/>
      <c r="D1660" s="373"/>
      <c r="E1660" s="13"/>
      <c r="F1660" s="11"/>
      <c r="G1660" s="25"/>
      <c r="H1660" s="31"/>
      <c r="I1660" s="30"/>
      <c r="M1660" s="25"/>
      <c r="N1660" s="31"/>
      <c r="O1660" s="30"/>
      <c r="V1660" s="12"/>
      <c r="W1660" s="12"/>
      <c r="X1660" s="14"/>
      <c r="AB1660" s="25"/>
      <c r="AC1660" s="12"/>
      <c r="AD1660" s="12"/>
      <c r="AK1660" s="12"/>
      <c r="AL1660" s="30"/>
      <c r="AM1660" s="32"/>
      <c r="AQ1660" s="12"/>
      <c r="AR1660" s="12"/>
      <c r="AS1660" s="12"/>
      <c r="AZ1660" s="49"/>
      <c r="BA1660" s="30"/>
      <c r="BB1660" s="12"/>
      <c r="BF1660" s="12"/>
      <c r="BG1660" s="12"/>
      <c r="BH1660" s="12"/>
      <c r="BO1660" s="7"/>
      <c r="BP1660" s="7"/>
      <c r="BQ1660" s="7"/>
      <c r="BU1660" s="7"/>
      <c r="BV1660" s="7"/>
      <c r="BW1660" s="7"/>
      <c r="CD1660" s="7"/>
      <c r="CE1660" s="7"/>
      <c r="CF1660" s="7"/>
      <c r="CJ1660" s="7"/>
      <c r="CK1660" s="7"/>
      <c r="CL1660" s="7"/>
    </row>
    <row r="1661" spans="1:90">
      <c r="A1661" s="11"/>
      <c r="B1661" s="373"/>
      <c r="C1661" s="373"/>
      <c r="D1661" s="373"/>
      <c r="E1661" s="13"/>
      <c r="F1661" s="11"/>
      <c r="G1661" s="25"/>
      <c r="H1661" s="31"/>
      <c r="I1661" s="30"/>
      <c r="M1661" s="25"/>
      <c r="N1661" s="31"/>
      <c r="O1661" s="30"/>
      <c r="V1661" s="12"/>
      <c r="W1661" s="12"/>
      <c r="X1661" s="14"/>
      <c r="AB1661" s="25"/>
      <c r="AC1661" s="12"/>
      <c r="AD1661" s="12"/>
      <c r="AK1661" s="12"/>
      <c r="AL1661" s="30"/>
      <c r="AM1661" s="32"/>
      <c r="AQ1661" s="12"/>
      <c r="AR1661" s="12"/>
      <c r="AS1661" s="12"/>
      <c r="AZ1661" s="49"/>
      <c r="BA1661" s="30"/>
      <c r="BB1661" s="12"/>
      <c r="BF1661" s="12"/>
      <c r="BG1661" s="12"/>
      <c r="BH1661" s="12"/>
      <c r="BO1661" s="7"/>
      <c r="BP1661" s="7"/>
      <c r="BQ1661" s="7"/>
      <c r="BU1661" s="7"/>
      <c r="BV1661" s="7"/>
      <c r="BW1661" s="7"/>
      <c r="CD1661" s="7"/>
      <c r="CE1661" s="7"/>
      <c r="CF1661" s="7"/>
      <c r="CJ1661" s="7"/>
      <c r="CK1661" s="7"/>
      <c r="CL1661" s="7"/>
    </row>
    <row r="1662" spans="1:90">
      <c r="A1662" s="11"/>
      <c r="B1662" s="373"/>
      <c r="C1662" s="373"/>
      <c r="D1662" s="373"/>
      <c r="E1662" s="13"/>
      <c r="F1662" s="11"/>
      <c r="G1662" s="25"/>
      <c r="H1662" s="31"/>
      <c r="I1662" s="30"/>
      <c r="M1662" s="25"/>
      <c r="N1662" s="31"/>
      <c r="O1662" s="30"/>
      <c r="V1662" s="12"/>
      <c r="W1662" s="12"/>
      <c r="X1662" s="14"/>
      <c r="AB1662" s="25"/>
      <c r="AC1662" s="12"/>
      <c r="AD1662" s="12"/>
      <c r="AK1662" s="12"/>
      <c r="AL1662" s="30"/>
      <c r="AM1662" s="32"/>
      <c r="AQ1662" s="12"/>
      <c r="AR1662" s="12"/>
      <c r="AS1662" s="12"/>
      <c r="AZ1662" s="49"/>
      <c r="BA1662" s="30"/>
      <c r="BB1662" s="12"/>
      <c r="BF1662" s="12"/>
      <c r="BG1662" s="12"/>
      <c r="BH1662" s="12"/>
      <c r="BO1662" s="7"/>
      <c r="BP1662" s="7"/>
      <c r="BQ1662" s="7"/>
      <c r="BU1662" s="7"/>
      <c r="BV1662" s="7"/>
      <c r="BW1662" s="7"/>
      <c r="CD1662" s="7"/>
      <c r="CE1662" s="7"/>
      <c r="CF1662" s="7"/>
      <c r="CJ1662" s="7"/>
      <c r="CK1662" s="7"/>
      <c r="CL1662" s="7"/>
    </row>
    <row r="1663" spans="1:90">
      <c r="A1663" s="11"/>
      <c r="B1663" s="373"/>
      <c r="C1663" s="373"/>
      <c r="D1663" s="373"/>
      <c r="E1663" s="13"/>
      <c r="F1663" s="11"/>
      <c r="G1663" s="25"/>
      <c r="H1663" s="31"/>
      <c r="I1663" s="30"/>
      <c r="M1663" s="25"/>
      <c r="N1663" s="31"/>
      <c r="O1663" s="30"/>
      <c r="V1663" s="12"/>
      <c r="W1663" s="12"/>
      <c r="X1663" s="14"/>
      <c r="AB1663" s="25"/>
      <c r="AC1663" s="12"/>
      <c r="AD1663" s="12"/>
      <c r="AK1663" s="12"/>
      <c r="AL1663" s="30"/>
      <c r="AM1663" s="32"/>
      <c r="AQ1663" s="12"/>
      <c r="AR1663" s="12"/>
      <c r="AS1663" s="12"/>
      <c r="AZ1663" s="49"/>
      <c r="BA1663" s="30"/>
      <c r="BB1663" s="12"/>
      <c r="BF1663" s="12"/>
      <c r="BG1663" s="12"/>
      <c r="BH1663" s="12"/>
      <c r="BO1663" s="7"/>
      <c r="BP1663" s="7"/>
      <c r="BQ1663" s="7"/>
      <c r="BU1663" s="7"/>
      <c r="BV1663" s="7"/>
      <c r="BW1663" s="7"/>
      <c r="CD1663" s="7"/>
      <c r="CE1663" s="7"/>
      <c r="CF1663" s="7"/>
      <c r="CJ1663" s="7"/>
      <c r="CK1663" s="7"/>
      <c r="CL1663" s="7"/>
    </row>
    <row r="1664" spans="1:90">
      <c r="A1664" s="11"/>
      <c r="B1664" s="373"/>
      <c r="C1664" s="373"/>
      <c r="D1664" s="373"/>
      <c r="E1664" s="13"/>
      <c r="F1664" s="11"/>
      <c r="G1664" s="25"/>
      <c r="H1664" s="31"/>
      <c r="I1664" s="30"/>
      <c r="M1664" s="25"/>
      <c r="N1664" s="31"/>
      <c r="O1664" s="30"/>
      <c r="V1664" s="12"/>
      <c r="W1664" s="12"/>
      <c r="X1664" s="14"/>
      <c r="AB1664" s="25"/>
      <c r="AC1664" s="12"/>
      <c r="AD1664" s="12"/>
      <c r="AK1664" s="12"/>
      <c r="AL1664" s="30"/>
      <c r="AM1664" s="32"/>
      <c r="AQ1664" s="12"/>
      <c r="AR1664" s="12"/>
      <c r="AS1664" s="12"/>
      <c r="AZ1664" s="49"/>
      <c r="BA1664" s="30"/>
      <c r="BB1664" s="12"/>
      <c r="BF1664" s="12"/>
      <c r="BG1664" s="12"/>
      <c r="BH1664" s="12"/>
      <c r="BO1664" s="7"/>
      <c r="BP1664" s="7"/>
      <c r="BQ1664" s="7"/>
      <c r="BU1664" s="7"/>
      <c r="BV1664" s="7"/>
      <c r="BW1664" s="7"/>
      <c r="CD1664" s="7"/>
      <c r="CE1664" s="7"/>
      <c r="CF1664" s="7"/>
      <c r="CJ1664" s="7"/>
      <c r="CK1664" s="7"/>
      <c r="CL1664" s="7"/>
    </row>
    <row r="1665" spans="1:90">
      <c r="A1665" s="11"/>
      <c r="B1665" s="373"/>
      <c r="C1665" s="373"/>
      <c r="D1665" s="373"/>
      <c r="E1665" s="13"/>
      <c r="F1665" s="11"/>
      <c r="G1665" s="25"/>
      <c r="H1665" s="31"/>
      <c r="I1665" s="30"/>
      <c r="M1665" s="25"/>
      <c r="N1665" s="31"/>
      <c r="O1665" s="30"/>
      <c r="V1665" s="12"/>
      <c r="W1665" s="12"/>
      <c r="X1665" s="14"/>
      <c r="AB1665" s="25"/>
      <c r="AC1665" s="12"/>
      <c r="AD1665" s="12"/>
      <c r="AK1665" s="12"/>
      <c r="AL1665" s="30"/>
      <c r="AM1665" s="32"/>
      <c r="AQ1665" s="12"/>
      <c r="AR1665" s="12"/>
      <c r="AS1665" s="12"/>
      <c r="AZ1665" s="49"/>
      <c r="BA1665" s="30"/>
      <c r="BB1665" s="12"/>
      <c r="BF1665" s="12"/>
      <c r="BG1665" s="12"/>
      <c r="BH1665" s="12"/>
      <c r="BO1665" s="7"/>
      <c r="BP1665" s="7"/>
      <c r="BQ1665" s="7"/>
      <c r="BU1665" s="7"/>
      <c r="BV1665" s="7"/>
      <c r="BW1665" s="7"/>
      <c r="CD1665" s="7"/>
      <c r="CE1665" s="7"/>
      <c r="CF1665" s="7"/>
      <c r="CJ1665" s="7"/>
      <c r="CK1665" s="7"/>
      <c r="CL1665" s="7"/>
    </row>
    <row r="1666" spans="1:90">
      <c r="A1666" s="11"/>
      <c r="B1666" s="373"/>
      <c r="C1666" s="373"/>
      <c r="D1666" s="373"/>
      <c r="E1666" s="13"/>
      <c r="F1666" s="11"/>
      <c r="G1666" s="25"/>
      <c r="H1666" s="31"/>
      <c r="I1666" s="30"/>
      <c r="M1666" s="25"/>
      <c r="N1666" s="31"/>
      <c r="O1666" s="30"/>
      <c r="V1666" s="12"/>
      <c r="W1666" s="12"/>
      <c r="X1666" s="14"/>
      <c r="AB1666" s="25"/>
      <c r="AC1666" s="12"/>
      <c r="AD1666" s="12"/>
      <c r="AK1666" s="12"/>
      <c r="AL1666" s="30"/>
      <c r="AM1666" s="32"/>
      <c r="AQ1666" s="12"/>
      <c r="AR1666" s="12"/>
      <c r="AS1666" s="12"/>
      <c r="AZ1666" s="49"/>
      <c r="BA1666" s="30"/>
      <c r="BB1666" s="12"/>
      <c r="BF1666" s="12"/>
      <c r="BG1666" s="12"/>
      <c r="BH1666" s="12"/>
      <c r="BO1666" s="7"/>
      <c r="BP1666" s="7"/>
      <c r="BQ1666" s="7"/>
      <c r="BU1666" s="7"/>
      <c r="BV1666" s="7"/>
      <c r="BW1666" s="7"/>
      <c r="CD1666" s="7"/>
      <c r="CE1666" s="7"/>
      <c r="CF1666" s="7"/>
      <c r="CJ1666" s="7"/>
      <c r="CK1666" s="7"/>
      <c r="CL1666" s="7"/>
    </row>
    <row r="1667" spans="1:90">
      <c r="A1667" s="11"/>
      <c r="B1667" s="373"/>
      <c r="C1667" s="373"/>
      <c r="D1667" s="373"/>
      <c r="E1667" s="13"/>
      <c r="F1667" s="11"/>
      <c r="G1667" s="25"/>
      <c r="H1667" s="31"/>
      <c r="I1667" s="30"/>
      <c r="M1667" s="25"/>
      <c r="N1667" s="31"/>
      <c r="O1667" s="30"/>
      <c r="V1667" s="12"/>
      <c r="W1667" s="12"/>
      <c r="X1667" s="14"/>
      <c r="AB1667" s="25"/>
      <c r="AC1667" s="12"/>
      <c r="AD1667" s="12"/>
      <c r="AK1667" s="12"/>
      <c r="AL1667" s="30"/>
      <c r="AM1667" s="32"/>
      <c r="AQ1667" s="12"/>
      <c r="AR1667" s="12"/>
      <c r="AS1667" s="12"/>
      <c r="AZ1667" s="49"/>
      <c r="BA1667" s="30"/>
      <c r="BB1667" s="12"/>
      <c r="BF1667" s="12"/>
      <c r="BG1667" s="12"/>
      <c r="BH1667" s="12"/>
      <c r="BO1667" s="7"/>
      <c r="BP1667" s="7"/>
      <c r="BQ1667" s="7"/>
      <c r="BU1667" s="7"/>
      <c r="BV1667" s="7"/>
      <c r="BW1667" s="7"/>
      <c r="CD1667" s="7"/>
      <c r="CE1667" s="7"/>
      <c r="CF1667" s="7"/>
      <c r="CJ1667" s="7"/>
      <c r="CK1667" s="7"/>
      <c r="CL1667" s="7"/>
    </row>
    <row r="1668" spans="1:90">
      <c r="A1668" s="11"/>
      <c r="B1668" s="373"/>
      <c r="C1668" s="373"/>
      <c r="D1668" s="373"/>
      <c r="E1668" s="13"/>
      <c r="F1668" s="11"/>
      <c r="G1668" s="25"/>
      <c r="H1668" s="31"/>
      <c r="I1668" s="30"/>
      <c r="M1668" s="25"/>
      <c r="N1668" s="31"/>
      <c r="O1668" s="30"/>
      <c r="V1668" s="12"/>
      <c r="W1668" s="12"/>
      <c r="X1668" s="14"/>
      <c r="AB1668" s="25"/>
      <c r="AC1668" s="12"/>
      <c r="AD1668" s="12"/>
      <c r="AK1668" s="12"/>
      <c r="AL1668" s="30"/>
      <c r="AM1668" s="32"/>
      <c r="AQ1668" s="12"/>
      <c r="AR1668" s="12"/>
      <c r="AS1668" s="12"/>
      <c r="AZ1668" s="49"/>
      <c r="BA1668" s="30"/>
      <c r="BB1668" s="12"/>
      <c r="BF1668" s="12"/>
      <c r="BG1668" s="12"/>
      <c r="BH1668" s="12"/>
      <c r="BO1668" s="7"/>
      <c r="BP1668" s="7"/>
      <c r="BQ1668" s="7"/>
      <c r="BU1668" s="7"/>
      <c r="BV1668" s="7"/>
      <c r="BW1668" s="7"/>
      <c r="CD1668" s="7"/>
      <c r="CE1668" s="7"/>
      <c r="CF1668" s="7"/>
      <c r="CJ1668" s="7"/>
      <c r="CK1668" s="7"/>
      <c r="CL1668" s="7"/>
    </row>
    <row r="1669" spans="1:90">
      <c r="A1669" s="11"/>
      <c r="B1669" s="373"/>
      <c r="C1669" s="373"/>
      <c r="D1669" s="373"/>
      <c r="E1669" s="13"/>
      <c r="F1669" s="11"/>
      <c r="G1669" s="25"/>
      <c r="H1669" s="31"/>
      <c r="I1669" s="30"/>
      <c r="M1669" s="25"/>
      <c r="N1669" s="31"/>
      <c r="O1669" s="30"/>
      <c r="V1669" s="12"/>
      <c r="W1669" s="12"/>
      <c r="X1669" s="14"/>
      <c r="AB1669" s="25"/>
      <c r="AC1669" s="12"/>
      <c r="AD1669" s="12"/>
      <c r="AK1669" s="12"/>
      <c r="AL1669" s="30"/>
      <c r="AM1669" s="32"/>
      <c r="AQ1669" s="12"/>
      <c r="AR1669" s="12"/>
      <c r="AS1669" s="12"/>
      <c r="AZ1669" s="49"/>
      <c r="BA1669" s="30"/>
      <c r="BB1669" s="12"/>
      <c r="BF1669" s="12"/>
      <c r="BG1669" s="12"/>
      <c r="BH1669" s="12"/>
      <c r="BO1669" s="7"/>
      <c r="BP1669" s="7"/>
      <c r="BQ1669" s="7"/>
      <c r="BU1669" s="7"/>
      <c r="BV1669" s="7"/>
      <c r="BW1669" s="7"/>
      <c r="CD1669" s="7"/>
      <c r="CE1669" s="7"/>
      <c r="CF1669" s="7"/>
      <c r="CJ1669" s="7"/>
      <c r="CK1669" s="7"/>
      <c r="CL1669" s="7"/>
    </row>
    <row r="1670" spans="1:90">
      <c r="A1670" s="11"/>
      <c r="B1670" s="373"/>
      <c r="C1670" s="373"/>
      <c r="D1670" s="373"/>
      <c r="E1670" s="13"/>
      <c r="F1670" s="11"/>
      <c r="G1670" s="25"/>
      <c r="H1670" s="31"/>
      <c r="I1670" s="30"/>
      <c r="M1670" s="25"/>
      <c r="N1670" s="31"/>
      <c r="O1670" s="30"/>
      <c r="V1670" s="12"/>
      <c r="W1670" s="12"/>
      <c r="X1670" s="14"/>
      <c r="AB1670" s="25"/>
      <c r="AC1670" s="12"/>
      <c r="AD1670" s="12"/>
      <c r="AK1670" s="12"/>
      <c r="AL1670" s="30"/>
      <c r="AM1670" s="32"/>
      <c r="AQ1670" s="12"/>
      <c r="AR1670" s="12"/>
      <c r="AS1670" s="12"/>
      <c r="AZ1670" s="49"/>
      <c r="BA1670" s="30"/>
      <c r="BB1670" s="12"/>
      <c r="BF1670" s="12"/>
      <c r="BG1670" s="12"/>
      <c r="BH1670" s="12"/>
      <c r="BO1670" s="7"/>
      <c r="BP1670" s="7"/>
      <c r="BQ1670" s="7"/>
      <c r="BU1670" s="7"/>
      <c r="BV1670" s="7"/>
      <c r="BW1670" s="7"/>
      <c r="CD1670" s="7"/>
      <c r="CE1670" s="7"/>
      <c r="CF1670" s="7"/>
      <c r="CJ1670" s="7"/>
      <c r="CK1670" s="7"/>
      <c r="CL1670" s="7"/>
    </row>
    <row r="1671" spans="1:90">
      <c r="A1671" s="11"/>
      <c r="B1671" s="373"/>
      <c r="C1671" s="373"/>
      <c r="D1671" s="373"/>
      <c r="E1671" s="13"/>
      <c r="F1671" s="11"/>
      <c r="G1671" s="25"/>
      <c r="H1671" s="31"/>
      <c r="I1671" s="30"/>
      <c r="M1671" s="25"/>
      <c r="N1671" s="31"/>
      <c r="O1671" s="30"/>
      <c r="V1671" s="12"/>
      <c r="W1671" s="12"/>
      <c r="X1671" s="14"/>
      <c r="AB1671" s="25"/>
      <c r="AC1671" s="12"/>
      <c r="AD1671" s="12"/>
      <c r="AK1671" s="12"/>
      <c r="AL1671" s="30"/>
      <c r="AM1671" s="32"/>
      <c r="AQ1671" s="12"/>
      <c r="AR1671" s="12"/>
      <c r="AS1671" s="12"/>
      <c r="AZ1671" s="49"/>
      <c r="BA1671" s="30"/>
      <c r="BB1671" s="12"/>
      <c r="BF1671" s="12"/>
      <c r="BG1671" s="12"/>
      <c r="BH1671" s="12"/>
      <c r="BO1671" s="7"/>
      <c r="BP1671" s="7"/>
      <c r="BQ1671" s="7"/>
      <c r="BU1671" s="7"/>
      <c r="BV1671" s="7"/>
      <c r="BW1671" s="7"/>
      <c r="CD1671" s="7"/>
      <c r="CE1671" s="7"/>
      <c r="CF1671" s="7"/>
      <c r="CJ1671" s="7"/>
      <c r="CK1671" s="7"/>
      <c r="CL1671" s="7"/>
    </row>
    <row r="1672" spans="1:90">
      <c r="A1672" s="11"/>
      <c r="B1672" s="373"/>
      <c r="C1672" s="373"/>
      <c r="D1672" s="373"/>
      <c r="E1672" s="13"/>
      <c r="F1672" s="11"/>
      <c r="G1672" s="25"/>
      <c r="H1672" s="31"/>
      <c r="I1672" s="30"/>
      <c r="M1672" s="25"/>
      <c r="N1672" s="31"/>
      <c r="O1672" s="30"/>
      <c r="V1672" s="12"/>
      <c r="W1672" s="12"/>
      <c r="X1672" s="14"/>
      <c r="AB1672" s="25"/>
      <c r="AC1672" s="12"/>
      <c r="AD1672" s="12"/>
      <c r="AK1672" s="12"/>
      <c r="AL1672" s="30"/>
      <c r="AM1672" s="32"/>
      <c r="AQ1672" s="12"/>
      <c r="AR1672" s="12"/>
      <c r="AS1672" s="12"/>
      <c r="AZ1672" s="49"/>
      <c r="BA1672" s="30"/>
      <c r="BB1672" s="12"/>
      <c r="BF1672" s="12"/>
      <c r="BG1672" s="12"/>
      <c r="BH1672" s="12"/>
      <c r="BO1672" s="7"/>
      <c r="BP1672" s="7"/>
      <c r="BQ1672" s="7"/>
      <c r="BU1672" s="7"/>
      <c r="BV1672" s="7"/>
      <c r="BW1672" s="7"/>
      <c r="CD1672" s="7"/>
      <c r="CE1672" s="7"/>
      <c r="CF1672" s="7"/>
      <c r="CJ1672" s="7"/>
      <c r="CK1672" s="7"/>
      <c r="CL1672" s="7"/>
    </row>
    <row r="1673" spans="1:90">
      <c r="A1673" s="11"/>
      <c r="B1673" s="373"/>
      <c r="C1673" s="373"/>
      <c r="D1673" s="373"/>
      <c r="E1673" s="13"/>
      <c r="F1673" s="11"/>
      <c r="G1673" s="25"/>
      <c r="H1673" s="31"/>
      <c r="I1673" s="30"/>
      <c r="M1673" s="25"/>
      <c r="N1673" s="31"/>
      <c r="O1673" s="30"/>
      <c r="V1673" s="12"/>
      <c r="W1673" s="12"/>
      <c r="X1673" s="14"/>
      <c r="AB1673" s="25"/>
      <c r="AC1673" s="12"/>
      <c r="AD1673" s="12"/>
      <c r="AK1673" s="12"/>
      <c r="AL1673" s="30"/>
      <c r="AM1673" s="32"/>
      <c r="AQ1673" s="12"/>
      <c r="AR1673" s="12"/>
      <c r="AS1673" s="12"/>
      <c r="AZ1673" s="49"/>
      <c r="BA1673" s="30"/>
      <c r="BB1673" s="12"/>
      <c r="BF1673" s="12"/>
      <c r="BG1673" s="12"/>
      <c r="BH1673" s="12"/>
      <c r="BO1673" s="7"/>
      <c r="BP1673" s="7"/>
      <c r="BQ1673" s="7"/>
      <c r="BU1673" s="7"/>
      <c r="BV1673" s="7"/>
      <c r="BW1673" s="7"/>
      <c r="CD1673" s="7"/>
      <c r="CE1673" s="7"/>
      <c r="CF1673" s="7"/>
      <c r="CJ1673" s="7"/>
      <c r="CK1673" s="7"/>
      <c r="CL1673" s="7"/>
    </row>
    <row r="1674" spans="1:90">
      <c r="A1674" s="11"/>
      <c r="B1674" s="373"/>
      <c r="C1674" s="373"/>
      <c r="D1674" s="373"/>
      <c r="E1674" s="13"/>
      <c r="F1674" s="11"/>
      <c r="G1674" s="25"/>
      <c r="H1674" s="31"/>
      <c r="I1674" s="30"/>
      <c r="M1674" s="25"/>
      <c r="N1674" s="31"/>
      <c r="O1674" s="30"/>
      <c r="V1674" s="12"/>
      <c r="W1674" s="12"/>
      <c r="X1674" s="14"/>
      <c r="AB1674" s="25"/>
      <c r="AC1674" s="12"/>
      <c r="AD1674" s="12"/>
      <c r="AK1674" s="12"/>
      <c r="AL1674" s="30"/>
      <c r="AM1674" s="32"/>
      <c r="AQ1674" s="12"/>
      <c r="AR1674" s="12"/>
      <c r="AS1674" s="12"/>
      <c r="AZ1674" s="49"/>
      <c r="BA1674" s="30"/>
      <c r="BB1674" s="12"/>
      <c r="BF1674" s="12"/>
      <c r="BG1674" s="12"/>
      <c r="BH1674" s="12"/>
      <c r="BO1674" s="7"/>
      <c r="BP1674" s="7"/>
      <c r="BQ1674" s="7"/>
      <c r="BU1674" s="7"/>
      <c r="BV1674" s="7"/>
      <c r="BW1674" s="7"/>
      <c r="CD1674" s="7"/>
      <c r="CE1674" s="7"/>
      <c r="CF1674" s="7"/>
      <c r="CJ1674" s="7"/>
      <c r="CK1674" s="7"/>
      <c r="CL1674" s="7"/>
    </row>
    <row r="1675" spans="1:90">
      <c r="A1675" s="11"/>
      <c r="B1675" s="373"/>
      <c r="C1675" s="373"/>
      <c r="D1675" s="373"/>
      <c r="E1675" s="13"/>
      <c r="F1675" s="11"/>
      <c r="G1675" s="25"/>
      <c r="H1675" s="31"/>
      <c r="I1675" s="30"/>
      <c r="M1675" s="25"/>
      <c r="N1675" s="31"/>
      <c r="O1675" s="30"/>
      <c r="V1675" s="12"/>
      <c r="W1675" s="12"/>
      <c r="X1675" s="14"/>
      <c r="AB1675" s="25"/>
      <c r="AC1675" s="12"/>
      <c r="AD1675" s="12"/>
      <c r="AK1675" s="12"/>
      <c r="AL1675" s="30"/>
      <c r="AM1675" s="32"/>
      <c r="AQ1675" s="12"/>
      <c r="AR1675" s="12"/>
      <c r="AS1675" s="12"/>
      <c r="AZ1675" s="49"/>
      <c r="BA1675" s="30"/>
      <c r="BB1675" s="12"/>
      <c r="BF1675" s="12"/>
      <c r="BG1675" s="12"/>
      <c r="BH1675" s="12"/>
      <c r="BO1675" s="7"/>
      <c r="BP1675" s="7"/>
      <c r="BQ1675" s="7"/>
      <c r="BU1675" s="7"/>
      <c r="BV1675" s="7"/>
      <c r="BW1675" s="7"/>
      <c r="CD1675" s="7"/>
      <c r="CE1675" s="7"/>
      <c r="CF1675" s="7"/>
      <c r="CJ1675" s="7"/>
      <c r="CK1675" s="7"/>
      <c r="CL1675" s="7"/>
    </row>
    <row r="1676" spans="1:90">
      <c r="A1676" s="11"/>
      <c r="B1676" s="373"/>
      <c r="C1676" s="373"/>
      <c r="D1676" s="373"/>
      <c r="E1676" s="13"/>
      <c r="F1676" s="11"/>
      <c r="G1676" s="25"/>
      <c r="H1676" s="31"/>
      <c r="I1676" s="30"/>
      <c r="M1676" s="25"/>
      <c r="N1676" s="31"/>
      <c r="O1676" s="30"/>
      <c r="V1676" s="12"/>
      <c r="W1676" s="12"/>
      <c r="X1676" s="14"/>
      <c r="AB1676" s="25"/>
      <c r="AC1676" s="12"/>
      <c r="AD1676" s="12"/>
      <c r="AK1676" s="12"/>
      <c r="AL1676" s="30"/>
      <c r="AM1676" s="32"/>
      <c r="AQ1676" s="12"/>
      <c r="AR1676" s="12"/>
      <c r="AS1676" s="12"/>
      <c r="AZ1676" s="49"/>
      <c r="BA1676" s="30"/>
      <c r="BB1676" s="12"/>
      <c r="BF1676" s="12"/>
      <c r="BG1676" s="12"/>
      <c r="BH1676" s="12"/>
      <c r="BO1676" s="7"/>
      <c r="BP1676" s="7"/>
      <c r="BQ1676" s="7"/>
      <c r="BU1676" s="7"/>
      <c r="BV1676" s="7"/>
      <c r="BW1676" s="7"/>
      <c r="CD1676" s="7"/>
      <c r="CE1676" s="7"/>
      <c r="CF1676" s="7"/>
      <c r="CJ1676" s="7"/>
      <c r="CK1676" s="7"/>
      <c r="CL1676" s="7"/>
    </row>
    <row r="1677" spans="1:90">
      <c r="A1677" s="11"/>
      <c r="B1677" s="373"/>
      <c r="C1677" s="373"/>
      <c r="D1677" s="373"/>
      <c r="E1677" s="13"/>
      <c r="F1677" s="11"/>
      <c r="G1677" s="25"/>
      <c r="H1677" s="31"/>
      <c r="I1677" s="30"/>
      <c r="M1677" s="25"/>
      <c r="N1677" s="31"/>
      <c r="O1677" s="30"/>
      <c r="V1677" s="12"/>
      <c r="W1677" s="12"/>
      <c r="X1677" s="14"/>
      <c r="AB1677" s="25"/>
      <c r="AC1677" s="12"/>
      <c r="AD1677" s="12"/>
      <c r="AK1677" s="12"/>
      <c r="AL1677" s="30"/>
      <c r="AM1677" s="32"/>
      <c r="AQ1677" s="12"/>
      <c r="AR1677" s="12"/>
      <c r="AS1677" s="12"/>
      <c r="AZ1677" s="49"/>
      <c r="BA1677" s="30"/>
      <c r="BB1677" s="12"/>
      <c r="BF1677" s="12"/>
      <c r="BG1677" s="12"/>
      <c r="BH1677" s="12"/>
      <c r="BO1677" s="7"/>
      <c r="BP1677" s="7"/>
      <c r="BQ1677" s="7"/>
      <c r="BU1677" s="7"/>
      <c r="BV1677" s="7"/>
      <c r="BW1677" s="7"/>
      <c r="CD1677" s="7"/>
      <c r="CE1677" s="7"/>
      <c r="CF1677" s="7"/>
      <c r="CJ1677" s="7"/>
      <c r="CK1677" s="7"/>
      <c r="CL1677" s="7"/>
    </row>
    <row r="1678" spans="1:90">
      <c r="A1678" s="11"/>
      <c r="B1678" s="373"/>
      <c r="C1678" s="373"/>
      <c r="D1678" s="373"/>
      <c r="E1678" s="13"/>
      <c r="F1678" s="11"/>
      <c r="G1678" s="25"/>
      <c r="H1678" s="31"/>
      <c r="I1678" s="30"/>
      <c r="M1678" s="25"/>
      <c r="N1678" s="31"/>
      <c r="O1678" s="30"/>
      <c r="V1678" s="12"/>
      <c r="W1678" s="12"/>
      <c r="X1678" s="14"/>
      <c r="AB1678" s="25"/>
      <c r="AC1678" s="12"/>
      <c r="AD1678" s="12"/>
      <c r="AK1678" s="12"/>
      <c r="AL1678" s="30"/>
      <c r="AM1678" s="32"/>
      <c r="AQ1678" s="12"/>
      <c r="AR1678" s="12"/>
      <c r="AS1678" s="12"/>
      <c r="AZ1678" s="49"/>
      <c r="BA1678" s="30"/>
      <c r="BB1678" s="12"/>
      <c r="BF1678" s="12"/>
      <c r="BG1678" s="12"/>
      <c r="BH1678" s="12"/>
      <c r="BO1678" s="7"/>
      <c r="BP1678" s="7"/>
      <c r="BQ1678" s="7"/>
      <c r="BU1678" s="7"/>
      <c r="BV1678" s="7"/>
      <c r="BW1678" s="7"/>
      <c r="CD1678" s="7"/>
      <c r="CE1678" s="7"/>
      <c r="CF1678" s="7"/>
      <c r="CJ1678" s="7"/>
      <c r="CK1678" s="7"/>
      <c r="CL1678" s="7"/>
    </row>
    <row r="1679" spans="1:90">
      <c r="A1679" s="11"/>
      <c r="B1679" s="373"/>
      <c r="C1679" s="373"/>
      <c r="D1679" s="373"/>
      <c r="E1679" s="13"/>
      <c r="F1679" s="11"/>
      <c r="G1679" s="25"/>
      <c r="H1679" s="31"/>
      <c r="I1679" s="30"/>
      <c r="M1679" s="25"/>
      <c r="N1679" s="31"/>
      <c r="O1679" s="30"/>
      <c r="V1679" s="12"/>
      <c r="W1679" s="12"/>
      <c r="X1679" s="14"/>
      <c r="AB1679" s="25"/>
      <c r="AC1679" s="12"/>
      <c r="AD1679" s="12"/>
      <c r="AK1679" s="12"/>
      <c r="AL1679" s="30"/>
      <c r="AM1679" s="32"/>
      <c r="AQ1679" s="12"/>
      <c r="AR1679" s="12"/>
      <c r="AS1679" s="12"/>
      <c r="AZ1679" s="49"/>
      <c r="BA1679" s="30"/>
      <c r="BB1679" s="12"/>
      <c r="BF1679" s="12"/>
      <c r="BG1679" s="12"/>
      <c r="BH1679" s="12"/>
      <c r="BO1679" s="7"/>
      <c r="BP1679" s="7"/>
      <c r="BQ1679" s="7"/>
      <c r="BU1679" s="7"/>
      <c r="BV1679" s="7"/>
      <c r="BW1679" s="7"/>
      <c r="CD1679" s="7"/>
      <c r="CE1679" s="7"/>
      <c r="CF1679" s="7"/>
      <c r="CJ1679" s="7"/>
      <c r="CK1679" s="7"/>
      <c r="CL1679" s="7"/>
    </row>
    <row r="1680" spans="1:90">
      <c r="A1680" s="11"/>
      <c r="B1680" s="373"/>
      <c r="C1680" s="373"/>
      <c r="D1680" s="373"/>
      <c r="E1680" s="13"/>
      <c r="F1680" s="11"/>
      <c r="G1680" s="25"/>
      <c r="H1680" s="31"/>
      <c r="I1680" s="30"/>
      <c r="M1680" s="25"/>
      <c r="N1680" s="31"/>
      <c r="O1680" s="30"/>
      <c r="V1680" s="12"/>
      <c r="W1680" s="12"/>
      <c r="X1680" s="14"/>
      <c r="AB1680" s="25"/>
      <c r="AC1680" s="12"/>
      <c r="AD1680" s="12"/>
      <c r="AK1680" s="12"/>
      <c r="AL1680" s="30"/>
      <c r="AM1680" s="32"/>
      <c r="AQ1680" s="12"/>
      <c r="AR1680" s="12"/>
      <c r="AS1680" s="12"/>
      <c r="AZ1680" s="49"/>
      <c r="BA1680" s="30"/>
      <c r="BB1680" s="12"/>
      <c r="BF1680" s="12"/>
      <c r="BG1680" s="12"/>
      <c r="BH1680" s="12"/>
      <c r="BO1680" s="7"/>
      <c r="BP1680" s="7"/>
      <c r="BQ1680" s="7"/>
      <c r="BU1680" s="7"/>
      <c r="BV1680" s="7"/>
      <c r="BW1680" s="7"/>
      <c r="CD1680" s="7"/>
      <c r="CE1680" s="7"/>
      <c r="CF1680" s="7"/>
      <c r="CJ1680" s="7"/>
      <c r="CK1680" s="7"/>
      <c r="CL1680" s="7"/>
    </row>
    <row r="1681" spans="1:90">
      <c r="A1681" s="11"/>
      <c r="B1681" s="373"/>
      <c r="C1681" s="373"/>
      <c r="D1681" s="373"/>
      <c r="E1681" s="13"/>
      <c r="F1681" s="11"/>
      <c r="G1681" s="25"/>
      <c r="H1681" s="31"/>
      <c r="I1681" s="30"/>
      <c r="M1681" s="25"/>
      <c r="N1681" s="31"/>
      <c r="O1681" s="30"/>
      <c r="V1681" s="12"/>
      <c r="W1681" s="12"/>
      <c r="X1681" s="14"/>
      <c r="AB1681" s="25"/>
      <c r="AC1681" s="12"/>
      <c r="AD1681" s="12"/>
      <c r="AK1681" s="12"/>
      <c r="AL1681" s="30"/>
      <c r="AM1681" s="32"/>
      <c r="AQ1681" s="12"/>
      <c r="AR1681" s="12"/>
      <c r="AS1681" s="12"/>
      <c r="AZ1681" s="49"/>
      <c r="BA1681" s="30"/>
      <c r="BB1681" s="12"/>
      <c r="BF1681" s="12"/>
      <c r="BG1681" s="12"/>
      <c r="BH1681" s="12"/>
      <c r="BO1681" s="7"/>
      <c r="BP1681" s="7"/>
      <c r="BQ1681" s="7"/>
      <c r="BU1681" s="7"/>
      <c r="BV1681" s="7"/>
      <c r="BW1681" s="7"/>
      <c r="CD1681" s="7"/>
      <c r="CE1681" s="7"/>
      <c r="CF1681" s="7"/>
      <c r="CJ1681" s="7"/>
      <c r="CK1681" s="7"/>
      <c r="CL1681" s="7"/>
    </row>
    <row r="1682" spans="1:90">
      <c r="A1682" s="11"/>
      <c r="B1682" s="373"/>
      <c r="C1682" s="373"/>
      <c r="D1682" s="373"/>
      <c r="E1682" s="13"/>
      <c r="F1682" s="11"/>
      <c r="G1682" s="25"/>
      <c r="H1682" s="31"/>
      <c r="I1682" s="30"/>
      <c r="M1682" s="25"/>
      <c r="N1682" s="31"/>
      <c r="O1682" s="30"/>
      <c r="V1682" s="12"/>
      <c r="W1682" s="12"/>
      <c r="X1682" s="14"/>
      <c r="AB1682" s="25"/>
      <c r="AC1682" s="12"/>
      <c r="AD1682" s="12"/>
      <c r="AK1682" s="12"/>
      <c r="AL1682" s="30"/>
      <c r="AM1682" s="32"/>
      <c r="AQ1682" s="12"/>
      <c r="AR1682" s="12"/>
      <c r="AS1682" s="12"/>
      <c r="AZ1682" s="49"/>
      <c r="BA1682" s="30"/>
      <c r="BB1682" s="12"/>
      <c r="BF1682" s="12"/>
      <c r="BG1682" s="12"/>
      <c r="BH1682" s="12"/>
      <c r="BO1682" s="7"/>
      <c r="BP1682" s="7"/>
      <c r="BQ1682" s="7"/>
      <c r="BU1682" s="7"/>
      <c r="BV1682" s="7"/>
      <c r="BW1682" s="7"/>
      <c r="CD1682" s="7"/>
      <c r="CE1682" s="7"/>
      <c r="CF1682" s="7"/>
      <c r="CJ1682" s="7"/>
      <c r="CK1682" s="7"/>
      <c r="CL1682" s="7"/>
    </row>
    <row r="1683" spans="1:90">
      <c r="A1683" s="11"/>
      <c r="B1683" s="373"/>
      <c r="C1683" s="373"/>
      <c r="D1683" s="373"/>
      <c r="E1683" s="13"/>
      <c r="F1683" s="11"/>
      <c r="G1683" s="25"/>
      <c r="H1683" s="31"/>
      <c r="I1683" s="30"/>
      <c r="M1683" s="25"/>
      <c r="N1683" s="31"/>
      <c r="O1683" s="30"/>
      <c r="V1683" s="12"/>
      <c r="W1683" s="12"/>
      <c r="X1683" s="14"/>
      <c r="AB1683" s="25"/>
      <c r="AC1683" s="12"/>
      <c r="AD1683" s="12"/>
      <c r="AK1683" s="12"/>
      <c r="AL1683" s="30"/>
      <c r="AM1683" s="32"/>
      <c r="AQ1683" s="12"/>
      <c r="AR1683" s="12"/>
      <c r="AS1683" s="12"/>
      <c r="AZ1683" s="49"/>
      <c r="BA1683" s="30"/>
      <c r="BB1683" s="12"/>
      <c r="BF1683" s="12"/>
      <c r="BG1683" s="12"/>
      <c r="BH1683" s="12"/>
      <c r="BO1683" s="7"/>
      <c r="BP1683" s="7"/>
      <c r="BQ1683" s="7"/>
      <c r="BU1683" s="7"/>
      <c r="BV1683" s="7"/>
      <c r="BW1683" s="7"/>
      <c r="CD1683" s="7"/>
      <c r="CE1683" s="7"/>
      <c r="CF1683" s="7"/>
      <c r="CJ1683" s="7"/>
      <c r="CK1683" s="7"/>
      <c r="CL1683" s="7"/>
    </row>
    <row r="1684" spans="1:90">
      <c r="A1684" s="11"/>
      <c r="B1684" s="373"/>
      <c r="C1684" s="373"/>
      <c r="D1684" s="373"/>
      <c r="E1684" s="13"/>
      <c r="F1684" s="11"/>
      <c r="G1684" s="25"/>
      <c r="H1684" s="31"/>
      <c r="I1684" s="30"/>
      <c r="M1684" s="25"/>
      <c r="N1684" s="31"/>
      <c r="O1684" s="30"/>
      <c r="V1684" s="12"/>
      <c r="W1684" s="12"/>
      <c r="X1684" s="14"/>
      <c r="AB1684" s="25"/>
      <c r="AC1684" s="12"/>
      <c r="AD1684" s="12"/>
      <c r="AK1684" s="12"/>
      <c r="AL1684" s="30"/>
      <c r="AM1684" s="32"/>
      <c r="AQ1684" s="12"/>
      <c r="AR1684" s="12"/>
      <c r="AS1684" s="12"/>
      <c r="AZ1684" s="49"/>
      <c r="BA1684" s="30"/>
      <c r="BB1684" s="12"/>
      <c r="BF1684" s="12"/>
      <c r="BG1684" s="12"/>
      <c r="BH1684" s="12"/>
      <c r="BO1684" s="7"/>
      <c r="BP1684" s="7"/>
      <c r="BQ1684" s="7"/>
      <c r="BU1684" s="7"/>
      <c r="BV1684" s="7"/>
      <c r="BW1684" s="7"/>
      <c r="CD1684" s="7"/>
      <c r="CE1684" s="7"/>
      <c r="CF1684" s="7"/>
      <c r="CJ1684" s="7"/>
      <c r="CK1684" s="7"/>
      <c r="CL1684" s="7"/>
    </row>
    <row r="1685" spans="1:90">
      <c r="A1685" s="11"/>
      <c r="B1685" s="373"/>
      <c r="C1685" s="373"/>
      <c r="D1685" s="373"/>
      <c r="E1685" s="13"/>
      <c r="F1685" s="11"/>
      <c r="G1685" s="25"/>
      <c r="H1685" s="31"/>
      <c r="I1685" s="30"/>
      <c r="M1685" s="25"/>
      <c r="N1685" s="31"/>
      <c r="O1685" s="30"/>
      <c r="V1685" s="12"/>
      <c r="W1685" s="12"/>
      <c r="X1685" s="14"/>
      <c r="AB1685" s="25"/>
      <c r="AC1685" s="12"/>
      <c r="AD1685" s="12"/>
      <c r="AK1685" s="12"/>
      <c r="AL1685" s="30"/>
      <c r="AM1685" s="32"/>
      <c r="AQ1685" s="12"/>
      <c r="AR1685" s="12"/>
      <c r="AS1685" s="12"/>
      <c r="AZ1685" s="49"/>
      <c r="BA1685" s="30"/>
      <c r="BB1685" s="12"/>
      <c r="BF1685" s="12"/>
      <c r="BG1685" s="12"/>
      <c r="BH1685" s="12"/>
      <c r="BO1685" s="7"/>
      <c r="BP1685" s="7"/>
      <c r="BQ1685" s="7"/>
      <c r="BU1685" s="7"/>
      <c r="BV1685" s="7"/>
      <c r="BW1685" s="7"/>
      <c r="CD1685" s="7"/>
      <c r="CE1685" s="7"/>
      <c r="CF1685" s="7"/>
      <c r="CJ1685" s="7"/>
      <c r="CK1685" s="7"/>
      <c r="CL1685" s="7"/>
    </row>
    <row r="1686" spans="1:90">
      <c r="A1686" s="11"/>
      <c r="B1686" s="373"/>
      <c r="C1686" s="373"/>
      <c r="D1686" s="373"/>
      <c r="E1686" s="13"/>
      <c r="F1686" s="11"/>
      <c r="G1686" s="25"/>
      <c r="H1686" s="31"/>
      <c r="I1686" s="30"/>
      <c r="M1686" s="25"/>
      <c r="N1686" s="31"/>
      <c r="O1686" s="30"/>
      <c r="V1686" s="12"/>
      <c r="W1686" s="12"/>
      <c r="X1686" s="14"/>
      <c r="AB1686" s="25"/>
      <c r="AC1686" s="12"/>
      <c r="AD1686" s="12"/>
      <c r="AK1686" s="12"/>
      <c r="AL1686" s="30"/>
      <c r="AM1686" s="32"/>
      <c r="AQ1686" s="12"/>
      <c r="AR1686" s="12"/>
      <c r="AS1686" s="12"/>
      <c r="AZ1686" s="49"/>
      <c r="BA1686" s="30"/>
      <c r="BB1686" s="12"/>
      <c r="BF1686" s="12"/>
      <c r="BG1686" s="12"/>
      <c r="BH1686" s="12"/>
      <c r="BO1686" s="7"/>
      <c r="BP1686" s="7"/>
      <c r="BQ1686" s="7"/>
      <c r="BU1686" s="7"/>
      <c r="BV1686" s="7"/>
      <c r="BW1686" s="7"/>
      <c r="CD1686" s="7"/>
      <c r="CE1686" s="7"/>
      <c r="CF1686" s="7"/>
      <c r="CJ1686" s="7"/>
      <c r="CK1686" s="7"/>
      <c r="CL1686" s="7"/>
    </row>
    <row r="1687" spans="1:90">
      <c r="A1687" s="11"/>
      <c r="B1687" s="373"/>
      <c r="C1687" s="373"/>
      <c r="D1687" s="373"/>
      <c r="E1687" s="13"/>
      <c r="F1687" s="11"/>
      <c r="G1687" s="25"/>
      <c r="H1687" s="31"/>
      <c r="I1687" s="30"/>
      <c r="M1687" s="25"/>
      <c r="N1687" s="31"/>
      <c r="O1687" s="30"/>
      <c r="V1687" s="12"/>
      <c r="W1687" s="12"/>
      <c r="X1687" s="14"/>
      <c r="AB1687" s="25"/>
      <c r="AC1687" s="12"/>
      <c r="AD1687" s="12"/>
      <c r="AK1687" s="12"/>
      <c r="AL1687" s="30"/>
      <c r="AM1687" s="32"/>
      <c r="AQ1687" s="12"/>
      <c r="AR1687" s="12"/>
      <c r="AS1687" s="12"/>
      <c r="AZ1687" s="49"/>
      <c r="BA1687" s="30"/>
      <c r="BB1687" s="12"/>
      <c r="BF1687" s="12"/>
      <c r="BG1687" s="12"/>
      <c r="BH1687" s="12"/>
      <c r="BO1687" s="7"/>
      <c r="BP1687" s="7"/>
      <c r="BQ1687" s="7"/>
      <c r="BU1687" s="7"/>
      <c r="BV1687" s="7"/>
      <c r="BW1687" s="7"/>
      <c r="CD1687" s="7"/>
      <c r="CE1687" s="7"/>
      <c r="CF1687" s="7"/>
      <c r="CJ1687" s="7"/>
      <c r="CK1687" s="7"/>
      <c r="CL1687" s="7"/>
    </row>
    <row r="1688" spans="1:90">
      <c r="A1688" s="11"/>
      <c r="B1688" s="373"/>
      <c r="C1688" s="373"/>
      <c r="D1688" s="373"/>
      <c r="E1688" s="13"/>
      <c r="F1688" s="11"/>
      <c r="G1688" s="25"/>
      <c r="H1688" s="31"/>
      <c r="I1688" s="30"/>
      <c r="M1688" s="25"/>
      <c r="N1688" s="31"/>
      <c r="O1688" s="30"/>
      <c r="V1688" s="12"/>
      <c r="W1688" s="12"/>
      <c r="X1688" s="14"/>
      <c r="AB1688" s="25"/>
      <c r="AC1688" s="12"/>
      <c r="AD1688" s="12"/>
      <c r="AK1688" s="12"/>
      <c r="AL1688" s="30"/>
      <c r="AM1688" s="32"/>
      <c r="AQ1688" s="12"/>
      <c r="AR1688" s="12"/>
      <c r="AS1688" s="12"/>
      <c r="AZ1688" s="49"/>
      <c r="BA1688" s="30"/>
      <c r="BB1688" s="12"/>
      <c r="BF1688" s="12"/>
      <c r="BG1688" s="12"/>
      <c r="BH1688" s="12"/>
      <c r="BO1688" s="7"/>
      <c r="BP1688" s="7"/>
      <c r="BQ1688" s="7"/>
      <c r="BU1688" s="7"/>
      <c r="BV1688" s="7"/>
      <c r="BW1688" s="7"/>
      <c r="CD1688" s="7"/>
      <c r="CE1688" s="7"/>
      <c r="CF1688" s="7"/>
      <c r="CJ1688" s="7"/>
      <c r="CK1688" s="7"/>
      <c r="CL1688" s="7"/>
    </row>
    <row r="1689" spans="1:90">
      <c r="A1689" s="11"/>
      <c r="B1689" s="373"/>
      <c r="C1689" s="373"/>
      <c r="D1689" s="373"/>
      <c r="E1689" s="13"/>
      <c r="F1689" s="11"/>
      <c r="G1689" s="25"/>
      <c r="H1689" s="31"/>
      <c r="I1689" s="30"/>
      <c r="M1689" s="25"/>
      <c r="N1689" s="31"/>
      <c r="O1689" s="30"/>
      <c r="V1689" s="12"/>
      <c r="W1689" s="12"/>
      <c r="X1689" s="14"/>
      <c r="AB1689" s="25"/>
      <c r="AC1689" s="12"/>
      <c r="AD1689" s="12"/>
      <c r="AK1689" s="12"/>
      <c r="AL1689" s="30"/>
      <c r="AM1689" s="32"/>
      <c r="AQ1689" s="12"/>
      <c r="AR1689" s="12"/>
      <c r="AS1689" s="12"/>
      <c r="AZ1689" s="49"/>
      <c r="BA1689" s="30"/>
      <c r="BB1689" s="12"/>
      <c r="BF1689" s="12"/>
      <c r="BG1689" s="12"/>
      <c r="BH1689" s="12"/>
      <c r="BO1689" s="7"/>
      <c r="BP1689" s="7"/>
      <c r="BQ1689" s="7"/>
      <c r="BU1689" s="7"/>
      <c r="BV1689" s="7"/>
      <c r="BW1689" s="7"/>
      <c r="CD1689" s="7"/>
      <c r="CE1689" s="7"/>
      <c r="CF1689" s="7"/>
      <c r="CJ1689" s="7"/>
      <c r="CK1689" s="7"/>
      <c r="CL1689" s="7"/>
    </row>
    <row r="1690" spans="1:90">
      <c r="A1690" s="11"/>
      <c r="B1690" s="373"/>
      <c r="C1690" s="373"/>
      <c r="D1690" s="373"/>
      <c r="E1690" s="13"/>
      <c r="F1690" s="11"/>
      <c r="G1690" s="25"/>
      <c r="H1690" s="31"/>
      <c r="I1690" s="30"/>
      <c r="M1690" s="25"/>
      <c r="N1690" s="31"/>
      <c r="O1690" s="30"/>
      <c r="V1690" s="12"/>
      <c r="W1690" s="12"/>
      <c r="X1690" s="14"/>
      <c r="AB1690" s="25"/>
      <c r="AC1690" s="12"/>
      <c r="AD1690" s="12"/>
      <c r="AK1690" s="12"/>
      <c r="AL1690" s="30"/>
      <c r="AM1690" s="32"/>
      <c r="AQ1690" s="12"/>
      <c r="AR1690" s="12"/>
      <c r="AS1690" s="12"/>
      <c r="AZ1690" s="49"/>
      <c r="BA1690" s="30"/>
      <c r="BB1690" s="12"/>
      <c r="BF1690" s="12"/>
      <c r="BG1690" s="12"/>
      <c r="BH1690" s="12"/>
      <c r="BO1690" s="7"/>
      <c r="BP1690" s="7"/>
      <c r="BQ1690" s="7"/>
      <c r="BU1690" s="7"/>
      <c r="BV1690" s="7"/>
      <c r="BW1690" s="7"/>
      <c r="CD1690" s="7"/>
      <c r="CE1690" s="7"/>
      <c r="CF1690" s="7"/>
      <c r="CJ1690" s="7"/>
      <c r="CK1690" s="7"/>
      <c r="CL1690" s="7"/>
    </row>
    <row r="1691" spans="1:90">
      <c r="A1691" s="11"/>
      <c r="B1691" s="373"/>
      <c r="C1691" s="373"/>
      <c r="D1691" s="373"/>
      <c r="E1691" s="13"/>
      <c r="F1691" s="11"/>
      <c r="G1691" s="25"/>
      <c r="H1691" s="31"/>
      <c r="I1691" s="30"/>
      <c r="M1691" s="25"/>
      <c r="N1691" s="31"/>
      <c r="O1691" s="30"/>
      <c r="V1691" s="12"/>
      <c r="W1691" s="12"/>
      <c r="X1691" s="14"/>
      <c r="AB1691" s="25"/>
      <c r="AC1691" s="12"/>
      <c r="AD1691" s="12"/>
      <c r="AK1691" s="12"/>
      <c r="AL1691" s="30"/>
      <c r="AM1691" s="32"/>
      <c r="AQ1691" s="12"/>
      <c r="AR1691" s="12"/>
      <c r="AS1691" s="12"/>
      <c r="AZ1691" s="49"/>
      <c r="BA1691" s="30"/>
      <c r="BB1691" s="12"/>
      <c r="BF1691" s="12"/>
      <c r="BG1691" s="12"/>
      <c r="BH1691" s="12"/>
      <c r="BO1691" s="7"/>
      <c r="BP1691" s="7"/>
      <c r="BQ1691" s="7"/>
      <c r="BU1691" s="7"/>
      <c r="BV1691" s="7"/>
      <c r="BW1691" s="7"/>
      <c r="CD1691" s="7"/>
      <c r="CE1691" s="7"/>
      <c r="CF1691" s="7"/>
      <c r="CJ1691" s="7"/>
      <c r="CK1691" s="7"/>
      <c r="CL1691" s="7"/>
    </row>
    <row r="1692" spans="1:90">
      <c r="A1692" s="11"/>
      <c r="B1692" s="373"/>
      <c r="C1692" s="373"/>
      <c r="D1692" s="373"/>
      <c r="E1692" s="13"/>
      <c r="F1692" s="11"/>
      <c r="G1692" s="25"/>
      <c r="H1692" s="31"/>
      <c r="I1692" s="30"/>
      <c r="M1692" s="25"/>
      <c r="N1692" s="31"/>
      <c r="O1692" s="30"/>
      <c r="V1692" s="12"/>
      <c r="W1692" s="12"/>
      <c r="X1692" s="14"/>
      <c r="AB1692" s="25"/>
      <c r="AC1692" s="12"/>
      <c r="AD1692" s="12"/>
      <c r="AK1692" s="12"/>
      <c r="AL1692" s="30"/>
      <c r="AM1692" s="32"/>
      <c r="AQ1692" s="12"/>
      <c r="AR1692" s="12"/>
      <c r="AS1692" s="12"/>
      <c r="AZ1692" s="49"/>
      <c r="BA1692" s="30"/>
      <c r="BB1692" s="12"/>
      <c r="BF1692" s="12"/>
      <c r="BG1692" s="12"/>
      <c r="BH1692" s="12"/>
      <c r="BO1692" s="7"/>
      <c r="BP1692" s="7"/>
      <c r="BQ1692" s="7"/>
      <c r="BU1692" s="7"/>
      <c r="BV1692" s="7"/>
      <c r="BW1692" s="7"/>
      <c r="CD1692" s="7"/>
      <c r="CE1692" s="7"/>
      <c r="CF1692" s="7"/>
      <c r="CJ1692" s="7"/>
      <c r="CK1692" s="7"/>
      <c r="CL1692" s="7"/>
    </row>
    <row r="1693" spans="1:90">
      <c r="A1693" s="11"/>
      <c r="B1693" s="373"/>
      <c r="C1693" s="373"/>
      <c r="D1693" s="373"/>
      <c r="E1693" s="13"/>
      <c r="F1693" s="11"/>
      <c r="G1693" s="25"/>
      <c r="H1693" s="31"/>
      <c r="I1693" s="30"/>
      <c r="M1693" s="25"/>
      <c r="N1693" s="31"/>
      <c r="O1693" s="30"/>
      <c r="V1693" s="12"/>
      <c r="W1693" s="12"/>
      <c r="X1693" s="14"/>
      <c r="AB1693" s="25"/>
      <c r="AC1693" s="12"/>
      <c r="AD1693" s="12"/>
      <c r="AK1693" s="12"/>
      <c r="AL1693" s="30"/>
      <c r="AM1693" s="32"/>
      <c r="AQ1693" s="12"/>
      <c r="AR1693" s="12"/>
      <c r="AS1693" s="12"/>
      <c r="AZ1693" s="49"/>
      <c r="BA1693" s="30"/>
      <c r="BB1693" s="12"/>
      <c r="BF1693" s="12"/>
      <c r="BG1693" s="12"/>
      <c r="BH1693" s="12"/>
      <c r="BO1693" s="7"/>
      <c r="BP1693" s="7"/>
      <c r="BQ1693" s="7"/>
      <c r="BU1693" s="7"/>
      <c r="BV1693" s="7"/>
      <c r="BW1693" s="7"/>
      <c r="CD1693" s="7"/>
      <c r="CE1693" s="7"/>
      <c r="CF1693" s="7"/>
      <c r="CJ1693" s="7"/>
      <c r="CK1693" s="7"/>
      <c r="CL1693" s="7"/>
    </row>
    <row r="1694" spans="1:90">
      <c r="A1694" s="11"/>
      <c r="B1694" s="373"/>
      <c r="C1694" s="373"/>
      <c r="D1694" s="373"/>
      <c r="E1694" s="13"/>
      <c r="F1694" s="11"/>
      <c r="G1694" s="25"/>
      <c r="H1694" s="31"/>
      <c r="I1694" s="30"/>
      <c r="M1694" s="25"/>
      <c r="N1694" s="31"/>
      <c r="O1694" s="30"/>
      <c r="V1694" s="12"/>
      <c r="W1694" s="12"/>
      <c r="X1694" s="14"/>
      <c r="AB1694" s="25"/>
      <c r="AC1694" s="12"/>
      <c r="AD1694" s="12"/>
      <c r="AK1694" s="12"/>
      <c r="AL1694" s="30"/>
      <c r="AM1694" s="32"/>
      <c r="AQ1694" s="12"/>
      <c r="AR1694" s="12"/>
      <c r="AS1694" s="12"/>
      <c r="AZ1694" s="49"/>
      <c r="BA1694" s="30"/>
      <c r="BB1694" s="12"/>
      <c r="BF1694" s="12"/>
      <c r="BG1694" s="12"/>
      <c r="BH1694" s="12"/>
      <c r="BO1694" s="7"/>
      <c r="BP1694" s="7"/>
      <c r="BQ1694" s="7"/>
      <c r="BU1694" s="7"/>
      <c r="BV1694" s="7"/>
      <c r="BW1694" s="7"/>
      <c r="CD1694" s="7"/>
      <c r="CE1694" s="7"/>
      <c r="CF1694" s="7"/>
      <c r="CJ1694" s="7"/>
      <c r="CK1694" s="7"/>
      <c r="CL1694" s="7"/>
    </row>
    <row r="1695" spans="1:90">
      <c r="A1695" s="11"/>
      <c r="B1695" s="373"/>
      <c r="C1695" s="373"/>
      <c r="D1695" s="373"/>
      <c r="E1695" s="13"/>
      <c r="F1695" s="11"/>
      <c r="G1695" s="25"/>
      <c r="H1695" s="31"/>
      <c r="I1695" s="30"/>
      <c r="M1695" s="25"/>
      <c r="N1695" s="31"/>
      <c r="O1695" s="30"/>
      <c r="V1695" s="12"/>
      <c r="W1695" s="12"/>
      <c r="X1695" s="14"/>
      <c r="AB1695" s="25"/>
      <c r="AC1695" s="12"/>
      <c r="AD1695" s="12"/>
      <c r="AK1695" s="12"/>
      <c r="AL1695" s="30"/>
      <c r="AM1695" s="32"/>
      <c r="AQ1695" s="12"/>
      <c r="AR1695" s="12"/>
      <c r="AS1695" s="12"/>
      <c r="AZ1695" s="49"/>
      <c r="BA1695" s="30"/>
      <c r="BB1695" s="12"/>
      <c r="BF1695" s="12"/>
      <c r="BG1695" s="12"/>
      <c r="BH1695" s="12"/>
      <c r="BO1695" s="7"/>
      <c r="BP1695" s="7"/>
      <c r="BQ1695" s="7"/>
      <c r="BU1695" s="7"/>
      <c r="BV1695" s="7"/>
      <c r="BW1695" s="7"/>
      <c r="CD1695" s="7"/>
      <c r="CE1695" s="7"/>
      <c r="CF1695" s="7"/>
      <c r="CJ1695" s="7"/>
      <c r="CK1695" s="7"/>
      <c r="CL1695" s="7"/>
    </row>
    <row r="1696" spans="1:90">
      <c r="A1696" s="11"/>
      <c r="B1696" s="373"/>
      <c r="C1696" s="373"/>
      <c r="D1696" s="373"/>
      <c r="E1696" s="13"/>
      <c r="F1696" s="11"/>
      <c r="G1696" s="25"/>
      <c r="H1696" s="31"/>
      <c r="I1696" s="30"/>
      <c r="M1696" s="25"/>
      <c r="N1696" s="31"/>
      <c r="O1696" s="30"/>
      <c r="V1696" s="12"/>
      <c r="W1696" s="12"/>
      <c r="X1696" s="14"/>
      <c r="AB1696" s="25"/>
      <c r="AC1696" s="12"/>
      <c r="AD1696" s="12"/>
      <c r="AK1696" s="12"/>
      <c r="AL1696" s="30"/>
      <c r="AM1696" s="32"/>
      <c r="AQ1696" s="12"/>
      <c r="AR1696" s="12"/>
      <c r="AS1696" s="12"/>
      <c r="AZ1696" s="49"/>
      <c r="BA1696" s="30"/>
      <c r="BB1696" s="12"/>
      <c r="BF1696" s="12"/>
      <c r="BG1696" s="12"/>
      <c r="BH1696" s="12"/>
      <c r="BO1696" s="7"/>
      <c r="BP1696" s="7"/>
      <c r="BQ1696" s="7"/>
      <c r="BU1696" s="7"/>
      <c r="BV1696" s="7"/>
      <c r="BW1696" s="7"/>
      <c r="CD1696" s="7"/>
      <c r="CE1696" s="7"/>
      <c r="CF1696" s="7"/>
      <c r="CJ1696" s="7"/>
      <c r="CK1696" s="7"/>
      <c r="CL1696" s="7"/>
    </row>
    <row r="1697" spans="1:90">
      <c r="A1697" s="11"/>
      <c r="B1697" s="373"/>
      <c r="C1697" s="373"/>
      <c r="D1697" s="373"/>
      <c r="E1697" s="13"/>
      <c r="F1697" s="11"/>
      <c r="G1697" s="25"/>
      <c r="H1697" s="31"/>
      <c r="I1697" s="30"/>
      <c r="M1697" s="25"/>
      <c r="N1697" s="31"/>
      <c r="O1697" s="30"/>
      <c r="V1697" s="12"/>
      <c r="W1697" s="12"/>
      <c r="X1697" s="14"/>
      <c r="AB1697" s="25"/>
      <c r="AC1697" s="12"/>
      <c r="AD1697" s="12"/>
      <c r="AK1697" s="12"/>
      <c r="AL1697" s="30"/>
      <c r="AM1697" s="32"/>
      <c r="AQ1697" s="12"/>
      <c r="AR1697" s="12"/>
      <c r="AS1697" s="12"/>
      <c r="AZ1697" s="49"/>
      <c r="BA1697" s="30"/>
      <c r="BB1697" s="12"/>
      <c r="BF1697" s="12"/>
      <c r="BG1697" s="12"/>
      <c r="BH1697" s="12"/>
      <c r="BO1697" s="7"/>
      <c r="BP1697" s="7"/>
      <c r="BQ1697" s="7"/>
      <c r="BU1697" s="7"/>
      <c r="BV1697" s="7"/>
      <c r="BW1697" s="7"/>
      <c r="CD1697" s="7"/>
      <c r="CE1697" s="7"/>
      <c r="CF1697" s="7"/>
      <c r="CJ1697" s="7"/>
      <c r="CK1697" s="7"/>
      <c r="CL1697" s="7"/>
    </row>
    <row r="1698" spans="1:90">
      <c r="A1698" s="11"/>
      <c r="B1698" s="373"/>
      <c r="C1698" s="373"/>
      <c r="D1698" s="373"/>
      <c r="E1698" s="13"/>
      <c r="F1698" s="11"/>
      <c r="G1698" s="25"/>
      <c r="H1698" s="31"/>
      <c r="I1698" s="30"/>
      <c r="M1698" s="25"/>
      <c r="N1698" s="31"/>
      <c r="O1698" s="30"/>
      <c r="V1698" s="12"/>
      <c r="W1698" s="12"/>
      <c r="X1698" s="14"/>
      <c r="AB1698" s="25"/>
      <c r="AC1698" s="12"/>
      <c r="AD1698" s="12"/>
      <c r="AK1698" s="12"/>
      <c r="AL1698" s="30"/>
      <c r="AM1698" s="32"/>
      <c r="AQ1698" s="12"/>
      <c r="AR1698" s="12"/>
      <c r="AS1698" s="12"/>
      <c r="AZ1698" s="49"/>
      <c r="BA1698" s="30"/>
      <c r="BB1698" s="12"/>
      <c r="BF1698" s="12"/>
      <c r="BG1698" s="12"/>
      <c r="BH1698" s="12"/>
      <c r="BO1698" s="7"/>
      <c r="BP1698" s="7"/>
      <c r="BQ1698" s="7"/>
      <c r="BU1698" s="7"/>
      <c r="BV1698" s="7"/>
      <c r="BW1698" s="7"/>
      <c r="CD1698" s="7"/>
      <c r="CE1698" s="7"/>
      <c r="CF1698" s="7"/>
      <c r="CJ1698" s="7"/>
      <c r="CK1698" s="7"/>
      <c r="CL1698" s="7"/>
    </row>
    <row r="1699" spans="1:90">
      <c r="A1699" s="11"/>
      <c r="B1699" s="373"/>
      <c r="C1699" s="373"/>
      <c r="D1699" s="373"/>
      <c r="E1699" s="13"/>
      <c r="F1699" s="11"/>
      <c r="G1699" s="25"/>
      <c r="H1699" s="31"/>
      <c r="I1699" s="30"/>
      <c r="M1699" s="25"/>
      <c r="N1699" s="31"/>
      <c r="O1699" s="30"/>
      <c r="V1699" s="12"/>
      <c r="W1699" s="12"/>
      <c r="X1699" s="14"/>
      <c r="AB1699" s="25"/>
      <c r="AC1699" s="12"/>
      <c r="AD1699" s="12"/>
      <c r="AK1699" s="12"/>
      <c r="AL1699" s="30"/>
      <c r="AM1699" s="32"/>
      <c r="AQ1699" s="12"/>
      <c r="AR1699" s="12"/>
      <c r="AS1699" s="12"/>
      <c r="AZ1699" s="49"/>
      <c r="BA1699" s="30"/>
      <c r="BB1699" s="12"/>
      <c r="BF1699" s="12"/>
      <c r="BG1699" s="12"/>
      <c r="BH1699" s="12"/>
      <c r="BO1699" s="7"/>
      <c r="BP1699" s="7"/>
      <c r="BQ1699" s="7"/>
      <c r="BU1699" s="7"/>
      <c r="BV1699" s="7"/>
      <c r="BW1699" s="7"/>
      <c r="CD1699" s="7"/>
      <c r="CE1699" s="7"/>
      <c r="CF1699" s="7"/>
      <c r="CJ1699" s="7"/>
      <c r="CK1699" s="7"/>
      <c r="CL1699" s="7"/>
    </row>
    <row r="1700" spans="1:90">
      <c r="A1700" s="11"/>
      <c r="B1700" s="373"/>
      <c r="C1700" s="373"/>
      <c r="D1700" s="373"/>
      <c r="E1700" s="13"/>
      <c r="F1700" s="11"/>
      <c r="G1700" s="25"/>
      <c r="H1700" s="31"/>
      <c r="I1700" s="30"/>
      <c r="M1700" s="25"/>
      <c r="N1700" s="31"/>
      <c r="O1700" s="30"/>
      <c r="V1700" s="12"/>
      <c r="W1700" s="12"/>
      <c r="X1700" s="14"/>
      <c r="AB1700" s="25"/>
      <c r="AC1700" s="12"/>
      <c r="AD1700" s="12"/>
      <c r="AK1700" s="12"/>
      <c r="AL1700" s="30"/>
      <c r="AM1700" s="32"/>
      <c r="AQ1700" s="12"/>
      <c r="AR1700" s="12"/>
      <c r="AS1700" s="12"/>
      <c r="AZ1700" s="49"/>
      <c r="BA1700" s="30"/>
      <c r="BB1700" s="12"/>
      <c r="BF1700" s="12"/>
      <c r="BG1700" s="12"/>
      <c r="BH1700" s="12"/>
      <c r="BO1700" s="7"/>
      <c r="BP1700" s="7"/>
      <c r="BQ1700" s="7"/>
      <c r="BU1700" s="7"/>
      <c r="BV1700" s="7"/>
      <c r="BW1700" s="7"/>
      <c r="CD1700" s="7"/>
      <c r="CE1700" s="7"/>
      <c r="CF1700" s="7"/>
      <c r="CJ1700" s="7"/>
      <c r="CK1700" s="7"/>
      <c r="CL1700" s="7"/>
    </row>
    <row r="1701" spans="1:90">
      <c r="A1701" s="11"/>
      <c r="B1701" s="373"/>
      <c r="C1701" s="373"/>
      <c r="D1701" s="373"/>
      <c r="E1701" s="13"/>
      <c r="F1701" s="11"/>
      <c r="G1701" s="25"/>
      <c r="H1701" s="31"/>
      <c r="I1701" s="30"/>
      <c r="M1701" s="25"/>
      <c r="N1701" s="31"/>
      <c r="O1701" s="30"/>
      <c r="V1701" s="12"/>
      <c r="W1701" s="12"/>
      <c r="X1701" s="14"/>
      <c r="AB1701" s="25"/>
      <c r="AC1701" s="12"/>
      <c r="AD1701" s="12"/>
      <c r="AK1701" s="12"/>
      <c r="AL1701" s="30"/>
      <c r="AM1701" s="32"/>
      <c r="AQ1701" s="12"/>
      <c r="AR1701" s="12"/>
      <c r="AS1701" s="12"/>
      <c r="AZ1701" s="49"/>
      <c r="BA1701" s="30"/>
      <c r="BB1701" s="12"/>
      <c r="BF1701" s="12"/>
      <c r="BG1701" s="12"/>
      <c r="BH1701" s="12"/>
      <c r="BO1701" s="7"/>
      <c r="BP1701" s="7"/>
      <c r="BQ1701" s="7"/>
      <c r="BU1701" s="7"/>
      <c r="BV1701" s="7"/>
      <c r="BW1701" s="7"/>
      <c r="CD1701" s="7"/>
      <c r="CE1701" s="7"/>
      <c r="CF1701" s="7"/>
      <c r="CJ1701" s="7"/>
      <c r="CK1701" s="7"/>
      <c r="CL1701" s="7"/>
    </row>
    <row r="1702" spans="1:90">
      <c r="A1702" s="11"/>
      <c r="B1702" s="373"/>
      <c r="C1702" s="373"/>
      <c r="D1702" s="373"/>
      <c r="E1702" s="13"/>
      <c r="F1702" s="11"/>
      <c r="G1702" s="25"/>
      <c r="H1702" s="31"/>
      <c r="I1702" s="30"/>
      <c r="M1702" s="25"/>
      <c r="N1702" s="31"/>
      <c r="O1702" s="30"/>
      <c r="V1702" s="12"/>
      <c r="W1702" s="12"/>
      <c r="X1702" s="14"/>
      <c r="AB1702" s="25"/>
      <c r="AC1702" s="12"/>
      <c r="AD1702" s="12"/>
      <c r="AK1702" s="12"/>
      <c r="AL1702" s="30"/>
      <c r="AM1702" s="32"/>
      <c r="AQ1702" s="12"/>
      <c r="AR1702" s="12"/>
      <c r="AS1702" s="12"/>
      <c r="AZ1702" s="49"/>
      <c r="BA1702" s="30"/>
      <c r="BB1702" s="12"/>
      <c r="BF1702" s="12"/>
      <c r="BG1702" s="12"/>
      <c r="BH1702" s="12"/>
      <c r="BO1702" s="7"/>
      <c r="BP1702" s="7"/>
      <c r="BQ1702" s="7"/>
      <c r="BU1702" s="7"/>
      <c r="BV1702" s="7"/>
      <c r="BW1702" s="7"/>
      <c r="CD1702" s="7"/>
      <c r="CE1702" s="7"/>
      <c r="CF1702" s="7"/>
      <c r="CJ1702" s="7"/>
      <c r="CK1702" s="7"/>
      <c r="CL1702" s="7"/>
    </row>
    <row r="1703" spans="1:90">
      <c r="A1703" s="11"/>
      <c r="B1703" s="373"/>
      <c r="C1703" s="373"/>
      <c r="D1703" s="373"/>
      <c r="E1703" s="13"/>
      <c r="F1703" s="11"/>
      <c r="G1703" s="25"/>
      <c r="H1703" s="31"/>
      <c r="I1703" s="30"/>
      <c r="M1703" s="25"/>
      <c r="N1703" s="31"/>
      <c r="O1703" s="30"/>
      <c r="V1703" s="12"/>
      <c r="W1703" s="12"/>
      <c r="X1703" s="14"/>
      <c r="AB1703" s="25"/>
      <c r="AC1703" s="12"/>
      <c r="AD1703" s="12"/>
      <c r="AK1703" s="12"/>
      <c r="AL1703" s="30"/>
      <c r="AM1703" s="32"/>
      <c r="AQ1703" s="12"/>
      <c r="AR1703" s="12"/>
      <c r="AS1703" s="12"/>
      <c r="AZ1703" s="49"/>
      <c r="BA1703" s="30"/>
      <c r="BB1703" s="12"/>
      <c r="BF1703" s="12"/>
      <c r="BG1703" s="12"/>
      <c r="BH1703" s="12"/>
      <c r="BO1703" s="7"/>
      <c r="BP1703" s="7"/>
      <c r="BQ1703" s="7"/>
      <c r="BU1703" s="7"/>
      <c r="BV1703" s="7"/>
      <c r="BW1703" s="7"/>
      <c r="CD1703" s="7"/>
      <c r="CE1703" s="7"/>
      <c r="CF1703" s="7"/>
      <c r="CJ1703" s="7"/>
      <c r="CK1703" s="7"/>
      <c r="CL1703" s="7"/>
    </row>
    <row r="1704" spans="1:90">
      <c r="A1704" s="11"/>
      <c r="B1704" s="373"/>
      <c r="C1704" s="373"/>
      <c r="D1704" s="373"/>
      <c r="E1704" s="13"/>
      <c r="F1704" s="11"/>
      <c r="G1704" s="25"/>
      <c r="H1704" s="31"/>
      <c r="I1704" s="30"/>
      <c r="M1704" s="25"/>
      <c r="N1704" s="31"/>
      <c r="O1704" s="30"/>
      <c r="V1704" s="12"/>
      <c r="W1704" s="12"/>
      <c r="X1704" s="14"/>
      <c r="AB1704" s="25"/>
      <c r="AC1704" s="12"/>
      <c r="AD1704" s="12"/>
      <c r="AK1704" s="12"/>
      <c r="AL1704" s="30"/>
      <c r="AM1704" s="32"/>
      <c r="AQ1704" s="12"/>
      <c r="AR1704" s="12"/>
      <c r="AS1704" s="12"/>
      <c r="AZ1704" s="49"/>
      <c r="BA1704" s="30"/>
      <c r="BB1704" s="12"/>
      <c r="BF1704" s="12"/>
      <c r="BG1704" s="12"/>
      <c r="BH1704" s="12"/>
      <c r="BO1704" s="7"/>
      <c r="BP1704" s="7"/>
      <c r="BQ1704" s="7"/>
      <c r="BU1704" s="7"/>
      <c r="BV1704" s="7"/>
      <c r="BW1704" s="7"/>
      <c r="CD1704" s="7"/>
      <c r="CE1704" s="7"/>
      <c r="CF1704" s="7"/>
      <c r="CJ1704" s="7"/>
      <c r="CK1704" s="7"/>
      <c r="CL1704" s="7"/>
    </row>
    <row r="1705" spans="1:90">
      <c r="A1705" s="11"/>
      <c r="B1705" s="373"/>
      <c r="C1705" s="373"/>
      <c r="D1705" s="373"/>
      <c r="E1705" s="13"/>
      <c r="F1705" s="11"/>
      <c r="G1705" s="25"/>
      <c r="H1705" s="31"/>
      <c r="I1705" s="30"/>
      <c r="M1705" s="25"/>
      <c r="N1705" s="31"/>
      <c r="O1705" s="30"/>
      <c r="V1705" s="12"/>
      <c r="W1705" s="12"/>
      <c r="X1705" s="14"/>
      <c r="AB1705" s="25"/>
      <c r="AC1705" s="12"/>
      <c r="AD1705" s="12"/>
      <c r="AK1705" s="12"/>
      <c r="AL1705" s="30"/>
      <c r="AM1705" s="32"/>
      <c r="AQ1705" s="12"/>
      <c r="AR1705" s="12"/>
      <c r="AS1705" s="12"/>
      <c r="AZ1705" s="49"/>
      <c r="BA1705" s="30"/>
      <c r="BB1705" s="12"/>
      <c r="BF1705" s="12"/>
      <c r="BG1705" s="12"/>
      <c r="BH1705" s="12"/>
      <c r="BO1705" s="7"/>
      <c r="BP1705" s="7"/>
      <c r="BQ1705" s="7"/>
      <c r="BU1705" s="7"/>
      <c r="BV1705" s="7"/>
      <c r="BW1705" s="7"/>
      <c r="CD1705" s="7"/>
      <c r="CE1705" s="7"/>
      <c r="CF1705" s="7"/>
      <c r="CJ1705" s="7"/>
      <c r="CK1705" s="7"/>
      <c r="CL1705" s="7"/>
    </row>
    <row r="1706" spans="1:90">
      <c r="A1706" s="11"/>
      <c r="B1706" s="373"/>
      <c r="C1706" s="373"/>
      <c r="D1706" s="373"/>
      <c r="E1706" s="13"/>
      <c r="F1706" s="11"/>
      <c r="G1706" s="25"/>
      <c r="H1706" s="31"/>
      <c r="I1706" s="30"/>
      <c r="M1706" s="25"/>
      <c r="N1706" s="31"/>
      <c r="O1706" s="30"/>
      <c r="V1706" s="12"/>
      <c r="W1706" s="12"/>
      <c r="X1706" s="14"/>
      <c r="AB1706" s="25"/>
      <c r="AC1706" s="12"/>
      <c r="AD1706" s="12"/>
      <c r="AK1706" s="12"/>
      <c r="AL1706" s="30"/>
      <c r="AM1706" s="32"/>
      <c r="AQ1706" s="12"/>
      <c r="AR1706" s="12"/>
      <c r="AS1706" s="12"/>
      <c r="AZ1706" s="49"/>
      <c r="BA1706" s="30"/>
      <c r="BB1706" s="12"/>
      <c r="BF1706" s="12"/>
      <c r="BG1706" s="12"/>
      <c r="BH1706" s="12"/>
      <c r="BO1706" s="7"/>
      <c r="BP1706" s="7"/>
      <c r="BQ1706" s="7"/>
      <c r="BU1706" s="7"/>
      <c r="BV1706" s="7"/>
      <c r="BW1706" s="7"/>
      <c r="CD1706" s="7"/>
      <c r="CE1706" s="7"/>
      <c r="CF1706" s="7"/>
      <c r="CJ1706" s="7"/>
      <c r="CK1706" s="7"/>
      <c r="CL1706" s="7"/>
    </row>
    <row r="1707" spans="1:90">
      <c r="A1707" s="11"/>
      <c r="B1707" s="373"/>
      <c r="C1707" s="373"/>
      <c r="D1707" s="373"/>
      <c r="E1707" s="13"/>
      <c r="F1707" s="11"/>
      <c r="G1707" s="25"/>
      <c r="H1707" s="31"/>
      <c r="I1707" s="30"/>
      <c r="M1707" s="25"/>
      <c r="N1707" s="31"/>
      <c r="O1707" s="30"/>
      <c r="V1707" s="12"/>
      <c r="W1707" s="12"/>
      <c r="X1707" s="14"/>
      <c r="AB1707" s="25"/>
      <c r="AC1707" s="12"/>
      <c r="AD1707" s="12"/>
      <c r="AK1707" s="12"/>
      <c r="AL1707" s="30"/>
      <c r="AM1707" s="32"/>
      <c r="AQ1707" s="12"/>
      <c r="AR1707" s="12"/>
      <c r="AS1707" s="12"/>
      <c r="AZ1707" s="49"/>
      <c r="BA1707" s="30"/>
      <c r="BB1707" s="12"/>
      <c r="BF1707" s="12"/>
      <c r="BG1707" s="12"/>
      <c r="BH1707" s="12"/>
      <c r="BO1707" s="7"/>
      <c r="BP1707" s="7"/>
      <c r="BQ1707" s="7"/>
      <c r="BU1707" s="7"/>
      <c r="BV1707" s="7"/>
      <c r="BW1707" s="7"/>
      <c r="CD1707" s="7"/>
      <c r="CE1707" s="7"/>
      <c r="CF1707" s="7"/>
      <c r="CJ1707" s="7"/>
      <c r="CK1707" s="7"/>
      <c r="CL1707" s="7"/>
    </row>
    <row r="1708" spans="1:90">
      <c r="A1708" s="11"/>
      <c r="B1708" s="373"/>
      <c r="C1708" s="373"/>
      <c r="D1708" s="373"/>
      <c r="E1708" s="13"/>
      <c r="F1708" s="11"/>
      <c r="G1708" s="25"/>
      <c r="H1708" s="31"/>
      <c r="I1708" s="30"/>
      <c r="M1708" s="25"/>
      <c r="N1708" s="31"/>
      <c r="O1708" s="30"/>
      <c r="V1708" s="12"/>
      <c r="W1708" s="12"/>
      <c r="X1708" s="14"/>
      <c r="AB1708" s="25"/>
      <c r="AC1708" s="12"/>
      <c r="AD1708" s="12"/>
      <c r="AK1708" s="12"/>
      <c r="AL1708" s="30"/>
      <c r="AM1708" s="32"/>
      <c r="AQ1708" s="12"/>
      <c r="AR1708" s="12"/>
      <c r="AS1708" s="12"/>
      <c r="AZ1708" s="49"/>
      <c r="BA1708" s="30"/>
      <c r="BB1708" s="12"/>
      <c r="BF1708" s="12"/>
      <c r="BG1708" s="12"/>
      <c r="BH1708" s="12"/>
      <c r="BO1708" s="7"/>
      <c r="BP1708" s="7"/>
      <c r="BQ1708" s="7"/>
      <c r="BU1708" s="7"/>
      <c r="BV1708" s="7"/>
      <c r="BW1708" s="7"/>
      <c r="CD1708" s="7"/>
      <c r="CE1708" s="7"/>
      <c r="CF1708" s="7"/>
      <c r="CJ1708" s="7"/>
      <c r="CK1708" s="7"/>
      <c r="CL1708" s="7"/>
    </row>
    <row r="1709" spans="1:90">
      <c r="A1709" s="11"/>
      <c r="B1709" s="373"/>
      <c r="C1709" s="373"/>
      <c r="D1709" s="373"/>
      <c r="E1709" s="13"/>
      <c r="F1709" s="11"/>
      <c r="G1709" s="25"/>
      <c r="H1709" s="31"/>
      <c r="I1709" s="30"/>
      <c r="M1709" s="25"/>
      <c r="N1709" s="31"/>
      <c r="O1709" s="30"/>
      <c r="V1709" s="12"/>
      <c r="W1709" s="12"/>
      <c r="X1709" s="14"/>
      <c r="AB1709" s="25"/>
      <c r="AC1709" s="12"/>
      <c r="AD1709" s="12"/>
      <c r="AK1709" s="12"/>
      <c r="AL1709" s="30"/>
      <c r="AM1709" s="32"/>
      <c r="AQ1709" s="12"/>
      <c r="AR1709" s="12"/>
      <c r="AS1709" s="12"/>
      <c r="AZ1709" s="49"/>
      <c r="BA1709" s="30"/>
      <c r="BB1709" s="12"/>
      <c r="BF1709" s="12"/>
      <c r="BG1709" s="12"/>
      <c r="BH1709" s="12"/>
      <c r="BO1709" s="7"/>
      <c r="BP1709" s="7"/>
      <c r="BQ1709" s="7"/>
      <c r="BU1709" s="7"/>
      <c r="BV1709" s="7"/>
      <c r="BW1709" s="7"/>
      <c r="CD1709" s="7"/>
      <c r="CE1709" s="7"/>
      <c r="CF1709" s="7"/>
      <c r="CJ1709" s="7"/>
      <c r="CK1709" s="7"/>
      <c r="CL1709" s="7"/>
    </row>
    <row r="1710" spans="1:90">
      <c r="A1710" s="11"/>
      <c r="B1710" s="373"/>
      <c r="C1710" s="373"/>
      <c r="D1710" s="373"/>
      <c r="E1710" s="13"/>
      <c r="F1710" s="11"/>
      <c r="G1710" s="25"/>
      <c r="H1710" s="31"/>
      <c r="I1710" s="30"/>
      <c r="M1710" s="25"/>
      <c r="N1710" s="31"/>
      <c r="O1710" s="30"/>
      <c r="V1710" s="12"/>
      <c r="W1710" s="12"/>
      <c r="X1710" s="14"/>
      <c r="AB1710" s="25"/>
      <c r="AC1710" s="12"/>
      <c r="AD1710" s="12"/>
      <c r="AK1710" s="12"/>
      <c r="AL1710" s="30"/>
      <c r="AM1710" s="32"/>
      <c r="AQ1710" s="12"/>
      <c r="AR1710" s="12"/>
      <c r="AS1710" s="12"/>
      <c r="AZ1710" s="49"/>
      <c r="BA1710" s="30"/>
      <c r="BB1710" s="12"/>
      <c r="BF1710" s="12"/>
      <c r="BG1710" s="12"/>
      <c r="BH1710" s="12"/>
      <c r="BO1710" s="7"/>
      <c r="BP1710" s="7"/>
      <c r="BQ1710" s="7"/>
      <c r="BU1710" s="7"/>
      <c r="BV1710" s="7"/>
      <c r="BW1710" s="7"/>
      <c r="CD1710" s="7"/>
      <c r="CE1710" s="7"/>
      <c r="CF1710" s="7"/>
      <c r="CJ1710" s="7"/>
      <c r="CK1710" s="7"/>
      <c r="CL1710" s="7"/>
    </row>
    <row r="1711" spans="1:90">
      <c r="A1711" s="11"/>
      <c r="B1711" s="373"/>
      <c r="C1711" s="373"/>
      <c r="D1711" s="373"/>
      <c r="E1711" s="13"/>
      <c r="F1711" s="11"/>
      <c r="G1711" s="25"/>
      <c r="H1711" s="31"/>
      <c r="I1711" s="30"/>
      <c r="M1711" s="25"/>
      <c r="N1711" s="31"/>
      <c r="O1711" s="30"/>
      <c r="V1711" s="12"/>
      <c r="W1711" s="12"/>
      <c r="X1711" s="14"/>
      <c r="AB1711" s="25"/>
      <c r="AC1711" s="12"/>
      <c r="AD1711" s="12"/>
      <c r="AK1711" s="12"/>
      <c r="AL1711" s="30"/>
      <c r="AM1711" s="32"/>
      <c r="AQ1711" s="12"/>
      <c r="AR1711" s="12"/>
      <c r="AS1711" s="12"/>
      <c r="AZ1711" s="49"/>
      <c r="BA1711" s="30"/>
      <c r="BB1711" s="12"/>
      <c r="BF1711" s="12"/>
      <c r="BG1711" s="12"/>
      <c r="BH1711" s="12"/>
      <c r="BO1711" s="7"/>
      <c r="BP1711" s="7"/>
      <c r="BQ1711" s="7"/>
      <c r="BU1711" s="7"/>
      <c r="BV1711" s="7"/>
      <c r="BW1711" s="7"/>
      <c r="CD1711" s="7"/>
      <c r="CE1711" s="7"/>
      <c r="CF1711" s="7"/>
      <c r="CJ1711" s="7"/>
      <c r="CK1711" s="7"/>
      <c r="CL1711" s="7"/>
    </row>
    <row r="1712" spans="1:90">
      <c r="A1712" s="11"/>
      <c r="B1712" s="373"/>
      <c r="C1712" s="373"/>
      <c r="D1712" s="373"/>
      <c r="E1712" s="13"/>
      <c r="F1712" s="11"/>
      <c r="G1712" s="25"/>
      <c r="H1712" s="31"/>
      <c r="I1712" s="30"/>
      <c r="M1712" s="25"/>
      <c r="N1712" s="31"/>
      <c r="O1712" s="30"/>
      <c r="V1712" s="12"/>
      <c r="W1712" s="12"/>
      <c r="X1712" s="14"/>
      <c r="AB1712" s="25"/>
      <c r="AC1712" s="12"/>
      <c r="AD1712" s="12"/>
      <c r="AK1712" s="12"/>
      <c r="AL1712" s="30"/>
      <c r="AM1712" s="32"/>
      <c r="AQ1712" s="12"/>
      <c r="AR1712" s="12"/>
      <c r="AS1712" s="12"/>
      <c r="AZ1712" s="49"/>
      <c r="BA1712" s="30"/>
      <c r="BB1712" s="12"/>
      <c r="BF1712" s="12"/>
      <c r="BG1712" s="12"/>
      <c r="BH1712" s="12"/>
      <c r="BO1712" s="7"/>
      <c r="BP1712" s="7"/>
      <c r="BQ1712" s="7"/>
      <c r="BU1712" s="7"/>
      <c r="BV1712" s="7"/>
      <c r="BW1712" s="7"/>
      <c r="CD1712" s="7"/>
      <c r="CE1712" s="7"/>
      <c r="CF1712" s="7"/>
      <c r="CJ1712" s="7"/>
      <c r="CK1712" s="7"/>
      <c r="CL1712" s="7"/>
    </row>
    <row r="1713" spans="1:90">
      <c r="A1713" s="11"/>
      <c r="B1713" s="373"/>
      <c r="C1713" s="373"/>
      <c r="D1713" s="373"/>
      <c r="E1713" s="13"/>
      <c r="F1713" s="11"/>
      <c r="G1713" s="25"/>
      <c r="H1713" s="31"/>
      <c r="I1713" s="30"/>
      <c r="M1713" s="25"/>
      <c r="N1713" s="31"/>
      <c r="O1713" s="30"/>
      <c r="V1713" s="12"/>
      <c r="W1713" s="12"/>
      <c r="X1713" s="14"/>
      <c r="AB1713" s="25"/>
      <c r="AC1713" s="12"/>
      <c r="AD1713" s="12"/>
      <c r="AK1713" s="12"/>
      <c r="AL1713" s="30"/>
      <c r="AM1713" s="32"/>
      <c r="AQ1713" s="12"/>
      <c r="AR1713" s="12"/>
      <c r="AS1713" s="12"/>
      <c r="AZ1713" s="49"/>
      <c r="BA1713" s="30"/>
      <c r="BB1713" s="12"/>
      <c r="BF1713" s="12"/>
      <c r="BG1713" s="12"/>
      <c r="BH1713" s="12"/>
      <c r="BO1713" s="7"/>
      <c r="BP1713" s="7"/>
      <c r="BQ1713" s="7"/>
      <c r="BU1713" s="7"/>
      <c r="BV1713" s="7"/>
      <c r="BW1713" s="7"/>
      <c r="CD1713" s="7"/>
      <c r="CE1713" s="7"/>
      <c r="CF1713" s="7"/>
      <c r="CJ1713" s="7"/>
      <c r="CK1713" s="7"/>
      <c r="CL1713" s="7"/>
    </row>
    <row r="1714" spans="1:90">
      <c r="A1714" s="11"/>
      <c r="B1714" s="373"/>
      <c r="C1714" s="373"/>
      <c r="D1714" s="373"/>
      <c r="E1714" s="13"/>
      <c r="F1714" s="11"/>
      <c r="G1714" s="25"/>
      <c r="H1714" s="31"/>
      <c r="I1714" s="30"/>
      <c r="M1714" s="25"/>
      <c r="N1714" s="31"/>
      <c r="O1714" s="30"/>
      <c r="V1714" s="12"/>
      <c r="W1714" s="12"/>
      <c r="X1714" s="14"/>
      <c r="AB1714" s="25"/>
      <c r="AC1714" s="12"/>
      <c r="AD1714" s="12"/>
      <c r="AK1714" s="12"/>
      <c r="AL1714" s="30"/>
      <c r="AM1714" s="32"/>
      <c r="AQ1714" s="12"/>
      <c r="AR1714" s="12"/>
      <c r="AS1714" s="12"/>
      <c r="AZ1714" s="49"/>
      <c r="BA1714" s="30"/>
      <c r="BB1714" s="12"/>
      <c r="BF1714" s="12"/>
      <c r="BG1714" s="12"/>
      <c r="BH1714" s="12"/>
      <c r="BO1714" s="7"/>
      <c r="BP1714" s="7"/>
      <c r="BQ1714" s="7"/>
      <c r="BU1714" s="7"/>
      <c r="BV1714" s="7"/>
      <c r="BW1714" s="7"/>
      <c r="CD1714" s="7"/>
      <c r="CE1714" s="7"/>
      <c r="CF1714" s="7"/>
      <c r="CJ1714" s="7"/>
      <c r="CK1714" s="7"/>
      <c r="CL1714" s="7"/>
    </row>
    <row r="1715" spans="1:90">
      <c r="A1715" s="11"/>
      <c r="B1715" s="373"/>
      <c r="C1715" s="373"/>
      <c r="D1715" s="373"/>
      <c r="E1715" s="13"/>
      <c r="F1715" s="11"/>
      <c r="G1715" s="25"/>
      <c r="H1715" s="31"/>
      <c r="I1715" s="30"/>
      <c r="M1715" s="25"/>
      <c r="N1715" s="31"/>
      <c r="O1715" s="30"/>
      <c r="V1715" s="12"/>
      <c r="W1715" s="12"/>
      <c r="X1715" s="14"/>
      <c r="AB1715" s="25"/>
      <c r="AC1715" s="12"/>
      <c r="AD1715" s="12"/>
      <c r="AK1715" s="12"/>
      <c r="AL1715" s="30"/>
      <c r="AM1715" s="32"/>
      <c r="AQ1715" s="12"/>
      <c r="AR1715" s="12"/>
      <c r="AS1715" s="12"/>
      <c r="AZ1715" s="49"/>
      <c r="BA1715" s="30"/>
      <c r="BB1715" s="12"/>
      <c r="BF1715" s="12"/>
      <c r="BG1715" s="12"/>
      <c r="BH1715" s="12"/>
      <c r="BO1715" s="7"/>
      <c r="BP1715" s="7"/>
      <c r="BQ1715" s="7"/>
      <c r="BU1715" s="7"/>
      <c r="BV1715" s="7"/>
      <c r="BW1715" s="7"/>
      <c r="CD1715" s="7"/>
      <c r="CE1715" s="7"/>
      <c r="CF1715" s="7"/>
      <c r="CJ1715" s="7"/>
      <c r="CK1715" s="7"/>
      <c r="CL1715" s="7"/>
    </row>
    <row r="1716" spans="1:90">
      <c r="A1716" s="11"/>
      <c r="B1716" s="373"/>
      <c r="C1716" s="373"/>
      <c r="D1716" s="373"/>
      <c r="E1716" s="13"/>
      <c r="F1716" s="11"/>
      <c r="G1716" s="25"/>
      <c r="H1716" s="31"/>
      <c r="I1716" s="30"/>
      <c r="M1716" s="25"/>
      <c r="N1716" s="31"/>
      <c r="O1716" s="30"/>
      <c r="V1716" s="12"/>
      <c r="W1716" s="12"/>
      <c r="X1716" s="14"/>
      <c r="AB1716" s="25"/>
      <c r="AC1716" s="12"/>
      <c r="AD1716" s="12"/>
      <c r="AK1716" s="12"/>
      <c r="AL1716" s="30"/>
      <c r="AM1716" s="32"/>
      <c r="AQ1716" s="12"/>
      <c r="AR1716" s="12"/>
      <c r="AS1716" s="12"/>
      <c r="AZ1716" s="49"/>
      <c r="BA1716" s="30"/>
      <c r="BB1716" s="12"/>
      <c r="BF1716" s="12"/>
      <c r="BG1716" s="12"/>
      <c r="BH1716" s="12"/>
      <c r="BO1716" s="7"/>
      <c r="BP1716" s="7"/>
      <c r="BQ1716" s="7"/>
      <c r="BU1716" s="7"/>
      <c r="BV1716" s="7"/>
      <c r="BW1716" s="7"/>
      <c r="CD1716" s="7"/>
      <c r="CE1716" s="7"/>
      <c r="CF1716" s="7"/>
      <c r="CJ1716" s="7"/>
      <c r="CK1716" s="7"/>
      <c r="CL1716" s="7"/>
    </row>
    <row r="1717" spans="1:90">
      <c r="A1717" s="11"/>
      <c r="B1717" s="373"/>
      <c r="C1717" s="373"/>
      <c r="D1717" s="373"/>
      <c r="E1717" s="13"/>
      <c r="F1717" s="11"/>
      <c r="G1717" s="25"/>
      <c r="H1717" s="31"/>
      <c r="I1717" s="30"/>
      <c r="M1717" s="25"/>
      <c r="N1717" s="31"/>
      <c r="O1717" s="30"/>
      <c r="V1717" s="12"/>
      <c r="W1717" s="12"/>
      <c r="X1717" s="14"/>
      <c r="AB1717" s="25"/>
      <c r="AC1717" s="12"/>
      <c r="AD1717" s="12"/>
      <c r="AK1717" s="12"/>
      <c r="AL1717" s="30"/>
      <c r="AM1717" s="32"/>
      <c r="AQ1717" s="12"/>
      <c r="AR1717" s="12"/>
      <c r="AS1717" s="12"/>
      <c r="AZ1717" s="49"/>
      <c r="BA1717" s="30"/>
      <c r="BB1717" s="12"/>
      <c r="BF1717" s="12"/>
      <c r="BG1717" s="12"/>
      <c r="BH1717" s="12"/>
      <c r="BO1717" s="7"/>
      <c r="BP1717" s="7"/>
      <c r="BQ1717" s="7"/>
      <c r="BU1717" s="7"/>
      <c r="BV1717" s="7"/>
      <c r="BW1717" s="7"/>
      <c r="CD1717" s="7"/>
      <c r="CE1717" s="7"/>
      <c r="CF1717" s="7"/>
      <c r="CJ1717" s="7"/>
      <c r="CK1717" s="7"/>
      <c r="CL1717" s="7"/>
    </row>
    <row r="1718" spans="1:90">
      <c r="A1718" s="11"/>
      <c r="B1718" s="373"/>
      <c r="C1718" s="373"/>
      <c r="D1718" s="373"/>
      <c r="E1718" s="13"/>
      <c r="F1718" s="11"/>
      <c r="G1718" s="25"/>
      <c r="H1718" s="31"/>
      <c r="I1718" s="30"/>
      <c r="M1718" s="25"/>
      <c r="N1718" s="31"/>
      <c r="O1718" s="30"/>
      <c r="V1718" s="12"/>
      <c r="W1718" s="12"/>
      <c r="X1718" s="14"/>
      <c r="AB1718" s="25"/>
      <c r="AC1718" s="12"/>
      <c r="AD1718" s="12"/>
      <c r="AK1718" s="12"/>
      <c r="AL1718" s="30"/>
      <c r="AM1718" s="32"/>
      <c r="AQ1718" s="12"/>
      <c r="AR1718" s="12"/>
      <c r="AS1718" s="12"/>
      <c r="AZ1718" s="49"/>
      <c r="BA1718" s="30"/>
      <c r="BB1718" s="12"/>
      <c r="BF1718" s="12"/>
      <c r="BG1718" s="12"/>
      <c r="BH1718" s="12"/>
      <c r="BO1718" s="7"/>
      <c r="BP1718" s="7"/>
      <c r="BQ1718" s="7"/>
      <c r="BU1718" s="7"/>
      <c r="BV1718" s="7"/>
      <c r="BW1718" s="7"/>
      <c r="CD1718" s="7"/>
      <c r="CE1718" s="7"/>
      <c r="CF1718" s="7"/>
      <c r="CJ1718" s="7"/>
      <c r="CK1718" s="7"/>
      <c r="CL1718" s="7"/>
    </row>
    <row r="1719" spans="1:90">
      <c r="A1719" s="11"/>
      <c r="B1719" s="373"/>
      <c r="C1719" s="373"/>
      <c r="D1719" s="373"/>
      <c r="E1719" s="13"/>
      <c r="F1719" s="11"/>
      <c r="G1719" s="25"/>
      <c r="H1719" s="31"/>
      <c r="I1719" s="30"/>
      <c r="M1719" s="25"/>
      <c r="N1719" s="31"/>
      <c r="O1719" s="30"/>
      <c r="V1719" s="12"/>
      <c r="W1719" s="12"/>
      <c r="X1719" s="14"/>
      <c r="AB1719" s="25"/>
      <c r="AC1719" s="12"/>
      <c r="AD1719" s="12"/>
      <c r="AK1719" s="12"/>
      <c r="AL1719" s="30"/>
      <c r="AM1719" s="32"/>
      <c r="AQ1719" s="12"/>
      <c r="AR1719" s="12"/>
      <c r="AS1719" s="12"/>
      <c r="AZ1719" s="49"/>
      <c r="BA1719" s="30"/>
      <c r="BB1719" s="12"/>
      <c r="BF1719" s="12"/>
      <c r="BG1719" s="12"/>
      <c r="BH1719" s="12"/>
      <c r="BO1719" s="7"/>
      <c r="BP1719" s="7"/>
      <c r="BQ1719" s="7"/>
      <c r="BU1719" s="7"/>
      <c r="BV1719" s="7"/>
      <c r="BW1719" s="7"/>
      <c r="CD1719" s="7"/>
      <c r="CE1719" s="7"/>
      <c r="CF1719" s="7"/>
      <c r="CJ1719" s="7"/>
      <c r="CK1719" s="7"/>
      <c r="CL1719" s="7"/>
    </row>
    <row r="1720" spans="1:90">
      <c r="A1720" s="11"/>
      <c r="B1720" s="373"/>
      <c r="C1720" s="373"/>
      <c r="D1720" s="373"/>
      <c r="E1720" s="13"/>
      <c r="F1720" s="11"/>
      <c r="G1720" s="25"/>
      <c r="H1720" s="31"/>
      <c r="I1720" s="30"/>
      <c r="M1720" s="25"/>
      <c r="N1720" s="31"/>
      <c r="O1720" s="30"/>
      <c r="V1720" s="12"/>
      <c r="W1720" s="12"/>
      <c r="X1720" s="14"/>
      <c r="AB1720" s="25"/>
      <c r="AC1720" s="12"/>
      <c r="AD1720" s="12"/>
      <c r="AK1720" s="12"/>
      <c r="AL1720" s="30"/>
      <c r="AM1720" s="32"/>
      <c r="AQ1720" s="12"/>
      <c r="AR1720" s="12"/>
      <c r="AS1720" s="12"/>
      <c r="AZ1720" s="49"/>
      <c r="BA1720" s="30"/>
      <c r="BB1720" s="12"/>
      <c r="BF1720" s="12"/>
      <c r="BG1720" s="12"/>
      <c r="BH1720" s="12"/>
      <c r="BO1720" s="7"/>
      <c r="BP1720" s="7"/>
      <c r="BQ1720" s="7"/>
      <c r="BU1720" s="7"/>
      <c r="BV1720" s="7"/>
      <c r="BW1720" s="7"/>
      <c r="CD1720" s="7"/>
      <c r="CE1720" s="7"/>
      <c r="CF1720" s="7"/>
      <c r="CJ1720" s="7"/>
      <c r="CK1720" s="7"/>
      <c r="CL1720" s="7"/>
    </row>
    <row r="1721" spans="1:90">
      <c r="A1721" s="11"/>
      <c r="B1721" s="373"/>
      <c r="C1721" s="373"/>
      <c r="D1721" s="373"/>
      <c r="E1721" s="13"/>
      <c r="F1721" s="11"/>
      <c r="G1721" s="25"/>
      <c r="H1721" s="31"/>
      <c r="I1721" s="30"/>
      <c r="M1721" s="25"/>
      <c r="N1721" s="31"/>
      <c r="O1721" s="30"/>
      <c r="V1721" s="12"/>
      <c r="W1721" s="12"/>
      <c r="X1721" s="14"/>
      <c r="AB1721" s="25"/>
      <c r="AC1721" s="12"/>
      <c r="AD1721" s="12"/>
      <c r="AK1721" s="12"/>
      <c r="AL1721" s="30"/>
      <c r="AM1721" s="32"/>
      <c r="AQ1721" s="12"/>
      <c r="AR1721" s="12"/>
      <c r="AS1721" s="12"/>
      <c r="AZ1721" s="49"/>
      <c r="BA1721" s="30"/>
      <c r="BB1721" s="12"/>
      <c r="BF1721" s="12"/>
      <c r="BG1721" s="12"/>
      <c r="BH1721" s="12"/>
      <c r="BO1721" s="7"/>
      <c r="BP1721" s="7"/>
      <c r="BQ1721" s="7"/>
      <c r="BU1721" s="7"/>
      <c r="BV1721" s="7"/>
      <c r="BW1721" s="7"/>
      <c r="CD1721" s="7"/>
      <c r="CE1721" s="7"/>
      <c r="CF1721" s="7"/>
      <c r="CJ1721" s="7"/>
      <c r="CK1721" s="7"/>
      <c r="CL1721" s="7"/>
    </row>
    <row r="1722" spans="1:90">
      <c r="A1722" s="11"/>
      <c r="B1722" s="373"/>
      <c r="C1722" s="373"/>
      <c r="D1722" s="373"/>
      <c r="E1722" s="13"/>
      <c r="F1722" s="11"/>
      <c r="G1722" s="25"/>
      <c r="H1722" s="31"/>
      <c r="I1722" s="30"/>
      <c r="M1722" s="25"/>
      <c r="N1722" s="31"/>
      <c r="O1722" s="30"/>
      <c r="V1722" s="12"/>
      <c r="W1722" s="12"/>
      <c r="X1722" s="14"/>
      <c r="AB1722" s="25"/>
      <c r="AC1722" s="12"/>
      <c r="AD1722" s="12"/>
      <c r="AK1722" s="12"/>
      <c r="AL1722" s="30"/>
      <c r="AM1722" s="32"/>
      <c r="AQ1722" s="12"/>
      <c r="AR1722" s="12"/>
      <c r="AS1722" s="12"/>
      <c r="AZ1722" s="49"/>
      <c r="BA1722" s="30"/>
      <c r="BB1722" s="12"/>
      <c r="BF1722" s="12"/>
      <c r="BG1722" s="12"/>
      <c r="BH1722" s="12"/>
      <c r="BO1722" s="7"/>
      <c r="BP1722" s="7"/>
      <c r="BQ1722" s="7"/>
      <c r="BU1722" s="7"/>
      <c r="BV1722" s="7"/>
      <c r="BW1722" s="7"/>
      <c r="CD1722" s="7"/>
      <c r="CE1722" s="7"/>
      <c r="CF1722" s="7"/>
      <c r="CJ1722" s="7"/>
      <c r="CK1722" s="7"/>
      <c r="CL1722" s="7"/>
    </row>
    <row r="1723" spans="1:90">
      <c r="A1723" s="11"/>
      <c r="B1723" s="373"/>
      <c r="C1723" s="373"/>
      <c r="D1723" s="373"/>
      <c r="E1723" s="13"/>
      <c r="F1723" s="11"/>
      <c r="G1723" s="25"/>
      <c r="H1723" s="31"/>
      <c r="I1723" s="30"/>
      <c r="M1723" s="25"/>
      <c r="N1723" s="31"/>
      <c r="O1723" s="30"/>
      <c r="V1723" s="12"/>
      <c r="W1723" s="12"/>
      <c r="X1723" s="14"/>
      <c r="AB1723" s="25"/>
      <c r="AC1723" s="12"/>
      <c r="AD1723" s="12"/>
      <c r="AK1723" s="12"/>
      <c r="AL1723" s="30"/>
      <c r="AM1723" s="32"/>
      <c r="AQ1723" s="12"/>
      <c r="AR1723" s="12"/>
      <c r="AS1723" s="12"/>
      <c r="AZ1723" s="49"/>
      <c r="BA1723" s="30"/>
      <c r="BB1723" s="12"/>
      <c r="BF1723" s="12"/>
      <c r="BG1723" s="12"/>
      <c r="BH1723" s="12"/>
      <c r="BO1723" s="7"/>
      <c r="BP1723" s="7"/>
      <c r="BQ1723" s="7"/>
      <c r="BU1723" s="7"/>
      <c r="BV1723" s="7"/>
      <c r="BW1723" s="7"/>
      <c r="CD1723" s="7"/>
      <c r="CE1723" s="7"/>
      <c r="CF1723" s="7"/>
      <c r="CJ1723" s="7"/>
      <c r="CK1723" s="7"/>
      <c r="CL1723" s="7"/>
    </row>
    <row r="1724" spans="1:90">
      <c r="A1724" s="11"/>
      <c r="B1724" s="373"/>
      <c r="C1724" s="373"/>
      <c r="D1724" s="373"/>
      <c r="E1724" s="13"/>
      <c r="F1724" s="11"/>
      <c r="G1724" s="25"/>
      <c r="H1724" s="31"/>
      <c r="I1724" s="30"/>
      <c r="M1724" s="25"/>
      <c r="N1724" s="31"/>
      <c r="O1724" s="30"/>
      <c r="V1724" s="12"/>
      <c r="W1724" s="12"/>
      <c r="X1724" s="14"/>
      <c r="AB1724" s="25"/>
      <c r="AC1724" s="12"/>
      <c r="AD1724" s="12"/>
      <c r="AK1724" s="12"/>
      <c r="AL1724" s="30"/>
      <c r="AM1724" s="32"/>
      <c r="AQ1724" s="12"/>
      <c r="AR1724" s="12"/>
      <c r="AS1724" s="12"/>
      <c r="AZ1724" s="49"/>
      <c r="BA1724" s="30"/>
      <c r="BB1724" s="12"/>
      <c r="BF1724" s="12"/>
      <c r="BG1724" s="12"/>
      <c r="BH1724" s="12"/>
      <c r="BO1724" s="7"/>
      <c r="BP1724" s="7"/>
      <c r="BQ1724" s="7"/>
      <c r="BU1724" s="7"/>
      <c r="BV1724" s="7"/>
      <c r="BW1724" s="7"/>
      <c r="CD1724" s="7"/>
      <c r="CE1724" s="7"/>
      <c r="CF1724" s="7"/>
      <c r="CJ1724" s="7"/>
      <c r="CK1724" s="7"/>
      <c r="CL1724" s="7"/>
    </row>
    <row r="1725" spans="1:90">
      <c r="A1725" s="11"/>
      <c r="B1725" s="373"/>
      <c r="C1725" s="373"/>
      <c r="D1725" s="373"/>
      <c r="E1725" s="13"/>
      <c r="F1725" s="11"/>
      <c r="G1725" s="25"/>
      <c r="H1725" s="31"/>
      <c r="I1725" s="30"/>
      <c r="M1725" s="25"/>
      <c r="N1725" s="31"/>
      <c r="O1725" s="30"/>
      <c r="V1725" s="12"/>
      <c r="W1725" s="12"/>
      <c r="X1725" s="14"/>
      <c r="AB1725" s="25"/>
      <c r="AC1725" s="12"/>
      <c r="AD1725" s="12"/>
      <c r="AK1725" s="12"/>
      <c r="AL1725" s="30"/>
      <c r="AM1725" s="32"/>
      <c r="AQ1725" s="12"/>
      <c r="AR1725" s="12"/>
      <c r="AS1725" s="12"/>
      <c r="AZ1725" s="49"/>
      <c r="BA1725" s="30"/>
      <c r="BB1725" s="12"/>
      <c r="BF1725" s="12"/>
      <c r="BG1725" s="12"/>
      <c r="BH1725" s="12"/>
      <c r="BO1725" s="7"/>
      <c r="BP1725" s="7"/>
      <c r="BQ1725" s="7"/>
      <c r="BU1725" s="7"/>
      <c r="BV1725" s="7"/>
      <c r="BW1725" s="7"/>
      <c r="CD1725" s="7"/>
      <c r="CE1725" s="7"/>
      <c r="CF1725" s="7"/>
      <c r="CJ1725" s="7"/>
      <c r="CK1725" s="7"/>
      <c r="CL1725" s="7"/>
    </row>
    <row r="1726" spans="1:90">
      <c r="A1726" s="11"/>
      <c r="B1726" s="373"/>
      <c r="C1726" s="373"/>
      <c r="D1726" s="373"/>
      <c r="E1726" s="13"/>
      <c r="F1726" s="11"/>
      <c r="G1726" s="25"/>
      <c r="H1726" s="31"/>
      <c r="I1726" s="30"/>
      <c r="M1726" s="25"/>
      <c r="N1726" s="31"/>
      <c r="O1726" s="30"/>
      <c r="V1726" s="12"/>
      <c r="W1726" s="12"/>
      <c r="X1726" s="14"/>
      <c r="AB1726" s="25"/>
      <c r="AC1726" s="12"/>
      <c r="AD1726" s="12"/>
      <c r="AK1726" s="12"/>
      <c r="AL1726" s="30"/>
      <c r="AM1726" s="32"/>
      <c r="AQ1726" s="12"/>
      <c r="AR1726" s="12"/>
      <c r="AS1726" s="12"/>
      <c r="AZ1726" s="49"/>
      <c r="BA1726" s="30"/>
      <c r="BB1726" s="12"/>
      <c r="BF1726" s="12"/>
      <c r="BG1726" s="12"/>
      <c r="BH1726" s="12"/>
      <c r="BO1726" s="7"/>
      <c r="BP1726" s="7"/>
      <c r="BQ1726" s="7"/>
      <c r="BU1726" s="7"/>
      <c r="BV1726" s="7"/>
      <c r="BW1726" s="7"/>
      <c r="CD1726" s="7"/>
      <c r="CE1726" s="7"/>
      <c r="CF1726" s="7"/>
      <c r="CJ1726" s="7"/>
      <c r="CK1726" s="7"/>
      <c r="CL1726" s="7"/>
    </row>
    <row r="1727" spans="1:90">
      <c r="A1727" s="11"/>
      <c r="B1727" s="373"/>
      <c r="C1727" s="373"/>
      <c r="D1727" s="373"/>
      <c r="E1727" s="13"/>
      <c r="F1727" s="11"/>
      <c r="G1727" s="25"/>
      <c r="H1727" s="31"/>
      <c r="I1727" s="30"/>
      <c r="M1727" s="25"/>
      <c r="N1727" s="31"/>
      <c r="O1727" s="30"/>
      <c r="V1727" s="12"/>
      <c r="W1727" s="12"/>
      <c r="X1727" s="14"/>
      <c r="AB1727" s="25"/>
      <c r="AC1727" s="12"/>
      <c r="AD1727" s="12"/>
      <c r="AK1727" s="12"/>
      <c r="AL1727" s="30"/>
      <c r="AM1727" s="32"/>
      <c r="AQ1727" s="12"/>
      <c r="AR1727" s="12"/>
      <c r="AS1727" s="12"/>
      <c r="AZ1727" s="49"/>
      <c r="BA1727" s="30"/>
      <c r="BB1727" s="12"/>
      <c r="BF1727" s="12"/>
      <c r="BG1727" s="12"/>
      <c r="BH1727" s="12"/>
      <c r="BO1727" s="7"/>
      <c r="BP1727" s="7"/>
      <c r="BQ1727" s="7"/>
      <c r="BU1727" s="7"/>
      <c r="BV1727" s="7"/>
      <c r="BW1727" s="7"/>
      <c r="CD1727" s="7"/>
      <c r="CE1727" s="7"/>
      <c r="CF1727" s="7"/>
      <c r="CJ1727" s="7"/>
      <c r="CK1727" s="7"/>
      <c r="CL1727" s="7"/>
    </row>
    <row r="1728" spans="1:90">
      <c r="A1728" s="11"/>
      <c r="B1728" s="373"/>
      <c r="C1728" s="373"/>
      <c r="D1728" s="373"/>
      <c r="E1728" s="13"/>
      <c r="F1728" s="11"/>
      <c r="G1728" s="25"/>
      <c r="H1728" s="31"/>
      <c r="I1728" s="30"/>
      <c r="M1728" s="25"/>
      <c r="N1728" s="31"/>
      <c r="O1728" s="30"/>
      <c r="V1728" s="12"/>
      <c r="W1728" s="12"/>
      <c r="X1728" s="14"/>
      <c r="AB1728" s="25"/>
      <c r="AC1728" s="12"/>
      <c r="AD1728" s="12"/>
      <c r="AK1728" s="12"/>
      <c r="AL1728" s="30"/>
      <c r="AM1728" s="32"/>
      <c r="AQ1728" s="12"/>
      <c r="AR1728" s="12"/>
      <c r="AS1728" s="12"/>
      <c r="AZ1728" s="49"/>
      <c r="BA1728" s="30"/>
      <c r="BB1728" s="12"/>
      <c r="BF1728" s="12"/>
      <c r="BG1728" s="12"/>
      <c r="BH1728" s="12"/>
      <c r="BO1728" s="7"/>
      <c r="BP1728" s="7"/>
      <c r="BQ1728" s="7"/>
      <c r="BU1728" s="7"/>
      <c r="BV1728" s="7"/>
      <c r="BW1728" s="7"/>
      <c r="CD1728" s="7"/>
      <c r="CE1728" s="7"/>
      <c r="CF1728" s="7"/>
      <c r="CJ1728" s="7"/>
      <c r="CK1728" s="7"/>
      <c r="CL1728" s="7"/>
    </row>
    <row r="1729" spans="1:90">
      <c r="A1729" s="11"/>
      <c r="B1729" s="373"/>
      <c r="C1729" s="373"/>
      <c r="D1729" s="373"/>
      <c r="E1729" s="13"/>
      <c r="F1729" s="11"/>
      <c r="G1729" s="25"/>
      <c r="H1729" s="31"/>
      <c r="I1729" s="30"/>
      <c r="M1729" s="25"/>
      <c r="N1729" s="31"/>
      <c r="O1729" s="30"/>
      <c r="V1729" s="12"/>
      <c r="W1729" s="12"/>
      <c r="X1729" s="14"/>
      <c r="AB1729" s="25"/>
      <c r="AC1729" s="12"/>
      <c r="AD1729" s="12"/>
      <c r="AK1729" s="12"/>
      <c r="AL1729" s="30"/>
      <c r="AM1729" s="32"/>
      <c r="AQ1729" s="12"/>
      <c r="AR1729" s="12"/>
      <c r="AS1729" s="12"/>
      <c r="AZ1729" s="49"/>
      <c r="BA1729" s="30"/>
      <c r="BB1729" s="12"/>
      <c r="BF1729" s="12"/>
      <c r="BG1729" s="12"/>
      <c r="BH1729" s="12"/>
      <c r="BO1729" s="7"/>
      <c r="BP1729" s="7"/>
      <c r="BQ1729" s="7"/>
      <c r="BU1729" s="7"/>
      <c r="BV1729" s="7"/>
      <c r="BW1729" s="7"/>
      <c r="CD1729" s="7"/>
      <c r="CE1729" s="7"/>
      <c r="CF1729" s="7"/>
      <c r="CJ1729" s="7"/>
      <c r="CK1729" s="7"/>
      <c r="CL1729" s="7"/>
    </row>
    <row r="1730" spans="1:90">
      <c r="A1730" s="11"/>
      <c r="B1730" s="373"/>
      <c r="C1730" s="373"/>
      <c r="D1730" s="373"/>
      <c r="E1730" s="13"/>
      <c r="F1730" s="11"/>
      <c r="G1730" s="25"/>
      <c r="H1730" s="31"/>
      <c r="I1730" s="30"/>
      <c r="M1730" s="25"/>
      <c r="N1730" s="31"/>
      <c r="O1730" s="30"/>
      <c r="V1730" s="12"/>
      <c r="W1730" s="12"/>
      <c r="X1730" s="14"/>
      <c r="AB1730" s="25"/>
      <c r="AC1730" s="12"/>
      <c r="AD1730" s="12"/>
      <c r="AK1730" s="12"/>
      <c r="AL1730" s="30"/>
      <c r="AM1730" s="32"/>
      <c r="AQ1730" s="12"/>
      <c r="AR1730" s="12"/>
      <c r="AS1730" s="12"/>
      <c r="AZ1730" s="49"/>
      <c r="BA1730" s="30"/>
      <c r="BB1730" s="12"/>
      <c r="BF1730" s="12"/>
      <c r="BG1730" s="12"/>
      <c r="BH1730" s="12"/>
      <c r="BO1730" s="7"/>
      <c r="BP1730" s="7"/>
      <c r="BQ1730" s="7"/>
      <c r="BU1730" s="7"/>
      <c r="BV1730" s="7"/>
      <c r="BW1730" s="7"/>
      <c r="CD1730" s="7"/>
      <c r="CE1730" s="7"/>
      <c r="CF1730" s="7"/>
      <c r="CJ1730" s="7"/>
      <c r="CK1730" s="7"/>
      <c r="CL1730" s="7"/>
    </row>
    <row r="1731" spans="1:90">
      <c r="A1731" s="11"/>
      <c r="B1731" s="373"/>
      <c r="C1731" s="373"/>
      <c r="D1731" s="373"/>
      <c r="E1731" s="13"/>
      <c r="F1731" s="11"/>
      <c r="G1731" s="25"/>
      <c r="H1731" s="31"/>
      <c r="I1731" s="30"/>
      <c r="M1731" s="25"/>
      <c r="N1731" s="31"/>
      <c r="O1731" s="30"/>
      <c r="V1731" s="12"/>
      <c r="W1731" s="12"/>
      <c r="X1731" s="14"/>
      <c r="AB1731" s="25"/>
      <c r="AC1731" s="12"/>
      <c r="AD1731" s="12"/>
      <c r="AK1731" s="12"/>
      <c r="AL1731" s="30"/>
      <c r="AM1731" s="32"/>
      <c r="AQ1731" s="12"/>
      <c r="AR1731" s="12"/>
      <c r="AS1731" s="12"/>
      <c r="AZ1731" s="49"/>
      <c r="BA1731" s="30"/>
      <c r="BB1731" s="12"/>
      <c r="BF1731" s="12"/>
      <c r="BG1731" s="12"/>
      <c r="BH1731" s="12"/>
      <c r="BO1731" s="7"/>
      <c r="BP1731" s="7"/>
      <c r="BQ1731" s="7"/>
      <c r="BU1731" s="7"/>
      <c r="BV1731" s="7"/>
      <c r="BW1731" s="7"/>
      <c r="CD1731" s="7"/>
      <c r="CE1731" s="7"/>
      <c r="CF1731" s="7"/>
      <c r="CJ1731" s="7"/>
      <c r="CK1731" s="7"/>
      <c r="CL1731" s="7"/>
    </row>
    <row r="1732" spans="1:90">
      <c r="A1732" s="11"/>
      <c r="B1732" s="373"/>
      <c r="C1732" s="373"/>
      <c r="D1732" s="373"/>
      <c r="E1732" s="13"/>
      <c r="F1732" s="11"/>
      <c r="G1732" s="25"/>
      <c r="H1732" s="31"/>
      <c r="I1732" s="30"/>
      <c r="M1732" s="25"/>
      <c r="N1732" s="31"/>
      <c r="O1732" s="30"/>
      <c r="V1732" s="12"/>
      <c r="W1732" s="12"/>
      <c r="X1732" s="14"/>
      <c r="AB1732" s="25"/>
      <c r="AC1732" s="12"/>
      <c r="AD1732" s="12"/>
      <c r="AK1732" s="12"/>
      <c r="AL1732" s="30"/>
      <c r="AM1732" s="32"/>
      <c r="AQ1732" s="12"/>
      <c r="AR1732" s="12"/>
      <c r="AS1732" s="12"/>
      <c r="AZ1732" s="49"/>
      <c r="BA1732" s="30"/>
      <c r="BB1732" s="12"/>
      <c r="BF1732" s="12"/>
      <c r="BG1732" s="12"/>
      <c r="BH1732" s="12"/>
      <c r="BO1732" s="7"/>
      <c r="BP1732" s="7"/>
      <c r="BQ1732" s="7"/>
      <c r="BU1732" s="7"/>
      <c r="BV1732" s="7"/>
      <c r="BW1732" s="7"/>
      <c r="CD1732" s="7"/>
      <c r="CE1732" s="7"/>
      <c r="CF1732" s="7"/>
      <c r="CJ1732" s="7"/>
      <c r="CK1732" s="7"/>
      <c r="CL1732" s="7"/>
    </row>
    <row r="1733" spans="1:90">
      <c r="A1733" s="11"/>
      <c r="B1733" s="373"/>
      <c r="C1733" s="373"/>
      <c r="D1733" s="373"/>
      <c r="E1733" s="13"/>
      <c r="F1733" s="11"/>
      <c r="G1733" s="25"/>
      <c r="H1733" s="31"/>
      <c r="I1733" s="30"/>
      <c r="M1733" s="25"/>
      <c r="N1733" s="31"/>
      <c r="O1733" s="30"/>
      <c r="V1733" s="12"/>
      <c r="W1733" s="12"/>
      <c r="X1733" s="14"/>
      <c r="AB1733" s="25"/>
      <c r="AC1733" s="12"/>
      <c r="AD1733" s="12"/>
      <c r="AK1733" s="12"/>
      <c r="AL1733" s="30"/>
      <c r="AM1733" s="32"/>
      <c r="AQ1733" s="12"/>
      <c r="AR1733" s="12"/>
      <c r="AS1733" s="12"/>
      <c r="AZ1733" s="49"/>
      <c r="BA1733" s="30"/>
      <c r="BB1733" s="12"/>
      <c r="BF1733" s="12"/>
      <c r="BG1733" s="12"/>
      <c r="BH1733" s="12"/>
      <c r="BO1733" s="7"/>
      <c r="BP1733" s="7"/>
      <c r="BQ1733" s="7"/>
      <c r="BU1733" s="7"/>
      <c r="BV1733" s="7"/>
      <c r="BW1733" s="7"/>
      <c r="CD1733" s="7"/>
      <c r="CE1733" s="7"/>
      <c r="CF1733" s="7"/>
      <c r="CJ1733" s="7"/>
      <c r="CK1733" s="7"/>
      <c r="CL1733" s="7"/>
    </row>
    <row r="1734" spans="1:90">
      <c r="A1734" s="11"/>
      <c r="B1734" s="373"/>
      <c r="C1734" s="373"/>
      <c r="D1734" s="373"/>
      <c r="E1734" s="13"/>
      <c r="F1734" s="11"/>
      <c r="G1734" s="25"/>
      <c r="H1734" s="31"/>
      <c r="I1734" s="30"/>
      <c r="M1734" s="25"/>
      <c r="N1734" s="31"/>
      <c r="O1734" s="30"/>
      <c r="V1734" s="12"/>
      <c r="W1734" s="12"/>
      <c r="X1734" s="14"/>
      <c r="AB1734" s="25"/>
      <c r="AC1734" s="12"/>
      <c r="AD1734" s="12"/>
      <c r="AK1734" s="12"/>
      <c r="AL1734" s="30"/>
      <c r="AM1734" s="32"/>
      <c r="AQ1734" s="12"/>
      <c r="AR1734" s="12"/>
      <c r="AS1734" s="12"/>
      <c r="AZ1734" s="49"/>
      <c r="BA1734" s="30"/>
      <c r="BB1734" s="12"/>
      <c r="BF1734" s="12"/>
      <c r="BG1734" s="12"/>
      <c r="BH1734" s="12"/>
      <c r="BO1734" s="7"/>
      <c r="BP1734" s="7"/>
      <c r="BQ1734" s="7"/>
      <c r="BU1734" s="7"/>
      <c r="BV1734" s="7"/>
      <c r="BW1734" s="7"/>
      <c r="CD1734" s="7"/>
      <c r="CE1734" s="7"/>
      <c r="CF1734" s="7"/>
      <c r="CJ1734" s="7"/>
      <c r="CK1734" s="7"/>
      <c r="CL1734" s="7"/>
    </row>
    <row r="1735" spans="1:90">
      <c r="A1735" s="11"/>
      <c r="B1735" s="373"/>
      <c r="C1735" s="373"/>
      <c r="D1735" s="373"/>
      <c r="E1735" s="13"/>
      <c r="F1735" s="11"/>
      <c r="G1735" s="25"/>
      <c r="H1735" s="31"/>
      <c r="I1735" s="30"/>
      <c r="M1735" s="25"/>
      <c r="N1735" s="31"/>
      <c r="O1735" s="30"/>
      <c r="V1735" s="12"/>
      <c r="W1735" s="12"/>
      <c r="X1735" s="14"/>
      <c r="AB1735" s="25"/>
      <c r="AC1735" s="12"/>
      <c r="AD1735" s="12"/>
      <c r="AK1735" s="12"/>
      <c r="AL1735" s="30"/>
      <c r="AM1735" s="32"/>
      <c r="AQ1735" s="12"/>
      <c r="AR1735" s="12"/>
      <c r="AS1735" s="12"/>
      <c r="AZ1735" s="49"/>
      <c r="BA1735" s="30"/>
      <c r="BB1735" s="12"/>
      <c r="BF1735" s="12"/>
      <c r="BG1735" s="12"/>
      <c r="BH1735" s="12"/>
      <c r="BO1735" s="7"/>
      <c r="BP1735" s="7"/>
      <c r="BQ1735" s="7"/>
      <c r="BU1735" s="7"/>
      <c r="BV1735" s="7"/>
      <c r="BW1735" s="7"/>
      <c r="CD1735" s="7"/>
      <c r="CE1735" s="7"/>
      <c r="CF1735" s="7"/>
      <c r="CJ1735" s="7"/>
      <c r="CK1735" s="7"/>
      <c r="CL1735" s="7"/>
    </row>
    <row r="1736" spans="1:90">
      <c r="A1736" s="11"/>
      <c r="B1736" s="373"/>
      <c r="C1736" s="373"/>
      <c r="D1736" s="373"/>
      <c r="E1736" s="13"/>
      <c r="F1736" s="11"/>
      <c r="G1736" s="25"/>
      <c r="H1736" s="31"/>
      <c r="I1736" s="30"/>
      <c r="M1736" s="25"/>
      <c r="N1736" s="31"/>
      <c r="O1736" s="30"/>
      <c r="V1736" s="12"/>
      <c r="W1736" s="12"/>
      <c r="X1736" s="14"/>
      <c r="AB1736" s="25"/>
      <c r="AC1736" s="12"/>
      <c r="AD1736" s="12"/>
      <c r="AK1736" s="12"/>
      <c r="AL1736" s="30"/>
      <c r="AM1736" s="32"/>
      <c r="AQ1736" s="12"/>
      <c r="AR1736" s="12"/>
      <c r="AS1736" s="12"/>
      <c r="AZ1736" s="49"/>
      <c r="BA1736" s="30"/>
      <c r="BB1736" s="12"/>
      <c r="BF1736" s="12"/>
      <c r="BG1736" s="12"/>
      <c r="BH1736" s="12"/>
      <c r="BO1736" s="7"/>
      <c r="BP1736" s="7"/>
      <c r="BQ1736" s="7"/>
      <c r="BU1736" s="7"/>
      <c r="BV1736" s="7"/>
      <c r="BW1736" s="7"/>
      <c r="CD1736" s="7"/>
      <c r="CE1736" s="7"/>
      <c r="CF1736" s="7"/>
      <c r="CJ1736" s="7"/>
      <c r="CK1736" s="7"/>
      <c r="CL1736" s="7"/>
    </row>
    <row r="1737" spans="1:90">
      <c r="A1737" s="11"/>
      <c r="B1737" s="373"/>
      <c r="C1737" s="373"/>
      <c r="D1737" s="373"/>
      <c r="E1737" s="13"/>
      <c r="F1737" s="11"/>
      <c r="G1737" s="25"/>
      <c r="H1737" s="31"/>
      <c r="I1737" s="30"/>
      <c r="M1737" s="25"/>
      <c r="N1737" s="31"/>
      <c r="O1737" s="30"/>
      <c r="V1737" s="12"/>
      <c r="W1737" s="12"/>
      <c r="X1737" s="14"/>
      <c r="AB1737" s="25"/>
      <c r="AC1737" s="12"/>
      <c r="AD1737" s="12"/>
      <c r="AK1737" s="12"/>
      <c r="AL1737" s="30"/>
      <c r="AM1737" s="32"/>
      <c r="AQ1737" s="12"/>
      <c r="AR1737" s="12"/>
      <c r="AS1737" s="12"/>
      <c r="AZ1737" s="49"/>
      <c r="BA1737" s="30"/>
      <c r="BB1737" s="12"/>
      <c r="BF1737" s="12"/>
      <c r="BG1737" s="12"/>
      <c r="BH1737" s="12"/>
      <c r="BO1737" s="7"/>
      <c r="BP1737" s="7"/>
      <c r="BQ1737" s="7"/>
      <c r="BU1737" s="7"/>
      <c r="BV1737" s="7"/>
      <c r="BW1737" s="7"/>
      <c r="CD1737" s="7"/>
      <c r="CE1737" s="7"/>
      <c r="CF1737" s="7"/>
      <c r="CJ1737" s="7"/>
      <c r="CK1737" s="7"/>
      <c r="CL1737" s="7"/>
    </row>
    <row r="1738" spans="1:90">
      <c r="A1738" s="11"/>
      <c r="B1738" s="373"/>
      <c r="C1738" s="373"/>
      <c r="D1738" s="373"/>
      <c r="E1738" s="13"/>
      <c r="F1738" s="11"/>
      <c r="G1738" s="25"/>
      <c r="H1738" s="31"/>
      <c r="I1738" s="30"/>
      <c r="M1738" s="25"/>
      <c r="N1738" s="31"/>
      <c r="O1738" s="30"/>
      <c r="V1738" s="12"/>
      <c r="W1738" s="12"/>
      <c r="X1738" s="14"/>
      <c r="AB1738" s="25"/>
      <c r="AC1738" s="12"/>
      <c r="AD1738" s="12"/>
      <c r="AK1738" s="12"/>
      <c r="AL1738" s="30"/>
      <c r="AM1738" s="32"/>
      <c r="AQ1738" s="12"/>
      <c r="AR1738" s="12"/>
      <c r="AS1738" s="12"/>
      <c r="AZ1738" s="49"/>
      <c r="BA1738" s="30"/>
      <c r="BB1738" s="12"/>
      <c r="BF1738" s="12"/>
      <c r="BG1738" s="12"/>
      <c r="BH1738" s="12"/>
      <c r="BO1738" s="7"/>
      <c r="BP1738" s="7"/>
      <c r="BQ1738" s="7"/>
      <c r="BU1738" s="7"/>
      <c r="BV1738" s="7"/>
      <c r="BW1738" s="7"/>
      <c r="CD1738" s="7"/>
      <c r="CE1738" s="7"/>
      <c r="CF1738" s="7"/>
      <c r="CJ1738" s="7"/>
      <c r="CK1738" s="7"/>
      <c r="CL1738" s="7"/>
    </row>
    <row r="1739" spans="1:90">
      <c r="A1739" s="11"/>
      <c r="B1739" s="373"/>
      <c r="C1739" s="373"/>
      <c r="D1739" s="373"/>
      <c r="E1739" s="13"/>
      <c r="F1739" s="11"/>
      <c r="G1739" s="25"/>
      <c r="H1739" s="31"/>
      <c r="I1739" s="30"/>
      <c r="M1739" s="25"/>
      <c r="N1739" s="31"/>
      <c r="O1739" s="30"/>
      <c r="V1739" s="12"/>
      <c r="W1739" s="12"/>
      <c r="X1739" s="14"/>
      <c r="AB1739" s="25"/>
      <c r="AC1739" s="12"/>
      <c r="AD1739" s="12"/>
      <c r="AK1739" s="12"/>
      <c r="AL1739" s="30"/>
      <c r="AM1739" s="32"/>
      <c r="AQ1739" s="12"/>
      <c r="AR1739" s="12"/>
      <c r="AS1739" s="12"/>
      <c r="AZ1739" s="49"/>
      <c r="BA1739" s="30"/>
      <c r="BB1739" s="12"/>
      <c r="BF1739" s="12"/>
      <c r="BG1739" s="12"/>
      <c r="BH1739" s="12"/>
      <c r="BO1739" s="7"/>
      <c r="BP1739" s="7"/>
      <c r="BQ1739" s="7"/>
      <c r="BU1739" s="7"/>
      <c r="BV1739" s="7"/>
      <c r="BW1739" s="7"/>
      <c r="CD1739" s="7"/>
      <c r="CE1739" s="7"/>
      <c r="CF1739" s="7"/>
      <c r="CJ1739" s="7"/>
      <c r="CK1739" s="7"/>
      <c r="CL1739" s="7"/>
    </row>
    <row r="1740" spans="1:90">
      <c r="A1740" s="11"/>
      <c r="B1740" s="373"/>
      <c r="C1740" s="373"/>
      <c r="D1740" s="373"/>
      <c r="E1740" s="13"/>
      <c r="F1740" s="11"/>
      <c r="G1740" s="25"/>
      <c r="H1740" s="31"/>
      <c r="I1740" s="30"/>
      <c r="M1740" s="25"/>
      <c r="N1740" s="31"/>
      <c r="O1740" s="30"/>
      <c r="V1740" s="12"/>
      <c r="W1740" s="12"/>
      <c r="X1740" s="14"/>
      <c r="AB1740" s="25"/>
      <c r="AC1740" s="12"/>
      <c r="AD1740" s="12"/>
      <c r="AK1740" s="12"/>
      <c r="AL1740" s="30"/>
      <c r="AM1740" s="32"/>
      <c r="AQ1740" s="12"/>
      <c r="AR1740" s="12"/>
      <c r="AS1740" s="12"/>
      <c r="AZ1740" s="49"/>
      <c r="BA1740" s="30"/>
      <c r="BB1740" s="12"/>
      <c r="BF1740" s="12"/>
      <c r="BG1740" s="12"/>
      <c r="BH1740" s="12"/>
      <c r="BO1740" s="7"/>
      <c r="BP1740" s="7"/>
      <c r="BQ1740" s="7"/>
      <c r="BU1740" s="7"/>
      <c r="BV1740" s="7"/>
      <c r="BW1740" s="7"/>
      <c r="CD1740" s="7"/>
      <c r="CE1740" s="7"/>
      <c r="CF1740" s="7"/>
      <c r="CJ1740" s="7"/>
      <c r="CK1740" s="7"/>
      <c r="CL1740" s="7"/>
    </row>
    <row r="1741" spans="1:90">
      <c r="A1741" s="11"/>
      <c r="B1741" s="373"/>
      <c r="C1741" s="373"/>
      <c r="D1741" s="373"/>
      <c r="E1741" s="13"/>
      <c r="F1741" s="11"/>
      <c r="G1741" s="25"/>
      <c r="H1741" s="31"/>
      <c r="I1741" s="30"/>
      <c r="M1741" s="25"/>
      <c r="N1741" s="31"/>
      <c r="O1741" s="30"/>
      <c r="V1741" s="12"/>
      <c r="W1741" s="12"/>
      <c r="X1741" s="14"/>
      <c r="AB1741" s="25"/>
      <c r="AC1741" s="12"/>
      <c r="AD1741" s="12"/>
      <c r="AK1741" s="12"/>
      <c r="AL1741" s="30"/>
      <c r="AM1741" s="32"/>
      <c r="AQ1741" s="12"/>
      <c r="AR1741" s="12"/>
      <c r="AS1741" s="12"/>
      <c r="AZ1741" s="49"/>
      <c r="BA1741" s="30"/>
      <c r="BB1741" s="12"/>
      <c r="BF1741" s="12"/>
      <c r="BG1741" s="12"/>
      <c r="BH1741" s="12"/>
      <c r="BO1741" s="7"/>
      <c r="BP1741" s="7"/>
      <c r="BQ1741" s="7"/>
      <c r="BU1741" s="7"/>
      <c r="BV1741" s="7"/>
      <c r="BW1741" s="7"/>
      <c r="CD1741" s="7"/>
      <c r="CE1741" s="7"/>
      <c r="CF1741" s="7"/>
      <c r="CJ1741" s="7"/>
      <c r="CK1741" s="7"/>
      <c r="CL1741" s="7"/>
    </row>
    <row r="1742" spans="1:90">
      <c r="A1742" s="11"/>
      <c r="B1742" s="373"/>
      <c r="C1742" s="373"/>
      <c r="D1742" s="373"/>
      <c r="E1742" s="13"/>
      <c r="F1742" s="11"/>
      <c r="G1742" s="25"/>
      <c r="H1742" s="31"/>
      <c r="I1742" s="30"/>
      <c r="M1742" s="25"/>
      <c r="N1742" s="31"/>
      <c r="O1742" s="30"/>
      <c r="V1742" s="12"/>
      <c r="W1742" s="12"/>
      <c r="X1742" s="14"/>
      <c r="AB1742" s="25"/>
      <c r="AC1742" s="12"/>
      <c r="AD1742" s="12"/>
      <c r="AK1742" s="12"/>
      <c r="AL1742" s="30"/>
      <c r="AM1742" s="32"/>
      <c r="AQ1742" s="12"/>
      <c r="AR1742" s="12"/>
      <c r="AS1742" s="12"/>
      <c r="AZ1742" s="49"/>
      <c r="BA1742" s="30"/>
      <c r="BB1742" s="12"/>
      <c r="BF1742" s="12"/>
      <c r="BG1742" s="12"/>
      <c r="BH1742" s="12"/>
      <c r="BO1742" s="7"/>
      <c r="BP1742" s="7"/>
      <c r="BQ1742" s="7"/>
      <c r="BU1742" s="7"/>
      <c r="BV1742" s="7"/>
      <c r="BW1742" s="7"/>
      <c r="CD1742" s="7"/>
      <c r="CE1742" s="7"/>
      <c r="CF1742" s="7"/>
      <c r="CJ1742" s="7"/>
      <c r="CK1742" s="7"/>
      <c r="CL1742" s="7"/>
    </row>
    <row r="1743" spans="1:90">
      <c r="A1743" s="11"/>
      <c r="B1743" s="373"/>
      <c r="C1743" s="373"/>
      <c r="D1743" s="373"/>
      <c r="E1743" s="13"/>
      <c r="F1743" s="11"/>
      <c r="G1743" s="25"/>
      <c r="H1743" s="31"/>
      <c r="I1743" s="30"/>
      <c r="M1743" s="25"/>
      <c r="N1743" s="31"/>
      <c r="O1743" s="30"/>
      <c r="V1743" s="12"/>
      <c r="W1743" s="12"/>
      <c r="X1743" s="14"/>
      <c r="AB1743" s="25"/>
      <c r="AC1743" s="12"/>
      <c r="AD1743" s="12"/>
      <c r="AK1743" s="12"/>
      <c r="AL1743" s="30"/>
      <c r="AM1743" s="32"/>
      <c r="AQ1743" s="12"/>
      <c r="AR1743" s="12"/>
      <c r="AS1743" s="12"/>
      <c r="AZ1743" s="49"/>
      <c r="BA1743" s="30"/>
      <c r="BB1743" s="12"/>
      <c r="BF1743" s="12"/>
      <c r="BG1743" s="12"/>
      <c r="BH1743" s="12"/>
      <c r="BO1743" s="7"/>
      <c r="BP1743" s="7"/>
      <c r="BQ1743" s="7"/>
      <c r="BU1743" s="7"/>
      <c r="BV1743" s="7"/>
      <c r="BW1743" s="7"/>
      <c r="CD1743" s="7"/>
      <c r="CE1743" s="7"/>
      <c r="CF1743" s="7"/>
      <c r="CJ1743" s="7"/>
      <c r="CK1743" s="7"/>
      <c r="CL1743" s="7"/>
    </row>
    <row r="1744" spans="1:90">
      <c r="A1744" s="11"/>
      <c r="B1744" s="373"/>
      <c r="C1744" s="373"/>
      <c r="D1744" s="373"/>
      <c r="E1744" s="13"/>
      <c r="F1744" s="11"/>
      <c r="G1744" s="25"/>
      <c r="H1744" s="31"/>
      <c r="I1744" s="30"/>
      <c r="M1744" s="25"/>
      <c r="N1744" s="31"/>
      <c r="O1744" s="30"/>
      <c r="V1744" s="12"/>
      <c r="W1744" s="12"/>
      <c r="X1744" s="14"/>
      <c r="AB1744" s="25"/>
      <c r="AC1744" s="12"/>
      <c r="AD1744" s="12"/>
      <c r="AK1744" s="12"/>
      <c r="AL1744" s="30"/>
      <c r="AM1744" s="32"/>
      <c r="AQ1744" s="12"/>
      <c r="AR1744" s="12"/>
      <c r="AS1744" s="12"/>
      <c r="AZ1744" s="49"/>
      <c r="BA1744" s="30"/>
      <c r="BB1744" s="12"/>
      <c r="BF1744" s="12"/>
      <c r="BG1744" s="12"/>
      <c r="BH1744" s="12"/>
      <c r="BO1744" s="7"/>
      <c r="BP1744" s="7"/>
      <c r="BQ1744" s="7"/>
      <c r="BU1744" s="7"/>
      <c r="BV1744" s="7"/>
      <c r="BW1744" s="7"/>
      <c r="CD1744" s="7"/>
      <c r="CE1744" s="7"/>
      <c r="CF1744" s="7"/>
      <c r="CJ1744" s="7"/>
      <c r="CK1744" s="7"/>
      <c r="CL1744" s="7"/>
    </row>
    <row r="1745" spans="1:90">
      <c r="A1745" s="11"/>
      <c r="B1745" s="373"/>
      <c r="C1745" s="373"/>
      <c r="D1745" s="373"/>
      <c r="E1745" s="13"/>
      <c r="F1745" s="11"/>
      <c r="G1745" s="25"/>
      <c r="H1745" s="31"/>
      <c r="I1745" s="30"/>
      <c r="M1745" s="25"/>
      <c r="N1745" s="31"/>
      <c r="O1745" s="30"/>
      <c r="V1745" s="12"/>
      <c r="W1745" s="12"/>
      <c r="X1745" s="14"/>
      <c r="AB1745" s="25"/>
      <c r="AC1745" s="12"/>
      <c r="AD1745" s="12"/>
      <c r="AK1745" s="12"/>
      <c r="AL1745" s="30"/>
      <c r="AM1745" s="32"/>
      <c r="AQ1745" s="12"/>
      <c r="AR1745" s="12"/>
      <c r="AS1745" s="12"/>
      <c r="AZ1745" s="49"/>
      <c r="BA1745" s="30"/>
      <c r="BB1745" s="12"/>
      <c r="BF1745" s="12"/>
      <c r="BG1745" s="12"/>
      <c r="BH1745" s="12"/>
      <c r="BO1745" s="7"/>
      <c r="BP1745" s="7"/>
      <c r="BQ1745" s="7"/>
      <c r="BU1745" s="7"/>
      <c r="BV1745" s="7"/>
      <c r="BW1745" s="7"/>
      <c r="CD1745" s="7"/>
      <c r="CE1745" s="7"/>
      <c r="CF1745" s="7"/>
      <c r="CJ1745" s="7"/>
      <c r="CK1745" s="7"/>
      <c r="CL1745" s="7"/>
    </row>
    <row r="1746" spans="1:90">
      <c r="A1746" s="11"/>
      <c r="B1746" s="373"/>
      <c r="C1746" s="373"/>
      <c r="D1746" s="373"/>
      <c r="E1746" s="13"/>
      <c r="F1746" s="11"/>
      <c r="G1746" s="25"/>
      <c r="H1746" s="31"/>
      <c r="I1746" s="30"/>
      <c r="M1746" s="25"/>
      <c r="N1746" s="31"/>
      <c r="O1746" s="30"/>
      <c r="V1746" s="12"/>
      <c r="W1746" s="12"/>
      <c r="X1746" s="14"/>
      <c r="AB1746" s="25"/>
      <c r="AC1746" s="12"/>
      <c r="AD1746" s="12"/>
      <c r="AK1746" s="12"/>
      <c r="AL1746" s="30"/>
      <c r="AM1746" s="32"/>
      <c r="AQ1746" s="12"/>
      <c r="AR1746" s="12"/>
      <c r="AS1746" s="12"/>
      <c r="AZ1746" s="49"/>
      <c r="BA1746" s="30"/>
      <c r="BB1746" s="12"/>
      <c r="BF1746" s="12"/>
      <c r="BG1746" s="12"/>
      <c r="BH1746" s="12"/>
      <c r="BO1746" s="7"/>
      <c r="BP1746" s="7"/>
      <c r="BQ1746" s="7"/>
      <c r="BU1746" s="7"/>
      <c r="BV1746" s="7"/>
      <c r="BW1746" s="7"/>
      <c r="CD1746" s="7"/>
      <c r="CE1746" s="7"/>
      <c r="CF1746" s="7"/>
      <c r="CJ1746" s="7"/>
      <c r="CK1746" s="7"/>
      <c r="CL1746" s="7"/>
    </row>
    <row r="1747" spans="1:90">
      <c r="A1747" s="11"/>
      <c r="B1747" s="373"/>
      <c r="C1747" s="373"/>
      <c r="D1747" s="373"/>
      <c r="E1747" s="13"/>
      <c r="F1747" s="11"/>
      <c r="G1747" s="25"/>
      <c r="H1747" s="31"/>
      <c r="I1747" s="30"/>
      <c r="M1747" s="25"/>
      <c r="N1747" s="31"/>
      <c r="O1747" s="30"/>
      <c r="V1747" s="12"/>
      <c r="W1747" s="12"/>
      <c r="X1747" s="14"/>
      <c r="AB1747" s="25"/>
      <c r="AC1747" s="12"/>
      <c r="AD1747" s="12"/>
      <c r="AK1747" s="12"/>
      <c r="AL1747" s="30"/>
      <c r="AM1747" s="32"/>
      <c r="AQ1747" s="12"/>
      <c r="AR1747" s="12"/>
      <c r="AS1747" s="12"/>
      <c r="AZ1747" s="49"/>
      <c r="BA1747" s="30"/>
      <c r="BB1747" s="12"/>
      <c r="BF1747" s="12"/>
      <c r="BG1747" s="12"/>
      <c r="BH1747" s="12"/>
      <c r="BO1747" s="7"/>
      <c r="BP1747" s="7"/>
      <c r="BQ1747" s="7"/>
      <c r="BU1747" s="7"/>
      <c r="BV1747" s="7"/>
      <c r="BW1747" s="7"/>
      <c r="CD1747" s="7"/>
      <c r="CE1747" s="7"/>
      <c r="CF1747" s="7"/>
      <c r="CJ1747" s="7"/>
      <c r="CK1747" s="7"/>
      <c r="CL1747" s="7"/>
    </row>
    <row r="1748" spans="1:90">
      <c r="A1748" s="11"/>
      <c r="B1748" s="373"/>
      <c r="C1748" s="373"/>
      <c r="D1748" s="373"/>
      <c r="E1748" s="13"/>
      <c r="F1748" s="11"/>
      <c r="G1748" s="25"/>
      <c r="H1748" s="31"/>
      <c r="I1748" s="30"/>
      <c r="M1748" s="25"/>
      <c r="N1748" s="31"/>
      <c r="O1748" s="30"/>
      <c r="V1748" s="12"/>
      <c r="W1748" s="12"/>
      <c r="X1748" s="14"/>
      <c r="AB1748" s="25"/>
      <c r="AC1748" s="12"/>
      <c r="AD1748" s="12"/>
      <c r="AK1748" s="12"/>
      <c r="AL1748" s="30"/>
      <c r="AM1748" s="32"/>
      <c r="AQ1748" s="12"/>
      <c r="AR1748" s="12"/>
      <c r="AS1748" s="12"/>
      <c r="AZ1748" s="49"/>
      <c r="BA1748" s="30"/>
      <c r="BB1748" s="12"/>
      <c r="BF1748" s="12"/>
      <c r="BG1748" s="12"/>
      <c r="BH1748" s="12"/>
      <c r="BO1748" s="7"/>
      <c r="BP1748" s="7"/>
      <c r="BQ1748" s="7"/>
      <c r="BU1748" s="7"/>
      <c r="BV1748" s="7"/>
      <c r="BW1748" s="7"/>
      <c r="CD1748" s="7"/>
      <c r="CE1748" s="7"/>
      <c r="CF1748" s="7"/>
      <c r="CJ1748" s="7"/>
      <c r="CK1748" s="7"/>
      <c r="CL1748" s="7"/>
    </row>
    <row r="1749" spans="1:90">
      <c r="A1749" s="11"/>
      <c r="B1749" s="373"/>
      <c r="C1749" s="373"/>
      <c r="D1749" s="373"/>
      <c r="E1749" s="13"/>
      <c r="F1749" s="11"/>
      <c r="G1749" s="25"/>
      <c r="H1749" s="31"/>
      <c r="I1749" s="30"/>
      <c r="M1749" s="25"/>
      <c r="N1749" s="31"/>
      <c r="O1749" s="30"/>
      <c r="V1749" s="12"/>
      <c r="W1749" s="12"/>
      <c r="X1749" s="14"/>
      <c r="AB1749" s="25"/>
      <c r="AC1749" s="12"/>
      <c r="AD1749" s="12"/>
      <c r="AK1749" s="12"/>
      <c r="AL1749" s="30"/>
      <c r="AM1749" s="32"/>
      <c r="AQ1749" s="12"/>
      <c r="AR1749" s="12"/>
      <c r="AS1749" s="12"/>
      <c r="AZ1749" s="49"/>
      <c r="BA1749" s="30"/>
      <c r="BB1749" s="12"/>
      <c r="BF1749" s="12"/>
      <c r="BG1749" s="12"/>
      <c r="BH1749" s="12"/>
      <c r="BO1749" s="7"/>
      <c r="BP1749" s="7"/>
      <c r="BQ1749" s="7"/>
      <c r="BU1749" s="7"/>
      <c r="BV1749" s="7"/>
      <c r="BW1749" s="7"/>
      <c r="CD1749" s="7"/>
      <c r="CE1749" s="7"/>
      <c r="CF1749" s="7"/>
      <c r="CJ1749" s="7"/>
      <c r="CK1749" s="7"/>
      <c r="CL1749" s="7"/>
    </row>
    <row r="1750" spans="1:90">
      <c r="A1750" s="11"/>
      <c r="B1750" s="373"/>
      <c r="C1750" s="373"/>
      <c r="D1750" s="373"/>
      <c r="E1750" s="13"/>
      <c r="F1750" s="11"/>
      <c r="G1750" s="25"/>
      <c r="H1750" s="31"/>
      <c r="I1750" s="30"/>
      <c r="M1750" s="25"/>
      <c r="N1750" s="31"/>
      <c r="O1750" s="30"/>
      <c r="V1750" s="12"/>
      <c r="W1750" s="12"/>
      <c r="X1750" s="14"/>
      <c r="AB1750" s="25"/>
      <c r="AC1750" s="12"/>
      <c r="AD1750" s="12"/>
      <c r="AK1750" s="12"/>
      <c r="AL1750" s="30"/>
      <c r="AM1750" s="32"/>
      <c r="AQ1750" s="12"/>
      <c r="AR1750" s="12"/>
      <c r="AS1750" s="12"/>
      <c r="AZ1750" s="49"/>
      <c r="BA1750" s="30"/>
      <c r="BB1750" s="12"/>
      <c r="BF1750" s="12"/>
      <c r="BG1750" s="12"/>
      <c r="BH1750" s="12"/>
      <c r="BO1750" s="7"/>
      <c r="BP1750" s="7"/>
      <c r="BQ1750" s="7"/>
      <c r="BU1750" s="7"/>
      <c r="BV1750" s="7"/>
      <c r="BW1750" s="7"/>
      <c r="CD1750" s="7"/>
      <c r="CE1750" s="7"/>
      <c r="CF1750" s="7"/>
      <c r="CJ1750" s="7"/>
      <c r="CK1750" s="7"/>
      <c r="CL1750" s="7"/>
    </row>
    <row r="1751" spans="1:90">
      <c r="A1751" s="11"/>
      <c r="B1751" s="373"/>
      <c r="C1751" s="373"/>
      <c r="D1751" s="373"/>
      <c r="E1751" s="13"/>
      <c r="F1751" s="11"/>
      <c r="G1751" s="25"/>
      <c r="H1751" s="31"/>
      <c r="I1751" s="30"/>
      <c r="M1751" s="25"/>
      <c r="N1751" s="31"/>
      <c r="O1751" s="30"/>
      <c r="V1751" s="12"/>
      <c r="W1751" s="12"/>
      <c r="X1751" s="14"/>
      <c r="AB1751" s="25"/>
      <c r="AC1751" s="12"/>
      <c r="AD1751" s="12"/>
      <c r="AK1751" s="12"/>
      <c r="AL1751" s="30"/>
      <c r="AM1751" s="32"/>
      <c r="AQ1751" s="12"/>
      <c r="AR1751" s="12"/>
      <c r="AS1751" s="12"/>
      <c r="AZ1751" s="49"/>
      <c r="BA1751" s="30"/>
      <c r="BB1751" s="12"/>
      <c r="BF1751" s="12"/>
      <c r="BG1751" s="12"/>
      <c r="BH1751" s="12"/>
      <c r="BO1751" s="7"/>
      <c r="BP1751" s="7"/>
      <c r="BQ1751" s="7"/>
      <c r="BU1751" s="7"/>
      <c r="BV1751" s="7"/>
      <c r="BW1751" s="7"/>
      <c r="CD1751" s="7"/>
      <c r="CE1751" s="7"/>
      <c r="CF1751" s="7"/>
      <c r="CJ1751" s="7"/>
      <c r="CK1751" s="7"/>
      <c r="CL1751" s="7"/>
    </row>
    <row r="1752" spans="1:90">
      <c r="A1752" s="11"/>
      <c r="B1752" s="373"/>
      <c r="C1752" s="373"/>
      <c r="D1752" s="373"/>
      <c r="E1752" s="13"/>
      <c r="F1752" s="11"/>
      <c r="G1752" s="25"/>
      <c r="H1752" s="31"/>
      <c r="I1752" s="30"/>
      <c r="M1752" s="25"/>
      <c r="N1752" s="31"/>
      <c r="O1752" s="30"/>
      <c r="V1752" s="12"/>
      <c r="W1752" s="12"/>
      <c r="X1752" s="14"/>
      <c r="AB1752" s="25"/>
      <c r="AC1752" s="12"/>
      <c r="AD1752" s="12"/>
      <c r="AK1752" s="12"/>
      <c r="AL1752" s="30"/>
      <c r="AM1752" s="32"/>
      <c r="AQ1752" s="12"/>
      <c r="AR1752" s="12"/>
      <c r="AS1752" s="12"/>
      <c r="AZ1752" s="49"/>
      <c r="BA1752" s="30"/>
      <c r="BB1752" s="12"/>
      <c r="BF1752" s="12"/>
      <c r="BG1752" s="12"/>
      <c r="BH1752" s="12"/>
      <c r="BO1752" s="7"/>
      <c r="BP1752" s="7"/>
      <c r="BQ1752" s="7"/>
      <c r="BU1752" s="7"/>
      <c r="BV1752" s="7"/>
      <c r="BW1752" s="7"/>
      <c r="CD1752" s="7"/>
      <c r="CE1752" s="7"/>
      <c r="CF1752" s="7"/>
      <c r="CJ1752" s="7"/>
      <c r="CK1752" s="7"/>
      <c r="CL1752" s="7"/>
    </row>
    <row r="1753" spans="1:90">
      <c r="A1753" s="11"/>
      <c r="B1753" s="373"/>
      <c r="C1753" s="373"/>
      <c r="D1753" s="373"/>
      <c r="E1753" s="13"/>
      <c r="F1753" s="11"/>
      <c r="G1753" s="25"/>
      <c r="H1753" s="31"/>
      <c r="I1753" s="30"/>
      <c r="M1753" s="25"/>
      <c r="N1753" s="31"/>
      <c r="O1753" s="30"/>
      <c r="V1753" s="12"/>
      <c r="W1753" s="12"/>
      <c r="X1753" s="14"/>
      <c r="AB1753" s="25"/>
      <c r="AC1753" s="12"/>
      <c r="AD1753" s="12"/>
      <c r="AK1753" s="12"/>
      <c r="AL1753" s="30"/>
      <c r="AM1753" s="32"/>
      <c r="AQ1753" s="12"/>
      <c r="AR1753" s="12"/>
      <c r="AS1753" s="12"/>
      <c r="AZ1753" s="49"/>
      <c r="BA1753" s="30"/>
      <c r="BB1753" s="12"/>
      <c r="BF1753" s="12"/>
      <c r="BG1753" s="12"/>
      <c r="BH1753" s="12"/>
      <c r="BO1753" s="7"/>
      <c r="BP1753" s="7"/>
      <c r="BQ1753" s="7"/>
      <c r="BU1753" s="7"/>
      <c r="BV1753" s="7"/>
      <c r="BW1753" s="7"/>
      <c r="CD1753" s="7"/>
      <c r="CE1753" s="7"/>
      <c r="CF1753" s="7"/>
      <c r="CJ1753" s="7"/>
      <c r="CK1753" s="7"/>
      <c r="CL1753" s="7"/>
    </row>
    <row r="1754" spans="1:90">
      <c r="A1754" s="11"/>
      <c r="B1754" s="373"/>
      <c r="C1754" s="373"/>
      <c r="D1754" s="373"/>
      <c r="E1754" s="13"/>
      <c r="F1754" s="11"/>
      <c r="G1754" s="25"/>
      <c r="H1754" s="31"/>
      <c r="I1754" s="30"/>
      <c r="M1754" s="25"/>
      <c r="N1754" s="31"/>
      <c r="O1754" s="30"/>
      <c r="V1754" s="12"/>
      <c r="W1754" s="12"/>
      <c r="X1754" s="14"/>
      <c r="AB1754" s="25"/>
      <c r="AC1754" s="12"/>
      <c r="AD1754" s="12"/>
      <c r="AK1754" s="12"/>
      <c r="AL1754" s="30"/>
      <c r="AM1754" s="32"/>
      <c r="AQ1754" s="12"/>
      <c r="AR1754" s="12"/>
      <c r="AS1754" s="12"/>
      <c r="AZ1754" s="49"/>
      <c r="BA1754" s="30"/>
      <c r="BB1754" s="12"/>
      <c r="BF1754" s="12"/>
      <c r="BG1754" s="12"/>
      <c r="BH1754" s="12"/>
      <c r="BO1754" s="7"/>
      <c r="BP1754" s="7"/>
      <c r="BQ1754" s="7"/>
      <c r="BU1754" s="7"/>
      <c r="BV1754" s="7"/>
      <c r="BW1754" s="7"/>
      <c r="CD1754" s="7"/>
      <c r="CE1754" s="7"/>
      <c r="CF1754" s="7"/>
      <c r="CJ1754" s="7"/>
      <c r="CK1754" s="7"/>
      <c r="CL1754" s="7"/>
    </row>
    <row r="1755" spans="1:90">
      <c r="A1755" s="11"/>
      <c r="B1755" s="373"/>
      <c r="C1755" s="373"/>
      <c r="D1755" s="373"/>
      <c r="E1755" s="13"/>
      <c r="F1755" s="11"/>
      <c r="G1755" s="25"/>
      <c r="H1755" s="31"/>
      <c r="I1755" s="30"/>
      <c r="M1755" s="25"/>
      <c r="N1755" s="31"/>
      <c r="O1755" s="30"/>
      <c r="V1755" s="12"/>
      <c r="W1755" s="12"/>
      <c r="X1755" s="14"/>
      <c r="AB1755" s="25"/>
      <c r="AC1755" s="12"/>
      <c r="AD1755" s="12"/>
      <c r="AK1755" s="12"/>
      <c r="AL1755" s="30"/>
      <c r="AM1755" s="32"/>
      <c r="AQ1755" s="12"/>
      <c r="AR1755" s="12"/>
      <c r="AS1755" s="12"/>
      <c r="AZ1755" s="49"/>
      <c r="BA1755" s="30"/>
      <c r="BB1755" s="12"/>
      <c r="BF1755" s="12"/>
      <c r="BG1755" s="12"/>
      <c r="BH1755" s="12"/>
      <c r="BO1755" s="7"/>
      <c r="BP1755" s="7"/>
      <c r="BQ1755" s="7"/>
      <c r="BU1755" s="7"/>
      <c r="BV1755" s="7"/>
      <c r="BW1755" s="7"/>
      <c r="CD1755" s="7"/>
      <c r="CE1755" s="7"/>
      <c r="CF1755" s="7"/>
      <c r="CJ1755" s="7"/>
      <c r="CK1755" s="7"/>
      <c r="CL1755" s="7"/>
    </row>
    <row r="1756" spans="1:90">
      <c r="A1756" s="11"/>
      <c r="B1756" s="373"/>
      <c r="C1756" s="373"/>
      <c r="D1756" s="373"/>
      <c r="E1756" s="13"/>
      <c r="F1756" s="11"/>
      <c r="G1756" s="25"/>
      <c r="H1756" s="31"/>
      <c r="I1756" s="30"/>
      <c r="M1756" s="25"/>
      <c r="N1756" s="31"/>
      <c r="O1756" s="30"/>
      <c r="V1756" s="12"/>
      <c r="W1756" s="12"/>
      <c r="X1756" s="14"/>
      <c r="AB1756" s="25"/>
      <c r="AC1756" s="12"/>
      <c r="AD1756" s="12"/>
      <c r="AK1756" s="12"/>
      <c r="AL1756" s="30"/>
      <c r="AM1756" s="32"/>
      <c r="AQ1756" s="12"/>
      <c r="AR1756" s="12"/>
      <c r="AS1756" s="12"/>
      <c r="AZ1756" s="49"/>
      <c r="BA1756" s="30"/>
      <c r="BB1756" s="12"/>
      <c r="BF1756" s="12"/>
      <c r="BG1756" s="12"/>
      <c r="BH1756" s="12"/>
      <c r="BO1756" s="7"/>
      <c r="BP1756" s="7"/>
      <c r="BQ1756" s="7"/>
      <c r="BU1756" s="7"/>
      <c r="BV1756" s="7"/>
      <c r="BW1756" s="7"/>
      <c r="CD1756" s="7"/>
      <c r="CE1756" s="7"/>
      <c r="CF1756" s="7"/>
      <c r="CJ1756" s="7"/>
      <c r="CK1756" s="7"/>
      <c r="CL1756" s="7"/>
    </row>
    <row r="1757" spans="1:90">
      <c r="A1757" s="11"/>
      <c r="B1757" s="373"/>
      <c r="C1757" s="373"/>
      <c r="D1757" s="373"/>
      <c r="E1757" s="13"/>
      <c r="F1757" s="11"/>
      <c r="G1757" s="25"/>
      <c r="H1757" s="31"/>
      <c r="I1757" s="30"/>
      <c r="M1757" s="25"/>
      <c r="N1757" s="31"/>
      <c r="O1757" s="30"/>
      <c r="V1757" s="12"/>
      <c r="W1757" s="12"/>
      <c r="X1757" s="14"/>
      <c r="AB1757" s="25"/>
      <c r="AC1757" s="12"/>
      <c r="AD1757" s="12"/>
      <c r="AK1757" s="12"/>
      <c r="AL1757" s="30"/>
      <c r="AM1757" s="32"/>
      <c r="AQ1757" s="12"/>
      <c r="AR1757" s="12"/>
      <c r="AS1757" s="12"/>
      <c r="AZ1757" s="49"/>
      <c r="BA1757" s="30"/>
      <c r="BB1757" s="12"/>
      <c r="BF1757" s="12"/>
      <c r="BG1757" s="12"/>
      <c r="BH1757" s="12"/>
      <c r="BO1757" s="7"/>
      <c r="BP1757" s="7"/>
      <c r="BQ1757" s="7"/>
      <c r="BU1757" s="7"/>
      <c r="BV1757" s="7"/>
      <c r="BW1757" s="7"/>
      <c r="CD1757" s="7"/>
      <c r="CE1757" s="7"/>
      <c r="CF1757" s="7"/>
      <c r="CJ1757" s="7"/>
      <c r="CK1757" s="7"/>
      <c r="CL1757" s="7"/>
    </row>
    <row r="1758" spans="1:90">
      <c r="A1758" s="11"/>
      <c r="B1758" s="373"/>
      <c r="C1758" s="373"/>
      <c r="D1758" s="373"/>
      <c r="E1758" s="13"/>
      <c r="F1758" s="11"/>
      <c r="G1758" s="25"/>
      <c r="H1758" s="31"/>
      <c r="I1758" s="30"/>
      <c r="M1758" s="25"/>
      <c r="N1758" s="31"/>
      <c r="O1758" s="30"/>
      <c r="V1758" s="12"/>
      <c r="W1758" s="12"/>
      <c r="X1758" s="14"/>
      <c r="AB1758" s="25"/>
      <c r="AC1758" s="12"/>
      <c r="AD1758" s="12"/>
      <c r="AK1758" s="12"/>
      <c r="AL1758" s="30"/>
      <c r="AM1758" s="32"/>
      <c r="AQ1758" s="12"/>
      <c r="AR1758" s="12"/>
      <c r="AS1758" s="12"/>
      <c r="AZ1758" s="49"/>
      <c r="BA1758" s="30"/>
      <c r="BB1758" s="12"/>
      <c r="BF1758" s="12"/>
      <c r="BG1758" s="12"/>
      <c r="BH1758" s="12"/>
      <c r="BO1758" s="7"/>
      <c r="BP1758" s="7"/>
      <c r="BQ1758" s="7"/>
      <c r="BU1758" s="7"/>
      <c r="BV1758" s="7"/>
      <c r="BW1758" s="7"/>
      <c r="CD1758" s="7"/>
      <c r="CE1758" s="7"/>
      <c r="CF1758" s="7"/>
      <c r="CJ1758" s="7"/>
      <c r="CK1758" s="7"/>
      <c r="CL1758" s="7"/>
    </row>
    <row r="1759" spans="1:90">
      <c r="A1759" s="11"/>
      <c r="B1759" s="373"/>
      <c r="C1759" s="373"/>
      <c r="D1759" s="373"/>
      <c r="E1759" s="13"/>
      <c r="F1759" s="11"/>
      <c r="G1759" s="25"/>
      <c r="H1759" s="31"/>
      <c r="I1759" s="30"/>
      <c r="M1759" s="25"/>
      <c r="N1759" s="31"/>
      <c r="O1759" s="30"/>
      <c r="V1759" s="12"/>
      <c r="W1759" s="12"/>
      <c r="X1759" s="14"/>
      <c r="AB1759" s="25"/>
      <c r="AC1759" s="12"/>
      <c r="AD1759" s="12"/>
      <c r="AK1759" s="12"/>
      <c r="AL1759" s="30"/>
      <c r="AM1759" s="32"/>
      <c r="AQ1759" s="12"/>
      <c r="AR1759" s="12"/>
      <c r="AS1759" s="12"/>
      <c r="AZ1759" s="49"/>
      <c r="BA1759" s="30"/>
      <c r="BB1759" s="12"/>
      <c r="BF1759" s="12"/>
      <c r="BG1759" s="12"/>
      <c r="BH1759" s="12"/>
      <c r="BO1759" s="7"/>
      <c r="BP1759" s="7"/>
      <c r="BQ1759" s="7"/>
      <c r="BU1759" s="7"/>
      <c r="BV1759" s="7"/>
      <c r="BW1759" s="7"/>
      <c r="CD1759" s="7"/>
      <c r="CE1759" s="7"/>
      <c r="CF1759" s="7"/>
      <c r="CJ1759" s="7"/>
      <c r="CK1759" s="7"/>
      <c r="CL1759" s="7"/>
    </row>
    <row r="1760" spans="1:90">
      <c r="A1760" s="11"/>
      <c r="B1760" s="373"/>
      <c r="C1760" s="373"/>
      <c r="D1760" s="373"/>
      <c r="E1760" s="13"/>
      <c r="F1760" s="11"/>
      <c r="G1760" s="25"/>
      <c r="H1760" s="31"/>
      <c r="I1760" s="30"/>
      <c r="M1760" s="25"/>
      <c r="N1760" s="31"/>
      <c r="O1760" s="30"/>
      <c r="V1760" s="12"/>
      <c r="W1760" s="12"/>
      <c r="X1760" s="14"/>
      <c r="AB1760" s="25"/>
      <c r="AC1760" s="12"/>
      <c r="AD1760" s="12"/>
      <c r="AK1760" s="12"/>
      <c r="AL1760" s="30"/>
      <c r="AM1760" s="32"/>
      <c r="AQ1760" s="12"/>
      <c r="AR1760" s="12"/>
      <c r="AS1760" s="12"/>
      <c r="AZ1760" s="49"/>
      <c r="BA1760" s="30"/>
      <c r="BB1760" s="12"/>
      <c r="BF1760" s="12"/>
      <c r="BG1760" s="12"/>
      <c r="BH1760" s="12"/>
      <c r="BO1760" s="7"/>
      <c r="BP1760" s="7"/>
      <c r="BQ1760" s="7"/>
      <c r="BU1760" s="7"/>
      <c r="BV1760" s="7"/>
      <c r="BW1760" s="7"/>
      <c r="CD1760" s="7"/>
      <c r="CE1760" s="7"/>
      <c r="CF1760" s="7"/>
      <c r="CJ1760" s="7"/>
      <c r="CK1760" s="7"/>
      <c r="CL1760" s="7"/>
    </row>
    <row r="1761" spans="1:90">
      <c r="A1761" s="11"/>
      <c r="B1761" s="373"/>
      <c r="C1761" s="373"/>
      <c r="D1761" s="373"/>
      <c r="E1761" s="13"/>
      <c r="F1761" s="11"/>
      <c r="G1761" s="25"/>
      <c r="H1761" s="31"/>
      <c r="I1761" s="30"/>
      <c r="M1761" s="25"/>
      <c r="N1761" s="31"/>
      <c r="O1761" s="30"/>
      <c r="V1761" s="12"/>
      <c r="W1761" s="12"/>
      <c r="X1761" s="14"/>
      <c r="AB1761" s="25"/>
      <c r="AC1761" s="12"/>
      <c r="AD1761" s="12"/>
      <c r="AK1761" s="12"/>
      <c r="AL1761" s="30"/>
      <c r="AM1761" s="32"/>
      <c r="AQ1761" s="12"/>
      <c r="AR1761" s="12"/>
      <c r="AS1761" s="12"/>
      <c r="AZ1761" s="49"/>
      <c r="BA1761" s="30"/>
      <c r="BB1761" s="12"/>
      <c r="BF1761" s="12"/>
      <c r="BG1761" s="12"/>
      <c r="BH1761" s="12"/>
      <c r="BO1761" s="7"/>
      <c r="BP1761" s="7"/>
      <c r="BQ1761" s="7"/>
      <c r="BU1761" s="7"/>
      <c r="BV1761" s="7"/>
      <c r="BW1761" s="7"/>
      <c r="CD1761" s="7"/>
      <c r="CE1761" s="7"/>
      <c r="CF1761" s="7"/>
      <c r="CJ1761" s="7"/>
      <c r="CK1761" s="7"/>
      <c r="CL1761" s="7"/>
    </row>
    <row r="1762" spans="1:90">
      <c r="A1762" s="11"/>
      <c r="B1762" s="373"/>
      <c r="C1762" s="373"/>
      <c r="D1762" s="373"/>
      <c r="E1762" s="13"/>
      <c r="F1762" s="11"/>
      <c r="G1762" s="25"/>
      <c r="H1762" s="31"/>
      <c r="I1762" s="30"/>
      <c r="M1762" s="25"/>
      <c r="N1762" s="31"/>
      <c r="O1762" s="30"/>
      <c r="V1762" s="12"/>
      <c r="W1762" s="12"/>
      <c r="X1762" s="14"/>
      <c r="AB1762" s="25"/>
      <c r="AC1762" s="12"/>
      <c r="AD1762" s="12"/>
      <c r="AK1762" s="12"/>
      <c r="AL1762" s="30"/>
      <c r="AM1762" s="32"/>
      <c r="AQ1762" s="12"/>
      <c r="AR1762" s="12"/>
      <c r="AS1762" s="12"/>
      <c r="AZ1762" s="49"/>
      <c r="BA1762" s="30"/>
      <c r="BB1762" s="12"/>
      <c r="BF1762" s="12"/>
      <c r="BG1762" s="12"/>
      <c r="BH1762" s="12"/>
      <c r="BO1762" s="7"/>
      <c r="BP1762" s="7"/>
      <c r="BQ1762" s="7"/>
      <c r="BU1762" s="7"/>
      <c r="BV1762" s="7"/>
      <c r="BW1762" s="7"/>
      <c r="CD1762" s="7"/>
      <c r="CE1762" s="7"/>
      <c r="CF1762" s="7"/>
      <c r="CJ1762" s="7"/>
      <c r="CK1762" s="7"/>
      <c r="CL1762" s="7"/>
    </row>
    <row r="1763" spans="1:90">
      <c r="A1763" s="11"/>
      <c r="B1763" s="373"/>
      <c r="C1763" s="373"/>
      <c r="D1763" s="373"/>
      <c r="E1763" s="13"/>
      <c r="F1763" s="11"/>
      <c r="G1763" s="25"/>
      <c r="H1763" s="31"/>
      <c r="I1763" s="30"/>
      <c r="M1763" s="25"/>
      <c r="N1763" s="31"/>
      <c r="O1763" s="30"/>
      <c r="V1763" s="12"/>
      <c r="W1763" s="12"/>
      <c r="X1763" s="14"/>
      <c r="AB1763" s="25"/>
      <c r="AC1763" s="12"/>
      <c r="AD1763" s="12"/>
      <c r="AK1763" s="12"/>
      <c r="AL1763" s="30"/>
      <c r="AM1763" s="32"/>
      <c r="AQ1763" s="12"/>
      <c r="AR1763" s="12"/>
      <c r="AS1763" s="12"/>
      <c r="AZ1763" s="49"/>
      <c r="BA1763" s="30"/>
      <c r="BB1763" s="12"/>
      <c r="BF1763" s="12"/>
      <c r="BG1763" s="12"/>
      <c r="BH1763" s="12"/>
      <c r="BO1763" s="7"/>
      <c r="BP1763" s="7"/>
      <c r="BQ1763" s="7"/>
      <c r="BU1763" s="7"/>
      <c r="BV1763" s="7"/>
      <c r="BW1763" s="7"/>
      <c r="CD1763" s="7"/>
      <c r="CE1763" s="7"/>
      <c r="CF1763" s="7"/>
      <c r="CJ1763" s="7"/>
      <c r="CK1763" s="7"/>
      <c r="CL1763" s="7"/>
    </row>
    <row r="1764" spans="1:90">
      <c r="A1764" s="11"/>
      <c r="B1764" s="373"/>
      <c r="C1764" s="373"/>
      <c r="D1764" s="373"/>
      <c r="E1764" s="13"/>
      <c r="F1764" s="11"/>
      <c r="G1764" s="25"/>
      <c r="H1764" s="31"/>
      <c r="I1764" s="30"/>
      <c r="M1764" s="25"/>
      <c r="N1764" s="31"/>
      <c r="O1764" s="30"/>
      <c r="V1764" s="12"/>
      <c r="W1764" s="12"/>
      <c r="X1764" s="14"/>
      <c r="AB1764" s="25"/>
      <c r="AC1764" s="12"/>
      <c r="AD1764" s="12"/>
      <c r="AK1764" s="12"/>
      <c r="AL1764" s="30"/>
      <c r="AM1764" s="32"/>
      <c r="AQ1764" s="12"/>
      <c r="AR1764" s="12"/>
      <c r="AS1764" s="12"/>
      <c r="AZ1764" s="49"/>
      <c r="BA1764" s="30"/>
      <c r="BB1764" s="12"/>
      <c r="BF1764" s="12"/>
      <c r="BG1764" s="12"/>
      <c r="BH1764" s="12"/>
      <c r="BO1764" s="7"/>
      <c r="BP1764" s="7"/>
      <c r="BQ1764" s="7"/>
      <c r="BU1764" s="7"/>
      <c r="BV1764" s="7"/>
      <c r="BW1764" s="7"/>
      <c r="CD1764" s="7"/>
      <c r="CE1764" s="7"/>
      <c r="CF1764" s="7"/>
      <c r="CJ1764" s="7"/>
      <c r="CK1764" s="7"/>
      <c r="CL1764" s="7"/>
    </row>
    <row r="1765" spans="1:90">
      <c r="A1765" s="11"/>
      <c r="B1765" s="373"/>
      <c r="C1765" s="373"/>
      <c r="D1765" s="373"/>
      <c r="E1765" s="13"/>
      <c r="F1765" s="11"/>
      <c r="G1765" s="25"/>
      <c r="H1765" s="31"/>
      <c r="I1765" s="30"/>
      <c r="M1765" s="25"/>
      <c r="N1765" s="31"/>
      <c r="O1765" s="30"/>
      <c r="V1765" s="12"/>
      <c r="W1765" s="12"/>
      <c r="X1765" s="14"/>
      <c r="AB1765" s="25"/>
      <c r="AC1765" s="12"/>
      <c r="AD1765" s="12"/>
      <c r="AK1765" s="12"/>
      <c r="AL1765" s="30"/>
      <c r="AM1765" s="32"/>
      <c r="AQ1765" s="12"/>
      <c r="AR1765" s="12"/>
      <c r="AS1765" s="12"/>
      <c r="AZ1765" s="49"/>
      <c r="BA1765" s="30"/>
      <c r="BB1765" s="12"/>
      <c r="BF1765" s="12"/>
      <c r="BG1765" s="12"/>
      <c r="BH1765" s="12"/>
      <c r="BO1765" s="7"/>
      <c r="BP1765" s="7"/>
      <c r="BQ1765" s="7"/>
      <c r="BU1765" s="7"/>
      <c r="BV1765" s="7"/>
      <c r="BW1765" s="7"/>
      <c r="CD1765" s="7"/>
      <c r="CE1765" s="7"/>
      <c r="CF1765" s="7"/>
      <c r="CJ1765" s="7"/>
      <c r="CK1765" s="7"/>
      <c r="CL1765" s="7"/>
    </row>
    <row r="1766" spans="1:90">
      <c r="A1766" s="11"/>
      <c r="B1766" s="373"/>
      <c r="C1766" s="373"/>
      <c r="D1766" s="373"/>
      <c r="E1766" s="13"/>
      <c r="F1766" s="11"/>
      <c r="G1766" s="25"/>
      <c r="H1766" s="31"/>
      <c r="I1766" s="30"/>
      <c r="M1766" s="25"/>
      <c r="N1766" s="31"/>
      <c r="O1766" s="30"/>
      <c r="V1766" s="12"/>
      <c r="W1766" s="12"/>
      <c r="X1766" s="14"/>
      <c r="AB1766" s="25"/>
      <c r="AC1766" s="12"/>
      <c r="AD1766" s="12"/>
      <c r="AK1766" s="12"/>
      <c r="AL1766" s="30"/>
      <c r="AM1766" s="32"/>
      <c r="AQ1766" s="12"/>
      <c r="AR1766" s="12"/>
      <c r="AS1766" s="12"/>
      <c r="AZ1766" s="49"/>
      <c r="BA1766" s="30"/>
      <c r="BB1766" s="12"/>
      <c r="BF1766" s="12"/>
      <c r="BG1766" s="12"/>
      <c r="BH1766" s="12"/>
      <c r="BO1766" s="7"/>
      <c r="BP1766" s="7"/>
      <c r="BQ1766" s="7"/>
      <c r="BU1766" s="7"/>
      <c r="BV1766" s="7"/>
      <c r="BW1766" s="7"/>
      <c r="CD1766" s="7"/>
      <c r="CE1766" s="7"/>
      <c r="CF1766" s="7"/>
      <c r="CJ1766" s="7"/>
      <c r="CK1766" s="7"/>
      <c r="CL1766" s="7"/>
    </row>
    <row r="1767" spans="1:90">
      <c r="A1767" s="11"/>
      <c r="B1767" s="373"/>
      <c r="C1767" s="373"/>
      <c r="D1767" s="373"/>
      <c r="E1767" s="13"/>
      <c r="F1767" s="11"/>
      <c r="G1767" s="25"/>
      <c r="H1767" s="31"/>
      <c r="I1767" s="30"/>
      <c r="M1767" s="25"/>
      <c r="N1767" s="31"/>
      <c r="O1767" s="30"/>
      <c r="V1767" s="12"/>
      <c r="W1767" s="12"/>
      <c r="X1767" s="14"/>
      <c r="AB1767" s="25"/>
      <c r="AC1767" s="12"/>
      <c r="AD1767" s="12"/>
      <c r="AK1767" s="12"/>
      <c r="AL1767" s="30"/>
      <c r="AM1767" s="32"/>
      <c r="AQ1767" s="12"/>
      <c r="AR1767" s="12"/>
      <c r="AS1767" s="12"/>
      <c r="AZ1767" s="49"/>
      <c r="BA1767" s="30"/>
      <c r="BB1767" s="12"/>
      <c r="BF1767" s="12"/>
      <c r="BG1767" s="12"/>
      <c r="BH1767" s="12"/>
      <c r="BO1767" s="7"/>
      <c r="BP1767" s="7"/>
      <c r="BQ1767" s="7"/>
      <c r="BU1767" s="7"/>
      <c r="BV1767" s="7"/>
      <c r="BW1767" s="7"/>
      <c r="CD1767" s="7"/>
      <c r="CE1767" s="7"/>
      <c r="CF1767" s="7"/>
      <c r="CJ1767" s="7"/>
      <c r="CK1767" s="7"/>
      <c r="CL1767" s="7"/>
    </row>
    <row r="1768" spans="1:90">
      <c r="A1768" s="11"/>
      <c r="B1768" s="373"/>
      <c r="C1768" s="373"/>
      <c r="D1768" s="373"/>
      <c r="E1768" s="13"/>
      <c r="F1768" s="11"/>
      <c r="G1768" s="25"/>
      <c r="H1768" s="31"/>
      <c r="I1768" s="30"/>
      <c r="M1768" s="25"/>
      <c r="N1768" s="31"/>
      <c r="O1768" s="30"/>
      <c r="V1768" s="12"/>
      <c r="W1768" s="12"/>
      <c r="X1768" s="14"/>
      <c r="AB1768" s="25"/>
      <c r="AC1768" s="12"/>
      <c r="AD1768" s="12"/>
      <c r="AK1768" s="12"/>
      <c r="AL1768" s="30"/>
      <c r="AM1768" s="32"/>
      <c r="AQ1768" s="12"/>
      <c r="AR1768" s="12"/>
      <c r="AS1768" s="12"/>
      <c r="AZ1768" s="49"/>
      <c r="BA1768" s="30"/>
      <c r="BB1768" s="12"/>
      <c r="BF1768" s="12"/>
      <c r="BG1768" s="12"/>
      <c r="BH1768" s="12"/>
      <c r="BO1768" s="7"/>
      <c r="BP1768" s="7"/>
      <c r="BQ1768" s="7"/>
      <c r="BU1768" s="7"/>
      <c r="BV1768" s="7"/>
      <c r="BW1768" s="7"/>
      <c r="CD1768" s="7"/>
      <c r="CE1768" s="7"/>
      <c r="CF1768" s="7"/>
      <c r="CJ1768" s="7"/>
      <c r="CK1768" s="7"/>
      <c r="CL1768" s="7"/>
    </row>
    <row r="1769" spans="1:90">
      <c r="A1769" s="11"/>
      <c r="B1769" s="373"/>
      <c r="C1769" s="373"/>
      <c r="D1769" s="373"/>
      <c r="E1769" s="13"/>
      <c r="F1769" s="11"/>
      <c r="G1769" s="25"/>
      <c r="H1769" s="31"/>
      <c r="I1769" s="30"/>
      <c r="M1769" s="25"/>
      <c r="N1769" s="31"/>
      <c r="O1769" s="30"/>
      <c r="V1769" s="12"/>
      <c r="W1769" s="12"/>
      <c r="X1769" s="14"/>
      <c r="AB1769" s="25"/>
      <c r="AC1769" s="12"/>
      <c r="AD1769" s="12"/>
      <c r="AK1769" s="12"/>
      <c r="AL1769" s="30"/>
      <c r="AM1769" s="32"/>
      <c r="AQ1769" s="12"/>
      <c r="AR1769" s="12"/>
      <c r="AS1769" s="12"/>
      <c r="AZ1769" s="49"/>
      <c r="BA1769" s="30"/>
      <c r="BB1769" s="12"/>
      <c r="BF1769" s="12"/>
      <c r="BG1769" s="12"/>
      <c r="BH1769" s="12"/>
      <c r="BO1769" s="7"/>
      <c r="BP1769" s="7"/>
      <c r="BQ1769" s="7"/>
      <c r="BU1769" s="7"/>
      <c r="BV1769" s="7"/>
      <c r="BW1769" s="7"/>
      <c r="CD1769" s="7"/>
      <c r="CE1769" s="7"/>
      <c r="CF1769" s="7"/>
      <c r="CJ1769" s="7"/>
      <c r="CK1769" s="7"/>
      <c r="CL1769" s="7"/>
    </row>
    <row r="1770" spans="1:90">
      <c r="A1770" s="11"/>
      <c r="B1770" s="373"/>
      <c r="C1770" s="373"/>
      <c r="D1770" s="373"/>
      <c r="E1770" s="13"/>
      <c r="F1770" s="11"/>
      <c r="G1770" s="25"/>
      <c r="H1770" s="31"/>
      <c r="I1770" s="30"/>
      <c r="M1770" s="25"/>
      <c r="N1770" s="31"/>
      <c r="O1770" s="30"/>
      <c r="V1770" s="12"/>
      <c r="W1770" s="12"/>
      <c r="X1770" s="14"/>
      <c r="AB1770" s="25"/>
      <c r="AC1770" s="12"/>
      <c r="AD1770" s="12"/>
      <c r="AK1770" s="12"/>
      <c r="AL1770" s="30"/>
      <c r="AM1770" s="32"/>
      <c r="AQ1770" s="12"/>
      <c r="AR1770" s="12"/>
      <c r="AS1770" s="12"/>
      <c r="AZ1770" s="49"/>
      <c r="BA1770" s="30"/>
      <c r="BB1770" s="12"/>
      <c r="BF1770" s="12"/>
      <c r="BG1770" s="12"/>
      <c r="BH1770" s="12"/>
      <c r="BO1770" s="7"/>
      <c r="BP1770" s="7"/>
      <c r="BQ1770" s="7"/>
      <c r="BU1770" s="7"/>
      <c r="BV1770" s="7"/>
      <c r="BW1770" s="7"/>
      <c r="CD1770" s="7"/>
      <c r="CE1770" s="7"/>
      <c r="CF1770" s="7"/>
      <c r="CJ1770" s="7"/>
      <c r="CK1770" s="7"/>
      <c r="CL1770" s="7"/>
    </row>
    <row r="1771" spans="1:90">
      <c r="A1771" s="11"/>
      <c r="B1771" s="373"/>
      <c r="C1771" s="373"/>
      <c r="D1771" s="373"/>
      <c r="E1771" s="13"/>
      <c r="F1771" s="11"/>
      <c r="G1771" s="25"/>
      <c r="H1771" s="31"/>
      <c r="I1771" s="30"/>
      <c r="M1771" s="25"/>
      <c r="N1771" s="31"/>
      <c r="O1771" s="30"/>
      <c r="V1771" s="12"/>
      <c r="W1771" s="12"/>
      <c r="X1771" s="14"/>
      <c r="AB1771" s="25"/>
      <c r="AC1771" s="12"/>
      <c r="AD1771" s="12"/>
      <c r="AK1771" s="12"/>
      <c r="AL1771" s="30"/>
      <c r="AM1771" s="32"/>
      <c r="AQ1771" s="12"/>
      <c r="AR1771" s="12"/>
      <c r="AS1771" s="12"/>
      <c r="AZ1771" s="49"/>
      <c r="BA1771" s="30"/>
      <c r="BB1771" s="12"/>
      <c r="BF1771" s="12"/>
      <c r="BG1771" s="12"/>
      <c r="BH1771" s="12"/>
      <c r="BO1771" s="7"/>
      <c r="BP1771" s="7"/>
      <c r="BQ1771" s="7"/>
      <c r="BU1771" s="7"/>
      <c r="BV1771" s="7"/>
      <c r="BW1771" s="7"/>
      <c r="CD1771" s="7"/>
      <c r="CE1771" s="7"/>
      <c r="CF1771" s="7"/>
      <c r="CJ1771" s="7"/>
      <c r="CK1771" s="7"/>
      <c r="CL1771" s="7"/>
    </row>
    <row r="1772" spans="1:90">
      <c r="A1772" s="11"/>
      <c r="B1772" s="373"/>
      <c r="C1772" s="373"/>
      <c r="D1772" s="373"/>
      <c r="E1772" s="13"/>
      <c r="F1772" s="11"/>
      <c r="G1772" s="25"/>
      <c r="H1772" s="31"/>
      <c r="I1772" s="30"/>
      <c r="M1772" s="25"/>
      <c r="N1772" s="31"/>
      <c r="O1772" s="30"/>
      <c r="V1772" s="12"/>
      <c r="W1772" s="12"/>
      <c r="X1772" s="14"/>
      <c r="AB1772" s="25"/>
      <c r="AC1772" s="12"/>
      <c r="AD1772" s="12"/>
      <c r="AK1772" s="12"/>
      <c r="AL1772" s="30"/>
      <c r="AM1772" s="32"/>
      <c r="AQ1772" s="12"/>
      <c r="AR1772" s="12"/>
      <c r="AS1772" s="12"/>
      <c r="AZ1772" s="49"/>
      <c r="BA1772" s="30"/>
      <c r="BB1772" s="12"/>
      <c r="BF1772" s="12"/>
      <c r="BG1772" s="12"/>
      <c r="BH1772" s="12"/>
      <c r="BO1772" s="7"/>
      <c r="BP1772" s="7"/>
      <c r="BQ1772" s="7"/>
      <c r="BU1772" s="7"/>
      <c r="BV1772" s="7"/>
      <c r="BW1772" s="7"/>
      <c r="CD1772" s="7"/>
      <c r="CE1772" s="7"/>
      <c r="CF1772" s="7"/>
      <c r="CJ1772" s="7"/>
      <c r="CK1772" s="7"/>
      <c r="CL1772" s="7"/>
    </row>
    <row r="1773" spans="1:90">
      <c r="A1773" s="11"/>
      <c r="B1773" s="373"/>
      <c r="C1773" s="373"/>
      <c r="D1773" s="373"/>
      <c r="E1773" s="13"/>
      <c r="F1773" s="11"/>
      <c r="G1773" s="25"/>
      <c r="H1773" s="31"/>
      <c r="I1773" s="30"/>
      <c r="M1773" s="25"/>
      <c r="N1773" s="31"/>
      <c r="O1773" s="30"/>
      <c r="V1773" s="12"/>
      <c r="W1773" s="12"/>
      <c r="X1773" s="14"/>
      <c r="AB1773" s="25"/>
      <c r="AC1773" s="12"/>
      <c r="AD1773" s="12"/>
      <c r="AK1773" s="12"/>
      <c r="AL1773" s="30"/>
      <c r="AM1773" s="32"/>
      <c r="AQ1773" s="12"/>
      <c r="AR1773" s="12"/>
      <c r="AS1773" s="12"/>
      <c r="AZ1773" s="49"/>
      <c r="BA1773" s="30"/>
      <c r="BB1773" s="12"/>
      <c r="BF1773" s="12"/>
      <c r="BG1773" s="12"/>
      <c r="BH1773" s="12"/>
      <c r="BO1773" s="7"/>
      <c r="BP1773" s="7"/>
      <c r="BQ1773" s="7"/>
      <c r="BU1773" s="7"/>
      <c r="BV1773" s="7"/>
      <c r="BW1773" s="7"/>
      <c r="CD1773" s="7"/>
      <c r="CE1773" s="7"/>
      <c r="CF1773" s="7"/>
      <c r="CJ1773" s="7"/>
      <c r="CK1773" s="7"/>
      <c r="CL1773" s="7"/>
    </row>
    <row r="1774" spans="1:90">
      <c r="A1774" s="11"/>
      <c r="B1774" s="373"/>
      <c r="C1774" s="373"/>
      <c r="D1774" s="373"/>
      <c r="E1774" s="13"/>
      <c r="F1774" s="11"/>
      <c r="G1774" s="25"/>
      <c r="H1774" s="31"/>
      <c r="I1774" s="30"/>
      <c r="M1774" s="25"/>
      <c r="N1774" s="31"/>
      <c r="O1774" s="30"/>
      <c r="V1774" s="12"/>
      <c r="W1774" s="12"/>
      <c r="X1774" s="14"/>
      <c r="AB1774" s="25"/>
      <c r="AC1774" s="12"/>
      <c r="AD1774" s="12"/>
      <c r="AK1774" s="12"/>
      <c r="AL1774" s="30"/>
      <c r="AM1774" s="32"/>
      <c r="AQ1774" s="12"/>
      <c r="AR1774" s="12"/>
      <c r="AS1774" s="12"/>
      <c r="AZ1774" s="49"/>
      <c r="BA1774" s="30"/>
      <c r="BB1774" s="12"/>
      <c r="BF1774" s="12"/>
      <c r="BG1774" s="12"/>
      <c r="BH1774" s="12"/>
      <c r="BO1774" s="7"/>
      <c r="BP1774" s="7"/>
      <c r="BQ1774" s="7"/>
      <c r="BU1774" s="7"/>
      <c r="BV1774" s="7"/>
      <c r="BW1774" s="7"/>
      <c r="CD1774" s="7"/>
      <c r="CE1774" s="7"/>
      <c r="CF1774" s="7"/>
      <c r="CJ1774" s="7"/>
      <c r="CK1774" s="7"/>
      <c r="CL1774" s="7"/>
    </row>
    <row r="1775" spans="1:90">
      <c r="A1775" s="11"/>
      <c r="B1775" s="373"/>
      <c r="C1775" s="373"/>
      <c r="D1775" s="373"/>
      <c r="E1775" s="13"/>
      <c r="F1775" s="11"/>
      <c r="G1775" s="25"/>
      <c r="H1775" s="31"/>
      <c r="I1775" s="30"/>
      <c r="M1775" s="25"/>
      <c r="N1775" s="31"/>
      <c r="O1775" s="30"/>
      <c r="V1775" s="12"/>
      <c r="W1775" s="12"/>
      <c r="X1775" s="14"/>
      <c r="AB1775" s="25"/>
      <c r="AC1775" s="12"/>
      <c r="AD1775" s="12"/>
      <c r="AK1775" s="12"/>
      <c r="AL1775" s="30"/>
      <c r="AM1775" s="32"/>
      <c r="AQ1775" s="12"/>
      <c r="AR1775" s="12"/>
      <c r="AS1775" s="12"/>
      <c r="AZ1775" s="49"/>
      <c r="BA1775" s="30"/>
      <c r="BB1775" s="12"/>
      <c r="BF1775" s="12"/>
      <c r="BG1775" s="12"/>
      <c r="BH1775" s="12"/>
      <c r="BO1775" s="7"/>
      <c r="BP1775" s="7"/>
      <c r="BQ1775" s="7"/>
      <c r="BU1775" s="7"/>
      <c r="BV1775" s="7"/>
      <c r="BW1775" s="7"/>
      <c r="CD1775" s="7"/>
      <c r="CE1775" s="7"/>
      <c r="CF1775" s="7"/>
      <c r="CJ1775" s="7"/>
      <c r="CK1775" s="7"/>
      <c r="CL1775" s="7"/>
    </row>
    <row r="1776" spans="1:90">
      <c r="A1776" s="11"/>
      <c r="B1776" s="373"/>
      <c r="C1776" s="373"/>
      <c r="D1776" s="373"/>
      <c r="E1776" s="13"/>
      <c r="F1776" s="11"/>
      <c r="G1776" s="25"/>
      <c r="H1776" s="31"/>
      <c r="I1776" s="30"/>
      <c r="M1776" s="25"/>
      <c r="N1776" s="31"/>
      <c r="O1776" s="30"/>
      <c r="V1776" s="12"/>
      <c r="W1776" s="12"/>
      <c r="X1776" s="14"/>
      <c r="AB1776" s="25"/>
      <c r="AC1776" s="12"/>
      <c r="AD1776" s="12"/>
      <c r="AK1776" s="12"/>
      <c r="AL1776" s="30"/>
      <c r="AM1776" s="32"/>
      <c r="AQ1776" s="12"/>
      <c r="AR1776" s="12"/>
      <c r="AS1776" s="12"/>
      <c r="AZ1776" s="49"/>
      <c r="BA1776" s="30"/>
      <c r="BB1776" s="12"/>
      <c r="BF1776" s="12"/>
      <c r="BG1776" s="12"/>
      <c r="BH1776" s="12"/>
      <c r="BO1776" s="7"/>
      <c r="BP1776" s="7"/>
      <c r="BQ1776" s="7"/>
      <c r="BU1776" s="7"/>
      <c r="BV1776" s="7"/>
      <c r="BW1776" s="7"/>
      <c r="CD1776" s="7"/>
      <c r="CE1776" s="7"/>
      <c r="CF1776" s="7"/>
      <c r="CJ1776" s="7"/>
      <c r="CK1776" s="7"/>
      <c r="CL1776" s="7"/>
    </row>
    <row r="1777" spans="1:90">
      <c r="A1777" s="11"/>
      <c r="B1777" s="373"/>
      <c r="C1777" s="373"/>
      <c r="D1777" s="373"/>
      <c r="E1777" s="13"/>
      <c r="F1777" s="11"/>
      <c r="G1777" s="25"/>
      <c r="H1777" s="31"/>
      <c r="I1777" s="30"/>
      <c r="M1777" s="25"/>
      <c r="N1777" s="31"/>
      <c r="O1777" s="30"/>
      <c r="V1777" s="12"/>
      <c r="W1777" s="12"/>
      <c r="X1777" s="14"/>
      <c r="AB1777" s="25"/>
      <c r="AC1777" s="12"/>
      <c r="AD1777" s="12"/>
      <c r="AK1777" s="12"/>
      <c r="AL1777" s="30"/>
      <c r="AM1777" s="32"/>
      <c r="AQ1777" s="12"/>
      <c r="AR1777" s="12"/>
      <c r="AS1777" s="12"/>
      <c r="AZ1777" s="49"/>
      <c r="BA1777" s="30"/>
      <c r="BB1777" s="12"/>
      <c r="BF1777" s="12"/>
      <c r="BG1777" s="12"/>
      <c r="BH1777" s="12"/>
      <c r="BO1777" s="7"/>
      <c r="BP1777" s="7"/>
      <c r="BQ1777" s="7"/>
      <c r="BU1777" s="7"/>
      <c r="BV1777" s="7"/>
      <c r="BW1777" s="7"/>
      <c r="CD1777" s="7"/>
      <c r="CE1777" s="7"/>
      <c r="CF1777" s="7"/>
      <c r="CJ1777" s="7"/>
      <c r="CK1777" s="7"/>
      <c r="CL1777" s="7"/>
    </row>
    <row r="1778" spans="1:90">
      <c r="A1778" s="11"/>
      <c r="B1778" s="373"/>
      <c r="C1778" s="373"/>
      <c r="D1778" s="373"/>
      <c r="E1778" s="13"/>
      <c r="F1778" s="11"/>
      <c r="G1778" s="25"/>
      <c r="H1778" s="31"/>
      <c r="I1778" s="30"/>
      <c r="M1778" s="25"/>
      <c r="N1778" s="31"/>
      <c r="O1778" s="30"/>
      <c r="V1778" s="12"/>
      <c r="W1778" s="12"/>
      <c r="X1778" s="14"/>
      <c r="AB1778" s="25"/>
      <c r="AC1778" s="12"/>
      <c r="AD1778" s="12"/>
      <c r="AK1778" s="12"/>
      <c r="AL1778" s="30"/>
      <c r="AM1778" s="32"/>
      <c r="AQ1778" s="12"/>
      <c r="AR1778" s="12"/>
      <c r="AS1778" s="12"/>
      <c r="AZ1778" s="49"/>
      <c r="BA1778" s="30"/>
      <c r="BB1778" s="12"/>
      <c r="BF1778" s="12"/>
      <c r="BG1778" s="12"/>
      <c r="BH1778" s="12"/>
      <c r="BO1778" s="7"/>
      <c r="BP1778" s="7"/>
      <c r="BQ1778" s="7"/>
      <c r="BU1778" s="7"/>
      <c r="BV1778" s="7"/>
      <c r="BW1778" s="7"/>
      <c r="CD1778" s="7"/>
      <c r="CE1778" s="7"/>
      <c r="CF1778" s="7"/>
      <c r="CJ1778" s="7"/>
      <c r="CK1778" s="7"/>
      <c r="CL1778" s="7"/>
    </row>
    <row r="1779" spans="1:90">
      <c r="A1779" s="11"/>
      <c r="B1779" s="373"/>
      <c r="C1779" s="373"/>
      <c r="D1779" s="373"/>
      <c r="E1779" s="13"/>
      <c r="F1779" s="11"/>
      <c r="G1779" s="25"/>
      <c r="H1779" s="31"/>
      <c r="I1779" s="30"/>
      <c r="M1779" s="25"/>
      <c r="N1779" s="31"/>
      <c r="O1779" s="30"/>
      <c r="V1779" s="12"/>
      <c r="W1779" s="12"/>
      <c r="X1779" s="14"/>
      <c r="AB1779" s="25"/>
      <c r="AC1779" s="12"/>
      <c r="AD1779" s="12"/>
      <c r="AK1779" s="12"/>
      <c r="AL1779" s="30"/>
      <c r="AM1779" s="32"/>
      <c r="AQ1779" s="12"/>
      <c r="AR1779" s="12"/>
      <c r="AS1779" s="12"/>
      <c r="AZ1779" s="49"/>
      <c r="BA1779" s="30"/>
      <c r="BB1779" s="12"/>
      <c r="BF1779" s="12"/>
      <c r="BG1779" s="12"/>
      <c r="BH1779" s="12"/>
      <c r="BO1779" s="7"/>
      <c r="BP1779" s="7"/>
      <c r="BQ1779" s="7"/>
      <c r="BU1779" s="7"/>
      <c r="BV1779" s="7"/>
      <c r="BW1779" s="7"/>
      <c r="CD1779" s="7"/>
      <c r="CE1779" s="7"/>
      <c r="CF1779" s="7"/>
      <c r="CJ1779" s="7"/>
      <c r="CK1779" s="7"/>
      <c r="CL1779" s="7"/>
    </row>
    <row r="1780" spans="1:90">
      <c r="A1780" s="11"/>
      <c r="B1780" s="373"/>
      <c r="C1780" s="373"/>
      <c r="D1780" s="373"/>
      <c r="E1780" s="13"/>
      <c r="F1780" s="11"/>
      <c r="G1780" s="25"/>
      <c r="H1780" s="31"/>
      <c r="I1780" s="30"/>
      <c r="M1780" s="25"/>
      <c r="N1780" s="31"/>
      <c r="O1780" s="30"/>
      <c r="V1780" s="12"/>
      <c r="W1780" s="12"/>
      <c r="X1780" s="14"/>
      <c r="AB1780" s="25"/>
      <c r="AC1780" s="12"/>
      <c r="AD1780" s="12"/>
      <c r="AK1780" s="12"/>
      <c r="AL1780" s="30"/>
      <c r="AM1780" s="32"/>
      <c r="AQ1780" s="12"/>
      <c r="AR1780" s="12"/>
      <c r="AS1780" s="12"/>
      <c r="AZ1780" s="49"/>
      <c r="BA1780" s="30"/>
      <c r="BB1780" s="12"/>
      <c r="BF1780" s="12"/>
      <c r="BG1780" s="12"/>
      <c r="BH1780" s="12"/>
      <c r="BO1780" s="7"/>
      <c r="BP1780" s="7"/>
      <c r="BQ1780" s="7"/>
      <c r="BU1780" s="7"/>
      <c r="BV1780" s="7"/>
      <c r="BW1780" s="7"/>
      <c r="CD1780" s="7"/>
      <c r="CE1780" s="7"/>
      <c r="CF1780" s="7"/>
      <c r="CJ1780" s="7"/>
      <c r="CK1780" s="7"/>
      <c r="CL1780" s="7"/>
    </row>
    <row r="1781" spans="1:90">
      <c r="A1781" s="11"/>
      <c r="B1781" s="373"/>
      <c r="C1781" s="373"/>
      <c r="D1781" s="373"/>
      <c r="E1781" s="13"/>
      <c r="F1781" s="11"/>
      <c r="G1781" s="25"/>
      <c r="H1781" s="31"/>
      <c r="I1781" s="30"/>
      <c r="M1781" s="25"/>
      <c r="N1781" s="31"/>
      <c r="O1781" s="30"/>
      <c r="V1781" s="12"/>
      <c r="W1781" s="12"/>
      <c r="X1781" s="14"/>
      <c r="AB1781" s="25"/>
      <c r="AC1781" s="12"/>
      <c r="AD1781" s="12"/>
      <c r="AK1781" s="12"/>
      <c r="AL1781" s="30"/>
      <c r="AM1781" s="32"/>
      <c r="AQ1781" s="12"/>
      <c r="AR1781" s="12"/>
      <c r="AS1781" s="12"/>
      <c r="AZ1781" s="49"/>
      <c r="BA1781" s="30"/>
      <c r="BB1781" s="12"/>
      <c r="BF1781" s="12"/>
      <c r="BG1781" s="12"/>
      <c r="BH1781" s="12"/>
      <c r="BO1781" s="7"/>
      <c r="BP1781" s="7"/>
      <c r="BQ1781" s="7"/>
      <c r="BU1781" s="7"/>
      <c r="BV1781" s="7"/>
      <c r="BW1781" s="7"/>
      <c r="CD1781" s="7"/>
      <c r="CE1781" s="7"/>
      <c r="CF1781" s="7"/>
      <c r="CJ1781" s="7"/>
      <c r="CK1781" s="7"/>
      <c r="CL1781" s="7"/>
    </row>
    <row r="1782" spans="1:90">
      <c r="A1782" s="11"/>
      <c r="B1782" s="373"/>
      <c r="C1782" s="373"/>
      <c r="D1782" s="373"/>
      <c r="E1782" s="13"/>
      <c r="F1782" s="11"/>
      <c r="G1782" s="25"/>
      <c r="H1782" s="31"/>
      <c r="I1782" s="30"/>
      <c r="M1782" s="25"/>
      <c r="N1782" s="31"/>
      <c r="O1782" s="30"/>
      <c r="V1782" s="12"/>
      <c r="W1782" s="12"/>
      <c r="X1782" s="14"/>
      <c r="AB1782" s="25"/>
      <c r="AC1782" s="12"/>
      <c r="AD1782" s="12"/>
      <c r="AK1782" s="12"/>
      <c r="AL1782" s="30"/>
      <c r="AM1782" s="32"/>
      <c r="AQ1782" s="12"/>
      <c r="AR1782" s="12"/>
      <c r="AS1782" s="12"/>
      <c r="AZ1782" s="49"/>
      <c r="BA1782" s="30"/>
      <c r="BB1782" s="12"/>
      <c r="BF1782" s="12"/>
      <c r="BG1782" s="12"/>
      <c r="BH1782" s="12"/>
      <c r="BO1782" s="7"/>
      <c r="BP1782" s="7"/>
      <c r="BQ1782" s="7"/>
      <c r="BU1782" s="7"/>
      <c r="BV1782" s="7"/>
      <c r="BW1782" s="7"/>
      <c r="CD1782" s="7"/>
      <c r="CE1782" s="7"/>
      <c r="CF1782" s="7"/>
      <c r="CJ1782" s="7"/>
      <c r="CK1782" s="7"/>
      <c r="CL1782" s="7"/>
    </row>
    <row r="1783" spans="1:90">
      <c r="A1783" s="11"/>
      <c r="B1783" s="373"/>
      <c r="C1783" s="373"/>
      <c r="D1783" s="373"/>
      <c r="E1783" s="13"/>
      <c r="F1783" s="11"/>
      <c r="G1783" s="25"/>
      <c r="H1783" s="31"/>
      <c r="I1783" s="30"/>
      <c r="M1783" s="25"/>
      <c r="N1783" s="31"/>
      <c r="O1783" s="30"/>
      <c r="V1783" s="12"/>
      <c r="W1783" s="12"/>
      <c r="X1783" s="14"/>
      <c r="AB1783" s="25"/>
      <c r="AC1783" s="12"/>
      <c r="AD1783" s="12"/>
      <c r="AK1783" s="12"/>
      <c r="AL1783" s="30"/>
      <c r="AM1783" s="32"/>
      <c r="AQ1783" s="12"/>
      <c r="AR1783" s="12"/>
      <c r="AS1783" s="12"/>
      <c r="AZ1783" s="49"/>
      <c r="BA1783" s="30"/>
      <c r="BB1783" s="12"/>
      <c r="BF1783" s="12"/>
      <c r="BG1783" s="12"/>
      <c r="BH1783" s="12"/>
      <c r="BO1783" s="7"/>
      <c r="BP1783" s="7"/>
      <c r="BQ1783" s="7"/>
      <c r="BU1783" s="7"/>
      <c r="BV1783" s="7"/>
      <c r="BW1783" s="7"/>
      <c r="CD1783" s="7"/>
      <c r="CE1783" s="7"/>
      <c r="CF1783" s="7"/>
      <c r="CJ1783" s="7"/>
      <c r="CK1783" s="7"/>
      <c r="CL1783" s="7"/>
    </row>
    <row r="1784" spans="1:90">
      <c r="A1784" s="11"/>
      <c r="B1784" s="373"/>
      <c r="C1784" s="373"/>
      <c r="D1784" s="373"/>
      <c r="E1784" s="13"/>
      <c r="F1784" s="11"/>
      <c r="G1784" s="25"/>
      <c r="H1784" s="31"/>
      <c r="I1784" s="30"/>
      <c r="M1784" s="25"/>
      <c r="N1784" s="31"/>
      <c r="O1784" s="30"/>
      <c r="V1784" s="12"/>
      <c r="W1784" s="12"/>
      <c r="X1784" s="14"/>
      <c r="AB1784" s="25"/>
      <c r="AC1784" s="12"/>
      <c r="AD1784" s="12"/>
      <c r="AK1784" s="12"/>
      <c r="AL1784" s="30"/>
      <c r="AM1784" s="32"/>
      <c r="AQ1784" s="12"/>
      <c r="AR1784" s="12"/>
      <c r="AS1784" s="12"/>
      <c r="AZ1784" s="49"/>
      <c r="BA1784" s="30"/>
      <c r="BB1784" s="12"/>
      <c r="BF1784" s="12"/>
      <c r="BG1784" s="12"/>
      <c r="BH1784" s="12"/>
      <c r="BO1784" s="7"/>
      <c r="BP1784" s="7"/>
      <c r="BQ1784" s="7"/>
      <c r="BU1784" s="7"/>
      <c r="BV1784" s="7"/>
      <c r="BW1784" s="7"/>
      <c r="CD1784" s="7"/>
      <c r="CE1784" s="7"/>
      <c r="CF1784" s="7"/>
      <c r="CJ1784" s="7"/>
      <c r="CK1784" s="7"/>
      <c r="CL1784" s="7"/>
    </row>
    <row r="1785" spans="1:90">
      <c r="A1785" s="11"/>
      <c r="B1785" s="373"/>
      <c r="C1785" s="373"/>
      <c r="D1785" s="373"/>
      <c r="E1785" s="13"/>
      <c r="F1785" s="11"/>
      <c r="G1785" s="25"/>
      <c r="H1785" s="31"/>
      <c r="I1785" s="30"/>
      <c r="M1785" s="25"/>
      <c r="N1785" s="31"/>
      <c r="O1785" s="30"/>
      <c r="V1785" s="12"/>
      <c r="W1785" s="12"/>
      <c r="X1785" s="14"/>
      <c r="AB1785" s="25"/>
      <c r="AC1785" s="12"/>
      <c r="AD1785" s="12"/>
      <c r="AK1785" s="12"/>
      <c r="AL1785" s="30"/>
      <c r="AM1785" s="32"/>
      <c r="AQ1785" s="12"/>
      <c r="AR1785" s="12"/>
      <c r="AS1785" s="12"/>
      <c r="AZ1785" s="49"/>
      <c r="BA1785" s="30"/>
      <c r="BB1785" s="12"/>
      <c r="BF1785" s="12"/>
      <c r="BG1785" s="12"/>
      <c r="BH1785" s="12"/>
      <c r="BO1785" s="7"/>
      <c r="BP1785" s="7"/>
      <c r="BQ1785" s="7"/>
      <c r="BU1785" s="7"/>
      <c r="BV1785" s="7"/>
      <c r="BW1785" s="7"/>
      <c r="CD1785" s="7"/>
      <c r="CE1785" s="7"/>
      <c r="CF1785" s="7"/>
      <c r="CJ1785" s="7"/>
      <c r="CK1785" s="7"/>
      <c r="CL1785" s="7"/>
    </row>
    <row r="1786" spans="1:90">
      <c r="A1786" s="11"/>
      <c r="B1786" s="373"/>
      <c r="C1786" s="373"/>
      <c r="D1786" s="373"/>
      <c r="E1786" s="13"/>
      <c r="F1786" s="11"/>
      <c r="G1786" s="25"/>
      <c r="H1786" s="31"/>
      <c r="I1786" s="30"/>
      <c r="M1786" s="25"/>
      <c r="N1786" s="31"/>
      <c r="O1786" s="30"/>
      <c r="V1786" s="12"/>
      <c r="W1786" s="12"/>
      <c r="X1786" s="14"/>
      <c r="AB1786" s="25"/>
      <c r="AC1786" s="12"/>
      <c r="AD1786" s="12"/>
      <c r="AK1786" s="12"/>
      <c r="AL1786" s="30"/>
      <c r="AM1786" s="32"/>
      <c r="AQ1786" s="12"/>
      <c r="AR1786" s="12"/>
      <c r="AS1786" s="12"/>
      <c r="AZ1786" s="49"/>
      <c r="BA1786" s="30"/>
      <c r="BB1786" s="12"/>
      <c r="BF1786" s="12"/>
      <c r="BG1786" s="12"/>
      <c r="BH1786" s="12"/>
      <c r="BO1786" s="7"/>
      <c r="BP1786" s="7"/>
      <c r="BQ1786" s="7"/>
      <c r="BU1786" s="7"/>
      <c r="BV1786" s="7"/>
      <c r="BW1786" s="7"/>
      <c r="CD1786" s="7"/>
      <c r="CE1786" s="7"/>
      <c r="CF1786" s="7"/>
      <c r="CJ1786" s="7"/>
      <c r="CK1786" s="7"/>
      <c r="CL1786" s="7"/>
    </row>
    <row r="1787" spans="1:90">
      <c r="A1787" s="11"/>
      <c r="B1787" s="373"/>
      <c r="C1787" s="373"/>
      <c r="D1787" s="373"/>
      <c r="E1787" s="13"/>
      <c r="F1787" s="11"/>
      <c r="G1787" s="25"/>
      <c r="H1787" s="31"/>
      <c r="I1787" s="30"/>
      <c r="M1787" s="25"/>
      <c r="N1787" s="31"/>
      <c r="O1787" s="30"/>
      <c r="V1787" s="12"/>
      <c r="W1787" s="12"/>
      <c r="X1787" s="14"/>
      <c r="AB1787" s="25"/>
      <c r="AC1787" s="12"/>
      <c r="AD1787" s="12"/>
      <c r="AK1787" s="12"/>
      <c r="AL1787" s="30"/>
      <c r="AM1787" s="32"/>
      <c r="AQ1787" s="12"/>
      <c r="AR1787" s="12"/>
      <c r="AS1787" s="12"/>
      <c r="AZ1787" s="49"/>
      <c r="BA1787" s="30"/>
      <c r="BB1787" s="12"/>
      <c r="BF1787" s="12"/>
      <c r="BG1787" s="12"/>
      <c r="BH1787" s="12"/>
      <c r="BO1787" s="7"/>
      <c r="BP1787" s="7"/>
      <c r="BQ1787" s="7"/>
      <c r="BU1787" s="7"/>
      <c r="BV1787" s="7"/>
      <c r="BW1787" s="7"/>
      <c r="CD1787" s="7"/>
      <c r="CE1787" s="7"/>
      <c r="CF1787" s="7"/>
      <c r="CJ1787" s="7"/>
      <c r="CK1787" s="7"/>
      <c r="CL1787" s="7"/>
    </row>
    <row r="1788" spans="1:90">
      <c r="A1788" s="11"/>
      <c r="B1788" s="373"/>
      <c r="C1788" s="373"/>
      <c r="D1788" s="373"/>
      <c r="E1788" s="13"/>
      <c r="F1788" s="11"/>
      <c r="G1788" s="25"/>
      <c r="H1788" s="31"/>
      <c r="I1788" s="30"/>
      <c r="M1788" s="25"/>
      <c r="N1788" s="31"/>
      <c r="O1788" s="30"/>
      <c r="V1788" s="12"/>
      <c r="W1788" s="12"/>
      <c r="X1788" s="14"/>
      <c r="AB1788" s="25"/>
      <c r="AC1788" s="12"/>
      <c r="AD1788" s="12"/>
      <c r="AK1788" s="12"/>
      <c r="AL1788" s="30"/>
      <c r="AM1788" s="32"/>
      <c r="AQ1788" s="12"/>
      <c r="AR1788" s="12"/>
      <c r="AS1788" s="12"/>
      <c r="AZ1788" s="49"/>
      <c r="BA1788" s="30"/>
      <c r="BB1788" s="12"/>
      <c r="BF1788" s="12"/>
      <c r="BG1788" s="12"/>
      <c r="BH1788" s="12"/>
      <c r="BO1788" s="7"/>
      <c r="BP1788" s="7"/>
      <c r="BQ1788" s="7"/>
      <c r="BU1788" s="7"/>
      <c r="BV1788" s="7"/>
      <c r="BW1788" s="7"/>
      <c r="CD1788" s="7"/>
      <c r="CE1788" s="7"/>
      <c r="CF1788" s="7"/>
      <c r="CJ1788" s="7"/>
      <c r="CK1788" s="7"/>
      <c r="CL1788" s="7"/>
    </row>
    <row r="1789" spans="1:90">
      <c r="A1789" s="11"/>
      <c r="B1789" s="373"/>
      <c r="C1789" s="373"/>
      <c r="D1789" s="373"/>
      <c r="E1789" s="13"/>
      <c r="F1789" s="11"/>
      <c r="G1789" s="25"/>
      <c r="H1789" s="31"/>
      <c r="I1789" s="30"/>
      <c r="M1789" s="25"/>
      <c r="N1789" s="31"/>
      <c r="O1789" s="30"/>
      <c r="V1789" s="12"/>
      <c r="W1789" s="12"/>
      <c r="X1789" s="14"/>
      <c r="AB1789" s="25"/>
      <c r="AC1789" s="12"/>
      <c r="AD1789" s="12"/>
      <c r="AK1789" s="12"/>
      <c r="AL1789" s="30"/>
      <c r="AM1789" s="32"/>
      <c r="AQ1789" s="12"/>
      <c r="AR1789" s="12"/>
      <c r="AS1789" s="12"/>
      <c r="AZ1789" s="49"/>
      <c r="BA1789" s="30"/>
      <c r="BB1789" s="12"/>
      <c r="BF1789" s="12"/>
      <c r="BG1789" s="12"/>
      <c r="BH1789" s="12"/>
      <c r="BO1789" s="7"/>
      <c r="BP1789" s="7"/>
      <c r="BQ1789" s="7"/>
      <c r="BU1789" s="7"/>
      <c r="BV1789" s="7"/>
      <c r="BW1789" s="7"/>
      <c r="CD1789" s="7"/>
      <c r="CE1789" s="7"/>
      <c r="CF1789" s="7"/>
      <c r="CJ1789" s="7"/>
      <c r="CK1789" s="7"/>
      <c r="CL1789" s="7"/>
    </row>
    <row r="1790" spans="1:90">
      <c r="A1790" s="11"/>
      <c r="B1790" s="373"/>
      <c r="C1790" s="373"/>
      <c r="D1790" s="373"/>
      <c r="E1790" s="13"/>
      <c r="F1790" s="11"/>
      <c r="G1790" s="25"/>
      <c r="H1790" s="31"/>
      <c r="I1790" s="30"/>
      <c r="M1790" s="25"/>
      <c r="N1790" s="31"/>
      <c r="O1790" s="30"/>
      <c r="V1790" s="12"/>
      <c r="W1790" s="12"/>
      <c r="X1790" s="14"/>
      <c r="AB1790" s="25"/>
      <c r="AC1790" s="12"/>
      <c r="AD1790" s="12"/>
      <c r="AK1790" s="12"/>
      <c r="AL1790" s="30"/>
      <c r="AM1790" s="32"/>
      <c r="AQ1790" s="12"/>
      <c r="AR1790" s="12"/>
      <c r="AS1790" s="12"/>
      <c r="AZ1790" s="49"/>
      <c r="BA1790" s="30"/>
      <c r="BB1790" s="12"/>
      <c r="BF1790" s="12"/>
      <c r="BG1790" s="12"/>
      <c r="BH1790" s="12"/>
      <c r="BO1790" s="7"/>
      <c r="BP1790" s="7"/>
      <c r="BQ1790" s="7"/>
      <c r="BU1790" s="7"/>
      <c r="BV1790" s="7"/>
      <c r="BW1790" s="7"/>
      <c r="CD1790" s="7"/>
      <c r="CE1790" s="7"/>
      <c r="CF1790" s="7"/>
      <c r="CJ1790" s="7"/>
      <c r="CK1790" s="7"/>
      <c r="CL1790" s="7"/>
    </row>
    <row r="1791" spans="1:90">
      <c r="A1791" s="11"/>
      <c r="B1791" s="373"/>
      <c r="C1791" s="373"/>
      <c r="D1791" s="373"/>
      <c r="E1791" s="13"/>
      <c r="F1791" s="11"/>
      <c r="G1791" s="25"/>
      <c r="H1791" s="31"/>
      <c r="I1791" s="30"/>
      <c r="M1791" s="25"/>
      <c r="N1791" s="31"/>
      <c r="O1791" s="30"/>
      <c r="V1791" s="12"/>
      <c r="W1791" s="12"/>
      <c r="X1791" s="14"/>
      <c r="AB1791" s="25"/>
      <c r="AC1791" s="12"/>
      <c r="AD1791" s="12"/>
      <c r="AK1791" s="12"/>
      <c r="AL1791" s="30"/>
      <c r="AM1791" s="32"/>
      <c r="AQ1791" s="12"/>
      <c r="AR1791" s="12"/>
      <c r="AS1791" s="12"/>
      <c r="AZ1791" s="49"/>
      <c r="BA1791" s="30"/>
      <c r="BB1791" s="12"/>
      <c r="BF1791" s="12"/>
      <c r="BG1791" s="12"/>
      <c r="BH1791" s="12"/>
      <c r="BO1791" s="7"/>
      <c r="BP1791" s="7"/>
      <c r="BQ1791" s="7"/>
      <c r="BU1791" s="7"/>
      <c r="BV1791" s="7"/>
      <c r="BW1791" s="7"/>
      <c r="CD1791" s="7"/>
      <c r="CE1791" s="7"/>
      <c r="CF1791" s="7"/>
      <c r="CJ1791" s="7"/>
      <c r="CK1791" s="7"/>
      <c r="CL1791" s="7"/>
    </row>
    <row r="1792" spans="1:90">
      <c r="A1792" s="11"/>
      <c r="B1792" s="373"/>
      <c r="C1792" s="373"/>
      <c r="D1792" s="373"/>
      <c r="E1792" s="13"/>
      <c r="F1792" s="11"/>
      <c r="G1792" s="25"/>
      <c r="H1792" s="31"/>
      <c r="I1792" s="30"/>
      <c r="M1792" s="25"/>
      <c r="N1792" s="31"/>
      <c r="O1792" s="30"/>
      <c r="V1792" s="12"/>
      <c r="W1792" s="12"/>
      <c r="X1792" s="14"/>
      <c r="AB1792" s="25"/>
      <c r="AC1792" s="12"/>
      <c r="AD1792" s="12"/>
      <c r="AK1792" s="12"/>
      <c r="AL1792" s="30"/>
      <c r="AM1792" s="32"/>
      <c r="AQ1792" s="12"/>
      <c r="AR1792" s="12"/>
      <c r="AS1792" s="12"/>
      <c r="AZ1792" s="49"/>
      <c r="BA1792" s="30"/>
      <c r="BB1792" s="12"/>
      <c r="BF1792" s="12"/>
      <c r="BG1792" s="12"/>
      <c r="BH1792" s="12"/>
      <c r="BO1792" s="7"/>
      <c r="BP1792" s="7"/>
      <c r="BQ1792" s="7"/>
      <c r="BU1792" s="7"/>
      <c r="BV1792" s="7"/>
      <c r="BW1792" s="7"/>
      <c r="CD1792" s="7"/>
      <c r="CE1792" s="7"/>
      <c r="CF1792" s="7"/>
      <c r="CJ1792" s="7"/>
      <c r="CK1792" s="7"/>
      <c r="CL1792" s="7"/>
    </row>
    <row r="1793" spans="1:90">
      <c r="A1793" s="11"/>
      <c r="B1793" s="373"/>
      <c r="C1793" s="373"/>
      <c r="D1793" s="373"/>
      <c r="E1793" s="13"/>
      <c r="F1793" s="11"/>
      <c r="G1793" s="25"/>
      <c r="H1793" s="31"/>
      <c r="I1793" s="30"/>
      <c r="M1793" s="25"/>
      <c r="N1793" s="31"/>
      <c r="O1793" s="30"/>
      <c r="V1793" s="12"/>
      <c r="W1793" s="12"/>
      <c r="X1793" s="14"/>
      <c r="AB1793" s="25"/>
      <c r="AC1793" s="12"/>
      <c r="AD1793" s="12"/>
      <c r="AK1793" s="12"/>
      <c r="AL1793" s="30"/>
      <c r="AM1793" s="32"/>
      <c r="AQ1793" s="12"/>
      <c r="AR1793" s="12"/>
      <c r="AS1793" s="12"/>
      <c r="AZ1793" s="49"/>
      <c r="BA1793" s="30"/>
      <c r="BB1793" s="12"/>
      <c r="BF1793" s="12"/>
      <c r="BG1793" s="12"/>
      <c r="BH1793" s="12"/>
      <c r="BO1793" s="7"/>
      <c r="BP1793" s="7"/>
      <c r="BQ1793" s="7"/>
      <c r="BU1793" s="7"/>
      <c r="BV1793" s="7"/>
      <c r="BW1793" s="7"/>
      <c r="CD1793" s="7"/>
      <c r="CE1793" s="7"/>
      <c r="CF1793" s="7"/>
      <c r="CJ1793" s="7"/>
      <c r="CK1793" s="7"/>
      <c r="CL1793" s="7"/>
    </row>
    <row r="1794" spans="1:90">
      <c r="A1794" s="11"/>
      <c r="B1794" s="373"/>
      <c r="C1794" s="373"/>
      <c r="D1794" s="373"/>
      <c r="E1794" s="13"/>
      <c r="F1794" s="11"/>
      <c r="G1794" s="25"/>
      <c r="H1794" s="31"/>
      <c r="I1794" s="30"/>
      <c r="M1794" s="25"/>
      <c r="N1794" s="31"/>
      <c r="O1794" s="30"/>
      <c r="V1794" s="12"/>
      <c r="W1794" s="12"/>
      <c r="X1794" s="14"/>
      <c r="AB1794" s="25"/>
      <c r="AC1794" s="12"/>
      <c r="AD1794" s="12"/>
      <c r="AK1794" s="12"/>
      <c r="AL1794" s="30"/>
      <c r="AM1794" s="32"/>
      <c r="AQ1794" s="12"/>
      <c r="AR1794" s="12"/>
      <c r="AS1794" s="12"/>
      <c r="AZ1794" s="49"/>
      <c r="BA1794" s="30"/>
      <c r="BB1794" s="12"/>
      <c r="BF1794" s="12"/>
      <c r="BG1794" s="12"/>
      <c r="BH1794" s="12"/>
      <c r="BO1794" s="7"/>
      <c r="BP1794" s="7"/>
      <c r="BQ1794" s="7"/>
      <c r="BU1794" s="7"/>
      <c r="BV1794" s="7"/>
      <c r="BW1794" s="7"/>
      <c r="CD1794" s="7"/>
      <c r="CE1794" s="7"/>
      <c r="CF1794" s="7"/>
      <c r="CJ1794" s="7"/>
      <c r="CK1794" s="7"/>
      <c r="CL1794" s="7"/>
    </row>
    <row r="1795" spans="1:90">
      <c r="A1795" s="11"/>
      <c r="B1795" s="373"/>
      <c r="C1795" s="373"/>
      <c r="D1795" s="373"/>
      <c r="E1795" s="13"/>
      <c r="F1795" s="11"/>
      <c r="G1795" s="25"/>
      <c r="H1795" s="31"/>
      <c r="I1795" s="30"/>
      <c r="M1795" s="25"/>
      <c r="N1795" s="31"/>
      <c r="O1795" s="30"/>
      <c r="V1795" s="12"/>
      <c r="W1795" s="12"/>
      <c r="X1795" s="14"/>
      <c r="AB1795" s="25"/>
      <c r="AC1795" s="12"/>
      <c r="AD1795" s="12"/>
      <c r="AK1795" s="12"/>
      <c r="AL1795" s="30"/>
      <c r="AM1795" s="32"/>
      <c r="AQ1795" s="12"/>
      <c r="AR1795" s="12"/>
      <c r="AS1795" s="12"/>
      <c r="AZ1795" s="49"/>
      <c r="BA1795" s="30"/>
      <c r="BB1795" s="12"/>
      <c r="BF1795" s="12"/>
      <c r="BG1795" s="12"/>
      <c r="BH1795" s="12"/>
      <c r="BO1795" s="7"/>
      <c r="BP1795" s="7"/>
      <c r="BQ1795" s="7"/>
      <c r="BU1795" s="7"/>
      <c r="BV1795" s="7"/>
      <c r="BW1795" s="7"/>
      <c r="CD1795" s="7"/>
      <c r="CE1795" s="7"/>
      <c r="CF1795" s="7"/>
      <c r="CJ1795" s="7"/>
      <c r="CK1795" s="7"/>
      <c r="CL1795" s="7"/>
    </row>
    <row r="1796" spans="1:90">
      <c r="A1796" s="11"/>
      <c r="B1796" s="373"/>
      <c r="C1796" s="373"/>
      <c r="D1796" s="373"/>
      <c r="E1796" s="13"/>
      <c r="F1796" s="11"/>
      <c r="G1796" s="25"/>
      <c r="H1796" s="31"/>
      <c r="I1796" s="30"/>
      <c r="M1796" s="25"/>
      <c r="N1796" s="31"/>
      <c r="O1796" s="30"/>
      <c r="V1796" s="12"/>
      <c r="W1796" s="12"/>
      <c r="X1796" s="14"/>
      <c r="AB1796" s="25"/>
      <c r="AC1796" s="12"/>
      <c r="AD1796" s="12"/>
      <c r="AK1796" s="12"/>
      <c r="AL1796" s="30"/>
      <c r="AM1796" s="32"/>
      <c r="AQ1796" s="12"/>
      <c r="AR1796" s="12"/>
      <c r="AS1796" s="12"/>
      <c r="AZ1796" s="49"/>
      <c r="BA1796" s="30"/>
      <c r="BB1796" s="12"/>
      <c r="BF1796" s="12"/>
      <c r="BG1796" s="12"/>
      <c r="BH1796" s="12"/>
      <c r="BO1796" s="7"/>
      <c r="BP1796" s="7"/>
      <c r="BQ1796" s="7"/>
      <c r="BU1796" s="7"/>
      <c r="BV1796" s="7"/>
      <c r="BW1796" s="7"/>
      <c r="CD1796" s="7"/>
      <c r="CE1796" s="7"/>
      <c r="CF1796" s="7"/>
      <c r="CJ1796" s="7"/>
      <c r="CK1796" s="7"/>
      <c r="CL1796" s="7"/>
    </row>
    <row r="1797" spans="1:90">
      <c r="A1797" s="11"/>
      <c r="B1797" s="373"/>
      <c r="C1797" s="373"/>
      <c r="D1797" s="373"/>
      <c r="E1797" s="13"/>
      <c r="F1797" s="11"/>
      <c r="G1797" s="25"/>
      <c r="H1797" s="31"/>
      <c r="I1797" s="30"/>
      <c r="M1797" s="25"/>
      <c r="N1797" s="31"/>
      <c r="O1797" s="30"/>
      <c r="V1797" s="12"/>
      <c r="W1797" s="12"/>
      <c r="X1797" s="14"/>
      <c r="AB1797" s="25"/>
      <c r="AC1797" s="12"/>
      <c r="AD1797" s="12"/>
      <c r="AK1797" s="12"/>
      <c r="AL1797" s="30"/>
      <c r="AM1797" s="32"/>
      <c r="AQ1797" s="12"/>
      <c r="AR1797" s="12"/>
      <c r="AS1797" s="12"/>
      <c r="AZ1797" s="49"/>
      <c r="BA1797" s="30"/>
      <c r="BB1797" s="12"/>
      <c r="BF1797" s="12"/>
      <c r="BG1797" s="12"/>
      <c r="BH1797" s="12"/>
      <c r="BO1797" s="7"/>
      <c r="BP1797" s="7"/>
      <c r="BQ1797" s="7"/>
      <c r="BU1797" s="7"/>
      <c r="BV1797" s="7"/>
      <c r="BW1797" s="7"/>
      <c r="CD1797" s="7"/>
      <c r="CE1797" s="7"/>
      <c r="CF1797" s="7"/>
      <c r="CJ1797" s="7"/>
      <c r="CK1797" s="7"/>
      <c r="CL1797" s="7"/>
    </row>
    <row r="1798" spans="1:90">
      <c r="A1798" s="11"/>
      <c r="B1798" s="373"/>
      <c r="C1798" s="373"/>
      <c r="D1798" s="373"/>
      <c r="E1798" s="13"/>
      <c r="F1798" s="11"/>
      <c r="G1798" s="25"/>
      <c r="H1798" s="31"/>
      <c r="I1798" s="30"/>
      <c r="M1798" s="25"/>
      <c r="N1798" s="31"/>
      <c r="O1798" s="30"/>
      <c r="V1798" s="12"/>
      <c r="W1798" s="12"/>
      <c r="X1798" s="14"/>
      <c r="AB1798" s="25"/>
      <c r="AC1798" s="12"/>
      <c r="AD1798" s="12"/>
      <c r="AK1798" s="12"/>
      <c r="AL1798" s="30"/>
      <c r="AM1798" s="32"/>
      <c r="AQ1798" s="12"/>
      <c r="AR1798" s="12"/>
      <c r="AS1798" s="12"/>
      <c r="AZ1798" s="49"/>
      <c r="BA1798" s="30"/>
      <c r="BB1798" s="12"/>
      <c r="BF1798" s="12"/>
      <c r="BG1798" s="12"/>
      <c r="BH1798" s="12"/>
      <c r="BO1798" s="7"/>
      <c r="BP1798" s="7"/>
      <c r="BQ1798" s="7"/>
      <c r="BU1798" s="7"/>
      <c r="BV1798" s="7"/>
      <c r="BW1798" s="7"/>
      <c r="CD1798" s="7"/>
      <c r="CE1798" s="7"/>
      <c r="CF1798" s="7"/>
      <c r="CJ1798" s="7"/>
      <c r="CK1798" s="7"/>
      <c r="CL1798" s="7"/>
    </row>
    <row r="1799" spans="1:90">
      <c r="A1799" s="11"/>
      <c r="B1799" s="373"/>
      <c r="C1799" s="373"/>
      <c r="D1799" s="373"/>
      <c r="E1799" s="13"/>
      <c r="F1799" s="11"/>
      <c r="G1799" s="25"/>
      <c r="H1799" s="31"/>
      <c r="I1799" s="30"/>
      <c r="M1799" s="25"/>
      <c r="N1799" s="31"/>
      <c r="O1799" s="30"/>
      <c r="V1799" s="12"/>
      <c r="W1799" s="12"/>
      <c r="X1799" s="14"/>
      <c r="AB1799" s="25"/>
      <c r="AC1799" s="12"/>
      <c r="AD1799" s="12"/>
      <c r="AK1799" s="12"/>
      <c r="AL1799" s="30"/>
      <c r="AM1799" s="32"/>
      <c r="AQ1799" s="12"/>
      <c r="AR1799" s="12"/>
      <c r="AS1799" s="12"/>
      <c r="AZ1799" s="49"/>
      <c r="BA1799" s="30"/>
      <c r="BB1799" s="12"/>
      <c r="BF1799" s="12"/>
      <c r="BG1799" s="12"/>
      <c r="BH1799" s="12"/>
      <c r="BO1799" s="7"/>
      <c r="BP1799" s="7"/>
      <c r="BQ1799" s="7"/>
      <c r="BU1799" s="7"/>
      <c r="BV1799" s="7"/>
      <c r="BW1799" s="7"/>
      <c r="CD1799" s="7"/>
      <c r="CE1799" s="7"/>
      <c r="CF1799" s="7"/>
      <c r="CJ1799" s="7"/>
      <c r="CK1799" s="7"/>
      <c r="CL1799" s="7"/>
    </row>
    <row r="1800" spans="1:90">
      <c r="A1800" s="11"/>
      <c r="B1800" s="373"/>
      <c r="C1800" s="373"/>
      <c r="D1800" s="373"/>
      <c r="E1800" s="13"/>
      <c r="F1800" s="11"/>
      <c r="G1800" s="25"/>
      <c r="H1800" s="31"/>
      <c r="I1800" s="30"/>
      <c r="M1800" s="25"/>
      <c r="N1800" s="31"/>
      <c r="O1800" s="30"/>
      <c r="V1800" s="12"/>
      <c r="W1800" s="12"/>
      <c r="X1800" s="14"/>
      <c r="AB1800" s="25"/>
      <c r="AC1800" s="12"/>
      <c r="AD1800" s="12"/>
      <c r="AK1800" s="12"/>
      <c r="AL1800" s="30"/>
      <c r="AM1800" s="32"/>
      <c r="AQ1800" s="12"/>
      <c r="AR1800" s="12"/>
      <c r="AS1800" s="12"/>
      <c r="AZ1800" s="49"/>
      <c r="BA1800" s="30"/>
      <c r="BB1800" s="12"/>
      <c r="BF1800" s="12"/>
      <c r="BG1800" s="12"/>
      <c r="BH1800" s="12"/>
      <c r="BO1800" s="7"/>
      <c r="BP1800" s="7"/>
      <c r="BQ1800" s="7"/>
      <c r="BU1800" s="7"/>
      <c r="BV1800" s="7"/>
      <c r="BW1800" s="7"/>
      <c r="CD1800" s="7"/>
      <c r="CE1800" s="7"/>
      <c r="CF1800" s="7"/>
      <c r="CJ1800" s="7"/>
      <c r="CK1800" s="7"/>
      <c r="CL1800" s="7"/>
    </row>
    <row r="1801" spans="1:90">
      <c r="A1801" s="11"/>
      <c r="B1801" s="373"/>
      <c r="C1801" s="373"/>
      <c r="D1801" s="373"/>
      <c r="E1801" s="13"/>
      <c r="F1801" s="11"/>
      <c r="G1801" s="25"/>
      <c r="H1801" s="31"/>
      <c r="I1801" s="30"/>
      <c r="M1801" s="25"/>
      <c r="N1801" s="31"/>
      <c r="O1801" s="30"/>
      <c r="V1801" s="12"/>
      <c r="W1801" s="12"/>
      <c r="X1801" s="14"/>
      <c r="AB1801" s="25"/>
      <c r="AC1801" s="12"/>
      <c r="AD1801" s="12"/>
      <c r="AK1801" s="12"/>
      <c r="AL1801" s="30"/>
      <c r="AM1801" s="32"/>
      <c r="AQ1801" s="12"/>
      <c r="AR1801" s="12"/>
      <c r="AS1801" s="12"/>
      <c r="AZ1801" s="49"/>
      <c r="BA1801" s="30"/>
      <c r="BB1801" s="12"/>
      <c r="BF1801" s="12"/>
      <c r="BG1801" s="12"/>
      <c r="BH1801" s="12"/>
      <c r="BO1801" s="7"/>
      <c r="BP1801" s="7"/>
      <c r="BQ1801" s="7"/>
      <c r="BU1801" s="7"/>
      <c r="BV1801" s="7"/>
      <c r="BW1801" s="7"/>
      <c r="CD1801" s="7"/>
      <c r="CE1801" s="7"/>
      <c r="CF1801" s="7"/>
      <c r="CJ1801" s="7"/>
      <c r="CK1801" s="7"/>
      <c r="CL1801" s="7"/>
    </row>
    <row r="1802" spans="1:90">
      <c r="A1802" s="11"/>
      <c r="B1802" s="373"/>
      <c r="C1802" s="373"/>
      <c r="D1802" s="373"/>
      <c r="E1802" s="13"/>
      <c r="F1802" s="11"/>
      <c r="G1802" s="25"/>
      <c r="H1802" s="31"/>
      <c r="I1802" s="30"/>
      <c r="M1802" s="25"/>
      <c r="N1802" s="31"/>
      <c r="O1802" s="30"/>
      <c r="V1802" s="12"/>
      <c r="W1802" s="12"/>
      <c r="X1802" s="14"/>
      <c r="AB1802" s="25"/>
      <c r="AC1802" s="12"/>
      <c r="AD1802" s="12"/>
      <c r="AK1802" s="12"/>
      <c r="AL1802" s="30"/>
      <c r="AM1802" s="32"/>
      <c r="AQ1802" s="12"/>
      <c r="AR1802" s="12"/>
      <c r="AS1802" s="12"/>
      <c r="AZ1802" s="49"/>
      <c r="BA1802" s="30"/>
      <c r="BB1802" s="12"/>
      <c r="BF1802" s="12"/>
      <c r="BG1802" s="12"/>
      <c r="BH1802" s="12"/>
      <c r="BO1802" s="7"/>
      <c r="BP1802" s="7"/>
      <c r="BQ1802" s="7"/>
      <c r="BU1802" s="7"/>
      <c r="BV1802" s="7"/>
      <c r="BW1802" s="7"/>
      <c r="CD1802" s="7"/>
      <c r="CE1802" s="7"/>
      <c r="CF1802" s="7"/>
      <c r="CJ1802" s="7"/>
      <c r="CK1802" s="7"/>
      <c r="CL1802" s="7"/>
    </row>
    <row r="1803" spans="1:90">
      <c r="A1803" s="11"/>
      <c r="B1803" s="373"/>
      <c r="C1803" s="373"/>
      <c r="D1803" s="373"/>
      <c r="E1803" s="13"/>
      <c r="F1803" s="11"/>
      <c r="G1803" s="25"/>
      <c r="H1803" s="31"/>
      <c r="I1803" s="30"/>
      <c r="M1803" s="25"/>
      <c r="N1803" s="31"/>
      <c r="O1803" s="30"/>
      <c r="V1803" s="12"/>
      <c r="W1803" s="12"/>
      <c r="X1803" s="14"/>
      <c r="AB1803" s="25"/>
      <c r="AC1803" s="12"/>
      <c r="AD1803" s="12"/>
      <c r="AK1803" s="12"/>
      <c r="AL1803" s="30"/>
      <c r="AM1803" s="32"/>
      <c r="AQ1803" s="12"/>
      <c r="AR1803" s="12"/>
      <c r="AS1803" s="12"/>
      <c r="AZ1803" s="49"/>
      <c r="BA1803" s="30"/>
      <c r="BB1803" s="12"/>
      <c r="BF1803" s="12"/>
      <c r="BG1803" s="12"/>
      <c r="BH1803" s="12"/>
      <c r="BO1803" s="7"/>
      <c r="BP1803" s="7"/>
      <c r="BQ1803" s="7"/>
      <c r="BU1803" s="7"/>
      <c r="BV1803" s="7"/>
      <c r="BW1803" s="7"/>
      <c r="CD1803" s="7"/>
      <c r="CE1803" s="7"/>
      <c r="CF1803" s="7"/>
      <c r="CJ1803" s="7"/>
      <c r="CK1803" s="7"/>
      <c r="CL1803" s="7"/>
    </row>
    <row r="1804" spans="1:90">
      <c r="A1804" s="11"/>
      <c r="B1804" s="373"/>
      <c r="C1804" s="373"/>
      <c r="D1804" s="373"/>
      <c r="E1804" s="13"/>
      <c r="F1804" s="11"/>
      <c r="G1804" s="25"/>
      <c r="H1804" s="31"/>
      <c r="I1804" s="30"/>
      <c r="M1804" s="25"/>
      <c r="N1804" s="31"/>
      <c r="O1804" s="30"/>
      <c r="V1804" s="12"/>
      <c r="W1804" s="12"/>
      <c r="X1804" s="14"/>
      <c r="AB1804" s="25"/>
      <c r="AC1804" s="12"/>
      <c r="AD1804" s="12"/>
      <c r="AK1804" s="12"/>
      <c r="AL1804" s="30"/>
      <c r="AM1804" s="32"/>
      <c r="AQ1804" s="12"/>
      <c r="AR1804" s="12"/>
      <c r="AS1804" s="12"/>
      <c r="AZ1804" s="49"/>
      <c r="BA1804" s="30"/>
      <c r="BB1804" s="12"/>
      <c r="BF1804" s="12"/>
      <c r="BG1804" s="12"/>
      <c r="BH1804" s="12"/>
      <c r="BO1804" s="7"/>
      <c r="BP1804" s="7"/>
      <c r="BQ1804" s="7"/>
      <c r="BU1804" s="7"/>
      <c r="BV1804" s="7"/>
      <c r="BW1804" s="7"/>
      <c r="CD1804" s="7"/>
      <c r="CE1804" s="7"/>
      <c r="CF1804" s="7"/>
      <c r="CJ1804" s="7"/>
      <c r="CK1804" s="7"/>
      <c r="CL1804" s="7"/>
    </row>
    <row r="1805" spans="1:90">
      <c r="A1805" s="11"/>
      <c r="B1805" s="373"/>
      <c r="C1805" s="373"/>
      <c r="D1805" s="373"/>
      <c r="E1805" s="13"/>
      <c r="F1805" s="11"/>
      <c r="G1805" s="25"/>
      <c r="H1805" s="31"/>
      <c r="I1805" s="30"/>
      <c r="M1805" s="25"/>
      <c r="N1805" s="31"/>
      <c r="O1805" s="30"/>
      <c r="V1805" s="12"/>
      <c r="W1805" s="12"/>
      <c r="X1805" s="14"/>
      <c r="AB1805" s="25"/>
      <c r="AC1805" s="12"/>
      <c r="AD1805" s="12"/>
      <c r="AK1805" s="12"/>
      <c r="AL1805" s="30"/>
      <c r="AM1805" s="32"/>
      <c r="AQ1805" s="12"/>
      <c r="AR1805" s="12"/>
      <c r="AS1805" s="12"/>
      <c r="AZ1805" s="49"/>
      <c r="BA1805" s="30"/>
      <c r="BB1805" s="12"/>
      <c r="BF1805" s="12"/>
      <c r="BG1805" s="12"/>
      <c r="BH1805" s="12"/>
      <c r="BO1805" s="7"/>
      <c r="BP1805" s="7"/>
      <c r="BQ1805" s="7"/>
      <c r="BU1805" s="7"/>
      <c r="BV1805" s="7"/>
      <c r="BW1805" s="7"/>
      <c r="CD1805" s="7"/>
      <c r="CE1805" s="7"/>
      <c r="CF1805" s="7"/>
      <c r="CJ1805" s="7"/>
      <c r="CK1805" s="7"/>
      <c r="CL1805" s="7"/>
    </row>
    <row r="1806" spans="1:90">
      <c r="A1806" s="11"/>
      <c r="B1806" s="373"/>
      <c r="C1806" s="373"/>
      <c r="D1806" s="373"/>
      <c r="E1806" s="13"/>
      <c r="F1806" s="11"/>
      <c r="G1806" s="25"/>
      <c r="H1806" s="31"/>
      <c r="I1806" s="30"/>
      <c r="M1806" s="25"/>
      <c r="N1806" s="31"/>
      <c r="O1806" s="30"/>
      <c r="V1806" s="12"/>
      <c r="W1806" s="12"/>
      <c r="X1806" s="14"/>
      <c r="AB1806" s="25"/>
      <c r="AC1806" s="12"/>
      <c r="AD1806" s="12"/>
      <c r="AK1806" s="12"/>
      <c r="AL1806" s="30"/>
      <c r="AM1806" s="32"/>
      <c r="AQ1806" s="12"/>
      <c r="AR1806" s="12"/>
      <c r="AS1806" s="12"/>
      <c r="AZ1806" s="49"/>
      <c r="BA1806" s="30"/>
      <c r="BB1806" s="12"/>
      <c r="BF1806" s="12"/>
      <c r="BG1806" s="12"/>
      <c r="BH1806" s="12"/>
      <c r="BO1806" s="7"/>
      <c r="BP1806" s="7"/>
      <c r="BQ1806" s="7"/>
      <c r="BU1806" s="7"/>
      <c r="BV1806" s="7"/>
      <c r="BW1806" s="7"/>
      <c r="CD1806" s="7"/>
      <c r="CE1806" s="7"/>
      <c r="CF1806" s="7"/>
      <c r="CJ1806" s="7"/>
      <c r="CK1806" s="7"/>
      <c r="CL1806" s="7"/>
    </row>
    <row r="1807" spans="1:90">
      <c r="A1807" s="11"/>
      <c r="B1807" s="373"/>
      <c r="C1807" s="373"/>
      <c r="D1807" s="373"/>
      <c r="E1807" s="13"/>
      <c r="F1807" s="11"/>
      <c r="G1807" s="25"/>
      <c r="H1807" s="31"/>
      <c r="I1807" s="30"/>
      <c r="M1807" s="25"/>
      <c r="N1807" s="31"/>
      <c r="O1807" s="30"/>
      <c r="V1807" s="12"/>
      <c r="W1807" s="12"/>
      <c r="X1807" s="14"/>
      <c r="AB1807" s="25"/>
      <c r="AC1807" s="12"/>
      <c r="AD1807" s="12"/>
      <c r="AK1807" s="12"/>
      <c r="AL1807" s="30"/>
      <c r="AM1807" s="32"/>
      <c r="AQ1807" s="12"/>
      <c r="AR1807" s="12"/>
      <c r="AS1807" s="12"/>
      <c r="AZ1807" s="49"/>
      <c r="BA1807" s="30"/>
      <c r="BB1807" s="12"/>
      <c r="BF1807" s="12"/>
      <c r="BG1807" s="12"/>
      <c r="BH1807" s="12"/>
      <c r="BO1807" s="7"/>
      <c r="BP1807" s="7"/>
      <c r="BQ1807" s="7"/>
      <c r="BU1807" s="7"/>
      <c r="BV1807" s="7"/>
      <c r="BW1807" s="7"/>
      <c r="CD1807" s="7"/>
      <c r="CE1807" s="7"/>
      <c r="CF1807" s="7"/>
      <c r="CJ1807" s="7"/>
      <c r="CK1807" s="7"/>
      <c r="CL1807" s="7"/>
    </row>
    <row r="1808" spans="1:90">
      <c r="A1808" s="11"/>
      <c r="B1808" s="373"/>
      <c r="C1808" s="373"/>
      <c r="D1808" s="373"/>
      <c r="E1808" s="13"/>
      <c r="F1808" s="11"/>
      <c r="G1808" s="25"/>
      <c r="H1808" s="31"/>
      <c r="I1808" s="30"/>
      <c r="M1808" s="25"/>
      <c r="N1808" s="31"/>
      <c r="O1808" s="30"/>
      <c r="V1808" s="12"/>
      <c r="W1808" s="12"/>
      <c r="X1808" s="14"/>
      <c r="AB1808" s="25"/>
      <c r="AC1808" s="12"/>
      <c r="AD1808" s="12"/>
      <c r="AK1808" s="12"/>
      <c r="AL1808" s="30"/>
      <c r="AM1808" s="32"/>
      <c r="AQ1808" s="12"/>
      <c r="AR1808" s="12"/>
      <c r="AS1808" s="12"/>
      <c r="AZ1808" s="49"/>
      <c r="BA1808" s="30"/>
      <c r="BB1808" s="12"/>
      <c r="BF1808" s="12"/>
      <c r="BG1808" s="12"/>
      <c r="BH1808" s="12"/>
      <c r="BO1808" s="7"/>
      <c r="BP1808" s="7"/>
      <c r="BQ1808" s="7"/>
      <c r="BU1808" s="7"/>
      <c r="BV1808" s="7"/>
      <c r="BW1808" s="7"/>
      <c r="CD1808" s="7"/>
      <c r="CE1808" s="7"/>
      <c r="CF1808" s="7"/>
      <c r="CJ1808" s="7"/>
      <c r="CK1808" s="7"/>
      <c r="CL1808" s="7"/>
    </row>
    <row r="1809" spans="1:90">
      <c r="A1809" s="11"/>
      <c r="B1809" s="373"/>
      <c r="C1809" s="373"/>
      <c r="D1809" s="373"/>
      <c r="E1809" s="13"/>
      <c r="F1809" s="11"/>
      <c r="G1809" s="25"/>
      <c r="H1809" s="31"/>
      <c r="I1809" s="30"/>
      <c r="M1809" s="25"/>
      <c r="N1809" s="31"/>
      <c r="O1809" s="30"/>
      <c r="V1809" s="12"/>
      <c r="W1809" s="12"/>
      <c r="X1809" s="14"/>
      <c r="AB1809" s="25"/>
      <c r="AC1809" s="12"/>
      <c r="AD1809" s="12"/>
      <c r="AK1809" s="12"/>
      <c r="AL1809" s="30"/>
      <c r="AM1809" s="32"/>
      <c r="AQ1809" s="12"/>
      <c r="AR1809" s="12"/>
      <c r="AS1809" s="12"/>
      <c r="AZ1809" s="49"/>
      <c r="BA1809" s="30"/>
      <c r="BB1809" s="12"/>
      <c r="BF1809" s="12"/>
      <c r="BG1809" s="12"/>
      <c r="BH1809" s="12"/>
      <c r="BO1809" s="7"/>
      <c r="BP1809" s="7"/>
      <c r="BQ1809" s="7"/>
      <c r="BU1809" s="7"/>
      <c r="BV1809" s="7"/>
      <c r="BW1809" s="7"/>
      <c r="CD1809" s="7"/>
      <c r="CE1809" s="7"/>
      <c r="CF1809" s="7"/>
      <c r="CJ1809" s="7"/>
      <c r="CK1809" s="7"/>
      <c r="CL1809" s="7"/>
    </row>
    <row r="1810" spans="1:90">
      <c r="A1810" s="11"/>
      <c r="B1810" s="373"/>
      <c r="C1810" s="373"/>
      <c r="D1810" s="373"/>
      <c r="E1810" s="13"/>
      <c r="F1810" s="11"/>
      <c r="G1810" s="25"/>
      <c r="H1810" s="31"/>
      <c r="I1810" s="30"/>
      <c r="M1810" s="25"/>
      <c r="N1810" s="31"/>
      <c r="O1810" s="30"/>
      <c r="V1810" s="12"/>
      <c r="W1810" s="12"/>
      <c r="X1810" s="14"/>
      <c r="AB1810" s="25"/>
      <c r="AC1810" s="12"/>
      <c r="AD1810" s="12"/>
      <c r="AK1810" s="12"/>
      <c r="AL1810" s="30"/>
      <c r="AM1810" s="32"/>
      <c r="AQ1810" s="12"/>
      <c r="AR1810" s="12"/>
      <c r="AS1810" s="12"/>
      <c r="AZ1810" s="49"/>
      <c r="BA1810" s="30"/>
      <c r="BB1810" s="12"/>
      <c r="BF1810" s="12"/>
      <c r="BG1810" s="12"/>
      <c r="BH1810" s="12"/>
      <c r="BO1810" s="7"/>
      <c r="BP1810" s="7"/>
      <c r="BQ1810" s="7"/>
      <c r="BU1810" s="7"/>
      <c r="BV1810" s="7"/>
      <c r="BW1810" s="7"/>
      <c r="CD1810" s="7"/>
      <c r="CE1810" s="7"/>
      <c r="CF1810" s="7"/>
      <c r="CJ1810" s="7"/>
      <c r="CK1810" s="7"/>
      <c r="CL1810" s="7"/>
    </row>
    <row r="1811" spans="1:90">
      <c r="A1811" s="11"/>
      <c r="B1811" s="373"/>
      <c r="C1811" s="373"/>
      <c r="D1811" s="373"/>
      <c r="E1811" s="13"/>
      <c r="F1811" s="11"/>
      <c r="G1811" s="25"/>
      <c r="H1811" s="31"/>
      <c r="I1811" s="30"/>
      <c r="M1811" s="25"/>
      <c r="N1811" s="31"/>
      <c r="O1811" s="30"/>
      <c r="V1811" s="12"/>
      <c r="W1811" s="12"/>
      <c r="X1811" s="14"/>
      <c r="AB1811" s="25"/>
      <c r="AC1811" s="12"/>
      <c r="AD1811" s="12"/>
      <c r="AK1811" s="12"/>
      <c r="AL1811" s="30"/>
      <c r="AM1811" s="32"/>
      <c r="AQ1811" s="12"/>
      <c r="AR1811" s="12"/>
      <c r="AS1811" s="12"/>
      <c r="AZ1811" s="49"/>
      <c r="BA1811" s="30"/>
      <c r="BB1811" s="12"/>
      <c r="BF1811" s="12"/>
      <c r="BG1811" s="12"/>
      <c r="BH1811" s="12"/>
      <c r="BO1811" s="7"/>
      <c r="BP1811" s="7"/>
      <c r="BQ1811" s="7"/>
      <c r="BU1811" s="7"/>
      <c r="BV1811" s="7"/>
      <c r="BW1811" s="7"/>
      <c r="CD1811" s="7"/>
      <c r="CE1811" s="7"/>
      <c r="CF1811" s="7"/>
      <c r="CJ1811" s="7"/>
      <c r="CK1811" s="7"/>
      <c r="CL1811" s="7"/>
    </row>
    <row r="1812" spans="1:90">
      <c r="A1812" s="11"/>
      <c r="B1812" s="373"/>
      <c r="C1812" s="373"/>
      <c r="D1812" s="373"/>
      <c r="E1812" s="13"/>
      <c r="F1812" s="11"/>
      <c r="G1812" s="25"/>
      <c r="H1812" s="31"/>
      <c r="I1812" s="30"/>
      <c r="M1812" s="25"/>
      <c r="N1812" s="31"/>
      <c r="O1812" s="30"/>
      <c r="V1812" s="12"/>
      <c r="W1812" s="12"/>
      <c r="X1812" s="14"/>
      <c r="AB1812" s="25"/>
      <c r="AC1812" s="12"/>
      <c r="AD1812" s="12"/>
      <c r="AK1812" s="12"/>
      <c r="AL1812" s="30"/>
      <c r="AM1812" s="32"/>
      <c r="AQ1812" s="12"/>
      <c r="AR1812" s="12"/>
      <c r="AS1812" s="12"/>
      <c r="AZ1812" s="49"/>
      <c r="BA1812" s="30"/>
      <c r="BB1812" s="12"/>
      <c r="BF1812" s="12"/>
      <c r="BG1812" s="12"/>
      <c r="BH1812" s="12"/>
      <c r="BO1812" s="7"/>
      <c r="BP1812" s="7"/>
      <c r="BQ1812" s="7"/>
      <c r="BU1812" s="7"/>
      <c r="BV1812" s="7"/>
      <c r="BW1812" s="7"/>
      <c r="CD1812" s="7"/>
      <c r="CE1812" s="7"/>
      <c r="CF1812" s="7"/>
      <c r="CJ1812" s="7"/>
      <c r="CK1812" s="7"/>
      <c r="CL1812" s="7"/>
    </row>
    <row r="1813" spans="1:90">
      <c r="A1813" s="11"/>
      <c r="B1813" s="373"/>
      <c r="C1813" s="373"/>
      <c r="D1813" s="373"/>
      <c r="E1813" s="13"/>
      <c r="F1813" s="11"/>
      <c r="G1813" s="25"/>
      <c r="H1813" s="31"/>
      <c r="I1813" s="30"/>
      <c r="M1813" s="25"/>
      <c r="N1813" s="31"/>
      <c r="O1813" s="30"/>
      <c r="V1813" s="12"/>
      <c r="W1813" s="12"/>
      <c r="X1813" s="14"/>
      <c r="AB1813" s="25"/>
      <c r="AC1813" s="12"/>
      <c r="AD1813" s="12"/>
      <c r="AK1813" s="12"/>
      <c r="AL1813" s="30"/>
      <c r="AM1813" s="32"/>
      <c r="AQ1813" s="12"/>
      <c r="AR1813" s="12"/>
      <c r="AS1813" s="12"/>
      <c r="AZ1813" s="49"/>
      <c r="BA1813" s="30"/>
      <c r="BB1813" s="12"/>
      <c r="BF1813" s="12"/>
      <c r="BG1813" s="12"/>
      <c r="BH1813" s="12"/>
      <c r="BO1813" s="7"/>
      <c r="BP1813" s="7"/>
      <c r="BQ1813" s="7"/>
      <c r="BU1813" s="7"/>
      <c r="BV1813" s="7"/>
      <c r="BW1813" s="7"/>
      <c r="CD1813" s="7"/>
      <c r="CE1813" s="7"/>
      <c r="CF1813" s="7"/>
      <c r="CJ1813" s="7"/>
      <c r="CK1813" s="7"/>
      <c r="CL1813" s="7"/>
    </row>
    <row r="1814" spans="1:90">
      <c r="A1814" s="11"/>
      <c r="B1814" s="373"/>
      <c r="C1814" s="373"/>
      <c r="D1814" s="373"/>
      <c r="E1814" s="13"/>
      <c r="F1814" s="11"/>
      <c r="G1814" s="25"/>
      <c r="H1814" s="31"/>
      <c r="I1814" s="30"/>
      <c r="M1814" s="25"/>
      <c r="N1814" s="31"/>
      <c r="O1814" s="30"/>
      <c r="V1814" s="12"/>
      <c r="W1814" s="12"/>
      <c r="X1814" s="14"/>
      <c r="AB1814" s="25"/>
      <c r="AC1814" s="12"/>
      <c r="AD1814" s="12"/>
      <c r="AK1814" s="12"/>
      <c r="AL1814" s="30"/>
      <c r="AM1814" s="32"/>
      <c r="AQ1814" s="12"/>
      <c r="AR1814" s="12"/>
      <c r="AS1814" s="12"/>
      <c r="AZ1814" s="49"/>
      <c r="BA1814" s="30"/>
      <c r="BB1814" s="12"/>
      <c r="BF1814" s="12"/>
      <c r="BG1814" s="12"/>
      <c r="BH1814" s="12"/>
      <c r="BO1814" s="7"/>
      <c r="BP1814" s="7"/>
      <c r="BQ1814" s="7"/>
      <c r="BU1814" s="7"/>
      <c r="BV1814" s="7"/>
      <c r="BW1814" s="7"/>
      <c r="CD1814" s="7"/>
      <c r="CE1814" s="7"/>
      <c r="CF1814" s="7"/>
      <c r="CJ1814" s="7"/>
      <c r="CK1814" s="7"/>
      <c r="CL1814" s="7"/>
    </row>
    <row r="1815" spans="1:90">
      <c r="A1815" s="11"/>
      <c r="B1815" s="373"/>
      <c r="C1815" s="373"/>
      <c r="D1815" s="373"/>
      <c r="E1815" s="13"/>
      <c r="F1815" s="11"/>
      <c r="G1815" s="25"/>
      <c r="H1815" s="31"/>
      <c r="I1815" s="30"/>
      <c r="M1815" s="25"/>
      <c r="N1815" s="31"/>
      <c r="O1815" s="30"/>
      <c r="V1815" s="12"/>
      <c r="W1815" s="12"/>
      <c r="X1815" s="14"/>
      <c r="AB1815" s="25"/>
      <c r="AC1815" s="12"/>
      <c r="AD1815" s="12"/>
      <c r="AK1815" s="12"/>
      <c r="AL1815" s="30"/>
      <c r="AM1815" s="32"/>
      <c r="AQ1815" s="12"/>
      <c r="AR1815" s="12"/>
      <c r="AS1815" s="12"/>
      <c r="AZ1815" s="49"/>
      <c r="BA1815" s="30"/>
      <c r="BB1815" s="12"/>
      <c r="BF1815" s="12"/>
      <c r="BG1815" s="12"/>
      <c r="BH1815" s="12"/>
      <c r="BO1815" s="7"/>
      <c r="BP1815" s="7"/>
      <c r="BQ1815" s="7"/>
      <c r="BU1815" s="7"/>
      <c r="BV1815" s="7"/>
      <c r="BW1815" s="7"/>
      <c r="CD1815" s="7"/>
      <c r="CE1815" s="7"/>
      <c r="CF1815" s="7"/>
      <c r="CJ1815" s="7"/>
      <c r="CK1815" s="7"/>
      <c r="CL1815" s="7"/>
    </row>
    <row r="1816" spans="1:90">
      <c r="A1816" s="11"/>
      <c r="B1816" s="373"/>
      <c r="C1816" s="373"/>
      <c r="D1816" s="373"/>
      <c r="E1816" s="13"/>
      <c r="F1816" s="11"/>
      <c r="G1816" s="25"/>
      <c r="H1816" s="31"/>
      <c r="I1816" s="30"/>
      <c r="M1816" s="25"/>
      <c r="N1816" s="31"/>
      <c r="O1816" s="30"/>
      <c r="V1816" s="12"/>
      <c r="W1816" s="12"/>
      <c r="X1816" s="14"/>
      <c r="AB1816" s="25"/>
      <c r="AC1816" s="12"/>
      <c r="AD1816" s="12"/>
      <c r="AK1816" s="12"/>
      <c r="AL1816" s="30"/>
      <c r="AM1816" s="32"/>
      <c r="AQ1816" s="12"/>
      <c r="AR1816" s="12"/>
      <c r="AS1816" s="12"/>
      <c r="AZ1816" s="49"/>
      <c r="BA1816" s="30"/>
      <c r="BB1816" s="12"/>
      <c r="BF1816" s="12"/>
      <c r="BG1816" s="12"/>
      <c r="BH1816" s="12"/>
      <c r="BO1816" s="7"/>
      <c r="BP1816" s="7"/>
      <c r="BQ1816" s="7"/>
      <c r="BU1816" s="7"/>
      <c r="BV1816" s="7"/>
      <c r="BW1816" s="7"/>
      <c r="CD1816" s="7"/>
      <c r="CE1816" s="7"/>
      <c r="CF1816" s="7"/>
      <c r="CJ1816" s="7"/>
      <c r="CK1816" s="7"/>
      <c r="CL1816" s="7"/>
    </row>
    <row r="1817" spans="1:90">
      <c r="A1817" s="11"/>
      <c r="B1817" s="373"/>
      <c r="C1817" s="373"/>
      <c r="D1817" s="373"/>
      <c r="E1817" s="13"/>
      <c r="F1817" s="11"/>
      <c r="G1817" s="25"/>
      <c r="H1817" s="31"/>
      <c r="I1817" s="30"/>
      <c r="M1817" s="25"/>
      <c r="N1817" s="31"/>
      <c r="O1817" s="30"/>
      <c r="V1817" s="12"/>
      <c r="W1817" s="12"/>
      <c r="X1817" s="14"/>
      <c r="AB1817" s="25"/>
      <c r="AC1817" s="12"/>
      <c r="AD1817" s="12"/>
      <c r="AK1817" s="12"/>
      <c r="AL1817" s="30"/>
      <c r="AM1817" s="32"/>
      <c r="AQ1817" s="12"/>
      <c r="AR1817" s="12"/>
      <c r="AS1817" s="12"/>
      <c r="AZ1817" s="49"/>
      <c r="BA1817" s="30"/>
      <c r="BB1817" s="12"/>
      <c r="BF1817" s="12"/>
      <c r="BG1817" s="12"/>
      <c r="BH1817" s="12"/>
      <c r="BO1817" s="7"/>
      <c r="BP1817" s="7"/>
      <c r="BQ1817" s="7"/>
      <c r="BU1817" s="7"/>
      <c r="BV1817" s="7"/>
      <c r="BW1817" s="7"/>
      <c r="CD1817" s="7"/>
      <c r="CE1817" s="7"/>
      <c r="CF1817" s="7"/>
      <c r="CJ1817" s="7"/>
      <c r="CK1817" s="7"/>
      <c r="CL1817" s="7"/>
    </row>
    <row r="1818" spans="1:90">
      <c r="A1818" s="11"/>
      <c r="B1818" s="373"/>
      <c r="C1818" s="373"/>
      <c r="D1818" s="373"/>
      <c r="E1818" s="13"/>
      <c r="F1818" s="11"/>
      <c r="G1818" s="25"/>
      <c r="H1818" s="31"/>
      <c r="I1818" s="30"/>
      <c r="M1818" s="25"/>
      <c r="N1818" s="31"/>
      <c r="O1818" s="30"/>
      <c r="V1818" s="12"/>
      <c r="W1818" s="12"/>
      <c r="X1818" s="14"/>
      <c r="AB1818" s="25"/>
      <c r="AC1818" s="12"/>
      <c r="AD1818" s="12"/>
      <c r="AK1818" s="12"/>
      <c r="AL1818" s="30"/>
      <c r="AM1818" s="32"/>
      <c r="AQ1818" s="12"/>
      <c r="AR1818" s="12"/>
      <c r="AS1818" s="12"/>
      <c r="AZ1818" s="49"/>
      <c r="BA1818" s="30"/>
      <c r="BB1818" s="12"/>
      <c r="BF1818" s="12"/>
      <c r="BG1818" s="12"/>
      <c r="BH1818" s="12"/>
      <c r="BO1818" s="7"/>
      <c r="BP1818" s="7"/>
      <c r="BQ1818" s="7"/>
      <c r="BU1818" s="7"/>
      <c r="BV1818" s="7"/>
      <c r="BW1818" s="7"/>
      <c r="CD1818" s="7"/>
      <c r="CE1818" s="7"/>
      <c r="CF1818" s="7"/>
      <c r="CJ1818" s="7"/>
      <c r="CK1818" s="7"/>
      <c r="CL1818" s="7"/>
    </row>
    <row r="1819" spans="1:90">
      <c r="A1819" s="11"/>
      <c r="B1819" s="373"/>
      <c r="C1819" s="373"/>
      <c r="D1819" s="373"/>
      <c r="E1819" s="13"/>
      <c r="F1819" s="11"/>
      <c r="G1819" s="25"/>
      <c r="H1819" s="31"/>
      <c r="I1819" s="30"/>
      <c r="M1819" s="25"/>
      <c r="N1819" s="31"/>
      <c r="O1819" s="30"/>
      <c r="V1819" s="12"/>
      <c r="W1819" s="12"/>
      <c r="X1819" s="14"/>
      <c r="AB1819" s="25"/>
      <c r="AC1819" s="12"/>
      <c r="AD1819" s="12"/>
      <c r="AK1819" s="12"/>
      <c r="AL1819" s="30"/>
      <c r="AM1819" s="32"/>
      <c r="AQ1819" s="12"/>
      <c r="AR1819" s="12"/>
      <c r="AS1819" s="12"/>
      <c r="AZ1819" s="49"/>
      <c r="BA1819" s="30"/>
      <c r="BB1819" s="12"/>
      <c r="BF1819" s="12"/>
      <c r="BG1819" s="12"/>
      <c r="BH1819" s="12"/>
      <c r="BO1819" s="7"/>
      <c r="BP1819" s="7"/>
      <c r="BQ1819" s="7"/>
      <c r="BU1819" s="7"/>
      <c r="BV1819" s="7"/>
      <c r="BW1819" s="7"/>
      <c r="CD1819" s="7"/>
      <c r="CE1819" s="7"/>
      <c r="CF1819" s="7"/>
      <c r="CJ1819" s="7"/>
      <c r="CK1819" s="7"/>
      <c r="CL1819" s="7"/>
    </row>
    <row r="1820" spans="1:90">
      <c r="A1820" s="11"/>
      <c r="B1820" s="373"/>
      <c r="C1820" s="373"/>
      <c r="D1820" s="373"/>
      <c r="E1820" s="13"/>
      <c r="F1820" s="11"/>
      <c r="G1820" s="25"/>
      <c r="H1820" s="31"/>
      <c r="I1820" s="30"/>
      <c r="M1820" s="25"/>
      <c r="N1820" s="31"/>
      <c r="O1820" s="30"/>
      <c r="V1820" s="12"/>
      <c r="W1820" s="12"/>
      <c r="X1820" s="14"/>
      <c r="AB1820" s="25"/>
      <c r="AC1820" s="12"/>
      <c r="AD1820" s="12"/>
      <c r="AK1820" s="12"/>
      <c r="AL1820" s="30"/>
      <c r="AM1820" s="32"/>
      <c r="AQ1820" s="12"/>
      <c r="AR1820" s="12"/>
      <c r="AS1820" s="12"/>
      <c r="AZ1820" s="49"/>
      <c r="BA1820" s="30"/>
      <c r="BB1820" s="12"/>
      <c r="BF1820" s="12"/>
      <c r="BG1820" s="12"/>
      <c r="BH1820" s="12"/>
      <c r="BO1820" s="7"/>
      <c r="BP1820" s="7"/>
      <c r="BQ1820" s="7"/>
      <c r="BU1820" s="7"/>
      <c r="BV1820" s="7"/>
      <c r="BW1820" s="7"/>
      <c r="CD1820" s="7"/>
      <c r="CE1820" s="7"/>
      <c r="CF1820" s="7"/>
      <c r="CJ1820" s="7"/>
      <c r="CK1820" s="7"/>
      <c r="CL1820" s="7"/>
    </row>
    <row r="1821" spans="1:90">
      <c r="A1821" s="11"/>
      <c r="B1821" s="373"/>
      <c r="C1821" s="373"/>
      <c r="D1821" s="373"/>
      <c r="E1821" s="13"/>
      <c r="F1821" s="11"/>
      <c r="G1821" s="25"/>
      <c r="H1821" s="31"/>
      <c r="I1821" s="30"/>
      <c r="M1821" s="25"/>
      <c r="N1821" s="31"/>
      <c r="O1821" s="30"/>
      <c r="V1821" s="12"/>
      <c r="W1821" s="12"/>
      <c r="X1821" s="14"/>
      <c r="AB1821" s="25"/>
      <c r="AC1821" s="12"/>
      <c r="AD1821" s="12"/>
      <c r="AK1821" s="12"/>
      <c r="AL1821" s="30"/>
      <c r="AM1821" s="32"/>
      <c r="AQ1821" s="12"/>
      <c r="AR1821" s="12"/>
      <c r="AS1821" s="12"/>
      <c r="AZ1821" s="49"/>
      <c r="BA1821" s="30"/>
      <c r="BB1821" s="12"/>
      <c r="BF1821" s="12"/>
      <c r="BG1821" s="12"/>
      <c r="BH1821" s="12"/>
      <c r="BO1821" s="7"/>
      <c r="BP1821" s="7"/>
      <c r="BQ1821" s="7"/>
      <c r="BU1821" s="7"/>
      <c r="BV1821" s="7"/>
      <c r="BW1821" s="7"/>
      <c r="CD1821" s="7"/>
      <c r="CE1821" s="7"/>
      <c r="CF1821" s="7"/>
      <c r="CJ1821" s="7"/>
      <c r="CK1821" s="7"/>
      <c r="CL1821" s="7"/>
    </row>
    <row r="1822" spans="1:90">
      <c r="A1822" s="11"/>
      <c r="B1822" s="373"/>
      <c r="C1822" s="373"/>
      <c r="D1822" s="373"/>
      <c r="E1822" s="13"/>
      <c r="F1822" s="11"/>
      <c r="G1822" s="25"/>
      <c r="H1822" s="31"/>
      <c r="I1822" s="30"/>
      <c r="M1822" s="25"/>
      <c r="N1822" s="31"/>
      <c r="O1822" s="30"/>
      <c r="V1822" s="12"/>
      <c r="W1822" s="12"/>
      <c r="X1822" s="14"/>
      <c r="AB1822" s="25"/>
      <c r="AC1822" s="12"/>
      <c r="AD1822" s="12"/>
      <c r="AK1822" s="12"/>
      <c r="AL1822" s="30"/>
      <c r="AM1822" s="32"/>
      <c r="AQ1822" s="12"/>
      <c r="AR1822" s="12"/>
      <c r="AS1822" s="12"/>
      <c r="AZ1822" s="49"/>
      <c r="BA1822" s="30"/>
      <c r="BB1822" s="12"/>
      <c r="BF1822" s="12"/>
      <c r="BG1822" s="12"/>
      <c r="BH1822" s="12"/>
      <c r="BO1822" s="7"/>
      <c r="BP1822" s="7"/>
      <c r="BQ1822" s="7"/>
      <c r="BU1822" s="7"/>
      <c r="BV1822" s="7"/>
      <c r="BW1822" s="7"/>
      <c r="CD1822" s="7"/>
      <c r="CE1822" s="7"/>
      <c r="CF1822" s="7"/>
      <c r="CJ1822" s="7"/>
      <c r="CK1822" s="7"/>
      <c r="CL1822" s="7"/>
    </row>
    <row r="1823" spans="1:90">
      <c r="A1823" s="11"/>
      <c r="B1823" s="373"/>
      <c r="C1823" s="373"/>
      <c r="D1823" s="373"/>
      <c r="E1823" s="13"/>
      <c r="F1823" s="11"/>
      <c r="G1823" s="25"/>
      <c r="H1823" s="31"/>
      <c r="I1823" s="30"/>
      <c r="M1823" s="25"/>
      <c r="N1823" s="31"/>
      <c r="O1823" s="30"/>
      <c r="V1823" s="12"/>
      <c r="W1823" s="12"/>
      <c r="X1823" s="14"/>
      <c r="AB1823" s="25"/>
      <c r="AC1823" s="12"/>
      <c r="AD1823" s="12"/>
      <c r="AK1823" s="12"/>
      <c r="AL1823" s="30"/>
      <c r="AM1823" s="32"/>
      <c r="AQ1823" s="12"/>
      <c r="AR1823" s="12"/>
      <c r="AS1823" s="12"/>
      <c r="AZ1823" s="49"/>
      <c r="BA1823" s="30"/>
      <c r="BB1823" s="12"/>
      <c r="BF1823" s="12"/>
      <c r="BG1823" s="12"/>
      <c r="BH1823" s="12"/>
      <c r="BO1823" s="7"/>
      <c r="BP1823" s="7"/>
      <c r="BQ1823" s="7"/>
      <c r="BU1823" s="7"/>
      <c r="BV1823" s="7"/>
      <c r="BW1823" s="7"/>
      <c r="CD1823" s="7"/>
      <c r="CE1823" s="7"/>
      <c r="CF1823" s="7"/>
      <c r="CJ1823" s="7"/>
      <c r="CK1823" s="7"/>
      <c r="CL1823" s="7"/>
    </row>
    <row r="1824" spans="1:90">
      <c r="A1824" s="11"/>
      <c r="B1824" s="373"/>
      <c r="C1824" s="373"/>
      <c r="D1824" s="373"/>
      <c r="E1824" s="13"/>
      <c r="F1824" s="11"/>
      <c r="G1824" s="25"/>
      <c r="H1824" s="31"/>
      <c r="I1824" s="30"/>
      <c r="M1824" s="25"/>
      <c r="N1824" s="31"/>
      <c r="O1824" s="30"/>
      <c r="V1824" s="12"/>
      <c r="W1824" s="12"/>
      <c r="X1824" s="14"/>
      <c r="AB1824" s="25"/>
      <c r="AC1824" s="12"/>
      <c r="AD1824" s="12"/>
      <c r="AK1824" s="12"/>
      <c r="AL1824" s="30"/>
      <c r="AM1824" s="32"/>
      <c r="AQ1824" s="12"/>
      <c r="AR1824" s="12"/>
      <c r="AS1824" s="12"/>
      <c r="AZ1824" s="49"/>
      <c r="BA1824" s="30"/>
      <c r="BB1824" s="12"/>
      <c r="BF1824" s="12"/>
      <c r="BG1824" s="12"/>
      <c r="BH1824" s="12"/>
      <c r="BO1824" s="7"/>
      <c r="BP1824" s="7"/>
      <c r="BQ1824" s="7"/>
      <c r="BU1824" s="7"/>
      <c r="BV1824" s="7"/>
      <c r="BW1824" s="7"/>
      <c r="CD1824" s="7"/>
      <c r="CE1824" s="7"/>
      <c r="CF1824" s="7"/>
      <c r="CJ1824" s="7"/>
      <c r="CK1824" s="7"/>
      <c r="CL1824" s="7"/>
    </row>
    <row r="1825" spans="1:90">
      <c r="A1825" s="11"/>
      <c r="B1825" s="373"/>
      <c r="C1825" s="373"/>
      <c r="D1825" s="373"/>
      <c r="E1825" s="13"/>
      <c r="F1825" s="11"/>
      <c r="G1825" s="25"/>
      <c r="H1825" s="31"/>
      <c r="I1825" s="30"/>
      <c r="M1825" s="25"/>
      <c r="N1825" s="31"/>
      <c r="O1825" s="30"/>
      <c r="V1825" s="12"/>
      <c r="W1825" s="12"/>
      <c r="X1825" s="14"/>
      <c r="AB1825" s="25"/>
      <c r="AC1825" s="12"/>
      <c r="AD1825" s="12"/>
      <c r="AK1825" s="12"/>
      <c r="AL1825" s="30"/>
      <c r="AM1825" s="32"/>
      <c r="AQ1825" s="12"/>
      <c r="AR1825" s="12"/>
      <c r="AS1825" s="12"/>
      <c r="AZ1825" s="49"/>
      <c r="BA1825" s="30"/>
      <c r="BB1825" s="12"/>
      <c r="BF1825" s="12"/>
      <c r="BG1825" s="12"/>
      <c r="BH1825" s="12"/>
      <c r="BO1825" s="7"/>
      <c r="BP1825" s="7"/>
      <c r="BQ1825" s="7"/>
      <c r="BU1825" s="7"/>
      <c r="BV1825" s="7"/>
      <c r="BW1825" s="7"/>
      <c r="CD1825" s="7"/>
      <c r="CE1825" s="7"/>
      <c r="CF1825" s="7"/>
      <c r="CJ1825" s="7"/>
      <c r="CK1825" s="7"/>
      <c r="CL1825" s="7"/>
    </row>
    <row r="1826" spans="1:90">
      <c r="A1826" s="11"/>
      <c r="B1826" s="373"/>
      <c r="C1826" s="373"/>
      <c r="D1826" s="373"/>
      <c r="E1826" s="13"/>
      <c r="F1826" s="11"/>
      <c r="G1826" s="25"/>
      <c r="H1826" s="31"/>
      <c r="I1826" s="30"/>
      <c r="M1826" s="25"/>
      <c r="N1826" s="31"/>
      <c r="O1826" s="30"/>
      <c r="V1826" s="12"/>
      <c r="W1826" s="12"/>
      <c r="X1826" s="14"/>
      <c r="AB1826" s="25"/>
      <c r="AC1826" s="12"/>
      <c r="AD1826" s="12"/>
      <c r="AK1826" s="12"/>
      <c r="AL1826" s="30"/>
      <c r="AM1826" s="32"/>
      <c r="AQ1826" s="12"/>
      <c r="AR1826" s="12"/>
      <c r="AS1826" s="12"/>
      <c r="AZ1826" s="49"/>
      <c r="BA1826" s="30"/>
      <c r="BB1826" s="12"/>
      <c r="BF1826" s="12"/>
      <c r="BG1826" s="12"/>
      <c r="BH1826" s="12"/>
      <c r="BO1826" s="7"/>
      <c r="BP1826" s="7"/>
      <c r="BQ1826" s="7"/>
      <c r="BU1826" s="7"/>
      <c r="BV1826" s="7"/>
      <c r="BW1826" s="7"/>
      <c r="CD1826" s="7"/>
      <c r="CE1826" s="7"/>
      <c r="CF1826" s="7"/>
      <c r="CJ1826" s="7"/>
      <c r="CK1826" s="7"/>
      <c r="CL1826" s="7"/>
    </row>
    <row r="1827" spans="1:90">
      <c r="A1827" s="11"/>
      <c r="B1827" s="373"/>
      <c r="C1827" s="373"/>
      <c r="D1827" s="373"/>
      <c r="E1827" s="13"/>
      <c r="F1827" s="11"/>
      <c r="G1827" s="25"/>
      <c r="H1827" s="31"/>
      <c r="I1827" s="30"/>
      <c r="M1827" s="25"/>
      <c r="N1827" s="31"/>
      <c r="O1827" s="30"/>
      <c r="V1827" s="12"/>
      <c r="W1827" s="12"/>
      <c r="X1827" s="14"/>
      <c r="AB1827" s="25"/>
      <c r="AC1827" s="12"/>
      <c r="AD1827" s="12"/>
      <c r="AK1827" s="12"/>
      <c r="AL1827" s="30"/>
      <c r="AM1827" s="32"/>
      <c r="AQ1827" s="12"/>
      <c r="AR1827" s="12"/>
      <c r="AS1827" s="12"/>
      <c r="AZ1827" s="49"/>
      <c r="BA1827" s="30"/>
      <c r="BB1827" s="12"/>
      <c r="BF1827" s="12"/>
      <c r="BG1827" s="12"/>
      <c r="BH1827" s="12"/>
      <c r="BO1827" s="7"/>
      <c r="BP1827" s="7"/>
      <c r="BQ1827" s="7"/>
      <c r="BU1827" s="7"/>
      <c r="BV1827" s="7"/>
      <c r="BW1827" s="7"/>
      <c r="CD1827" s="7"/>
      <c r="CE1827" s="7"/>
      <c r="CF1827" s="7"/>
      <c r="CJ1827" s="7"/>
      <c r="CK1827" s="7"/>
      <c r="CL1827" s="7"/>
    </row>
    <row r="1828" spans="1:90">
      <c r="A1828" s="11"/>
      <c r="B1828" s="373"/>
      <c r="C1828" s="373"/>
      <c r="D1828" s="373"/>
      <c r="E1828" s="13"/>
      <c r="F1828" s="11"/>
      <c r="G1828" s="25"/>
      <c r="H1828" s="31"/>
      <c r="I1828" s="30"/>
      <c r="M1828" s="25"/>
      <c r="N1828" s="31"/>
      <c r="O1828" s="30"/>
      <c r="V1828" s="12"/>
      <c r="W1828" s="12"/>
      <c r="X1828" s="14"/>
      <c r="AB1828" s="25"/>
      <c r="AC1828" s="12"/>
      <c r="AD1828" s="12"/>
      <c r="AK1828" s="12"/>
      <c r="AL1828" s="30"/>
      <c r="AM1828" s="32"/>
      <c r="AQ1828" s="12"/>
      <c r="AR1828" s="12"/>
      <c r="AS1828" s="12"/>
      <c r="AZ1828" s="49"/>
      <c r="BA1828" s="30"/>
      <c r="BB1828" s="12"/>
      <c r="BF1828" s="12"/>
      <c r="BG1828" s="12"/>
      <c r="BH1828" s="12"/>
      <c r="BO1828" s="7"/>
      <c r="BP1828" s="7"/>
      <c r="BQ1828" s="7"/>
      <c r="BU1828" s="7"/>
      <c r="BV1828" s="7"/>
      <c r="BW1828" s="7"/>
      <c r="CD1828" s="7"/>
      <c r="CE1828" s="7"/>
      <c r="CF1828" s="7"/>
      <c r="CJ1828" s="7"/>
      <c r="CK1828" s="7"/>
      <c r="CL1828" s="7"/>
    </row>
    <row r="1829" spans="1:90">
      <c r="A1829" s="11"/>
      <c r="B1829" s="373"/>
      <c r="C1829" s="373"/>
      <c r="D1829" s="373"/>
      <c r="E1829" s="13"/>
      <c r="F1829" s="11"/>
      <c r="G1829" s="25"/>
      <c r="H1829" s="31"/>
      <c r="I1829" s="30"/>
      <c r="M1829" s="25"/>
      <c r="N1829" s="31"/>
      <c r="O1829" s="30"/>
      <c r="V1829" s="12"/>
      <c r="W1829" s="12"/>
      <c r="X1829" s="14"/>
      <c r="AB1829" s="25"/>
      <c r="AC1829" s="12"/>
      <c r="AD1829" s="12"/>
      <c r="AK1829" s="12"/>
      <c r="AL1829" s="30"/>
      <c r="AM1829" s="32"/>
      <c r="AQ1829" s="12"/>
      <c r="AR1829" s="12"/>
      <c r="AS1829" s="12"/>
      <c r="AZ1829" s="49"/>
      <c r="BA1829" s="30"/>
      <c r="BB1829" s="12"/>
      <c r="BF1829" s="12"/>
      <c r="BG1829" s="12"/>
      <c r="BH1829" s="12"/>
      <c r="BO1829" s="7"/>
      <c r="BP1829" s="7"/>
      <c r="BQ1829" s="7"/>
      <c r="BU1829" s="7"/>
      <c r="BV1829" s="7"/>
      <c r="BW1829" s="7"/>
      <c r="CD1829" s="7"/>
      <c r="CE1829" s="7"/>
      <c r="CF1829" s="7"/>
      <c r="CJ1829" s="7"/>
      <c r="CK1829" s="7"/>
      <c r="CL1829" s="7"/>
    </row>
    <row r="1830" spans="1:90">
      <c r="A1830" s="11"/>
      <c r="B1830" s="373"/>
      <c r="C1830" s="373"/>
      <c r="D1830" s="373"/>
      <c r="E1830" s="13"/>
      <c r="F1830" s="11"/>
      <c r="G1830" s="25"/>
      <c r="H1830" s="31"/>
      <c r="I1830" s="30"/>
      <c r="M1830" s="25"/>
      <c r="N1830" s="31"/>
      <c r="O1830" s="30"/>
      <c r="V1830" s="12"/>
      <c r="W1830" s="12"/>
      <c r="X1830" s="14"/>
      <c r="AB1830" s="25"/>
      <c r="AC1830" s="12"/>
      <c r="AD1830" s="12"/>
      <c r="AK1830" s="12"/>
      <c r="AL1830" s="30"/>
      <c r="AM1830" s="32"/>
      <c r="AQ1830" s="12"/>
      <c r="AR1830" s="12"/>
      <c r="AS1830" s="12"/>
      <c r="AZ1830" s="49"/>
      <c r="BA1830" s="30"/>
      <c r="BB1830" s="12"/>
      <c r="BF1830" s="12"/>
      <c r="BG1830" s="12"/>
      <c r="BH1830" s="12"/>
      <c r="BO1830" s="7"/>
      <c r="BP1830" s="7"/>
      <c r="BQ1830" s="7"/>
      <c r="BU1830" s="7"/>
      <c r="BV1830" s="7"/>
      <c r="BW1830" s="7"/>
      <c r="CD1830" s="7"/>
      <c r="CE1830" s="7"/>
      <c r="CF1830" s="7"/>
      <c r="CJ1830" s="7"/>
      <c r="CK1830" s="7"/>
      <c r="CL1830" s="7"/>
    </row>
    <row r="1831" spans="1:90">
      <c r="A1831" s="11"/>
      <c r="B1831" s="373"/>
      <c r="C1831" s="373"/>
      <c r="D1831" s="373"/>
      <c r="E1831" s="13"/>
      <c r="F1831" s="11"/>
      <c r="G1831" s="25"/>
      <c r="H1831" s="31"/>
      <c r="I1831" s="30"/>
      <c r="M1831" s="25"/>
      <c r="N1831" s="31"/>
      <c r="O1831" s="30"/>
      <c r="V1831" s="12"/>
      <c r="W1831" s="12"/>
      <c r="X1831" s="14"/>
      <c r="AB1831" s="25"/>
      <c r="AC1831" s="12"/>
      <c r="AD1831" s="12"/>
      <c r="AK1831" s="12"/>
      <c r="AL1831" s="30"/>
      <c r="AM1831" s="32"/>
      <c r="AQ1831" s="12"/>
      <c r="AR1831" s="12"/>
      <c r="AS1831" s="12"/>
      <c r="AZ1831" s="49"/>
      <c r="BA1831" s="30"/>
      <c r="BB1831" s="12"/>
      <c r="BF1831" s="12"/>
      <c r="BG1831" s="12"/>
      <c r="BH1831" s="12"/>
      <c r="BO1831" s="7"/>
      <c r="BP1831" s="7"/>
      <c r="BQ1831" s="7"/>
      <c r="BU1831" s="7"/>
      <c r="BV1831" s="7"/>
      <c r="BW1831" s="7"/>
      <c r="CD1831" s="7"/>
      <c r="CE1831" s="7"/>
      <c r="CF1831" s="7"/>
      <c r="CJ1831" s="7"/>
      <c r="CK1831" s="7"/>
      <c r="CL1831" s="7"/>
    </row>
    <row r="1832" spans="1:90">
      <c r="A1832" s="11"/>
      <c r="B1832" s="373"/>
      <c r="C1832" s="373"/>
      <c r="D1832" s="373"/>
      <c r="E1832" s="13"/>
      <c r="F1832" s="11"/>
      <c r="G1832" s="25"/>
      <c r="H1832" s="31"/>
      <c r="I1832" s="30"/>
      <c r="M1832" s="25"/>
      <c r="N1832" s="31"/>
      <c r="O1832" s="30"/>
      <c r="V1832" s="12"/>
      <c r="W1832" s="12"/>
      <c r="X1832" s="14"/>
      <c r="AB1832" s="25"/>
      <c r="AC1832" s="12"/>
      <c r="AD1832" s="12"/>
      <c r="AK1832" s="12"/>
      <c r="AL1832" s="30"/>
      <c r="AM1832" s="32"/>
      <c r="AQ1832" s="12"/>
      <c r="AR1832" s="12"/>
      <c r="AS1832" s="12"/>
      <c r="AZ1832" s="49"/>
      <c r="BA1832" s="30"/>
      <c r="BB1832" s="12"/>
      <c r="BF1832" s="12"/>
      <c r="BG1832" s="12"/>
      <c r="BH1832" s="12"/>
      <c r="BO1832" s="7"/>
      <c r="BP1832" s="7"/>
      <c r="BQ1832" s="7"/>
      <c r="BU1832" s="7"/>
      <c r="BV1832" s="7"/>
      <c r="BW1832" s="7"/>
      <c r="CD1832" s="7"/>
      <c r="CE1832" s="7"/>
      <c r="CF1832" s="7"/>
      <c r="CJ1832" s="7"/>
      <c r="CK1832" s="7"/>
      <c r="CL1832" s="7"/>
    </row>
    <row r="1833" spans="1:90">
      <c r="A1833" s="11"/>
      <c r="B1833" s="373"/>
      <c r="C1833" s="373"/>
      <c r="D1833" s="373"/>
      <c r="E1833" s="13"/>
      <c r="F1833" s="11"/>
      <c r="G1833" s="25"/>
      <c r="H1833" s="31"/>
      <c r="I1833" s="30"/>
      <c r="M1833" s="25"/>
      <c r="N1833" s="31"/>
      <c r="O1833" s="30"/>
      <c r="V1833" s="12"/>
      <c r="W1833" s="12"/>
      <c r="X1833" s="14"/>
      <c r="AB1833" s="25"/>
      <c r="AC1833" s="12"/>
      <c r="AD1833" s="12"/>
      <c r="AK1833" s="12"/>
      <c r="AL1833" s="30"/>
      <c r="AM1833" s="32"/>
      <c r="AQ1833" s="12"/>
      <c r="AR1833" s="12"/>
      <c r="AS1833" s="12"/>
      <c r="AZ1833" s="49"/>
      <c r="BA1833" s="30"/>
      <c r="BB1833" s="12"/>
      <c r="BF1833" s="12"/>
      <c r="BG1833" s="12"/>
      <c r="BH1833" s="12"/>
      <c r="BO1833" s="7"/>
      <c r="BP1833" s="7"/>
      <c r="BQ1833" s="7"/>
      <c r="BU1833" s="7"/>
      <c r="BV1833" s="7"/>
      <c r="BW1833" s="7"/>
      <c r="CD1833" s="7"/>
      <c r="CE1833" s="7"/>
      <c r="CF1833" s="7"/>
      <c r="CJ1833" s="7"/>
      <c r="CK1833" s="7"/>
      <c r="CL1833" s="7"/>
    </row>
    <row r="1834" spans="1:90">
      <c r="A1834" s="11"/>
      <c r="B1834" s="373"/>
      <c r="C1834" s="373"/>
      <c r="D1834" s="373"/>
      <c r="E1834" s="13"/>
      <c r="F1834" s="11"/>
      <c r="G1834" s="25"/>
      <c r="H1834" s="31"/>
      <c r="I1834" s="30"/>
      <c r="M1834" s="25"/>
      <c r="N1834" s="31"/>
      <c r="O1834" s="30"/>
      <c r="V1834" s="12"/>
      <c r="W1834" s="12"/>
      <c r="X1834" s="14"/>
      <c r="AB1834" s="25"/>
      <c r="AC1834" s="12"/>
      <c r="AD1834" s="12"/>
      <c r="AK1834" s="12"/>
      <c r="AL1834" s="30"/>
      <c r="AM1834" s="32"/>
      <c r="AQ1834" s="12"/>
      <c r="AR1834" s="12"/>
      <c r="AS1834" s="12"/>
      <c r="AZ1834" s="49"/>
      <c r="BA1834" s="30"/>
      <c r="BB1834" s="12"/>
      <c r="BF1834" s="12"/>
      <c r="BG1834" s="12"/>
      <c r="BH1834" s="12"/>
      <c r="BO1834" s="7"/>
      <c r="BP1834" s="7"/>
      <c r="BQ1834" s="7"/>
      <c r="BU1834" s="7"/>
      <c r="BV1834" s="7"/>
      <c r="BW1834" s="7"/>
      <c r="CD1834" s="7"/>
      <c r="CE1834" s="7"/>
      <c r="CF1834" s="7"/>
      <c r="CJ1834" s="7"/>
      <c r="CK1834" s="7"/>
      <c r="CL1834" s="7"/>
    </row>
    <row r="1835" spans="1:90">
      <c r="A1835" s="11"/>
      <c r="B1835" s="373"/>
      <c r="C1835" s="373"/>
      <c r="D1835" s="373"/>
      <c r="E1835" s="13"/>
      <c r="F1835" s="11"/>
      <c r="G1835" s="25"/>
      <c r="H1835" s="31"/>
      <c r="I1835" s="30"/>
      <c r="M1835" s="25"/>
      <c r="N1835" s="31"/>
      <c r="O1835" s="30"/>
      <c r="V1835" s="12"/>
      <c r="W1835" s="12"/>
      <c r="X1835" s="14"/>
      <c r="AB1835" s="25"/>
      <c r="AC1835" s="12"/>
      <c r="AD1835" s="12"/>
      <c r="AK1835" s="12"/>
      <c r="AL1835" s="30"/>
      <c r="AM1835" s="32"/>
      <c r="AQ1835" s="12"/>
      <c r="AR1835" s="12"/>
      <c r="AS1835" s="12"/>
      <c r="AZ1835" s="49"/>
      <c r="BA1835" s="30"/>
      <c r="BB1835" s="12"/>
      <c r="BF1835" s="12"/>
      <c r="BG1835" s="12"/>
      <c r="BH1835" s="12"/>
      <c r="BO1835" s="7"/>
      <c r="BP1835" s="7"/>
      <c r="BQ1835" s="7"/>
      <c r="BU1835" s="7"/>
      <c r="BV1835" s="7"/>
      <c r="BW1835" s="7"/>
      <c r="CD1835" s="7"/>
      <c r="CE1835" s="7"/>
      <c r="CF1835" s="7"/>
      <c r="CJ1835" s="7"/>
      <c r="CK1835" s="7"/>
      <c r="CL1835" s="7"/>
    </row>
    <row r="1836" spans="1:90">
      <c r="A1836" s="11"/>
      <c r="B1836" s="373"/>
      <c r="C1836" s="373"/>
      <c r="D1836" s="373"/>
      <c r="E1836" s="13"/>
      <c r="F1836" s="11"/>
      <c r="G1836" s="25"/>
      <c r="H1836" s="31"/>
      <c r="I1836" s="30"/>
      <c r="M1836" s="25"/>
      <c r="N1836" s="31"/>
      <c r="O1836" s="30"/>
      <c r="V1836" s="12"/>
      <c r="W1836" s="12"/>
      <c r="X1836" s="14"/>
      <c r="AB1836" s="25"/>
      <c r="AC1836" s="12"/>
      <c r="AD1836" s="12"/>
      <c r="AK1836" s="12"/>
      <c r="AL1836" s="30"/>
      <c r="AM1836" s="32"/>
      <c r="AQ1836" s="12"/>
      <c r="AR1836" s="12"/>
      <c r="AS1836" s="12"/>
      <c r="AZ1836" s="49"/>
      <c r="BA1836" s="30"/>
      <c r="BB1836" s="12"/>
      <c r="BF1836" s="12"/>
      <c r="BG1836" s="12"/>
      <c r="BH1836" s="12"/>
      <c r="BO1836" s="7"/>
      <c r="BP1836" s="7"/>
      <c r="BQ1836" s="7"/>
      <c r="BU1836" s="7"/>
      <c r="BV1836" s="7"/>
      <c r="BW1836" s="7"/>
      <c r="CD1836" s="7"/>
      <c r="CE1836" s="7"/>
      <c r="CF1836" s="7"/>
      <c r="CJ1836" s="7"/>
      <c r="CK1836" s="7"/>
      <c r="CL1836" s="7"/>
    </row>
    <row r="1837" spans="1:90">
      <c r="A1837" s="11"/>
      <c r="B1837" s="373"/>
      <c r="C1837" s="373"/>
      <c r="D1837" s="373"/>
      <c r="E1837" s="13"/>
      <c r="F1837" s="11"/>
      <c r="G1837" s="25"/>
      <c r="H1837" s="31"/>
      <c r="I1837" s="30"/>
      <c r="M1837" s="25"/>
      <c r="N1837" s="31"/>
      <c r="O1837" s="30"/>
      <c r="V1837" s="12"/>
      <c r="W1837" s="12"/>
      <c r="X1837" s="14"/>
      <c r="AB1837" s="25"/>
      <c r="AC1837" s="12"/>
      <c r="AD1837" s="12"/>
      <c r="AK1837" s="12"/>
      <c r="AL1837" s="30"/>
      <c r="AM1837" s="32"/>
      <c r="AQ1837" s="12"/>
      <c r="AR1837" s="12"/>
      <c r="AS1837" s="12"/>
      <c r="AZ1837" s="49"/>
      <c r="BA1837" s="30"/>
      <c r="BB1837" s="12"/>
      <c r="BF1837" s="12"/>
      <c r="BG1837" s="12"/>
      <c r="BH1837" s="12"/>
      <c r="BO1837" s="7"/>
      <c r="BP1837" s="7"/>
      <c r="BQ1837" s="7"/>
      <c r="BU1837" s="7"/>
      <c r="BV1837" s="7"/>
      <c r="BW1837" s="7"/>
      <c r="CD1837" s="7"/>
      <c r="CE1837" s="7"/>
      <c r="CF1837" s="7"/>
      <c r="CJ1837" s="7"/>
      <c r="CK1837" s="7"/>
      <c r="CL1837" s="7"/>
    </row>
    <row r="1838" spans="1:90">
      <c r="A1838" s="11"/>
      <c r="B1838" s="373"/>
      <c r="C1838" s="373"/>
      <c r="D1838" s="373"/>
      <c r="E1838" s="13"/>
      <c r="F1838" s="11"/>
      <c r="G1838" s="25"/>
      <c r="H1838" s="31"/>
      <c r="I1838" s="30"/>
      <c r="M1838" s="25"/>
      <c r="N1838" s="31"/>
      <c r="O1838" s="30"/>
      <c r="V1838" s="12"/>
      <c r="W1838" s="12"/>
      <c r="X1838" s="14"/>
      <c r="AB1838" s="25"/>
      <c r="AC1838" s="12"/>
      <c r="AD1838" s="12"/>
      <c r="AK1838" s="12"/>
      <c r="AL1838" s="30"/>
      <c r="AM1838" s="32"/>
      <c r="AQ1838" s="12"/>
      <c r="AR1838" s="12"/>
      <c r="AS1838" s="12"/>
      <c r="AZ1838" s="49"/>
      <c r="BA1838" s="30"/>
      <c r="BB1838" s="12"/>
      <c r="BF1838" s="12"/>
      <c r="BG1838" s="12"/>
      <c r="BH1838" s="12"/>
      <c r="BO1838" s="7"/>
      <c r="BP1838" s="7"/>
      <c r="BQ1838" s="7"/>
      <c r="BU1838" s="7"/>
      <c r="BV1838" s="7"/>
      <c r="BW1838" s="7"/>
      <c r="CD1838" s="7"/>
      <c r="CE1838" s="7"/>
      <c r="CF1838" s="7"/>
      <c r="CJ1838" s="7"/>
      <c r="CK1838" s="7"/>
      <c r="CL1838" s="7"/>
    </row>
    <row r="1839" spans="1:90">
      <c r="A1839" s="11"/>
      <c r="B1839" s="373"/>
      <c r="C1839" s="373"/>
      <c r="D1839" s="373"/>
      <c r="E1839" s="13"/>
      <c r="F1839" s="11"/>
      <c r="G1839" s="25"/>
      <c r="H1839" s="31"/>
      <c r="I1839" s="30"/>
      <c r="M1839" s="25"/>
      <c r="N1839" s="31"/>
      <c r="O1839" s="30"/>
      <c r="V1839" s="12"/>
      <c r="W1839" s="12"/>
      <c r="X1839" s="14"/>
      <c r="AB1839" s="25"/>
      <c r="AC1839" s="12"/>
      <c r="AD1839" s="12"/>
      <c r="AK1839" s="12"/>
      <c r="AL1839" s="30"/>
      <c r="AM1839" s="32"/>
      <c r="AQ1839" s="12"/>
      <c r="AR1839" s="12"/>
      <c r="AS1839" s="12"/>
      <c r="AZ1839" s="49"/>
      <c r="BA1839" s="30"/>
      <c r="BB1839" s="12"/>
      <c r="BF1839" s="12"/>
      <c r="BG1839" s="12"/>
      <c r="BH1839" s="12"/>
      <c r="BO1839" s="7"/>
      <c r="BP1839" s="7"/>
      <c r="BQ1839" s="7"/>
      <c r="BU1839" s="7"/>
      <c r="BV1839" s="7"/>
      <c r="BW1839" s="7"/>
      <c r="CD1839" s="7"/>
      <c r="CE1839" s="7"/>
      <c r="CF1839" s="7"/>
      <c r="CJ1839" s="7"/>
      <c r="CK1839" s="7"/>
      <c r="CL1839" s="7"/>
    </row>
    <row r="1840" spans="1:90">
      <c r="A1840" s="11"/>
      <c r="B1840" s="373"/>
      <c r="C1840" s="373"/>
      <c r="D1840" s="373"/>
      <c r="E1840" s="13"/>
      <c r="F1840" s="11"/>
      <c r="G1840" s="25"/>
      <c r="H1840" s="31"/>
      <c r="I1840" s="30"/>
      <c r="M1840" s="25"/>
      <c r="N1840" s="31"/>
      <c r="O1840" s="30"/>
      <c r="V1840" s="12"/>
      <c r="W1840" s="12"/>
      <c r="X1840" s="14"/>
      <c r="AB1840" s="25"/>
      <c r="AC1840" s="12"/>
      <c r="AD1840" s="12"/>
      <c r="AK1840" s="12"/>
      <c r="AL1840" s="30"/>
      <c r="AM1840" s="32"/>
      <c r="AQ1840" s="12"/>
      <c r="AR1840" s="12"/>
      <c r="AS1840" s="12"/>
      <c r="AZ1840" s="49"/>
      <c r="BA1840" s="30"/>
      <c r="BB1840" s="12"/>
      <c r="BF1840" s="12"/>
      <c r="BG1840" s="12"/>
      <c r="BH1840" s="12"/>
      <c r="BO1840" s="7"/>
      <c r="BP1840" s="7"/>
      <c r="BQ1840" s="7"/>
      <c r="BU1840" s="7"/>
      <c r="BV1840" s="7"/>
      <c r="BW1840" s="7"/>
      <c r="CD1840" s="7"/>
      <c r="CE1840" s="7"/>
      <c r="CF1840" s="7"/>
      <c r="CJ1840" s="7"/>
      <c r="CK1840" s="7"/>
      <c r="CL1840" s="7"/>
    </row>
    <row r="1841" spans="1:90">
      <c r="A1841" s="11"/>
      <c r="B1841" s="373"/>
      <c r="C1841" s="373"/>
      <c r="D1841" s="373"/>
      <c r="E1841" s="13"/>
      <c r="F1841" s="11"/>
      <c r="G1841" s="25"/>
      <c r="H1841" s="31"/>
      <c r="I1841" s="30"/>
      <c r="M1841" s="25"/>
      <c r="N1841" s="31"/>
      <c r="O1841" s="30"/>
      <c r="V1841" s="12"/>
      <c r="W1841" s="12"/>
      <c r="X1841" s="14"/>
      <c r="AB1841" s="25"/>
      <c r="AC1841" s="12"/>
      <c r="AD1841" s="12"/>
      <c r="AK1841" s="12"/>
      <c r="AL1841" s="30"/>
      <c r="AM1841" s="32"/>
      <c r="AQ1841" s="12"/>
      <c r="AR1841" s="12"/>
      <c r="AS1841" s="12"/>
      <c r="AZ1841" s="49"/>
      <c r="BA1841" s="30"/>
      <c r="BB1841" s="12"/>
      <c r="BF1841" s="12"/>
      <c r="BG1841" s="12"/>
      <c r="BH1841" s="12"/>
      <c r="BO1841" s="7"/>
      <c r="BP1841" s="7"/>
      <c r="BQ1841" s="7"/>
      <c r="BU1841" s="7"/>
      <c r="BV1841" s="7"/>
      <c r="BW1841" s="7"/>
      <c r="CD1841" s="7"/>
      <c r="CE1841" s="7"/>
      <c r="CF1841" s="7"/>
      <c r="CJ1841" s="7"/>
      <c r="CK1841" s="7"/>
      <c r="CL1841" s="7"/>
    </row>
    <row r="1842" spans="1:90">
      <c r="A1842" s="11"/>
      <c r="B1842" s="373"/>
      <c r="C1842" s="373"/>
      <c r="D1842" s="373"/>
      <c r="E1842" s="13"/>
      <c r="F1842" s="11"/>
      <c r="G1842" s="25"/>
      <c r="H1842" s="31"/>
      <c r="I1842" s="30"/>
      <c r="M1842" s="25"/>
      <c r="N1842" s="31"/>
      <c r="O1842" s="30"/>
      <c r="V1842" s="12"/>
      <c r="W1842" s="12"/>
      <c r="X1842" s="14"/>
      <c r="AB1842" s="25"/>
      <c r="AC1842" s="12"/>
      <c r="AD1842" s="12"/>
      <c r="AK1842" s="12"/>
      <c r="AL1842" s="30"/>
      <c r="AM1842" s="32"/>
      <c r="AQ1842" s="12"/>
      <c r="AR1842" s="12"/>
      <c r="AS1842" s="12"/>
      <c r="AZ1842" s="49"/>
      <c r="BA1842" s="30"/>
      <c r="BB1842" s="12"/>
      <c r="BF1842" s="12"/>
      <c r="BG1842" s="12"/>
      <c r="BH1842" s="12"/>
      <c r="BO1842" s="7"/>
      <c r="BP1842" s="7"/>
      <c r="BQ1842" s="7"/>
      <c r="BU1842" s="7"/>
      <c r="BV1842" s="7"/>
      <c r="BW1842" s="7"/>
      <c r="CD1842" s="7"/>
      <c r="CE1842" s="7"/>
      <c r="CF1842" s="7"/>
      <c r="CJ1842" s="7"/>
      <c r="CK1842" s="7"/>
      <c r="CL1842" s="7"/>
    </row>
    <row r="1843" spans="1:90">
      <c r="A1843" s="11"/>
      <c r="B1843" s="373"/>
      <c r="C1843" s="373"/>
      <c r="D1843" s="373"/>
      <c r="E1843" s="13"/>
      <c r="F1843" s="11"/>
      <c r="G1843" s="25"/>
      <c r="H1843" s="31"/>
      <c r="I1843" s="30"/>
      <c r="M1843" s="25"/>
      <c r="N1843" s="31"/>
      <c r="O1843" s="30"/>
      <c r="V1843" s="12"/>
      <c r="W1843" s="12"/>
      <c r="X1843" s="14"/>
      <c r="AB1843" s="25"/>
      <c r="AC1843" s="12"/>
      <c r="AD1843" s="12"/>
      <c r="AK1843" s="12"/>
      <c r="AL1843" s="30"/>
      <c r="AM1843" s="32"/>
      <c r="AQ1843" s="12"/>
      <c r="AR1843" s="12"/>
      <c r="AS1843" s="12"/>
      <c r="AZ1843" s="49"/>
      <c r="BA1843" s="30"/>
      <c r="BB1843" s="12"/>
      <c r="BF1843" s="12"/>
      <c r="BG1843" s="12"/>
      <c r="BH1843" s="12"/>
      <c r="BO1843" s="7"/>
      <c r="BP1843" s="7"/>
      <c r="BQ1843" s="7"/>
      <c r="BU1843" s="7"/>
      <c r="BV1843" s="7"/>
      <c r="BW1843" s="7"/>
      <c r="CD1843" s="7"/>
      <c r="CE1843" s="7"/>
      <c r="CF1843" s="7"/>
      <c r="CJ1843" s="7"/>
      <c r="CK1843" s="7"/>
      <c r="CL1843" s="7"/>
    </row>
    <row r="1844" spans="1:90">
      <c r="A1844" s="11"/>
      <c r="B1844" s="373"/>
      <c r="C1844" s="373"/>
      <c r="D1844" s="373"/>
      <c r="E1844" s="13"/>
      <c r="F1844" s="11"/>
      <c r="G1844" s="25"/>
      <c r="H1844" s="31"/>
      <c r="I1844" s="30"/>
      <c r="M1844" s="25"/>
      <c r="N1844" s="31"/>
      <c r="O1844" s="30"/>
      <c r="V1844" s="12"/>
      <c r="W1844" s="12"/>
      <c r="X1844" s="14"/>
      <c r="AB1844" s="25"/>
      <c r="AC1844" s="12"/>
      <c r="AD1844" s="12"/>
      <c r="AK1844" s="12"/>
      <c r="AL1844" s="30"/>
      <c r="AM1844" s="32"/>
      <c r="AQ1844" s="12"/>
      <c r="AR1844" s="12"/>
      <c r="AS1844" s="12"/>
      <c r="AZ1844" s="49"/>
      <c r="BA1844" s="30"/>
      <c r="BB1844" s="12"/>
      <c r="BF1844" s="12"/>
      <c r="BG1844" s="12"/>
      <c r="BH1844" s="12"/>
      <c r="BO1844" s="7"/>
      <c r="BP1844" s="7"/>
      <c r="BQ1844" s="7"/>
      <c r="BU1844" s="7"/>
      <c r="BV1844" s="7"/>
      <c r="BW1844" s="7"/>
      <c r="CD1844" s="7"/>
      <c r="CE1844" s="7"/>
      <c r="CF1844" s="7"/>
      <c r="CJ1844" s="7"/>
      <c r="CK1844" s="7"/>
      <c r="CL1844" s="7"/>
    </row>
    <row r="1845" spans="1:90">
      <c r="A1845" s="11"/>
      <c r="B1845" s="373"/>
      <c r="C1845" s="373"/>
      <c r="D1845" s="373"/>
      <c r="E1845" s="13"/>
      <c r="F1845" s="11"/>
      <c r="G1845" s="25"/>
      <c r="H1845" s="31"/>
      <c r="I1845" s="30"/>
      <c r="M1845" s="25"/>
      <c r="N1845" s="31"/>
      <c r="O1845" s="30"/>
      <c r="V1845" s="12"/>
      <c r="W1845" s="12"/>
      <c r="X1845" s="14"/>
      <c r="AB1845" s="25"/>
      <c r="AC1845" s="12"/>
      <c r="AD1845" s="12"/>
      <c r="AK1845" s="12"/>
      <c r="AL1845" s="30"/>
      <c r="AM1845" s="32"/>
      <c r="AQ1845" s="12"/>
      <c r="AR1845" s="12"/>
      <c r="AS1845" s="12"/>
      <c r="AZ1845" s="49"/>
      <c r="BA1845" s="30"/>
      <c r="BB1845" s="12"/>
      <c r="BF1845" s="12"/>
      <c r="BG1845" s="12"/>
      <c r="BH1845" s="12"/>
      <c r="BO1845" s="7"/>
      <c r="BP1845" s="7"/>
      <c r="BQ1845" s="7"/>
      <c r="BU1845" s="7"/>
      <c r="BV1845" s="7"/>
      <c r="BW1845" s="7"/>
      <c r="CD1845" s="7"/>
      <c r="CE1845" s="7"/>
      <c r="CF1845" s="7"/>
      <c r="CJ1845" s="7"/>
      <c r="CK1845" s="7"/>
      <c r="CL1845" s="7"/>
    </row>
    <row r="1846" spans="1:90">
      <c r="A1846" s="11"/>
      <c r="B1846" s="373"/>
      <c r="C1846" s="373"/>
      <c r="D1846" s="373"/>
      <c r="E1846" s="13"/>
      <c r="F1846" s="11"/>
      <c r="G1846" s="25"/>
      <c r="H1846" s="31"/>
      <c r="I1846" s="30"/>
      <c r="M1846" s="25"/>
      <c r="N1846" s="31"/>
      <c r="O1846" s="30"/>
      <c r="V1846" s="12"/>
      <c r="W1846" s="12"/>
      <c r="X1846" s="14"/>
      <c r="AB1846" s="25"/>
      <c r="AC1846" s="12"/>
      <c r="AD1846" s="12"/>
      <c r="AK1846" s="12"/>
      <c r="AL1846" s="30"/>
      <c r="AM1846" s="32"/>
      <c r="AQ1846" s="12"/>
      <c r="AR1846" s="12"/>
      <c r="AS1846" s="12"/>
      <c r="AZ1846" s="49"/>
      <c r="BA1846" s="30"/>
      <c r="BB1846" s="12"/>
      <c r="BF1846" s="12"/>
      <c r="BG1846" s="12"/>
      <c r="BH1846" s="12"/>
      <c r="BO1846" s="7"/>
      <c r="BP1846" s="7"/>
      <c r="BQ1846" s="7"/>
      <c r="BU1846" s="7"/>
      <c r="BV1846" s="7"/>
      <c r="BW1846" s="7"/>
      <c r="CD1846" s="7"/>
      <c r="CE1846" s="7"/>
      <c r="CF1846" s="7"/>
      <c r="CJ1846" s="7"/>
      <c r="CK1846" s="7"/>
      <c r="CL1846" s="7"/>
    </row>
    <row r="1847" spans="1:90">
      <c r="A1847" s="11"/>
      <c r="B1847" s="373"/>
      <c r="C1847" s="373"/>
      <c r="D1847" s="373"/>
      <c r="E1847" s="13"/>
      <c r="F1847" s="11"/>
      <c r="G1847" s="25"/>
      <c r="H1847" s="31"/>
      <c r="I1847" s="30"/>
      <c r="M1847" s="25"/>
      <c r="N1847" s="31"/>
      <c r="O1847" s="30"/>
      <c r="V1847" s="12"/>
      <c r="W1847" s="12"/>
      <c r="X1847" s="14"/>
      <c r="AB1847" s="25"/>
      <c r="AC1847" s="12"/>
      <c r="AD1847" s="12"/>
      <c r="AK1847" s="12"/>
      <c r="AL1847" s="30"/>
      <c r="AM1847" s="32"/>
      <c r="AQ1847" s="12"/>
      <c r="AR1847" s="12"/>
      <c r="AS1847" s="12"/>
      <c r="AZ1847" s="49"/>
      <c r="BA1847" s="30"/>
      <c r="BB1847" s="12"/>
      <c r="BF1847" s="12"/>
      <c r="BG1847" s="12"/>
      <c r="BH1847" s="12"/>
      <c r="BO1847" s="7"/>
      <c r="BP1847" s="7"/>
      <c r="BQ1847" s="7"/>
      <c r="BU1847" s="7"/>
      <c r="BV1847" s="7"/>
      <c r="BW1847" s="7"/>
      <c r="CD1847" s="7"/>
      <c r="CE1847" s="7"/>
      <c r="CF1847" s="7"/>
      <c r="CJ1847" s="7"/>
      <c r="CK1847" s="7"/>
      <c r="CL1847" s="7"/>
    </row>
    <row r="1848" spans="1:90">
      <c r="A1848" s="11"/>
      <c r="B1848" s="373"/>
      <c r="C1848" s="373"/>
      <c r="D1848" s="373"/>
      <c r="E1848" s="13"/>
      <c r="F1848" s="11"/>
      <c r="G1848" s="25"/>
      <c r="H1848" s="31"/>
      <c r="I1848" s="30"/>
      <c r="M1848" s="25"/>
      <c r="N1848" s="31"/>
      <c r="O1848" s="30"/>
      <c r="V1848" s="12"/>
      <c r="W1848" s="12"/>
      <c r="X1848" s="14"/>
      <c r="AB1848" s="25"/>
      <c r="AC1848" s="12"/>
      <c r="AD1848" s="12"/>
      <c r="AK1848" s="12"/>
      <c r="AL1848" s="30"/>
      <c r="AM1848" s="32"/>
      <c r="AQ1848" s="12"/>
      <c r="AR1848" s="12"/>
      <c r="AS1848" s="12"/>
      <c r="AZ1848" s="49"/>
      <c r="BA1848" s="30"/>
      <c r="BB1848" s="12"/>
      <c r="BF1848" s="12"/>
      <c r="BG1848" s="12"/>
      <c r="BH1848" s="12"/>
      <c r="BO1848" s="7"/>
      <c r="BP1848" s="7"/>
      <c r="BQ1848" s="7"/>
      <c r="BU1848" s="7"/>
      <c r="BV1848" s="7"/>
      <c r="BW1848" s="7"/>
      <c r="CD1848" s="7"/>
      <c r="CE1848" s="7"/>
      <c r="CF1848" s="7"/>
      <c r="CJ1848" s="7"/>
      <c r="CK1848" s="7"/>
      <c r="CL1848" s="7"/>
    </row>
    <row r="1849" spans="1:90">
      <c r="A1849" s="11"/>
      <c r="B1849" s="373"/>
      <c r="C1849" s="373"/>
      <c r="D1849" s="373"/>
      <c r="E1849" s="13"/>
      <c r="F1849" s="11"/>
      <c r="G1849" s="25"/>
      <c r="H1849" s="31"/>
      <c r="I1849" s="30"/>
      <c r="M1849" s="25"/>
      <c r="N1849" s="31"/>
      <c r="O1849" s="30"/>
      <c r="V1849" s="12"/>
      <c r="W1849" s="12"/>
      <c r="X1849" s="14"/>
      <c r="AB1849" s="25"/>
      <c r="AC1849" s="12"/>
      <c r="AD1849" s="12"/>
      <c r="AK1849" s="12"/>
      <c r="AL1849" s="30"/>
      <c r="AM1849" s="32"/>
      <c r="AQ1849" s="12"/>
      <c r="AR1849" s="12"/>
      <c r="AS1849" s="12"/>
      <c r="AZ1849" s="49"/>
      <c r="BA1849" s="30"/>
      <c r="BB1849" s="12"/>
      <c r="BF1849" s="12"/>
      <c r="BG1849" s="12"/>
      <c r="BH1849" s="12"/>
      <c r="BO1849" s="7"/>
      <c r="BP1849" s="7"/>
      <c r="BQ1849" s="7"/>
      <c r="BU1849" s="7"/>
      <c r="BV1849" s="7"/>
      <c r="BW1849" s="7"/>
      <c r="CD1849" s="7"/>
      <c r="CE1849" s="7"/>
      <c r="CF1849" s="7"/>
      <c r="CJ1849" s="7"/>
      <c r="CK1849" s="7"/>
      <c r="CL1849" s="7"/>
    </row>
    <row r="1850" spans="1:90">
      <c r="A1850" s="11"/>
      <c r="B1850" s="373"/>
      <c r="C1850" s="373"/>
      <c r="D1850" s="373"/>
      <c r="E1850" s="13"/>
      <c r="F1850" s="11"/>
      <c r="G1850" s="25"/>
      <c r="H1850" s="31"/>
      <c r="I1850" s="30"/>
      <c r="M1850" s="25"/>
      <c r="N1850" s="31"/>
      <c r="O1850" s="30"/>
      <c r="V1850" s="12"/>
      <c r="W1850" s="12"/>
      <c r="X1850" s="14"/>
      <c r="AB1850" s="25"/>
      <c r="AC1850" s="12"/>
      <c r="AD1850" s="12"/>
      <c r="AK1850" s="12"/>
      <c r="AL1850" s="30"/>
      <c r="AM1850" s="32"/>
      <c r="AQ1850" s="12"/>
      <c r="AR1850" s="12"/>
      <c r="AS1850" s="12"/>
      <c r="AZ1850" s="49"/>
      <c r="BA1850" s="30"/>
      <c r="BB1850" s="12"/>
      <c r="BF1850" s="12"/>
      <c r="BG1850" s="12"/>
      <c r="BH1850" s="12"/>
      <c r="BO1850" s="7"/>
      <c r="BP1850" s="7"/>
      <c r="BQ1850" s="7"/>
      <c r="BU1850" s="7"/>
      <c r="BV1850" s="7"/>
      <c r="BW1850" s="7"/>
      <c r="CD1850" s="7"/>
      <c r="CE1850" s="7"/>
      <c r="CF1850" s="7"/>
      <c r="CJ1850" s="7"/>
      <c r="CK1850" s="7"/>
      <c r="CL1850" s="7"/>
    </row>
    <row r="1851" spans="1:90">
      <c r="A1851" s="11"/>
      <c r="B1851" s="373"/>
      <c r="C1851" s="373"/>
      <c r="D1851" s="373"/>
      <c r="E1851" s="13"/>
      <c r="F1851" s="11"/>
      <c r="G1851" s="25"/>
      <c r="H1851" s="31"/>
      <c r="I1851" s="30"/>
      <c r="M1851" s="25"/>
      <c r="N1851" s="31"/>
      <c r="O1851" s="30"/>
      <c r="V1851" s="12"/>
      <c r="W1851" s="12"/>
      <c r="X1851" s="14"/>
      <c r="AB1851" s="25"/>
      <c r="AC1851" s="12"/>
      <c r="AD1851" s="12"/>
      <c r="AK1851" s="12"/>
      <c r="AL1851" s="30"/>
      <c r="AM1851" s="32"/>
      <c r="AQ1851" s="12"/>
      <c r="AR1851" s="12"/>
      <c r="AS1851" s="12"/>
      <c r="AZ1851" s="49"/>
      <c r="BA1851" s="30"/>
      <c r="BB1851" s="12"/>
      <c r="BF1851" s="12"/>
      <c r="BG1851" s="12"/>
      <c r="BH1851" s="12"/>
      <c r="BO1851" s="7"/>
      <c r="BP1851" s="7"/>
      <c r="BQ1851" s="7"/>
      <c r="BU1851" s="7"/>
      <c r="BV1851" s="7"/>
      <c r="BW1851" s="7"/>
      <c r="CD1851" s="7"/>
      <c r="CE1851" s="7"/>
      <c r="CF1851" s="7"/>
      <c r="CJ1851" s="7"/>
      <c r="CK1851" s="7"/>
      <c r="CL1851" s="7"/>
    </row>
    <row r="1852" spans="1:90">
      <c r="A1852" s="11"/>
      <c r="B1852" s="373"/>
      <c r="C1852" s="373"/>
      <c r="D1852" s="373"/>
      <c r="E1852" s="13"/>
      <c r="F1852" s="11"/>
      <c r="G1852" s="25"/>
      <c r="H1852" s="31"/>
      <c r="I1852" s="30"/>
      <c r="M1852" s="25"/>
      <c r="N1852" s="31"/>
      <c r="O1852" s="30"/>
      <c r="V1852" s="12"/>
      <c r="W1852" s="12"/>
      <c r="X1852" s="14"/>
      <c r="AB1852" s="25"/>
      <c r="AC1852" s="12"/>
      <c r="AD1852" s="12"/>
      <c r="AK1852" s="12"/>
      <c r="AL1852" s="30"/>
      <c r="AM1852" s="32"/>
      <c r="AQ1852" s="12"/>
      <c r="AR1852" s="12"/>
      <c r="AS1852" s="12"/>
      <c r="AZ1852" s="49"/>
      <c r="BA1852" s="30"/>
      <c r="BB1852" s="12"/>
      <c r="BF1852" s="12"/>
      <c r="BG1852" s="12"/>
      <c r="BH1852" s="12"/>
      <c r="BO1852" s="7"/>
      <c r="BP1852" s="7"/>
      <c r="BQ1852" s="7"/>
      <c r="BU1852" s="7"/>
      <c r="BV1852" s="7"/>
      <c r="BW1852" s="7"/>
      <c r="CD1852" s="7"/>
      <c r="CE1852" s="7"/>
      <c r="CF1852" s="7"/>
      <c r="CJ1852" s="7"/>
      <c r="CK1852" s="7"/>
      <c r="CL1852" s="7"/>
    </row>
    <row r="1853" spans="1:90">
      <c r="A1853" s="11"/>
      <c r="B1853" s="373"/>
      <c r="C1853" s="373"/>
      <c r="D1853" s="373"/>
      <c r="E1853" s="13"/>
      <c r="F1853" s="11"/>
      <c r="G1853" s="25"/>
      <c r="H1853" s="31"/>
      <c r="I1853" s="30"/>
      <c r="M1853" s="25"/>
      <c r="N1853" s="31"/>
      <c r="O1853" s="30"/>
      <c r="V1853" s="12"/>
      <c r="W1853" s="12"/>
      <c r="X1853" s="14"/>
      <c r="AB1853" s="25"/>
      <c r="AC1853" s="12"/>
      <c r="AD1853" s="12"/>
      <c r="AK1853" s="12"/>
      <c r="AL1853" s="30"/>
      <c r="AM1853" s="32"/>
      <c r="AQ1853" s="12"/>
      <c r="AR1853" s="12"/>
      <c r="AS1853" s="12"/>
      <c r="AZ1853" s="49"/>
      <c r="BA1853" s="30"/>
      <c r="BB1853" s="12"/>
      <c r="BF1853" s="12"/>
      <c r="BG1853" s="12"/>
      <c r="BH1853" s="12"/>
      <c r="BO1853" s="7"/>
      <c r="BP1853" s="7"/>
      <c r="BQ1853" s="7"/>
      <c r="BU1853" s="7"/>
      <c r="BV1853" s="7"/>
      <c r="BW1853" s="7"/>
      <c r="CD1853" s="7"/>
      <c r="CE1853" s="7"/>
      <c r="CF1853" s="7"/>
      <c r="CJ1853" s="7"/>
      <c r="CK1853" s="7"/>
      <c r="CL1853" s="7"/>
    </row>
    <row r="1854" spans="1:90">
      <c r="A1854" s="11"/>
      <c r="B1854" s="373"/>
      <c r="C1854" s="373"/>
      <c r="D1854" s="373"/>
      <c r="E1854" s="13"/>
      <c r="F1854" s="11"/>
      <c r="G1854" s="25"/>
      <c r="H1854" s="31"/>
      <c r="I1854" s="30"/>
      <c r="M1854" s="25"/>
      <c r="N1854" s="31"/>
      <c r="O1854" s="30"/>
      <c r="V1854" s="12"/>
      <c r="W1854" s="12"/>
      <c r="X1854" s="14"/>
      <c r="AB1854" s="25"/>
      <c r="AC1854" s="12"/>
      <c r="AD1854" s="12"/>
      <c r="AK1854" s="12"/>
      <c r="AL1854" s="30"/>
      <c r="AM1854" s="32"/>
      <c r="AQ1854" s="12"/>
      <c r="AR1854" s="12"/>
      <c r="AS1854" s="12"/>
      <c r="AZ1854" s="49"/>
      <c r="BA1854" s="30"/>
      <c r="BB1854" s="12"/>
      <c r="BF1854" s="12"/>
      <c r="BG1854" s="12"/>
      <c r="BH1854" s="12"/>
      <c r="BO1854" s="7"/>
      <c r="BP1854" s="7"/>
      <c r="BQ1854" s="7"/>
      <c r="BU1854" s="7"/>
      <c r="BV1854" s="7"/>
      <c r="BW1854" s="7"/>
      <c r="CD1854" s="7"/>
      <c r="CE1854" s="7"/>
      <c r="CF1854" s="7"/>
      <c r="CJ1854" s="7"/>
      <c r="CK1854" s="7"/>
      <c r="CL1854" s="7"/>
    </row>
    <row r="1855" spans="1:90">
      <c r="A1855" s="11"/>
      <c r="B1855" s="373"/>
      <c r="C1855" s="373"/>
      <c r="D1855" s="373"/>
      <c r="E1855" s="13"/>
      <c r="F1855" s="11"/>
      <c r="G1855" s="25"/>
      <c r="H1855" s="31"/>
      <c r="I1855" s="30"/>
      <c r="M1855" s="25"/>
      <c r="N1855" s="31"/>
      <c r="O1855" s="30"/>
      <c r="V1855" s="12"/>
      <c r="W1855" s="12"/>
      <c r="X1855" s="14"/>
      <c r="AB1855" s="25"/>
      <c r="AC1855" s="12"/>
      <c r="AD1855" s="12"/>
      <c r="AK1855" s="12"/>
      <c r="AL1855" s="30"/>
      <c r="AM1855" s="32"/>
      <c r="AQ1855" s="12"/>
      <c r="AR1855" s="12"/>
      <c r="AS1855" s="12"/>
      <c r="AZ1855" s="49"/>
      <c r="BA1855" s="30"/>
      <c r="BB1855" s="12"/>
      <c r="BF1855" s="12"/>
      <c r="BG1855" s="12"/>
      <c r="BH1855" s="12"/>
      <c r="BO1855" s="7"/>
      <c r="BP1855" s="7"/>
      <c r="BQ1855" s="7"/>
      <c r="BU1855" s="7"/>
      <c r="BV1855" s="7"/>
      <c r="BW1855" s="7"/>
      <c r="CD1855" s="7"/>
      <c r="CE1855" s="7"/>
      <c r="CF1855" s="7"/>
      <c r="CJ1855" s="7"/>
      <c r="CK1855" s="7"/>
      <c r="CL1855" s="7"/>
    </row>
    <row r="1856" spans="1:90">
      <c r="A1856" s="11"/>
      <c r="B1856" s="373"/>
      <c r="C1856" s="373"/>
      <c r="D1856" s="373"/>
      <c r="E1856" s="13"/>
      <c r="F1856" s="11"/>
      <c r="G1856" s="25"/>
      <c r="H1856" s="31"/>
      <c r="I1856" s="30"/>
      <c r="M1856" s="25"/>
      <c r="N1856" s="31"/>
      <c r="O1856" s="30"/>
      <c r="V1856" s="12"/>
      <c r="W1856" s="12"/>
      <c r="X1856" s="14"/>
      <c r="AB1856" s="25"/>
      <c r="AC1856" s="12"/>
      <c r="AD1856" s="12"/>
      <c r="AK1856" s="12"/>
      <c r="AL1856" s="30"/>
      <c r="AM1856" s="32"/>
      <c r="AQ1856" s="12"/>
      <c r="AR1856" s="12"/>
      <c r="AS1856" s="12"/>
      <c r="AZ1856" s="49"/>
      <c r="BA1856" s="30"/>
      <c r="BB1856" s="12"/>
      <c r="BF1856" s="12"/>
      <c r="BG1856" s="12"/>
      <c r="BH1856" s="12"/>
      <c r="BO1856" s="7"/>
      <c r="BP1856" s="7"/>
      <c r="BQ1856" s="7"/>
      <c r="BU1856" s="7"/>
      <c r="BV1856" s="7"/>
      <c r="BW1856" s="7"/>
      <c r="CD1856" s="7"/>
      <c r="CE1856" s="7"/>
      <c r="CF1856" s="7"/>
      <c r="CJ1856" s="7"/>
      <c r="CK1856" s="7"/>
      <c r="CL1856" s="7"/>
    </row>
    <row r="1857" spans="1:90">
      <c r="A1857" s="11"/>
      <c r="B1857" s="373"/>
      <c r="C1857" s="373"/>
      <c r="D1857" s="373"/>
      <c r="E1857" s="13"/>
      <c r="F1857" s="11"/>
      <c r="G1857" s="25"/>
      <c r="H1857" s="31"/>
      <c r="I1857" s="30"/>
      <c r="M1857" s="25"/>
      <c r="N1857" s="31"/>
      <c r="O1857" s="30"/>
      <c r="V1857" s="12"/>
      <c r="W1857" s="12"/>
      <c r="X1857" s="14"/>
      <c r="AB1857" s="25"/>
      <c r="AC1857" s="12"/>
      <c r="AD1857" s="12"/>
      <c r="AK1857" s="12"/>
      <c r="AL1857" s="30"/>
      <c r="AM1857" s="32"/>
      <c r="AQ1857" s="12"/>
      <c r="AR1857" s="12"/>
      <c r="AS1857" s="12"/>
      <c r="AZ1857" s="49"/>
      <c r="BA1857" s="30"/>
      <c r="BB1857" s="12"/>
      <c r="BF1857" s="12"/>
      <c r="BG1857" s="12"/>
      <c r="BH1857" s="12"/>
      <c r="BO1857" s="7"/>
      <c r="BP1857" s="7"/>
      <c r="BQ1857" s="7"/>
      <c r="BU1857" s="7"/>
      <c r="BV1857" s="7"/>
      <c r="BW1857" s="7"/>
      <c r="CD1857" s="7"/>
      <c r="CE1857" s="7"/>
      <c r="CF1857" s="7"/>
      <c r="CJ1857" s="7"/>
      <c r="CK1857" s="7"/>
      <c r="CL1857" s="7"/>
    </row>
    <row r="1858" spans="1:90">
      <c r="A1858" s="11"/>
      <c r="B1858" s="373"/>
      <c r="C1858" s="373"/>
      <c r="D1858" s="373"/>
      <c r="E1858" s="13"/>
      <c r="F1858" s="11"/>
      <c r="G1858" s="25"/>
      <c r="H1858" s="31"/>
      <c r="I1858" s="30"/>
      <c r="M1858" s="25"/>
      <c r="N1858" s="31"/>
      <c r="O1858" s="30"/>
      <c r="V1858" s="12"/>
      <c r="W1858" s="12"/>
      <c r="X1858" s="14"/>
      <c r="AB1858" s="25"/>
      <c r="AC1858" s="12"/>
      <c r="AD1858" s="12"/>
      <c r="AK1858" s="12"/>
      <c r="AL1858" s="30"/>
      <c r="AM1858" s="32"/>
      <c r="AQ1858" s="12"/>
      <c r="AR1858" s="12"/>
      <c r="AS1858" s="12"/>
      <c r="AZ1858" s="49"/>
      <c r="BA1858" s="30"/>
      <c r="BB1858" s="12"/>
      <c r="BF1858" s="12"/>
      <c r="BG1858" s="12"/>
      <c r="BH1858" s="12"/>
      <c r="BO1858" s="7"/>
      <c r="BP1858" s="7"/>
      <c r="BQ1858" s="7"/>
      <c r="BU1858" s="7"/>
      <c r="BV1858" s="7"/>
      <c r="BW1858" s="7"/>
      <c r="CD1858" s="7"/>
      <c r="CE1858" s="7"/>
      <c r="CF1858" s="7"/>
      <c r="CJ1858" s="7"/>
      <c r="CK1858" s="7"/>
      <c r="CL1858" s="7"/>
    </row>
    <row r="1859" spans="1:90">
      <c r="A1859" s="11"/>
      <c r="B1859" s="373"/>
      <c r="C1859" s="373"/>
      <c r="D1859" s="373"/>
      <c r="E1859" s="13"/>
      <c r="F1859" s="11"/>
      <c r="G1859" s="25"/>
      <c r="H1859" s="31"/>
      <c r="I1859" s="30"/>
      <c r="M1859" s="25"/>
      <c r="N1859" s="31"/>
      <c r="O1859" s="30"/>
      <c r="V1859" s="12"/>
      <c r="W1859" s="12"/>
      <c r="X1859" s="14"/>
      <c r="AB1859" s="25"/>
      <c r="AC1859" s="12"/>
      <c r="AD1859" s="12"/>
      <c r="AK1859" s="12"/>
      <c r="AL1859" s="30"/>
      <c r="AM1859" s="32"/>
      <c r="AQ1859" s="12"/>
      <c r="AR1859" s="12"/>
      <c r="AS1859" s="12"/>
      <c r="AZ1859" s="49"/>
      <c r="BA1859" s="30"/>
      <c r="BB1859" s="12"/>
      <c r="BF1859" s="12"/>
      <c r="BG1859" s="12"/>
      <c r="BH1859" s="12"/>
      <c r="BO1859" s="7"/>
      <c r="BP1859" s="7"/>
      <c r="BQ1859" s="7"/>
      <c r="BU1859" s="7"/>
      <c r="BV1859" s="7"/>
      <c r="BW1859" s="7"/>
      <c r="CD1859" s="7"/>
      <c r="CE1859" s="7"/>
      <c r="CF1859" s="7"/>
      <c r="CJ1859" s="7"/>
      <c r="CK1859" s="7"/>
      <c r="CL1859" s="7"/>
    </row>
    <row r="1860" spans="1:90">
      <c r="A1860" s="11"/>
      <c r="B1860" s="373"/>
      <c r="C1860" s="373"/>
      <c r="D1860" s="373"/>
      <c r="E1860" s="13"/>
      <c r="F1860" s="11"/>
      <c r="G1860" s="25"/>
      <c r="H1860" s="31"/>
      <c r="I1860" s="30"/>
      <c r="M1860" s="25"/>
      <c r="N1860" s="31"/>
      <c r="O1860" s="30"/>
      <c r="V1860" s="12"/>
      <c r="W1860" s="12"/>
      <c r="X1860" s="14"/>
      <c r="AB1860" s="25"/>
      <c r="AC1860" s="12"/>
      <c r="AD1860" s="12"/>
      <c r="AK1860" s="12"/>
      <c r="AL1860" s="30"/>
      <c r="AM1860" s="32"/>
      <c r="AQ1860" s="12"/>
      <c r="AR1860" s="12"/>
      <c r="AS1860" s="12"/>
      <c r="AZ1860" s="49"/>
      <c r="BA1860" s="30"/>
      <c r="BB1860" s="12"/>
      <c r="BF1860" s="12"/>
      <c r="BG1860" s="12"/>
      <c r="BH1860" s="12"/>
      <c r="BO1860" s="7"/>
      <c r="BP1860" s="7"/>
      <c r="BQ1860" s="7"/>
      <c r="BU1860" s="7"/>
      <c r="BV1860" s="7"/>
      <c r="BW1860" s="7"/>
      <c r="CD1860" s="7"/>
      <c r="CE1860" s="7"/>
      <c r="CF1860" s="7"/>
      <c r="CJ1860" s="7"/>
      <c r="CK1860" s="7"/>
      <c r="CL1860" s="7"/>
    </row>
    <row r="1861" spans="1:90">
      <c r="A1861" s="11"/>
      <c r="B1861" s="373"/>
      <c r="C1861" s="373"/>
      <c r="D1861" s="373"/>
      <c r="E1861" s="13"/>
      <c r="F1861" s="11"/>
      <c r="G1861" s="25"/>
      <c r="H1861" s="31"/>
      <c r="I1861" s="30"/>
      <c r="M1861" s="25"/>
      <c r="N1861" s="31"/>
      <c r="O1861" s="30"/>
      <c r="V1861" s="12"/>
      <c r="W1861" s="12"/>
      <c r="X1861" s="14"/>
      <c r="AB1861" s="25"/>
      <c r="AC1861" s="12"/>
      <c r="AD1861" s="12"/>
      <c r="AK1861" s="12"/>
      <c r="AL1861" s="30"/>
      <c r="AM1861" s="32"/>
      <c r="AQ1861" s="12"/>
      <c r="AR1861" s="12"/>
      <c r="AS1861" s="12"/>
      <c r="AZ1861" s="49"/>
      <c r="BA1861" s="30"/>
      <c r="BB1861" s="12"/>
      <c r="BF1861" s="12"/>
      <c r="BG1861" s="12"/>
      <c r="BH1861" s="12"/>
      <c r="BO1861" s="7"/>
      <c r="BP1861" s="7"/>
      <c r="BQ1861" s="7"/>
      <c r="BU1861" s="7"/>
      <c r="BV1861" s="7"/>
      <c r="BW1861" s="7"/>
      <c r="CD1861" s="7"/>
      <c r="CE1861" s="7"/>
      <c r="CF1861" s="7"/>
      <c r="CJ1861" s="7"/>
      <c r="CK1861" s="7"/>
      <c r="CL1861" s="7"/>
    </row>
    <row r="1862" spans="1:90">
      <c r="A1862" s="11"/>
      <c r="B1862" s="373"/>
      <c r="C1862" s="373"/>
      <c r="D1862" s="373"/>
      <c r="E1862" s="13"/>
      <c r="F1862" s="11"/>
      <c r="G1862" s="25"/>
      <c r="H1862" s="31"/>
      <c r="I1862" s="30"/>
      <c r="M1862" s="25"/>
      <c r="N1862" s="31"/>
      <c r="O1862" s="30"/>
      <c r="V1862" s="12"/>
      <c r="W1862" s="12"/>
      <c r="X1862" s="14"/>
      <c r="AB1862" s="25"/>
      <c r="AC1862" s="12"/>
      <c r="AD1862" s="12"/>
      <c r="AK1862" s="12"/>
      <c r="AL1862" s="30"/>
      <c r="AM1862" s="32"/>
      <c r="AQ1862" s="12"/>
      <c r="AR1862" s="12"/>
      <c r="AS1862" s="12"/>
      <c r="AZ1862" s="49"/>
      <c r="BA1862" s="30"/>
      <c r="BB1862" s="12"/>
      <c r="BF1862" s="12"/>
      <c r="BG1862" s="12"/>
      <c r="BH1862" s="12"/>
      <c r="BO1862" s="7"/>
      <c r="BP1862" s="7"/>
      <c r="BQ1862" s="7"/>
      <c r="BU1862" s="7"/>
      <c r="BV1862" s="7"/>
      <c r="BW1862" s="7"/>
      <c r="CD1862" s="7"/>
      <c r="CE1862" s="7"/>
      <c r="CF1862" s="7"/>
      <c r="CJ1862" s="7"/>
      <c r="CK1862" s="7"/>
      <c r="CL1862" s="7"/>
    </row>
    <row r="1863" spans="1:90">
      <c r="A1863" s="11"/>
      <c r="B1863" s="373"/>
      <c r="C1863" s="373"/>
      <c r="D1863" s="373"/>
      <c r="E1863" s="13"/>
      <c r="F1863" s="11"/>
      <c r="G1863" s="25"/>
      <c r="H1863" s="31"/>
      <c r="I1863" s="30"/>
      <c r="M1863" s="25"/>
      <c r="N1863" s="31"/>
      <c r="O1863" s="30"/>
      <c r="V1863" s="12"/>
      <c r="W1863" s="12"/>
      <c r="X1863" s="14"/>
      <c r="AB1863" s="25"/>
      <c r="AC1863" s="12"/>
      <c r="AD1863" s="12"/>
      <c r="AK1863" s="12"/>
      <c r="AL1863" s="30"/>
      <c r="AM1863" s="32"/>
      <c r="AQ1863" s="12"/>
      <c r="AR1863" s="12"/>
      <c r="AS1863" s="12"/>
      <c r="AZ1863" s="49"/>
      <c r="BA1863" s="30"/>
      <c r="BB1863" s="12"/>
      <c r="BF1863" s="12"/>
      <c r="BG1863" s="12"/>
      <c r="BH1863" s="12"/>
      <c r="BO1863" s="7"/>
      <c r="BP1863" s="7"/>
      <c r="BQ1863" s="7"/>
      <c r="BU1863" s="7"/>
      <c r="BV1863" s="7"/>
      <c r="BW1863" s="7"/>
      <c r="CD1863" s="7"/>
      <c r="CE1863" s="7"/>
      <c r="CF1863" s="7"/>
      <c r="CJ1863" s="7"/>
      <c r="CK1863" s="7"/>
      <c r="CL1863" s="7"/>
    </row>
    <row r="1864" spans="1:90">
      <c r="A1864" s="11"/>
      <c r="B1864" s="373"/>
      <c r="C1864" s="373"/>
      <c r="D1864" s="373"/>
      <c r="E1864" s="13"/>
      <c r="F1864" s="11"/>
      <c r="G1864" s="25"/>
      <c r="H1864" s="31"/>
      <c r="I1864" s="30"/>
      <c r="M1864" s="25"/>
      <c r="N1864" s="31"/>
      <c r="O1864" s="30"/>
      <c r="V1864" s="12"/>
      <c r="W1864" s="12"/>
      <c r="X1864" s="14"/>
      <c r="AB1864" s="25"/>
      <c r="AC1864" s="12"/>
      <c r="AD1864" s="12"/>
      <c r="AK1864" s="12"/>
      <c r="AL1864" s="30"/>
      <c r="AM1864" s="32"/>
      <c r="AQ1864" s="12"/>
      <c r="AR1864" s="12"/>
      <c r="AS1864" s="12"/>
      <c r="AZ1864" s="49"/>
      <c r="BA1864" s="30"/>
      <c r="BB1864" s="12"/>
      <c r="BF1864" s="12"/>
      <c r="BG1864" s="12"/>
      <c r="BH1864" s="12"/>
      <c r="BO1864" s="7"/>
      <c r="BP1864" s="7"/>
      <c r="BQ1864" s="7"/>
      <c r="BU1864" s="7"/>
      <c r="BV1864" s="7"/>
      <c r="BW1864" s="7"/>
      <c r="CD1864" s="7"/>
      <c r="CE1864" s="7"/>
      <c r="CF1864" s="7"/>
      <c r="CJ1864" s="7"/>
      <c r="CK1864" s="7"/>
      <c r="CL1864" s="7"/>
    </row>
    <row r="1865" spans="1:90">
      <c r="A1865" s="11"/>
      <c r="B1865" s="373"/>
      <c r="C1865" s="373"/>
      <c r="D1865" s="373"/>
      <c r="E1865" s="13"/>
      <c r="F1865" s="11"/>
      <c r="G1865" s="25"/>
      <c r="H1865" s="31"/>
      <c r="I1865" s="30"/>
      <c r="M1865" s="25"/>
      <c r="N1865" s="31"/>
      <c r="O1865" s="30"/>
      <c r="V1865" s="12"/>
      <c r="W1865" s="12"/>
      <c r="X1865" s="14"/>
      <c r="AB1865" s="25"/>
      <c r="AC1865" s="12"/>
      <c r="AD1865" s="12"/>
      <c r="AK1865" s="12"/>
      <c r="AL1865" s="30"/>
      <c r="AM1865" s="32"/>
      <c r="AQ1865" s="12"/>
      <c r="AR1865" s="12"/>
      <c r="AS1865" s="12"/>
      <c r="AZ1865" s="49"/>
      <c r="BA1865" s="30"/>
      <c r="BB1865" s="12"/>
      <c r="BF1865" s="12"/>
      <c r="BG1865" s="12"/>
      <c r="BH1865" s="12"/>
      <c r="BO1865" s="7"/>
      <c r="BP1865" s="7"/>
      <c r="BQ1865" s="7"/>
      <c r="BU1865" s="7"/>
      <c r="BV1865" s="7"/>
      <c r="BW1865" s="7"/>
      <c r="CD1865" s="7"/>
      <c r="CE1865" s="7"/>
      <c r="CF1865" s="7"/>
      <c r="CJ1865" s="7"/>
      <c r="CK1865" s="7"/>
      <c r="CL1865" s="7"/>
    </row>
    <row r="1866" spans="1:90">
      <c r="A1866" s="11"/>
      <c r="B1866" s="373"/>
      <c r="C1866" s="373"/>
      <c r="D1866" s="373"/>
      <c r="E1866" s="13"/>
      <c r="F1866" s="11"/>
      <c r="G1866" s="25"/>
      <c r="H1866" s="31"/>
      <c r="I1866" s="30"/>
      <c r="M1866" s="25"/>
      <c r="N1866" s="31"/>
      <c r="O1866" s="30"/>
      <c r="V1866" s="12"/>
      <c r="W1866" s="12"/>
      <c r="X1866" s="14"/>
      <c r="AB1866" s="25"/>
      <c r="AC1866" s="12"/>
      <c r="AD1866" s="12"/>
      <c r="AK1866" s="12"/>
      <c r="AL1866" s="30"/>
      <c r="AM1866" s="32"/>
      <c r="AQ1866" s="12"/>
      <c r="AR1866" s="12"/>
      <c r="AS1866" s="12"/>
      <c r="AZ1866" s="49"/>
      <c r="BA1866" s="30"/>
      <c r="BB1866" s="12"/>
      <c r="BF1866" s="12"/>
      <c r="BG1866" s="12"/>
      <c r="BH1866" s="12"/>
      <c r="BO1866" s="7"/>
      <c r="BP1866" s="7"/>
      <c r="BQ1866" s="7"/>
      <c r="BU1866" s="7"/>
      <c r="BV1866" s="7"/>
      <c r="BW1866" s="7"/>
      <c r="CD1866" s="7"/>
      <c r="CE1866" s="7"/>
      <c r="CF1866" s="7"/>
      <c r="CJ1866" s="7"/>
      <c r="CK1866" s="7"/>
      <c r="CL1866" s="7"/>
    </row>
    <row r="1867" spans="1:90">
      <c r="A1867" s="11"/>
      <c r="B1867" s="373"/>
      <c r="C1867" s="373"/>
      <c r="D1867" s="373"/>
      <c r="E1867" s="13"/>
      <c r="F1867" s="11"/>
      <c r="G1867" s="25"/>
      <c r="H1867" s="31"/>
      <c r="I1867" s="30"/>
      <c r="M1867" s="25"/>
      <c r="N1867" s="31"/>
      <c r="O1867" s="30"/>
      <c r="V1867" s="12"/>
      <c r="W1867" s="12"/>
      <c r="X1867" s="14"/>
      <c r="AB1867" s="25"/>
      <c r="AC1867" s="12"/>
      <c r="AD1867" s="12"/>
      <c r="AK1867" s="12"/>
      <c r="AL1867" s="30"/>
      <c r="AM1867" s="32"/>
      <c r="AQ1867" s="12"/>
      <c r="AR1867" s="12"/>
      <c r="AS1867" s="12"/>
      <c r="AZ1867" s="49"/>
      <c r="BA1867" s="30"/>
      <c r="BB1867" s="12"/>
      <c r="BF1867" s="12"/>
      <c r="BG1867" s="12"/>
      <c r="BH1867" s="12"/>
      <c r="BO1867" s="7"/>
      <c r="BP1867" s="7"/>
      <c r="BQ1867" s="7"/>
      <c r="BU1867" s="7"/>
      <c r="BV1867" s="7"/>
      <c r="BW1867" s="7"/>
      <c r="CD1867" s="7"/>
      <c r="CE1867" s="7"/>
      <c r="CF1867" s="7"/>
      <c r="CJ1867" s="7"/>
      <c r="CK1867" s="7"/>
      <c r="CL1867" s="7"/>
    </row>
    <row r="1868" spans="1:90">
      <c r="A1868" s="11"/>
      <c r="B1868" s="373"/>
      <c r="C1868" s="373"/>
      <c r="D1868" s="373"/>
      <c r="E1868" s="13"/>
      <c r="F1868" s="11"/>
      <c r="G1868" s="25"/>
      <c r="H1868" s="31"/>
      <c r="I1868" s="30"/>
      <c r="M1868" s="25"/>
      <c r="N1868" s="31"/>
      <c r="O1868" s="30"/>
      <c r="V1868" s="12"/>
      <c r="W1868" s="12"/>
      <c r="X1868" s="14"/>
      <c r="AB1868" s="25"/>
      <c r="AC1868" s="12"/>
      <c r="AD1868" s="12"/>
      <c r="AK1868" s="12"/>
      <c r="AL1868" s="30"/>
      <c r="AM1868" s="32"/>
      <c r="AQ1868" s="12"/>
      <c r="AR1868" s="12"/>
      <c r="AS1868" s="12"/>
      <c r="AZ1868" s="49"/>
      <c r="BA1868" s="30"/>
      <c r="BB1868" s="12"/>
      <c r="BF1868" s="12"/>
      <c r="BG1868" s="12"/>
      <c r="BH1868" s="12"/>
      <c r="BO1868" s="7"/>
      <c r="BP1868" s="7"/>
      <c r="BQ1868" s="7"/>
      <c r="BU1868" s="7"/>
      <c r="BV1868" s="7"/>
      <c r="BW1868" s="7"/>
      <c r="CD1868" s="7"/>
      <c r="CE1868" s="7"/>
      <c r="CF1868" s="7"/>
      <c r="CJ1868" s="7"/>
      <c r="CK1868" s="7"/>
      <c r="CL1868" s="7"/>
    </row>
    <row r="1869" spans="1:90">
      <c r="A1869" s="11"/>
      <c r="B1869" s="373"/>
      <c r="C1869" s="373"/>
      <c r="D1869" s="373"/>
      <c r="E1869" s="13"/>
      <c r="F1869" s="11"/>
      <c r="G1869" s="25"/>
      <c r="H1869" s="31"/>
      <c r="I1869" s="30"/>
      <c r="M1869" s="25"/>
      <c r="N1869" s="31"/>
      <c r="O1869" s="30"/>
      <c r="V1869" s="12"/>
      <c r="W1869" s="12"/>
      <c r="X1869" s="14"/>
      <c r="AB1869" s="25"/>
      <c r="AC1869" s="12"/>
      <c r="AD1869" s="12"/>
      <c r="AK1869" s="12"/>
      <c r="AL1869" s="30"/>
      <c r="AM1869" s="32"/>
      <c r="AQ1869" s="12"/>
      <c r="AR1869" s="12"/>
      <c r="AS1869" s="12"/>
      <c r="AZ1869" s="49"/>
      <c r="BA1869" s="30"/>
      <c r="BB1869" s="12"/>
      <c r="BF1869" s="12"/>
      <c r="BG1869" s="12"/>
      <c r="BH1869" s="12"/>
      <c r="BO1869" s="7"/>
      <c r="BP1869" s="7"/>
      <c r="BQ1869" s="7"/>
      <c r="BU1869" s="7"/>
      <c r="BV1869" s="7"/>
      <c r="BW1869" s="7"/>
      <c r="CD1869" s="7"/>
      <c r="CE1869" s="7"/>
      <c r="CF1869" s="7"/>
      <c r="CJ1869" s="7"/>
      <c r="CK1869" s="7"/>
      <c r="CL1869" s="7"/>
    </row>
    <row r="1870" spans="1:90">
      <c r="A1870" s="11"/>
      <c r="B1870" s="373"/>
      <c r="C1870" s="373"/>
      <c r="D1870" s="373"/>
      <c r="E1870" s="13"/>
      <c r="F1870" s="11"/>
      <c r="G1870" s="25"/>
      <c r="H1870" s="31"/>
      <c r="I1870" s="30"/>
      <c r="M1870" s="25"/>
      <c r="N1870" s="31"/>
      <c r="O1870" s="30"/>
      <c r="V1870" s="12"/>
      <c r="W1870" s="12"/>
      <c r="X1870" s="14"/>
      <c r="AB1870" s="25"/>
      <c r="AC1870" s="12"/>
      <c r="AD1870" s="12"/>
      <c r="AK1870" s="12"/>
      <c r="AL1870" s="30"/>
      <c r="AM1870" s="32"/>
      <c r="AQ1870" s="12"/>
      <c r="AR1870" s="12"/>
      <c r="AS1870" s="12"/>
      <c r="AZ1870" s="49"/>
      <c r="BA1870" s="30"/>
      <c r="BB1870" s="12"/>
      <c r="BF1870" s="12"/>
      <c r="BG1870" s="12"/>
      <c r="BH1870" s="12"/>
      <c r="BO1870" s="7"/>
      <c r="BP1870" s="7"/>
      <c r="BQ1870" s="7"/>
      <c r="BU1870" s="7"/>
      <c r="BV1870" s="7"/>
      <c r="BW1870" s="7"/>
      <c r="CD1870" s="7"/>
      <c r="CE1870" s="7"/>
      <c r="CF1870" s="7"/>
      <c r="CJ1870" s="7"/>
      <c r="CK1870" s="7"/>
      <c r="CL1870" s="7"/>
    </row>
    <row r="1871" spans="1:90">
      <c r="A1871" s="11"/>
      <c r="B1871" s="373"/>
      <c r="C1871" s="373"/>
      <c r="D1871" s="373"/>
      <c r="E1871" s="13"/>
      <c r="F1871" s="11"/>
      <c r="G1871" s="25"/>
      <c r="H1871" s="31"/>
      <c r="I1871" s="30"/>
      <c r="M1871" s="25"/>
      <c r="N1871" s="31"/>
      <c r="O1871" s="30"/>
      <c r="V1871" s="12"/>
      <c r="W1871" s="12"/>
      <c r="X1871" s="14"/>
      <c r="AB1871" s="25"/>
      <c r="AC1871" s="12"/>
      <c r="AD1871" s="12"/>
      <c r="AK1871" s="12"/>
      <c r="AL1871" s="30"/>
      <c r="AM1871" s="32"/>
      <c r="AQ1871" s="12"/>
      <c r="AR1871" s="12"/>
      <c r="AS1871" s="12"/>
      <c r="AZ1871" s="49"/>
      <c r="BA1871" s="30"/>
      <c r="BB1871" s="12"/>
      <c r="BF1871" s="12"/>
      <c r="BG1871" s="12"/>
      <c r="BH1871" s="12"/>
      <c r="BO1871" s="7"/>
      <c r="BP1871" s="7"/>
      <c r="BQ1871" s="7"/>
      <c r="BU1871" s="7"/>
      <c r="BV1871" s="7"/>
      <c r="BW1871" s="7"/>
      <c r="CD1871" s="7"/>
      <c r="CE1871" s="7"/>
      <c r="CF1871" s="7"/>
      <c r="CJ1871" s="7"/>
      <c r="CK1871" s="7"/>
      <c r="CL1871" s="7"/>
    </row>
    <row r="1872" spans="1:90">
      <c r="A1872" s="11"/>
      <c r="B1872" s="373"/>
      <c r="C1872" s="373"/>
      <c r="D1872" s="373"/>
      <c r="E1872" s="13"/>
      <c r="F1872" s="11"/>
      <c r="G1872" s="25"/>
      <c r="H1872" s="31"/>
      <c r="I1872" s="30"/>
      <c r="M1872" s="25"/>
      <c r="N1872" s="31"/>
      <c r="O1872" s="30"/>
      <c r="V1872" s="12"/>
      <c r="W1872" s="12"/>
      <c r="X1872" s="14"/>
      <c r="AB1872" s="25"/>
      <c r="AC1872" s="12"/>
      <c r="AD1872" s="12"/>
      <c r="AK1872" s="12"/>
      <c r="AL1872" s="30"/>
      <c r="AM1872" s="32"/>
      <c r="AQ1872" s="12"/>
      <c r="AR1872" s="12"/>
      <c r="AS1872" s="12"/>
      <c r="AZ1872" s="49"/>
      <c r="BA1872" s="30"/>
      <c r="BB1872" s="12"/>
      <c r="BF1872" s="12"/>
      <c r="BG1872" s="12"/>
      <c r="BH1872" s="12"/>
      <c r="BO1872" s="7"/>
      <c r="BP1872" s="7"/>
      <c r="BQ1872" s="7"/>
      <c r="BU1872" s="7"/>
      <c r="BV1872" s="7"/>
      <c r="BW1872" s="7"/>
      <c r="CD1872" s="7"/>
      <c r="CE1872" s="7"/>
      <c r="CF1872" s="7"/>
      <c r="CJ1872" s="7"/>
      <c r="CK1872" s="7"/>
      <c r="CL1872" s="7"/>
    </row>
    <row r="1873" spans="1:90">
      <c r="A1873" s="11"/>
      <c r="B1873" s="373"/>
      <c r="C1873" s="373"/>
      <c r="D1873" s="373"/>
      <c r="E1873" s="13"/>
      <c r="F1873" s="11"/>
      <c r="G1873" s="25"/>
      <c r="H1873" s="31"/>
      <c r="I1873" s="30"/>
      <c r="M1873" s="25"/>
      <c r="N1873" s="31"/>
      <c r="O1873" s="30"/>
      <c r="V1873" s="12"/>
      <c r="W1873" s="12"/>
      <c r="X1873" s="14"/>
      <c r="AB1873" s="25"/>
      <c r="AC1873" s="12"/>
      <c r="AD1873" s="12"/>
      <c r="AK1873" s="12"/>
      <c r="AL1873" s="30"/>
      <c r="AM1873" s="32"/>
      <c r="AQ1873" s="12"/>
      <c r="AR1873" s="12"/>
      <c r="AS1873" s="12"/>
      <c r="AZ1873" s="49"/>
      <c r="BA1873" s="30"/>
      <c r="BB1873" s="12"/>
      <c r="BF1873" s="12"/>
      <c r="BG1873" s="12"/>
      <c r="BH1873" s="12"/>
      <c r="BO1873" s="7"/>
      <c r="BP1873" s="7"/>
      <c r="BQ1873" s="7"/>
      <c r="BU1873" s="7"/>
      <c r="BV1873" s="7"/>
      <c r="BW1873" s="7"/>
      <c r="CD1873" s="7"/>
      <c r="CE1873" s="7"/>
      <c r="CF1873" s="7"/>
      <c r="CJ1873" s="7"/>
      <c r="CK1873" s="7"/>
      <c r="CL1873" s="7"/>
    </row>
    <row r="1874" spans="1:90">
      <c r="A1874" s="11"/>
      <c r="B1874" s="373"/>
      <c r="C1874" s="373"/>
      <c r="D1874" s="373"/>
      <c r="E1874" s="13"/>
      <c r="F1874" s="11"/>
      <c r="G1874" s="25"/>
      <c r="H1874" s="31"/>
      <c r="I1874" s="30"/>
      <c r="M1874" s="25"/>
      <c r="N1874" s="31"/>
      <c r="O1874" s="30"/>
      <c r="V1874" s="12"/>
      <c r="W1874" s="12"/>
      <c r="X1874" s="14"/>
      <c r="AB1874" s="25"/>
      <c r="AC1874" s="12"/>
      <c r="AD1874" s="12"/>
      <c r="AK1874" s="12"/>
      <c r="AL1874" s="30"/>
      <c r="AM1874" s="32"/>
      <c r="AQ1874" s="12"/>
      <c r="AR1874" s="12"/>
      <c r="AS1874" s="12"/>
      <c r="AZ1874" s="49"/>
      <c r="BA1874" s="30"/>
      <c r="BB1874" s="12"/>
      <c r="BF1874" s="12"/>
      <c r="BG1874" s="12"/>
      <c r="BH1874" s="12"/>
      <c r="BO1874" s="7"/>
      <c r="BP1874" s="7"/>
      <c r="BQ1874" s="7"/>
      <c r="BU1874" s="7"/>
      <c r="BV1874" s="7"/>
      <c r="BW1874" s="7"/>
      <c r="CD1874" s="7"/>
      <c r="CE1874" s="7"/>
      <c r="CF1874" s="7"/>
      <c r="CJ1874" s="7"/>
      <c r="CK1874" s="7"/>
      <c r="CL1874" s="7"/>
    </row>
    <row r="1875" spans="1:90">
      <c r="A1875" s="11"/>
      <c r="B1875" s="373"/>
      <c r="C1875" s="373"/>
      <c r="D1875" s="373"/>
      <c r="E1875" s="13"/>
      <c r="F1875" s="11"/>
      <c r="G1875" s="25"/>
      <c r="H1875" s="31"/>
      <c r="I1875" s="30"/>
      <c r="M1875" s="25"/>
      <c r="N1875" s="31"/>
      <c r="O1875" s="30"/>
      <c r="V1875" s="12"/>
      <c r="W1875" s="12"/>
      <c r="X1875" s="14"/>
      <c r="AB1875" s="25"/>
      <c r="AC1875" s="12"/>
      <c r="AD1875" s="12"/>
      <c r="AK1875" s="12"/>
      <c r="AL1875" s="30"/>
      <c r="AM1875" s="32"/>
      <c r="AQ1875" s="12"/>
      <c r="AR1875" s="12"/>
      <c r="AS1875" s="12"/>
      <c r="AZ1875" s="49"/>
      <c r="BA1875" s="30"/>
      <c r="BB1875" s="12"/>
      <c r="BF1875" s="12"/>
      <c r="BG1875" s="12"/>
      <c r="BH1875" s="12"/>
      <c r="BO1875" s="7"/>
      <c r="BP1875" s="7"/>
      <c r="BQ1875" s="7"/>
      <c r="BU1875" s="7"/>
      <c r="BV1875" s="7"/>
      <c r="BW1875" s="7"/>
      <c r="CD1875" s="7"/>
      <c r="CE1875" s="7"/>
      <c r="CF1875" s="7"/>
      <c r="CJ1875" s="7"/>
      <c r="CK1875" s="7"/>
      <c r="CL1875" s="7"/>
    </row>
    <row r="1876" spans="1:90">
      <c r="A1876" s="11"/>
      <c r="B1876" s="373"/>
      <c r="C1876" s="373"/>
      <c r="D1876" s="373"/>
      <c r="E1876" s="13"/>
      <c r="F1876" s="11"/>
      <c r="G1876" s="25"/>
      <c r="H1876" s="31"/>
      <c r="I1876" s="30"/>
      <c r="M1876" s="25"/>
      <c r="N1876" s="31"/>
      <c r="O1876" s="30"/>
      <c r="V1876" s="12"/>
      <c r="W1876" s="12"/>
      <c r="X1876" s="14"/>
      <c r="AB1876" s="25"/>
      <c r="AC1876" s="12"/>
      <c r="AD1876" s="12"/>
      <c r="AK1876" s="12"/>
      <c r="AL1876" s="30"/>
      <c r="AM1876" s="32"/>
      <c r="AQ1876" s="12"/>
      <c r="AR1876" s="12"/>
      <c r="AS1876" s="12"/>
      <c r="AZ1876" s="49"/>
      <c r="BA1876" s="30"/>
      <c r="BB1876" s="12"/>
      <c r="BF1876" s="12"/>
      <c r="BG1876" s="12"/>
      <c r="BH1876" s="12"/>
      <c r="BO1876" s="7"/>
      <c r="BP1876" s="7"/>
      <c r="BQ1876" s="7"/>
      <c r="BU1876" s="7"/>
      <c r="BV1876" s="7"/>
      <c r="BW1876" s="7"/>
      <c r="CD1876" s="7"/>
      <c r="CE1876" s="7"/>
      <c r="CF1876" s="7"/>
      <c r="CJ1876" s="7"/>
      <c r="CK1876" s="7"/>
      <c r="CL1876" s="7"/>
    </row>
    <row r="1877" spans="1:90">
      <c r="A1877" s="11"/>
      <c r="B1877" s="373"/>
      <c r="C1877" s="373"/>
      <c r="D1877" s="373"/>
      <c r="E1877" s="13"/>
      <c r="F1877" s="11"/>
      <c r="G1877" s="25"/>
      <c r="H1877" s="31"/>
      <c r="I1877" s="30"/>
      <c r="M1877" s="25"/>
      <c r="N1877" s="31"/>
      <c r="O1877" s="30"/>
      <c r="V1877" s="12"/>
      <c r="W1877" s="12"/>
      <c r="X1877" s="14"/>
      <c r="AB1877" s="25"/>
      <c r="AC1877" s="12"/>
      <c r="AD1877" s="12"/>
      <c r="AK1877" s="12"/>
      <c r="AL1877" s="30"/>
      <c r="AM1877" s="32"/>
      <c r="AQ1877" s="12"/>
      <c r="AR1877" s="12"/>
      <c r="AS1877" s="12"/>
      <c r="AZ1877" s="49"/>
      <c r="BA1877" s="30"/>
      <c r="BB1877" s="12"/>
      <c r="BF1877" s="12"/>
      <c r="BG1877" s="12"/>
      <c r="BH1877" s="12"/>
      <c r="BO1877" s="7"/>
      <c r="BP1877" s="7"/>
      <c r="BQ1877" s="7"/>
      <c r="BU1877" s="7"/>
      <c r="BV1877" s="7"/>
      <c r="BW1877" s="7"/>
      <c r="CD1877" s="7"/>
      <c r="CE1877" s="7"/>
      <c r="CF1877" s="7"/>
      <c r="CJ1877" s="7"/>
      <c r="CK1877" s="7"/>
      <c r="CL1877" s="7"/>
    </row>
    <row r="1878" spans="1:90">
      <c r="A1878" s="11"/>
      <c r="B1878" s="373"/>
      <c r="C1878" s="373"/>
      <c r="D1878" s="373"/>
      <c r="E1878" s="13"/>
      <c r="F1878" s="11"/>
      <c r="G1878" s="25"/>
      <c r="H1878" s="31"/>
      <c r="I1878" s="30"/>
      <c r="M1878" s="25"/>
      <c r="N1878" s="31"/>
      <c r="O1878" s="30"/>
      <c r="V1878" s="12"/>
      <c r="W1878" s="12"/>
      <c r="X1878" s="14"/>
      <c r="AB1878" s="25"/>
      <c r="AC1878" s="12"/>
      <c r="AD1878" s="12"/>
      <c r="AK1878" s="12"/>
      <c r="AL1878" s="30"/>
      <c r="AM1878" s="32"/>
      <c r="AQ1878" s="12"/>
      <c r="AR1878" s="12"/>
      <c r="AS1878" s="12"/>
      <c r="AZ1878" s="49"/>
      <c r="BA1878" s="30"/>
      <c r="BB1878" s="12"/>
      <c r="BF1878" s="12"/>
      <c r="BG1878" s="12"/>
      <c r="BH1878" s="12"/>
      <c r="BO1878" s="7"/>
      <c r="BP1878" s="7"/>
      <c r="BQ1878" s="7"/>
      <c r="BU1878" s="7"/>
      <c r="BV1878" s="7"/>
      <c r="BW1878" s="7"/>
      <c r="CD1878" s="7"/>
      <c r="CE1878" s="7"/>
      <c r="CF1878" s="7"/>
      <c r="CJ1878" s="7"/>
      <c r="CK1878" s="7"/>
      <c r="CL1878" s="7"/>
    </row>
    <row r="1879" spans="1:90">
      <c r="A1879" s="11"/>
      <c r="B1879" s="373"/>
      <c r="C1879" s="373"/>
      <c r="D1879" s="373"/>
      <c r="E1879" s="13"/>
      <c r="F1879" s="11"/>
      <c r="G1879" s="25"/>
      <c r="H1879" s="31"/>
      <c r="I1879" s="30"/>
      <c r="M1879" s="25"/>
      <c r="N1879" s="31"/>
      <c r="O1879" s="30"/>
      <c r="V1879" s="12"/>
      <c r="W1879" s="12"/>
      <c r="X1879" s="14"/>
      <c r="AB1879" s="25"/>
      <c r="AC1879" s="12"/>
      <c r="AD1879" s="12"/>
      <c r="AK1879" s="12"/>
      <c r="AL1879" s="30"/>
      <c r="AM1879" s="32"/>
      <c r="AQ1879" s="12"/>
      <c r="AR1879" s="12"/>
      <c r="AS1879" s="12"/>
      <c r="AZ1879" s="49"/>
      <c r="BA1879" s="30"/>
      <c r="BB1879" s="12"/>
      <c r="BF1879" s="12"/>
      <c r="BG1879" s="12"/>
      <c r="BH1879" s="12"/>
      <c r="BO1879" s="7"/>
      <c r="BP1879" s="7"/>
      <c r="BQ1879" s="7"/>
      <c r="BU1879" s="7"/>
      <c r="BV1879" s="7"/>
      <c r="BW1879" s="7"/>
      <c r="CD1879" s="7"/>
      <c r="CE1879" s="7"/>
      <c r="CF1879" s="7"/>
      <c r="CJ1879" s="7"/>
      <c r="CK1879" s="7"/>
      <c r="CL1879" s="7"/>
    </row>
    <row r="1880" spans="1:90">
      <c r="A1880" s="11"/>
      <c r="B1880" s="373"/>
      <c r="C1880" s="373"/>
      <c r="D1880" s="373"/>
      <c r="E1880" s="13"/>
      <c r="F1880" s="11"/>
      <c r="G1880" s="25"/>
      <c r="H1880" s="31"/>
      <c r="I1880" s="30"/>
      <c r="M1880" s="25"/>
      <c r="N1880" s="31"/>
      <c r="O1880" s="30"/>
      <c r="V1880" s="12"/>
      <c r="W1880" s="12"/>
      <c r="X1880" s="14"/>
      <c r="AB1880" s="25"/>
      <c r="AC1880" s="12"/>
      <c r="AD1880" s="12"/>
      <c r="AK1880" s="12"/>
      <c r="AL1880" s="30"/>
      <c r="AM1880" s="32"/>
      <c r="AQ1880" s="12"/>
      <c r="AR1880" s="12"/>
      <c r="AS1880" s="12"/>
      <c r="AZ1880" s="49"/>
      <c r="BA1880" s="30"/>
      <c r="BB1880" s="12"/>
      <c r="BF1880" s="12"/>
      <c r="BG1880" s="12"/>
      <c r="BH1880" s="12"/>
      <c r="BO1880" s="7"/>
      <c r="BP1880" s="7"/>
      <c r="BQ1880" s="7"/>
      <c r="BU1880" s="7"/>
      <c r="BV1880" s="7"/>
      <c r="BW1880" s="7"/>
      <c r="CD1880" s="7"/>
      <c r="CE1880" s="7"/>
      <c r="CF1880" s="7"/>
      <c r="CJ1880" s="7"/>
      <c r="CK1880" s="7"/>
      <c r="CL1880" s="7"/>
    </row>
    <row r="1881" spans="1:90">
      <c r="A1881" s="11"/>
      <c r="B1881" s="373"/>
      <c r="C1881" s="373"/>
      <c r="D1881" s="373"/>
      <c r="E1881" s="13"/>
      <c r="F1881" s="11"/>
      <c r="G1881" s="25"/>
      <c r="H1881" s="31"/>
      <c r="I1881" s="30"/>
      <c r="M1881" s="25"/>
      <c r="N1881" s="31"/>
      <c r="O1881" s="30"/>
      <c r="V1881" s="12"/>
      <c r="W1881" s="12"/>
      <c r="X1881" s="14"/>
      <c r="AB1881" s="25"/>
      <c r="AC1881" s="12"/>
      <c r="AD1881" s="12"/>
      <c r="AK1881" s="12"/>
      <c r="AL1881" s="30"/>
      <c r="AM1881" s="32"/>
      <c r="AQ1881" s="12"/>
      <c r="AR1881" s="12"/>
      <c r="AS1881" s="12"/>
      <c r="AZ1881" s="49"/>
      <c r="BA1881" s="30"/>
      <c r="BB1881" s="12"/>
      <c r="BF1881" s="12"/>
      <c r="BG1881" s="12"/>
      <c r="BH1881" s="12"/>
      <c r="BO1881" s="7"/>
      <c r="BP1881" s="7"/>
      <c r="BQ1881" s="7"/>
      <c r="BU1881" s="7"/>
      <c r="BV1881" s="7"/>
      <c r="BW1881" s="7"/>
      <c r="CD1881" s="7"/>
      <c r="CE1881" s="7"/>
      <c r="CF1881" s="7"/>
      <c r="CJ1881" s="7"/>
      <c r="CK1881" s="7"/>
      <c r="CL1881" s="7"/>
    </row>
    <row r="1882" spans="1:90">
      <c r="A1882" s="11"/>
      <c r="B1882" s="373"/>
      <c r="C1882" s="373"/>
      <c r="D1882" s="373"/>
      <c r="E1882" s="13"/>
      <c r="F1882" s="11"/>
      <c r="G1882" s="25"/>
      <c r="H1882" s="31"/>
      <c r="I1882" s="30"/>
      <c r="M1882" s="25"/>
      <c r="N1882" s="31"/>
      <c r="O1882" s="30"/>
      <c r="V1882" s="12"/>
      <c r="W1882" s="12"/>
      <c r="X1882" s="14"/>
      <c r="AB1882" s="25"/>
      <c r="AC1882" s="12"/>
      <c r="AD1882" s="12"/>
      <c r="AK1882" s="12"/>
      <c r="AL1882" s="30"/>
      <c r="AM1882" s="32"/>
      <c r="AQ1882" s="12"/>
      <c r="AR1882" s="12"/>
      <c r="AS1882" s="12"/>
      <c r="AZ1882" s="49"/>
      <c r="BA1882" s="30"/>
      <c r="BB1882" s="12"/>
      <c r="BF1882" s="12"/>
      <c r="BG1882" s="12"/>
      <c r="BH1882" s="12"/>
      <c r="BO1882" s="7"/>
      <c r="BP1882" s="7"/>
      <c r="BQ1882" s="7"/>
      <c r="BU1882" s="7"/>
      <c r="BV1882" s="7"/>
      <c r="BW1882" s="7"/>
      <c r="CD1882" s="7"/>
      <c r="CE1882" s="7"/>
      <c r="CF1882" s="7"/>
      <c r="CJ1882" s="7"/>
      <c r="CK1882" s="7"/>
      <c r="CL1882" s="7"/>
    </row>
    <row r="1883" spans="1:90">
      <c r="A1883" s="11"/>
      <c r="B1883" s="373"/>
      <c r="C1883" s="373"/>
      <c r="D1883" s="373"/>
      <c r="E1883" s="13"/>
      <c r="F1883" s="11"/>
      <c r="G1883" s="25"/>
      <c r="H1883" s="31"/>
      <c r="I1883" s="30"/>
      <c r="M1883" s="25"/>
      <c r="N1883" s="31"/>
      <c r="O1883" s="30"/>
      <c r="V1883" s="12"/>
      <c r="W1883" s="12"/>
      <c r="X1883" s="14"/>
      <c r="AB1883" s="25"/>
      <c r="AC1883" s="12"/>
      <c r="AD1883" s="12"/>
      <c r="AK1883" s="12"/>
      <c r="AL1883" s="30"/>
      <c r="AM1883" s="32"/>
      <c r="AQ1883" s="12"/>
      <c r="AR1883" s="12"/>
      <c r="AS1883" s="12"/>
      <c r="AZ1883" s="49"/>
      <c r="BA1883" s="30"/>
      <c r="BB1883" s="12"/>
      <c r="BF1883" s="12"/>
      <c r="BG1883" s="12"/>
      <c r="BH1883" s="12"/>
      <c r="BO1883" s="7"/>
      <c r="BP1883" s="7"/>
      <c r="BQ1883" s="7"/>
      <c r="BU1883" s="7"/>
      <c r="BV1883" s="7"/>
      <c r="BW1883" s="7"/>
      <c r="CD1883" s="7"/>
      <c r="CE1883" s="7"/>
      <c r="CF1883" s="7"/>
      <c r="CJ1883" s="7"/>
      <c r="CK1883" s="7"/>
      <c r="CL1883" s="7"/>
    </row>
    <row r="1884" spans="1:90">
      <c r="A1884" s="11"/>
      <c r="B1884" s="373"/>
      <c r="C1884" s="373"/>
      <c r="D1884" s="373"/>
      <c r="E1884" s="13"/>
      <c r="F1884" s="11"/>
      <c r="G1884" s="25"/>
      <c r="H1884" s="31"/>
      <c r="I1884" s="30"/>
      <c r="M1884" s="25"/>
      <c r="N1884" s="31"/>
      <c r="O1884" s="30"/>
      <c r="V1884" s="12"/>
      <c r="W1884" s="12"/>
      <c r="X1884" s="14"/>
      <c r="AB1884" s="25"/>
      <c r="AC1884" s="12"/>
      <c r="AD1884" s="12"/>
      <c r="AK1884" s="12"/>
      <c r="AL1884" s="30"/>
      <c r="AM1884" s="32"/>
      <c r="AQ1884" s="12"/>
      <c r="AR1884" s="12"/>
      <c r="AS1884" s="12"/>
      <c r="AZ1884" s="49"/>
      <c r="BA1884" s="30"/>
      <c r="BB1884" s="12"/>
      <c r="BF1884" s="12"/>
      <c r="BG1884" s="12"/>
      <c r="BH1884" s="12"/>
      <c r="BO1884" s="7"/>
      <c r="BP1884" s="7"/>
      <c r="BQ1884" s="7"/>
      <c r="BU1884" s="7"/>
      <c r="BV1884" s="7"/>
      <c r="BW1884" s="7"/>
      <c r="CD1884" s="7"/>
      <c r="CE1884" s="7"/>
      <c r="CF1884" s="7"/>
      <c r="CJ1884" s="7"/>
      <c r="CK1884" s="7"/>
      <c r="CL1884" s="7"/>
    </row>
    <row r="1885" spans="1:90">
      <c r="A1885" s="11"/>
      <c r="B1885" s="373"/>
      <c r="C1885" s="373"/>
      <c r="D1885" s="373"/>
      <c r="E1885" s="13"/>
      <c r="F1885" s="11"/>
      <c r="G1885" s="25"/>
      <c r="H1885" s="31"/>
      <c r="I1885" s="30"/>
      <c r="M1885" s="25"/>
      <c r="N1885" s="31"/>
      <c r="O1885" s="30"/>
      <c r="V1885" s="12"/>
      <c r="W1885" s="12"/>
      <c r="X1885" s="14"/>
      <c r="AB1885" s="25"/>
      <c r="AC1885" s="12"/>
      <c r="AD1885" s="12"/>
      <c r="AK1885" s="12"/>
      <c r="AL1885" s="30"/>
      <c r="AM1885" s="32"/>
      <c r="AQ1885" s="12"/>
      <c r="AR1885" s="12"/>
      <c r="AS1885" s="12"/>
      <c r="AZ1885" s="49"/>
      <c r="BA1885" s="30"/>
      <c r="BB1885" s="12"/>
      <c r="BF1885" s="12"/>
      <c r="BG1885" s="12"/>
      <c r="BH1885" s="12"/>
      <c r="BO1885" s="7"/>
      <c r="BP1885" s="7"/>
      <c r="BQ1885" s="7"/>
      <c r="BU1885" s="7"/>
      <c r="BV1885" s="7"/>
      <c r="BW1885" s="7"/>
      <c r="CD1885" s="7"/>
      <c r="CE1885" s="7"/>
      <c r="CF1885" s="7"/>
      <c r="CJ1885" s="7"/>
      <c r="CK1885" s="7"/>
      <c r="CL1885" s="7"/>
    </row>
    <row r="1886" spans="1:90">
      <c r="A1886" s="11"/>
      <c r="B1886" s="373"/>
      <c r="C1886" s="373"/>
      <c r="D1886" s="373"/>
      <c r="E1886" s="13"/>
      <c r="F1886" s="11"/>
      <c r="G1886" s="25"/>
      <c r="H1886" s="31"/>
      <c r="I1886" s="30"/>
      <c r="M1886" s="25"/>
      <c r="N1886" s="31"/>
      <c r="O1886" s="30"/>
      <c r="V1886" s="12"/>
      <c r="W1886" s="12"/>
      <c r="X1886" s="14"/>
      <c r="AB1886" s="25"/>
      <c r="AC1886" s="12"/>
      <c r="AD1886" s="12"/>
      <c r="AK1886" s="12"/>
      <c r="AL1886" s="30"/>
      <c r="AM1886" s="32"/>
      <c r="AQ1886" s="12"/>
      <c r="AR1886" s="12"/>
      <c r="AS1886" s="12"/>
      <c r="AZ1886" s="49"/>
      <c r="BA1886" s="30"/>
      <c r="BB1886" s="12"/>
      <c r="BF1886" s="12"/>
      <c r="BG1886" s="12"/>
      <c r="BH1886" s="12"/>
      <c r="BO1886" s="7"/>
      <c r="BP1886" s="7"/>
      <c r="BQ1886" s="7"/>
      <c r="BU1886" s="7"/>
      <c r="BV1886" s="7"/>
      <c r="BW1886" s="7"/>
      <c r="CD1886" s="7"/>
      <c r="CE1886" s="7"/>
      <c r="CF1886" s="7"/>
      <c r="CJ1886" s="7"/>
      <c r="CK1886" s="7"/>
      <c r="CL1886" s="7"/>
    </row>
    <row r="1887" spans="1:90">
      <c r="A1887" s="11"/>
      <c r="B1887" s="373"/>
      <c r="C1887" s="373"/>
      <c r="D1887" s="373"/>
      <c r="E1887" s="13"/>
      <c r="F1887" s="11"/>
      <c r="G1887" s="25"/>
      <c r="H1887" s="31"/>
      <c r="I1887" s="30"/>
      <c r="M1887" s="25"/>
      <c r="N1887" s="31"/>
      <c r="O1887" s="30"/>
      <c r="V1887" s="12"/>
      <c r="W1887" s="12"/>
      <c r="X1887" s="14"/>
      <c r="AB1887" s="25"/>
      <c r="AC1887" s="12"/>
      <c r="AD1887" s="12"/>
      <c r="AK1887" s="12"/>
      <c r="AL1887" s="30"/>
      <c r="AM1887" s="32"/>
      <c r="AQ1887" s="12"/>
      <c r="AR1887" s="12"/>
      <c r="AS1887" s="12"/>
      <c r="AZ1887" s="49"/>
      <c r="BA1887" s="30"/>
      <c r="BB1887" s="12"/>
      <c r="BF1887" s="12"/>
      <c r="BG1887" s="12"/>
      <c r="BH1887" s="12"/>
      <c r="BO1887" s="7"/>
      <c r="BP1887" s="7"/>
      <c r="BQ1887" s="7"/>
      <c r="BU1887" s="7"/>
      <c r="BV1887" s="7"/>
      <c r="BW1887" s="7"/>
      <c r="CD1887" s="7"/>
      <c r="CE1887" s="7"/>
      <c r="CF1887" s="7"/>
      <c r="CJ1887" s="7"/>
      <c r="CK1887" s="7"/>
      <c r="CL1887" s="7"/>
    </row>
    <row r="1888" spans="1:90">
      <c r="A1888" s="11"/>
      <c r="B1888" s="373"/>
      <c r="C1888" s="373"/>
      <c r="D1888" s="373"/>
      <c r="E1888" s="13"/>
      <c r="F1888" s="11"/>
      <c r="G1888" s="25"/>
      <c r="H1888" s="31"/>
      <c r="I1888" s="30"/>
      <c r="M1888" s="25"/>
      <c r="N1888" s="31"/>
      <c r="O1888" s="30"/>
      <c r="V1888" s="12"/>
      <c r="W1888" s="12"/>
      <c r="X1888" s="14"/>
      <c r="AB1888" s="25"/>
      <c r="AC1888" s="12"/>
      <c r="AD1888" s="12"/>
      <c r="AK1888" s="12"/>
      <c r="AL1888" s="30"/>
      <c r="AM1888" s="32"/>
      <c r="AQ1888" s="12"/>
      <c r="AR1888" s="12"/>
      <c r="AS1888" s="12"/>
      <c r="AZ1888" s="49"/>
      <c r="BA1888" s="30"/>
      <c r="BB1888" s="12"/>
      <c r="BF1888" s="12"/>
      <c r="BG1888" s="12"/>
      <c r="BH1888" s="12"/>
      <c r="BO1888" s="7"/>
      <c r="BP1888" s="7"/>
      <c r="BQ1888" s="7"/>
      <c r="BU1888" s="7"/>
      <c r="BV1888" s="7"/>
      <c r="BW1888" s="7"/>
      <c r="CD1888" s="7"/>
      <c r="CE1888" s="7"/>
      <c r="CF1888" s="7"/>
      <c r="CJ1888" s="7"/>
      <c r="CK1888" s="7"/>
      <c r="CL1888" s="7"/>
    </row>
    <row r="1889" spans="1:90">
      <c r="A1889" s="11"/>
      <c r="B1889" s="373"/>
      <c r="C1889" s="373"/>
      <c r="D1889" s="373"/>
      <c r="E1889" s="13"/>
      <c r="F1889" s="11"/>
      <c r="G1889" s="25"/>
      <c r="H1889" s="31"/>
      <c r="I1889" s="30"/>
      <c r="M1889" s="25"/>
      <c r="N1889" s="31"/>
      <c r="O1889" s="30"/>
      <c r="V1889" s="12"/>
      <c r="W1889" s="12"/>
      <c r="X1889" s="14"/>
      <c r="AB1889" s="25"/>
      <c r="AC1889" s="12"/>
      <c r="AD1889" s="12"/>
      <c r="AK1889" s="12"/>
      <c r="AL1889" s="30"/>
      <c r="AM1889" s="32"/>
      <c r="AQ1889" s="12"/>
      <c r="AR1889" s="12"/>
      <c r="AS1889" s="12"/>
      <c r="AZ1889" s="49"/>
      <c r="BA1889" s="30"/>
      <c r="BB1889" s="12"/>
      <c r="BF1889" s="12"/>
      <c r="BG1889" s="12"/>
      <c r="BH1889" s="12"/>
      <c r="BO1889" s="7"/>
      <c r="BP1889" s="7"/>
      <c r="BQ1889" s="7"/>
      <c r="BU1889" s="7"/>
      <c r="BV1889" s="7"/>
      <c r="BW1889" s="7"/>
      <c r="CD1889" s="7"/>
      <c r="CE1889" s="7"/>
      <c r="CF1889" s="7"/>
      <c r="CJ1889" s="7"/>
      <c r="CK1889" s="7"/>
      <c r="CL1889" s="7"/>
    </row>
    <row r="1890" spans="1:90">
      <c r="A1890" s="11"/>
      <c r="B1890" s="373"/>
      <c r="C1890" s="373"/>
      <c r="D1890" s="373"/>
      <c r="E1890" s="13"/>
      <c r="F1890" s="11"/>
      <c r="G1890" s="25"/>
      <c r="H1890" s="31"/>
      <c r="I1890" s="30"/>
      <c r="M1890" s="25"/>
      <c r="N1890" s="31"/>
      <c r="O1890" s="30"/>
      <c r="V1890" s="12"/>
      <c r="W1890" s="12"/>
      <c r="X1890" s="14"/>
      <c r="AB1890" s="25"/>
      <c r="AC1890" s="12"/>
      <c r="AD1890" s="12"/>
      <c r="AK1890" s="12"/>
      <c r="AL1890" s="30"/>
      <c r="AM1890" s="32"/>
      <c r="AQ1890" s="12"/>
      <c r="AR1890" s="12"/>
      <c r="AS1890" s="12"/>
      <c r="AZ1890" s="49"/>
      <c r="BA1890" s="30"/>
      <c r="BB1890" s="12"/>
      <c r="BF1890" s="12"/>
      <c r="BG1890" s="12"/>
      <c r="BH1890" s="12"/>
      <c r="BO1890" s="7"/>
      <c r="BP1890" s="7"/>
      <c r="BQ1890" s="7"/>
      <c r="BU1890" s="7"/>
      <c r="BV1890" s="7"/>
      <c r="BW1890" s="7"/>
      <c r="CD1890" s="7"/>
      <c r="CE1890" s="7"/>
      <c r="CF1890" s="7"/>
      <c r="CJ1890" s="7"/>
      <c r="CK1890" s="7"/>
      <c r="CL1890" s="7"/>
    </row>
    <row r="1891" spans="1:90">
      <c r="A1891" s="11"/>
      <c r="B1891" s="373"/>
      <c r="C1891" s="373"/>
      <c r="D1891" s="373"/>
      <c r="E1891" s="13"/>
      <c r="F1891" s="11"/>
      <c r="G1891" s="25"/>
      <c r="H1891" s="31"/>
      <c r="I1891" s="30"/>
      <c r="M1891" s="25"/>
      <c r="N1891" s="31"/>
      <c r="O1891" s="30"/>
      <c r="V1891" s="12"/>
      <c r="W1891" s="12"/>
      <c r="X1891" s="14"/>
      <c r="AB1891" s="25"/>
      <c r="AC1891" s="12"/>
      <c r="AD1891" s="12"/>
      <c r="AK1891" s="12"/>
      <c r="AL1891" s="30"/>
      <c r="AM1891" s="32"/>
      <c r="AQ1891" s="12"/>
      <c r="AR1891" s="12"/>
      <c r="AS1891" s="12"/>
      <c r="AZ1891" s="49"/>
      <c r="BA1891" s="30"/>
      <c r="BB1891" s="12"/>
      <c r="BF1891" s="12"/>
      <c r="BG1891" s="12"/>
      <c r="BH1891" s="12"/>
      <c r="BO1891" s="7"/>
      <c r="BP1891" s="7"/>
      <c r="BQ1891" s="7"/>
      <c r="BU1891" s="7"/>
      <c r="BV1891" s="7"/>
      <c r="BW1891" s="7"/>
      <c r="CD1891" s="7"/>
      <c r="CE1891" s="7"/>
      <c r="CF1891" s="7"/>
      <c r="CJ1891" s="7"/>
      <c r="CK1891" s="7"/>
      <c r="CL1891" s="7"/>
    </row>
    <row r="1892" spans="1:90">
      <c r="A1892" s="11"/>
      <c r="B1892" s="373"/>
      <c r="C1892" s="373"/>
      <c r="D1892" s="373"/>
      <c r="E1892" s="13"/>
      <c r="F1892" s="11"/>
      <c r="G1892" s="25"/>
      <c r="H1892" s="31"/>
      <c r="I1892" s="30"/>
      <c r="M1892" s="25"/>
      <c r="N1892" s="31"/>
      <c r="O1892" s="30"/>
      <c r="V1892" s="12"/>
      <c r="W1892" s="12"/>
      <c r="X1892" s="14"/>
      <c r="AB1892" s="25"/>
      <c r="AC1892" s="12"/>
      <c r="AD1892" s="12"/>
      <c r="AK1892" s="12"/>
      <c r="AL1892" s="30"/>
      <c r="AM1892" s="32"/>
      <c r="AQ1892" s="12"/>
      <c r="AR1892" s="12"/>
      <c r="AS1892" s="12"/>
      <c r="AZ1892" s="49"/>
      <c r="BA1892" s="30"/>
      <c r="BB1892" s="12"/>
      <c r="BF1892" s="12"/>
      <c r="BG1892" s="12"/>
      <c r="BH1892" s="12"/>
      <c r="BO1892" s="7"/>
      <c r="BP1892" s="7"/>
      <c r="BQ1892" s="7"/>
      <c r="BU1892" s="7"/>
      <c r="BV1892" s="7"/>
      <c r="BW1892" s="7"/>
      <c r="CD1892" s="7"/>
      <c r="CE1892" s="7"/>
      <c r="CF1892" s="7"/>
      <c r="CJ1892" s="7"/>
      <c r="CK1892" s="7"/>
      <c r="CL1892" s="7"/>
    </row>
    <row r="1893" spans="1:90">
      <c r="A1893" s="11"/>
      <c r="B1893" s="373"/>
      <c r="C1893" s="373"/>
      <c r="D1893" s="373"/>
      <c r="E1893" s="13"/>
      <c r="F1893" s="11"/>
      <c r="G1893" s="25"/>
      <c r="H1893" s="31"/>
      <c r="I1893" s="30"/>
      <c r="M1893" s="25"/>
      <c r="N1893" s="31"/>
      <c r="O1893" s="30"/>
      <c r="V1893" s="12"/>
      <c r="W1893" s="12"/>
      <c r="X1893" s="14"/>
      <c r="AB1893" s="25"/>
      <c r="AC1893" s="12"/>
      <c r="AD1893" s="12"/>
      <c r="AK1893" s="12"/>
      <c r="AL1893" s="30"/>
      <c r="AM1893" s="32"/>
      <c r="AQ1893" s="12"/>
      <c r="AR1893" s="12"/>
      <c r="AS1893" s="12"/>
      <c r="AZ1893" s="49"/>
      <c r="BA1893" s="30"/>
      <c r="BB1893" s="12"/>
      <c r="BF1893" s="12"/>
      <c r="BG1893" s="12"/>
      <c r="BH1893" s="12"/>
      <c r="BO1893" s="7"/>
      <c r="BP1893" s="7"/>
      <c r="BQ1893" s="7"/>
      <c r="BU1893" s="7"/>
      <c r="BV1893" s="7"/>
      <c r="BW1893" s="7"/>
      <c r="CD1893" s="7"/>
      <c r="CE1893" s="7"/>
      <c r="CF1893" s="7"/>
      <c r="CJ1893" s="7"/>
      <c r="CK1893" s="7"/>
      <c r="CL1893" s="7"/>
    </row>
    <row r="1894" spans="1:90">
      <c r="A1894" s="11"/>
      <c r="B1894" s="373"/>
      <c r="C1894" s="373"/>
      <c r="D1894" s="373"/>
      <c r="E1894" s="13"/>
      <c r="F1894" s="11"/>
      <c r="G1894" s="25"/>
      <c r="H1894" s="31"/>
      <c r="I1894" s="30"/>
      <c r="M1894" s="25"/>
      <c r="N1894" s="31"/>
      <c r="O1894" s="30"/>
      <c r="V1894" s="12"/>
      <c r="W1894" s="12"/>
      <c r="X1894" s="14"/>
      <c r="AB1894" s="25"/>
      <c r="AC1894" s="12"/>
      <c r="AD1894" s="12"/>
      <c r="AK1894" s="12"/>
      <c r="AL1894" s="30"/>
      <c r="AM1894" s="32"/>
      <c r="AQ1894" s="12"/>
      <c r="AR1894" s="12"/>
      <c r="AS1894" s="12"/>
      <c r="AZ1894" s="49"/>
      <c r="BA1894" s="30"/>
      <c r="BB1894" s="12"/>
      <c r="BF1894" s="12"/>
      <c r="BG1894" s="12"/>
      <c r="BH1894" s="12"/>
      <c r="BO1894" s="7"/>
      <c r="BP1894" s="7"/>
      <c r="BQ1894" s="7"/>
      <c r="BU1894" s="7"/>
      <c r="BV1894" s="7"/>
      <c r="BW1894" s="7"/>
      <c r="CD1894" s="7"/>
      <c r="CE1894" s="7"/>
      <c r="CF1894" s="7"/>
      <c r="CJ1894" s="7"/>
      <c r="CK1894" s="7"/>
      <c r="CL1894" s="7"/>
    </row>
    <row r="1895" spans="1:90">
      <c r="A1895" s="11"/>
      <c r="B1895" s="373"/>
      <c r="C1895" s="373"/>
      <c r="D1895" s="373"/>
      <c r="E1895" s="13"/>
      <c r="F1895" s="11"/>
      <c r="G1895" s="25"/>
      <c r="H1895" s="31"/>
      <c r="I1895" s="30"/>
      <c r="M1895" s="25"/>
      <c r="N1895" s="31"/>
      <c r="O1895" s="30"/>
      <c r="V1895" s="12"/>
      <c r="W1895" s="12"/>
      <c r="X1895" s="14"/>
      <c r="AB1895" s="25"/>
      <c r="AC1895" s="12"/>
      <c r="AD1895" s="12"/>
      <c r="AK1895" s="12"/>
      <c r="AL1895" s="30"/>
      <c r="AM1895" s="32"/>
      <c r="AQ1895" s="12"/>
      <c r="AR1895" s="12"/>
      <c r="AS1895" s="12"/>
      <c r="AZ1895" s="49"/>
      <c r="BA1895" s="30"/>
      <c r="BB1895" s="12"/>
      <c r="BF1895" s="12"/>
      <c r="BG1895" s="12"/>
      <c r="BH1895" s="12"/>
      <c r="BO1895" s="7"/>
      <c r="BP1895" s="7"/>
      <c r="BQ1895" s="7"/>
      <c r="BU1895" s="7"/>
      <c r="BV1895" s="7"/>
      <c r="BW1895" s="7"/>
      <c r="CD1895" s="7"/>
      <c r="CE1895" s="7"/>
      <c r="CF1895" s="7"/>
      <c r="CJ1895" s="7"/>
      <c r="CK1895" s="7"/>
      <c r="CL1895" s="7"/>
    </row>
    <row r="1896" spans="1:90">
      <c r="A1896" s="11"/>
      <c r="B1896" s="373"/>
      <c r="C1896" s="373"/>
      <c r="D1896" s="373"/>
      <c r="E1896" s="13"/>
      <c r="F1896" s="11"/>
      <c r="G1896" s="25"/>
      <c r="H1896" s="31"/>
      <c r="I1896" s="30"/>
      <c r="M1896" s="25"/>
      <c r="N1896" s="31"/>
      <c r="O1896" s="30"/>
      <c r="V1896" s="12"/>
      <c r="W1896" s="12"/>
      <c r="X1896" s="14"/>
      <c r="AB1896" s="25"/>
      <c r="AC1896" s="12"/>
      <c r="AD1896" s="12"/>
      <c r="AK1896" s="12"/>
      <c r="AL1896" s="30"/>
      <c r="AM1896" s="32"/>
      <c r="AQ1896" s="12"/>
      <c r="AR1896" s="12"/>
      <c r="AS1896" s="12"/>
      <c r="AZ1896" s="49"/>
      <c r="BA1896" s="30"/>
      <c r="BB1896" s="12"/>
      <c r="BF1896" s="12"/>
      <c r="BG1896" s="12"/>
      <c r="BH1896" s="12"/>
      <c r="BO1896" s="7"/>
      <c r="BP1896" s="7"/>
      <c r="BQ1896" s="7"/>
      <c r="BU1896" s="7"/>
      <c r="BV1896" s="7"/>
      <c r="BW1896" s="7"/>
      <c r="CD1896" s="7"/>
      <c r="CE1896" s="7"/>
      <c r="CF1896" s="7"/>
      <c r="CJ1896" s="7"/>
      <c r="CK1896" s="7"/>
      <c r="CL1896" s="7"/>
    </row>
    <row r="1897" spans="1:90">
      <c r="A1897" s="11"/>
      <c r="B1897" s="373"/>
      <c r="C1897" s="373"/>
      <c r="D1897" s="373"/>
      <c r="E1897" s="13"/>
      <c r="F1897" s="11"/>
      <c r="G1897" s="25"/>
      <c r="H1897" s="31"/>
      <c r="I1897" s="30"/>
      <c r="M1897" s="25"/>
      <c r="N1897" s="31"/>
      <c r="O1897" s="30"/>
      <c r="V1897" s="12"/>
      <c r="W1897" s="12"/>
      <c r="X1897" s="14"/>
      <c r="AB1897" s="25"/>
      <c r="AC1897" s="12"/>
      <c r="AD1897" s="12"/>
      <c r="AK1897" s="12"/>
      <c r="AL1897" s="30"/>
      <c r="AM1897" s="32"/>
      <c r="AQ1897" s="12"/>
      <c r="AR1897" s="12"/>
      <c r="AS1897" s="12"/>
      <c r="AZ1897" s="49"/>
      <c r="BA1897" s="30"/>
      <c r="BB1897" s="12"/>
      <c r="BF1897" s="12"/>
      <c r="BG1897" s="12"/>
      <c r="BH1897" s="12"/>
      <c r="BO1897" s="7"/>
      <c r="BP1897" s="7"/>
      <c r="BQ1897" s="7"/>
      <c r="BU1897" s="7"/>
      <c r="BV1897" s="7"/>
      <c r="BW1897" s="7"/>
      <c r="CD1897" s="7"/>
      <c r="CE1897" s="7"/>
      <c r="CF1897" s="7"/>
      <c r="CJ1897" s="7"/>
      <c r="CK1897" s="7"/>
      <c r="CL1897" s="7"/>
    </row>
    <row r="1898" spans="1:90">
      <c r="A1898" s="11"/>
      <c r="B1898" s="373"/>
      <c r="C1898" s="373"/>
      <c r="D1898" s="373"/>
      <c r="E1898" s="13"/>
      <c r="F1898" s="11"/>
      <c r="G1898" s="25"/>
      <c r="H1898" s="31"/>
      <c r="I1898" s="30"/>
      <c r="M1898" s="25"/>
      <c r="N1898" s="31"/>
      <c r="O1898" s="30"/>
      <c r="V1898" s="12"/>
      <c r="W1898" s="12"/>
      <c r="X1898" s="14"/>
      <c r="AB1898" s="25"/>
      <c r="AC1898" s="12"/>
      <c r="AD1898" s="12"/>
      <c r="AK1898" s="12"/>
      <c r="AL1898" s="30"/>
      <c r="AM1898" s="32"/>
      <c r="AQ1898" s="12"/>
      <c r="AR1898" s="12"/>
      <c r="AS1898" s="12"/>
      <c r="AZ1898" s="49"/>
      <c r="BA1898" s="30"/>
      <c r="BB1898" s="12"/>
      <c r="BF1898" s="12"/>
      <c r="BG1898" s="12"/>
      <c r="BH1898" s="12"/>
      <c r="BO1898" s="7"/>
      <c r="BP1898" s="7"/>
      <c r="BQ1898" s="7"/>
      <c r="BU1898" s="7"/>
      <c r="BV1898" s="7"/>
      <c r="BW1898" s="7"/>
      <c r="CD1898" s="7"/>
      <c r="CE1898" s="7"/>
      <c r="CF1898" s="7"/>
      <c r="CJ1898" s="7"/>
      <c r="CK1898" s="7"/>
      <c r="CL1898" s="7"/>
    </row>
    <row r="1899" spans="1:90">
      <c r="A1899" s="11"/>
      <c r="B1899" s="373"/>
      <c r="C1899" s="373"/>
      <c r="D1899" s="373"/>
      <c r="E1899" s="13"/>
      <c r="F1899" s="11"/>
      <c r="G1899" s="25"/>
      <c r="H1899" s="31"/>
      <c r="I1899" s="30"/>
      <c r="M1899" s="25"/>
      <c r="N1899" s="31"/>
      <c r="O1899" s="30"/>
      <c r="V1899" s="12"/>
      <c r="W1899" s="12"/>
      <c r="X1899" s="14"/>
      <c r="AB1899" s="25"/>
      <c r="AC1899" s="12"/>
      <c r="AD1899" s="12"/>
      <c r="AK1899" s="12"/>
      <c r="AL1899" s="30"/>
      <c r="AM1899" s="32"/>
      <c r="AQ1899" s="12"/>
      <c r="AR1899" s="12"/>
      <c r="AS1899" s="12"/>
      <c r="AZ1899" s="49"/>
      <c r="BA1899" s="30"/>
      <c r="BB1899" s="12"/>
      <c r="BF1899" s="12"/>
      <c r="BG1899" s="12"/>
      <c r="BH1899" s="12"/>
      <c r="BO1899" s="7"/>
      <c r="BP1899" s="7"/>
      <c r="BQ1899" s="7"/>
      <c r="BU1899" s="7"/>
      <c r="BV1899" s="7"/>
      <c r="BW1899" s="7"/>
      <c r="CD1899" s="7"/>
      <c r="CE1899" s="7"/>
      <c r="CF1899" s="7"/>
      <c r="CJ1899" s="7"/>
      <c r="CK1899" s="7"/>
      <c r="CL1899" s="7"/>
    </row>
    <row r="1900" spans="1:90">
      <c r="A1900" s="11"/>
      <c r="B1900" s="373"/>
      <c r="C1900" s="373"/>
      <c r="D1900" s="373"/>
      <c r="E1900" s="13"/>
      <c r="F1900" s="11"/>
      <c r="G1900" s="25"/>
      <c r="H1900" s="31"/>
      <c r="I1900" s="30"/>
      <c r="M1900" s="25"/>
      <c r="N1900" s="31"/>
      <c r="O1900" s="30"/>
      <c r="V1900" s="12"/>
      <c r="W1900" s="12"/>
      <c r="X1900" s="14"/>
      <c r="AB1900" s="25"/>
      <c r="AC1900" s="12"/>
      <c r="AD1900" s="12"/>
      <c r="AK1900" s="12"/>
      <c r="AL1900" s="30"/>
      <c r="AM1900" s="32"/>
      <c r="AQ1900" s="12"/>
      <c r="AR1900" s="12"/>
      <c r="AS1900" s="12"/>
      <c r="AZ1900" s="49"/>
      <c r="BA1900" s="30"/>
      <c r="BB1900" s="12"/>
      <c r="BF1900" s="12"/>
      <c r="BG1900" s="12"/>
      <c r="BH1900" s="12"/>
      <c r="BO1900" s="7"/>
      <c r="BP1900" s="7"/>
      <c r="BQ1900" s="7"/>
      <c r="BU1900" s="7"/>
      <c r="BV1900" s="7"/>
      <c r="BW1900" s="7"/>
      <c r="CD1900" s="7"/>
      <c r="CE1900" s="7"/>
      <c r="CF1900" s="7"/>
      <c r="CJ1900" s="7"/>
      <c r="CK1900" s="7"/>
      <c r="CL1900" s="7"/>
    </row>
    <row r="1901" spans="1:90">
      <c r="A1901" s="11"/>
      <c r="B1901" s="373"/>
      <c r="C1901" s="373"/>
      <c r="D1901" s="373"/>
      <c r="E1901" s="13"/>
      <c r="F1901" s="11"/>
      <c r="G1901" s="25"/>
      <c r="H1901" s="31"/>
      <c r="I1901" s="30"/>
      <c r="M1901" s="25"/>
      <c r="N1901" s="31"/>
      <c r="O1901" s="30"/>
      <c r="V1901" s="12"/>
      <c r="W1901" s="12"/>
      <c r="X1901" s="14"/>
      <c r="AB1901" s="25"/>
      <c r="AC1901" s="12"/>
      <c r="AD1901" s="12"/>
      <c r="AK1901" s="12"/>
      <c r="AL1901" s="30"/>
      <c r="AM1901" s="32"/>
      <c r="AQ1901" s="12"/>
      <c r="AR1901" s="12"/>
      <c r="AS1901" s="12"/>
      <c r="AZ1901" s="49"/>
      <c r="BA1901" s="30"/>
      <c r="BB1901" s="12"/>
      <c r="BF1901" s="12"/>
      <c r="BG1901" s="12"/>
      <c r="BH1901" s="12"/>
      <c r="BO1901" s="7"/>
      <c r="BP1901" s="7"/>
      <c r="BQ1901" s="7"/>
      <c r="BU1901" s="7"/>
      <c r="BV1901" s="7"/>
      <c r="BW1901" s="7"/>
      <c r="CD1901" s="7"/>
      <c r="CE1901" s="7"/>
      <c r="CF1901" s="7"/>
      <c r="CJ1901" s="7"/>
      <c r="CK1901" s="7"/>
      <c r="CL1901" s="7"/>
    </row>
    <row r="1902" spans="1:90">
      <c r="A1902" s="11"/>
      <c r="B1902" s="373"/>
      <c r="C1902" s="373"/>
      <c r="D1902" s="373"/>
      <c r="E1902" s="13"/>
      <c r="F1902" s="11"/>
      <c r="G1902" s="25"/>
      <c r="H1902" s="31"/>
      <c r="I1902" s="30"/>
      <c r="M1902" s="25"/>
      <c r="N1902" s="31"/>
      <c r="O1902" s="30"/>
      <c r="V1902" s="12"/>
      <c r="W1902" s="12"/>
      <c r="X1902" s="14"/>
      <c r="AB1902" s="25"/>
      <c r="AC1902" s="12"/>
      <c r="AD1902" s="12"/>
      <c r="AK1902" s="12"/>
      <c r="AL1902" s="30"/>
      <c r="AM1902" s="32"/>
      <c r="AQ1902" s="12"/>
      <c r="AR1902" s="12"/>
      <c r="AS1902" s="12"/>
      <c r="AZ1902" s="49"/>
      <c r="BA1902" s="30"/>
      <c r="BB1902" s="12"/>
      <c r="BF1902" s="12"/>
      <c r="BG1902" s="12"/>
      <c r="BH1902" s="12"/>
      <c r="BO1902" s="7"/>
      <c r="BP1902" s="7"/>
      <c r="BQ1902" s="7"/>
      <c r="BU1902" s="7"/>
      <c r="BV1902" s="7"/>
      <c r="BW1902" s="7"/>
      <c r="CD1902" s="7"/>
      <c r="CE1902" s="7"/>
      <c r="CF1902" s="7"/>
      <c r="CJ1902" s="7"/>
      <c r="CK1902" s="7"/>
      <c r="CL1902" s="7"/>
    </row>
    <row r="1903" spans="1:90">
      <c r="A1903" s="11"/>
      <c r="B1903" s="373"/>
      <c r="C1903" s="373"/>
      <c r="D1903" s="373"/>
      <c r="E1903" s="13"/>
      <c r="F1903" s="11"/>
      <c r="G1903" s="25"/>
      <c r="H1903" s="31"/>
      <c r="I1903" s="30"/>
      <c r="M1903" s="25"/>
      <c r="N1903" s="31"/>
      <c r="O1903" s="30"/>
      <c r="V1903" s="12"/>
      <c r="W1903" s="12"/>
      <c r="X1903" s="14"/>
      <c r="AB1903" s="25"/>
      <c r="AC1903" s="12"/>
      <c r="AD1903" s="12"/>
      <c r="AK1903" s="12"/>
      <c r="AL1903" s="30"/>
      <c r="AM1903" s="32"/>
      <c r="AQ1903" s="12"/>
      <c r="AR1903" s="12"/>
      <c r="AS1903" s="12"/>
      <c r="AZ1903" s="49"/>
      <c r="BA1903" s="30"/>
      <c r="BB1903" s="12"/>
      <c r="BF1903" s="12"/>
      <c r="BG1903" s="12"/>
      <c r="BH1903" s="12"/>
      <c r="BO1903" s="7"/>
      <c r="BP1903" s="7"/>
      <c r="BQ1903" s="7"/>
      <c r="BU1903" s="7"/>
      <c r="BV1903" s="7"/>
      <c r="BW1903" s="7"/>
      <c r="CD1903" s="7"/>
      <c r="CE1903" s="7"/>
      <c r="CF1903" s="7"/>
      <c r="CJ1903" s="7"/>
      <c r="CK1903" s="7"/>
      <c r="CL1903" s="7"/>
    </row>
    <row r="1904" spans="1:90">
      <c r="A1904" s="11"/>
      <c r="B1904" s="373"/>
      <c r="C1904" s="373"/>
      <c r="D1904" s="373"/>
      <c r="E1904" s="13"/>
      <c r="F1904" s="11"/>
      <c r="G1904" s="25"/>
      <c r="H1904" s="31"/>
      <c r="I1904" s="30"/>
      <c r="M1904" s="25"/>
      <c r="N1904" s="31"/>
      <c r="O1904" s="30"/>
      <c r="V1904" s="12"/>
      <c r="W1904" s="12"/>
      <c r="X1904" s="14"/>
      <c r="AB1904" s="25"/>
      <c r="AC1904" s="12"/>
      <c r="AD1904" s="12"/>
      <c r="AK1904" s="12"/>
      <c r="AL1904" s="30"/>
      <c r="AM1904" s="32"/>
      <c r="AQ1904" s="12"/>
      <c r="AR1904" s="12"/>
      <c r="AS1904" s="12"/>
      <c r="AZ1904" s="49"/>
      <c r="BA1904" s="30"/>
      <c r="BB1904" s="12"/>
      <c r="BF1904" s="12"/>
      <c r="BG1904" s="12"/>
      <c r="BH1904" s="12"/>
      <c r="BO1904" s="7"/>
      <c r="BP1904" s="7"/>
      <c r="BQ1904" s="7"/>
      <c r="BU1904" s="7"/>
      <c r="BV1904" s="7"/>
      <c r="BW1904" s="7"/>
      <c r="CD1904" s="7"/>
      <c r="CE1904" s="7"/>
      <c r="CF1904" s="7"/>
      <c r="CJ1904" s="7"/>
      <c r="CK1904" s="7"/>
      <c r="CL1904" s="7"/>
    </row>
    <row r="1905" spans="1:90">
      <c r="A1905" s="11"/>
      <c r="B1905" s="373"/>
      <c r="C1905" s="373"/>
      <c r="D1905" s="373"/>
      <c r="E1905" s="13"/>
      <c r="F1905" s="11"/>
      <c r="G1905" s="25"/>
      <c r="H1905" s="31"/>
      <c r="I1905" s="30"/>
      <c r="M1905" s="25"/>
      <c r="N1905" s="31"/>
      <c r="O1905" s="30"/>
      <c r="V1905" s="12"/>
      <c r="W1905" s="12"/>
      <c r="X1905" s="14"/>
      <c r="AB1905" s="25"/>
      <c r="AC1905" s="12"/>
      <c r="AD1905" s="12"/>
      <c r="AK1905" s="12"/>
      <c r="AL1905" s="30"/>
      <c r="AM1905" s="32"/>
      <c r="AQ1905" s="12"/>
      <c r="AR1905" s="12"/>
      <c r="AS1905" s="12"/>
      <c r="AZ1905" s="49"/>
      <c r="BA1905" s="30"/>
      <c r="BB1905" s="12"/>
      <c r="BF1905" s="12"/>
      <c r="BG1905" s="12"/>
      <c r="BH1905" s="12"/>
      <c r="BO1905" s="7"/>
      <c r="BP1905" s="7"/>
      <c r="BQ1905" s="7"/>
      <c r="BU1905" s="7"/>
      <c r="BV1905" s="7"/>
      <c r="BW1905" s="7"/>
      <c r="CD1905" s="7"/>
      <c r="CE1905" s="7"/>
      <c r="CF1905" s="7"/>
      <c r="CJ1905" s="7"/>
      <c r="CK1905" s="7"/>
      <c r="CL1905" s="7"/>
    </row>
    <row r="1906" spans="1:90">
      <c r="A1906" s="11"/>
      <c r="B1906" s="373"/>
      <c r="C1906" s="373"/>
      <c r="D1906" s="373"/>
      <c r="E1906" s="13"/>
      <c r="F1906" s="11"/>
      <c r="G1906" s="25"/>
      <c r="H1906" s="31"/>
      <c r="I1906" s="30"/>
      <c r="M1906" s="25"/>
      <c r="N1906" s="31"/>
      <c r="O1906" s="30"/>
      <c r="V1906" s="12"/>
      <c r="W1906" s="12"/>
      <c r="X1906" s="14"/>
      <c r="AB1906" s="25"/>
      <c r="AC1906" s="12"/>
      <c r="AD1906" s="12"/>
      <c r="AK1906" s="12"/>
      <c r="AL1906" s="30"/>
      <c r="AM1906" s="32"/>
      <c r="AQ1906" s="12"/>
      <c r="AR1906" s="12"/>
      <c r="AS1906" s="12"/>
      <c r="AZ1906" s="49"/>
      <c r="BA1906" s="30"/>
      <c r="BB1906" s="12"/>
      <c r="BF1906" s="12"/>
      <c r="BG1906" s="12"/>
      <c r="BH1906" s="12"/>
      <c r="BO1906" s="7"/>
      <c r="BP1906" s="7"/>
      <c r="BQ1906" s="7"/>
      <c r="BU1906" s="7"/>
      <c r="BV1906" s="7"/>
      <c r="BW1906" s="7"/>
      <c r="CD1906" s="7"/>
      <c r="CE1906" s="7"/>
      <c r="CF1906" s="7"/>
      <c r="CJ1906" s="7"/>
      <c r="CK1906" s="7"/>
      <c r="CL1906" s="7"/>
    </row>
    <row r="1907" spans="1:90">
      <c r="A1907" s="11"/>
      <c r="B1907" s="373"/>
      <c r="C1907" s="373"/>
      <c r="D1907" s="373"/>
      <c r="E1907" s="13"/>
      <c r="F1907" s="11"/>
      <c r="G1907" s="25"/>
      <c r="H1907" s="31"/>
      <c r="I1907" s="30"/>
      <c r="M1907" s="25"/>
      <c r="N1907" s="31"/>
      <c r="O1907" s="30"/>
      <c r="V1907" s="12"/>
      <c r="W1907" s="12"/>
      <c r="X1907" s="14"/>
      <c r="AB1907" s="25"/>
      <c r="AC1907" s="12"/>
      <c r="AD1907" s="12"/>
      <c r="AK1907" s="12"/>
      <c r="AL1907" s="30"/>
      <c r="AM1907" s="32"/>
      <c r="AQ1907" s="12"/>
      <c r="AR1907" s="12"/>
      <c r="AS1907" s="12"/>
      <c r="AZ1907" s="49"/>
      <c r="BA1907" s="30"/>
      <c r="BB1907" s="12"/>
      <c r="BF1907" s="12"/>
      <c r="BG1907" s="12"/>
      <c r="BH1907" s="12"/>
      <c r="BO1907" s="7"/>
      <c r="BP1907" s="7"/>
      <c r="BQ1907" s="7"/>
      <c r="BU1907" s="7"/>
      <c r="BV1907" s="7"/>
      <c r="BW1907" s="7"/>
      <c r="CD1907" s="7"/>
      <c r="CE1907" s="7"/>
      <c r="CF1907" s="7"/>
      <c r="CJ1907" s="7"/>
      <c r="CK1907" s="7"/>
      <c r="CL1907" s="7"/>
    </row>
    <row r="1908" spans="1:90">
      <c r="A1908" s="11"/>
      <c r="B1908" s="373"/>
      <c r="C1908" s="373"/>
      <c r="D1908" s="373"/>
      <c r="E1908" s="13"/>
      <c r="F1908" s="11"/>
      <c r="G1908" s="25"/>
      <c r="H1908" s="31"/>
      <c r="I1908" s="30"/>
      <c r="M1908" s="25"/>
      <c r="N1908" s="31"/>
      <c r="O1908" s="30"/>
      <c r="V1908" s="12"/>
      <c r="W1908" s="12"/>
      <c r="X1908" s="14"/>
      <c r="AB1908" s="25"/>
      <c r="AC1908" s="12"/>
      <c r="AD1908" s="12"/>
      <c r="AK1908" s="12"/>
      <c r="AL1908" s="30"/>
      <c r="AM1908" s="32"/>
      <c r="AQ1908" s="12"/>
      <c r="AR1908" s="12"/>
      <c r="AS1908" s="12"/>
      <c r="AZ1908" s="49"/>
      <c r="BA1908" s="30"/>
      <c r="BB1908" s="12"/>
      <c r="BF1908" s="12"/>
      <c r="BG1908" s="12"/>
      <c r="BH1908" s="12"/>
      <c r="BO1908" s="7"/>
      <c r="BP1908" s="7"/>
      <c r="BQ1908" s="7"/>
      <c r="BU1908" s="7"/>
      <c r="BV1908" s="7"/>
      <c r="BW1908" s="7"/>
      <c r="CD1908" s="7"/>
      <c r="CE1908" s="7"/>
      <c r="CF1908" s="7"/>
      <c r="CJ1908" s="7"/>
      <c r="CK1908" s="7"/>
      <c r="CL1908" s="7"/>
    </row>
    <row r="1909" spans="1:90">
      <c r="A1909" s="11"/>
      <c r="B1909" s="373"/>
      <c r="C1909" s="373"/>
      <c r="D1909" s="373"/>
      <c r="E1909" s="13"/>
      <c r="F1909" s="11"/>
      <c r="G1909" s="25"/>
      <c r="H1909" s="31"/>
      <c r="I1909" s="30"/>
      <c r="M1909" s="25"/>
      <c r="N1909" s="31"/>
      <c r="O1909" s="30"/>
      <c r="V1909" s="12"/>
      <c r="W1909" s="12"/>
      <c r="X1909" s="14"/>
      <c r="AB1909" s="25"/>
      <c r="AC1909" s="12"/>
      <c r="AD1909" s="12"/>
      <c r="AK1909" s="12"/>
      <c r="AL1909" s="30"/>
      <c r="AM1909" s="32"/>
      <c r="AQ1909" s="12"/>
      <c r="AR1909" s="12"/>
      <c r="AS1909" s="12"/>
      <c r="AZ1909" s="49"/>
      <c r="BA1909" s="30"/>
      <c r="BB1909" s="12"/>
      <c r="BF1909" s="12"/>
      <c r="BG1909" s="12"/>
      <c r="BH1909" s="12"/>
      <c r="BO1909" s="7"/>
      <c r="BP1909" s="7"/>
      <c r="BQ1909" s="7"/>
      <c r="BU1909" s="7"/>
      <c r="BV1909" s="7"/>
      <c r="BW1909" s="7"/>
      <c r="CD1909" s="7"/>
      <c r="CE1909" s="7"/>
      <c r="CF1909" s="7"/>
      <c r="CJ1909" s="7"/>
      <c r="CK1909" s="7"/>
      <c r="CL1909" s="7"/>
    </row>
    <row r="1910" spans="1:90">
      <c r="A1910" s="11"/>
      <c r="B1910" s="373"/>
      <c r="C1910" s="373"/>
      <c r="D1910" s="373"/>
      <c r="E1910" s="13"/>
      <c r="F1910" s="11"/>
      <c r="G1910" s="25"/>
      <c r="H1910" s="31"/>
      <c r="I1910" s="30"/>
      <c r="M1910" s="25"/>
      <c r="N1910" s="31"/>
      <c r="O1910" s="30"/>
      <c r="V1910" s="12"/>
      <c r="W1910" s="12"/>
      <c r="X1910" s="14"/>
      <c r="AB1910" s="25"/>
      <c r="AC1910" s="12"/>
      <c r="AD1910" s="12"/>
      <c r="AK1910" s="12"/>
      <c r="AL1910" s="30"/>
      <c r="AM1910" s="32"/>
      <c r="AQ1910" s="12"/>
      <c r="AR1910" s="12"/>
      <c r="AS1910" s="12"/>
      <c r="AZ1910" s="49"/>
      <c r="BA1910" s="30"/>
      <c r="BB1910" s="12"/>
      <c r="BF1910" s="12"/>
      <c r="BG1910" s="12"/>
      <c r="BH1910" s="12"/>
      <c r="BO1910" s="7"/>
      <c r="BP1910" s="7"/>
      <c r="BQ1910" s="7"/>
      <c r="BU1910" s="7"/>
      <c r="BV1910" s="7"/>
      <c r="BW1910" s="7"/>
      <c r="CD1910" s="7"/>
      <c r="CE1910" s="7"/>
      <c r="CF1910" s="7"/>
      <c r="CJ1910" s="7"/>
      <c r="CK1910" s="7"/>
      <c r="CL1910" s="7"/>
    </row>
    <row r="1911" spans="1:90">
      <c r="A1911" s="11"/>
      <c r="B1911" s="373"/>
      <c r="C1911" s="373"/>
      <c r="D1911" s="373"/>
      <c r="E1911" s="13"/>
      <c r="F1911" s="11"/>
      <c r="G1911" s="25"/>
      <c r="H1911" s="31"/>
      <c r="I1911" s="30"/>
      <c r="M1911" s="25"/>
      <c r="N1911" s="31"/>
      <c r="O1911" s="30"/>
      <c r="V1911" s="12"/>
      <c r="W1911" s="12"/>
      <c r="X1911" s="14"/>
      <c r="AB1911" s="25"/>
      <c r="AC1911" s="12"/>
      <c r="AD1911" s="12"/>
      <c r="AK1911" s="12"/>
      <c r="AL1911" s="30"/>
      <c r="AM1911" s="32"/>
      <c r="AQ1911" s="12"/>
      <c r="AR1911" s="12"/>
      <c r="AS1911" s="12"/>
      <c r="AZ1911" s="49"/>
      <c r="BA1911" s="30"/>
      <c r="BB1911" s="12"/>
      <c r="BF1911" s="12"/>
      <c r="BG1911" s="12"/>
      <c r="BH1911" s="12"/>
      <c r="BO1911" s="7"/>
      <c r="BP1911" s="7"/>
      <c r="BQ1911" s="7"/>
      <c r="BU1911" s="7"/>
      <c r="BV1911" s="7"/>
      <c r="BW1911" s="7"/>
      <c r="CD1911" s="7"/>
      <c r="CE1911" s="7"/>
      <c r="CF1911" s="7"/>
      <c r="CJ1911" s="7"/>
      <c r="CK1911" s="7"/>
      <c r="CL1911" s="7"/>
    </row>
    <row r="1912" spans="1:90">
      <c r="A1912" s="11"/>
      <c r="B1912" s="373"/>
      <c r="C1912" s="373"/>
      <c r="D1912" s="373"/>
      <c r="E1912" s="13"/>
      <c r="F1912" s="11"/>
      <c r="G1912" s="25"/>
      <c r="H1912" s="31"/>
      <c r="I1912" s="30"/>
      <c r="M1912" s="25"/>
      <c r="N1912" s="31"/>
      <c r="O1912" s="30"/>
      <c r="V1912" s="12"/>
      <c r="W1912" s="12"/>
      <c r="X1912" s="14"/>
      <c r="AB1912" s="25"/>
      <c r="AC1912" s="12"/>
      <c r="AD1912" s="12"/>
      <c r="AK1912" s="12"/>
      <c r="AL1912" s="30"/>
      <c r="AM1912" s="32"/>
      <c r="AQ1912" s="12"/>
      <c r="AR1912" s="12"/>
      <c r="AS1912" s="12"/>
      <c r="AZ1912" s="49"/>
      <c r="BA1912" s="30"/>
      <c r="BB1912" s="12"/>
      <c r="BF1912" s="12"/>
      <c r="BG1912" s="12"/>
      <c r="BH1912" s="12"/>
      <c r="BO1912" s="7"/>
      <c r="BP1912" s="7"/>
      <c r="BQ1912" s="7"/>
      <c r="BU1912" s="7"/>
      <c r="BV1912" s="7"/>
      <c r="BW1912" s="7"/>
      <c r="CD1912" s="7"/>
      <c r="CE1912" s="7"/>
      <c r="CF1912" s="7"/>
      <c r="CJ1912" s="7"/>
      <c r="CK1912" s="7"/>
      <c r="CL1912" s="7"/>
    </row>
    <row r="1913" spans="1:90">
      <c r="A1913" s="11"/>
      <c r="B1913" s="373"/>
      <c r="C1913" s="373"/>
      <c r="D1913" s="373"/>
      <c r="E1913" s="13"/>
      <c r="F1913" s="11"/>
      <c r="G1913" s="25"/>
      <c r="H1913" s="31"/>
      <c r="I1913" s="30"/>
      <c r="M1913" s="25"/>
      <c r="N1913" s="31"/>
      <c r="O1913" s="30"/>
      <c r="V1913" s="12"/>
      <c r="W1913" s="12"/>
      <c r="X1913" s="14"/>
      <c r="AB1913" s="25"/>
      <c r="AC1913" s="12"/>
      <c r="AD1913" s="12"/>
      <c r="AK1913" s="12"/>
      <c r="AL1913" s="30"/>
      <c r="AM1913" s="32"/>
      <c r="AQ1913" s="12"/>
      <c r="AR1913" s="12"/>
      <c r="AS1913" s="12"/>
      <c r="AZ1913" s="49"/>
      <c r="BA1913" s="30"/>
      <c r="BB1913" s="12"/>
      <c r="BF1913" s="12"/>
      <c r="BG1913" s="12"/>
      <c r="BH1913" s="12"/>
      <c r="BO1913" s="7"/>
      <c r="BP1913" s="7"/>
      <c r="BQ1913" s="7"/>
      <c r="BU1913" s="7"/>
      <c r="BV1913" s="7"/>
      <c r="BW1913" s="7"/>
      <c r="CD1913" s="7"/>
      <c r="CE1913" s="7"/>
      <c r="CF1913" s="7"/>
      <c r="CJ1913" s="7"/>
      <c r="CK1913" s="7"/>
      <c r="CL1913" s="7"/>
    </row>
    <row r="1914" spans="1:90">
      <c r="A1914" s="11"/>
      <c r="B1914" s="373"/>
      <c r="C1914" s="373"/>
      <c r="D1914" s="373"/>
      <c r="E1914" s="13"/>
      <c r="F1914" s="11"/>
      <c r="G1914" s="25"/>
      <c r="H1914" s="31"/>
      <c r="I1914" s="30"/>
      <c r="M1914" s="25"/>
      <c r="N1914" s="31"/>
      <c r="O1914" s="30"/>
      <c r="V1914" s="12"/>
      <c r="W1914" s="12"/>
      <c r="X1914" s="14"/>
      <c r="AB1914" s="25"/>
      <c r="AC1914" s="12"/>
      <c r="AD1914" s="12"/>
      <c r="AK1914" s="12"/>
      <c r="AL1914" s="30"/>
      <c r="AM1914" s="32"/>
      <c r="AQ1914" s="12"/>
      <c r="AR1914" s="12"/>
      <c r="AS1914" s="12"/>
      <c r="AZ1914" s="49"/>
      <c r="BA1914" s="30"/>
      <c r="BB1914" s="12"/>
      <c r="BF1914" s="12"/>
      <c r="BG1914" s="12"/>
      <c r="BH1914" s="12"/>
      <c r="BO1914" s="7"/>
      <c r="BP1914" s="7"/>
      <c r="BQ1914" s="7"/>
      <c r="BU1914" s="7"/>
      <c r="BV1914" s="7"/>
      <c r="BW1914" s="7"/>
      <c r="CD1914" s="7"/>
      <c r="CE1914" s="7"/>
      <c r="CF1914" s="7"/>
      <c r="CJ1914" s="7"/>
      <c r="CK1914" s="7"/>
      <c r="CL1914" s="7"/>
    </row>
    <row r="1915" spans="1:90">
      <c r="A1915" s="11"/>
      <c r="B1915" s="373"/>
      <c r="C1915" s="373"/>
      <c r="D1915" s="373"/>
      <c r="E1915" s="13"/>
      <c r="F1915" s="11"/>
      <c r="G1915" s="25"/>
      <c r="H1915" s="31"/>
      <c r="I1915" s="30"/>
      <c r="M1915" s="25"/>
      <c r="N1915" s="31"/>
      <c r="O1915" s="30"/>
      <c r="V1915" s="12"/>
      <c r="W1915" s="12"/>
      <c r="X1915" s="14"/>
      <c r="AB1915" s="25"/>
      <c r="AC1915" s="12"/>
      <c r="AD1915" s="12"/>
      <c r="AK1915" s="12"/>
      <c r="AL1915" s="30"/>
      <c r="AM1915" s="32"/>
      <c r="AQ1915" s="12"/>
      <c r="AR1915" s="12"/>
      <c r="AS1915" s="12"/>
      <c r="AZ1915" s="49"/>
      <c r="BA1915" s="30"/>
      <c r="BB1915" s="12"/>
      <c r="BF1915" s="12"/>
      <c r="BG1915" s="12"/>
      <c r="BH1915" s="12"/>
      <c r="BO1915" s="7"/>
      <c r="BP1915" s="7"/>
      <c r="BQ1915" s="7"/>
      <c r="BU1915" s="7"/>
      <c r="BV1915" s="7"/>
      <c r="BW1915" s="7"/>
      <c r="CD1915" s="7"/>
      <c r="CE1915" s="7"/>
      <c r="CF1915" s="7"/>
      <c r="CJ1915" s="7"/>
      <c r="CK1915" s="7"/>
      <c r="CL1915" s="7"/>
    </row>
    <row r="1916" spans="1:90">
      <c r="A1916" s="11"/>
      <c r="B1916" s="373"/>
      <c r="C1916" s="373"/>
      <c r="D1916" s="373"/>
      <c r="E1916" s="13"/>
      <c r="F1916" s="11"/>
      <c r="G1916" s="25"/>
      <c r="H1916" s="31"/>
      <c r="I1916" s="30"/>
      <c r="M1916" s="25"/>
      <c r="N1916" s="31"/>
      <c r="O1916" s="30"/>
      <c r="V1916" s="12"/>
      <c r="W1916" s="12"/>
      <c r="X1916" s="14"/>
      <c r="AB1916" s="25"/>
      <c r="AC1916" s="12"/>
      <c r="AD1916" s="12"/>
      <c r="AK1916" s="12"/>
      <c r="AL1916" s="30"/>
      <c r="AM1916" s="32"/>
      <c r="AQ1916" s="12"/>
      <c r="AR1916" s="12"/>
      <c r="AS1916" s="12"/>
      <c r="AZ1916" s="49"/>
      <c r="BA1916" s="30"/>
      <c r="BB1916" s="12"/>
      <c r="BF1916" s="12"/>
      <c r="BG1916" s="12"/>
      <c r="BH1916" s="12"/>
      <c r="BO1916" s="7"/>
      <c r="BP1916" s="7"/>
      <c r="BQ1916" s="7"/>
      <c r="BU1916" s="7"/>
      <c r="BV1916" s="7"/>
      <c r="BW1916" s="7"/>
      <c r="CD1916" s="7"/>
      <c r="CE1916" s="7"/>
      <c r="CF1916" s="7"/>
      <c r="CJ1916" s="7"/>
      <c r="CK1916" s="7"/>
      <c r="CL1916" s="7"/>
    </row>
    <row r="1917" spans="1:90">
      <c r="A1917" s="11"/>
      <c r="B1917" s="373"/>
      <c r="C1917" s="373"/>
      <c r="D1917" s="373"/>
      <c r="E1917" s="13"/>
      <c r="F1917" s="11"/>
      <c r="G1917" s="25"/>
      <c r="H1917" s="31"/>
      <c r="I1917" s="30"/>
      <c r="M1917" s="25"/>
      <c r="N1917" s="31"/>
      <c r="O1917" s="30"/>
      <c r="V1917" s="12"/>
      <c r="W1917" s="12"/>
      <c r="X1917" s="14"/>
      <c r="AB1917" s="25"/>
      <c r="AC1917" s="12"/>
      <c r="AD1917" s="12"/>
      <c r="AK1917" s="12"/>
      <c r="AL1917" s="30"/>
      <c r="AM1917" s="32"/>
      <c r="AQ1917" s="12"/>
      <c r="AR1917" s="12"/>
      <c r="AS1917" s="12"/>
      <c r="AZ1917" s="49"/>
      <c r="BA1917" s="30"/>
      <c r="BB1917" s="12"/>
      <c r="BF1917" s="12"/>
      <c r="BG1917" s="12"/>
      <c r="BH1917" s="12"/>
      <c r="BO1917" s="7"/>
      <c r="BP1917" s="7"/>
      <c r="BQ1917" s="7"/>
      <c r="BU1917" s="7"/>
      <c r="BV1917" s="7"/>
      <c r="BW1917" s="7"/>
      <c r="CD1917" s="7"/>
      <c r="CE1917" s="7"/>
      <c r="CF1917" s="7"/>
      <c r="CJ1917" s="7"/>
      <c r="CK1917" s="7"/>
      <c r="CL1917" s="7"/>
    </row>
    <row r="1918" spans="1:90">
      <c r="A1918" s="11"/>
      <c r="B1918" s="373"/>
      <c r="C1918" s="373"/>
      <c r="D1918" s="373"/>
      <c r="E1918" s="13"/>
      <c r="F1918" s="11"/>
      <c r="G1918" s="25"/>
      <c r="H1918" s="31"/>
      <c r="I1918" s="30"/>
      <c r="M1918" s="25"/>
      <c r="N1918" s="31"/>
      <c r="O1918" s="30"/>
      <c r="V1918" s="12"/>
      <c r="W1918" s="12"/>
      <c r="X1918" s="14"/>
      <c r="AB1918" s="25"/>
      <c r="AC1918" s="12"/>
      <c r="AD1918" s="12"/>
      <c r="AK1918" s="12"/>
      <c r="AL1918" s="30"/>
      <c r="AM1918" s="32"/>
      <c r="AQ1918" s="12"/>
      <c r="AR1918" s="12"/>
      <c r="AS1918" s="12"/>
      <c r="AZ1918" s="49"/>
      <c r="BA1918" s="30"/>
      <c r="BB1918" s="12"/>
      <c r="BF1918" s="12"/>
      <c r="BG1918" s="12"/>
      <c r="BH1918" s="12"/>
      <c r="BO1918" s="7"/>
      <c r="BP1918" s="7"/>
      <c r="BQ1918" s="7"/>
      <c r="BU1918" s="7"/>
      <c r="BV1918" s="7"/>
      <c r="BW1918" s="7"/>
      <c r="CD1918" s="7"/>
      <c r="CE1918" s="7"/>
      <c r="CF1918" s="7"/>
      <c r="CJ1918" s="7"/>
      <c r="CK1918" s="7"/>
      <c r="CL1918" s="7"/>
    </row>
    <row r="1919" spans="1:90">
      <c r="A1919" s="11"/>
      <c r="B1919" s="373"/>
      <c r="C1919" s="373"/>
      <c r="D1919" s="373"/>
      <c r="E1919" s="13"/>
      <c r="F1919" s="11"/>
      <c r="G1919" s="25"/>
      <c r="H1919" s="31"/>
      <c r="I1919" s="30"/>
      <c r="M1919" s="25"/>
      <c r="N1919" s="31"/>
      <c r="O1919" s="30"/>
      <c r="V1919" s="12"/>
      <c r="W1919" s="12"/>
      <c r="X1919" s="14"/>
      <c r="AB1919" s="25"/>
      <c r="AC1919" s="12"/>
      <c r="AD1919" s="12"/>
      <c r="AK1919" s="12"/>
      <c r="AL1919" s="30"/>
      <c r="AM1919" s="32"/>
      <c r="AQ1919" s="12"/>
      <c r="AR1919" s="12"/>
      <c r="AS1919" s="12"/>
      <c r="AZ1919" s="49"/>
      <c r="BA1919" s="30"/>
      <c r="BB1919" s="12"/>
      <c r="BF1919" s="12"/>
      <c r="BG1919" s="12"/>
      <c r="BH1919" s="12"/>
      <c r="BO1919" s="7"/>
      <c r="BP1919" s="7"/>
      <c r="BQ1919" s="7"/>
      <c r="BU1919" s="7"/>
      <c r="BV1919" s="7"/>
      <c r="BW1919" s="7"/>
      <c r="CD1919" s="7"/>
      <c r="CE1919" s="7"/>
      <c r="CF1919" s="7"/>
      <c r="CJ1919" s="7"/>
      <c r="CK1919" s="7"/>
      <c r="CL1919" s="7"/>
    </row>
    <row r="1920" spans="1:90">
      <c r="A1920" s="11"/>
      <c r="B1920" s="373"/>
      <c r="C1920" s="373"/>
      <c r="D1920" s="373"/>
      <c r="E1920" s="13"/>
      <c r="F1920" s="11"/>
      <c r="G1920" s="25"/>
      <c r="H1920" s="31"/>
      <c r="I1920" s="30"/>
      <c r="M1920" s="25"/>
      <c r="N1920" s="31"/>
      <c r="O1920" s="30"/>
      <c r="V1920" s="12"/>
      <c r="W1920" s="12"/>
      <c r="X1920" s="14"/>
      <c r="AB1920" s="25"/>
      <c r="AC1920" s="12"/>
      <c r="AD1920" s="12"/>
      <c r="AK1920" s="12"/>
      <c r="AL1920" s="30"/>
      <c r="AM1920" s="32"/>
      <c r="AQ1920" s="12"/>
      <c r="AR1920" s="12"/>
      <c r="AS1920" s="12"/>
      <c r="AZ1920" s="49"/>
      <c r="BA1920" s="30"/>
      <c r="BB1920" s="12"/>
      <c r="BF1920" s="12"/>
      <c r="BG1920" s="12"/>
      <c r="BH1920" s="12"/>
      <c r="BO1920" s="7"/>
      <c r="BP1920" s="7"/>
      <c r="BQ1920" s="7"/>
      <c r="BU1920" s="7"/>
      <c r="BV1920" s="7"/>
      <c r="BW1920" s="7"/>
      <c r="CD1920" s="7"/>
      <c r="CE1920" s="7"/>
      <c r="CF1920" s="7"/>
      <c r="CJ1920" s="7"/>
      <c r="CK1920" s="7"/>
      <c r="CL1920" s="7"/>
    </row>
    <row r="1921" spans="1:90">
      <c r="A1921" s="11"/>
      <c r="B1921" s="373"/>
      <c r="C1921" s="373"/>
      <c r="D1921" s="373"/>
      <c r="E1921" s="13"/>
      <c r="F1921" s="11"/>
      <c r="G1921" s="25"/>
      <c r="H1921" s="31"/>
      <c r="I1921" s="30"/>
      <c r="M1921" s="25"/>
      <c r="N1921" s="31"/>
      <c r="O1921" s="30"/>
      <c r="V1921" s="12"/>
      <c r="W1921" s="12"/>
      <c r="X1921" s="14"/>
      <c r="AB1921" s="25"/>
      <c r="AC1921" s="12"/>
      <c r="AD1921" s="12"/>
      <c r="AK1921" s="12"/>
      <c r="AL1921" s="30"/>
      <c r="AM1921" s="32"/>
      <c r="AQ1921" s="12"/>
      <c r="AR1921" s="12"/>
      <c r="AS1921" s="12"/>
      <c r="AZ1921" s="49"/>
      <c r="BA1921" s="30"/>
      <c r="BB1921" s="12"/>
      <c r="BF1921" s="12"/>
      <c r="BG1921" s="12"/>
      <c r="BH1921" s="12"/>
      <c r="BO1921" s="7"/>
      <c r="BP1921" s="7"/>
      <c r="BQ1921" s="7"/>
      <c r="BU1921" s="7"/>
      <c r="BV1921" s="7"/>
      <c r="BW1921" s="7"/>
      <c r="CD1921" s="7"/>
      <c r="CE1921" s="7"/>
      <c r="CF1921" s="7"/>
      <c r="CJ1921" s="7"/>
      <c r="CK1921" s="7"/>
      <c r="CL1921" s="7"/>
    </row>
    <row r="1922" spans="1:90">
      <c r="A1922" s="11"/>
      <c r="B1922" s="373"/>
      <c r="C1922" s="373"/>
      <c r="D1922" s="373"/>
      <c r="E1922" s="13"/>
      <c r="F1922" s="11"/>
      <c r="G1922" s="25"/>
      <c r="H1922" s="31"/>
      <c r="I1922" s="30"/>
      <c r="M1922" s="25"/>
      <c r="N1922" s="31"/>
      <c r="O1922" s="30"/>
      <c r="V1922" s="12"/>
      <c r="W1922" s="12"/>
      <c r="X1922" s="14"/>
      <c r="AB1922" s="25"/>
      <c r="AC1922" s="12"/>
      <c r="AD1922" s="12"/>
      <c r="AK1922" s="12"/>
      <c r="AL1922" s="30"/>
      <c r="AM1922" s="32"/>
      <c r="AQ1922" s="12"/>
      <c r="AR1922" s="12"/>
      <c r="AS1922" s="12"/>
      <c r="AZ1922" s="49"/>
      <c r="BA1922" s="30"/>
      <c r="BB1922" s="12"/>
      <c r="BF1922" s="12"/>
      <c r="BG1922" s="12"/>
      <c r="BH1922" s="12"/>
      <c r="BO1922" s="7"/>
      <c r="BP1922" s="7"/>
      <c r="BQ1922" s="7"/>
      <c r="BU1922" s="7"/>
      <c r="BV1922" s="7"/>
      <c r="BW1922" s="7"/>
      <c r="CD1922" s="7"/>
      <c r="CE1922" s="7"/>
      <c r="CF1922" s="7"/>
      <c r="CJ1922" s="7"/>
      <c r="CK1922" s="7"/>
      <c r="CL1922" s="7"/>
    </row>
    <row r="1923" spans="1:90">
      <c r="A1923" s="11"/>
      <c r="B1923" s="373"/>
      <c r="C1923" s="373"/>
      <c r="D1923" s="373"/>
      <c r="E1923" s="13"/>
      <c r="F1923" s="11"/>
      <c r="G1923" s="25"/>
      <c r="H1923" s="31"/>
      <c r="I1923" s="30"/>
      <c r="M1923" s="25"/>
      <c r="N1923" s="31"/>
      <c r="O1923" s="30"/>
      <c r="V1923" s="12"/>
      <c r="W1923" s="12"/>
      <c r="X1923" s="14"/>
      <c r="AB1923" s="25"/>
      <c r="AC1923" s="12"/>
      <c r="AD1923" s="12"/>
      <c r="AK1923" s="12"/>
      <c r="AL1923" s="30"/>
      <c r="AM1923" s="32"/>
      <c r="AQ1923" s="12"/>
      <c r="AR1923" s="12"/>
      <c r="AS1923" s="12"/>
      <c r="AZ1923" s="49"/>
      <c r="BA1923" s="30"/>
      <c r="BB1923" s="12"/>
      <c r="BF1923" s="12"/>
      <c r="BG1923" s="12"/>
      <c r="BH1923" s="12"/>
      <c r="BO1923" s="7"/>
      <c r="BP1923" s="7"/>
      <c r="BQ1923" s="7"/>
      <c r="BU1923" s="7"/>
      <c r="BV1923" s="7"/>
      <c r="BW1923" s="7"/>
      <c r="CD1923" s="7"/>
      <c r="CE1923" s="7"/>
      <c r="CF1923" s="7"/>
      <c r="CJ1923" s="7"/>
      <c r="CK1923" s="7"/>
      <c r="CL1923" s="7"/>
    </row>
    <row r="1924" spans="1:90">
      <c r="A1924" s="11"/>
      <c r="B1924" s="373"/>
      <c r="C1924" s="373"/>
      <c r="D1924" s="373"/>
      <c r="E1924" s="13"/>
      <c r="F1924" s="11"/>
      <c r="G1924" s="25"/>
      <c r="H1924" s="31"/>
      <c r="I1924" s="30"/>
      <c r="M1924" s="25"/>
      <c r="N1924" s="31"/>
      <c r="O1924" s="30"/>
      <c r="V1924" s="12"/>
      <c r="W1924" s="12"/>
      <c r="X1924" s="14"/>
      <c r="AB1924" s="25"/>
      <c r="AC1924" s="12"/>
      <c r="AD1924" s="12"/>
      <c r="AK1924" s="12"/>
      <c r="AL1924" s="30"/>
      <c r="AM1924" s="32"/>
      <c r="AQ1924" s="12"/>
      <c r="AR1924" s="12"/>
      <c r="AS1924" s="12"/>
      <c r="AZ1924" s="49"/>
      <c r="BA1924" s="30"/>
      <c r="BB1924" s="12"/>
      <c r="BF1924" s="12"/>
      <c r="BG1924" s="12"/>
      <c r="BH1924" s="12"/>
      <c r="BO1924" s="7"/>
      <c r="BP1924" s="7"/>
      <c r="BQ1924" s="7"/>
      <c r="BU1924" s="7"/>
      <c r="BV1924" s="7"/>
      <c r="BW1924" s="7"/>
      <c r="CD1924" s="7"/>
      <c r="CE1924" s="7"/>
      <c r="CF1924" s="7"/>
      <c r="CJ1924" s="7"/>
      <c r="CK1924" s="7"/>
      <c r="CL1924" s="7"/>
    </row>
    <row r="1925" spans="1:90">
      <c r="A1925" s="11"/>
      <c r="B1925" s="373"/>
      <c r="C1925" s="373"/>
      <c r="D1925" s="373"/>
      <c r="E1925" s="13"/>
      <c r="F1925" s="11"/>
      <c r="G1925" s="25"/>
      <c r="H1925" s="31"/>
      <c r="I1925" s="30"/>
      <c r="M1925" s="25"/>
      <c r="N1925" s="31"/>
      <c r="O1925" s="30"/>
      <c r="V1925" s="12"/>
      <c r="W1925" s="12"/>
      <c r="X1925" s="14"/>
      <c r="AB1925" s="25"/>
      <c r="AC1925" s="12"/>
      <c r="AD1925" s="12"/>
      <c r="AK1925" s="12"/>
      <c r="AL1925" s="30"/>
      <c r="AM1925" s="32"/>
      <c r="AQ1925" s="12"/>
      <c r="AR1925" s="12"/>
      <c r="AS1925" s="12"/>
      <c r="AZ1925" s="49"/>
      <c r="BA1925" s="30"/>
      <c r="BB1925" s="12"/>
      <c r="BF1925" s="12"/>
      <c r="BG1925" s="12"/>
      <c r="BH1925" s="12"/>
      <c r="BO1925" s="7"/>
      <c r="BP1925" s="7"/>
      <c r="BQ1925" s="7"/>
      <c r="BU1925" s="7"/>
      <c r="BV1925" s="7"/>
      <c r="BW1925" s="7"/>
      <c r="CD1925" s="7"/>
      <c r="CE1925" s="7"/>
      <c r="CF1925" s="7"/>
      <c r="CJ1925" s="7"/>
      <c r="CK1925" s="7"/>
      <c r="CL1925" s="7"/>
    </row>
    <row r="1926" spans="1:90">
      <c r="A1926" s="11"/>
      <c r="B1926" s="373"/>
      <c r="C1926" s="373"/>
      <c r="D1926" s="373"/>
      <c r="E1926" s="13"/>
      <c r="F1926" s="11"/>
      <c r="G1926" s="25"/>
      <c r="H1926" s="31"/>
      <c r="I1926" s="30"/>
      <c r="M1926" s="25"/>
      <c r="N1926" s="31"/>
      <c r="O1926" s="30"/>
      <c r="V1926" s="12"/>
      <c r="W1926" s="12"/>
      <c r="X1926" s="14"/>
      <c r="AB1926" s="25"/>
      <c r="AC1926" s="12"/>
      <c r="AD1926" s="12"/>
      <c r="AK1926" s="12"/>
      <c r="AL1926" s="30"/>
      <c r="AM1926" s="32"/>
      <c r="AQ1926" s="12"/>
      <c r="AR1926" s="12"/>
      <c r="AS1926" s="12"/>
      <c r="AZ1926" s="49"/>
      <c r="BA1926" s="30"/>
      <c r="BB1926" s="12"/>
      <c r="BF1926" s="12"/>
      <c r="BG1926" s="12"/>
      <c r="BH1926" s="12"/>
      <c r="BO1926" s="7"/>
      <c r="BP1926" s="7"/>
      <c r="BQ1926" s="7"/>
      <c r="BU1926" s="7"/>
      <c r="BV1926" s="7"/>
      <c r="BW1926" s="7"/>
      <c r="CD1926" s="7"/>
      <c r="CE1926" s="7"/>
      <c r="CF1926" s="7"/>
      <c r="CJ1926" s="7"/>
      <c r="CK1926" s="7"/>
      <c r="CL1926" s="7"/>
    </row>
    <row r="1927" spans="1:90">
      <c r="A1927" s="11"/>
      <c r="B1927" s="373"/>
      <c r="C1927" s="373"/>
      <c r="D1927" s="373"/>
      <c r="E1927" s="13"/>
      <c r="F1927" s="11"/>
      <c r="G1927" s="25"/>
      <c r="H1927" s="31"/>
      <c r="I1927" s="30"/>
      <c r="M1927" s="25"/>
      <c r="N1927" s="31"/>
      <c r="O1927" s="30"/>
      <c r="V1927" s="12"/>
      <c r="W1927" s="12"/>
      <c r="X1927" s="14"/>
      <c r="AB1927" s="25"/>
      <c r="AC1927" s="12"/>
      <c r="AD1927" s="12"/>
      <c r="AK1927" s="12"/>
      <c r="AL1927" s="30"/>
      <c r="AM1927" s="32"/>
      <c r="AQ1927" s="12"/>
      <c r="AR1927" s="12"/>
      <c r="AS1927" s="12"/>
      <c r="AZ1927" s="49"/>
      <c r="BA1927" s="30"/>
      <c r="BB1927" s="12"/>
      <c r="BF1927" s="12"/>
      <c r="BG1927" s="12"/>
      <c r="BH1927" s="12"/>
      <c r="BO1927" s="7"/>
      <c r="BP1927" s="7"/>
      <c r="BQ1927" s="7"/>
      <c r="BU1927" s="7"/>
      <c r="BV1927" s="7"/>
      <c r="BW1927" s="7"/>
      <c r="CD1927" s="7"/>
      <c r="CE1927" s="7"/>
      <c r="CF1927" s="7"/>
      <c r="CJ1927" s="7"/>
      <c r="CK1927" s="7"/>
      <c r="CL1927" s="7"/>
    </row>
    <row r="1928" spans="1:90">
      <c r="A1928" s="11"/>
      <c r="B1928" s="373"/>
      <c r="C1928" s="373"/>
      <c r="D1928" s="373"/>
      <c r="E1928" s="13"/>
      <c r="F1928" s="11"/>
      <c r="G1928" s="25"/>
      <c r="H1928" s="31"/>
      <c r="I1928" s="30"/>
      <c r="M1928" s="25"/>
      <c r="N1928" s="31"/>
      <c r="O1928" s="30"/>
      <c r="V1928" s="12"/>
      <c r="W1928" s="12"/>
      <c r="X1928" s="14"/>
      <c r="AB1928" s="25"/>
      <c r="AC1928" s="12"/>
      <c r="AD1928" s="12"/>
      <c r="AK1928" s="12"/>
      <c r="AL1928" s="30"/>
      <c r="AM1928" s="32"/>
      <c r="AQ1928" s="12"/>
      <c r="AR1928" s="12"/>
      <c r="AS1928" s="12"/>
      <c r="AZ1928" s="49"/>
      <c r="BA1928" s="30"/>
      <c r="BB1928" s="12"/>
      <c r="BF1928" s="12"/>
      <c r="BG1928" s="12"/>
      <c r="BH1928" s="12"/>
      <c r="BO1928" s="7"/>
      <c r="BP1928" s="7"/>
      <c r="BQ1928" s="7"/>
      <c r="BU1928" s="7"/>
      <c r="BV1928" s="7"/>
      <c r="BW1928" s="7"/>
      <c r="CD1928" s="7"/>
      <c r="CE1928" s="7"/>
      <c r="CF1928" s="7"/>
      <c r="CJ1928" s="7"/>
      <c r="CK1928" s="7"/>
      <c r="CL1928" s="7"/>
    </row>
    <row r="1929" spans="1:90">
      <c r="A1929" s="11"/>
      <c r="B1929" s="373"/>
      <c r="C1929" s="373"/>
      <c r="D1929" s="373"/>
      <c r="E1929" s="13"/>
      <c r="F1929" s="11"/>
      <c r="G1929" s="25"/>
      <c r="H1929" s="31"/>
      <c r="I1929" s="30"/>
      <c r="M1929" s="25"/>
      <c r="N1929" s="31"/>
      <c r="O1929" s="30"/>
      <c r="V1929" s="12"/>
      <c r="W1929" s="12"/>
      <c r="X1929" s="14"/>
      <c r="AB1929" s="25"/>
      <c r="AC1929" s="12"/>
      <c r="AD1929" s="12"/>
      <c r="AK1929" s="12"/>
      <c r="AL1929" s="30"/>
      <c r="AM1929" s="32"/>
      <c r="AQ1929" s="12"/>
      <c r="AR1929" s="12"/>
      <c r="AS1929" s="12"/>
      <c r="AZ1929" s="49"/>
      <c r="BA1929" s="30"/>
      <c r="BB1929" s="12"/>
      <c r="BF1929" s="12"/>
      <c r="BG1929" s="12"/>
      <c r="BH1929" s="12"/>
      <c r="BO1929" s="7"/>
      <c r="BP1929" s="7"/>
      <c r="BQ1929" s="7"/>
      <c r="BU1929" s="7"/>
      <c r="BV1929" s="7"/>
      <c r="BW1929" s="7"/>
      <c r="CD1929" s="7"/>
      <c r="CE1929" s="7"/>
      <c r="CF1929" s="7"/>
      <c r="CJ1929" s="7"/>
      <c r="CK1929" s="7"/>
      <c r="CL1929" s="7"/>
    </row>
    <row r="1930" spans="1:90">
      <c r="A1930" s="11"/>
      <c r="B1930" s="373"/>
      <c r="C1930" s="373"/>
      <c r="D1930" s="373"/>
      <c r="E1930" s="13"/>
      <c r="F1930" s="11"/>
      <c r="G1930" s="25"/>
      <c r="H1930" s="31"/>
      <c r="I1930" s="30"/>
      <c r="M1930" s="25"/>
      <c r="N1930" s="31"/>
      <c r="O1930" s="30"/>
      <c r="V1930" s="12"/>
      <c r="W1930" s="12"/>
      <c r="X1930" s="14"/>
      <c r="AB1930" s="25"/>
      <c r="AC1930" s="12"/>
      <c r="AD1930" s="12"/>
      <c r="AK1930" s="12"/>
      <c r="AL1930" s="30"/>
      <c r="AM1930" s="32"/>
      <c r="AQ1930" s="12"/>
      <c r="AR1930" s="12"/>
      <c r="AS1930" s="12"/>
      <c r="AZ1930" s="49"/>
      <c r="BA1930" s="30"/>
      <c r="BB1930" s="12"/>
      <c r="BF1930" s="12"/>
      <c r="BG1930" s="12"/>
      <c r="BH1930" s="12"/>
      <c r="BO1930" s="7"/>
      <c r="BP1930" s="7"/>
      <c r="BQ1930" s="7"/>
      <c r="BU1930" s="7"/>
      <c r="BV1930" s="7"/>
      <c r="BW1930" s="7"/>
      <c r="CD1930" s="7"/>
      <c r="CE1930" s="7"/>
      <c r="CF1930" s="7"/>
      <c r="CJ1930" s="7"/>
      <c r="CK1930" s="7"/>
      <c r="CL1930" s="7"/>
    </row>
    <row r="1931" spans="1:90">
      <c r="A1931" s="11"/>
      <c r="B1931" s="373"/>
      <c r="C1931" s="373"/>
      <c r="D1931" s="373"/>
      <c r="E1931" s="13"/>
      <c r="F1931" s="11"/>
      <c r="G1931" s="25"/>
      <c r="H1931" s="31"/>
      <c r="I1931" s="30"/>
      <c r="M1931" s="25"/>
      <c r="N1931" s="31"/>
      <c r="O1931" s="30"/>
      <c r="V1931" s="12"/>
      <c r="W1931" s="12"/>
      <c r="X1931" s="14"/>
      <c r="AB1931" s="25"/>
      <c r="AC1931" s="12"/>
      <c r="AD1931" s="12"/>
      <c r="AK1931" s="12"/>
      <c r="AL1931" s="30"/>
      <c r="AM1931" s="32"/>
      <c r="AQ1931" s="12"/>
      <c r="AR1931" s="12"/>
      <c r="AS1931" s="12"/>
      <c r="AZ1931" s="49"/>
      <c r="BA1931" s="30"/>
      <c r="BB1931" s="12"/>
      <c r="BF1931" s="12"/>
      <c r="BG1931" s="12"/>
      <c r="BH1931" s="12"/>
      <c r="BO1931" s="7"/>
      <c r="BP1931" s="7"/>
      <c r="BQ1931" s="7"/>
      <c r="BU1931" s="7"/>
      <c r="BV1931" s="7"/>
      <c r="BW1931" s="7"/>
      <c r="CD1931" s="7"/>
      <c r="CE1931" s="7"/>
      <c r="CF1931" s="7"/>
      <c r="CJ1931" s="7"/>
      <c r="CK1931" s="7"/>
      <c r="CL1931" s="7"/>
    </row>
    <row r="1932" spans="1:90">
      <c r="A1932" s="11"/>
      <c r="B1932" s="373"/>
      <c r="C1932" s="373"/>
      <c r="D1932" s="373"/>
      <c r="E1932" s="13"/>
      <c r="F1932" s="11"/>
      <c r="G1932" s="25"/>
      <c r="H1932" s="31"/>
      <c r="I1932" s="30"/>
      <c r="M1932" s="25"/>
      <c r="N1932" s="31"/>
      <c r="O1932" s="30"/>
      <c r="V1932" s="12"/>
      <c r="W1932" s="12"/>
      <c r="X1932" s="14"/>
      <c r="AB1932" s="25"/>
      <c r="AC1932" s="12"/>
      <c r="AD1932" s="12"/>
      <c r="AK1932" s="12"/>
      <c r="AL1932" s="30"/>
      <c r="AM1932" s="32"/>
      <c r="AQ1932" s="12"/>
      <c r="AR1932" s="12"/>
      <c r="AS1932" s="12"/>
      <c r="AZ1932" s="49"/>
      <c r="BA1932" s="30"/>
      <c r="BB1932" s="12"/>
      <c r="BF1932" s="12"/>
      <c r="BG1932" s="12"/>
      <c r="BH1932" s="12"/>
      <c r="BO1932" s="7"/>
      <c r="BP1932" s="7"/>
      <c r="BQ1932" s="7"/>
      <c r="BU1932" s="7"/>
      <c r="BV1932" s="7"/>
      <c r="BW1932" s="7"/>
      <c r="CD1932" s="7"/>
      <c r="CE1932" s="7"/>
      <c r="CF1932" s="7"/>
      <c r="CJ1932" s="7"/>
      <c r="CK1932" s="7"/>
      <c r="CL1932" s="7"/>
    </row>
    <row r="1933" spans="1:90">
      <c r="A1933" s="11"/>
      <c r="B1933" s="373"/>
      <c r="C1933" s="373"/>
      <c r="D1933" s="373"/>
      <c r="E1933" s="13"/>
      <c r="F1933" s="11"/>
      <c r="G1933" s="25"/>
      <c r="H1933" s="31"/>
      <c r="I1933" s="30"/>
      <c r="M1933" s="25"/>
      <c r="N1933" s="31"/>
      <c r="O1933" s="30"/>
      <c r="V1933" s="12"/>
      <c r="W1933" s="12"/>
      <c r="X1933" s="14"/>
      <c r="AB1933" s="25"/>
      <c r="AC1933" s="12"/>
      <c r="AD1933" s="12"/>
      <c r="AK1933" s="12"/>
      <c r="AL1933" s="30"/>
      <c r="AM1933" s="32"/>
      <c r="AQ1933" s="12"/>
      <c r="AR1933" s="12"/>
      <c r="AS1933" s="12"/>
      <c r="AZ1933" s="49"/>
      <c r="BA1933" s="30"/>
      <c r="BB1933" s="12"/>
      <c r="BF1933" s="12"/>
      <c r="BG1933" s="12"/>
      <c r="BH1933" s="12"/>
      <c r="BO1933" s="7"/>
      <c r="BP1933" s="7"/>
      <c r="BQ1933" s="7"/>
      <c r="BU1933" s="7"/>
      <c r="BV1933" s="7"/>
      <c r="BW1933" s="7"/>
      <c r="CD1933" s="7"/>
      <c r="CE1933" s="7"/>
      <c r="CF1933" s="7"/>
      <c r="CJ1933" s="7"/>
      <c r="CK1933" s="7"/>
      <c r="CL1933" s="7"/>
    </row>
    <row r="1934" spans="1:90">
      <c r="A1934" s="11"/>
      <c r="B1934" s="373"/>
      <c r="C1934" s="373"/>
      <c r="D1934" s="373"/>
      <c r="E1934" s="13"/>
      <c r="F1934" s="11"/>
      <c r="G1934" s="25"/>
      <c r="H1934" s="31"/>
      <c r="I1934" s="30"/>
      <c r="M1934" s="25"/>
      <c r="N1934" s="31"/>
      <c r="O1934" s="30"/>
      <c r="V1934" s="12"/>
      <c r="W1934" s="12"/>
      <c r="X1934" s="14"/>
      <c r="AB1934" s="25"/>
      <c r="AC1934" s="12"/>
      <c r="AD1934" s="12"/>
      <c r="AK1934" s="12"/>
      <c r="AL1934" s="30"/>
      <c r="AM1934" s="32"/>
      <c r="AQ1934" s="12"/>
      <c r="AR1934" s="12"/>
      <c r="AS1934" s="12"/>
      <c r="AZ1934" s="49"/>
      <c r="BA1934" s="30"/>
      <c r="BB1934" s="12"/>
      <c r="BF1934" s="12"/>
      <c r="BG1934" s="12"/>
      <c r="BH1934" s="12"/>
      <c r="BO1934" s="7"/>
      <c r="BP1934" s="7"/>
      <c r="BQ1934" s="7"/>
      <c r="BU1934" s="7"/>
      <c r="BV1934" s="7"/>
      <c r="BW1934" s="7"/>
      <c r="CD1934" s="7"/>
      <c r="CE1934" s="7"/>
      <c r="CF1934" s="7"/>
      <c r="CJ1934" s="7"/>
      <c r="CK1934" s="7"/>
      <c r="CL1934" s="7"/>
    </row>
    <row r="1935" spans="1:90">
      <c r="A1935" s="11"/>
      <c r="B1935" s="373"/>
      <c r="C1935" s="373"/>
      <c r="D1935" s="373"/>
      <c r="E1935" s="13"/>
      <c r="F1935" s="11"/>
      <c r="G1935" s="25"/>
      <c r="H1935" s="31"/>
      <c r="I1935" s="30"/>
      <c r="M1935" s="25"/>
      <c r="N1935" s="31"/>
      <c r="O1935" s="30"/>
      <c r="V1935" s="12"/>
      <c r="W1935" s="12"/>
      <c r="X1935" s="14"/>
      <c r="AB1935" s="25"/>
      <c r="AC1935" s="12"/>
      <c r="AD1935" s="12"/>
      <c r="AK1935" s="12"/>
      <c r="AL1935" s="30"/>
      <c r="AM1935" s="32"/>
      <c r="AQ1935" s="12"/>
      <c r="AR1935" s="12"/>
      <c r="AS1935" s="12"/>
      <c r="AZ1935" s="49"/>
      <c r="BA1935" s="30"/>
      <c r="BB1935" s="12"/>
      <c r="BF1935" s="12"/>
      <c r="BG1935" s="12"/>
      <c r="BH1935" s="12"/>
      <c r="BO1935" s="7"/>
      <c r="BP1935" s="7"/>
      <c r="BQ1935" s="7"/>
      <c r="BU1935" s="7"/>
      <c r="BV1935" s="7"/>
      <c r="BW1935" s="7"/>
      <c r="CD1935" s="7"/>
      <c r="CE1935" s="7"/>
      <c r="CF1935" s="7"/>
      <c r="CJ1935" s="7"/>
      <c r="CK1935" s="7"/>
      <c r="CL1935" s="7"/>
    </row>
    <row r="1936" spans="1:90">
      <c r="A1936" s="11"/>
      <c r="B1936" s="373"/>
      <c r="C1936" s="373"/>
      <c r="D1936" s="373"/>
      <c r="E1936" s="13"/>
      <c r="F1936" s="11"/>
      <c r="G1936" s="25"/>
      <c r="H1936" s="31"/>
      <c r="I1936" s="30"/>
      <c r="M1936" s="25"/>
      <c r="N1936" s="31"/>
      <c r="O1936" s="30"/>
      <c r="V1936" s="12"/>
      <c r="W1936" s="12"/>
      <c r="X1936" s="14"/>
      <c r="AB1936" s="25"/>
      <c r="AC1936" s="12"/>
      <c r="AD1936" s="12"/>
      <c r="AK1936" s="12"/>
      <c r="AL1936" s="30"/>
      <c r="AM1936" s="32"/>
      <c r="AQ1936" s="12"/>
      <c r="AR1936" s="12"/>
      <c r="AS1936" s="12"/>
      <c r="AZ1936" s="49"/>
      <c r="BA1936" s="30"/>
      <c r="BB1936" s="12"/>
      <c r="BF1936" s="12"/>
      <c r="BG1936" s="12"/>
      <c r="BH1936" s="12"/>
      <c r="BO1936" s="7"/>
      <c r="BP1936" s="7"/>
      <c r="BQ1936" s="7"/>
      <c r="BU1936" s="7"/>
      <c r="BV1936" s="7"/>
      <c r="BW1936" s="7"/>
      <c r="CD1936" s="7"/>
      <c r="CE1936" s="7"/>
      <c r="CF1936" s="7"/>
      <c r="CJ1936" s="7"/>
      <c r="CK1936" s="7"/>
      <c r="CL1936" s="7"/>
    </row>
    <row r="1937" spans="1:90">
      <c r="A1937" s="11"/>
      <c r="B1937" s="373"/>
      <c r="C1937" s="373"/>
      <c r="D1937" s="373"/>
      <c r="E1937" s="13"/>
      <c r="F1937" s="11"/>
      <c r="G1937" s="25"/>
      <c r="H1937" s="31"/>
      <c r="I1937" s="30"/>
      <c r="M1937" s="25"/>
      <c r="N1937" s="31"/>
      <c r="O1937" s="30"/>
      <c r="V1937" s="12"/>
      <c r="W1937" s="12"/>
      <c r="X1937" s="14"/>
      <c r="AB1937" s="25"/>
      <c r="AC1937" s="12"/>
      <c r="AD1937" s="12"/>
      <c r="AK1937" s="12"/>
      <c r="AL1937" s="30"/>
      <c r="AM1937" s="32"/>
      <c r="AQ1937" s="12"/>
      <c r="AR1937" s="12"/>
      <c r="AS1937" s="12"/>
      <c r="AZ1937" s="49"/>
      <c r="BA1937" s="30"/>
      <c r="BB1937" s="12"/>
      <c r="BF1937" s="12"/>
      <c r="BG1937" s="12"/>
      <c r="BH1937" s="12"/>
      <c r="BO1937" s="7"/>
      <c r="BP1937" s="7"/>
      <c r="BQ1937" s="7"/>
      <c r="BU1937" s="7"/>
      <c r="BV1937" s="7"/>
      <c r="BW1937" s="7"/>
      <c r="CD1937" s="7"/>
      <c r="CE1937" s="7"/>
      <c r="CF1937" s="7"/>
      <c r="CJ1937" s="7"/>
      <c r="CK1937" s="7"/>
      <c r="CL1937" s="7"/>
    </row>
    <row r="1938" spans="1:90">
      <c r="A1938" s="11"/>
      <c r="B1938" s="373"/>
      <c r="C1938" s="373"/>
      <c r="D1938" s="373"/>
      <c r="E1938" s="13"/>
      <c r="F1938" s="11"/>
      <c r="G1938" s="25"/>
      <c r="H1938" s="31"/>
      <c r="I1938" s="30"/>
      <c r="M1938" s="25"/>
      <c r="N1938" s="31"/>
      <c r="O1938" s="30"/>
      <c r="V1938" s="12"/>
      <c r="W1938" s="12"/>
      <c r="X1938" s="14"/>
      <c r="AB1938" s="25"/>
      <c r="AC1938" s="12"/>
      <c r="AD1938" s="12"/>
      <c r="AK1938" s="12"/>
      <c r="AL1938" s="30"/>
      <c r="AM1938" s="32"/>
      <c r="AQ1938" s="12"/>
      <c r="AR1938" s="12"/>
      <c r="AS1938" s="12"/>
      <c r="AZ1938" s="49"/>
      <c r="BA1938" s="30"/>
      <c r="BB1938" s="12"/>
      <c r="BF1938" s="12"/>
      <c r="BG1938" s="12"/>
      <c r="BH1938" s="12"/>
      <c r="BO1938" s="7"/>
      <c r="BP1938" s="7"/>
      <c r="BQ1938" s="7"/>
      <c r="BU1938" s="7"/>
      <c r="BV1938" s="7"/>
      <c r="BW1938" s="7"/>
      <c r="CD1938" s="7"/>
      <c r="CE1938" s="7"/>
      <c r="CF1938" s="7"/>
      <c r="CJ1938" s="7"/>
      <c r="CK1938" s="7"/>
      <c r="CL1938" s="7"/>
    </row>
    <row r="1939" spans="1:90">
      <c r="A1939" s="11"/>
      <c r="B1939" s="373"/>
      <c r="C1939" s="373"/>
      <c r="D1939" s="373"/>
      <c r="E1939" s="13"/>
      <c r="F1939" s="11"/>
      <c r="G1939" s="25"/>
      <c r="H1939" s="31"/>
      <c r="I1939" s="30"/>
      <c r="M1939" s="25"/>
      <c r="N1939" s="31"/>
      <c r="O1939" s="30"/>
      <c r="V1939" s="12"/>
      <c r="W1939" s="12"/>
      <c r="X1939" s="14"/>
      <c r="AB1939" s="25"/>
      <c r="AC1939" s="12"/>
      <c r="AD1939" s="12"/>
      <c r="AK1939" s="12"/>
      <c r="AL1939" s="30"/>
      <c r="AM1939" s="32"/>
      <c r="AQ1939" s="12"/>
      <c r="AR1939" s="12"/>
      <c r="AS1939" s="12"/>
      <c r="AZ1939" s="49"/>
      <c r="BA1939" s="30"/>
      <c r="BB1939" s="12"/>
      <c r="BF1939" s="12"/>
      <c r="BG1939" s="12"/>
      <c r="BH1939" s="12"/>
      <c r="BO1939" s="7"/>
      <c r="BP1939" s="7"/>
      <c r="BQ1939" s="7"/>
      <c r="BU1939" s="7"/>
      <c r="BV1939" s="7"/>
      <c r="BW1939" s="7"/>
      <c r="CD1939" s="7"/>
      <c r="CE1939" s="7"/>
      <c r="CF1939" s="7"/>
      <c r="CJ1939" s="7"/>
      <c r="CK1939" s="7"/>
      <c r="CL1939" s="7"/>
    </row>
    <row r="1940" spans="1:90">
      <c r="A1940" s="11"/>
      <c r="B1940" s="373"/>
      <c r="C1940" s="373"/>
      <c r="D1940" s="373"/>
      <c r="E1940" s="13"/>
      <c r="F1940" s="11"/>
      <c r="G1940" s="25"/>
      <c r="H1940" s="31"/>
      <c r="I1940" s="30"/>
      <c r="M1940" s="25"/>
      <c r="N1940" s="31"/>
      <c r="O1940" s="30"/>
      <c r="V1940" s="12"/>
      <c r="W1940" s="12"/>
      <c r="X1940" s="14"/>
      <c r="AB1940" s="25"/>
      <c r="AC1940" s="12"/>
      <c r="AD1940" s="12"/>
      <c r="AK1940" s="12"/>
      <c r="AL1940" s="30"/>
      <c r="AM1940" s="32"/>
      <c r="AQ1940" s="12"/>
      <c r="AR1940" s="12"/>
      <c r="AS1940" s="12"/>
      <c r="AZ1940" s="49"/>
      <c r="BA1940" s="30"/>
      <c r="BB1940" s="12"/>
      <c r="BF1940" s="12"/>
      <c r="BG1940" s="12"/>
      <c r="BH1940" s="12"/>
      <c r="BO1940" s="7"/>
      <c r="BP1940" s="7"/>
      <c r="BQ1940" s="7"/>
      <c r="BU1940" s="7"/>
      <c r="BV1940" s="7"/>
      <c r="BW1940" s="7"/>
      <c r="CD1940" s="7"/>
      <c r="CE1940" s="7"/>
      <c r="CF1940" s="7"/>
      <c r="CJ1940" s="7"/>
      <c r="CK1940" s="7"/>
      <c r="CL1940" s="7"/>
    </row>
    <row r="1941" spans="1:90">
      <c r="A1941" s="11"/>
      <c r="B1941" s="373"/>
      <c r="C1941" s="373"/>
      <c r="D1941" s="373"/>
      <c r="E1941" s="13"/>
      <c r="F1941" s="11"/>
      <c r="G1941" s="25"/>
      <c r="H1941" s="31"/>
      <c r="I1941" s="30"/>
      <c r="M1941" s="25"/>
      <c r="N1941" s="31"/>
      <c r="O1941" s="30"/>
      <c r="V1941" s="12"/>
      <c r="W1941" s="12"/>
      <c r="X1941" s="14"/>
      <c r="AB1941" s="25"/>
      <c r="AC1941" s="12"/>
      <c r="AD1941" s="12"/>
      <c r="AK1941" s="12"/>
      <c r="AL1941" s="30"/>
      <c r="AM1941" s="32"/>
      <c r="AQ1941" s="12"/>
      <c r="AR1941" s="12"/>
      <c r="AS1941" s="12"/>
      <c r="AZ1941" s="49"/>
      <c r="BA1941" s="30"/>
      <c r="BB1941" s="12"/>
      <c r="BF1941" s="12"/>
      <c r="BG1941" s="12"/>
      <c r="BH1941" s="12"/>
      <c r="BO1941" s="7"/>
      <c r="BP1941" s="7"/>
      <c r="BQ1941" s="7"/>
      <c r="BU1941" s="7"/>
      <c r="BV1941" s="7"/>
      <c r="BW1941" s="7"/>
      <c r="CD1941" s="7"/>
      <c r="CE1941" s="7"/>
      <c r="CF1941" s="7"/>
      <c r="CJ1941" s="7"/>
      <c r="CK1941" s="7"/>
      <c r="CL1941" s="7"/>
    </row>
    <row r="1942" spans="1:90">
      <c r="A1942" s="11"/>
      <c r="B1942" s="373"/>
      <c r="C1942" s="373"/>
      <c r="D1942" s="373"/>
      <c r="E1942" s="13"/>
      <c r="F1942" s="11"/>
      <c r="G1942" s="25"/>
      <c r="H1942" s="31"/>
      <c r="I1942" s="30"/>
      <c r="M1942" s="25"/>
      <c r="N1942" s="31"/>
      <c r="O1942" s="30"/>
      <c r="V1942" s="12"/>
      <c r="W1942" s="12"/>
      <c r="X1942" s="14"/>
      <c r="AB1942" s="25"/>
      <c r="AC1942" s="12"/>
      <c r="AD1942" s="12"/>
      <c r="AK1942" s="12"/>
      <c r="AL1942" s="30"/>
      <c r="AM1942" s="32"/>
      <c r="AQ1942" s="12"/>
      <c r="AR1942" s="12"/>
      <c r="AS1942" s="12"/>
      <c r="AZ1942" s="49"/>
      <c r="BA1942" s="30"/>
      <c r="BB1942" s="12"/>
      <c r="BF1942" s="12"/>
      <c r="BG1942" s="12"/>
      <c r="BH1942" s="12"/>
      <c r="BO1942" s="7"/>
      <c r="BP1942" s="7"/>
      <c r="BQ1942" s="7"/>
      <c r="BU1942" s="7"/>
      <c r="BV1942" s="7"/>
      <c r="BW1942" s="7"/>
      <c r="CD1942" s="7"/>
      <c r="CE1942" s="7"/>
      <c r="CF1942" s="7"/>
      <c r="CJ1942" s="7"/>
      <c r="CK1942" s="7"/>
      <c r="CL1942" s="7"/>
    </row>
    <row r="1943" spans="1:90">
      <c r="A1943" s="11"/>
      <c r="B1943" s="373"/>
      <c r="C1943" s="373"/>
      <c r="D1943" s="373"/>
      <c r="E1943" s="13"/>
      <c r="F1943" s="11"/>
      <c r="G1943" s="25"/>
      <c r="H1943" s="31"/>
      <c r="I1943" s="30"/>
      <c r="M1943" s="25"/>
      <c r="N1943" s="31"/>
      <c r="O1943" s="30"/>
      <c r="V1943" s="12"/>
      <c r="W1943" s="12"/>
      <c r="X1943" s="14"/>
      <c r="AB1943" s="25"/>
      <c r="AC1943" s="12"/>
      <c r="AD1943" s="12"/>
      <c r="AK1943" s="12"/>
      <c r="AL1943" s="30"/>
      <c r="AM1943" s="32"/>
      <c r="AQ1943" s="12"/>
      <c r="AR1943" s="12"/>
      <c r="AS1943" s="12"/>
      <c r="AZ1943" s="49"/>
      <c r="BA1943" s="30"/>
      <c r="BB1943" s="12"/>
      <c r="BF1943" s="12"/>
      <c r="BG1943" s="12"/>
      <c r="BH1943" s="12"/>
      <c r="BO1943" s="7"/>
      <c r="BP1943" s="7"/>
      <c r="BQ1943" s="7"/>
      <c r="BU1943" s="7"/>
      <c r="BV1943" s="7"/>
      <c r="BW1943" s="7"/>
      <c r="CD1943" s="7"/>
      <c r="CE1943" s="7"/>
      <c r="CF1943" s="7"/>
      <c r="CJ1943" s="7"/>
      <c r="CK1943" s="7"/>
      <c r="CL1943" s="7"/>
    </row>
    <row r="1944" spans="1:90">
      <c r="A1944" s="11"/>
      <c r="B1944" s="373"/>
      <c r="C1944" s="373"/>
      <c r="D1944" s="373"/>
      <c r="E1944" s="13"/>
      <c r="F1944" s="11"/>
      <c r="G1944" s="25"/>
      <c r="H1944" s="31"/>
      <c r="I1944" s="30"/>
      <c r="M1944" s="25"/>
      <c r="N1944" s="31"/>
      <c r="O1944" s="30"/>
      <c r="V1944" s="12"/>
      <c r="W1944" s="12"/>
      <c r="X1944" s="14"/>
      <c r="AB1944" s="25"/>
      <c r="AC1944" s="12"/>
      <c r="AD1944" s="12"/>
      <c r="AK1944" s="12"/>
      <c r="AL1944" s="30"/>
      <c r="AM1944" s="32"/>
      <c r="AQ1944" s="12"/>
      <c r="AR1944" s="12"/>
      <c r="AS1944" s="12"/>
      <c r="AZ1944" s="49"/>
      <c r="BA1944" s="30"/>
      <c r="BB1944" s="12"/>
      <c r="BF1944" s="12"/>
      <c r="BG1944" s="12"/>
      <c r="BH1944" s="12"/>
      <c r="BO1944" s="7"/>
      <c r="BP1944" s="7"/>
      <c r="BQ1944" s="7"/>
      <c r="BU1944" s="7"/>
      <c r="BV1944" s="7"/>
      <c r="BW1944" s="7"/>
      <c r="CD1944" s="7"/>
      <c r="CE1944" s="7"/>
      <c r="CF1944" s="7"/>
      <c r="CJ1944" s="7"/>
      <c r="CK1944" s="7"/>
      <c r="CL1944" s="7"/>
    </row>
    <row r="1945" spans="1:90">
      <c r="A1945" s="11"/>
      <c r="B1945" s="373"/>
      <c r="C1945" s="373"/>
      <c r="D1945" s="373"/>
      <c r="E1945" s="13"/>
      <c r="F1945" s="11"/>
      <c r="G1945" s="25"/>
      <c r="H1945" s="31"/>
      <c r="I1945" s="30"/>
      <c r="M1945" s="25"/>
      <c r="N1945" s="31"/>
      <c r="O1945" s="30"/>
      <c r="V1945" s="12"/>
      <c r="W1945" s="12"/>
      <c r="X1945" s="14"/>
      <c r="AB1945" s="25"/>
      <c r="AC1945" s="12"/>
      <c r="AD1945" s="12"/>
      <c r="AK1945" s="12"/>
      <c r="AL1945" s="30"/>
      <c r="AM1945" s="32"/>
      <c r="AQ1945" s="12"/>
      <c r="AR1945" s="12"/>
      <c r="AS1945" s="12"/>
      <c r="AZ1945" s="49"/>
      <c r="BA1945" s="30"/>
      <c r="BB1945" s="12"/>
      <c r="BF1945" s="12"/>
      <c r="BG1945" s="12"/>
      <c r="BH1945" s="12"/>
      <c r="BO1945" s="7"/>
      <c r="BP1945" s="7"/>
      <c r="BQ1945" s="7"/>
      <c r="BU1945" s="7"/>
      <c r="BV1945" s="7"/>
      <c r="BW1945" s="7"/>
      <c r="CD1945" s="7"/>
      <c r="CE1945" s="7"/>
      <c r="CF1945" s="7"/>
      <c r="CJ1945" s="7"/>
      <c r="CK1945" s="7"/>
      <c r="CL1945" s="7"/>
    </row>
    <row r="1946" spans="1:90">
      <c r="A1946" s="11"/>
      <c r="B1946" s="373"/>
      <c r="C1946" s="373"/>
      <c r="D1946" s="373"/>
      <c r="E1946" s="13"/>
      <c r="F1946" s="11"/>
      <c r="G1946" s="25"/>
      <c r="H1946" s="31"/>
      <c r="I1946" s="30"/>
      <c r="M1946" s="25"/>
      <c r="N1946" s="31"/>
      <c r="O1946" s="30"/>
      <c r="V1946" s="12"/>
      <c r="W1946" s="12"/>
      <c r="X1946" s="14"/>
      <c r="AB1946" s="25"/>
      <c r="AC1946" s="12"/>
      <c r="AD1946" s="12"/>
      <c r="AK1946" s="12"/>
      <c r="AL1946" s="30"/>
      <c r="AM1946" s="32"/>
      <c r="AQ1946" s="12"/>
      <c r="AR1946" s="12"/>
      <c r="AS1946" s="12"/>
      <c r="AZ1946" s="49"/>
      <c r="BA1946" s="30"/>
      <c r="BB1946" s="12"/>
      <c r="BF1946" s="12"/>
      <c r="BG1946" s="12"/>
      <c r="BH1946" s="12"/>
      <c r="BO1946" s="7"/>
      <c r="BP1946" s="7"/>
      <c r="BQ1946" s="7"/>
      <c r="BU1946" s="7"/>
      <c r="BV1946" s="7"/>
      <c r="BW1946" s="7"/>
      <c r="CD1946" s="7"/>
      <c r="CE1946" s="7"/>
      <c r="CF1946" s="7"/>
      <c r="CJ1946" s="7"/>
      <c r="CK1946" s="7"/>
      <c r="CL1946" s="7"/>
    </row>
    <row r="1947" spans="1:90">
      <c r="A1947" s="11"/>
      <c r="B1947" s="373"/>
      <c r="C1947" s="373"/>
      <c r="D1947" s="373"/>
      <c r="E1947" s="13"/>
      <c r="F1947" s="11"/>
      <c r="G1947" s="25"/>
      <c r="H1947" s="31"/>
      <c r="I1947" s="30"/>
      <c r="M1947" s="25"/>
      <c r="N1947" s="31"/>
      <c r="O1947" s="30"/>
      <c r="V1947" s="12"/>
      <c r="W1947" s="12"/>
      <c r="X1947" s="14"/>
      <c r="AB1947" s="25"/>
      <c r="AC1947" s="12"/>
      <c r="AD1947" s="12"/>
      <c r="AK1947" s="12"/>
      <c r="AL1947" s="30"/>
      <c r="AM1947" s="32"/>
      <c r="AQ1947" s="12"/>
      <c r="AR1947" s="12"/>
      <c r="AS1947" s="12"/>
      <c r="AZ1947" s="49"/>
      <c r="BA1947" s="30"/>
      <c r="BB1947" s="12"/>
      <c r="BF1947" s="12"/>
      <c r="BG1947" s="12"/>
      <c r="BH1947" s="12"/>
      <c r="BO1947" s="7"/>
      <c r="BP1947" s="7"/>
      <c r="BQ1947" s="7"/>
      <c r="BU1947" s="7"/>
      <c r="BV1947" s="7"/>
      <c r="BW1947" s="7"/>
      <c r="CD1947" s="7"/>
      <c r="CE1947" s="7"/>
      <c r="CF1947" s="7"/>
      <c r="CJ1947" s="7"/>
      <c r="CK1947" s="7"/>
      <c r="CL1947" s="7"/>
    </row>
    <row r="1948" spans="1:90">
      <c r="A1948" s="11"/>
      <c r="B1948" s="373"/>
      <c r="C1948" s="373"/>
      <c r="D1948" s="373"/>
      <c r="E1948" s="13"/>
      <c r="F1948" s="11"/>
      <c r="G1948" s="25"/>
      <c r="H1948" s="31"/>
      <c r="I1948" s="30"/>
      <c r="M1948" s="25"/>
      <c r="N1948" s="31"/>
      <c r="O1948" s="30"/>
      <c r="V1948" s="12"/>
      <c r="W1948" s="12"/>
      <c r="X1948" s="14"/>
      <c r="AB1948" s="25"/>
      <c r="AC1948" s="12"/>
      <c r="AD1948" s="12"/>
      <c r="AK1948" s="12"/>
      <c r="AL1948" s="30"/>
      <c r="AM1948" s="32"/>
      <c r="AQ1948" s="12"/>
      <c r="AR1948" s="12"/>
      <c r="AS1948" s="12"/>
      <c r="AZ1948" s="49"/>
      <c r="BA1948" s="30"/>
      <c r="BB1948" s="12"/>
      <c r="BF1948" s="12"/>
      <c r="BG1948" s="12"/>
      <c r="BH1948" s="12"/>
      <c r="BO1948" s="7"/>
      <c r="BP1948" s="7"/>
      <c r="BQ1948" s="7"/>
      <c r="BU1948" s="7"/>
      <c r="BV1948" s="7"/>
      <c r="BW1948" s="7"/>
      <c r="CD1948" s="7"/>
      <c r="CE1948" s="7"/>
      <c r="CF1948" s="7"/>
      <c r="CJ1948" s="7"/>
      <c r="CK1948" s="7"/>
      <c r="CL1948" s="7"/>
    </row>
    <row r="1949" spans="1:90">
      <c r="A1949" s="11"/>
      <c r="B1949" s="373"/>
      <c r="C1949" s="373"/>
      <c r="D1949" s="373"/>
      <c r="E1949" s="13"/>
      <c r="F1949" s="11"/>
      <c r="G1949" s="25"/>
      <c r="H1949" s="31"/>
      <c r="I1949" s="30"/>
      <c r="M1949" s="25"/>
      <c r="N1949" s="31"/>
      <c r="O1949" s="30"/>
      <c r="V1949" s="12"/>
      <c r="W1949" s="12"/>
      <c r="X1949" s="14"/>
      <c r="AB1949" s="25"/>
      <c r="AC1949" s="12"/>
      <c r="AD1949" s="12"/>
      <c r="AK1949" s="12"/>
      <c r="AL1949" s="30"/>
      <c r="AM1949" s="32"/>
      <c r="AQ1949" s="12"/>
      <c r="AR1949" s="12"/>
      <c r="AS1949" s="12"/>
      <c r="AZ1949" s="49"/>
      <c r="BA1949" s="30"/>
      <c r="BB1949" s="12"/>
      <c r="BF1949" s="12"/>
      <c r="BG1949" s="12"/>
      <c r="BH1949" s="12"/>
      <c r="BO1949" s="7"/>
      <c r="BP1949" s="7"/>
      <c r="BQ1949" s="7"/>
      <c r="BU1949" s="7"/>
      <c r="BV1949" s="7"/>
      <c r="BW1949" s="7"/>
      <c r="CD1949" s="7"/>
      <c r="CE1949" s="7"/>
      <c r="CF1949" s="7"/>
      <c r="CJ1949" s="7"/>
      <c r="CK1949" s="7"/>
      <c r="CL1949" s="7"/>
    </row>
    <row r="1950" spans="1:90">
      <c r="A1950" s="11"/>
      <c r="B1950" s="373"/>
      <c r="C1950" s="373"/>
      <c r="D1950" s="373"/>
      <c r="E1950" s="13"/>
      <c r="F1950" s="11"/>
      <c r="G1950" s="25"/>
      <c r="H1950" s="31"/>
      <c r="I1950" s="30"/>
      <c r="M1950" s="25"/>
      <c r="N1950" s="31"/>
      <c r="O1950" s="30"/>
      <c r="V1950" s="12"/>
      <c r="W1950" s="12"/>
      <c r="X1950" s="14"/>
      <c r="AB1950" s="25"/>
      <c r="AC1950" s="12"/>
      <c r="AD1950" s="12"/>
      <c r="AK1950" s="12"/>
      <c r="AL1950" s="30"/>
      <c r="AM1950" s="32"/>
      <c r="AQ1950" s="12"/>
      <c r="AR1950" s="12"/>
      <c r="AS1950" s="12"/>
      <c r="AZ1950" s="49"/>
      <c r="BA1950" s="30"/>
      <c r="BB1950" s="12"/>
      <c r="BF1950" s="12"/>
      <c r="BG1950" s="12"/>
      <c r="BH1950" s="12"/>
      <c r="BO1950" s="7"/>
      <c r="BP1950" s="7"/>
      <c r="BQ1950" s="7"/>
      <c r="BU1950" s="7"/>
      <c r="BV1950" s="7"/>
      <c r="BW1950" s="7"/>
      <c r="CD1950" s="7"/>
      <c r="CE1950" s="7"/>
      <c r="CF1950" s="7"/>
      <c r="CJ1950" s="7"/>
      <c r="CK1950" s="7"/>
      <c r="CL1950" s="7"/>
    </row>
    <row r="1951" spans="1:90">
      <c r="A1951" s="11"/>
      <c r="B1951" s="373"/>
      <c r="C1951" s="373"/>
      <c r="D1951" s="373"/>
      <c r="E1951" s="13"/>
      <c r="F1951" s="11"/>
      <c r="G1951" s="25"/>
      <c r="H1951" s="31"/>
      <c r="I1951" s="30"/>
      <c r="M1951" s="25"/>
      <c r="N1951" s="31"/>
      <c r="O1951" s="30"/>
      <c r="V1951" s="12"/>
      <c r="W1951" s="12"/>
      <c r="X1951" s="14"/>
      <c r="AB1951" s="25"/>
      <c r="AC1951" s="12"/>
      <c r="AD1951" s="12"/>
      <c r="AK1951" s="12"/>
      <c r="AL1951" s="30"/>
      <c r="AM1951" s="32"/>
      <c r="AQ1951" s="12"/>
      <c r="AR1951" s="12"/>
      <c r="AS1951" s="12"/>
      <c r="AZ1951" s="49"/>
      <c r="BA1951" s="30"/>
      <c r="BB1951" s="12"/>
      <c r="BF1951" s="12"/>
      <c r="BG1951" s="12"/>
      <c r="BH1951" s="12"/>
      <c r="BO1951" s="7"/>
      <c r="BP1951" s="7"/>
      <c r="BQ1951" s="7"/>
      <c r="BU1951" s="7"/>
      <c r="BV1951" s="7"/>
      <c r="BW1951" s="7"/>
      <c r="CD1951" s="7"/>
      <c r="CE1951" s="7"/>
      <c r="CF1951" s="7"/>
      <c r="CJ1951" s="7"/>
      <c r="CK1951" s="7"/>
      <c r="CL1951" s="7"/>
    </row>
    <row r="1952" spans="1:90">
      <c r="A1952" s="11"/>
      <c r="B1952" s="373"/>
      <c r="C1952" s="373"/>
      <c r="D1952" s="373"/>
      <c r="E1952" s="13"/>
      <c r="F1952" s="11"/>
      <c r="G1952" s="25"/>
      <c r="H1952" s="31"/>
      <c r="I1952" s="30"/>
      <c r="M1952" s="25"/>
      <c r="N1952" s="31"/>
      <c r="O1952" s="30"/>
      <c r="V1952" s="12"/>
      <c r="W1952" s="12"/>
      <c r="X1952" s="14"/>
      <c r="AB1952" s="25"/>
      <c r="AC1952" s="12"/>
      <c r="AD1952" s="12"/>
      <c r="AK1952" s="12"/>
      <c r="AL1952" s="30"/>
      <c r="AM1952" s="32"/>
      <c r="AQ1952" s="12"/>
      <c r="AR1952" s="12"/>
      <c r="AS1952" s="12"/>
      <c r="AZ1952" s="49"/>
      <c r="BA1952" s="30"/>
      <c r="BB1952" s="12"/>
      <c r="BF1952" s="12"/>
      <c r="BG1952" s="12"/>
      <c r="BH1952" s="12"/>
      <c r="BO1952" s="7"/>
      <c r="BP1952" s="7"/>
      <c r="BQ1952" s="7"/>
      <c r="BU1952" s="7"/>
      <c r="BV1952" s="7"/>
      <c r="BW1952" s="7"/>
      <c r="CD1952" s="7"/>
      <c r="CE1952" s="7"/>
      <c r="CF1952" s="7"/>
      <c r="CJ1952" s="7"/>
      <c r="CK1952" s="7"/>
      <c r="CL1952" s="7"/>
    </row>
    <row r="1953" spans="1:90">
      <c r="A1953" s="11"/>
      <c r="B1953" s="373"/>
      <c r="C1953" s="373"/>
      <c r="D1953" s="373"/>
      <c r="E1953" s="13"/>
      <c r="F1953" s="11"/>
      <c r="G1953" s="25"/>
      <c r="H1953" s="31"/>
      <c r="I1953" s="30"/>
      <c r="M1953" s="25"/>
      <c r="N1953" s="31"/>
      <c r="O1953" s="30"/>
      <c r="V1953" s="12"/>
      <c r="W1953" s="12"/>
      <c r="X1953" s="14"/>
      <c r="AB1953" s="25"/>
      <c r="AC1953" s="12"/>
      <c r="AD1953" s="12"/>
      <c r="AK1953" s="12"/>
      <c r="AL1953" s="30"/>
      <c r="AM1953" s="32"/>
      <c r="AQ1953" s="12"/>
      <c r="AR1953" s="12"/>
      <c r="AS1953" s="12"/>
      <c r="AZ1953" s="49"/>
      <c r="BA1953" s="30"/>
      <c r="BB1953" s="12"/>
      <c r="BF1953" s="12"/>
      <c r="BG1953" s="12"/>
      <c r="BH1953" s="12"/>
      <c r="BO1953" s="7"/>
      <c r="BP1953" s="7"/>
      <c r="BQ1953" s="7"/>
      <c r="BU1953" s="7"/>
      <c r="BV1953" s="7"/>
      <c r="BW1953" s="7"/>
      <c r="CD1953" s="7"/>
      <c r="CE1953" s="7"/>
      <c r="CF1953" s="7"/>
      <c r="CJ1953" s="7"/>
      <c r="CK1953" s="7"/>
      <c r="CL1953" s="7"/>
    </row>
    <row r="1954" spans="1:90">
      <c r="A1954" s="11"/>
      <c r="B1954" s="373"/>
      <c r="C1954" s="373"/>
      <c r="D1954" s="373"/>
      <c r="E1954" s="13"/>
      <c r="F1954" s="11"/>
      <c r="G1954" s="25"/>
      <c r="H1954" s="31"/>
      <c r="I1954" s="30"/>
      <c r="M1954" s="25"/>
      <c r="N1954" s="31"/>
      <c r="O1954" s="30"/>
      <c r="V1954" s="12"/>
      <c r="W1954" s="12"/>
      <c r="X1954" s="14"/>
      <c r="AB1954" s="25"/>
      <c r="AC1954" s="12"/>
      <c r="AD1954" s="12"/>
      <c r="AK1954" s="12"/>
      <c r="AL1954" s="30"/>
      <c r="AM1954" s="32"/>
      <c r="AQ1954" s="12"/>
      <c r="AR1954" s="12"/>
      <c r="AS1954" s="12"/>
      <c r="AZ1954" s="49"/>
      <c r="BA1954" s="30"/>
      <c r="BB1954" s="12"/>
      <c r="BF1954" s="12"/>
      <c r="BG1954" s="12"/>
      <c r="BH1954" s="12"/>
      <c r="BO1954" s="7"/>
      <c r="BP1954" s="7"/>
      <c r="BQ1954" s="7"/>
      <c r="BU1954" s="7"/>
      <c r="BV1954" s="7"/>
      <c r="BW1954" s="7"/>
      <c r="CD1954" s="7"/>
      <c r="CE1954" s="7"/>
      <c r="CF1954" s="7"/>
      <c r="CJ1954" s="7"/>
      <c r="CK1954" s="7"/>
      <c r="CL1954" s="7"/>
    </row>
    <row r="1955" spans="1:90">
      <c r="A1955" s="11"/>
      <c r="B1955" s="373"/>
      <c r="C1955" s="373"/>
      <c r="D1955" s="373"/>
      <c r="E1955" s="13"/>
      <c r="F1955" s="11"/>
      <c r="G1955" s="25"/>
      <c r="H1955" s="31"/>
      <c r="I1955" s="30"/>
      <c r="M1955" s="25"/>
      <c r="N1955" s="31"/>
      <c r="O1955" s="30"/>
      <c r="V1955" s="12"/>
      <c r="W1955" s="12"/>
      <c r="X1955" s="14"/>
      <c r="AB1955" s="25"/>
      <c r="AC1955" s="12"/>
      <c r="AD1955" s="12"/>
      <c r="AK1955" s="12"/>
      <c r="AL1955" s="30"/>
      <c r="AM1955" s="32"/>
      <c r="AQ1955" s="12"/>
      <c r="AR1955" s="12"/>
      <c r="AS1955" s="12"/>
      <c r="AZ1955" s="49"/>
      <c r="BA1955" s="30"/>
      <c r="BB1955" s="12"/>
      <c r="BF1955" s="12"/>
      <c r="BG1955" s="12"/>
      <c r="BH1955" s="12"/>
      <c r="BO1955" s="7"/>
      <c r="BP1955" s="7"/>
      <c r="BQ1955" s="7"/>
      <c r="BU1955" s="7"/>
      <c r="BV1955" s="7"/>
      <c r="BW1955" s="7"/>
      <c r="CD1955" s="7"/>
      <c r="CE1955" s="7"/>
      <c r="CF1955" s="7"/>
      <c r="CJ1955" s="7"/>
      <c r="CK1955" s="7"/>
      <c r="CL1955" s="7"/>
    </row>
    <row r="1956" spans="1:90">
      <c r="A1956" s="11"/>
      <c r="B1956" s="373"/>
      <c r="C1956" s="373"/>
      <c r="D1956" s="373"/>
      <c r="E1956" s="13"/>
      <c r="F1956" s="11"/>
      <c r="G1956" s="25"/>
      <c r="H1956" s="31"/>
      <c r="I1956" s="30"/>
      <c r="M1956" s="25"/>
      <c r="N1956" s="31"/>
      <c r="O1956" s="30"/>
      <c r="V1956" s="12"/>
      <c r="W1956" s="12"/>
      <c r="X1956" s="14"/>
      <c r="AB1956" s="25"/>
      <c r="AC1956" s="12"/>
      <c r="AD1956" s="12"/>
      <c r="AK1956" s="12"/>
      <c r="AL1956" s="30"/>
      <c r="AM1956" s="32"/>
      <c r="AQ1956" s="12"/>
      <c r="AR1956" s="12"/>
      <c r="AS1956" s="12"/>
      <c r="AZ1956" s="49"/>
      <c r="BA1956" s="30"/>
      <c r="BB1956" s="12"/>
      <c r="BF1956" s="12"/>
      <c r="BG1956" s="12"/>
      <c r="BH1956" s="12"/>
      <c r="BO1956" s="7"/>
      <c r="BP1956" s="7"/>
      <c r="BQ1956" s="7"/>
      <c r="BU1956" s="7"/>
      <c r="BV1956" s="7"/>
      <c r="BW1956" s="7"/>
      <c r="CD1956" s="7"/>
      <c r="CE1956" s="7"/>
      <c r="CF1956" s="7"/>
      <c r="CJ1956" s="7"/>
      <c r="CK1956" s="7"/>
      <c r="CL1956" s="7"/>
    </row>
    <row r="1957" spans="1:90">
      <c r="A1957" s="11"/>
      <c r="B1957" s="373"/>
      <c r="C1957" s="373"/>
      <c r="D1957" s="373"/>
      <c r="E1957" s="13"/>
      <c r="F1957" s="11"/>
      <c r="G1957" s="25"/>
      <c r="H1957" s="31"/>
      <c r="I1957" s="30"/>
      <c r="M1957" s="25"/>
      <c r="N1957" s="31"/>
      <c r="O1957" s="30"/>
      <c r="V1957" s="12"/>
      <c r="W1957" s="12"/>
      <c r="X1957" s="14"/>
      <c r="AB1957" s="25"/>
      <c r="AC1957" s="12"/>
      <c r="AD1957" s="12"/>
      <c r="AK1957" s="12"/>
      <c r="AL1957" s="30"/>
      <c r="AM1957" s="32"/>
      <c r="AQ1957" s="12"/>
      <c r="AR1957" s="12"/>
      <c r="AS1957" s="12"/>
      <c r="AZ1957" s="49"/>
      <c r="BA1957" s="30"/>
      <c r="BB1957" s="12"/>
      <c r="BF1957" s="12"/>
      <c r="BG1957" s="12"/>
      <c r="BH1957" s="12"/>
      <c r="BO1957" s="7"/>
      <c r="BP1957" s="7"/>
      <c r="BQ1957" s="7"/>
      <c r="BU1957" s="7"/>
      <c r="BV1957" s="7"/>
      <c r="BW1957" s="7"/>
      <c r="CD1957" s="7"/>
      <c r="CE1957" s="7"/>
      <c r="CF1957" s="7"/>
      <c r="CJ1957" s="7"/>
      <c r="CK1957" s="7"/>
      <c r="CL1957" s="7"/>
    </row>
    <row r="1958" spans="1:90">
      <c r="A1958" s="11"/>
      <c r="B1958" s="373"/>
      <c r="C1958" s="373"/>
      <c r="D1958" s="373"/>
      <c r="E1958" s="13"/>
      <c r="F1958" s="11"/>
      <c r="G1958" s="25"/>
      <c r="H1958" s="31"/>
      <c r="I1958" s="30"/>
      <c r="M1958" s="25"/>
      <c r="N1958" s="31"/>
      <c r="O1958" s="30"/>
      <c r="V1958" s="12"/>
      <c r="W1958" s="12"/>
      <c r="X1958" s="14"/>
      <c r="AB1958" s="25"/>
      <c r="AC1958" s="12"/>
      <c r="AD1958" s="12"/>
      <c r="AK1958" s="12"/>
      <c r="AL1958" s="30"/>
      <c r="AM1958" s="32"/>
      <c r="AQ1958" s="12"/>
      <c r="AR1958" s="12"/>
      <c r="AS1958" s="12"/>
      <c r="AZ1958" s="49"/>
      <c r="BA1958" s="30"/>
      <c r="BB1958" s="12"/>
      <c r="BF1958" s="12"/>
      <c r="BG1958" s="12"/>
      <c r="BH1958" s="12"/>
      <c r="BO1958" s="7"/>
      <c r="BP1958" s="7"/>
      <c r="BQ1958" s="7"/>
      <c r="BU1958" s="7"/>
      <c r="BV1958" s="7"/>
      <c r="BW1958" s="7"/>
      <c r="CD1958" s="7"/>
      <c r="CE1958" s="7"/>
      <c r="CF1958" s="7"/>
      <c r="CJ1958" s="7"/>
      <c r="CK1958" s="7"/>
      <c r="CL1958" s="7"/>
    </row>
    <row r="1959" spans="1:90">
      <c r="A1959" s="11"/>
      <c r="B1959" s="373"/>
      <c r="C1959" s="373"/>
      <c r="D1959" s="373"/>
      <c r="E1959" s="13"/>
      <c r="F1959" s="11"/>
      <c r="G1959" s="25"/>
      <c r="H1959" s="31"/>
      <c r="I1959" s="30"/>
      <c r="M1959" s="25"/>
      <c r="N1959" s="31"/>
      <c r="O1959" s="30"/>
      <c r="V1959" s="12"/>
      <c r="W1959" s="12"/>
      <c r="X1959" s="14"/>
      <c r="AB1959" s="25"/>
      <c r="AC1959" s="12"/>
      <c r="AD1959" s="12"/>
      <c r="AK1959" s="12"/>
      <c r="AL1959" s="30"/>
      <c r="AM1959" s="32"/>
      <c r="AQ1959" s="12"/>
      <c r="AR1959" s="12"/>
      <c r="AS1959" s="12"/>
      <c r="AZ1959" s="49"/>
      <c r="BA1959" s="30"/>
      <c r="BB1959" s="12"/>
      <c r="BF1959" s="12"/>
      <c r="BG1959" s="12"/>
      <c r="BH1959" s="12"/>
      <c r="BO1959" s="7"/>
      <c r="BP1959" s="7"/>
      <c r="BQ1959" s="7"/>
      <c r="BU1959" s="7"/>
      <c r="BV1959" s="7"/>
      <c r="BW1959" s="7"/>
      <c r="CD1959" s="7"/>
      <c r="CE1959" s="7"/>
      <c r="CF1959" s="7"/>
      <c r="CJ1959" s="7"/>
      <c r="CK1959" s="7"/>
      <c r="CL1959" s="7"/>
    </row>
    <row r="1960" spans="1:90">
      <c r="A1960" s="11"/>
      <c r="B1960" s="373"/>
      <c r="C1960" s="373"/>
      <c r="D1960" s="373"/>
      <c r="E1960" s="13"/>
      <c r="F1960" s="11"/>
      <c r="G1960" s="25"/>
      <c r="H1960" s="31"/>
      <c r="I1960" s="30"/>
      <c r="M1960" s="25"/>
      <c r="N1960" s="31"/>
      <c r="O1960" s="30"/>
      <c r="V1960" s="12"/>
      <c r="W1960" s="12"/>
      <c r="X1960" s="14"/>
      <c r="AB1960" s="25"/>
      <c r="AC1960" s="12"/>
      <c r="AD1960" s="12"/>
      <c r="AK1960" s="12"/>
      <c r="AL1960" s="30"/>
      <c r="AM1960" s="32"/>
      <c r="AQ1960" s="12"/>
      <c r="AR1960" s="12"/>
      <c r="AS1960" s="12"/>
      <c r="AZ1960" s="49"/>
      <c r="BA1960" s="30"/>
      <c r="BB1960" s="12"/>
      <c r="BF1960" s="12"/>
      <c r="BG1960" s="12"/>
      <c r="BH1960" s="12"/>
      <c r="BO1960" s="7"/>
      <c r="BP1960" s="7"/>
      <c r="BQ1960" s="7"/>
      <c r="BU1960" s="7"/>
      <c r="BV1960" s="7"/>
      <c r="BW1960" s="7"/>
      <c r="CD1960" s="7"/>
      <c r="CE1960" s="7"/>
      <c r="CF1960" s="7"/>
      <c r="CJ1960" s="7"/>
      <c r="CK1960" s="7"/>
      <c r="CL1960" s="7"/>
    </row>
    <row r="1961" spans="1:90">
      <c r="A1961" s="11"/>
      <c r="B1961" s="373"/>
      <c r="C1961" s="373"/>
      <c r="D1961" s="373"/>
      <c r="E1961" s="13"/>
      <c r="F1961" s="11"/>
      <c r="G1961" s="25"/>
      <c r="H1961" s="31"/>
      <c r="I1961" s="30"/>
      <c r="M1961" s="25"/>
      <c r="N1961" s="31"/>
      <c r="O1961" s="30"/>
      <c r="V1961" s="12"/>
      <c r="W1961" s="12"/>
      <c r="X1961" s="14"/>
      <c r="AB1961" s="25"/>
      <c r="AC1961" s="12"/>
      <c r="AD1961" s="12"/>
      <c r="AK1961" s="12"/>
      <c r="AL1961" s="30"/>
      <c r="AM1961" s="32"/>
      <c r="AQ1961" s="12"/>
      <c r="AR1961" s="12"/>
      <c r="AS1961" s="12"/>
      <c r="AZ1961" s="49"/>
      <c r="BA1961" s="30"/>
      <c r="BB1961" s="12"/>
      <c r="BF1961" s="12"/>
      <c r="BG1961" s="12"/>
      <c r="BH1961" s="12"/>
      <c r="BO1961" s="7"/>
      <c r="BP1961" s="7"/>
      <c r="BQ1961" s="7"/>
      <c r="BU1961" s="7"/>
      <c r="BV1961" s="7"/>
      <c r="BW1961" s="7"/>
      <c r="CD1961" s="7"/>
      <c r="CE1961" s="7"/>
      <c r="CF1961" s="7"/>
      <c r="CJ1961" s="7"/>
      <c r="CK1961" s="7"/>
      <c r="CL1961" s="7"/>
    </row>
    <row r="1962" spans="1:90">
      <c r="A1962" s="11"/>
      <c r="B1962" s="373"/>
      <c r="C1962" s="373"/>
      <c r="D1962" s="373"/>
      <c r="E1962" s="13"/>
      <c r="F1962" s="11"/>
      <c r="G1962" s="25"/>
      <c r="H1962" s="31"/>
      <c r="I1962" s="30"/>
      <c r="M1962" s="25"/>
      <c r="N1962" s="31"/>
      <c r="O1962" s="30"/>
      <c r="V1962" s="12"/>
      <c r="W1962" s="12"/>
      <c r="X1962" s="14"/>
      <c r="AB1962" s="25"/>
      <c r="AC1962" s="12"/>
      <c r="AD1962" s="12"/>
      <c r="AK1962" s="12"/>
      <c r="AL1962" s="30"/>
      <c r="AM1962" s="32"/>
      <c r="AQ1962" s="12"/>
      <c r="AR1962" s="12"/>
      <c r="AS1962" s="12"/>
      <c r="AZ1962" s="49"/>
      <c r="BA1962" s="30"/>
      <c r="BB1962" s="12"/>
      <c r="BF1962" s="12"/>
      <c r="BG1962" s="12"/>
      <c r="BH1962" s="12"/>
      <c r="BO1962" s="7"/>
      <c r="BP1962" s="7"/>
      <c r="BQ1962" s="7"/>
      <c r="BU1962" s="7"/>
      <c r="BV1962" s="7"/>
      <c r="BW1962" s="7"/>
      <c r="CD1962" s="7"/>
      <c r="CE1962" s="7"/>
      <c r="CF1962" s="7"/>
      <c r="CJ1962" s="7"/>
      <c r="CK1962" s="7"/>
      <c r="CL1962" s="7"/>
    </row>
    <row r="1963" spans="1:90">
      <c r="A1963" s="11"/>
      <c r="B1963" s="373"/>
      <c r="C1963" s="373"/>
      <c r="D1963" s="373"/>
      <c r="E1963" s="13"/>
      <c r="F1963" s="11"/>
      <c r="G1963" s="25"/>
      <c r="H1963" s="31"/>
      <c r="I1963" s="30"/>
      <c r="M1963" s="25"/>
      <c r="N1963" s="31"/>
      <c r="O1963" s="30"/>
      <c r="V1963" s="12"/>
      <c r="W1963" s="12"/>
      <c r="X1963" s="14"/>
      <c r="AB1963" s="25"/>
      <c r="AC1963" s="12"/>
      <c r="AD1963" s="12"/>
      <c r="AK1963" s="12"/>
      <c r="AL1963" s="30"/>
      <c r="AM1963" s="32"/>
      <c r="AQ1963" s="12"/>
      <c r="AR1963" s="12"/>
      <c r="AS1963" s="12"/>
      <c r="AZ1963" s="49"/>
      <c r="BA1963" s="30"/>
      <c r="BB1963" s="12"/>
      <c r="BF1963" s="12"/>
      <c r="BG1963" s="12"/>
      <c r="BH1963" s="12"/>
      <c r="BO1963" s="7"/>
      <c r="BP1963" s="7"/>
      <c r="BQ1963" s="7"/>
      <c r="BU1963" s="7"/>
      <c r="BV1963" s="7"/>
      <c r="BW1963" s="7"/>
      <c r="CD1963" s="7"/>
      <c r="CE1963" s="7"/>
      <c r="CF1963" s="7"/>
      <c r="CJ1963" s="7"/>
      <c r="CK1963" s="7"/>
      <c r="CL1963" s="7"/>
    </row>
    <row r="1964" spans="1:90">
      <c r="A1964" s="11"/>
      <c r="B1964" s="373"/>
      <c r="C1964" s="373"/>
      <c r="D1964" s="373"/>
      <c r="E1964" s="13"/>
      <c r="F1964" s="11"/>
      <c r="G1964" s="25"/>
      <c r="H1964" s="31"/>
      <c r="I1964" s="30"/>
      <c r="M1964" s="25"/>
      <c r="N1964" s="31"/>
      <c r="O1964" s="30"/>
      <c r="V1964" s="12"/>
      <c r="W1964" s="12"/>
      <c r="X1964" s="14"/>
      <c r="AB1964" s="25"/>
      <c r="AC1964" s="12"/>
      <c r="AD1964" s="12"/>
      <c r="AK1964" s="12"/>
      <c r="AL1964" s="30"/>
      <c r="AM1964" s="32"/>
      <c r="AQ1964" s="12"/>
      <c r="AR1964" s="12"/>
      <c r="AS1964" s="12"/>
      <c r="AZ1964" s="49"/>
      <c r="BA1964" s="30"/>
      <c r="BB1964" s="12"/>
      <c r="BF1964" s="12"/>
      <c r="BG1964" s="12"/>
      <c r="BH1964" s="12"/>
      <c r="BO1964" s="7"/>
      <c r="BP1964" s="7"/>
      <c r="BQ1964" s="7"/>
      <c r="BU1964" s="7"/>
      <c r="BV1964" s="7"/>
      <c r="BW1964" s="7"/>
      <c r="CD1964" s="7"/>
      <c r="CE1964" s="7"/>
      <c r="CF1964" s="7"/>
      <c r="CJ1964" s="7"/>
      <c r="CK1964" s="7"/>
      <c r="CL1964" s="7"/>
    </row>
    <row r="1965" spans="1:90">
      <c r="A1965" s="11"/>
      <c r="B1965" s="373"/>
      <c r="C1965" s="373"/>
      <c r="D1965" s="373"/>
      <c r="E1965" s="13"/>
      <c r="F1965" s="11"/>
      <c r="G1965" s="25"/>
      <c r="H1965" s="31"/>
      <c r="I1965" s="30"/>
      <c r="M1965" s="25"/>
      <c r="N1965" s="31"/>
      <c r="O1965" s="30"/>
      <c r="V1965" s="12"/>
      <c r="W1965" s="12"/>
      <c r="X1965" s="14"/>
      <c r="AB1965" s="25"/>
      <c r="AC1965" s="12"/>
      <c r="AD1965" s="12"/>
      <c r="AK1965" s="12"/>
      <c r="AL1965" s="30"/>
      <c r="AM1965" s="32"/>
      <c r="AQ1965" s="12"/>
      <c r="AR1965" s="12"/>
      <c r="AS1965" s="12"/>
      <c r="AZ1965" s="49"/>
      <c r="BA1965" s="30"/>
      <c r="BB1965" s="12"/>
      <c r="BF1965" s="12"/>
      <c r="BG1965" s="12"/>
      <c r="BH1965" s="12"/>
      <c r="BO1965" s="7"/>
      <c r="BP1965" s="7"/>
      <c r="BQ1965" s="7"/>
      <c r="BU1965" s="7"/>
      <c r="BV1965" s="7"/>
      <c r="BW1965" s="7"/>
      <c r="CD1965" s="7"/>
      <c r="CE1965" s="7"/>
      <c r="CF1965" s="7"/>
      <c r="CJ1965" s="7"/>
      <c r="CK1965" s="7"/>
      <c r="CL1965" s="7"/>
    </row>
    <row r="1966" spans="1:90">
      <c r="A1966" s="11"/>
      <c r="B1966" s="373"/>
      <c r="C1966" s="373"/>
      <c r="D1966" s="373"/>
      <c r="E1966" s="13"/>
      <c r="F1966" s="11"/>
      <c r="G1966" s="25"/>
      <c r="H1966" s="31"/>
      <c r="I1966" s="30"/>
      <c r="M1966" s="25"/>
      <c r="N1966" s="31"/>
      <c r="O1966" s="30"/>
      <c r="V1966" s="12"/>
      <c r="W1966" s="12"/>
      <c r="X1966" s="14"/>
      <c r="AB1966" s="25"/>
      <c r="AC1966" s="12"/>
      <c r="AD1966" s="12"/>
      <c r="AK1966" s="12"/>
      <c r="AL1966" s="30"/>
      <c r="AM1966" s="32"/>
      <c r="AQ1966" s="12"/>
      <c r="AR1966" s="12"/>
      <c r="AS1966" s="12"/>
      <c r="AZ1966" s="49"/>
      <c r="BA1966" s="30"/>
      <c r="BB1966" s="12"/>
      <c r="BF1966" s="12"/>
      <c r="BG1966" s="12"/>
      <c r="BH1966" s="12"/>
      <c r="BO1966" s="7"/>
      <c r="BP1966" s="7"/>
      <c r="BQ1966" s="7"/>
      <c r="BU1966" s="7"/>
      <c r="BV1966" s="7"/>
      <c r="BW1966" s="7"/>
      <c r="CD1966" s="7"/>
      <c r="CE1966" s="7"/>
      <c r="CF1966" s="7"/>
      <c r="CJ1966" s="7"/>
      <c r="CK1966" s="7"/>
      <c r="CL1966" s="7"/>
    </row>
    <row r="1967" spans="1:90">
      <c r="A1967" s="11"/>
      <c r="B1967" s="373"/>
      <c r="C1967" s="373"/>
      <c r="D1967" s="373"/>
      <c r="E1967" s="13"/>
      <c r="F1967" s="11"/>
      <c r="G1967" s="25"/>
      <c r="H1967" s="31"/>
      <c r="I1967" s="30"/>
      <c r="M1967" s="25"/>
      <c r="N1967" s="31"/>
      <c r="O1967" s="30"/>
      <c r="V1967" s="12"/>
      <c r="W1967" s="12"/>
      <c r="X1967" s="14"/>
      <c r="AB1967" s="25"/>
      <c r="AC1967" s="12"/>
      <c r="AD1967" s="12"/>
      <c r="AK1967" s="12"/>
      <c r="AL1967" s="30"/>
      <c r="AM1967" s="32"/>
      <c r="AQ1967" s="12"/>
      <c r="AR1967" s="12"/>
      <c r="AS1967" s="12"/>
      <c r="AZ1967" s="49"/>
      <c r="BA1967" s="30"/>
      <c r="BB1967" s="12"/>
      <c r="BF1967" s="12"/>
      <c r="BG1967" s="12"/>
      <c r="BH1967" s="12"/>
      <c r="BO1967" s="7"/>
      <c r="BP1967" s="7"/>
      <c r="BQ1967" s="7"/>
      <c r="BU1967" s="7"/>
      <c r="BV1967" s="7"/>
      <c r="BW1967" s="7"/>
      <c r="CD1967" s="7"/>
      <c r="CE1967" s="7"/>
      <c r="CF1967" s="7"/>
      <c r="CJ1967" s="7"/>
      <c r="CK1967" s="7"/>
      <c r="CL1967" s="7"/>
    </row>
    <row r="1968" spans="1:90">
      <c r="A1968" s="11"/>
      <c r="B1968" s="373"/>
      <c r="C1968" s="373"/>
      <c r="D1968" s="373"/>
      <c r="E1968" s="13"/>
      <c r="F1968" s="11"/>
      <c r="G1968" s="25"/>
      <c r="H1968" s="31"/>
      <c r="I1968" s="30"/>
      <c r="M1968" s="25"/>
      <c r="N1968" s="31"/>
      <c r="O1968" s="30"/>
      <c r="V1968" s="12"/>
      <c r="W1968" s="12"/>
      <c r="X1968" s="14"/>
      <c r="AB1968" s="25"/>
      <c r="AC1968" s="12"/>
      <c r="AD1968" s="12"/>
      <c r="AK1968" s="12"/>
      <c r="AL1968" s="30"/>
      <c r="AM1968" s="32"/>
      <c r="AQ1968" s="12"/>
      <c r="AR1968" s="12"/>
      <c r="AS1968" s="12"/>
      <c r="AZ1968" s="49"/>
      <c r="BA1968" s="30"/>
      <c r="BB1968" s="12"/>
      <c r="BF1968" s="12"/>
      <c r="BG1968" s="12"/>
      <c r="BH1968" s="12"/>
      <c r="BO1968" s="7"/>
      <c r="BP1968" s="7"/>
      <c r="BQ1968" s="7"/>
      <c r="BU1968" s="7"/>
      <c r="BV1968" s="7"/>
      <c r="BW1968" s="7"/>
      <c r="CD1968" s="7"/>
      <c r="CE1968" s="7"/>
      <c r="CF1968" s="7"/>
      <c r="CJ1968" s="7"/>
      <c r="CK1968" s="7"/>
      <c r="CL1968" s="7"/>
    </row>
    <row r="1969" spans="1:90">
      <c r="A1969" s="11"/>
      <c r="B1969" s="373"/>
      <c r="C1969" s="373"/>
      <c r="D1969" s="373"/>
      <c r="E1969" s="13"/>
      <c r="F1969" s="11"/>
      <c r="G1969" s="25"/>
      <c r="H1969" s="31"/>
      <c r="I1969" s="30"/>
      <c r="M1969" s="25"/>
      <c r="N1969" s="31"/>
      <c r="O1969" s="30"/>
      <c r="V1969" s="12"/>
      <c r="W1969" s="12"/>
      <c r="X1969" s="14"/>
      <c r="AB1969" s="25"/>
      <c r="AC1969" s="12"/>
      <c r="AD1969" s="12"/>
      <c r="AK1969" s="12"/>
      <c r="AL1969" s="30"/>
      <c r="AM1969" s="32"/>
      <c r="AQ1969" s="12"/>
      <c r="AR1969" s="12"/>
      <c r="AS1969" s="12"/>
      <c r="AZ1969" s="49"/>
      <c r="BA1969" s="30"/>
      <c r="BB1969" s="12"/>
      <c r="BF1969" s="12"/>
      <c r="BG1969" s="12"/>
      <c r="BH1969" s="12"/>
      <c r="BO1969" s="7"/>
      <c r="BP1969" s="7"/>
      <c r="BQ1969" s="7"/>
      <c r="BU1969" s="7"/>
      <c r="BV1969" s="7"/>
      <c r="BW1969" s="7"/>
      <c r="CD1969" s="7"/>
      <c r="CE1969" s="7"/>
      <c r="CF1969" s="7"/>
      <c r="CJ1969" s="7"/>
      <c r="CK1969" s="7"/>
      <c r="CL1969" s="7"/>
    </row>
    <row r="1970" spans="1:90">
      <c r="A1970" s="11"/>
      <c r="B1970" s="373"/>
      <c r="C1970" s="373"/>
      <c r="D1970" s="373"/>
      <c r="E1970" s="13"/>
      <c r="F1970" s="11"/>
      <c r="G1970" s="25"/>
      <c r="H1970" s="31"/>
      <c r="I1970" s="30"/>
      <c r="M1970" s="25"/>
      <c r="N1970" s="31"/>
      <c r="O1970" s="30"/>
      <c r="V1970" s="12"/>
      <c r="W1970" s="12"/>
      <c r="X1970" s="14"/>
      <c r="AB1970" s="25"/>
      <c r="AC1970" s="12"/>
      <c r="AD1970" s="12"/>
      <c r="AK1970" s="12"/>
      <c r="AL1970" s="30"/>
      <c r="AM1970" s="32"/>
      <c r="AQ1970" s="12"/>
      <c r="AR1970" s="12"/>
      <c r="AS1970" s="12"/>
      <c r="AZ1970" s="49"/>
      <c r="BA1970" s="30"/>
      <c r="BB1970" s="12"/>
      <c r="BF1970" s="12"/>
      <c r="BG1970" s="12"/>
      <c r="BH1970" s="12"/>
      <c r="BO1970" s="7"/>
      <c r="BP1970" s="7"/>
      <c r="BQ1970" s="7"/>
      <c r="BU1970" s="7"/>
      <c r="BV1970" s="7"/>
      <c r="BW1970" s="7"/>
      <c r="CD1970" s="7"/>
      <c r="CE1970" s="7"/>
      <c r="CF1970" s="7"/>
      <c r="CJ1970" s="7"/>
      <c r="CK1970" s="7"/>
      <c r="CL1970" s="7"/>
    </row>
    <row r="1971" spans="1:90">
      <c r="A1971" s="11"/>
      <c r="B1971" s="373"/>
      <c r="C1971" s="373"/>
      <c r="D1971" s="373"/>
      <c r="E1971" s="13"/>
      <c r="F1971" s="11"/>
      <c r="G1971" s="25"/>
      <c r="H1971" s="31"/>
      <c r="I1971" s="30"/>
      <c r="M1971" s="25"/>
      <c r="N1971" s="31"/>
      <c r="O1971" s="30"/>
      <c r="V1971" s="12"/>
      <c r="W1971" s="12"/>
      <c r="X1971" s="14"/>
      <c r="AB1971" s="25"/>
      <c r="AC1971" s="12"/>
      <c r="AD1971" s="12"/>
      <c r="AK1971" s="12"/>
      <c r="AL1971" s="30"/>
      <c r="AM1971" s="32"/>
      <c r="AQ1971" s="12"/>
      <c r="AR1971" s="12"/>
      <c r="AS1971" s="12"/>
      <c r="AZ1971" s="49"/>
      <c r="BA1971" s="30"/>
      <c r="BB1971" s="12"/>
      <c r="BF1971" s="12"/>
      <c r="BG1971" s="12"/>
      <c r="BH1971" s="12"/>
      <c r="BO1971" s="7"/>
      <c r="BP1971" s="7"/>
      <c r="BQ1971" s="7"/>
      <c r="BU1971" s="7"/>
      <c r="BV1971" s="7"/>
      <c r="BW1971" s="7"/>
      <c r="CD1971" s="7"/>
      <c r="CE1971" s="7"/>
      <c r="CF1971" s="7"/>
      <c r="CJ1971" s="7"/>
      <c r="CK1971" s="7"/>
      <c r="CL1971" s="7"/>
    </row>
    <row r="1972" spans="1:90">
      <c r="A1972" s="11"/>
      <c r="B1972" s="373"/>
      <c r="C1972" s="373"/>
      <c r="D1972" s="373"/>
      <c r="E1972" s="13"/>
      <c r="F1972" s="11"/>
      <c r="G1972" s="25"/>
      <c r="H1972" s="31"/>
      <c r="I1972" s="30"/>
      <c r="M1972" s="25"/>
      <c r="N1972" s="31"/>
      <c r="O1972" s="30"/>
      <c r="V1972" s="12"/>
      <c r="W1972" s="12"/>
      <c r="X1972" s="14"/>
      <c r="AB1972" s="25"/>
      <c r="AC1972" s="12"/>
      <c r="AD1972" s="12"/>
      <c r="AK1972" s="12"/>
      <c r="AL1972" s="30"/>
      <c r="AM1972" s="32"/>
      <c r="AQ1972" s="12"/>
      <c r="AR1972" s="12"/>
      <c r="AS1972" s="12"/>
      <c r="AZ1972" s="49"/>
      <c r="BA1972" s="30"/>
      <c r="BB1972" s="12"/>
      <c r="BF1972" s="12"/>
      <c r="BG1972" s="12"/>
      <c r="BH1972" s="12"/>
      <c r="BO1972" s="7"/>
      <c r="BP1972" s="7"/>
      <c r="BQ1972" s="7"/>
      <c r="BU1972" s="7"/>
      <c r="BV1972" s="7"/>
      <c r="BW1972" s="7"/>
      <c r="CD1972" s="7"/>
      <c r="CE1972" s="7"/>
      <c r="CF1972" s="7"/>
      <c r="CJ1972" s="7"/>
      <c r="CK1972" s="7"/>
      <c r="CL1972" s="7"/>
    </row>
    <row r="1973" spans="1:90">
      <c r="A1973" s="11"/>
      <c r="B1973" s="373"/>
      <c r="C1973" s="373"/>
      <c r="D1973" s="373"/>
      <c r="E1973" s="13"/>
      <c r="F1973" s="11"/>
      <c r="G1973" s="25"/>
      <c r="H1973" s="31"/>
      <c r="I1973" s="30"/>
      <c r="M1973" s="25"/>
      <c r="N1973" s="31"/>
      <c r="O1973" s="30"/>
      <c r="V1973" s="12"/>
      <c r="W1973" s="12"/>
      <c r="X1973" s="14"/>
      <c r="AB1973" s="25"/>
      <c r="AC1973" s="12"/>
      <c r="AD1973" s="12"/>
      <c r="AK1973" s="12"/>
      <c r="AL1973" s="30"/>
      <c r="AM1973" s="32"/>
      <c r="AQ1973" s="12"/>
      <c r="AR1973" s="12"/>
      <c r="AS1973" s="12"/>
      <c r="AZ1973" s="49"/>
      <c r="BA1973" s="30"/>
      <c r="BB1973" s="12"/>
      <c r="BF1973" s="12"/>
      <c r="BG1973" s="12"/>
      <c r="BH1973" s="12"/>
      <c r="BO1973" s="7"/>
      <c r="BP1973" s="7"/>
      <c r="BQ1973" s="7"/>
      <c r="BU1973" s="7"/>
      <c r="BV1973" s="7"/>
      <c r="BW1973" s="7"/>
      <c r="CD1973" s="7"/>
      <c r="CE1973" s="7"/>
      <c r="CF1973" s="7"/>
      <c r="CJ1973" s="7"/>
      <c r="CK1973" s="7"/>
      <c r="CL1973" s="7"/>
    </row>
    <row r="1974" spans="1:90">
      <c r="A1974" s="11"/>
      <c r="B1974" s="373"/>
      <c r="C1974" s="373"/>
      <c r="D1974" s="373"/>
      <c r="E1974" s="13"/>
      <c r="F1974" s="11"/>
      <c r="G1974" s="25"/>
      <c r="H1974" s="31"/>
      <c r="I1974" s="30"/>
      <c r="M1974" s="25"/>
      <c r="N1974" s="31"/>
      <c r="O1974" s="30"/>
      <c r="V1974" s="12"/>
      <c r="W1974" s="12"/>
      <c r="X1974" s="14"/>
      <c r="AB1974" s="25"/>
      <c r="AC1974" s="12"/>
      <c r="AD1974" s="12"/>
      <c r="AK1974" s="12"/>
      <c r="AL1974" s="30"/>
      <c r="AM1974" s="32"/>
      <c r="AQ1974" s="12"/>
      <c r="AR1974" s="12"/>
      <c r="AS1974" s="12"/>
      <c r="AZ1974" s="49"/>
      <c r="BA1974" s="30"/>
      <c r="BB1974" s="12"/>
      <c r="BF1974" s="12"/>
      <c r="BG1974" s="12"/>
      <c r="BH1974" s="12"/>
      <c r="BO1974" s="7"/>
      <c r="BP1974" s="7"/>
      <c r="BQ1974" s="7"/>
      <c r="BU1974" s="7"/>
      <c r="BV1974" s="7"/>
      <c r="BW1974" s="7"/>
      <c r="CD1974" s="7"/>
      <c r="CE1974" s="7"/>
      <c r="CF1974" s="7"/>
      <c r="CJ1974" s="7"/>
      <c r="CK1974" s="7"/>
      <c r="CL1974" s="7"/>
    </row>
    <row r="1975" spans="1:90">
      <c r="A1975" s="11"/>
      <c r="B1975" s="373"/>
      <c r="C1975" s="373"/>
      <c r="D1975" s="373"/>
      <c r="E1975" s="13"/>
      <c r="F1975" s="11"/>
      <c r="G1975" s="25"/>
      <c r="H1975" s="31"/>
      <c r="I1975" s="30"/>
      <c r="M1975" s="25"/>
      <c r="N1975" s="31"/>
      <c r="O1975" s="30"/>
      <c r="V1975" s="12"/>
      <c r="W1975" s="12"/>
      <c r="X1975" s="14"/>
      <c r="AB1975" s="25"/>
      <c r="AC1975" s="12"/>
      <c r="AD1975" s="12"/>
      <c r="AK1975" s="12"/>
      <c r="AL1975" s="30"/>
      <c r="AM1975" s="32"/>
      <c r="AQ1975" s="12"/>
      <c r="AR1975" s="12"/>
      <c r="AS1975" s="12"/>
      <c r="AZ1975" s="49"/>
      <c r="BA1975" s="30"/>
      <c r="BB1975" s="12"/>
      <c r="BF1975" s="12"/>
      <c r="BG1975" s="12"/>
      <c r="BH1975" s="12"/>
      <c r="BO1975" s="7"/>
      <c r="BP1975" s="7"/>
      <c r="BQ1975" s="7"/>
      <c r="BU1975" s="7"/>
      <c r="BV1975" s="7"/>
      <c r="BW1975" s="7"/>
      <c r="CD1975" s="7"/>
      <c r="CE1975" s="7"/>
      <c r="CF1975" s="7"/>
      <c r="CJ1975" s="7"/>
      <c r="CK1975" s="7"/>
      <c r="CL1975" s="7"/>
    </row>
    <row r="1976" spans="1:90">
      <c r="A1976" s="11"/>
      <c r="B1976" s="373"/>
      <c r="C1976" s="373"/>
      <c r="D1976" s="373"/>
      <c r="E1976" s="13"/>
      <c r="F1976" s="11"/>
      <c r="G1976" s="25"/>
      <c r="H1976" s="31"/>
      <c r="I1976" s="30"/>
      <c r="M1976" s="25"/>
      <c r="N1976" s="31"/>
      <c r="O1976" s="30"/>
      <c r="V1976" s="12"/>
      <c r="W1976" s="12"/>
      <c r="X1976" s="14"/>
      <c r="AB1976" s="25"/>
      <c r="AC1976" s="12"/>
      <c r="AD1976" s="12"/>
      <c r="AK1976" s="12"/>
      <c r="AL1976" s="30"/>
      <c r="AM1976" s="32"/>
      <c r="AQ1976" s="12"/>
      <c r="AR1976" s="12"/>
      <c r="AS1976" s="12"/>
      <c r="AZ1976" s="49"/>
      <c r="BA1976" s="30"/>
      <c r="BB1976" s="12"/>
      <c r="BF1976" s="12"/>
      <c r="BG1976" s="12"/>
      <c r="BH1976" s="12"/>
      <c r="BO1976" s="7"/>
      <c r="BP1976" s="7"/>
      <c r="BQ1976" s="7"/>
      <c r="BU1976" s="7"/>
      <c r="BV1976" s="7"/>
      <c r="BW1976" s="7"/>
      <c r="CD1976" s="7"/>
      <c r="CE1976" s="7"/>
      <c r="CF1976" s="7"/>
      <c r="CJ1976" s="7"/>
      <c r="CK1976" s="7"/>
      <c r="CL1976" s="7"/>
    </row>
    <row r="1977" spans="1:90">
      <c r="A1977" s="11"/>
      <c r="B1977" s="373"/>
      <c r="C1977" s="373"/>
      <c r="D1977" s="373"/>
      <c r="E1977" s="13"/>
      <c r="F1977" s="11"/>
      <c r="G1977" s="25"/>
      <c r="H1977" s="31"/>
      <c r="I1977" s="30"/>
      <c r="M1977" s="25"/>
      <c r="N1977" s="31"/>
      <c r="O1977" s="30"/>
      <c r="V1977" s="12"/>
      <c r="W1977" s="12"/>
      <c r="X1977" s="14"/>
      <c r="AB1977" s="25"/>
      <c r="AC1977" s="12"/>
      <c r="AD1977" s="12"/>
      <c r="AK1977" s="12"/>
      <c r="AL1977" s="30"/>
      <c r="AM1977" s="32"/>
      <c r="AQ1977" s="12"/>
      <c r="AR1977" s="12"/>
      <c r="AS1977" s="12"/>
      <c r="AZ1977" s="49"/>
      <c r="BA1977" s="30"/>
      <c r="BB1977" s="12"/>
      <c r="BF1977" s="12"/>
      <c r="BG1977" s="12"/>
      <c r="BH1977" s="12"/>
      <c r="BO1977" s="7"/>
      <c r="BP1977" s="7"/>
      <c r="BQ1977" s="7"/>
      <c r="BU1977" s="7"/>
      <c r="BV1977" s="7"/>
      <c r="BW1977" s="7"/>
      <c r="CD1977" s="7"/>
      <c r="CE1977" s="7"/>
      <c r="CF1977" s="7"/>
      <c r="CJ1977" s="7"/>
      <c r="CK1977" s="7"/>
      <c r="CL1977" s="7"/>
    </row>
    <row r="1978" spans="1:90">
      <c r="A1978" s="11"/>
      <c r="B1978" s="373"/>
      <c r="C1978" s="373"/>
      <c r="D1978" s="373"/>
      <c r="E1978" s="13"/>
      <c r="F1978" s="11"/>
      <c r="G1978" s="25"/>
      <c r="H1978" s="31"/>
      <c r="I1978" s="30"/>
      <c r="M1978" s="25"/>
      <c r="N1978" s="31"/>
      <c r="O1978" s="30"/>
      <c r="V1978" s="12"/>
      <c r="W1978" s="12"/>
      <c r="X1978" s="14"/>
      <c r="AB1978" s="25"/>
      <c r="AC1978" s="12"/>
      <c r="AD1978" s="12"/>
      <c r="AK1978" s="12"/>
      <c r="AL1978" s="30"/>
      <c r="AM1978" s="32"/>
      <c r="AQ1978" s="12"/>
      <c r="AR1978" s="12"/>
      <c r="AS1978" s="12"/>
      <c r="AZ1978" s="49"/>
      <c r="BA1978" s="30"/>
      <c r="BB1978" s="12"/>
      <c r="BF1978" s="12"/>
      <c r="BG1978" s="12"/>
      <c r="BH1978" s="12"/>
      <c r="BO1978" s="7"/>
      <c r="BP1978" s="7"/>
      <c r="BQ1978" s="7"/>
      <c r="BU1978" s="7"/>
      <c r="BV1978" s="7"/>
      <c r="BW1978" s="7"/>
      <c r="CD1978" s="7"/>
      <c r="CE1978" s="7"/>
      <c r="CF1978" s="7"/>
      <c r="CJ1978" s="7"/>
      <c r="CK1978" s="7"/>
      <c r="CL1978" s="7"/>
    </row>
    <row r="1979" spans="1:90">
      <c r="A1979" s="11"/>
      <c r="B1979" s="373"/>
      <c r="C1979" s="373"/>
      <c r="D1979" s="373"/>
      <c r="E1979" s="13"/>
      <c r="F1979" s="11"/>
      <c r="G1979" s="25"/>
      <c r="H1979" s="31"/>
      <c r="I1979" s="30"/>
      <c r="M1979" s="25"/>
      <c r="N1979" s="31"/>
      <c r="O1979" s="30"/>
      <c r="V1979" s="12"/>
      <c r="W1979" s="12"/>
      <c r="X1979" s="14"/>
      <c r="AB1979" s="25"/>
      <c r="AC1979" s="12"/>
      <c r="AD1979" s="12"/>
      <c r="AK1979" s="12"/>
      <c r="AL1979" s="30"/>
      <c r="AM1979" s="32"/>
      <c r="AQ1979" s="12"/>
      <c r="AR1979" s="12"/>
      <c r="AS1979" s="12"/>
      <c r="AZ1979" s="49"/>
      <c r="BA1979" s="30"/>
      <c r="BB1979" s="12"/>
      <c r="BF1979" s="12"/>
      <c r="BG1979" s="12"/>
      <c r="BH1979" s="12"/>
      <c r="BO1979" s="7"/>
      <c r="BP1979" s="7"/>
      <c r="BQ1979" s="7"/>
      <c r="BU1979" s="7"/>
      <c r="BV1979" s="7"/>
      <c r="BW1979" s="7"/>
      <c r="CD1979" s="7"/>
      <c r="CE1979" s="7"/>
      <c r="CF1979" s="7"/>
      <c r="CJ1979" s="7"/>
      <c r="CK1979" s="7"/>
      <c r="CL1979" s="7"/>
    </row>
    <row r="1980" spans="1:90">
      <c r="A1980" s="11"/>
      <c r="B1980" s="373"/>
      <c r="C1980" s="373"/>
      <c r="D1980" s="373"/>
      <c r="E1980" s="13"/>
      <c r="F1980" s="11"/>
      <c r="G1980" s="25"/>
      <c r="H1980" s="31"/>
      <c r="I1980" s="30"/>
      <c r="M1980" s="25"/>
      <c r="N1980" s="31"/>
      <c r="O1980" s="30"/>
      <c r="V1980" s="12"/>
      <c r="W1980" s="12"/>
      <c r="X1980" s="14"/>
      <c r="AB1980" s="25"/>
      <c r="AC1980" s="12"/>
      <c r="AD1980" s="12"/>
      <c r="AK1980" s="12"/>
      <c r="AL1980" s="30"/>
      <c r="AM1980" s="32"/>
      <c r="AQ1980" s="12"/>
      <c r="AR1980" s="12"/>
      <c r="AS1980" s="12"/>
      <c r="AZ1980" s="49"/>
      <c r="BA1980" s="30"/>
      <c r="BB1980" s="12"/>
      <c r="BF1980" s="12"/>
      <c r="BG1980" s="12"/>
      <c r="BH1980" s="12"/>
      <c r="BO1980" s="7"/>
      <c r="BP1980" s="7"/>
      <c r="BQ1980" s="7"/>
      <c r="BU1980" s="7"/>
      <c r="BV1980" s="7"/>
      <c r="BW1980" s="7"/>
      <c r="CD1980" s="7"/>
      <c r="CE1980" s="7"/>
      <c r="CF1980" s="7"/>
      <c r="CJ1980" s="7"/>
      <c r="CK1980" s="7"/>
      <c r="CL1980" s="7"/>
    </row>
    <row r="1981" spans="1:90">
      <c r="A1981" s="11"/>
      <c r="B1981" s="373"/>
      <c r="C1981" s="373"/>
      <c r="D1981" s="373"/>
      <c r="E1981" s="13"/>
      <c r="F1981" s="11"/>
      <c r="G1981" s="25"/>
      <c r="H1981" s="31"/>
      <c r="I1981" s="30"/>
      <c r="M1981" s="25"/>
      <c r="N1981" s="31"/>
      <c r="O1981" s="30"/>
      <c r="V1981" s="12"/>
      <c r="W1981" s="12"/>
      <c r="X1981" s="14"/>
      <c r="AB1981" s="25"/>
      <c r="AC1981" s="12"/>
      <c r="AD1981" s="12"/>
      <c r="AK1981" s="12"/>
      <c r="AL1981" s="30"/>
      <c r="AM1981" s="32"/>
      <c r="AQ1981" s="12"/>
      <c r="AR1981" s="12"/>
      <c r="AS1981" s="12"/>
      <c r="AZ1981" s="49"/>
      <c r="BA1981" s="30"/>
      <c r="BB1981" s="12"/>
      <c r="BF1981" s="12"/>
      <c r="BG1981" s="12"/>
      <c r="BH1981" s="12"/>
      <c r="BO1981" s="7"/>
      <c r="BP1981" s="7"/>
      <c r="BQ1981" s="7"/>
      <c r="BU1981" s="7"/>
      <c r="BV1981" s="7"/>
      <c r="BW1981" s="7"/>
      <c r="CD1981" s="7"/>
      <c r="CE1981" s="7"/>
      <c r="CF1981" s="7"/>
      <c r="CJ1981" s="7"/>
      <c r="CK1981" s="7"/>
      <c r="CL1981" s="7"/>
    </row>
    <row r="1982" spans="1:90">
      <c r="A1982" s="11"/>
      <c r="B1982" s="373"/>
      <c r="C1982" s="373"/>
      <c r="D1982" s="373"/>
      <c r="E1982" s="13"/>
      <c r="F1982" s="11"/>
      <c r="G1982" s="25"/>
      <c r="H1982" s="31"/>
      <c r="I1982" s="30"/>
      <c r="M1982" s="25"/>
      <c r="N1982" s="31"/>
      <c r="O1982" s="30"/>
      <c r="V1982" s="12"/>
      <c r="W1982" s="12"/>
      <c r="X1982" s="14"/>
      <c r="AB1982" s="25"/>
      <c r="AC1982" s="12"/>
      <c r="AD1982" s="12"/>
      <c r="AK1982" s="12"/>
      <c r="AL1982" s="30"/>
      <c r="AM1982" s="32"/>
      <c r="AQ1982" s="12"/>
      <c r="AR1982" s="12"/>
      <c r="AS1982" s="12"/>
      <c r="AZ1982" s="49"/>
      <c r="BA1982" s="30"/>
      <c r="BB1982" s="12"/>
      <c r="BF1982" s="12"/>
      <c r="BG1982" s="12"/>
      <c r="BH1982" s="12"/>
      <c r="BO1982" s="7"/>
      <c r="BP1982" s="7"/>
      <c r="BQ1982" s="7"/>
      <c r="BU1982" s="7"/>
      <c r="BV1982" s="7"/>
      <c r="BW1982" s="7"/>
      <c r="CD1982" s="7"/>
      <c r="CE1982" s="7"/>
      <c r="CF1982" s="7"/>
      <c r="CJ1982" s="7"/>
      <c r="CK1982" s="7"/>
      <c r="CL1982" s="7"/>
    </row>
    <row r="1983" spans="1:90">
      <c r="A1983" s="11"/>
      <c r="B1983" s="373"/>
      <c r="C1983" s="373"/>
      <c r="D1983" s="373"/>
      <c r="E1983" s="13"/>
      <c r="F1983" s="11"/>
      <c r="G1983" s="25"/>
      <c r="H1983" s="31"/>
      <c r="I1983" s="30"/>
      <c r="M1983" s="25"/>
      <c r="N1983" s="31"/>
      <c r="O1983" s="30"/>
      <c r="V1983" s="12"/>
      <c r="W1983" s="12"/>
      <c r="X1983" s="14"/>
      <c r="AB1983" s="25"/>
      <c r="AC1983" s="12"/>
      <c r="AD1983" s="12"/>
      <c r="AK1983" s="12"/>
      <c r="AL1983" s="30"/>
      <c r="AM1983" s="32"/>
      <c r="AQ1983" s="12"/>
      <c r="AR1983" s="12"/>
      <c r="AS1983" s="12"/>
      <c r="AZ1983" s="49"/>
      <c r="BA1983" s="30"/>
      <c r="BB1983" s="12"/>
      <c r="BF1983" s="12"/>
      <c r="BG1983" s="12"/>
      <c r="BH1983" s="12"/>
      <c r="BO1983" s="7"/>
      <c r="BP1983" s="7"/>
      <c r="BQ1983" s="7"/>
      <c r="BU1983" s="7"/>
      <c r="BV1983" s="7"/>
      <c r="BW1983" s="7"/>
      <c r="CD1983" s="7"/>
      <c r="CE1983" s="7"/>
      <c r="CF1983" s="7"/>
      <c r="CJ1983" s="7"/>
      <c r="CK1983" s="7"/>
      <c r="CL1983" s="7"/>
    </row>
    <row r="1984" spans="1:90">
      <c r="A1984" s="11"/>
      <c r="B1984" s="373"/>
      <c r="C1984" s="373"/>
      <c r="D1984" s="373"/>
      <c r="E1984" s="13"/>
      <c r="F1984" s="11"/>
      <c r="G1984" s="25"/>
      <c r="H1984" s="31"/>
      <c r="I1984" s="30"/>
      <c r="M1984" s="25"/>
      <c r="N1984" s="31"/>
      <c r="O1984" s="30"/>
      <c r="V1984" s="12"/>
      <c r="W1984" s="12"/>
      <c r="X1984" s="14"/>
      <c r="AB1984" s="25"/>
      <c r="AC1984" s="12"/>
      <c r="AD1984" s="12"/>
      <c r="AK1984" s="12"/>
      <c r="AL1984" s="30"/>
      <c r="AM1984" s="32"/>
      <c r="AQ1984" s="12"/>
      <c r="AR1984" s="12"/>
      <c r="AS1984" s="12"/>
      <c r="AZ1984" s="49"/>
      <c r="BA1984" s="30"/>
      <c r="BB1984" s="12"/>
      <c r="BF1984" s="12"/>
      <c r="BG1984" s="12"/>
      <c r="BH1984" s="12"/>
      <c r="BO1984" s="7"/>
      <c r="BP1984" s="7"/>
      <c r="BQ1984" s="7"/>
      <c r="BU1984" s="7"/>
      <c r="BV1984" s="7"/>
      <c r="BW1984" s="7"/>
      <c r="CD1984" s="7"/>
      <c r="CE1984" s="7"/>
      <c r="CF1984" s="7"/>
      <c r="CJ1984" s="7"/>
      <c r="CK1984" s="7"/>
      <c r="CL1984" s="7"/>
    </row>
    <row r="1985" spans="1:90">
      <c r="A1985" s="11"/>
      <c r="B1985" s="373"/>
      <c r="C1985" s="373"/>
      <c r="D1985" s="373"/>
      <c r="E1985" s="13"/>
      <c r="F1985" s="11"/>
      <c r="G1985" s="25"/>
      <c r="H1985" s="31"/>
      <c r="I1985" s="30"/>
      <c r="M1985" s="25"/>
      <c r="N1985" s="31"/>
      <c r="O1985" s="30"/>
      <c r="V1985" s="12"/>
      <c r="W1985" s="12"/>
      <c r="X1985" s="14"/>
      <c r="AB1985" s="25"/>
      <c r="AC1985" s="12"/>
      <c r="AD1985" s="12"/>
      <c r="AK1985" s="12"/>
      <c r="AL1985" s="30"/>
      <c r="AM1985" s="32"/>
      <c r="AQ1985" s="12"/>
      <c r="AR1985" s="12"/>
      <c r="AS1985" s="12"/>
      <c r="AZ1985" s="49"/>
      <c r="BA1985" s="30"/>
      <c r="BB1985" s="12"/>
      <c r="BF1985" s="12"/>
      <c r="BG1985" s="12"/>
      <c r="BH1985" s="12"/>
      <c r="BO1985" s="7"/>
      <c r="BP1985" s="7"/>
      <c r="BQ1985" s="7"/>
      <c r="BU1985" s="7"/>
      <c r="BV1985" s="7"/>
      <c r="BW1985" s="7"/>
      <c r="CD1985" s="7"/>
      <c r="CE1985" s="7"/>
      <c r="CF1985" s="7"/>
      <c r="CJ1985" s="7"/>
      <c r="CK1985" s="7"/>
      <c r="CL1985" s="7"/>
    </row>
    <row r="1986" spans="1:90">
      <c r="A1986" s="11"/>
      <c r="B1986" s="373"/>
      <c r="C1986" s="373"/>
      <c r="D1986" s="373"/>
      <c r="E1986" s="13"/>
      <c r="F1986" s="11"/>
      <c r="G1986" s="25"/>
      <c r="H1986" s="31"/>
      <c r="I1986" s="30"/>
      <c r="M1986" s="25"/>
      <c r="N1986" s="31"/>
      <c r="O1986" s="30"/>
      <c r="V1986" s="12"/>
      <c r="W1986" s="12"/>
      <c r="X1986" s="14"/>
      <c r="AB1986" s="25"/>
      <c r="AC1986" s="12"/>
      <c r="AD1986" s="12"/>
      <c r="AK1986" s="12"/>
      <c r="AL1986" s="30"/>
      <c r="AM1986" s="32"/>
      <c r="AQ1986" s="12"/>
      <c r="AR1986" s="12"/>
      <c r="AS1986" s="12"/>
      <c r="AZ1986" s="49"/>
      <c r="BA1986" s="30"/>
      <c r="BB1986" s="12"/>
      <c r="BF1986" s="12"/>
      <c r="BG1986" s="12"/>
      <c r="BH1986" s="12"/>
      <c r="BO1986" s="7"/>
      <c r="BP1986" s="7"/>
      <c r="BQ1986" s="7"/>
      <c r="BU1986" s="7"/>
      <c r="BV1986" s="7"/>
      <c r="BW1986" s="7"/>
      <c r="CD1986" s="7"/>
      <c r="CE1986" s="7"/>
      <c r="CF1986" s="7"/>
      <c r="CJ1986" s="7"/>
      <c r="CK1986" s="7"/>
      <c r="CL1986" s="7"/>
    </row>
    <row r="1987" spans="1:90">
      <c r="A1987" s="11"/>
      <c r="B1987" s="373"/>
      <c r="C1987" s="373"/>
      <c r="D1987" s="373"/>
      <c r="E1987" s="13"/>
      <c r="F1987" s="11"/>
      <c r="G1987" s="25"/>
      <c r="H1987" s="31"/>
      <c r="I1987" s="30"/>
      <c r="M1987" s="25"/>
      <c r="N1987" s="31"/>
      <c r="O1987" s="30"/>
      <c r="V1987" s="12"/>
      <c r="W1987" s="12"/>
      <c r="X1987" s="14"/>
      <c r="AB1987" s="25"/>
      <c r="AC1987" s="12"/>
      <c r="AD1987" s="12"/>
      <c r="AK1987" s="12"/>
      <c r="AL1987" s="30"/>
      <c r="AM1987" s="32"/>
      <c r="AQ1987" s="12"/>
      <c r="AR1987" s="12"/>
      <c r="AS1987" s="12"/>
      <c r="AZ1987" s="49"/>
      <c r="BA1987" s="30"/>
      <c r="BB1987" s="12"/>
      <c r="BF1987" s="12"/>
      <c r="BG1987" s="12"/>
      <c r="BH1987" s="12"/>
      <c r="BO1987" s="7"/>
      <c r="BP1987" s="7"/>
      <c r="BQ1987" s="7"/>
      <c r="BU1987" s="7"/>
      <c r="BV1987" s="7"/>
      <c r="BW1987" s="7"/>
      <c r="CD1987" s="7"/>
      <c r="CE1987" s="7"/>
      <c r="CF1987" s="7"/>
      <c r="CJ1987" s="7"/>
      <c r="CK1987" s="7"/>
      <c r="CL1987" s="7"/>
    </row>
    <row r="1988" spans="1:90">
      <c r="A1988" s="11"/>
      <c r="B1988" s="373"/>
      <c r="C1988" s="373"/>
      <c r="D1988" s="373"/>
      <c r="E1988" s="13"/>
      <c r="F1988" s="11"/>
      <c r="G1988" s="25"/>
      <c r="H1988" s="31"/>
      <c r="I1988" s="30"/>
      <c r="M1988" s="25"/>
      <c r="N1988" s="31"/>
      <c r="O1988" s="30"/>
      <c r="V1988" s="12"/>
      <c r="W1988" s="12"/>
      <c r="X1988" s="14"/>
      <c r="AB1988" s="25"/>
      <c r="AC1988" s="12"/>
      <c r="AD1988" s="12"/>
      <c r="AK1988" s="12"/>
      <c r="AL1988" s="30"/>
      <c r="AM1988" s="32"/>
      <c r="AQ1988" s="12"/>
      <c r="AR1988" s="12"/>
      <c r="AS1988" s="12"/>
      <c r="AZ1988" s="49"/>
      <c r="BA1988" s="30"/>
      <c r="BB1988" s="12"/>
      <c r="BF1988" s="12"/>
      <c r="BG1988" s="12"/>
      <c r="BH1988" s="12"/>
      <c r="BO1988" s="7"/>
      <c r="BP1988" s="7"/>
      <c r="BQ1988" s="7"/>
      <c r="BU1988" s="7"/>
      <c r="BV1988" s="7"/>
      <c r="BW1988" s="7"/>
      <c r="CD1988" s="7"/>
      <c r="CE1988" s="7"/>
      <c r="CF1988" s="7"/>
      <c r="CJ1988" s="7"/>
      <c r="CK1988" s="7"/>
      <c r="CL1988" s="7"/>
    </row>
    <row r="1989" spans="1:90">
      <c r="A1989" s="11"/>
      <c r="B1989" s="373"/>
      <c r="C1989" s="373"/>
      <c r="D1989" s="373"/>
      <c r="E1989" s="13"/>
      <c r="F1989" s="11"/>
      <c r="G1989" s="25"/>
      <c r="H1989" s="31"/>
      <c r="I1989" s="30"/>
      <c r="M1989" s="25"/>
      <c r="N1989" s="31"/>
      <c r="O1989" s="30"/>
      <c r="V1989" s="12"/>
      <c r="W1989" s="12"/>
      <c r="X1989" s="14"/>
      <c r="AB1989" s="25"/>
      <c r="AC1989" s="12"/>
      <c r="AD1989" s="12"/>
      <c r="AK1989" s="12"/>
      <c r="AL1989" s="30"/>
      <c r="AM1989" s="32"/>
      <c r="AQ1989" s="12"/>
      <c r="AR1989" s="12"/>
      <c r="AS1989" s="12"/>
      <c r="AZ1989" s="49"/>
      <c r="BA1989" s="30"/>
      <c r="BB1989" s="12"/>
      <c r="BF1989" s="12"/>
      <c r="BG1989" s="12"/>
      <c r="BH1989" s="12"/>
      <c r="BO1989" s="7"/>
      <c r="BP1989" s="7"/>
      <c r="BQ1989" s="7"/>
      <c r="BU1989" s="7"/>
      <c r="BV1989" s="7"/>
      <c r="BW1989" s="7"/>
      <c r="CD1989" s="7"/>
      <c r="CE1989" s="7"/>
      <c r="CF1989" s="7"/>
      <c r="CJ1989" s="7"/>
      <c r="CK1989" s="7"/>
      <c r="CL1989" s="7"/>
    </row>
    <row r="1990" spans="1:90">
      <c r="A1990" s="11"/>
      <c r="B1990" s="373"/>
      <c r="C1990" s="373"/>
      <c r="D1990" s="373"/>
      <c r="E1990" s="13"/>
      <c r="F1990" s="11"/>
      <c r="G1990" s="25"/>
      <c r="H1990" s="31"/>
      <c r="I1990" s="30"/>
      <c r="M1990" s="25"/>
      <c r="N1990" s="31"/>
      <c r="O1990" s="30"/>
      <c r="V1990" s="12"/>
      <c r="W1990" s="12"/>
      <c r="X1990" s="14"/>
      <c r="AB1990" s="25"/>
      <c r="AC1990" s="12"/>
      <c r="AD1990" s="12"/>
      <c r="AK1990" s="12"/>
      <c r="AL1990" s="30"/>
      <c r="AM1990" s="32"/>
      <c r="AQ1990" s="12"/>
      <c r="AR1990" s="12"/>
      <c r="AS1990" s="12"/>
      <c r="AZ1990" s="49"/>
      <c r="BA1990" s="30"/>
      <c r="BB1990" s="12"/>
      <c r="BF1990" s="12"/>
      <c r="BG1990" s="12"/>
      <c r="BH1990" s="12"/>
      <c r="BO1990" s="7"/>
      <c r="BP1990" s="7"/>
      <c r="BQ1990" s="7"/>
      <c r="BU1990" s="7"/>
      <c r="BV1990" s="7"/>
      <c r="BW1990" s="7"/>
      <c r="CD1990" s="7"/>
      <c r="CE1990" s="7"/>
      <c r="CF1990" s="7"/>
      <c r="CJ1990" s="7"/>
      <c r="CK1990" s="7"/>
      <c r="CL1990" s="7"/>
    </row>
    <row r="1991" spans="1:90">
      <c r="A1991" s="11"/>
      <c r="B1991" s="373"/>
      <c r="C1991" s="373"/>
      <c r="D1991" s="373"/>
      <c r="E1991" s="13"/>
      <c r="F1991" s="11"/>
      <c r="G1991" s="25"/>
      <c r="H1991" s="31"/>
      <c r="I1991" s="30"/>
      <c r="M1991" s="25"/>
      <c r="N1991" s="31"/>
      <c r="O1991" s="30"/>
      <c r="V1991" s="12"/>
      <c r="W1991" s="12"/>
      <c r="X1991" s="14"/>
      <c r="AB1991" s="25"/>
      <c r="AC1991" s="12"/>
      <c r="AD1991" s="12"/>
      <c r="AK1991" s="12"/>
      <c r="AL1991" s="30"/>
      <c r="AM1991" s="32"/>
      <c r="AQ1991" s="12"/>
      <c r="AR1991" s="12"/>
      <c r="AS1991" s="12"/>
      <c r="AZ1991" s="49"/>
      <c r="BA1991" s="30"/>
      <c r="BB1991" s="12"/>
      <c r="BF1991" s="12"/>
      <c r="BG1991" s="12"/>
      <c r="BH1991" s="12"/>
      <c r="BO1991" s="7"/>
      <c r="BP1991" s="7"/>
      <c r="BQ1991" s="7"/>
      <c r="BU1991" s="7"/>
      <c r="BV1991" s="7"/>
      <c r="BW1991" s="7"/>
      <c r="CD1991" s="7"/>
      <c r="CE1991" s="7"/>
      <c r="CF1991" s="7"/>
      <c r="CJ1991" s="7"/>
      <c r="CK1991" s="7"/>
      <c r="CL1991" s="7"/>
    </row>
    <row r="1992" spans="1:90">
      <c r="A1992" s="11"/>
      <c r="B1992" s="373"/>
      <c r="C1992" s="373"/>
      <c r="D1992" s="373"/>
      <c r="E1992" s="13"/>
      <c r="F1992" s="11"/>
      <c r="G1992" s="25"/>
      <c r="H1992" s="31"/>
      <c r="I1992" s="30"/>
      <c r="M1992" s="25"/>
      <c r="N1992" s="31"/>
      <c r="O1992" s="30"/>
      <c r="V1992" s="12"/>
      <c r="W1992" s="12"/>
      <c r="X1992" s="14"/>
      <c r="AB1992" s="25"/>
      <c r="AC1992" s="12"/>
      <c r="AD1992" s="12"/>
      <c r="AK1992" s="12"/>
      <c r="AL1992" s="30"/>
      <c r="AM1992" s="32"/>
      <c r="AQ1992" s="12"/>
      <c r="AR1992" s="12"/>
      <c r="AS1992" s="12"/>
      <c r="AZ1992" s="49"/>
      <c r="BA1992" s="30"/>
      <c r="BB1992" s="12"/>
      <c r="BF1992" s="12"/>
      <c r="BG1992" s="12"/>
      <c r="BH1992" s="12"/>
      <c r="BO1992" s="7"/>
      <c r="BP1992" s="7"/>
      <c r="BQ1992" s="7"/>
      <c r="BU1992" s="7"/>
      <c r="BV1992" s="7"/>
      <c r="BW1992" s="7"/>
      <c r="CD1992" s="7"/>
      <c r="CE1992" s="7"/>
      <c r="CF1992" s="7"/>
      <c r="CJ1992" s="7"/>
      <c r="CK1992" s="7"/>
      <c r="CL1992" s="7"/>
    </row>
    <row r="1993" spans="1:90">
      <c r="A1993" s="11"/>
      <c r="B1993" s="373"/>
      <c r="C1993" s="373"/>
      <c r="D1993" s="373"/>
      <c r="E1993" s="13"/>
      <c r="F1993" s="11"/>
      <c r="G1993" s="25"/>
      <c r="H1993" s="31"/>
      <c r="I1993" s="30"/>
      <c r="M1993" s="25"/>
      <c r="N1993" s="31"/>
      <c r="O1993" s="30"/>
      <c r="V1993" s="12"/>
      <c r="W1993" s="12"/>
      <c r="X1993" s="14"/>
      <c r="AB1993" s="25"/>
      <c r="AC1993" s="12"/>
      <c r="AD1993" s="12"/>
      <c r="AK1993" s="12"/>
      <c r="AL1993" s="30"/>
      <c r="AM1993" s="32"/>
      <c r="AQ1993" s="12"/>
      <c r="AR1993" s="12"/>
      <c r="AS1993" s="12"/>
      <c r="AZ1993" s="49"/>
      <c r="BA1993" s="30"/>
      <c r="BB1993" s="12"/>
      <c r="BF1993" s="12"/>
      <c r="BG1993" s="12"/>
      <c r="BH1993" s="12"/>
      <c r="BO1993" s="7"/>
      <c r="BP1993" s="7"/>
      <c r="BQ1993" s="7"/>
      <c r="BU1993" s="7"/>
      <c r="BV1993" s="7"/>
      <c r="BW1993" s="7"/>
      <c r="CD1993" s="7"/>
      <c r="CE1993" s="7"/>
      <c r="CF1993" s="7"/>
      <c r="CJ1993" s="7"/>
      <c r="CK1993" s="7"/>
      <c r="CL1993" s="7"/>
    </row>
    <row r="1994" spans="1:90">
      <c r="A1994" s="11"/>
      <c r="B1994" s="373"/>
      <c r="C1994" s="373"/>
      <c r="D1994" s="373"/>
      <c r="E1994" s="13"/>
      <c r="F1994" s="11"/>
      <c r="G1994" s="25"/>
      <c r="H1994" s="31"/>
      <c r="I1994" s="30"/>
      <c r="M1994" s="25"/>
      <c r="N1994" s="31"/>
      <c r="O1994" s="30"/>
      <c r="V1994" s="12"/>
      <c r="W1994" s="12"/>
      <c r="X1994" s="14"/>
      <c r="AB1994" s="25"/>
      <c r="AC1994" s="12"/>
      <c r="AD1994" s="12"/>
      <c r="AK1994" s="12"/>
      <c r="AL1994" s="30"/>
      <c r="AM1994" s="32"/>
      <c r="AQ1994" s="12"/>
      <c r="AR1994" s="12"/>
      <c r="AS1994" s="12"/>
      <c r="AZ1994" s="49"/>
      <c r="BA1994" s="30"/>
      <c r="BB1994" s="12"/>
      <c r="BF1994" s="12"/>
      <c r="BG1994" s="12"/>
      <c r="BH1994" s="12"/>
      <c r="BO1994" s="7"/>
      <c r="BP1994" s="7"/>
      <c r="BQ1994" s="7"/>
      <c r="BU1994" s="7"/>
      <c r="BV1994" s="7"/>
      <c r="BW1994" s="7"/>
      <c r="CD1994" s="7"/>
      <c r="CE1994" s="7"/>
      <c r="CF1994" s="7"/>
      <c r="CJ1994" s="7"/>
      <c r="CK1994" s="7"/>
      <c r="CL1994" s="7"/>
    </row>
    <row r="1995" spans="1:90">
      <c r="A1995" s="11"/>
      <c r="B1995" s="373"/>
      <c r="C1995" s="373"/>
      <c r="D1995" s="373"/>
      <c r="E1995" s="13"/>
      <c r="F1995" s="11"/>
      <c r="G1995" s="25"/>
      <c r="H1995" s="31"/>
      <c r="I1995" s="30"/>
      <c r="M1995" s="25"/>
      <c r="N1995" s="31"/>
      <c r="O1995" s="30"/>
      <c r="V1995" s="12"/>
      <c r="W1995" s="12"/>
      <c r="X1995" s="14"/>
      <c r="AB1995" s="25"/>
      <c r="AC1995" s="12"/>
      <c r="AD1995" s="12"/>
      <c r="AK1995" s="12"/>
      <c r="AL1995" s="30"/>
      <c r="AM1995" s="32"/>
      <c r="AQ1995" s="12"/>
      <c r="AR1995" s="12"/>
      <c r="AS1995" s="12"/>
      <c r="AZ1995" s="49"/>
      <c r="BA1995" s="30"/>
      <c r="BB1995" s="12"/>
      <c r="BF1995" s="12"/>
      <c r="BG1995" s="12"/>
      <c r="BH1995" s="12"/>
      <c r="BO1995" s="7"/>
      <c r="BP1995" s="7"/>
      <c r="BQ1995" s="7"/>
      <c r="BU1995" s="7"/>
      <c r="BV1995" s="7"/>
      <c r="BW1995" s="7"/>
      <c r="CD1995" s="7"/>
      <c r="CE1995" s="7"/>
      <c r="CF1995" s="7"/>
      <c r="CJ1995" s="7"/>
      <c r="CK1995" s="7"/>
      <c r="CL1995" s="7"/>
    </row>
    <row r="1996" spans="1:90">
      <c r="A1996" s="11"/>
      <c r="B1996" s="373"/>
      <c r="C1996" s="373"/>
      <c r="D1996" s="373"/>
      <c r="E1996" s="13"/>
      <c r="F1996" s="11"/>
      <c r="G1996" s="25"/>
      <c r="H1996" s="31"/>
      <c r="I1996" s="30"/>
      <c r="M1996" s="25"/>
      <c r="N1996" s="31"/>
      <c r="O1996" s="30"/>
      <c r="V1996" s="12"/>
      <c r="W1996" s="12"/>
      <c r="X1996" s="14"/>
      <c r="AB1996" s="25"/>
      <c r="AC1996" s="12"/>
      <c r="AD1996" s="12"/>
      <c r="AK1996" s="12"/>
      <c r="AL1996" s="30"/>
      <c r="AM1996" s="32"/>
      <c r="AQ1996" s="12"/>
      <c r="AR1996" s="12"/>
      <c r="AS1996" s="12"/>
      <c r="AZ1996" s="49"/>
      <c r="BA1996" s="30"/>
      <c r="BB1996" s="12"/>
      <c r="BF1996" s="12"/>
      <c r="BG1996" s="12"/>
      <c r="BH1996" s="12"/>
      <c r="BO1996" s="7"/>
      <c r="BP1996" s="7"/>
      <c r="BQ1996" s="7"/>
      <c r="BU1996" s="7"/>
      <c r="BV1996" s="7"/>
      <c r="BW1996" s="7"/>
      <c r="CD1996" s="7"/>
      <c r="CE1996" s="7"/>
      <c r="CF1996" s="7"/>
      <c r="CJ1996" s="7"/>
      <c r="CK1996" s="7"/>
      <c r="CL1996" s="7"/>
    </row>
    <row r="1997" spans="1:90">
      <c r="A1997" s="11"/>
      <c r="B1997" s="373"/>
      <c r="C1997" s="373"/>
      <c r="D1997" s="373"/>
      <c r="E1997" s="13"/>
      <c r="F1997" s="11"/>
      <c r="G1997" s="25"/>
      <c r="H1997" s="31"/>
      <c r="I1997" s="30"/>
      <c r="M1997" s="25"/>
      <c r="N1997" s="31"/>
      <c r="O1997" s="30"/>
      <c r="V1997" s="12"/>
      <c r="W1997" s="12"/>
      <c r="X1997" s="14"/>
      <c r="AB1997" s="25"/>
      <c r="AC1997" s="12"/>
      <c r="AD1997" s="12"/>
      <c r="AK1997" s="12"/>
      <c r="AL1997" s="30"/>
      <c r="AM1997" s="32"/>
      <c r="AQ1997" s="12"/>
      <c r="AR1997" s="12"/>
      <c r="AS1997" s="12"/>
      <c r="AZ1997" s="49"/>
      <c r="BA1997" s="30"/>
      <c r="BB1997" s="12"/>
      <c r="BF1997" s="12"/>
      <c r="BG1997" s="12"/>
      <c r="BH1997" s="12"/>
      <c r="BO1997" s="7"/>
      <c r="BP1997" s="7"/>
      <c r="BQ1997" s="7"/>
      <c r="BU1997" s="7"/>
      <c r="BV1997" s="7"/>
      <c r="BW1997" s="7"/>
      <c r="CD1997" s="7"/>
      <c r="CE1997" s="7"/>
      <c r="CF1997" s="7"/>
      <c r="CJ1997" s="7"/>
      <c r="CK1997" s="7"/>
      <c r="CL1997" s="7"/>
    </row>
    <row r="1998" spans="1:90">
      <c r="A1998" s="11"/>
      <c r="B1998" s="373"/>
      <c r="C1998" s="373"/>
      <c r="D1998" s="373"/>
      <c r="E1998" s="13"/>
      <c r="F1998" s="11"/>
      <c r="G1998" s="25"/>
      <c r="H1998" s="31"/>
      <c r="I1998" s="30"/>
      <c r="M1998" s="25"/>
      <c r="N1998" s="31"/>
      <c r="O1998" s="30"/>
      <c r="V1998" s="12"/>
      <c r="W1998" s="12"/>
      <c r="X1998" s="14"/>
      <c r="AB1998" s="25"/>
      <c r="AC1998" s="12"/>
      <c r="AD1998" s="12"/>
      <c r="AK1998" s="12"/>
      <c r="AL1998" s="30"/>
      <c r="AM1998" s="32"/>
      <c r="AQ1998" s="12"/>
      <c r="AR1998" s="12"/>
      <c r="AS1998" s="12"/>
      <c r="AZ1998" s="49"/>
      <c r="BA1998" s="30"/>
      <c r="BB1998" s="12"/>
      <c r="BF1998" s="12"/>
      <c r="BG1998" s="12"/>
      <c r="BH1998" s="12"/>
      <c r="BO1998" s="7"/>
      <c r="BP1998" s="7"/>
      <c r="BQ1998" s="7"/>
      <c r="BU1998" s="7"/>
      <c r="BV1998" s="7"/>
      <c r="BW1998" s="7"/>
      <c r="CD1998" s="7"/>
      <c r="CE1998" s="7"/>
      <c r="CF1998" s="7"/>
      <c r="CJ1998" s="7"/>
      <c r="CK1998" s="7"/>
      <c r="CL1998" s="7"/>
    </row>
    <row r="1999" spans="1:90">
      <c r="A1999" s="11"/>
      <c r="B1999" s="373"/>
      <c r="C1999" s="373"/>
      <c r="D1999" s="373"/>
      <c r="E1999" s="13"/>
      <c r="F1999" s="11"/>
      <c r="G1999" s="25"/>
      <c r="H1999" s="31"/>
      <c r="I1999" s="30"/>
      <c r="M1999" s="25"/>
      <c r="N1999" s="31"/>
      <c r="O1999" s="30"/>
      <c r="V1999" s="12"/>
      <c r="W1999" s="12"/>
      <c r="X1999" s="14"/>
      <c r="AB1999" s="25"/>
      <c r="AC1999" s="12"/>
      <c r="AD1999" s="12"/>
      <c r="AK1999" s="12"/>
      <c r="AL1999" s="30"/>
      <c r="AM1999" s="32"/>
      <c r="AQ1999" s="12"/>
      <c r="AR1999" s="12"/>
      <c r="AS1999" s="12"/>
      <c r="AZ1999" s="49"/>
      <c r="BA1999" s="30"/>
      <c r="BB1999" s="12"/>
      <c r="BF1999" s="12"/>
      <c r="BG1999" s="12"/>
      <c r="BH1999" s="12"/>
      <c r="BO1999" s="7"/>
      <c r="BP1999" s="7"/>
      <c r="BQ1999" s="7"/>
      <c r="BU1999" s="7"/>
      <c r="BV1999" s="7"/>
      <c r="BW1999" s="7"/>
      <c r="CD1999" s="7"/>
      <c r="CE1999" s="7"/>
      <c r="CF1999" s="7"/>
      <c r="CJ1999" s="7"/>
      <c r="CK1999" s="7"/>
      <c r="CL1999" s="7"/>
    </row>
    <row r="2000" spans="1:90">
      <c r="A2000" s="11"/>
      <c r="B2000" s="373"/>
      <c r="C2000" s="373"/>
      <c r="D2000" s="373"/>
      <c r="E2000" s="13"/>
      <c r="F2000" s="11"/>
      <c r="G2000" s="25"/>
      <c r="H2000" s="31"/>
      <c r="I2000" s="30"/>
      <c r="M2000" s="25"/>
      <c r="N2000" s="31"/>
      <c r="O2000" s="30"/>
      <c r="V2000" s="12"/>
      <c r="W2000" s="12"/>
      <c r="X2000" s="14"/>
      <c r="AB2000" s="25"/>
      <c r="AC2000" s="12"/>
      <c r="AD2000" s="12"/>
      <c r="AK2000" s="12"/>
      <c r="AL2000" s="30"/>
      <c r="AM2000" s="32"/>
      <c r="AQ2000" s="12"/>
      <c r="AR2000" s="12"/>
      <c r="AS2000" s="12"/>
      <c r="AZ2000" s="49"/>
      <c r="BA2000" s="30"/>
      <c r="BB2000" s="12"/>
      <c r="BF2000" s="12"/>
      <c r="BG2000" s="12"/>
      <c r="BH2000" s="12"/>
      <c r="BO2000" s="7"/>
      <c r="BP2000" s="7"/>
      <c r="BQ2000" s="7"/>
      <c r="BU2000" s="7"/>
      <c r="BV2000" s="7"/>
      <c r="BW2000" s="7"/>
      <c r="CD2000" s="7"/>
      <c r="CE2000" s="7"/>
      <c r="CF2000" s="7"/>
      <c r="CJ2000" s="7"/>
      <c r="CK2000" s="7"/>
      <c r="CL2000" s="7"/>
    </row>
    <row r="2001" spans="1:90">
      <c r="A2001" s="11"/>
      <c r="B2001" s="373"/>
      <c r="C2001" s="373"/>
      <c r="D2001" s="373"/>
      <c r="E2001" s="13"/>
      <c r="F2001" s="11"/>
      <c r="G2001" s="25"/>
      <c r="H2001" s="31"/>
      <c r="I2001" s="30"/>
      <c r="M2001" s="25"/>
      <c r="N2001" s="31"/>
      <c r="O2001" s="30"/>
      <c r="V2001" s="12"/>
      <c r="W2001" s="12"/>
      <c r="X2001" s="14"/>
      <c r="AB2001" s="25"/>
      <c r="AC2001" s="12"/>
      <c r="AD2001" s="12"/>
      <c r="AK2001" s="12"/>
      <c r="AL2001" s="30"/>
      <c r="AM2001" s="32"/>
      <c r="AQ2001" s="12"/>
      <c r="AR2001" s="12"/>
      <c r="AS2001" s="12"/>
      <c r="AZ2001" s="49"/>
      <c r="BA2001" s="30"/>
      <c r="BB2001" s="12"/>
      <c r="BF2001" s="12"/>
      <c r="BG2001" s="12"/>
      <c r="BH2001" s="12"/>
      <c r="BO2001" s="7"/>
      <c r="BP2001" s="7"/>
      <c r="BQ2001" s="7"/>
      <c r="BU2001" s="7"/>
      <c r="BV2001" s="7"/>
      <c r="BW2001" s="7"/>
      <c r="CD2001" s="7"/>
      <c r="CE2001" s="7"/>
      <c r="CF2001" s="7"/>
      <c r="CJ2001" s="7"/>
      <c r="CK2001" s="7"/>
      <c r="CL2001" s="7"/>
    </row>
    <row r="2002" spans="1:90">
      <c r="A2002" s="11"/>
      <c r="B2002" s="373"/>
      <c r="C2002" s="373"/>
      <c r="D2002" s="373"/>
      <c r="E2002" s="13"/>
      <c r="F2002" s="11"/>
      <c r="G2002" s="25"/>
      <c r="H2002" s="31"/>
      <c r="I2002" s="30"/>
      <c r="M2002" s="25"/>
      <c r="N2002" s="31"/>
      <c r="O2002" s="30"/>
      <c r="V2002" s="12"/>
      <c r="W2002" s="12"/>
      <c r="X2002" s="14"/>
      <c r="AB2002" s="25"/>
      <c r="AC2002" s="12"/>
      <c r="AD2002" s="12"/>
      <c r="AK2002" s="12"/>
      <c r="AL2002" s="30"/>
      <c r="AM2002" s="32"/>
      <c r="AQ2002" s="12"/>
      <c r="AR2002" s="12"/>
      <c r="AS2002" s="12"/>
      <c r="AZ2002" s="49"/>
      <c r="BA2002" s="30"/>
      <c r="BB2002" s="12"/>
      <c r="BF2002" s="12"/>
      <c r="BG2002" s="12"/>
      <c r="BH2002" s="12"/>
      <c r="BO2002" s="7"/>
      <c r="BP2002" s="7"/>
      <c r="BQ2002" s="7"/>
      <c r="BU2002" s="7"/>
      <c r="BV2002" s="7"/>
      <c r="BW2002" s="7"/>
      <c r="CD2002" s="7"/>
      <c r="CE2002" s="7"/>
      <c r="CF2002" s="7"/>
      <c r="CJ2002" s="7"/>
      <c r="CK2002" s="7"/>
      <c r="CL2002" s="7"/>
    </row>
    <row r="2003" spans="1:90">
      <c r="A2003" s="11"/>
      <c r="B2003" s="373"/>
      <c r="C2003" s="373"/>
      <c r="D2003" s="373"/>
      <c r="E2003" s="13"/>
      <c r="F2003" s="11"/>
      <c r="G2003" s="25"/>
      <c r="H2003" s="31"/>
      <c r="I2003" s="30"/>
      <c r="M2003" s="25"/>
      <c r="N2003" s="31"/>
      <c r="O2003" s="30"/>
      <c r="V2003" s="12"/>
      <c r="W2003" s="12"/>
      <c r="X2003" s="14"/>
      <c r="AB2003" s="25"/>
      <c r="AC2003" s="12"/>
      <c r="AD2003" s="12"/>
      <c r="AK2003" s="12"/>
      <c r="AL2003" s="30"/>
      <c r="AM2003" s="32"/>
      <c r="AQ2003" s="12"/>
      <c r="AR2003" s="12"/>
      <c r="AS2003" s="12"/>
      <c r="AZ2003" s="49"/>
      <c r="BA2003" s="30"/>
      <c r="BB2003" s="12"/>
      <c r="BF2003" s="12"/>
      <c r="BG2003" s="12"/>
      <c r="BH2003" s="12"/>
      <c r="BO2003" s="7"/>
      <c r="BP2003" s="7"/>
      <c r="BQ2003" s="7"/>
      <c r="BU2003" s="7"/>
      <c r="BV2003" s="7"/>
      <c r="BW2003" s="7"/>
      <c r="CD2003" s="7"/>
      <c r="CE2003" s="7"/>
      <c r="CF2003" s="7"/>
      <c r="CJ2003" s="7"/>
      <c r="CK2003" s="7"/>
      <c r="CL2003" s="7"/>
    </row>
    <row r="2004" spans="1:90">
      <c r="A2004" s="11"/>
      <c r="B2004" s="373"/>
      <c r="C2004" s="373"/>
      <c r="D2004" s="373"/>
      <c r="E2004" s="13"/>
      <c r="F2004" s="11"/>
      <c r="G2004" s="25"/>
      <c r="H2004" s="31"/>
      <c r="I2004" s="30"/>
      <c r="M2004" s="25"/>
      <c r="N2004" s="31"/>
      <c r="O2004" s="30"/>
      <c r="V2004" s="12"/>
      <c r="W2004" s="12"/>
      <c r="X2004" s="14"/>
      <c r="AB2004" s="25"/>
      <c r="AC2004" s="12"/>
      <c r="AD2004" s="12"/>
      <c r="AK2004" s="12"/>
      <c r="AL2004" s="30"/>
      <c r="AM2004" s="32"/>
      <c r="AQ2004" s="12"/>
      <c r="AR2004" s="12"/>
      <c r="AS2004" s="12"/>
      <c r="AZ2004" s="49"/>
      <c r="BA2004" s="30"/>
      <c r="BB2004" s="12"/>
      <c r="BF2004" s="12"/>
      <c r="BG2004" s="12"/>
      <c r="BH2004" s="12"/>
      <c r="BO2004" s="7"/>
      <c r="BP2004" s="7"/>
      <c r="BQ2004" s="7"/>
      <c r="BU2004" s="7"/>
      <c r="BV2004" s="7"/>
      <c r="BW2004" s="7"/>
      <c r="CD2004" s="7"/>
      <c r="CE2004" s="7"/>
      <c r="CF2004" s="7"/>
      <c r="CJ2004" s="7"/>
      <c r="CK2004" s="7"/>
      <c r="CL2004" s="7"/>
    </row>
    <row r="2005" spans="1:90">
      <c r="A2005" s="11"/>
      <c r="B2005" s="373"/>
      <c r="C2005" s="373"/>
      <c r="D2005" s="373"/>
      <c r="E2005" s="13"/>
      <c r="F2005" s="11"/>
      <c r="G2005" s="25"/>
      <c r="H2005" s="31"/>
      <c r="I2005" s="30"/>
      <c r="M2005" s="25"/>
      <c r="N2005" s="31"/>
      <c r="O2005" s="30"/>
      <c r="V2005" s="12"/>
      <c r="W2005" s="12"/>
      <c r="X2005" s="14"/>
      <c r="AB2005" s="25"/>
      <c r="AC2005" s="12"/>
      <c r="AD2005" s="12"/>
      <c r="AK2005" s="12"/>
      <c r="AL2005" s="30"/>
      <c r="AM2005" s="32"/>
      <c r="AQ2005" s="12"/>
      <c r="AR2005" s="12"/>
      <c r="AS2005" s="12"/>
      <c r="AZ2005" s="49"/>
      <c r="BA2005" s="30"/>
      <c r="BB2005" s="12"/>
      <c r="BF2005" s="12"/>
      <c r="BG2005" s="12"/>
      <c r="BH2005" s="12"/>
      <c r="BO2005" s="7"/>
      <c r="BP2005" s="7"/>
      <c r="BQ2005" s="7"/>
      <c r="BU2005" s="7"/>
      <c r="BV2005" s="7"/>
      <c r="BW2005" s="7"/>
      <c r="CD2005" s="7"/>
      <c r="CE2005" s="7"/>
      <c r="CF2005" s="7"/>
      <c r="CJ2005" s="7"/>
      <c r="CK2005" s="7"/>
      <c r="CL2005" s="7"/>
    </row>
    <row r="2006" spans="1:90">
      <c r="A2006" s="11"/>
      <c r="B2006" s="373"/>
      <c r="C2006" s="373"/>
      <c r="D2006" s="373"/>
      <c r="E2006" s="13"/>
      <c r="F2006" s="11"/>
      <c r="G2006" s="25"/>
      <c r="H2006" s="31"/>
      <c r="I2006" s="30"/>
      <c r="M2006" s="25"/>
      <c r="N2006" s="31"/>
      <c r="O2006" s="30"/>
      <c r="V2006" s="12"/>
      <c r="W2006" s="12"/>
      <c r="X2006" s="14"/>
      <c r="AB2006" s="25"/>
      <c r="AC2006" s="12"/>
      <c r="AD2006" s="12"/>
      <c r="AK2006" s="12"/>
      <c r="AL2006" s="30"/>
      <c r="AM2006" s="32"/>
      <c r="AQ2006" s="12"/>
      <c r="AR2006" s="12"/>
      <c r="AS2006" s="12"/>
      <c r="AZ2006" s="49"/>
      <c r="BA2006" s="30"/>
      <c r="BB2006" s="12"/>
      <c r="BF2006" s="12"/>
      <c r="BG2006" s="12"/>
      <c r="BH2006" s="12"/>
      <c r="BO2006" s="7"/>
      <c r="BP2006" s="7"/>
      <c r="BQ2006" s="7"/>
      <c r="BU2006" s="7"/>
      <c r="BV2006" s="7"/>
      <c r="BW2006" s="7"/>
      <c r="CD2006" s="7"/>
      <c r="CE2006" s="7"/>
      <c r="CF2006" s="7"/>
      <c r="CJ2006" s="7"/>
      <c r="CK2006" s="7"/>
      <c r="CL2006" s="7"/>
    </row>
    <row r="2007" spans="1:90">
      <c r="A2007" s="11"/>
      <c r="B2007" s="373"/>
      <c r="C2007" s="373"/>
      <c r="D2007" s="373"/>
      <c r="E2007" s="13"/>
      <c r="F2007" s="11"/>
      <c r="G2007" s="25"/>
      <c r="H2007" s="31"/>
      <c r="I2007" s="30"/>
      <c r="M2007" s="25"/>
      <c r="N2007" s="31"/>
      <c r="O2007" s="30"/>
      <c r="V2007" s="12"/>
      <c r="W2007" s="12"/>
      <c r="X2007" s="14"/>
      <c r="AB2007" s="25"/>
      <c r="AC2007" s="12"/>
      <c r="AD2007" s="12"/>
      <c r="AK2007" s="12"/>
      <c r="AL2007" s="30"/>
      <c r="AM2007" s="32"/>
      <c r="AQ2007" s="12"/>
      <c r="AR2007" s="12"/>
      <c r="AS2007" s="12"/>
      <c r="AZ2007" s="49"/>
      <c r="BA2007" s="30"/>
      <c r="BB2007" s="12"/>
      <c r="BF2007" s="12"/>
      <c r="BG2007" s="12"/>
      <c r="BH2007" s="12"/>
      <c r="BO2007" s="7"/>
      <c r="BP2007" s="7"/>
      <c r="BQ2007" s="7"/>
      <c r="BU2007" s="7"/>
      <c r="BV2007" s="7"/>
      <c r="BW2007" s="7"/>
      <c r="CD2007" s="7"/>
      <c r="CE2007" s="7"/>
      <c r="CF2007" s="7"/>
      <c r="CJ2007" s="7"/>
      <c r="CK2007" s="7"/>
      <c r="CL2007" s="7"/>
    </row>
    <row r="2008" spans="1:90">
      <c r="A2008" s="11"/>
      <c r="B2008" s="373"/>
      <c r="C2008" s="373"/>
      <c r="D2008" s="373"/>
      <c r="E2008" s="13"/>
      <c r="F2008" s="11"/>
      <c r="G2008" s="25"/>
      <c r="H2008" s="31"/>
      <c r="I2008" s="30"/>
      <c r="M2008" s="25"/>
      <c r="N2008" s="31"/>
      <c r="O2008" s="30"/>
      <c r="V2008" s="12"/>
      <c r="W2008" s="12"/>
      <c r="X2008" s="14"/>
      <c r="AB2008" s="25"/>
      <c r="AC2008" s="12"/>
      <c r="AD2008" s="12"/>
      <c r="AK2008" s="12"/>
      <c r="AL2008" s="30"/>
      <c r="AM2008" s="32"/>
      <c r="AQ2008" s="12"/>
      <c r="AR2008" s="12"/>
      <c r="AS2008" s="12"/>
      <c r="AZ2008" s="49"/>
      <c r="BA2008" s="30"/>
      <c r="BB2008" s="12"/>
      <c r="BF2008" s="12"/>
      <c r="BG2008" s="12"/>
      <c r="BH2008" s="12"/>
      <c r="BO2008" s="7"/>
      <c r="BP2008" s="7"/>
      <c r="BQ2008" s="7"/>
      <c r="BU2008" s="7"/>
      <c r="BV2008" s="7"/>
      <c r="BW2008" s="7"/>
      <c r="CD2008" s="7"/>
      <c r="CE2008" s="7"/>
      <c r="CF2008" s="7"/>
      <c r="CJ2008" s="7"/>
      <c r="CK2008" s="7"/>
      <c r="CL2008" s="7"/>
    </row>
    <row r="2009" spans="1:90">
      <c r="A2009" s="11"/>
      <c r="B2009" s="373"/>
      <c r="C2009" s="373"/>
      <c r="D2009" s="373"/>
      <c r="E2009" s="13"/>
      <c r="F2009" s="11"/>
      <c r="G2009" s="25"/>
      <c r="H2009" s="31"/>
      <c r="I2009" s="30"/>
      <c r="M2009" s="25"/>
      <c r="N2009" s="31"/>
      <c r="O2009" s="30"/>
      <c r="V2009" s="12"/>
      <c r="W2009" s="12"/>
      <c r="X2009" s="14"/>
      <c r="AB2009" s="25"/>
      <c r="AC2009" s="12"/>
      <c r="AD2009" s="12"/>
      <c r="AK2009" s="12"/>
      <c r="AL2009" s="30"/>
      <c r="AM2009" s="32"/>
      <c r="AQ2009" s="12"/>
      <c r="AR2009" s="12"/>
      <c r="AS2009" s="12"/>
      <c r="AZ2009" s="49"/>
      <c r="BA2009" s="30"/>
      <c r="BB2009" s="12"/>
      <c r="BF2009" s="12"/>
      <c r="BG2009" s="12"/>
      <c r="BH2009" s="12"/>
      <c r="BO2009" s="7"/>
      <c r="BP2009" s="7"/>
      <c r="BQ2009" s="7"/>
      <c r="BU2009" s="7"/>
      <c r="BV2009" s="7"/>
      <c r="BW2009" s="7"/>
      <c r="CD2009" s="7"/>
      <c r="CE2009" s="7"/>
      <c r="CF2009" s="7"/>
      <c r="CJ2009" s="7"/>
      <c r="CK2009" s="7"/>
      <c r="CL2009" s="7"/>
    </row>
    <row r="2010" spans="1:90">
      <c r="A2010" s="11"/>
      <c r="B2010" s="373"/>
      <c r="C2010" s="373"/>
      <c r="D2010" s="373"/>
      <c r="E2010" s="13"/>
      <c r="F2010" s="11"/>
      <c r="G2010" s="25"/>
      <c r="H2010" s="31"/>
      <c r="I2010" s="30"/>
      <c r="M2010" s="25"/>
      <c r="N2010" s="31"/>
      <c r="O2010" s="30"/>
      <c r="V2010" s="12"/>
      <c r="W2010" s="12"/>
      <c r="X2010" s="14"/>
      <c r="AB2010" s="25"/>
      <c r="AC2010" s="12"/>
      <c r="AD2010" s="12"/>
      <c r="AK2010" s="12"/>
      <c r="AL2010" s="30"/>
      <c r="AM2010" s="32"/>
      <c r="AQ2010" s="12"/>
      <c r="AR2010" s="12"/>
      <c r="AS2010" s="12"/>
      <c r="AZ2010" s="49"/>
      <c r="BA2010" s="30"/>
      <c r="BB2010" s="12"/>
      <c r="BF2010" s="12"/>
      <c r="BG2010" s="12"/>
      <c r="BH2010" s="12"/>
      <c r="BO2010" s="7"/>
      <c r="BP2010" s="7"/>
      <c r="BQ2010" s="7"/>
      <c r="BU2010" s="7"/>
      <c r="BV2010" s="7"/>
      <c r="BW2010" s="7"/>
      <c r="CD2010" s="7"/>
      <c r="CE2010" s="7"/>
      <c r="CF2010" s="7"/>
      <c r="CJ2010" s="7"/>
      <c r="CK2010" s="7"/>
      <c r="CL2010" s="7"/>
    </row>
    <row r="2011" spans="1:90">
      <c r="A2011" s="11"/>
      <c r="B2011" s="373"/>
      <c r="C2011" s="373"/>
      <c r="D2011" s="373"/>
      <c r="E2011" s="13"/>
      <c r="F2011" s="11"/>
      <c r="G2011" s="25"/>
      <c r="H2011" s="31"/>
      <c r="I2011" s="30"/>
      <c r="M2011" s="25"/>
      <c r="N2011" s="31"/>
      <c r="O2011" s="30"/>
      <c r="V2011" s="12"/>
      <c r="W2011" s="12"/>
      <c r="X2011" s="14"/>
      <c r="AB2011" s="25"/>
      <c r="AC2011" s="12"/>
      <c r="AD2011" s="12"/>
      <c r="AK2011" s="12"/>
      <c r="AL2011" s="30"/>
      <c r="AM2011" s="32"/>
      <c r="AQ2011" s="12"/>
      <c r="AR2011" s="12"/>
      <c r="AS2011" s="12"/>
      <c r="AZ2011" s="49"/>
      <c r="BA2011" s="30"/>
      <c r="BB2011" s="12"/>
      <c r="BF2011" s="12"/>
      <c r="BG2011" s="12"/>
      <c r="BH2011" s="12"/>
      <c r="BO2011" s="7"/>
      <c r="BP2011" s="7"/>
      <c r="BQ2011" s="7"/>
      <c r="BU2011" s="7"/>
      <c r="BV2011" s="7"/>
      <c r="BW2011" s="7"/>
      <c r="CD2011" s="7"/>
      <c r="CE2011" s="7"/>
      <c r="CF2011" s="7"/>
      <c r="CJ2011" s="7"/>
      <c r="CK2011" s="7"/>
      <c r="CL2011" s="7"/>
    </row>
    <row r="2012" spans="1:90">
      <c r="A2012" s="11"/>
      <c r="B2012" s="373"/>
      <c r="C2012" s="373"/>
      <c r="D2012" s="373"/>
      <c r="E2012" s="13"/>
      <c r="F2012" s="11"/>
      <c r="G2012" s="25"/>
      <c r="H2012" s="31"/>
      <c r="I2012" s="30"/>
      <c r="M2012" s="25"/>
      <c r="N2012" s="31"/>
      <c r="O2012" s="30"/>
      <c r="V2012" s="12"/>
      <c r="W2012" s="12"/>
      <c r="X2012" s="14"/>
      <c r="AB2012" s="25"/>
      <c r="AC2012" s="12"/>
      <c r="AD2012" s="12"/>
      <c r="AK2012" s="12"/>
      <c r="AL2012" s="30"/>
      <c r="AM2012" s="32"/>
      <c r="AQ2012" s="12"/>
      <c r="AR2012" s="12"/>
      <c r="AS2012" s="12"/>
      <c r="AZ2012" s="49"/>
      <c r="BA2012" s="30"/>
      <c r="BB2012" s="12"/>
      <c r="BF2012" s="12"/>
      <c r="BG2012" s="12"/>
      <c r="BH2012" s="12"/>
      <c r="BO2012" s="7"/>
      <c r="BP2012" s="7"/>
      <c r="BQ2012" s="7"/>
      <c r="BU2012" s="7"/>
      <c r="BV2012" s="7"/>
      <c r="BW2012" s="7"/>
      <c r="CD2012" s="7"/>
      <c r="CE2012" s="7"/>
      <c r="CF2012" s="7"/>
      <c r="CJ2012" s="7"/>
      <c r="CK2012" s="7"/>
      <c r="CL2012" s="7"/>
    </row>
    <row r="2013" spans="1:90">
      <c r="A2013" s="11"/>
      <c r="B2013" s="373"/>
      <c r="C2013" s="373"/>
      <c r="D2013" s="373"/>
      <c r="E2013" s="13"/>
      <c r="F2013" s="11"/>
      <c r="G2013" s="25"/>
      <c r="H2013" s="31"/>
      <c r="I2013" s="30"/>
      <c r="M2013" s="25"/>
      <c r="N2013" s="31"/>
      <c r="O2013" s="30"/>
      <c r="V2013" s="12"/>
      <c r="W2013" s="12"/>
      <c r="X2013" s="14"/>
      <c r="AB2013" s="25"/>
      <c r="AC2013" s="12"/>
      <c r="AD2013" s="12"/>
      <c r="AK2013" s="12"/>
      <c r="AL2013" s="30"/>
      <c r="AM2013" s="32"/>
      <c r="AQ2013" s="12"/>
      <c r="AR2013" s="12"/>
      <c r="AS2013" s="12"/>
      <c r="AZ2013" s="49"/>
      <c r="BA2013" s="30"/>
      <c r="BB2013" s="12"/>
      <c r="BF2013" s="12"/>
      <c r="BG2013" s="12"/>
      <c r="BH2013" s="12"/>
      <c r="BO2013" s="7"/>
      <c r="BP2013" s="7"/>
      <c r="BQ2013" s="7"/>
      <c r="BU2013" s="7"/>
      <c r="BV2013" s="7"/>
      <c r="BW2013" s="7"/>
      <c r="CD2013" s="7"/>
      <c r="CE2013" s="7"/>
      <c r="CF2013" s="7"/>
      <c r="CJ2013" s="7"/>
      <c r="CK2013" s="7"/>
      <c r="CL2013" s="7"/>
    </row>
    <row r="2014" spans="1:90">
      <c r="A2014" s="11"/>
      <c r="B2014" s="373"/>
      <c r="C2014" s="373"/>
      <c r="D2014" s="373"/>
      <c r="E2014" s="13"/>
      <c r="F2014" s="11"/>
      <c r="G2014" s="25"/>
      <c r="H2014" s="31"/>
      <c r="I2014" s="30"/>
      <c r="M2014" s="25"/>
      <c r="N2014" s="31"/>
      <c r="O2014" s="30"/>
      <c r="V2014" s="12"/>
      <c r="W2014" s="12"/>
      <c r="X2014" s="14"/>
      <c r="AB2014" s="25"/>
      <c r="AC2014" s="12"/>
      <c r="AD2014" s="12"/>
      <c r="AK2014" s="12"/>
      <c r="AL2014" s="30"/>
      <c r="AM2014" s="32"/>
      <c r="AQ2014" s="12"/>
      <c r="AR2014" s="12"/>
      <c r="AS2014" s="12"/>
      <c r="AZ2014" s="49"/>
      <c r="BA2014" s="30"/>
      <c r="BB2014" s="12"/>
      <c r="BF2014" s="12"/>
      <c r="BG2014" s="12"/>
      <c r="BH2014" s="12"/>
      <c r="BO2014" s="7"/>
      <c r="BP2014" s="7"/>
      <c r="BQ2014" s="7"/>
      <c r="BU2014" s="7"/>
      <c r="BV2014" s="7"/>
      <c r="BW2014" s="7"/>
      <c r="CD2014" s="7"/>
      <c r="CE2014" s="7"/>
      <c r="CF2014" s="7"/>
      <c r="CJ2014" s="7"/>
      <c r="CK2014" s="7"/>
      <c r="CL2014" s="7"/>
    </row>
    <row r="2015" spans="1:90">
      <c r="A2015" s="11"/>
      <c r="B2015" s="373"/>
      <c r="C2015" s="373"/>
      <c r="D2015" s="373"/>
      <c r="E2015" s="13"/>
      <c r="F2015" s="11"/>
      <c r="G2015" s="25"/>
      <c r="H2015" s="31"/>
      <c r="I2015" s="30"/>
      <c r="M2015" s="25"/>
      <c r="N2015" s="31"/>
      <c r="O2015" s="30"/>
      <c r="V2015" s="12"/>
      <c r="W2015" s="12"/>
      <c r="X2015" s="14"/>
      <c r="AB2015" s="25"/>
      <c r="AC2015" s="12"/>
      <c r="AD2015" s="12"/>
      <c r="AK2015" s="12"/>
      <c r="AL2015" s="30"/>
      <c r="AM2015" s="32"/>
      <c r="AQ2015" s="12"/>
      <c r="AR2015" s="12"/>
      <c r="AS2015" s="12"/>
      <c r="AZ2015" s="49"/>
      <c r="BA2015" s="30"/>
      <c r="BB2015" s="12"/>
      <c r="BF2015" s="12"/>
      <c r="BG2015" s="12"/>
      <c r="BH2015" s="12"/>
      <c r="BO2015" s="7"/>
      <c r="BP2015" s="7"/>
      <c r="BQ2015" s="7"/>
      <c r="BU2015" s="7"/>
      <c r="BV2015" s="7"/>
      <c r="BW2015" s="7"/>
      <c r="CD2015" s="7"/>
      <c r="CE2015" s="7"/>
      <c r="CF2015" s="7"/>
      <c r="CJ2015" s="7"/>
      <c r="CK2015" s="7"/>
      <c r="CL2015" s="7"/>
    </row>
    <row r="2016" spans="1:90">
      <c r="A2016" s="11"/>
      <c r="B2016" s="373"/>
      <c r="C2016" s="373"/>
      <c r="D2016" s="373"/>
      <c r="E2016" s="13"/>
      <c r="F2016" s="11"/>
      <c r="G2016" s="25"/>
      <c r="H2016" s="31"/>
      <c r="I2016" s="30"/>
      <c r="M2016" s="25"/>
      <c r="N2016" s="31"/>
      <c r="O2016" s="30"/>
      <c r="V2016" s="12"/>
      <c r="W2016" s="12"/>
      <c r="X2016" s="14"/>
      <c r="AB2016" s="25"/>
      <c r="AC2016" s="12"/>
      <c r="AD2016" s="12"/>
      <c r="AK2016" s="12"/>
      <c r="AL2016" s="30"/>
      <c r="AM2016" s="32"/>
      <c r="AQ2016" s="12"/>
      <c r="AR2016" s="12"/>
      <c r="AS2016" s="12"/>
      <c r="AZ2016" s="49"/>
      <c r="BA2016" s="30"/>
      <c r="BB2016" s="12"/>
      <c r="BF2016" s="12"/>
      <c r="BG2016" s="12"/>
      <c r="BH2016" s="12"/>
      <c r="BO2016" s="7"/>
      <c r="BP2016" s="7"/>
      <c r="BQ2016" s="7"/>
      <c r="BU2016" s="7"/>
      <c r="BV2016" s="7"/>
      <c r="BW2016" s="7"/>
      <c r="CD2016" s="7"/>
      <c r="CE2016" s="7"/>
      <c r="CF2016" s="7"/>
      <c r="CJ2016" s="7"/>
      <c r="CK2016" s="7"/>
      <c r="CL2016" s="7"/>
    </row>
    <row r="2017" spans="1:90">
      <c r="A2017" s="11"/>
      <c r="B2017" s="373"/>
      <c r="C2017" s="373"/>
      <c r="D2017" s="373"/>
      <c r="E2017" s="13"/>
      <c r="F2017" s="11"/>
      <c r="G2017" s="25"/>
      <c r="H2017" s="31"/>
      <c r="I2017" s="30"/>
      <c r="M2017" s="25"/>
      <c r="N2017" s="31"/>
      <c r="O2017" s="30"/>
      <c r="V2017" s="12"/>
      <c r="W2017" s="12"/>
      <c r="X2017" s="14"/>
      <c r="AB2017" s="25"/>
      <c r="AC2017" s="12"/>
      <c r="AD2017" s="12"/>
      <c r="AK2017" s="12"/>
      <c r="AL2017" s="30"/>
      <c r="AM2017" s="32"/>
      <c r="AQ2017" s="12"/>
      <c r="AR2017" s="12"/>
      <c r="AS2017" s="12"/>
      <c r="AZ2017" s="49"/>
      <c r="BA2017" s="30"/>
      <c r="BB2017" s="12"/>
      <c r="BF2017" s="12"/>
      <c r="BG2017" s="12"/>
      <c r="BH2017" s="12"/>
      <c r="BO2017" s="7"/>
      <c r="BP2017" s="7"/>
      <c r="BQ2017" s="7"/>
      <c r="BU2017" s="7"/>
      <c r="BV2017" s="7"/>
      <c r="BW2017" s="7"/>
      <c r="CD2017" s="7"/>
      <c r="CE2017" s="7"/>
      <c r="CF2017" s="7"/>
      <c r="CJ2017" s="7"/>
      <c r="CK2017" s="7"/>
      <c r="CL2017" s="7"/>
    </row>
    <row r="2018" spans="1:90">
      <c r="A2018" s="11"/>
      <c r="B2018" s="373"/>
      <c r="C2018" s="373"/>
      <c r="D2018" s="373"/>
      <c r="E2018" s="13"/>
      <c r="F2018" s="11"/>
      <c r="G2018" s="25"/>
      <c r="H2018" s="31"/>
      <c r="I2018" s="30"/>
      <c r="M2018" s="25"/>
      <c r="N2018" s="31"/>
      <c r="O2018" s="30"/>
      <c r="V2018" s="12"/>
      <c r="W2018" s="12"/>
      <c r="X2018" s="14"/>
      <c r="AB2018" s="25"/>
      <c r="AC2018" s="12"/>
      <c r="AD2018" s="12"/>
      <c r="AK2018" s="12"/>
      <c r="AL2018" s="30"/>
      <c r="AM2018" s="32"/>
      <c r="AQ2018" s="12"/>
      <c r="AR2018" s="12"/>
      <c r="AS2018" s="12"/>
      <c r="AZ2018" s="49"/>
      <c r="BA2018" s="30"/>
      <c r="BB2018" s="12"/>
      <c r="BF2018" s="12"/>
      <c r="BG2018" s="12"/>
      <c r="BH2018" s="12"/>
      <c r="BO2018" s="7"/>
      <c r="BP2018" s="7"/>
      <c r="BQ2018" s="7"/>
      <c r="BU2018" s="7"/>
      <c r="BV2018" s="7"/>
      <c r="BW2018" s="7"/>
      <c r="CD2018" s="7"/>
      <c r="CE2018" s="7"/>
      <c r="CF2018" s="7"/>
      <c r="CJ2018" s="7"/>
      <c r="CK2018" s="7"/>
      <c r="CL2018" s="7"/>
    </row>
    <row r="2019" spans="1:90">
      <c r="A2019" s="11"/>
      <c r="B2019" s="373"/>
      <c r="C2019" s="373"/>
      <c r="D2019" s="373"/>
      <c r="E2019" s="13"/>
      <c r="F2019" s="11"/>
      <c r="G2019" s="25"/>
      <c r="H2019" s="31"/>
      <c r="I2019" s="30"/>
      <c r="M2019" s="25"/>
      <c r="N2019" s="31"/>
      <c r="O2019" s="30"/>
      <c r="V2019" s="12"/>
      <c r="W2019" s="12"/>
      <c r="X2019" s="14"/>
      <c r="AB2019" s="25"/>
      <c r="AC2019" s="12"/>
      <c r="AD2019" s="12"/>
      <c r="AK2019" s="12"/>
      <c r="AL2019" s="30"/>
      <c r="AM2019" s="32"/>
      <c r="AQ2019" s="12"/>
      <c r="AR2019" s="12"/>
      <c r="AS2019" s="12"/>
      <c r="AZ2019" s="49"/>
      <c r="BA2019" s="30"/>
      <c r="BB2019" s="12"/>
      <c r="BF2019" s="12"/>
      <c r="BG2019" s="12"/>
      <c r="BH2019" s="12"/>
      <c r="BO2019" s="7"/>
      <c r="BP2019" s="7"/>
      <c r="BQ2019" s="7"/>
      <c r="BU2019" s="7"/>
      <c r="BV2019" s="7"/>
      <c r="BW2019" s="7"/>
      <c r="CD2019" s="7"/>
      <c r="CE2019" s="7"/>
      <c r="CF2019" s="7"/>
      <c r="CJ2019" s="7"/>
      <c r="CK2019" s="7"/>
      <c r="CL2019" s="7"/>
    </row>
    <row r="2020" spans="1:90">
      <c r="A2020" s="11"/>
      <c r="B2020" s="373"/>
      <c r="C2020" s="373"/>
      <c r="D2020" s="373"/>
      <c r="E2020" s="13"/>
      <c r="F2020" s="11"/>
      <c r="G2020" s="25"/>
      <c r="H2020" s="31"/>
      <c r="I2020" s="30"/>
      <c r="M2020" s="25"/>
      <c r="N2020" s="31"/>
      <c r="O2020" s="30"/>
      <c r="V2020" s="12"/>
      <c r="W2020" s="12"/>
      <c r="X2020" s="14"/>
      <c r="AB2020" s="25"/>
      <c r="AC2020" s="12"/>
      <c r="AD2020" s="12"/>
      <c r="AK2020" s="12"/>
      <c r="AL2020" s="30"/>
      <c r="AM2020" s="32"/>
      <c r="AQ2020" s="12"/>
      <c r="AR2020" s="12"/>
      <c r="AS2020" s="12"/>
      <c r="AZ2020" s="49"/>
      <c r="BA2020" s="30"/>
      <c r="BB2020" s="12"/>
      <c r="BF2020" s="12"/>
      <c r="BG2020" s="12"/>
      <c r="BH2020" s="12"/>
      <c r="BO2020" s="7"/>
      <c r="BP2020" s="7"/>
      <c r="BQ2020" s="7"/>
      <c r="BU2020" s="7"/>
      <c r="BV2020" s="7"/>
      <c r="BW2020" s="7"/>
      <c r="CD2020" s="7"/>
      <c r="CE2020" s="7"/>
      <c r="CF2020" s="7"/>
      <c r="CJ2020" s="7"/>
      <c r="CK2020" s="7"/>
      <c r="CL2020" s="7"/>
    </row>
    <row r="2021" spans="1:90">
      <c r="A2021" s="11"/>
      <c r="B2021" s="373"/>
      <c r="C2021" s="373"/>
      <c r="D2021" s="373"/>
      <c r="E2021" s="13"/>
      <c r="F2021" s="11"/>
      <c r="G2021" s="25"/>
      <c r="H2021" s="31"/>
      <c r="I2021" s="30"/>
      <c r="M2021" s="25"/>
      <c r="N2021" s="31"/>
      <c r="O2021" s="30"/>
      <c r="V2021" s="12"/>
      <c r="W2021" s="12"/>
      <c r="X2021" s="14"/>
      <c r="AB2021" s="25"/>
      <c r="AC2021" s="12"/>
      <c r="AD2021" s="12"/>
      <c r="AK2021" s="12"/>
      <c r="AL2021" s="30"/>
      <c r="AM2021" s="32"/>
      <c r="AQ2021" s="12"/>
      <c r="AR2021" s="12"/>
      <c r="AS2021" s="12"/>
      <c r="AZ2021" s="49"/>
      <c r="BA2021" s="30"/>
      <c r="BB2021" s="12"/>
      <c r="BF2021" s="12"/>
      <c r="BG2021" s="12"/>
      <c r="BH2021" s="12"/>
      <c r="BO2021" s="7"/>
      <c r="BP2021" s="7"/>
      <c r="BQ2021" s="7"/>
      <c r="BU2021" s="7"/>
      <c r="BV2021" s="7"/>
      <c r="BW2021" s="7"/>
      <c r="CD2021" s="7"/>
      <c r="CE2021" s="7"/>
      <c r="CF2021" s="7"/>
      <c r="CJ2021" s="7"/>
      <c r="CK2021" s="7"/>
      <c r="CL2021" s="7"/>
    </row>
    <row r="2022" spans="1:90">
      <c r="A2022" s="11"/>
      <c r="B2022" s="373"/>
      <c r="C2022" s="373"/>
      <c r="D2022" s="373"/>
      <c r="E2022" s="13"/>
      <c r="F2022" s="11"/>
      <c r="G2022" s="25"/>
      <c r="H2022" s="31"/>
      <c r="I2022" s="30"/>
      <c r="M2022" s="25"/>
      <c r="N2022" s="31"/>
      <c r="O2022" s="30"/>
      <c r="V2022" s="12"/>
      <c r="W2022" s="12"/>
      <c r="X2022" s="14"/>
      <c r="AB2022" s="25"/>
      <c r="AC2022" s="12"/>
      <c r="AD2022" s="12"/>
      <c r="AK2022" s="12"/>
      <c r="AL2022" s="30"/>
      <c r="AM2022" s="32"/>
      <c r="AQ2022" s="12"/>
      <c r="AR2022" s="12"/>
      <c r="AS2022" s="12"/>
      <c r="AZ2022" s="49"/>
      <c r="BA2022" s="30"/>
      <c r="BB2022" s="12"/>
      <c r="BF2022" s="12"/>
      <c r="BG2022" s="12"/>
      <c r="BH2022" s="12"/>
      <c r="BO2022" s="7"/>
      <c r="BP2022" s="7"/>
      <c r="BQ2022" s="7"/>
      <c r="BU2022" s="7"/>
      <c r="BV2022" s="7"/>
      <c r="BW2022" s="7"/>
      <c r="CD2022" s="7"/>
      <c r="CE2022" s="7"/>
      <c r="CF2022" s="7"/>
      <c r="CJ2022" s="7"/>
      <c r="CK2022" s="7"/>
      <c r="CL2022" s="7"/>
    </row>
    <row r="2023" spans="1:90">
      <c r="A2023" s="11"/>
      <c r="B2023" s="373"/>
      <c r="C2023" s="373"/>
      <c r="D2023" s="373"/>
      <c r="E2023" s="13"/>
      <c r="F2023" s="11"/>
      <c r="G2023" s="25"/>
      <c r="H2023" s="31"/>
      <c r="I2023" s="30"/>
      <c r="M2023" s="25"/>
      <c r="N2023" s="31"/>
      <c r="O2023" s="30"/>
      <c r="V2023" s="12"/>
      <c r="W2023" s="12"/>
      <c r="X2023" s="14"/>
      <c r="AB2023" s="25"/>
      <c r="AC2023" s="12"/>
      <c r="AD2023" s="12"/>
      <c r="AK2023" s="12"/>
      <c r="AL2023" s="30"/>
      <c r="AM2023" s="32"/>
      <c r="AQ2023" s="12"/>
      <c r="AR2023" s="12"/>
      <c r="AS2023" s="12"/>
      <c r="AZ2023" s="49"/>
      <c r="BA2023" s="30"/>
      <c r="BB2023" s="12"/>
      <c r="BF2023" s="12"/>
      <c r="BG2023" s="12"/>
      <c r="BH2023" s="12"/>
      <c r="BO2023" s="7"/>
      <c r="BP2023" s="7"/>
      <c r="BQ2023" s="7"/>
      <c r="BU2023" s="7"/>
      <c r="BV2023" s="7"/>
      <c r="BW2023" s="7"/>
      <c r="CD2023" s="7"/>
      <c r="CE2023" s="7"/>
      <c r="CF2023" s="7"/>
      <c r="CJ2023" s="7"/>
      <c r="CK2023" s="7"/>
      <c r="CL2023" s="7"/>
    </row>
    <row r="2024" spans="1:90">
      <c r="A2024" s="11"/>
      <c r="B2024" s="373"/>
      <c r="C2024" s="373"/>
      <c r="D2024" s="373"/>
      <c r="E2024" s="13"/>
      <c r="F2024" s="11"/>
      <c r="G2024" s="25"/>
      <c r="H2024" s="31"/>
      <c r="I2024" s="30"/>
      <c r="M2024" s="25"/>
      <c r="N2024" s="31"/>
      <c r="O2024" s="30"/>
      <c r="V2024" s="12"/>
      <c r="W2024" s="12"/>
      <c r="X2024" s="14"/>
      <c r="AB2024" s="25"/>
      <c r="AC2024" s="12"/>
      <c r="AD2024" s="12"/>
      <c r="AK2024" s="12"/>
      <c r="AL2024" s="30"/>
      <c r="AM2024" s="32"/>
      <c r="AQ2024" s="12"/>
      <c r="AR2024" s="12"/>
      <c r="AS2024" s="12"/>
      <c r="AZ2024" s="49"/>
      <c r="BA2024" s="30"/>
      <c r="BB2024" s="12"/>
      <c r="BF2024" s="12"/>
      <c r="BG2024" s="12"/>
      <c r="BH2024" s="12"/>
      <c r="BO2024" s="7"/>
      <c r="BP2024" s="7"/>
      <c r="BQ2024" s="7"/>
      <c r="BU2024" s="7"/>
      <c r="BV2024" s="7"/>
      <c r="BW2024" s="7"/>
      <c r="CD2024" s="7"/>
      <c r="CE2024" s="7"/>
      <c r="CF2024" s="7"/>
      <c r="CJ2024" s="7"/>
      <c r="CK2024" s="7"/>
      <c r="CL2024" s="7"/>
    </row>
    <row r="2025" spans="1:90">
      <c r="A2025" s="11"/>
      <c r="B2025" s="373"/>
      <c r="C2025" s="373"/>
      <c r="D2025" s="373"/>
      <c r="E2025" s="13"/>
      <c r="F2025" s="11"/>
      <c r="G2025" s="25"/>
      <c r="H2025" s="31"/>
      <c r="I2025" s="30"/>
      <c r="M2025" s="25"/>
      <c r="N2025" s="31"/>
      <c r="O2025" s="30"/>
      <c r="V2025" s="12"/>
      <c r="W2025" s="12"/>
      <c r="X2025" s="14"/>
      <c r="AB2025" s="25"/>
      <c r="AC2025" s="12"/>
      <c r="AD2025" s="12"/>
      <c r="AK2025" s="12"/>
      <c r="AL2025" s="30"/>
      <c r="AM2025" s="32"/>
      <c r="AQ2025" s="12"/>
      <c r="AR2025" s="12"/>
      <c r="AS2025" s="12"/>
      <c r="AZ2025" s="49"/>
      <c r="BA2025" s="30"/>
      <c r="BB2025" s="12"/>
      <c r="BF2025" s="12"/>
      <c r="BG2025" s="12"/>
      <c r="BH2025" s="12"/>
      <c r="BO2025" s="7"/>
      <c r="BP2025" s="7"/>
      <c r="BQ2025" s="7"/>
      <c r="BU2025" s="7"/>
      <c r="BV2025" s="7"/>
      <c r="BW2025" s="7"/>
      <c r="CD2025" s="7"/>
      <c r="CE2025" s="7"/>
      <c r="CF2025" s="7"/>
      <c r="CJ2025" s="7"/>
      <c r="CK2025" s="7"/>
      <c r="CL2025" s="7"/>
    </row>
    <row r="2026" spans="1:90">
      <c r="A2026" s="11"/>
      <c r="B2026" s="373"/>
      <c r="C2026" s="373"/>
      <c r="D2026" s="373"/>
      <c r="E2026" s="13"/>
      <c r="F2026" s="11"/>
      <c r="G2026" s="25"/>
      <c r="H2026" s="31"/>
      <c r="I2026" s="30"/>
      <c r="M2026" s="25"/>
      <c r="N2026" s="31"/>
      <c r="O2026" s="30"/>
      <c r="V2026" s="12"/>
      <c r="W2026" s="12"/>
      <c r="X2026" s="14"/>
      <c r="AB2026" s="25"/>
      <c r="AC2026" s="12"/>
      <c r="AD2026" s="12"/>
      <c r="AK2026" s="12"/>
      <c r="AL2026" s="30"/>
      <c r="AM2026" s="32"/>
      <c r="AQ2026" s="12"/>
      <c r="AR2026" s="12"/>
      <c r="AS2026" s="12"/>
      <c r="AZ2026" s="49"/>
      <c r="BA2026" s="30"/>
      <c r="BB2026" s="12"/>
      <c r="BF2026" s="12"/>
      <c r="BG2026" s="12"/>
      <c r="BH2026" s="12"/>
      <c r="BO2026" s="7"/>
      <c r="BP2026" s="7"/>
      <c r="BQ2026" s="7"/>
      <c r="BU2026" s="7"/>
      <c r="BV2026" s="7"/>
      <c r="BW2026" s="7"/>
      <c r="CD2026" s="7"/>
      <c r="CE2026" s="7"/>
      <c r="CF2026" s="7"/>
      <c r="CJ2026" s="7"/>
      <c r="CK2026" s="7"/>
      <c r="CL2026" s="7"/>
    </row>
    <row r="2027" spans="1:90">
      <c r="A2027" s="11"/>
      <c r="B2027" s="373"/>
      <c r="C2027" s="373"/>
      <c r="D2027" s="373"/>
      <c r="E2027" s="13"/>
      <c r="F2027" s="11"/>
      <c r="G2027" s="25"/>
      <c r="H2027" s="31"/>
      <c r="I2027" s="30"/>
      <c r="M2027" s="25"/>
      <c r="N2027" s="31"/>
      <c r="O2027" s="30"/>
      <c r="V2027" s="12"/>
      <c r="W2027" s="12"/>
      <c r="X2027" s="14"/>
      <c r="AB2027" s="25"/>
      <c r="AC2027" s="12"/>
      <c r="AD2027" s="12"/>
      <c r="AK2027" s="12"/>
      <c r="AL2027" s="30"/>
      <c r="AM2027" s="32"/>
      <c r="AQ2027" s="12"/>
      <c r="AR2027" s="12"/>
      <c r="AS2027" s="12"/>
      <c r="AZ2027" s="49"/>
      <c r="BA2027" s="30"/>
      <c r="BB2027" s="12"/>
      <c r="BF2027" s="12"/>
      <c r="BG2027" s="12"/>
      <c r="BH2027" s="12"/>
      <c r="BO2027" s="7"/>
      <c r="BP2027" s="7"/>
      <c r="BQ2027" s="7"/>
      <c r="BU2027" s="7"/>
      <c r="BV2027" s="7"/>
      <c r="BW2027" s="7"/>
      <c r="CD2027" s="7"/>
      <c r="CE2027" s="7"/>
      <c r="CF2027" s="7"/>
      <c r="CJ2027" s="7"/>
      <c r="CK2027" s="7"/>
      <c r="CL2027" s="7"/>
    </row>
    <row r="2028" spans="1:90">
      <c r="A2028" s="11"/>
      <c r="B2028" s="373"/>
      <c r="C2028" s="373"/>
      <c r="D2028" s="373"/>
      <c r="E2028" s="13"/>
      <c r="F2028" s="11"/>
      <c r="G2028" s="25"/>
      <c r="H2028" s="31"/>
      <c r="I2028" s="30"/>
      <c r="M2028" s="25"/>
      <c r="N2028" s="31"/>
      <c r="O2028" s="30"/>
      <c r="V2028" s="12"/>
      <c r="W2028" s="12"/>
      <c r="X2028" s="14"/>
      <c r="AB2028" s="25"/>
      <c r="AC2028" s="12"/>
      <c r="AD2028" s="12"/>
      <c r="AK2028" s="12"/>
      <c r="AL2028" s="30"/>
      <c r="AM2028" s="32"/>
      <c r="AQ2028" s="12"/>
      <c r="AR2028" s="12"/>
      <c r="AS2028" s="12"/>
      <c r="AZ2028" s="49"/>
      <c r="BA2028" s="30"/>
      <c r="BB2028" s="12"/>
      <c r="BF2028" s="12"/>
      <c r="BG2028" s="12"/>
      <c r="BH2028" s="12"/>
      <c r="BO2028" s="7"/>
      <c r="BP2028" s="7"/>
      <c r="BQ2028" s="7"/>
      <c r="BU2028" s="7"/>
      <c r="BV2028" s="7"/>
      <c r="BW2028" s="7"/>
      <c r="CD2028" s="7"/>
      <c r="CE2028" s="7"/>
      <c r="CF2028" s="7"/>
      <c r="CJ2028" s="7"/>
      <c r="CK2028" s="7"/>
      <c r="CL2028" s="7"/>
    </row>
    <row r="2029" spans="1:90">
      <c r="A2029" s="11"/>
      <c r="B2029" s="373"/>
      <c r="C2029" s="373"/>
      <c r="D2029" s="373"/>
      <c r="E2029" s="13"/>
      <c r="F2029" s="11"/>
      <c r="G2029" s="25"/>
      <c r="H2029" s="31"/>
      <c r="I2029" s="30"/>
      <c r="M2029" s="25"/>
      <c r="N2029" s="31"/>
      <c r="O2029" s="30"/>
      <c r="V2029" s="12"/>
      <c r="W2029" s="12"/>
      <c r="X2029" s="14"/>
      <c r="AB2029" s="25"/>
      <c r="AC2029" s="12"/>
      <c r="AD2029" s="12"/>
      <c r="AK2029" s="12"/>
      <c r="AL2029" s="30"/>
      <c r="AM2029" s="32"/>
      <c r="AQ2029" s="12"/>
      <c r="AR2029" s="12"/>
      <c r="AS2029" s="12"/>
      <c r="AZ2029" s="49"/>
      <c r="BA2029" s="30"/>
      <c r="BB2029" s="12"/>
      <c r="BF2029" s="12"/>
      <c r="BG2029" s="12"/>
      <c r="BH2029" s="12"/>
      <c r="BO2029" s="7"/>
      <c r="BP2029" s="7"/>
      <c r="BQ2029" s="7"/>
      <c r="BU2029" s="7"/>
      <c r="BV2029" s="7"/>
      <c r="BW2029" s="7"/>
      <c r="CD2029" s="7"/>
      <c r="CE2029" s="7"/>
      <c r="CF2029" s="7"/>
      <c r="CJ2029" s="7"/>
      <c r="CK2029" s="7"/>
      <c r="CL2029" s="7"/>
    </row>
    <row r="2030" spans="1:90">
      <c r="A2030" s="11"/>
      <c r="B2030" s="373"/>
      <c r="C2030" s="373"/>
      <c r="D2030" s="373"/>
      <c r="E2030" s="13"/>
      <c r="F2030" s="11"/>
      <c r="G2030" s="25"/>
      <c r="H2030" s="31"/>
      <c r="I2030" s="30"/>
      <c r="M2030" s="25"/>
      <c r="N2030" s="31"/>
      <c r="O2030" s="30"/>
      <c r="V2030" s="12"/>
      <c r="W2030" s="12"/>
      <c r="X2030" s="14"/>
      <c r="AB2030" s="25"/>
      <c r="AC2030" s="12"/>
      <c r="AD2030" s="12"/>
      <c r="AK2030" s="12"/>
      <c r="AL2030" s="30"/>
      <c r="AM2030" s="32"/>
      <c r="AQ2030" s="12"/>
      <c r="AR2030" s="12"/>
      <c r="AS2030" s="12"/>
      <c r="AZ2030" s="49"/>
      <c r="BA2030" s="30"/>
      <c r="BB2030" s="12"/>
      <c r="BF2030" s="12"/>
      <c r="BG2030" s="12"/>
      <c r="BH2030" s="12"/>
      <c r="BO2030" s="7"/>
      <c r="BP2030" s="7"/>
      <c r="BQ2030" s="7"/>
      <c r="BU2030" s="7"/>
      <c r="BV2030" s="7"/>
      <c r="BW2030" s="7"/>
      <c r="CD2030" s="7"/>
      <c r="CE2030" s="7"/>
      <c r="CF2030" s="7"/>
      <c r="CJ2030" s="7"/>
      <c r="CK2030" s="7"/>
      <c r="CL2030" s="7"/>
    </row>
    <row r="2031" spans="1:90">
      <c r="A2031" s="11"/>
      <c r="B2031" s="373"/>
      <c r="C2031" s="373"/>
      <c r="D2031" s="373"/>
      <c r="E2031" s="13"/>
      <c r="F2031" s="11"/>
      <c r="G2031" s="25"/>
      <c r="H2031" s="31"/>
      <c r="I2031" s="30"/>
      <c r="M2031" s="25"/>
      <c r="N2031" s="31"/>
      <c r="O2031" s="30"/>
      <c r="V2031" s="12"/>
      <c r="W2031" s="12"/>
      <c r="X2031" s="14"/>
      <c r="AB2031" s="25"/>
      <c r="AC2031" s="12"/>
      <c r="AD2031" s="12"/>
      <c r="AK2031" s="12"/>
      <c r="AL2031" s="30"/>
      <c r="AM2031" s="32"/>
      <c r="AQ2031" s="12"/>
      <c r="AR2031" s="12"/>
      <c r="AS2031" s="12"/>
      <c r="AZ2031" s="49"/>
      <c r="BA2031" s="30"/>
      <c r="BB2031" s="12"/>
      <c r="BF2031" s="12"/>
      <c r="BG2031" s="12"/>
      <c r="BH2031" s="12"/>
      <c r="BO2031" s="7"/>
      <c r="BP2031" s="7"/>
      <c r="BQ2031" s="7"/>
      <c r="BU2031" s="7"/>
      <c r="BV2031" s="7"/>
      <c r="BW2031" s="7"/>
      <c r="CD2031" s="7"/>
      <c r="CE2031" s="7"/>
      <c r="CF2031" s="7"/>
      <c r="CJ2031" s="7"/>
      <c r="CK2031" s="7"/>
      <c r="CL2031" s="7"/>
    </row>
    <row r="2032" spans="1:90">
      <c r="A2032" s="11"/>
      <c r="B2032" s="373"/>
      <c r="C2032" s="373"/>
      <c r="D2032" s="373"/>
      <c r="E2032" s="13"/>
      <c r="F2032" s="11"/>
      <c r="G2032" s="25"/>
      <c r="H2032" s="31"/>
      <c r="I2032" s="30"/>
      <c r="M2032" s="25"/>
      <c r="N2032" s="31"/>
      <c r="O2032" s="30"/>
      <c r="V2032" s="12"/>
      <c r="W2032" s="12"/>
      <c r="X2032" s="14"/>
      <c r="AB2032" s="25"/>
      <c r="AC2032" s="12"/>
      <c r="AD2032" s="12"/>
      <c r="AK2032" s="12"/>
      <c r="AL2032" s="30"/>
      <c r="AM2032" s="32"/>
      <c r="AQ2032" s="12"/>
      <c r="AR2032" s="12"/>
      <c r="AS2032" s="12"/>
      <c r="AZ2032" s="49"/>
      <c r="BA2032" s="30"/>
      <c r="BB2032" s="12"/>
      <c r="BF2032" s="12"/>
      <c r="BG2032" s="12"/>
      <c r="BH2032" s="12"/>
      <c r="BO2032" s="7"/>
      <c r="BP2032" s="7"/>
      <c r="BQ2032" s="7"/>
      <c r="BU2032" s="7"/>
      <c r="BV2032" s="7"/>
      <c r="BW2032" s="7"/>
      <c r="CD2032" s="7"/>
      <c r="CE2032" s="7"/>
      <c r="CF2032" s="7"/>
      <c r="CJ2032" s="7"/>
      <c r="CK2032" s="7"/>
      <c r="CL2032" s="7"/>
    </row>
    <row r="2033" spans="1:90">
      <c r="A2033" s="11"/>
      <c r="B2033" s="373"/>
      <c r="C2033" s="373"/>
      <c r="D2033" s="373"/>
      <c r="E2033" s="13"/>
      <c r="F2033" s="11"/>
      <c r="G2033" s="25"/>
      <c r="H2033" s="31"/>
      <c r="I2033" s="30"/>
      <c r="M2033" s="25"/>
      <c r="N2033" s="31"/>
      <c r="O2033" s="30"/>
      <c r="V2033" s="12"/>
      <c r="W2033" s="12"/>
      <c r="X2033" s="14"/>
      <c r="AB2033" s="25"/>
      <c r="AC2033" s="12"/>
      <c r="AD2033" s="12"/>
      <c r="AK2033" s="12"/>
      <c r="AL2033" s="30"/>
      <c r="AM2033" s="32"/>
      <c r="AQ2033" s="12"/>
      <c r="AR2033" s="12"/>
      <c r="AS2033" s="12"/>
      <c r="AZ2033" s="49"/>
      <c r="BA2033" s="30"/>
      <c r="BB2033" s="12"/>
      <c r="BF2033" s="12"/>
      <c r="BG2033" s="12"/>
      <c r="BH2033" s="12"/>
      <c r="BO2033" s="7"/>
      <c r="BP2033" s="7"/>
      <c r="BQ2033" s="7"/>
      <c r="BU2033" s="7"/>
      <c r="BV2033" s="7"/>
      <c r="BW2033" s="7"/>
      <c r="CD2033" s="7"/>
      <c r="CE2033" s="7"/>
      <c r="CF2033" s="7"/>
      <c r="CJ2033" s="7"/>
      <c r="CK2033" s="7"/>
      <c r="CL2033" s="7"/>
    </row>
    <row r="2034" spans="1:90">
      <c r="A2034" s="11"/>
      <c r="B2034" s="373"/>
      <c r="C2034" s="373"/>
      <c r="D2034" s="373"/>
      <c r="E2034" s="13"/>
      <c r="F2034" s="11"/>
      <c r="G2034" s="25"/>
      <c r="H2034" s="31"/>
      <c r="I2034" s="30"/>
      <c r="M2034" s="25"/>
      <c r="N2034" s="31"/>
      <c r="O2034" s="30"/>
      <c r="V2034" s="12"/>
      <c r="W2034" s="12"/>
      <c r="X2034" s="14"/>
      <c r="AB2034" s="25"/>
      <c r="AC2034" s="12"/>
      <c r="AD2034" s="12"/>
      <c r="AK2034" s="12"/>
      <c r="AL2034" s="30"/>
      <c r="AM2034" s="32"/>
      <c r="AQ2034" s="12"/>
      <c r="AR2034" s="12"/>
      <c r="AS2034" s="12"/>
      <c r="AZ2034" s="49"/>
      <c r="BA2034" s="30"/>
      <c r="BB2034" s="12"/>
      <c r="BF2034" s="12"/>
      <c r="BG2034" s="12"/>
      <c r="BH2034" s="12"/>
      <c r="BO2034" s="7"/>
      <c r="BP2034" s="7"/>
      <c r="BQ2034" s="7"/>
      <c r="BU2034" s="7"/>
      <c r="BV2034" s="7"/>
      <c r="BW2034" s="7"/>
      <c r="CD2034" s="7"/>
      <c r="CE2034" s="7"/>
      <c r="CF2034" s="7"/>
      <c r="CJ2034" s="7"/>
      <c r="CK2034" s="7"/>
      <c r="CL2034" s="7"/>
    </row>
    <row r="2035" spans="1:90">
      <c r="A2035" s="11"/>
      <c r="B2035" s="373"/>
      <c r="C2035" s="373"/>
      <c r="D2035" s="373"/>
      <c r="E2035" s="13"/>
      <c r="F2035" s="11"/>
      <c r="G2035" s="25"/>
      <c r="H2035" s="31"/>
      <c r="I2035" s="30"/>
      <c r="M2035" s="25"/>
      <c r="N2035" s="31"/>
      <c r="O2035" s="30"/>
      <c r="V2035" s="12"/>
      <c r="W2035" s="12"/>
      <c r="X2035" s="14"/>
      <c r="AB2035" s="25"/>
      <c r="AC2035" s="12"/>
      <c r="AD2035" s="12"/>
      <c r="AK2035" s="12"/>
      <c r="AL2035" s="30"/>
      <c r="AM2035" s="32"/>
      <c r="AQ2035" s="12"/>
      <c r="AR2035" s="12"/>
      <c r="AS2035" s="12"/>
      <c r="AZ2035" s="49"/>
      <c r="BA2035" s="30"/>
      <c r="BB2035" s="12"/>
      <c r="BF2035" s="12"/>
      <c r="BG2035" s="12"/>
      <c r="BH2035" s="12"/>
      <c r="BO2035" s="7"/>
      <c r="BP2035" s="7"/>
      <c r="BQ2035" s="7"/>
      <c r="BU2035" s="7"/>
      <c r="BV2035" s="7"/>
      <c r="BW2035" s="7"/>
      <c r="CD2035" s="7"/>
      <c r="CE2035" s="7"/>
      <c r="CF2035" s="7"/>
      <c r="CJ2035" s="7"/>
      <c r="CK2035" s="7"/>
      <c r="CL2035" s="7"/>
    </row>
    <row r="2036" spans="1:90">
      <c r="A2036" s="11"/>
      <c r="B2036" s="373"/>
      <c r="C2036" s="373"/>
      <c r="D2036" s="373"/>
      <c r="E2036" s="13"/>
      <c r="F2036" s="11"/>
      <c r="G2036" s="25"/>
      <c r="H2036" s="31"/>
      <c r="I2036" s="30"/>
      <c r="M2036" s="25"/>
      <c r="N2036" s="31"/>
      <c r="O2036" s="30"/>
      <c r="V2036" s="12"/>
      <c r="W2036" s="12"/>
      <c r="X2036" s="14"/>
      <c r="AB2036" s="25"/>
      <c r="AC2036" s="12"/>
      <c r="AD2036" s="12"/>
      <c r="AK2036" s="12"/>
      <c r="AL2036" s="30"/>
      <c r="AM2036" s="32"/>
      <c r="AQ2036" s="12"/>
      <c r="AR2036" s="12"/>
      <c r="AS2036" s="12"/>
      <c r="AZ2036" s="49"/>
      <c r="BA2036" s="30"/>
      <c r="BB2036" s="12"/>
      <c r="BF2036" s="12"/>
      <c r="BG2036" s="12"/>
      <c r="BH2036" s="12"/>
      <c r="BO2036" s="7"/>
      <c r="BP2036" s="7"/>
      <c r="BQ2036" s="7"/>
      <c r="BU2036" s="7"/>
      <c r="BV2036" s="7"/>
      <c r="BW2036" s="7"/>
      <c r="CD2036" s="7"/>
      <c r="CE2036" s="7"/>
      <c r="CF2036" s="7"/>
      <c r="CJ2036" s="7"/>
      <c r="CK2036" s="7"/>
      <c r="CL2036" s="7"/>
    </row>
    <row r="2037" spans="1:90">
      <c r="A2037" s="11"/>
      <c r="B2037" s="373"/>
      <c r="C2037" s="373"/>
      <c r="D2037" s="373"/>
      <c r="E2037" s="13"/>
      <c r="F2037" s="11"/>
      <c r="G2037" s="25"/>
      <c r="H2037" s="31"/>
      <c r="I2037" s="30"/>
      <c r="M2037" s="25"/>
      <c r="N2037" s="31"/>
      <c r="O2037" s="30"/>
      <c r="V2037" s="12"/>
      <c r="W2037" s="12"/>
      <c r="X2037" s="14"/>
      <c r="AB2037" s="25"/>
      <c r="AC2037" s="12"/>
      <c r="AD2037" s="12"/>
      <c r="AK2037" s="12"/>
      <c r="AL2037" s="30"/>
      <c r="AM2037" s="32"/>
      <c r="AQ2037" s="12"/>
      <c r="AR2037" s="12"/>
      <c r="AS2037" s="12"/>
      <c r="AZ2037" s="49"/>
      <c r="BA2037" s="30"/>
      <c r="BB2037" s="12"/>
      <c r="BF2037" s="12"/>
      <c r="BG2037" s="12"/>
      <c r="BH2037" s="12"/>
      <c r="BO2037" s="7"/>
      <c r="BP2037" s="7"/>
      <c r="BQ2037" s="7"/>
      <c r="BU2037" s="7"/>
      <c r="BV2037" s="7"/>
      <c r="BW2037" s="7"/>
      <c r="CD2037" s="7"/>
      <c r="CE2037" s="7"/>
      <c r="CF2037" s="7"/>
      <c r="CJ2037" s="7"/>
      <c r="CK2037" s="7"/>
      <c r="CL2037" s="7"/>
    </row>
    <row r="2038" spans="1:90">
      <c r="A2038" s="11"/>
      <c r="B2038" s="373"/>
      <c r="C2038" s="373"/>
      <c r="D2038" s="373"/>
      <c r="E2038" s="13"/>
      <c r="F2038" s="11"/>
      <c r="G2038" s="25"/>
      <c r="H2038" s="31"/>
      <c r="I2038" s="30"/>
      <c r="M2038" s="25"/>
      <c r="N2038" s="31"/>
      <c r="O2038" s="30"/>
      <c r="V2038" s="12"/>
      <c r="W2038" s="12"/>
      <c r="X2038" s="14"/>
      <c r="AB2038" s="25"/>
      <c r="AC2038" s="12"/>
      <c r="AD2038" s="12"/>
      <c r="AK2038" s="12"/>
      <c r="AL2038" s="30"/>
      <c r="AM2038" s="32"/>
      <c r="AQ2038" s="12"/>
      <c r="AR2038" s="12"/>
      <c r="AS2038" s="12"/>
      <c r="AZ2038" s="49"/>
      <c r="BA2038" s="30"/>
      <c r="BB2038" s="12"/>
      <c r="BF2038" s="12"/>
      <c r="BG2038" s="12"/>
      <c r="BH2038" s="12"/>
      <c r="BO2038" s="7"/>
      <c r="BP2038" s="7"/>
      <c r="BQ2038" s="7"/>
      <c r="BU2038" s="7"/>
      <c r="BV2038" s="7"/>
      <c r="BW2038" s="7"/>
      <c r="CD2038" s="7"/>
      <c r="CE2038" s="7"/>
      <c r="CF2038" s="7"/>
      <c r="CJ2038" s="7"/>
      <c r="CK2038" s="7"/>
      <c r="CL2038" s="7"/>
    </row>
    <row r="2039" spans="1:90">
      <c r="A2039" s="11"/>
      <c r="B2039" s="373"/>
      <c r="C2039" s="373"/>
      <c r="D2039" s="373"/>
      <c r="E2039" s="13"/>
      <c r="F2039" s="11"/>
      <c r="G2039" s="25"/>
      <c r="H2039" s="31"/>
      <c r="I2039" s="30"/>
      <c r="M2039" s="25"/>
      <c r="N2039" s="31"/>
      <c r="O2039" s="30"/>
      <c r="V2039" s="12"/>
      <c r="W2039" s="12"/>
      <c r="X2039" s="14"/>
      <c r="AB2039" s="25"/>
      <c r="AC2039" s="12"/>
      <c r="AD2039" s="12"/>
      <c r="AK2039" s="12"/>
      <c r="AL2039" s="30"/>
      <c r="AM2039" s="32"/>
      <c r="AQ2039" s="12"/>
      <c r="AR2039" s="12"/>
      <c r="AS2039" s="12"/>
      <c r="AZ2039" s="49"/>
      <c r="BA2039" s="30"/>
      <c r="BB2039" s="12"/>
      <c r="BF2039" s="12"/>
      <c r="BG2039" s="12"/>
      <c r="BH2039" s="12"/>
      <c r="BO2039" s="7"/>
      <c r="BP2039" s="7"/>
      <c r="BQ2039" s="7"/>
      <c r="BU2039" s="7"/>
      <c r="BV2039" s="7"/>
      <c r="BW2039" s="7"/>
      <c r="CD2039" s="7"/>
      <c r="CE2039" s="7"/>
      <c r="CF2039" s="7"/>
      <c r="CJ2039" s="7"/>
      <c r="CK2039" s="7"/>
      <c r="CL2039" s="7"/>
    </row>
    <row r="2040" spans="1:90">
      <c r="A2040" s="11"/>
      <c r="B2040" s="373"/>
      <c r="C2040" s="373"/>
      <c r="D2040" s="373"/>
      <c r="E2040" s="13"/>
      <c r="F2040" s="11"/>
      <c r="G2040" s="25"/>
      <c r="H2040" s="31"/>
      <c r="I2040" s="30"/>
      <c r="M2040" s="25"/>
      <c r="N2040" s="31"/>
      <c r="O2040" s="30"/>
      <c r="V2040" s="12"/>
      <c r="W2040" s="12"/>
      <c r="X2040" s="14"/>
      <c r="AB2040" s="25"/>
      <c r="AC2040" s="12"/>
      <c r="AD2040" s="12"/>
      <c r="AK2040" s="12"/>
      <c r="AL2040" s="30"/>
      <c r="AM2040" s="32"/>
      <c r="AQ2040" s="12"/>
      <c r="AR2040" s="12"/>
      <c r="AS2040" s="12"/>
      <c r="AZ2040" s="49"/>
      <c r="BA2040" s="30"/>
      <c r="BB2040" s="12"/>
      <c r="BF2040" s="12"/>
      <c r="BG2040" s="12"/>
      <c r="BH2040" s="12"/>
      <c r="BO2040" s="7"/>
      <c r="BP2040" s="7"/>
      <c r="BQ2040" s="7"/>
      <c r="BU2040" s="7"/>
      <c r="BV2040" s="7"/>
      <c r="BW2040" s="7"/>
      <c r="CD2040" s="7"/>
      <c r="CE2040" s="7"/>
      <c r="CF2040" s="7"/>
      <c r="CJ2040" s="7"/>
      <c r="CK2040" s="7"/>
      <c r="CL2040" s="7"/>
    </row>
    <row r="2041" spans="1:90">
      <c r="A2041" s="11"/>
      <c r="B2041" s="373"/>
      <c r="C2041" s="373"/>
      <c r="D2041" s="373"/>
      <c r="E2041" s="13"/>
      <c r="F2041" s="11"/>
      <c r="G2041" s="25"/>
      <c r="H2041" s="31"/>
      <c r="I2041" s="30"/>
      <c r="M2041" s="25"/>
      <c r="N2041" s="31"/>
      <c r="O2041" s="30"/>
      <c r="V2041" s="12"/>
      <c r="W2041" s="12"/>
      <c r="X2041" s="14"/>
      <c r="AB2041" s="25"/>
      <c r="AC2041" s="12"/>
      <c r="AD2041" s="12"/>
      <c r="AK2041" s="12"/>
      <c r="AL2041" s="30"/>
      <c r="AM2041" s="32"/>
      <c r="AQ2041" s="12"/>
      <c r="AR2041" s="12"/>
      <c r="AS2041" s="12"/>
      <c r="AZ2041" s="49"/>
      <c r="BA2041" s="30"/>
      <c r="BB2041" s="12"/>
      <c r="BF2041" s="12"/>
      <c r="BG2041" s="12"/>
      <c r="BH2041" s="12"/>
      <c r="BO2041" s="7"/>
      <c r="BP2041" s="7"/>
      <c r="BQ2041" s="7"/>
      <c r="BU2041" s="7"/>
      <c r="BV2041" s="7"/>
      <c r="BW2041" s="7"/>
      <c r="CD2041" s="7"/>
      <c r="CE2041" s="7"/>
      <c r="CF2041" s="7"/>
      <c r="CJ2041" s="7"/>
      <c r="CK2041" s="7"/>
      <c r="CL2041" s="7"/>
    </row>
    <row r="2042" spans="1:90">
      <c r="A2042" s="11"/>
      <c r="B2042" s="373"/>
      <c r="C2042" s="373"/>
      <c r="D2042" s="373"/>
      <c r="E2042" s="13"/>
      <c r="F2042" s="11"/>
      <c r="G2042" s="25"/>
      <c r="H2042" s="31"/>
      <c r="I2042" s="30"/>
      <c r="M2042" s="25"/>
      <c r="N2042" s="31"/>
      <c r="O2042" s="30"/>
      <c r="V2042" s="12"/>
      <c r="W2042" s="12"/>
      <c r="X2042" s="14"/>
      <c r="AB2042" s="25"/>
      <c r="AC2042" s="12"/>
      <c r="AD2042" s="12"/>
      <c r="AK2042" s="12"/>
      <c r="AL2042" s="30"/>
      <c r="AM2042" s="32"/>
      <c r="AQ2042" s="12"/>
      <c r="AR2042" s="12"/>
      <c r="AS2042" s="12"/>
      <c r="AZ2042" s="49"/>
      <c r="BA2042" s="30"/>
      <c r="BB2042" s="12"/>
      <c r="BF2042" s="12"/>
      <c r="BG2042" s="12"/>
      <c r="BH2042" s="12"/>
      <c r="BO2042" s="7"/>
      <c r="BP2042" s="7"/>
      <c r="BQ2042" s="7"/>
      <c r="BU2042" s="7"/>
      <c r="BV2042" s="7"/>
      <c r="BW2042" s="7"/>
      <c r="CD2042" s="7"/>
      <c r="CE2042" s="7"/>
      <c r="CF2042" s="7"/>
      <c r="CJ2042" s="7"/>
      <c r="CK2042" s="7"/>
      <c r="CL2042" s="7"/>
    </row>
    <row r="2043" spans="1:90">
      <c r="A2043" s="11"/>
      <c r="B2043" s="373"/>
      <c r="C2043" s="373"/>
      <c r="D2043" s="373"/>
      <c r="E2043" s="13"/>
      <c r="F2043" s="11"/>
      <c r="G2043" s="25"/>
      <c r="H2043" s="31"/>
      <c r="I2043" s="30"/>
      <c r="M2043" s="25"/>
      <c r="N2043" s="31"/>
      <c r="O2043" s="30"/>
      <c r="V2043" s="12"/>
      <c r="W2043" s="12"/>
      <c r="X2043" s="14"/>
      <c r="AB2043" s="25"/>
      <c r="AC2043" s="12"/>
      <c r="AD2043" s="12"/>
      <c r="AK2043" s="12"/>
      <c r="AL2043" s="30"/>
      <c r="AM2043" s="32"/>
      <c r="AQ2043" s="12"/>
      <c r="AR2043" s="12"/>
      <c r="AS2043" s="12"/>
      <c r="AZ2043" s="49"/>
      <c r="BA2043" s="30"/>
      <c r="BB2043" s="12"/>
      <c r="BF2043" s="12"/>
      <c r="BG2043" s="12"/>
      <c r="BH2043" s="12"/>
      <c r="BO2043" s="7"/>
      <c r="BP2043" s="7"/>
      <c r="BQ2043" s="7"/>
      <c r="BU2043" s="7"/>
      <c r="BV2043" s="7"/>
      <c r="BW2043" s="7"/>
      <c r="CD2043" s="7"/>
      <c r="CE2043" s="7"/>
      <c r="CF2043" s="7"/>
      <c r="CJ2043" s="7"/>
      <c r="CK2043" s="7"/>
      <c r="CL2043" s="7"/>
    </row>
    <row r="2044" spans="1:90">
      <c r="A2044" s="11"/>
      <c r="B2044" s="373"/>
      <c r="C2044" s="373"/>
      <c r="D2044" s="373"/>
      <c r="E2044" s="13"/>
      <c r="F2044" s="11"/>
      <c r="G2044" s="25"/>
      <c r="H2044" s="31"/>
      <c r="I2044" s="30"/>
      <c r="M2044" s="25"/>
      <c r="N2044" s="31"/>
      <c r="O2044" s="30"/>
      <c r="V2044" s="12"/>
      <c r="W2044" s="12"/>
      <c r="X2044" s="14"/>
      <c r="AB2044" s="25"/>
      <c r="AC2044" s="12"/>
      <c r="AD2044" s="12"/>
      <c r="AK2044" s="12"/>
      <c r="AL2044" s="30"/>
      <c r="AM2044" s="32"/>
      <c r="AQ2044" s="12"/>
      <c r="AR2044" s="12"/>
      <c r="AS2044" s="12"/>
      <c r="AZ2044" s="49"/>
      <c r="BA2044" s="30"/>
      <c r="BB2044" s="12"/>
      <c r="BF2044" s="12"/>
      <c r="BG2044" s="12"/>
      <c r="BH2044" s="12"/>
      <c r="BO2044" s="7"/>
      <c r="BP2044" s="7"/>
      <c r="BQ2044" s="7"/>
      <c r="BU2044" s="7"/>
      <c r="BV2044" s="7"/>
      <c r="BW2044" s="7"/>
      <c r="CD2044" s="7"/>
      <c r="CE2044" s="7"/>
      <c r="CF2044" s="7"/>
      <c r="CJ2044" s="7"/>
      <c r="CK2044" s="7"/>
      <c r="CL2044" s="7"/>
    </row>
    <row r="2045" spans="1:90">
      <c r="A2045" s="11"/>
      <c r="B2045" s="373"/>
      <c r="C2045" s="373"/>
      <c r="D2045" s="373"/>
      <c r="E2045" s="13"/>
      <c r="F2045" s="11"/>
      <c r="G2045" s="25"/>
      <c r="H2045" s="31"/>
      <c r="I2045" s="30"/>
      <c r="M2045" s="25"/>
      <c r="N2045" s="31"/>
      <c r="O2045" s="30"/>
      <c r="V2045" s="12"/>
      <c r="W2045" s="12"/>
      <c r="X2045" s="14"/>
      <c r="AB2045" s="25"/>
      <c r="AC2045" s="12"/>
      <c r="AD2045" s="12"/>
      <c r="AK2045" s="12"/>
      <c r="AL2045" s="30"/>
      <c r="AM2045" s="32"/>
      <c r="AQ2045" s="12"/>
      <c r="AR2045" s="12"/>
      <c r="AS2045" s="12"/>
      <c r="AZ2045" s="49"/>
      <c r="BA2045" s="30"/>
      <c r="BB2045" s="12"/>
      <c r="BF2045" s="12"/>
      <c r="BG2045" s="12"/>
      <c r="BH2045" s="12"/>
      <c r="BO2045" s="7"/>
      <c r="BP2045" s="7"/>
      <c r="BQ2045" s="7"/>
      <c r="BU2045" s="7"/>
      <c r="BV2045" s="7"/>
      <c r="BW2045" s="7"/>
      <c r="CD2045" s="7"/>
      <c r="CE2045" s="7"/>
      <c r="CF2045" s="7"/>
      <c r="CJ2045" s="7"/>
      <c r="CK2045" s="7"/>
      <c r="CL2045" s="7"/>
    </row>
    <row r="2046" spans="1:90">
      <c r="A2046" s="11"/>
      <c r="B2046" s="373"/>
      <c r="C2046" s="373"/>
      <c r="D2046" s="373"/>
      <c r="E2046" s="13"/>
      <c r="F2046" s="11"/>
      <c r="G2046" s="25"/>
      <c r="H2046" s="31"/>
      <c r="I2046" s="30"/>
      <c r="M2046" s="25"/>
      <c r="N2046" s="31"/>
      <c r="O2046" s="30"/>
      <c r="V2046" s="12"/>
      <c r="W2046" s="12"/>
      <c r="X2046" s="14"/>
      <c r="AB2046" s="25"/>
      <c r="AC2046" s="12"/>
      <c r="AD2046" s="12"/>
      <c r="AK2046" s="12"/>
      <c r="AL2046" s="30"/>
      <c r="AM2046" s="32"/>
      <c r="AQ2046" s="12"/>
      <c r="AR2046" s="12"/>
      <c r="AS2046" s="12"/>
      <c r="AZ2046" s="49"/>
      <c r="BA2046" s="30"/>
      <c r="BB2046" s="12"/>
      <c r="BF2046" s="12"/>
      <c r="BG2046" s="12"/>
      <c r="BH2046" s="12"/>
      <c r="BO2046" s="7"/>
      <c r="BP2046" s="7"/>
      <c r="BQ2046" s="7"/>
      <c r="BU2046" s="7"/>
      <c r="BV2046" s="7"/>
      <c r="BW2046" s="7"/>
      <c r="CD2046" s="7"/>
      <c r="CE2046" s="7"/>
      <c r="CF2046" s="7"/>
      <c r="CJ2046" s="7"/>
      <c r="CK2046" s="7"/>
      <c r="CL2046" s="7"/>
    </row>
    <row r="2047" spans="1:90">
      <c r="A2047" s="11"/>
      <c r="B2047" s="373"/>
      <c r="C2047" s="373"/>
      <c r="D2047" s="373"/>
      <c r="E2047" s="13"/>
      <c r="F2047" s="11"/>
      <c r="G2047" s="25"/>
      <c r="H2047" s="31"/>
      <c r="I2047" s="30"/>
      <c r="M2047" s="25"/>
      <c r="N2047" s="31"/>
      <c r="O2047" s="30"/>
      <c r="V2047" s="12"/>
      <c r="W2047" s="12"/>
      <c r="X2047" s="14"/>
      <c r="AB2047" s="25"/>
      <c r="AC2047" s="12"/>
      <c r="AD2047" s="12"/>
      <c r="AK2047" s="12"/>
      <c r="AL2047" s="30"/>
      <c r="AM2047" s="32"/>
      <c r="AQ2047" s="12"/>
      <c r="AR2047" s="12"/>
      <c r="AS2047" s="12"/>
      <c r="AZ2047" s="49"/>
      <c r="BA2047" s="30"/>
      <c r="BB2047" s="12"/>
      <c r="BF2047" s="12"/>
      <c r="BG2047" s="12"/>
      <c r="BH2047" s="12"/>
      <c r="BO2047" s="7"/>
      <c r="BP2047" s="7"/>
      <c r="BQ2047" s="7"/>
      <c r="BU2047" s="7"/>
      <c r="BV2047" s="7"/>
      <c r="BW2047" s="7"/>
      <c r="CD2047" s="7"/>
      <c r="CE2047" s="7"/>
      <c r="CF2047" s="7"/>
      <c r="CJ2047" s="7"/>
      <c r="CK2047" s="7"/>
      <c r="CL2047" s="7"/>
    </row>
    <row r="2048" spans="1:90">
      <c r="A2048" s="11"/>
      <c r="B2048" s="373"/>
      <c r="C2048" s="373"/>
      <c r="D2048" s="373"/>
      <c r="E2048" s="13"/>
      <c r="F2048" s="11"/>
      <c r="G2048" s="25"/>
      <c r="H2048" s="31"/>
      <c r="I2048" s="30"/>
      <c r="M2048" s="25"/>
      <c r="N2048" s="31"/>
      <c r="O2048" s="30"/>
      <c r="V2048" s="12"/>
      <c r="W2048" s="12"/>
      <c r="X2048" s="14"/>
      <c r="AB2048" s="25"/>
      <c r="AC2048" s="12"/>
      <c r="AD2048" s="12"/>
      <c r="AK2048" s="12"/>
      <c r="AL2048" s="30"/>
      <c r="AM2048" s="32"/>
      <c r="AQ2048" s="12"/>
      <c r="AR2048" s="12"/>
      <c r="AS2048" s="12"/>
      <c r="AZ2048" s="49"/>
      <c r="BA2048" s="30"/>
      <c r="BB2048" s="12"/>
      <c r="BF2048" s="12"/>
      <c r="BG2048" s="12"/>
      <c r="BH2048" s="12"/>
      <c r="BO2048" s="7"/>
      <c r="BP2048" s="7"/>
      <c r="BQ2048" s="7"/>
      <c r="BU2048" s="7"/>
      <c r="BV2048" s="7"/>
      <c r="BW2048" s="7"/>
      <c r="CD2048" s="7"/>
      <c r="CE2048" s="7"/>
      <c r="CF2048" s="7"/>
      <c r="CJ2048" s="7"/>
      <c r="CK2048" s="7"/>
      <c r="CL2048" s="7"/>
    </row>
    <row r="2049" spans="1:90">
      <c r="A2049" s="11"/>
      <c r="B2049" s="373"/>
      <c r="C2049" s="373"/>
      <c r="D2049" s="373"/>
      <c r="E2049" s="13"/>
      <c r="F2049" s="11"/>
      <c r="G2049" s="25"/>
      <c r="H2049" s="31"/>
      <c r="I2049" s="30"/>
      <c r="M2049" s="25"/>
      <c r="N2049" s="31"/>
      <c r="O2049" s="30"/>
      <c r="V2049" s="12"/>
      <c r="W2049" s="12"/>
      <c r="X2049" s="14"/>
      <c r="AB2049" s="25"/>
      <c r="AC2049" s="12"/>
      <c r="AD2049" s="12"/>
      <c r="AK2049" s="12"/>
      <c r="AL2049" s="30"/>
      <c r="AM2049" s="32"/>
      <c r="AQ2049" s="12"/>
      <c r="AR2049" s="12"/>
      <c r="AS2049" s="12"/>
      <c r="AZ2049" s="49"/>
      <c r="BA2049" s="30"/>
      <c r="BB2049" s="12"/>
      <c r="BF2049" s="12"/>
      <c r="BG2049" s="12"/>
      <c r="BH2049" s="12"/>
      <c r="BO2049" s="7"/>
      <c r="BP2049" s="7"/>
      <c r="BQ2049" s="7"/>
      <c r="BU2049" s="7"/>
      <c r="BV2049" s="7"/>
      <c r="BW2049" s="7"/>
      <c r="CD2049" s="7"/>
      <c r="CE2049" s="7"/>
      <c r="CF2049" s="7"/>
      <c r="CJ2049" s="7"/>
      <c r="CK2049" s="7"/>
      <c r="CL2049" s="7"/>
    </row>
    <row r="2050" spans="1:90">
      <c r="A2050" s="11"/>
      <c r="B2050" s="373"/>
      <c r="C2050" s="373"/>
      <c r="D2050" s="373"/>
      <c r="E2050" s="13"/>
      <c r="F2050" s="11"/>
      <c r="G2050" s="25"/>
      <c r="H2050" s="31"/>
      <c r="I2050" s="30"/>
      <c r="M2050" s="25"/>
      <c r="N2050" s="31"/>
      <c r="O2050" s="30"/>
      <c r="V2050" s="12"/>
      <c r="W2050" s="12"/>
      <c r="X2050" s="14"/>
      <c r="AB2050" s="25"/>
      <c r="AC2050" s="12"/>
      <c r="AD2050" s="12"/>
      <c r="AK2050" s="12"/>
      <c r="AL2050" s="30"/>
      <c r="AM2050" s="32"/>
      <c r="AQ2050" s="12"/>
      <c r="AR2050" s="12"/>
      <c r="AS2050" s="12"/>
      <c r="AZ2050" s="49"/>
      <c r="BA2050" s="30"/>
      <c r="BB2050" s="12"/>
      <c r="BF2050" s="12"/>
      <c r="BG2050" s="12"/>
      <c r="BH2050" s="12"/>
      <c r="BO2050" s="7"/>
      <c r="BP2050" s="7"/>
      <c r="BQ2050" s="7"/>
      <c r="BU2050" s="7"/>
      <c r="BV2050" s="7"/>
      <c r="BW2050" s="7"/>
      <c r="CD2050" s="7"/>
      <c r="CE2050" s="7"/>
      <c r="CF2050" s="7"/>
      <c r="CJ2050" s="7"/>
      <c r="CK2050" s="7"/>
      <c r="CL2050" s="7"/>
    </row>
    <row r="2051" spans="1:90">
      <c r="A2051" s="11"/>
      <c r="B2051" s="373"/>
      <c r="C2051" s="373"/>
      <c r="D2051" s="373"/>
      <c r="E2051" s="13"/>
      <c r="F2051" s="11"/>
      <c r="G2051" s="25"/>
      <c r="H2051" s="31"/>
      <c r="I2051" s="30"/>
      <c r="M2051" s="25"/>
      <c r="N2051" s="31"/>
      <c r="O2051" s="30"/>
      <c r="V2051" s="12"/>
      <c r="W2051" s="12"/>
      <c r="X2051" s="14"/>
      <c r="AB2051" s="25"/>
      <c r="AC2051" s="12"/>
      <c r="AD2051" s="12"/>
      <c r="AK2051" s="12"/>
      <c r="AL2051" s="30"/>
      <c r="AM2051" s="32"/>
      <c r="AQ2051" s="12"/>
      <c r="AR2051" s="12"/>
      <c r="AS2051" s="12"/>
      <c r="AZ2051" s="49"/>
      <c r="BA2051" s="30"/>
      <c r="BB2051" s="12"/>
      <c r="BF2051" s="12"/>
      <c r="BG2051" s="12"/>
      <c r="BH2051" s="12"/>
      <c r="BO2051" s="7"/>
      <c r="BP2051" s="7"/>
      <c r="BQ2051" s="7"/>
      <c r="BU2051" s="7"/>
      <c r="BV2051" s="7"/>
      <c r="BW2051" s="7"/>
      <c r="CD2051" s="7"/>
      <c r="CE2051" s="7"/>
      <c r="CF2051" s="7"/>
      <c r="CJ2051" s="7"/>
      <c r="CK2051" s="7"/>
      <c r="CL2051" s="7"/>
    </row>
    <row r="2052" spans="1:90">
      <c r="A2052" s="11"/>
      <c r="B2052" s="373"/>
      <c r="C2052" s="373"/>
      <c r="D2052" s="373"/>
      <c r="E2052" s="13"/>
      <c r="F2052" s="11"/>
      <c r="G2052" s="25"/>
      <c r="H2052" s="31"/>
      <c r="I2052" s="30"/>
      <c r="M2052" s="25"/>
      <c r="N2052" s="31"/>
      <c r="O2052" s="30"/>
      <c r="V2052" s="12"/>
      <c r="W2052" s="12"/>
      <c r="X2052" s="14"/>
      <c r="AB2052" s="25"/>
      <c r="AC2052" s="12"/>
      <c r="AD2052" s="12"/>
      <c r="AK2052" s="12"/>
      <c r="AL2052" s="30"/>
      <c r="AM2052" s="32"/>
      <c r="AQ2052" s="12"/>
      <c r="AR2052" s="12"/>
      <c r="AS2052" s="12"/>
      <c r="AZ2052" s="49"/>
      <c r="BA2052" s="30"/>
      <c r="BB2052" s="12"/>
      <c r="BF2052" s="12"/>
      <c r="BG2052" s="12"/>
      <c r="BH2052" s="12"/>
      <c r="BO2052" s="7"/>
      <c r="BP2052" s="7"/>
      <c r="BQ2052" s="7"/>
      <c r="BU2052" s="7"/>
      <c r="BV2052" s="7"/>
      <c r="BW2052" s="7"/>
      <c r="CD2052" s="7"/>
      <c r="CE2052" s="7"/>
      <c r="CF2052" s="7"/>
      <c r="CJ2052" s="7"/>
      <c r="CK2052" s="7"/>
      <c r="CL2052" s="7"/>
    </row>
    <row r="2053" spans="1:90">
      <c r="A2053" s="11"/>
      <c r="B2053" s="373"/>
      <c r="C2053" s="373"/>
      <c r="D2053" s="373"/>
      <c r="E2053" s="13"/>
      <c r="F2053" s="11"/>
      <c r="G2053" s="25"/>
      <c r="H2053" s="31"/>
      <c r="I2053" s="30"/>
      <c r="M2053" s="25"/>
      <c r="N2053" s="31"/>
      <c r="O2053" s="30"/>
      <c r="V2053" s="12"/>
      <c r="W2053" s="12"/>
      <c r="X2053" s="14"/>
      <c r="AB2053" s="25"/>
      <c r="AC2053" s="12"/>
      <c r="AD2053" s="12"/>
      <c r="AK2053" s="12"/>
      <c r="AL2053" s="30"/>
      <c r="AM2053" s="32"/>
      <c r="AQ2053" s="12"/>
      <c r="AR2053" s="12"/>
      <c r="AS2053" s="12"/>
      <c r="AZ2053" s="49"/>
      <c r="BA2053" s="30"/>
      <c r="BB2053" s="12"/>
      <c r="BF2053" s="12"/>
      <c r="BG2053" s="12"/>
      <c r="BH2053" s="12"/>
      <c r="BO2053" s="7"/>
      <c r="BP2053" s="7"/>
      <c r="BQ2053" s="7"/>
      <c r="BU2053" s="7"/>
      <c r="BV2053" s="7"/>
      <c r="BW2053" s="7"/>
      <c r="CD2053" s="7"/>
      <c r="CE2053" s="7"/>
      <c r="CF2053" s="7"/>
      <c r="CJ2053" s="7"/>
      <c r="CK2053" s="7"/>
      <c r="CL2053" s="7"/>
    </row>
    <row r="2054" spans="1:90">
      <c r="A2054" s="11"/>
      <c r="B2054" s="373"/>
      <c r="C2054" s="373"/>
      <c r="D2054" s="373"/>
      <c r="E2054" s="13"/>
      <c r="F2054" s="11"/>
      <c r="G2054" s="25"/>
      <c r="H2054" s="31"/>
      <c r="I2054" s="30"/>
      <c r="M2054" s="25"/>
      <c r="N2054" s="31"/>
      <c r="O2054" s="30"/>
      <c r="V2054" s="12"/>
      <c r="W2054" s="12"/>
      <c r="X2054" s="14"/>
      <c r="AB2054" s="25"/>
      <c r="AC2054" s="12"/>
      <c r="AD2054" s="12"/>
      <c r="AK2054" s="12"/>
      <c r="AL2054" s="30"/>
      <c r="AM2054" s="32"/>
      <c r="AQ2054" s="12"/>
      <c r="AR2054" s="12"/>
      <c r="AS2054" s="12"/>
      <c r="AZ2054" s="49"/>
      <c r="BA2054" s="30"/>
      <c r="BB2054" s="12"/>
      <c r="BF2054" s="12"/>
      <c r="BG2054" s="12"/>
      <c r="BH2054" s="12"/>
      <c r="BO2054" s="7"/>
      <c r="BP2054" s="7"/>
      <c r="BQ2054" s="7"/>
      <c r="BU2054" s="7"/>
      <c r="BV2054" s="7"/>
      <c r="BW2054" s="7"/>
      <c r="CD2054" s="7"/>
      <c r="CE2054" s="7"/>
      <c r="CF2054" s="7"/>
      <c r="CJ2054" s="7"/>
      <c r="CK2054" s="7"/>
      <c r="CL2054" s="7"/>
    </row>
    <row r="2055" spans="1:90">
      <c r="A2055" s="11"/>
      <c r="B2055" s="373"/>
      <c r="C2055" s="373"/>
      <c r="D2055" s="373"/>
      <c r="E2055" s="13"/>
      <c r="F2055" s="11"/>
      <c r="G2055" s="25"/>
      <c r="H2055" s="31"/>
      <c r="I2055" s="30"/>
      <c r="M2055" s="25"/>
      <c r="N2055" s="31"/>
      <c r="O2055" s="30"/>
      <c r="V2055" s="12"/>
      <c r="W2055" s="12"/>
      <c r="X2055" s="14"/>
      <c r="AB2055" s="25"/>
      <c r="AC2055" s="12"/>
      <c r="AD2055" s="12"/>
      <c r="AK2055" s="12"/>
      <c r="AL2055" s="30"/>
      <c r="AM2055" s="32"/>
      <c r="AQ2055" s="12"/>
      <c r="AR2055" s="12"/>
      <c r="AS2055" s="12"/>
      <c r="AZ2055" s="49"/>
      <c r="BA2055" s="30"/>
      <c r="BB2055" s="12"/>
      <c r="BF2055" s="12"/>
      <c r="BG2055" s="12"/>
      <c r="BH2055" s="12"/>
      <c r="BO2055" s="7"/>
      <c r="BP2055" s="7"/>
      <c r="BQ2055" s="7"/>
      <c r="BU2055" s="7"/>
      <c r="BV2055" s="7"/>
      <c r="BW2055" s="7"/>
      <c r="CD2055" s="7"/>
      <c r="CE2055" s="7"/>
      <c r="CF2055" s="7"/>
      <c r="CJ2055" s="7"/>
      <c r="CK2055" s="7"/>
      <c r="CL2055" s="7"/>
    </row>
    <row r="2056" spans="1:90">
      <c r="A2056" s="11"/>
      <c r="B2056" s="373"/>
      <c r="C2056" s="373"/>
      <c r="D2056" s="373"/>
      <c r="E2056" s="13"/>
      <c r="F2056" s="11"/>
      <c r="G2056" s="25"/>
      <c r="H2056" s="31"/>
      <c r="I2056" s="30"/>
      <c r="M2056" s="25"/>
      <c r="N2056" s="31"/>
      <c r="O2056" s="30"/>
      <c r="V2056" s="12"/>
      <c r="W2056" s="12"/>
      <c r="X2056" s="14"/>
      <c r="AB2056" s="25"/>
      <c r="AC2056" s="12"/>
      <c r="AD2056" s="12"/>
      <c r="AK2056" s="12"/>
      <c r="AL2056" s="30"/>
      <c r="AM2056" s="32"/>
      <c r="AQ2056" s="12"/>
      <c r="AR2056" s="12"/>
      <c r="AS2056" s="12"/>
      <c r="AZ2056" s="49"/>
      <c r="BA2056" s="30"/>
      <c r="BB2056" s="12"/>
      <c r="BF2056" s="12"/>
      <c r="BG2056" s="12"/>
      <c r="BH2056" s="12"/>
      <c r="BO2056" s="7"/>
      <c r="BP2056" s="7"/>
      <c r="BQ2056" s="7"/>
      <c r="BU2056" s="7"/>
      <c r="BV2056" s="7"/>
      <c r="BW2056" s="7"/>
      <c r="CD2056" s="7"/>
      <c r="CE2056" s="7"/>
      <c r="CF2056" s="7"/>
      <c r="CJ2056" s="7"/>
      <c r="CK2056" s="7"/>
      <c r="CL2056" s="7"/>
    </row>
    <row r="2057" spans="1:90">
      <c r="A2057" s="11"/>
      <c r="B2057" s="373"/>
      <c r="C2057" s="373"/>
      <c r="D2057" s="373"/>
      <c r="E2057" s="13"/>
      <c r="F2057" s="11"/>
      <c r="G2057" s="25"/>
      <c r="H2057" s="31"/>
      <c r="I2057" s="30"/>
      <c r="M2057" s="25"/>
      <c r="N2057" s="31"/>
      <c r="O2057" s="30"/>
      <c r="V2057" s="12"/>
      <c r="W2057" s="12"/>
      <c r="X2057" s="14"/>
      <c r="AB2057" s="25"/>
      <c r="AC2057" s="12"/>
      <c r="AD2057" s="12"/>
      <c r="AK2057" s="12"/>
      <c r="AL2057" s="30"/>
      <c r="AM2057" s="32"/>
      <c r="AQ2057" s="12"/>
      <c r="AR2057" s="12"/>
      <c r="AS2057" s="12"/>
      <c r="AZ2057" s="49"/>
      <c r="BA2057" s="30"/>
      <c r="BB2057" s="12"/>
      <c r="BF2057" s="12"/>
      <c r="BG2057" s="12"/>
      <c r="BH2057" s="12"/>
      <c r="BO2057" s="7"/>
      <c r="BP2057" s="7"/>
      <c r="BQ2057" s="7"/>
      <c r="BU2057" s="7"/>
      <c r="BV2057" s="7"/>
      <c r="BW2057" s="7"/>
      <c r="CD2057" s="7"/>
      <c r="CE2057" s="7"/>
      <c r="CF2057" s="7"/>
      <c r="CJ2057" s="7"/>
      <c r="CK2057" s="7"/>
      <c r="CL2057" s="7"/>
    </row>
    <row r="2058" spans="1:90">
      <c r="A2058" s="11"/>
      <c r="B2058" s="373"/>
      <c r="C2058" s="373"/>
      <c r="D2058" s="373"/>
      <c r="E2058" s="13"/>
      <c r="F2058" s="11"/>
      <c r="G2058" s="25"/>
      <c r="H2058" s="31"/>
      <c r="I2058" s="30"/>
      <c r="M2058" s="25"/>
      <c r="N2058" s="31"/>
      <c r="O2058" s="30"/>
      <c r="V2058" s="12"/>
      <c r="W2058" s="12"/>
      <c r="X2058" s="14"/>
      <c r="AB2058" s="25"/>
      <c r="AC2058" s="12"/>
      <c r="AD2058" s="12"/>
      <c r="AK2058" s="12"/>
      <c r="AL2058" s="30"/>
      <c r="AM2058" s="32"/>
      <c r="AQ2058" s="12"/>
      <c r="AR2058" s="12"/>
      <c r="AS2058" s="12"/>
      <c r="AZ2058" s="49"/>
      <c r="BA2058" s="30"/>
      <c r="BB2058" s="12"/>
      <c r="BF2058" s="12"/>
      <c r="BG2058" s="12"/>
      <c r="BH2058" s="12"/>
      <c r="BO2058" s="7"/>
      <c r="BP2058" s="7"/>
      <c r="BQ2058" s="7"/>
      <c r="BU2058" s="7"/>
      <c r="BV2058" s="7"/>
      <c r="BW2058" s="7"/>
      <c r="CD2058" s="7"/>
      <c r="CE2058" s="7"/>
      <c r="CF2058" s="7"/>
      <c r="CJ2058" s="7"/>
      <c r="CK2058" s="7"/>
      <c r="CL2058" s="7"/>
    </row>
    <row r="2059" spans="1:90">
      <c r="A2059" s="11"/>
      <c r="B2059" s="373"/>
      <c r="C2059" s="373"/>
      <c r="D2059" s="373"/>
      <c r="E2059" s="13"/>
      <c r="F2059" s="11"/>
      <c r="G2059" s="25"/>
      <c r="H2059" s="31"/>
      <c r="I2059" s="30"/>
      <c r="M2059" s="25"/>
      <c r="N2059" s="31"/>
      <c r="O2059" s="30"/>
      <c r="V2059" s="12"/>
      <c r="W2059" s="12"/>
      <c r="X2059" s="14"/>
      <c r="AB2059" s="25"/>
      <c r="AC2059" s="12"/>
      <c r="AD2059" s="12"/>
      <c r="AK2059" s="12"/>
      <c r="AL2059" s="30"/>
      <c r="AM2059" s="32"/>
      <c r="AQ2059" s="12"/>
      <c r="AR2059" s="12"/>
      <c r="AS2059" s="12"/>
      <c r="AZ2059" s="49"/>
      <c r="BA2059" s="30"/>
      <c r="BB2059" s="12"/>
      <c r="BF2059" s="12"/>
      <c r="BG2059" s="12"/>
      <c r="BH2059" s="12"/>
      <c r="BO2059" s="7"/>
      <c r="BP2059" s="7"/>
      <c r="BQ2059" s="7"/>
      <c r="BU2059" s="7"/>
      <c r="BV2059" s="7"/>
      <c r="BW2059" s="7"/>
      <c r="CD2059" s="7"/>
      <c r="CE2059" s="7"/>
      <c r="CF2059" s="7"/>
      <c r="CJ2059" s="7"/>
      <c r="CK2059" s="7"/>
      <c r="CL2059" s="7"/>
    </row>
    <row r="2060" spans="1:90">
      <c r="A2060" s="11"/>
      <c r="B2060" s="373"/>
      <c r="C2060" s="373"/>
      <c r="D2060" s="373"/>
      <c r="E2060" s="13"/>
      <c r="F2060" s="11"/>
      <c r="G2060" s="25"/>
      <c r="H2060" s="31"/>
      <c r="I2060" s="30"/>
      <c r="M2060" s="25"/>
      <c r="N2060" s="31"/>
      <c r="O2060" s="30"/>
      <c r="V2060" s="12"/>
      <c r="W2060" s="12"/>
      <c r="X2060" s="14"/>
      <c r="AB2060" s="25"/>
      <c r="AC2060" s="12"/>
      <c r="AD2060" s="12"/>
      <c r="AK2060" s="12"/>
      <c r="AL2060" s="30"/>
      <c r="AM2060" s="32"/>
      <c r="AQ2060" s="12"/>
      <c r="AR2060" s="12"/>
      <c r="AS2060" s="12"/>
      <c r="AZ2060" s="49"/>
      <c r="BA2060" s="30"/>
      <c r="BB2060" s="12"/>
      <c r="BF2060" s="12"/>
      <c r="BG2060" s="12"/>
      <c r="BH2060" s="12"/>
      <c r="BO2060" s="7"/>
      <c r="BP2060" s="7"/>
      <c r="BQ2060" s="7"/>
      <c r="BU2060" s="7"/>
      <c r="BV2060" s="7"/>
      <c r="BW2060" s="7"/>
      <c r="CD2060" s="7"/>
      <c r="CE2060" s="7"/>
      <c r="CF2060" s="7"/>
      <c r="CJ2060" s="7"/>
      <c r="CK2060" s="7"/>
      <c r="CL2060" s="7"/>
    </row>
    <row r="2061" spans="1:90">
      <c r="A2061" s="11"/>
      <c r="B2061" s="373"/>
      <c r="C2061" s="373"/>
      <c r="D2061" s="373"/>
      <c r="E2061" s="13"/>
      <c r="F2061" s="11"/>
      <c r="G2061" s="25"/>
      <c r="H2061" s="31"/>
      <c r="I2061" s="30"/>
      <c r="M2061" s="25"/>
      <c r="N2061" s="31"/>
      <c r="O2061" s="30"/>
      <c r="V2061" s="12"/>
      <c r="W2061" s="12"/>
      <c r="X2061" s="14"/>
      <c r="AB2061" s="25"/>
      <c r="AC2061" s="12"/>
      <c r="AD2061" s="12"/>
      <c r="AK2061" s="12"/>
      <c r="AL2061" s="30"/>
      <c r="AM2061" s="32"/>
      <c r="AQ2061" s="12"/>
      <c r="AR2061" s="12"/>
      <c r="AS2061" s="12"/>
      <c r="AZ2061" s="49"/>
      <c r="BA2061" s="30"/>
      <c r="BB2061" s="12"/>
      <c r="BF2061" s="12"/>
      <c r="BG2061" s="12"/>
      <c r="BH2061" s="12"/>
      <c r="BO2061" s="7"/>
      <c r="BP2061" s="7"/>
      <c r="BQ2061" s="7"/>
      <c r="BU2061" s="7"/>
      <c r="BV2061" s="7"/>
      <c r="BW2061" s="7"/>
      <c r="CD2061" s="7"/>
      <c r="CE2061" s="7"/>
      <c r="CF2061" s="7"/>
      <c r="CJ2061" s="7"/>
      <c r="CK2061" s="7"/>
      <c r="CL2061" s="7"/>
    </row>
    <row r="2062" spans="1:90">
      <c r="A2062" s="11"/>
      <c r="B2062" s="373"/>
      <c r="C2062" s="373"/>
      <c r="D2062" s="373"/>
      <c r="E2062" s="13"/>
      <c r="F2062" s="11"/>
      <c r="G2062" s="25"/>
      <c r="H2062" s="31"/>
      <c r="I2062" s="30"/>
      <c r="M2062" s="25"/>
      <c r="N2062" s="31"/>
      <c r="O2062" s="30"/>
      <c r="V2062" s="12"/>
      <c r="W2062" s="12"/>
      <c r="X2062" s="14"/>
      <c r="AB2062" s="25"/>
      <c r="AC2062" s="12"/>
      <c r="AD2062" s="12"/>
      <c r="AK2062" s="12"/>
      <c r="AL2062" s="30"/>
      <c r="AM2062" s="32"/>
      <c r="AQ2062" s="12"/>
      <c r="AR2062" s="12"/>
      <c r="AS2062" s="12"/>
      <c r="AZ2062" s="49"/>
      <c r="BA2062" s="30"/>
      <c r="BB2062" s="12"/>
      <c r="BF2062" s="12"/>
      <c r="BG2062" s="12"/>
      <c r="BH2062" s="12"/>
      <c r="BO2062" s="7"/>
      <c r="BP2062" s="7"/>
      <c r="BQ2062" s="7"/>
      <c r="BU2062" s="7"/>
      <c r="BV2062" s="7"/>
      <c r="BW2062" s="7"/>
      <c r="CD2062" s="7"/>
      <c r="CE2062" s="7"/>
      <c r="CF2062" s="7"/>
      <c r="CJ2062" s="7"/>
      <c r="CK2062" s="7"/>
      <c r="CL2062" s="7"/>
    </row>
    <row r="2063" spans="1:90">
      <c r="A2063" s="11"/>
      <c r="B2063" s="373"/>
      <c r="C2063" s="373"/>
      <c r="D2063" s="373"/>
      <c r="E2063" s="13"/>
      <c r="F2063" s="11"/>
      <c r="G2063" s="25"/>
      <c r="H2063" s="31"/>
      <c r="I2063" s="30"/>
      <c r="M2063" s="25"/>
      <c r="N2063" s="31"/>
      <c r="O2063" s="30"/>
      <c r="V2063" s="12"/>
      <c r="W2063" s="12"/>
      <c r="X2063" s="14"/>
      <c r="AB2063" s="25"/>
      <c r="AC2063" s="12"/>
      <c r="AD2063" s="12"/>
      <c r="AK2063" s="12"/>
      <c r="AL2063" s="30"/>
      <c r="AM2063" s="32"/>
      <c r="AQ2063" s="12"/>
      <c r="AR2063" s="12"/>
      <c r="AS2063" s="12"/>
      <c r="AZ2063" s="49"/>
      <c r="BA2063" s="30"/>
      <c r="BB2063" s="12"/>
      <c r="BF2063" s="12"/>
      <c r="BG2063" s="12"/>
      <c r="BH2063" s="12"/>
      <c r="BO2063" s="7"/>
      <c r="BP2063" s="7"/>
      <c r="BQ2063" s="7"/>
      <c r="BU2063" s="7"/>
      <c r="BV2063" s="7"/>
      <c r="BW2063" s="7"/>
      <c r="CD2063" s="7"/>
      <c r="CE2063" s="7"/>
      <c r="CF2063" s="7"/>
      <c r="CJ2063" s="7"/>
      <c r="CK2063" s="7"/>
      <c r="CL2063" s="7"/>
    </row>
    <row r="2064" spans="1:90">
      <c r="A2064" s="11"/>
      <c r="B2064" s="373"/>
      <c r="C2064" s="373"/>
      <c r="D2064" s="373"/>
      <c r="E2064" s="13"/>
      <c r="F2064" s="11"/>
      <c r="G2064" s="25"/>
      <c r="H2064" s="31"/>
      <c r="I2064" s="30"/>
      <c r="M2064" s="25"/>
      <c r="N2064" s="31"/>
      <c r="O2064" s="30"/>
      <c r="V2064" s="12"/>
      <c r="W2064" s="12"/>
      <c r="X2064" s="14"/>
      <c r="AB2064" s="25"/>
      <c r="AC2064" s="12"/>
      <c r="AD2064" s="12"/>
      <c r="AK2064" s="12"/>
      <c r="AL2064" s="30"/>
      <c r="AM2064" s="32"/>
      <c r="AQ2064" s="12"/>
      <c r="AR2064" s="12"/>
      <c r="AS2064" s="12"/>
      <c r="AZ2064" s="49"/>
      <c r="BA2064" s="30"/>
      <c r="BB2064" s="12"/>
      <c r="BF2064" s="12"/>
      <c r="BG2064" s="12"/>
      <c r="BH2064" s="12"/>
      <c r="BO2064" s="7"/>
      <c r="BP2064" s="7"/>
      <c r="BQ2064" s="7"/>
      <c r="BU2064" s="7"/>
      <c r="BV2064" s="7"/>
      <c r="BW2064" s="7"/>
      <c r="CD2064" s="7"/>
      <c r="CE2064" s="7"/>
      <c r="CF2064" s="7"/>
      <c r="CJ2064" s="7"/>
      <c r="CK2064" s="7"/>
      <c r="CL2064" s="7"/>
    </row>
    <row r="2065" spans="1:90">
      <c r="A2065" s="11"/>
      <c r="B2065" s="373"/>
      <c r="C2065" s="373"/>
      <c r="D2065" s="373"/>
      <c r="E2065" s="13"/>
      <c r="F2065" s="11"/>
      <c r="G2065" s="25"/>
      <c r="H2065" s="31"/>
      <c r="I2065" s="30"/>
      <c r="M2065" s="25"/>
      <c r="N2065" s="31"/>
      <c r="O2065" s="30"/>
      <c r="V2065" s="12"/>
      <c r="W2065" s="12"/>
      <c r="X2065" s="14"/>
      <c r="AB2065" s="25"/>
      <c r="AC2065" s="12"/>
      <c r="AD2065" s="12"/>
      <c r="AK2065" s="12"/>
      <c r="AL2065" s="30"/>
      <c r="AM2065" s="32"/>
      <c r="AQ2065" s="12"/>
      <c r="AR2065" s="12"/>
      <c r="AS2065" s="12"/>
      <c r="AZ2065" s="49"/>
      <c r="BA2065" s="30"/>
      <c r="BB2065" s="12"/>
      <c r="BF2065" s="12"/>
      <c r="BG2065" s="12"/>
      <c r="BH2065" s="12"/>
      <c r="BO2065" s="7"/>
      <c r="BP2065" s="7"/>
      <c r="BQ2065" s="7"/>
      <c r="BU2065" s="7"/>
      <c r="BV2065" s="7"/>
      <c r="BW2065" s="7"/>
      <c r="CD2065" s="7"/>
      <c r="CE2065" s="7"/>
      <c r="CF2065" s="7"/>
      <c r="CJ2065" s="7"/>
      <c r="CK2065" s="7"/>
      <c r="CL2065" s="7"/>
    </row>
    <row r="2066" spans="1:90">
      <c r="A2066" s="11"/>
      <c r="B2066" s="373"/>
      <c r="C2066" s="373"/>
      <c r="D2066" s="373"/>
      <c r="E2066" s="13"/>
      <c r="F2066" s="11"/>
      <c r="G2066" s="25"/>
      <c r="H2066" s="31"/>
      <c r="I2066" s="30"/>
      <c r="M2066" s="25"/>
      <c r="N2066" s="31"/>
      <c r="O2066" s="30"/>
      <c r="V2066" s="12"/>
      <c r="W2066" s="12"/>
      <c r="X2066" s="14"/>
      <c r="AB2066" s="25"/>
      <c r="AC2066" s="12"/>
      <c r="AD2066" s="12"/>
      <c r="AK2066" s="12"/>
      <c r="AL2066" s="30"/>
      <c r="AM2066" s="32"/>
      <c r="AQ2066" s="12"/>
      <c r="AR2066" s="12"/>
      <c r="AS2066" s="12"/>
      <c r="AZ2066" s="49"/>
      <c r="BA2066" s="30"/>
      <c r="BB2066" s="12"/>
      <c r="BF2066" s="12"/>
      <c r="BG2066" s="12"/>
      <c r="BH2066" s="12"/>
      <c r="BO2066" s="7"/>
      <c r="BP2066" s="7"/>
      <c r="BQ2066" s="7"/>
      <c r="BU2066" s="7"/>
      <c r="BV2066" s="7"/>
      <c r="BW2066" s="7"/>
      <c r="CD2066" s="7"/>
      <c r="CE2066" s="7"/>
      <c r="CF2066" s="7"/>
      <c r="CJ2066" s="7"/>
      <c r="CK2066" s="7"/>
      <c r="CL2066" s="7"/>
    </row>
    <row r="2067" spans="1:90">
      <c r="A2067" s="11"/>
      <c r="B2067" s="373"/>
      <c r="C2067" s="373"/>
      <c r="D2067" s="373"/>
      <c r="E2067" s="13"/>
      <c r="F2067" s="11"/>
      <c r="G2067" s="25"/>
      <c r="H2067" s="31"/>
      <c r="I2067" s="30"/>
      <c r="M2067" s="25"/>
      <c r="N2067" s="31"/>
      <c r="O2067" s="30"/>
      <c r="V2067" s="12"/>
      <c r="W2067" s="12"/>
      <c r="X2067" s="14"/>
      <c r="AB2067" s="25"/>
      <c r="AC2067" s="12"/>
      <c r="AD2067" s="12"/>
      <c r="AK2067" s="12"/>
      <c r="AL2067" s="30"/>
      <c r="AM2067" s="32"/>
      <c r="AQ2067" s="12"/>
      <c r="AR2067" s="12"/>
      <c r="AS2067" s="12"/>
      <c r="AZ2067" s="49"/>
      <c r="BA2067" s="30"/>
      <c r="BB2067" s="12"/>
      <c r="BF2067" s="12"/>
      <c r="BG2067" s="12"/>
      <c r="BH2067" s="12"/>
      <c r="BO2067" s="7"/>
      <c r="BP2067" s="7"/>
      <c r="BQ2067" s="7"/>
      <c r="BU2067" s="7"/>
      <c r="BV2067" s="7"/>
      <c r="BW2067" s="7"/>
      <c r="CD2067" s="7"/>
      <c r="CE2067" s="7"/>
      <c r="CF2067" s="7"/>
      <c r="CJ2067" s="7"/>
      <c r="CK2067" s="7"/>
      <c r="CL2067" s="7"/>
    </row>
    <row r="2068" spans="1:90">
      <c r="A2068" s="11"/>
      <c r="B2068" s="373"/>
      <c r="C2068" s="373"/>
      <c r="D2068" s="373"/>
      <c r="E2068" s="13"/>
      <c r="F2068" s="11"/>
      <c r="G2068" s="25"/>
      <c r="H2068" s="31"/>
      <c r="I2068" s="30"/>
      <c r="M2068" s="25"/>
      <c r="N2068" s="31"/>
      <c r="O2068" s="30"/>
      <c r="V2068" s="12"/>
      <c r="W2068" s="12"/>
      <c r="X2068" s="14"/>
      <c r="AB2068" s="25"/>
      <c r="AC2068" s="12"/>
      <c r="AD2068" s="12"/>
      <c r="AK2068" s="12"/>
      <c r="AL2068" s="30"/>
      <c r="AM2068" s="32"/>
      <c r="AQ2068" s="12"/>
      <c r="AR2068" s="12"/>
      <c r="AS2068" s="12"/>
      <c r="AZ2068" s="49"/>
      <c r="BA2068" s="30"/>
      <c r="BB2068" s="12"/>
      <c r="BF2068" s="12"/>
      <c r="BG2068" s="12"/>
      <c r="BH2068" s="12"/>
      <c r="BO2068" s="7"/>
      <c r="BP2068" s="7"/>
      <c r="BQ2068" s="7"/>
      <c r="BU2068" s="7"/>
      <c r="BV2068" s="7"/>
      <c r="BW2068" s="7"/>
      <c r="CD2068" s="7"/>
      <c r="CE2068" s="7"/>
      <c r="CF2068" s="7"/>
      <c r="CJ2068" s="7"/>
      <c r="CK2068" s="7"/>
      <c r="CL2068" s="7"/>
    </row>
    <row r="2069" spans="1:90">
      <c r="A2069" s="11"/>
      <c r="B2069" s="373"/>
      <c r="C2069" s="373"/>
      <c r="D2069" s="373"/>
      <c r="E2069" s="13"/>
      <c r="F2069" s="11"/>
      <c r="G2069" s="25"/>
      <c r="H2069" s="31"/>
      <c r="I2069" s="30"/>
      <c r="M2069" s="25"/>
      <c r="N2069" s="31"/>
      <c r="O2069" s="30"/>
      <c r="V2069" s="12"/>
      <c r="W2069" s="12"/>
      <c r="X2069" s="14"/>
      <c r="AB2069" s="25"/>
      <c r="AC2069" s="12"/>
      <c r="AD2069" s="12"/>
      <c r="AK2069" s="12"/>
      <c r="AL2069" s="30"/>
      <c r="AM2069" s="32"/>
      <c r="AQ2069" s="12"/>
      <c r="AR2069" s="12"/>
      <c r="AS2069" s="12"/>
      <c r="AZ2069" s="49"/>
      <c r="BA2069" s="30"/>
      <c r="BB2069" s="12"/>
      <c r="BF2069" s="12"/>
      <c r="BG2069" s="12"/>
      <c r="BH2069" s="12"/>
      <c r="BO2069" s="7"/>
      <c r="BP2069" s="7"/>
      <c r="BQ2069" s="7"/>
      <c r="BU2069" s="7"/>
      <c r="BV2069" s="7"/>
      <c r="BW2069" s="7"/>
      <c r="CD2069" s="7"/>
      <c r="CE2069" s="7"/>
      <c r="CF2069" s="7"/>
      <c r="CJ2069" s="7"/>
      <c r="CK2069" s="7"/>
      <c r="CL2069" s="7"/>
    </row>
    <row r="2070" spans="1:90">
      <c r="A2070" s="11"/>
      <c r="B2070" s="373"/>
      <c r="C2070" s="373"/>
      <c r="D2070" s="373"/>
      <c r="E2070" s="13"/>
      <c r="F2070" s="11"/>
      <c r="G2070" s="25"/>
      <c r="H2070" s="31"/>
      <c r="I2070" s="30"/>
      <c r="M2070" s="25"/>
      <c r="N2070" s="31"/>
      <c r="O2070" s="30"/>
      <c r="V2070" s="12"/>
      <c r="W2070" s="12"/>
      <c r="X2070" s="14"/>
      <c r="AB2070" s="25"/>
      <c r="AC2070" s="12"/>
      <c r="AD2070" s="12"/>
      <c r="AK2070" s="12"/>
      <c r="AL2070" s="30"/>
      <c r="AM2070" s="32"/>
      <c r="AQ2070" s="12"/>
      <c r="AR2070" s="12"/>
      <c r="AS2070" s="12"/>
      <c r="AZ2070" s="49"/>
      <c r="BA2070" s="30"/>
      <c r="BB2070" s="12"/>
      <c r="BF2070" s="12"/>
      <c r="BG2070" s="12"/>
      <c r="BH2070" s="12"/>
      <c r="BO2070" s="7"/>
      <c r="BP2070" s="7"/>
      <c r="BQ2070" s="7"/>
      <c r="BU2070" s="7"/>
      <c r="BV2070" s="7"/>
      <c r="BW2070" s="7"/>
      <c r="CD2070" s="7"/>
      <c r="CE2070" s="7"/>
      <c r="CF2070" s="7"/>
      <c r="CJ2070" s="7"/>
      <c r="CK2070" s="7"/>
      <c r="CL2070" s="7"/>
    </row>
    <row r="2071" spans="1:90">
      <c r="A2071" s="11"/>
      <c r="B2071" s="373"/>
      <c r="C2071" s="373"/>
      <c r="D2071" s="373"/>
      <c r="E2071" s="13"/>
      <c r="F2071" s="11"/>
      <c r="G2071" s="25"/>
      <c r="H2071" s="31"/>
      <c r="I2071" s="30"/>
      <c r="M2071" s="25"/>
      <c r="N2071" s="31"/>
      <c r="O2071" s="30"/>
      <c r="V2071" s="12"/>
      <c r="W2071" s="12"/>
      <c r="X2071" s="14"/>
      <c r="AB2071" s="25"/>
      <c r="AC2071" s="12"/>
      <c r="AD2071" s="12"/>
      <c r="AK2071" s="12"/>
      <c r="AL2071" s="30"/>
      <c r="AM2071" s="32"/>
      <c r="AQ2071" s="12"/>
      <c r="AR2071" s="12"/>
      <c r="AS2071" s="12"/>
      <c r="AZ2071" s="49"/>
      <c r="BA2071" s="30"/>
      <c r="BB2071" s="12"/>
      <c r="BF2071" s="12"/>
      <c r="BG2071" s="12"/>
      <c r="BH2071" s="12"/>
      <c r="BO2071" s="7"/>
      <c r="BP2071" s="7"/>
      <c r="BQ2071" s="7"/>
      <c r="BU2071" s="7"/>
      <c r="BV2071" s="7"/>
      <c r="BW2071" s="7"/>
      <c r="CD2071" s="7"/>
      <c r="CE2071" s="7"/>
      <c r="CF2071" s="7"/>
      <c r="CJ2071" s="7"/>
      <c r="CK2071" s="7"/>
      <c r="CL2071" s="7"/>
    </row>
    <row r="2072" spans="1:90">
      <c r="A2072" s="11"/>
      <c r="B2072" s="373"/>
      <c r="C2072" s="373"/>
      <c r="D2072" s="373"/>
      <c r="E2072" s="13"/>
      <c r="F2072" s="11"/>
      <c r="G2072" s="25"/>
      <c r="H2072" s="31"/>
      <c r="I2072" s="30"/>
      <c r="M2072" s="25"/>
      <c r="N2072" s="31"/>
      <c r="O2072" s="30"/>
      <c r="V2072" s="12"/>
      <c r="W2072" s="12"/>
      <c r="X2072" s="14"/>
      <c r="AB2072" s="25"/>
      <c r="AC2072" s="12"/>
      <c r="AD2072" s="12"/>
      <c r="AK2072" s="12"/>
      <c r="AL2072" s="30"/>
      <c r="AM2072" s="32"/>
      <c r="AQ2072" s="12"/>
      <c r="AR2072" s="12"/>
      <c r="AS2072" s="12"/>
      <c r="AZ2072" s="49"/>
      <c r="BA2072" s="30"/>
      <c r="BB2072" s="12"/>
      <c r="BF2072" s="12"/>
      <c r="BG2072" s="12"/>
      <c r="BH2072" s="12"/>
      <c r="BO2072" s="7"/>
      <c r="BP2072" s="7"/>
      <c r="BQ2072" s="7"/>
      <c r="BU2072" s="7"/>
      <c r="BV2072" s="7"/>
      <c r="BW2072" s="7"/>
      <c r="CD2072" s="7"/>
      <c r="CE2072" s="7"/>
      <c r="CF2072" s="7"/>
      <c r="CJ2072" s="7"/>
      <c r="CK2072" s="7"/>
      <c r="CL2072" s="7"/>
    </row>
    <row r="2073" spans="1:90">
      <c r="A2073" s="11"/>
      <c r="B2073" s="373"/>
      <c r="C2073" s="373"/>
      <c r="D2073" s="373"/>
      <c r="E2073" s="13"/>
      <c r="F2073" s="11"/>
      <c r="G2073" s="25"/>
      <c r="H2073" s="31"/>
      <c r="I2073" s="30"/>
      <c r="M2073" s="25"/>
      <c r="N2073" s="31"/>
      <c r="O2073" s="30"/>
      <c r="V2073" s="12"/>
      <c r="W2073" s="12"/>
      <c r="X2073" s="14"/>
      <c r="AB2073" s="25"/>
      <c r="AC2073" s="12"/>
      <c r="AD2073" s="12"/>
      <c r="AK2073" s="12"/>
      <c r="AL2073" s="30"/>
      <c r="AM2073" s="32"/>
      <c r="AQ2073" s="12"/>
      <c r="AR2073" s="12"/>
      <c r="AS2073" s="12"/>
      <c r="AZ2073" s="49"/>
      <c r="BA2073" s="30"/>
      <c r="BB2073" s="12"/>
      <c r="BF2073" s="12"/>
      <c r="BG2073" s="12"/>
      <c r="BH2073" s="12"/>
      <c r="BO2073" s="7"/>
      <c r="BP2073" s="7"/>
      <c r="BQ2073" s="7"/>
      <c r="BU2073" s="7"/>
      <c r="BV2073" s="7"/>
      <c r="BW2073" s="7"/>
      <c r="CD2073" s="7"/>
      <c r="CE2073" s="7"/>
      <c r="CF2073" s="7"/>
      <c r="CJ2073" s="7"/>
      <c r="CK2073" s="7"/>
      <c r="CL2073" s="7"/>
    </row>
    <row r="2074" spans="1:90">
      <c r="A2074" s="11"/>
      <c r="B2074" s="373"/>
      <c r="C2074" s="373"/>
      <c r="D2074" s="373"/>
      <c r="E2074" s="13"/>
      <c r="F2074" s="11"/>
      <c r="G2074" s="25"/>
      <c r="H2074" s="31"/>
      <c r="I2074" s="30"/>
      <c r="M2074" s="25"/>
      <c r="N2074" s="31"/>
      <c r="O2074" s="30"/>
      <c r="V2074" s="12"/>
      <c r="W2074" s="12"/>
      <c r="X2074" s="14"/>
      <c r="AB2074" s="25"/>
      <c r="AC2074" s="12"/>
      <c r="AD2074" s="12"/>
      <c r="AK2074" s="12"/>
      <c r="AL2074" s="30"/>
      <c r="AM2074" s="32"/>
      <c r="AQ2074" s="12"/>
      <c r="AR2074" s="12"/>
      <c r="AS2074" s="12"/>
      <c r="AZ2074" s="49"/>
      <c r="BA2074" s="30"/>
      <c r="BB2074" s="12"/>
      <c r="BF2074" s="12"/>
      <c r="BG2074" s="12"/>
      <c r="BH2074" s="12"/>
      <c r="BO2074" s="7"/>
      <c r="BP2074" s="7"/>
      <c r="BQ2074" s="7"/>
      <c r="BU2074" s="7"/>
      <c r="BV2074" s="7"/>
      <c r="BW2074" s="7"/>
      <c r="CD2074" s="7"/>
      <c r="CE2074" s="7"/>
      <c r="CF2074" s="7"/>
      <c r="CJ2074" s="7"/>
      <c r="CK2074" s="7"/>
      <c r="CL2074" s="7"/>
    </row>
    <row r="2075" spans="1:90">
      <c r="A2075" s="11"/>
      <c r="B2075" s="373"/>
      <c r="C2075" s="373"/>
      <c r="D2075" s="373"/>
      <c r="E2075" s="13"/>
      <c r="F2075" s="11"/>
      <c r="G2075" s="25"/>
      <c r="H2075" s="31"/>
      <c r="I2075" s="30"/>
      <c r="M2075" s="25"/>
      <c r="N2075" s="31"/>
      <c r="O2075" s="30"/>
      <c r="V2075" s="12"/>
      <c r="W2075" s="12"/>
      <c r="X2075" s="14"/>
      <c r="AB2075" s="25"/>
      <c r="AC2075" s="12"/>
      <c r="AD2075" s="12"/>
      <c r="AK2075" s="12"/>
      <c r="AL2075" s="30"/>
      <c r="AM2075" s="32"/>
      <c r="AQ2075" s="12"/>
      <c r="AR2075" s="12"/>
      <c r="AS2075" s="12"/>
      <c r="AZ2075" s="49"/>
      <c r="BA2075" s="30"/>
      <c r="BB2075" s="12"/>
      <c r="BF2075" s="12"/>
      <c r="BG2075" s="12"/>
      <c r="BH2075" s="12"/>
      <c r="BO2075" s="7"/>
      <c r="BP2075" s="7"/>
      <c r="BQ2075" s="7"/>
      <c r="BU2075" s="7"/>
      <c r="BV2075" s="7"/>
      <c r="BW2075" s="7"/>
      <c r="CD2075" s="7"/>
      <c r="CE2075" s="7"/>
      <c r="CF2075" s="7"/>
      <c r="CJ2075" s="7"/>
      <c r="CK2075" s="7"/>
      <c r="CL2075" s="7"/>
    </row>
    <row r="2076" spans="1:90">
      <c r="A2076" s="11"/>
      <c r="B2076" s="373"/>
      <c r="C2076" s="373"/>
      <c r="D2076" s="373"/>
      <c r="E2076" s="13"/>
      <c r="F2076" s="11"/>
      <c r="G2076" s="25"/>
      <c r="H2076" s="31"/>
      <c r="I2076" s="30"/>
      <c r="M2076" s="25"/>
      <c r="N2076" s="31"/>
      <c r="O2076" s="30"/>
      <c r="V2076" s="12"/>
      <c r="W2076" s="12"/>
      <c r="X2076" s="14"/>
      <c r="AB2076" s="25"/>
      <c r="AC2076" s="12"/>
      <c r="AD2076" s="12"/>
      <c r="AK2076" s="12"/>
      <c r="AL2076" s="30"/>
      <c r="AM2076" s="32"/>
      <c r="AQ2076" s="12"/>
      <c r="AR2076" s="12"/>
      <c r="AS2076" s="12"/>
      <c r="AZ2076" s="49"/>
      <c r="BA2076" s="30"/>
      <c r="BB2076" s="12"/>
      <c r="BF2076" s="12"/>
      <c r="BG2076" s="12"/>
      <c r="BH2076" s="12"/>
      <c r="BO2076" s="7"/>
      <c r="BP2076" s="7"/>
      <c r="BQ2076" s="7"/>
      <c r="BU2076" s="7"/>
      <c r="BV2076" s="7"/>
      <c r="BW2076" s="7"/>
      <c r="CD2076" s="7"/>
      <c r="CE2076" s="7"/>
      <c r="CF2076" s="7"/>
      <c r="CJ2076" s="7"/>
      <c r="CK2076" s="7"/>
      <c r="CL2076" s="7"/>
    </row>
    <row r="2077" spans="1:90">
      <c r="A2077" s="11"/>
      <c r="B2077" s="373"/>
      <c r="C2077" s="373"/>
      <c r="D2077" s="373"/>
      <c r="E2077" s="13"/>
      <c r="F2077" s="11"/>
      <c r="G2077" s="25"/>
      <c r="H2077" s="31"/>
      <c r="I2077" s="30"/>
      <c r="M2077" s="25"/>
      <c r="N2077" s="31"/>
      <c r="O2077" s="30"/>
      <c r="V2077" s="12"/>
      <c r="W2077" s="12"/>
      <c r="X2077" s="14"/>
      <c r="AB2077" s="25"/>
      <c r="AC2077" s="12"/>
      <c r="AD2077" s="12"/>
      <c r="AK2077" s="12"/>
      <c r="AL2077" s="30"/>
      <c r="AM2077" s="32"/>
      <c r="AQ2077" s="12"/>
      <c r="AR2077" s="12"/>
      <c r="AS2077" s="12"/>
      <c r="AZ2077" s="49"/>
      <c r="BA2077" s="30"/>
      <c r="BB2077" s="12"/>
      <c r="BF2077" s="12"/>
      <c r="BG2077" s="12"/>
      <c r="BH2077" s="12"/>
      <c r="BO2077" s="7"/>
      <c r="BP2077" s="7"/>
      <c r="BQ2077" s="7"/>
      <c r="BU2077" s="7"/>
      <c r="BV2077" s="7"/>
      <c r="BW2077" s="7"/>
      <c r="CD2077" s="7"/>
      <c r="CE2077" s="7"/>
      <c r="CF2077" s="7"/>
      <c r="CJ2077" s="7"/>
      <c r="CK2077" s="7"/>
      <c r="CL2077" s="7"/>
    </row>
    <row r="2078" spans="1:90">
      <c r="A2078" s="11"/>
      <c r="B2078" s="373"/>
      <c r="C2078" s="373"/>
      <c r="D2078" s="373"/>
      <c r="E2078" s="13"/>
      <c r="F2078" s="11"/>
      <c r="G2078" s="25"/>
      <c r="H2078" s="31"/>
      <c r="I2078" s="30"/>
      <c r="M2078" s="25"/>
      <c r="N2078" s="31"/>
      <c r="O2078" s="30"/>
      <c r="V2078" s="12"/>
      <c r="W2078" s="12"/>
      <c r="X2078" s="14"/>
      <c r="AB2078" s="25"/>
      <c r="AC2078" s="12"/>
      <c r="AD2078" s="12"/>
      <c r="AK2078" s="12"/>
      <c r="AL2078" s="30"/>
      <c r="AM2078" s="32"/>
      <c r="AQ2078" s="12"/>
      <c r="AR2078" s="12"/>
      <c r="AS2078" s="12"/>
      <c r="AZ2078" s="49"/>
      <c r="BA2078" s="30"/>
      <c r="BB2078" s="12"/>
      <c r="BF2078" s="12"/>
      <c r="BG2078" s="12"/>
      <c r="BH2078" s="12"/>
      <c r="BO2078" s="7"/>
      <c r="BP2078" s="7"/>
      <c r="BQ2078" s="7"/>
      <c r="BU2078" s="7"/>
      <c r="BV2078" s="7"/>
      <c r="BW2078" s="7"/>
      <c r="CD2078" s="7"/>
      <c r="CE2078" s="7"/>
      <c r="CF2078" s="7"/>
      <c r="CJ2078" s="7"/>
      <c r="CK2078" s="7"/>
      <c r="CL2078" s="7"/>
    </row>
    <row r="2079" spans="1:90">
      <c r="A2079" s="11"/>
      <c r="B2079" s="373"/>
      <c r="C2079" s="373"/>
      <c r="D2079" s="373"/>
      <c r="E2079" s="13"/>
      <c r="F2079" s="11"/>
      <c r="G2079" s="25"/>
      <c r="H2079" s="31"/>
      <c r="I2079" s="30"/>
      <c r="M2079" s="25"/>
      <c r="N2079" s="31"/>
      <c r="O2079" s="30"/>
      <c r="V2079" s="12"/>
      <c r="W2079" s="12"/>
      <c r="X2079" s="14"/>
      <c r="AB2079" s="25"/>
      <c r="AC2079" s="12"/>
      <c r="AD2079" s="12"/>
      <c r="AK2079" s="12"/>
      <c r="AL2079" s="30"/>
      <c r="AM2079" s="32"/>
      <c r="AQ2079" s="12"/>
      <c r="AR2079" s="12"/>
      <c r="AS2079" s="12"/>
      <c r="AZ2079" s="49"/>
      <c r="BA2079" s="30"/>
      <c r="BB2079" s="12"/>
      <c r="BF2079" s="12"/>
      <c r="BG2079" s="12"/>
      <c r="BH2079" s="12"/>
      <c r="BO2079" s="7"/>
      <c r="BP2079" s="7"/>
      <c r="BQ2079" s="7"/>
      <c r="BU2079" s="7"/>
      <c r="BV2079" s="7"/>
      <c r="BW2079" s="7"/>
      <c r="CD2079" s="7"/>
      <c r="CE2079" s="7"/>
      <c r="CF2079" s="7"/>
      <c r="CJ2079" s="7"/>
      <c r="CK2079" s="7"/>
      <c r="CL2079" s="7"/>
    </row>
    <row r="2080" spans="1:90">
      <c r="A2080" s="11"/>
      <c r="B2080" s="373"/>
      <c r="C2080" s="373"/>
      <c r="D2080" s="373"/>
      <c r="E2080" s="13"/>
      <c r="F2080" s="11"/>
      <c r="G2080" s="25"/>
      <c r="H2080" s="31"/>
      <c r="I2080" s="30"/>
      <c r="M2080" s="25"/>
      <c r="N2080" s="31"/>
      <c r="O2080" s="30"/>
      <c r="V2080" s="12"/>
      <c r="W2080" s="12"/>
      <c r="X2080" s="14"/>
      <c r="AB2080" s="25"/>
      <c r="AC2080" s="12"/>
      <c r="AD2080" s="12"/>
      <c r="AK2080" s="12"/>
      <c r="AL2080" s="30"/>
      <c r="AM2080" s="32"/>
      <c r="AQ2080" s="12"/>
      <c r="AR2080" s="12"/>
      <c r="AS2080" s="12"/>
      <c r="AZ2080" s="49"/>
      <c r="BA2080" s="30"/>
      <c r="BB2080" s="12"/>
      <c r="BF2080" s="12"/>
      <c r="BG2080" s="12"/>
      <c r="BH2080" s="12"/>
      <c r="BO2080" s="7"/>
      <c r="BP2080" s="7"/>
      <c r="BQ2080" s="7"/>
      <c r="BU2080" s="7"/>
      <c r="BV2080" s="7"/>
      <c r="BW2080" s="7"/>
      <c r="CD2080" s="7"/>
      <c r="CE2080" s="7"/>
      <c r="CF2080" s="7"/>
      <c r="CJ2080" s="7"/>
      <c r="CK2080" s="7"/>
      <c r="CL2080" s="7"/>
    </row>
    <row r="2081" spans="1:90">
      <c r="A2081" s="11"/>
      <c r="B2081" s="373"/>
      <c r="C2081" s="373"/>
      <c r="D2081" s="373"/>
      <c r="E2081" s="13"/>
      <c r="F2081" s="11"/>
      <c r="G2081" s="25"/>
      <c r="H2081" s="31"/>
      <c r="I2081" s="30"/>
      <c r="M2081" s="25"/>
      <c r="N2081" s="31"/>
      <c r="O2081" s="30"/>
      <c r="V2081" s="12"/>
      <c r="W2081" s="12"/>
      <c r="X2081" s="14"/>
      <c r="AB2081" s="25"/>
      <c r="AC2081" s="12"/>
      <c r="AD2081" s="12"/>
      <c r="AK2081" s="12"/>
      <c r="AL2081" s="30"/>
      <c r="AM2081" s="32"/>
      <c r="AQ2081" s="12"/>
      <c r="AR2081" s="12"/>
      <c r="AS2081" s="12"/>
      <c r="AZ2081" s="49"/>
      <c r="BA2081" s="30"/>
      <c r="BB2081" s="12"/>
      <c r="BF2081" s="12"/>
      <c r="BG2081" s="12"/>
      <c r="BH2081" s="12"/>
      <c r="BO2081" s="7"/>
      <c r="BP2081" s="7"/>
      <c r="BQ2081" s="7"/>
      <c r="BU2081" s="7"/>
      <c r="BV2081" s="7"/>
      <c r="BW2081" s="7"/>
      <c r="CD2081" s="7"/>
      <c r="CE2081" s="7"/>
      <c r="CF2081" s="7"/>
      <c r="CJ2081" s="7"/>
      <c r="CK2081" s="7"/>
      <c r="CL2081" s="7"/>
    </row>
    <row r="2082" spans="1:90">
      <c r="A2082" s="11"/>
      <c r="B2082" s="373"/>
      <c r="C2082" s="373"/>
      <c r="D2082" s="373"/>
      <c r="E2082" s="13"/>
      <c r="F2082" s="11"/>
      <c r="G2082" s="25"/>
      <c r="H2082" s="31"/>
      <c r="I2082" s="30"/>
      <c r="M2082" s="25"/>
      <c r="N2082" s="31"/>
      <c r="O2082" s="30"/>
      <c r="V2082" s="12"/>
      <c r="W2082" s="12"/>
      <c r="X2082" s="14"/>
      <c r="AB2082" s="25"/>
      <c r="AC2082" s="12"/>
      <c r="AD2082" s="12"/>
      <c r="AK2082" s="12"/>
      <c r="AL2082" s="30"/>
      <c r="AM2082" s="32"/>
      <c r="AQ2082" s="12"/>
      <c r="AR2082" s="12"/>
      <c r="AS2082" s="12"/>
      <c r="AZ2082" s="49"/>
      <c r="BA2082" s="30"/>
      <c r="BB2082" s="12"/>
      <c r="BF2082" s="12"/>
      <c r="BG2082" s="12"/>
      <c r="BH2082" s="12"/>
      <c r="BO2082" s="7"/>
      <c r="BP2082" s="7"/>
      <c r="BQ2082" s="7"/>
      <c r="BU2082" s="7"/>
      <c r="BV2082" s="7"/>
      <c r="BW2082" s="7"/>
      <c r="CD2082" s="7"/>
      <c r="CE2082" s="7"/>
      <c r="CF2082" s="7"/>
      <c r="CJ2082" s="7"/>
      <c r="CK2082" s="7"/>
      <c r="CL2082" s="7"/>
    </row>
    <row r="2083" spans="1:90">
      <c r="A2083" s="11"/>
      <c r="B2083" s="373"/>
      <c r="C2083" s="373"/>
      <c r="D2083" s="373"/>
      <c r="E2083" s="13"/>
      <c r="F2083" s="11"/>
      <c r="G2083" s="25"/>
      <c r="H2083" s="31"/>
      <c r="I2083" s="30"/>
      <c r="M2083" s="25"/>
      <c r="N2083" s="31"/>
      <c r="O2083" s="30"/>
      <c r="V2083" s="12"/>
      <c r="W2083" s="12"/>
      <c r="X2083" s="14"/>
      <c r="AB2083" s="25"/>
      <c r="AC2083" s="12"/>
      <c r="AD2083" s="12"/>
      <c r="AK2083" s="12"/>
      <c r="AL2083" s="30"/>
      <c r="AM2083" s="32"/>
      <c r="AQ2083" s="12"/>
      <c r="AR2083" s="12"/>
      <c r="AS2083" s="12"/>
      <c r="AZ2083" s="49"/>
      <c r="BA2083" s="30"/>
      <c r="BB2083" s="12"/>
      <c r="BF2083" s="12"/>
      <c r="BG2083" s="12"/>
      <c r="BH2083" s="12"/>
      <c r="BO2083" s="7"/>
      <c r="BP2083" s="7"/>
      <c r="BQ2083" s="7"/>
      <c r="BU2083" s="7"/>
      <c r="BV2083" s="7"/>
      <c r="BW2083" s="7"/>
      <c r="CD2083" s="7"/>
      <c r="CE2083" s="7"/>
      <c r="CF2083" s="7"/>
      <c r="CJ2083" s="7"/>
      <c r="CK2083" s="7"/>
      <c r="CL2083" s="7"/>
    </row>
    <row r="2084" spans="1:90">
      <c r="A2084" s="11"/>
      <c r="B2084" s="373"/>
      <c r="C2084" s="373"/>
      <c r="D2084" s="373"/>
      <c r="E2084" s="13"/>
      <c r="F2084" s="11"/>
      <c r="G2084" s="25"/>
      <c r="H2084" s="31"/>
      <c r="I2084" s="30"/>
      <c r="M2084" s="25"/>
      <c r="N2084" s="31"/>
      <c r="O2084" s="30"/>
      <c r="V2084" s="12"/>
      <c r="W2084" s="12"/>
      <c r="X2084" s="14"/>
      <c r="AB2084" s="25"/>
      <c r="AC2084" s="12"/>
      <c r="AD2084" s="12"/>
      <c r="AK2084" s="12"/>
      <c r="AL2084" s="30"/>
      <c r="AM2084" s="32"/>
      <c r="AQ2084" s="12"/>
      <c r="AR2084" s="12"/>
      <c r="AS2084" s="12"/>
      <c r="AZ2084" s="49"/>
      <c r="BA2084" s="30"/>
      <c r="BB2084" s="12"/>
      <c r="BF2084" s="12"/>
      <c r="BG2084" s="12"/>
      <c r="BH2084" s="12"/>
      <c r="BO2084" s="7"/>
      <c r="BP2084" s="7"/>
      <c r="BQ2084" s="7"/>
      <c r="BU2084" s="7"/>
      <c r="BV2084" s="7"/>
      <c r="BW2084" s="7"/>
      <c r="CD2084" s="7"/>
      <c r="CE2084" s="7"/>
      <c r="CF2084" s="7"/>
      <c r="CJ2084" s="7"/>
      <c r="CK2084" s="7"/>
      <c r="CL2084" s="7"/>
    </row>
    <row r="2085" spans="1:90">
      <c r="A2085" s="11"/>
      <c r="B2085" s="373"/>
      <c r="C2085" s="373"/>
      <c r="D2085" s="373"/>
      <c r="E2085" s="13"/>
      <c r="F2085" s="11"/>
      <c r="G2085" s="25"/>
      <c r="H2085" s="31"/>
      <c r="I2085" s="30"/>
      <c r="M2085" s="25"/>
      <c r="N2085" s="31"/>
      <c r="O2085" s="30"/>
      <c r="V2085" s="12"/>
      <c r="W2085" s="12"/>
      <c r="X2085" s="14"/>
      <c r="AB2085" s="25"/>
      <c r="AC2085" s="12"/>
      <c r="AD2085" s="12"/>
      <c r="AK2085" s="12"/>
      <c r="AL2085" s="30"/>
      <c r="AM2085" s="32"/>
      <c r="AQ2085" s="12"/>
      <c r="AR2085" s="12"/>
      <c r="AS2085" s="12"/>
      <c r="AZ2085" s="49"/>
      <c r="BA2085" s="30"/>
      <c r="BB2085" s="12"/>
      <c r="BF2085" s="12"/>
      <c r="BG2085" s="12"/>
      <c r="BH2085" s="12"/>
      <c r="BO2085" s="7"/>
      <c r="BP2085" s="7"/>
      <c r="BQ2085" s="7"/>
      <c r="BU2085" s="7"/>
      <c r="BV2085" s="7"/>
      <c r="BW2085" s="7"/>
      <c r="CD2085" s="7"/>
      <c r="CE2085" s="7"/>
      <c r="CF2085" s="7"/>
      <c r="CJ2085" s="7"/>
      <c r="CK2085" s="7"/>
      <c r="CL2085" s="7"/>
    </row>
    <row r="2086" spans="1:90">
      <c r="A2086" s="11"/>
      <c r="B2086" s="373"/>
      <c r="C2086" s="373"/>
      <c r="D2086" s="373"/>
      <c r="E2086" s="13"/>
      <c r="F2086" s="11"/>
      <c r="G2086" s="25"/>
      <c r="H2086" s="31"/>
      <c r="I2086" s="30"/>
      <c r="M2086" s="25"/>
      <c r="N2086" s="31"/>
      <c r="O2086" s="30"/>
      <c r="V2086" s="12"/>
      <c r="W2086" s="12"/>
      <c r="X2086" s="14"/>
      <c r="AB2086" s="25"/>
      <c r="AC2086" s="12"/>
      <c r="AD2086" s="12"/>
      <c r="AK2086" s="12"/>
      <c r="AL2086" s="30"/>
      <c r="AM2086" s="32"/>
      <c r="AQ2086" s="12"/>
      <c r="AR2086" s="12"/>
      <c r="AS2086" s="12"/>
      <c r="AZ2086" s="49"/>
      <c r="BA2086" s="30"/>
      <c r="BB2086" s="12"/>
      <c r="BF2086" s="12"/>
      <c r="BG2086" s="12"/>
      <c r="BH2086" s="12"/>
      <c r="BO2086" s="7"/>
      <c r="BP2086" s="7"/>
      <c r="BQ2086" s="7"/>
      <c r="BU2086" s="7"/>
      <c r="BV2086" s="7"/>
      <c r="BW2086" s="7"/>
      <c r="CD2086" s="7"/>
      <c r="CE2086" s="7"/>
      <c r="CF2086" s="7"/>
      <c r="CJ2086" s="7"/>
      <c r="CK2086" s="7"/>
      <c r="CL2086" s="7"/>
    </row>
    <row r="2087" spans="1:90">
      <c r="A2087" s="11"/>
      <c r="B2087" s="373"/>
      <c r="C2087" s="373"/>
      <c r="D2087" s="373"/>
      <c r="E2087" s="13"/>
      <c r="F2087" s="11"/>
      <c r="G2087" s="25"/>
      <c r="H2087" s="31"/>
      <c r="I2087" s="30"/>
      <c r="M2087" s="25"/>
      <c r="N2087" s="31"/>
      <c r="O2087" s="30"/>
      <c r="V2087" s="12"/>
      <c r="W2087" s="12"/>
      <c r="X2087" s="14"/>
      <c r="AB2087" s="25"/>
      <c r="AC2087" s="12"/>
      <c r="AD2087" s="12"/>
      <c r="AK2087" s="12"/>
      <c r="AL2087" s="30"/>
      <c r="AM2087" s="32"/>
      <c r="AQ2087" s="12"/>
      <c r="AR2087" s="12"/>
      <c r="AS2087" s="12"/>
      <c r="AZ2087" s="49"/>
      <c r="BA2087" s="30"/>
      <c r="BB2087" s="12"/>
      <c r="BF2087" s="12"/>
      <c r="BG2087" s="12"/>
      <c r="BH2087" s="12"/>
      <c r="BO2087" s="7"/>
      <c r="BP2087" s="7"/>
      <c r="BQ2087" s="7"/>
      <c r="BU2087" s="7"/>
      <c r="BV2087" s="7"/>
      <c r="BW2087" s="7"/>
      <c r="CD2087" s="7"/>
      <c r="CE2087" s="7"/>
      <c r="CF2087" s="7"/>
      <c r="CJ2087" s="7"/>
      <c r="CK2087" s="7"/>
      <c r="CL2087" s="7"/>
    </row>
    <row r="2088" spans="1:90">
      <c r="A2088" s="11"/>
      <c r="B2088" s="373"/>
      <c r="C2088" s="373"/>
      <c r="D2088" s="373"/>
      <c r="E2088" s="13"/>
      <c r="F2088" s="11"/>
      <c r="G2088" s="25"/>
      <c r="H2088" s="31"/>
      <c r="I2088" s="30"/>
      <c r="M2088" s="25"/>
      <c r="N2088" s="31"/>
      <c r="O2088" s="30"/>
      <c r="V2088" s="12"/>
      <c r="W2088" s="12"/>
      <c r="X2088" s="14"/>
      <c r="AB2088" s="25"/>
      <c r="AC2088" s="12"/>
      <c r="AD2088" s="12"/>
      <c r="AK2088" s="12"/>
      <c r="AL2088" s="30"/>
      <c r="AM2088" s="32"/>
      <c r="AQ2088" s="12"/>
      <c r="AR2088" s="12"/>
      <c r="AS2088" s="12"/>
      <c r="AZ2088" s="49"/>
      <c r="BA2088" s="30"/>
      <c r="BB2088" s="12"/>
      <c r="BF2088" s="12"/>
      <c r="BG2088" s="12"/>
      <c r="BH2088" s="12"/>
      <c r="BO2088" s="7"/>
      <c r="BP2088" s="7"/>
      <c r="BQ2088" s="7"/>
      <c r="BU2088" s="7"/>
      <c r="BV2088" s="7"/>
      <c r="BW2088" s="7"/>
      <c r="CD2088" s="7"/>
      <c r="CE2088" s="7"/>
      <c r="CF2088" s="7"/>
      <c r="CJ2088" s="7"/>
      <c r="CK2088" s="7"/>
      <c r="CL2088" s="7"/>
    </row>
    <row r="2089" spans="1:90">
      <c r="A2089" s="11"/>
      <c r="B2089" s="373"/>
      <c r="C2089" s="373"/>
      <c r="D2089" s="373"/>
      <c r="E2089" s="13"/>
      <c r="F2089" s="11"/>
      <c r="G2089" s="25"/>
      <c r="H2089" s="31"/>
      <c r="I2089" s="30"/>
      <c r="M2089" s="25"/>
      <c r="N2089" s="31"/>
      <c r="O2089" s="30"/>
      <c r="V2089" s="12"/>
      <c r="W2089" s="12"/>
      <c r="X2089" s="14"/>
      <c r="AB2089" s="25"/>
      <c r="AC2089" s="12"/>
      <c r="AD2089" s="12"/>
      <c r="AK2089" s="12"/>
      <c r="AL2089" s="30"/>
      <c r="AM2089" s="32"/>
      <c r="AQ2089" s="12"/>
      <c r="AR2089" s="12"/>
      <c r="AS2089" s="12"/>
      <c r="AZ2089" s="49"/>
      <c r="BA2089" s="30"/>
      <c r="BB2089" s="12"/>
      <c r="BF2089" s="12"/>
      <c r="BG2089" s="12"/>
      <c r="BH2089" s="12"/>
      <c r="BO2089" s="7"/>
      <c r="BP2089" s="7"/>
      <c r="BQ2089" s="7"/>
      <c r="BU2089" s="7"/>
      <c r="BV2089" s="7"/>
      <c r="BW2089" s="7"/>
      <c r="CD2089" s="7"/>
      <c r="CE2089" s="7"/>
      <c r="CF2089" s="7"/>
      <c r="CJ2089" s="7"/>
      <c r="CK2089" s="7"/>
      <c r="CL2089" s="7"/>
    </row>
    <row r="2090" spans="1:90">
      <c r="A2090" s="11"/>
      <c r="B2090" s="373"/>
      <c r="C2090" s="373"/>
      <c r="D2090" s="373"/>
      <c r="E2090" s="13"/>
      <c r="F2090" s="11"/>
      <c r="G2090" s="25"/>
      <c r="H2090" s="31"/>
      <c r="I2090" s="30"/>
      <c r="M2090" s="25"/>
      <c r="N2090" s="31"/>
      <c r="O2090" s="30"/>
      <c r="V2090" s="12"/>
      <c r="W2090" s="12"/>
      <c r="X2090" s="14"/>
      <c r="AB2090" s="25"/>
      <c r="AC2090" s="12"/>
      <c r="AD2090" s="12"/>
      <c r="AK2090" s="12"/>
      <c r="AL2090" s="30"/>
      <c r="AM2090" s="32"/>
      <c r="AQ2090" s="12"/>
      <c r="AR2090" s="12"/>
      <c r="AS2090" s="12"/>
      <c r="AZ2090" s="49"/>
      <c r="BA2090" s="30"/>
      <c r="BB2090" s="12"/>
      <c r="BF2090" s="12"/>
      <c r="BG2090" s="12"/>
      <c r="BH2090" s="12"/>
      <c r="BO2090" s="7"/>
      <c r="BP2090" s="7"/>
      <c r="BQ2090" s="7"/>
      <c r="BU2090" s="7"/>
      <c r="BV2090" s="7"/>
      <c r="BW2090" s="7"/>
      <c r="CD2090" s="7"/>
      <c r="CE2090" s="7"/>
      <c r="CF2090" s="7"/>
      <c r="CJ2090" s="7"/>
      <c r="CK2090" s="7"/>
      <c r="CL2090" s="7"/>
    </row>
    <row r="2091" spans="1:90">
      <c r="A2091" s="11"/>
      <c r="B2091" s="373"/>
      <c r="C2091" s="373"/>
      <c r="D2091" s="373"/>
      <c r="E2091" s="13"/>
      <c r="F2091" s="11"/>
      <c r="G2091" s="25"/>
      <c r="H2091" s="31"/>
      <c r="I2091" s="30"/>
      <c r="M2091" s="25"/>
      <c r="N2091" s="31"/>
      <c r="O2091" s="30"/>
      <c r="V2091" s="12"/>
      <c r="W2091" s="12"/>
      <c r="X2091" s="14"/>
      <c r="AB2091" s="25"/>
      <c r="AC2091" s="12"/>
      <c r="AD2091" s="12"/>
      <c r="AK2091" s="12"/>
      <c r="AL2091" s="30"/>
      <c r="AM2091" s="32"/>
      <c r="AQ2091" s="12"/>
      <c r="AR2091" s="12"/>
      <c r="AS2091" s="12"/>
      <c r="AZ2091" s="49"/>
      <c r="BA2091" s="30"/>
      <c r="BB2091" s="12"/>
      <c r="BF2091" s="12"/>
      <c r="BG2091" s="12"/>
      <c r="BH2091" s="12"/>
      <c r="BO2091" s="7"/>
      <c r="BP2091" s="7"/>
      <c r="BQ2091" s="7"/>
      <c r="BU2091" s="7"/>
      <c r="BV2091" s="7"/>
      <c r="BW2091" s="7"/>
      <c r="CD2091" s="7"/>
      <c r="CE2091" s="7"/>
      <c r="CF2091" s="7"/>
      <c r="CJ2091" s="7"/>
      <c r="CK2091" s="7"/>
      <c r="CL2091" s="7"/>
    </row>
    <row r="2092" spans="1:90">
      <c r="A2092" s="11"/>
      <c r="B2092" s="373"/>
      <c r="C2092" s="373"/>
      <c r="D2092" s="373"/>
      <c r="E2092" s="13"/>
      <c r="F2092" s="11"/>
      <c r="G2092" s="25"/>
      <c r="H2092" s="31"/>
      <c r="I2092" s="30"/>
      <c r="M2092" s="25"/>
      <c r="N2092" s="31"/>
      <c r="O2092" s="30"/>
      <c r="V2092" s="12"/>
      <c r="W2092" s="12"/>
      <c r="X2092" s="14"/>
      <c r="AB2092" s="25"/>
      <c r="AC2092" s="12"/>
      <c r="AD2092" s="12"/>
      <c r="AK2092" s="12"/>
      <c r="AL2092" s="30"/>
      <c r="AM2092" s="32"/>
      <c r="AQ2092" s="12"/>
      <c r="AR2092" s="12"/>
      <c r="AS2092" s="12"/>
      <c r="AZ2092" s="49"/>
      <c r="BA2092" s="30"/>
      <c r="BB2092" s="12"/>
      <c r="BF2092" s="12"/>
      <c r="BG2092" s="12"/>
      <c r="BH2092" s="12"/>
      <c r="BO2092" s="7"/>
      <c r="BP2092" s="7"/>
      <c r="BQ2092" s="7"/>
      <c r="BU2092" s="7"/>
      <c r="BV2092" s="7"/>
      <c r="BW2092" s="7"/>
      <c r="CD2092" s="7"/>
      <c r="CE2092" s="7"/>
      <c r="CF2092" s="7"/>
      <c r="CJ2092" s="7"/>
      <c r="CK2092" s="7"/>
      <c r="CL2092" s="7"/>
    </row>
    <row r="2093" spans="1:90">
      <c r="A2093" s="11"/>
      <c r="B2093" s="373"/>
      <c r="C2093" s="373"/>
      <c r="D2093" s="373"/>
      <c r="E2093" s="13"/>
      <c r="F2093" s="11"/>
      <c r="G2093" s="25"/>
      <c r="H2093" s="31"/>
      <c r="I2093" s="30"/>
      <c r="M2093" s="25"/>
      <c r="N2093" s="31"/>
      <c r="O2093" s="30"/>
      <c r="V2093" s="12"/>
      <c r="W2093" s="12"/>
      <c r="X2093" s="14"/>
      <c r="AB2093" s="25"/>
      <c r="AC2093" s="12"/>
      <c r="AD2093" s="12"/>
      <c r="AK2093" s="12"/>
      <c r="AL2093" s="30"/>
      <c r="AM2093" s="32"/>
      <c r="AQ2093" s="12"/>
      <c r="AR2093" s="12"/>
      <c r="AS2093" s="12"/>
      <c r="AZ2093" s="49"/>
      <c r="BA2093" s="30"/>
      <c r="BB2093" s="12"/>
      <c r="BF2093" s="12"/>
      <c r="BG2093" s="12"/>
      <c r="BH2093" s="12"/>
      <c r="BO2093" s="7"/>
      <c r="BP2093" s="7"/>
      <c r="BQ2093" s="7"/>
      <c r="BU2093" s="7"/>
      <c r="BV2093" s="7"/>
      <c r="BW2093" s="7"/>
      <c r="CD2093" s="7"/>
      <c r="CE2093" s="7"/>
      <c r="CF2093" s="7"/>
      <c r="CJ2093" s="7"/>
      <c r="CK2093" s="7"/>
      <c r="CL2093" s="7"/>
    </row>
    <row r="2094" spans="1:90">
      <c r="A2094" s="11"/>
      <c r="B2094" s="373"/>
      <c r="C2094" s="373"/>
      <c r="D2094" s="373"/>
      <c r="E2094" s="13"/>
      <c r="F2094" s="11"/>
      <c r="G2094" s="25"/>
      <c r="H2094" s="31"/>
      <c r="I2094" s="30"/>
      <c r="M2094" s="25"/>
      <c r="N2094" s="31"/>
      <c r="O2094" s="30"/>
      <c r="V2094" s="12"/>
      <c r="W2094" s="12"/>
      <c r="X2094" s="14"/>
      <c r="AB2094" s="25"/>
      <c r="AC2094" s="12"/>
      <c r="AD2094" s="12"/>
      <c r="AK2094" s="12"/>
      <c r="AL2094" s="30"/>
      <c r="AM2094" s="32"/>
      <c r="AQ2094" s="12"/>
      <c r="AR2094" s="12"/>
      <c r="AS2094" s="12"/>
      <c r="AZ2094" s="49"/>
      <c r="BA2094" s="30"/>
      <c r="BB2094" s="12"/>
      <c r="BF2094" s="12"/>
      <c r="BG2094" s="12"/>
      <c r="BH2094" s="12"/>
      <c r="BO2094" s="7"/>
      <c r="BP2094" s="7"/>
      <c r="BQ2094" s="7"/>
      <c r="BU2094" s="7"/>
      <c r="BV2094" s="7"/>
      <c r="BW2094" s="7"/>
      <c r="CD2094" s="7"/>
      <c r="CE2094" s="7"/>
      <c r="CF2094" s="7"/>
      <c r="CJ2094" s="7"/>
      <c r="CK2094" s="7"/>
      <c r="CL2094" s="7"/>
    </row>
    <row r="2095" spans="1:90">
      <c r="A2095" s="11"/>
      <c r="B2095" s="373"/>
      <c r="C2095" s="373"/>
      <c r="D2095" s="373"/>
      <c r="E2095" s="13"/>
      <c r="F2095" s="11"/>
      <c r="G2095" s="25"/>
      <c r="H2095" s="31"/>
      <c r="I2095" s="30"/>
      <c r="M2095" s="25"/>
      <c r="N2095" s="31"/>
      <c r="O2095" s="30"/>
      <c r="V2095" s="12"/>
      <c r="W2095" s="12"/>
      <c r="X2095" s="14"/>
      <c r="AB2095" s="25"/>
      <c r="AC2095" s="12"/>
      <c r="AD2095" s="12"/>
      <c r="AK2095" s="12"/>
      <c r="AL2095" s="30"/>
      <c r="AM2095" s="32"/>
      <c r="AQ2095" s="12"/>
      <c r="AR2095" s="12"/>
      <c r="AS2095" s="12"/>
      <c r="AZ2095" s="49"/>
      <c r="BA2095" s="30"/>
      <c r="BB2095" s="12"/>
      <c r="BF2095" s="12"/>
      <c r="BG2095" s="12"/>
      <c r="BH2095" s="12"/>
      <c r="BO2095" s="7"/>
      <c r="BP2095" s="7"/>
      <c r="BQ2095" s="7"/>
      <c r="BU2095" s="7"/>
      <c r="BV2095" s="7"/>
      <c r="BW2095" s="7"/>
      <c r="CD2095" s="7"/>
      <c r="CE2095" s="7"/>
      <c r="CF2095" s="7"/>
      <c r="CJ2095" s="7"/>
      <c r="CK2095" s="7"/>
      <c r="CL2095" s="7"/>
    </row>
    <row r="2096" spans="1:90">
      <c r="A2096" s="11"/>
      <c r="B2096" s="373"/>
      <c r="C2096" s="373"/>
      <c r="D2096" s="373"/>
      <c r="E2096" s="13"/>
      <c r="F2096" s="11"/>
      <c r="G2096" s="25"/>
      <c r="H2096" s="31"/>
      <c r="I2096" s="30"/>
      <c r="M2096" s="25"/>
      <c r="N2096" s="31"/>
      <c r="O2096" s="30"/>
      <c r="V2096" s="12"/>
      <c r="W2096" s="12"/>
      <c r="X2096" s="14"/>
      <c r="AB2096" s="25"/>
      <c r="AC2096" s="12"/>
      <c r="AD2096" s="12"/>
      <c r="AK2096" s="12"/>
      <c r="AL2096" s="30"/>
      <c r="AM2096" s="32"/>
      <c r="AQ2096" s="12"/>
      <c r="AR2096" s="12"/>
      <c r="AS2096" s="12"/>
      <c r="AZ2096" s="49"/>
      <c r="BA2096" s="30"/>
      <c r="BB2096" s="12"/>
      <c r="BF2096" s="12"/>
      <c r="BG2096" s="12"/>
      <c r="BH2096" s="12"/>
      <c r="BO2096" s="7"/>
      <c r="BP2096" s="7"/>
      <c r="BQ2096" s="7"/>
      <c r="BU2096" s="7"/>
      <c r="BV2096" s="7"/>
      <c r="BW2096" s="7"/>
      <c r="CD2096" s="7"/>
      <c r="CE2096" s="7"/>
      <c r="CF2096" s="7"/>
      <c r="CJ2096" s="7"/>
      <c r="CK2096" s="7"/>
      <c r="CL2096" s="7"/>
    </row>
    <row r="2097" spans="1:90">
      <c r="A2097" s="11"/>
      <c r="B2097" s="373"/>
      <c r="C2097" s="373"/>
      <c r="D2097" s="373"/>
      <c r="E2097" s="13"/>
      <c r="F2097" s="11"/>
      <c r="G2097" s="25"/>
      <c r="H2097" s="31"/>
      <c r="I2097" s="30"/>
      <c r="M2097" s="25"/>
      <c r="N2097" s="31"/>
      <c r="O2097" s="30"/>
      <c r="V2097" s="12"/>
      <c r="W2097" s="12"/>
      <c r="X2097" s="14"/>
      <c r="AB2097" s="25"/>
      <c r="AC2097" s="12"/>
      <c r="AD2097" s="12"/>
      <c r="AK2097" s="12"/>
      <c r="AL2097" s="30"/>
      <c r="AM2097" s="32"/>
      <c r="AQ2097" s="12"/>
      <c r="AR2097" s="12"/>
      <c r="AS2097" s="12"/>
      <c r="AZ2097" s="49"/>
      <c r="BA2097" s="30"/>
      <c r="BB2097" s="12"/>
      <c r="BF2097" s="12"/>
      <c r="BG2097" s="12"/>
      <c r="BH2097" s="12"/>
      <c r="BO2097" s="7"/>
      <c r="BP2097" s="7"/>
      <c r="BQ2097" s="7"/>
      <c r="BU2097" s="7"/>
      <c r="BV2097" s="7"/>
      <c r="BW2097" s="7"/>
      <c r="CD2097" s="7"/>
      <c r="CE2097" s="7"/>
      <c r="CF2097" s="7"/>
      <c r="CJ2097" s="7"/>
      <c r="CK2097" s="7"/>
      <c r="CL2097" s="7"/>
    </row>
    <row r="2098" spans="1:90">
      <c r="A2098" s="11"/>
      <c r="B2098" s="373"/>
      <c r="C2098" s="373"/>
      <c r="D2098" s="373"/>
      <c r="E2098" s="13"/>
      <c r="F2098" s="11"/>
      <c r="G2098" s="25"/>
      <c r="H2098" s="31"/>
      <c r="I2098" s="30"/>
      <c r="M2098" s="25"/>
      <c r="N2098" s="31"/>
      <c r="O2098" s="30"/>
      <c r="V2098" s="12"/>
      <c r="W2098" s="12"/>
      <c r="X2098" s="14"/>
      <c r="AB2098" s="25"/>
      <c r="AC2098" s="12"/>
      <c r="AD2098" s="12"/>
      <c r="AK2098" s="12"/>
      <c r="AL2098" s="30"/>
      <c r="AM2098" s="32"/>
      <c r="AQ2098" s="12"/>
      <c r="AR2098" s="12"/>
      <c r="AS2098" s="12"/>
      <c r="AZ2098" s="49"/>
      <c r="BA2098" s="30"/>
      <c r="BB2098" s="12"/>
      <c r="BF2098" s="12"/>
      <c r="BG2098" s="12"/>
      <c r="BH2098" s="12"/>
      <c r="BO2098" s="7"/>
      <c r="BP2098" s="7"/>
      <c r="BQ2098" s="7"/>
      <c r="BU2098" s="7"/>
      <c r="BV2098" s="7"/>
      <c r="BW2098" s="7"/>
      <c r="CD2098" s="7"/>
      <c r="CE2098" s="7"/>
      <c r="CF2098" s="7"/>
      <c r="CJ2098" s="7"/>
      <c r="CK2098" s="7"/>
      <c r="CL2098" s="7"/>
    </row>
    <row r="2099" spans="1:90">
      <c r="A2099" s="11"/>
      <c r="B2099" s="373"/>
      <c r="C2099" s="373"/>
      <c r="D2099" s="373"/>
      <c r="E2099" s="13"/>
      <c r="F2099" s="11"/>
      <c r="G2099" s="25"/>
      <c r="H2099" s="31"/>
      <c r="I2099" s="30"/>
      <c r="M2099" s="25"/>
      <c r="N2099" s="31"/>
      <c r="O2099" s="30"/>
      <c r="V2099" s="12"/>
      <c r="W2099" s="12"/>
      <c r="X2099" s="14"/>
      <c r="AB2099" s="25"/>
      <c r="AC2099" s="12"/>
      <c r="AD2099" s="12"/>
      <c r="AK2099" s="12"/>
      <c r="AL2099" s="30"/>
      <c r="AM2099" s="32"/>
      <c r="AQ2099" s="12"/>
      <c r="AR2099" s="12"/>
      <c r="AS2099" s="12"/>
      <c r="AZ2099" s="49"/>
      <c r="BA2099" s="30"/>
      <c r="BB2099" s="12"/>
      <c r="BF2099" s="12"/>
      <c r="BG2099" s="12"/>
      <c r="BH2099" s="12"/>
      <c r="BO2099" s="7"/>
      <c r="BP2099" s="7"/>
      <c r="BQ2099" s="7"/>
      <c r="BU2099" s="7"/>
      <c r="BV2099" s="7"/>
      <c r="BW2099" s="7"/>
      <c r="CD2099" s="7"/>
      <c r="CE2099" s="7"/>
      <c r="CF2099" s="7"/>
      <c r="CJ2099" s="7"/>
      <c r="CK2099" s="7"/>
      <c r="CL2099" s="7"/>
    </row>
    <row r="2100" spans="1:90">
      <c r="A2100" s="11"/>
      <c r="B2100" s="373"/>
      <c r="C2100" s="373"/>
      <c r="D2100" s="373"/>
      <c r="E2100" s="13"/>
      <c r="F2100" s="11"/>
      <c r="G2100" s="25"/>
      <c r="H2100" s="31"/>
      <c r="I2100" s="30"/>
      <c r="M2100" s="25"/>
      <c r="N2100" s="31"/>
      <c r="O2100" s="30"/>
      <c r="V2100" s="12"/>
      <c r="W2100" s="12"/>
      <c r="X2100" s="14"/>
      <c r="AB2100" s="25"/>
      <c r="AC2100" s="12"/>
      <c r="AD2100" s="12"/>
      <c r="AK2100" s="12"/>
      <c r="AL2100" s="30"/>
      <c r="AM2100" s="32"/>
      <c r="AQ2100" s="12"/>
      <c r="AR2100" s="12"/>
      <c r="AS2100" s="12"/>
      <c r="AZ2100" s="49"/>
      <c r="BA2100" s="30"/>
      <c r="BB2100" s="12"/>
      <c r="BF2100" s="12"/>
      <c r="BG2100" s="12"/>
      <c r="BH2100" s="12"/>
      <c r="BO2100" s="7"/>
      <c r="BP2100" s="7"/>
      <c r="BQ2100" s="7"/>
      <c r="BU2100" s="7"/>
      <c r="BV2100" s="7"/>
      <c r="BW2100" s="7"/>
      <c r="CD2100" s="7"/>
      <c r="CE2100" s="7"/>
      <c r="CF2100" s="7"/>
      <c r="CJ2100" s="7"/>
      <c r="CK2100" s="7"/>
      <c r="CL2100" s="7"/>
    </row>
    <row r="2101" spans="1:90">
      <c r="A2101" s="11"/>
      <c r="B2101" s="373"/>
      <c r="C2101" s="373"/>
      <c r="D2101" s="373"/>
      <c r="E2101" s="13"/>
      <c r="F2101" s="11"/>
      <c r="G2101" s="25"/>
      <c r="H2101" s="31"/>
      <c r="I2101" s="30"/>
      <c r="M2101" s="25"/>
      <c r="N2101" s="31"/>
      <c r="O2101" s="30"/>
      <c r="V2101" s="12"/>
      <c r="W2101" s="12"/>
      <c r="X2101" s="14"/>
      <c r="AB2101" s="25"/>
      <c r="AC2101" s="12"/>
      <c r="AD2101" s="12"/>
      <c r="AK2101" s="12"/>
      <c r="AL2101" s="30"/>
      <c r="AM2101" s="32"/>
      <c r="AQ2101" s="12"/>
      <c r="AR2101" s="12"/>
      <c r="AS2101" s="12"/>
      <c r="AZ2101" s="49"/>
      <c r="BA2101" s="30"/>
      <c r="BB2101" s="12"/>
      <c r="BF2101" s="12"/>
      <c r="BG2101" s="12"/>
      <c r="BH2101" s="12"/>
      <c r="BO2101" s="7"/>
      <c r="BP2101" s="7"/>
      <c r="BQ2101" s="7"/>
      <c r="BU2101" s="7"/>
      <c r="BV2101" s="7"/>
      <c r="BW2101" s="7"/>
      <c r="CD2101" s="7"/>
      <c r="CE2101" s="7"/>
      <c r="CF2101" s="7"/>
      <c r="CJ2101" s="7"/>
      <c r="CK2101" s="7"/>
      <c r="CL2101" s="7"/>
    </row>
    <row r="2102" spans="1:90">
      <c r="A2102" s="11"/>
      <c r="B2102" s="373"/>
      <c r="C2102" s="373"/>
      <c r="D2102" s="373"/>
      <c r="E2102" s="13"/>
      <c r="F2102" s="11"/>
      <c r="G2102" s="25"/>
      <c r="H2102" s="31"/>
      <c r="I2102" s="30"/>
      <c r="M2102" s="25"/>
      <c r="N2102" s="31"/>
      <c r="O2102" s="30"/>
      <c r="V2102" s="12"/>
      <c r="W2102" s="12"/>
      <c r="X2102" s="14"/>
      <c r="AB2102" s="25"/>
      <c r="AC2102" s="12"/>
      <c r="AD2102" s="12"/>
      <c r="AK2102" s="12"/>
      <c r="AL2102" s="30"/>
      <c r="AM2102" s="32"/>
      <c r="AQ2102" s="12"/>
      <c r="AR2102" s="12"/>
      <c r="AS2102" s="12"/>
      <c r="AZ2102" s="49"/>
      <c r="BA2102" s="30"/>
      <c r="BB2102" s="12"/>
      <c r="BF2102" s="12"/>
      <c r="BG2102" s="12"/>
      <c r="BH2102" s="12"/>
      <c r="BO2102" s="7"/>
      <c r="BP2102" s="7"/>
      <c r="BQ2102" s="7"/>
      <c r="BU2102" s="7"/>
      <c r="BV2102" s="7"/>
      <c r="BW2102" s="7"/>
      <c r="CD2102" s="7"/>
      <c r="CE2102" s="7"/>
      <c r="CF2102" s="7"/>
      <c r="CJ2102" s="7"/>
      <c r="CK2102" s="7"/>
      <c r="CL2102" s="7"/>
    </row>
    <row r="2103" spans="1:90">
      <c r="A2103" s="11"/>
      <c r="B2103" s="373"/>
      <c r="C2103" s="373"/>
      <c r="D2103" s="373"/>
      <c r="E2103" s="13"/>
      <c r="F2103" s="11"/>
      <c r="G2103" s="25"/>
      <c r="H2103" s="31"/>
      <c r="I2103" s="30"/>
      <c r="M2103" s="25"/>
      <c r="N2103" s="31"/>
      <c r="O2103" s="30"/>
      <c r="V2103" s="12"/>
      <c r="W2103" s="12"/>
      <c r="X2103" s="14"/>
      <c r="AB2103" s="25"/>
      <c r="AC2103" s="12"/>
      <c r="AD2103" s="12"/>
      <c r="AK2103" s="12"/>
      <c r="AL2103" s="30"/>
      <c r="AM2103" s="32"/>
      <c r="AQ2103" s="12"/>
      <c r="AR2103" s="12"/>
      <c r="AS2103" s="12"/>
      <c r="AZ2103" s="49"/>
      <c r="BA2103" s="30"/>
      <c r="BB2103" s="12"/>
      <c r="BF2103" s="12"/>
      <c r="BG2103" s="12"/>
      <c r="BH2103" s="12"/>
      <c r="BO2103" s="7"/>
      <c r="BP2103" s="7"/>
      <c r="BQ2103" s="7"/>
      <c r="BU2103" s="7"/>
      <c r="BV2103" s="7"/>
      <c r="BW2103" s="7"/>
      <c r="CD2103" s="7"/>
      <c r="CE2103" s="7"/>
      <c r="CF2103" s="7"/>
      <c r="CJ2103" s="7"/>
      <c r="CK2103" s="7"/>
      <c r="CL2103" s="7"/>
    </row>
    <row r="2104" spans="1:90">
      <c r="A2104" s="11"/>
      <c r="B2104" s="373"/>
      <c r="C2104" s="373"/>
      <c r="D2104" s="373"/>
      <c r="E2104" s="13"/>
      <c r="F2104" s="11"/>
      <c r="G2104" s="25"/>
      <c r="H2104" s="31"/>
      <c r="I2104" s="30"/>
      <c r="M2104" s="25"/>
      <c r="N2104" s="31"/>
      <c r="O2104" s="30"/>
      <c r="V2104" s="12"/>
      <c r="W2104" s="12"/>
      <c r="X2104" s="14"/>
      <c r="AB2104" s="25"/>
      <c r="AC2104" s="12"/>
      <c r="AD2104" s="12"/>
      <c r="AK2104" s="12"/>
      <c r="AL2104" s="30"/>
      <c r="AM2104" s="32"/>
      <c r="AQ2104" s="12"/>
      <c r="AR2104" s="12"/>
      <c r="AS2104" s="12"/>
      <c r="AZ2104" s="49"/>
      <c r="BA2104" s="30"/>
      <c r="BB2104" s="12"/>
      <c r="BF2104" s="12"/>
      <c r="BG2104" s="12"/>
      <c r="BH2104" s="12"/>
      <c r="BO2104" s="7"/>
      <c r="BP2104" s="7"/>
      <c r="BQ2104" s="7"/>
      <c r="BU2104" s="7"/>
      <c r="BV2104" s="7"/>
      <c r="BW2104" s="7"/>
      <c r="CD2104" s="7"/>
      <c r="CE2104" s="7"/>
      <c r="CF2104" s="7"/>
      <c r="CJ2104" s="7"/>
      <c r="CK2104" s="7"/>
      <c r="CL2104" s="7"/>
    </row>
    <row r="2105" spans="1:90">
      <c r="A2105" s="11"/>
      <c r="B2105" s="373"/>
      <c r="C2105" s="373"/>
      <c r="D2105" s="373"/>
      <c r="E2105" s="13"/>
      <c r="F2105" s="11"/>
      <c r="G2105" s="25"/>
      <c r="H2105" s="31"/>
      <c r="I2105" s="30"/>
      <c r="M2105" s="25"/>
      <c r="N2105" s="31"/>
      <c r="O2105" s="30"/>
      <c r="V2105" s="12"/>
      <c r="W2105" s="12"/>
      <c r="X2105" s="14"/>
      <c r="AB2105" s="25"/>
      <c r="AC2105" s="12"/>
      <c r="AD2105" s="12"/>
      <c r="AK2105" s="12"/>
      <c r="AL2105" s="30"/>
      <c r="AM2105" s="32"/>
      <c r="AQ2105" s="12"/>
      <c r="AR2105" s="12"/>
      <c r="AS2105" s="12"/>
      <c r="AZ2105" s="49"/>
      <c r="BA2105" s="30"/>
      <c r="BB2105" s="12"/>
      <c r="BF2105" s="12"/>
      <c r="BG2105" s="12"/>
      <c r="BH2105" s="12"/>
      <c r="BO2105" s="7"/>
      <c r="BP2105" s="7"/>
      <c r="BQ2105" s="7"/>
      <c r="BU2105" s="7"/>
      <c r="BV2105" s="7"/>
      <c r="BW2105" s="7"/>
      <c r="CD2105" s="7"/>
      <c r="CE2105" s="7"/>
      <c r="CF2105" s="7"/>
      <c r="CJ2105" s="7"/>
      <c r="CK2105" s="7"/>
      <c r="CL2105" s="7"/>
    </row>
    <row r="2106" spans="1:90">
      <c r="A2106" s="11"/>
      <c r="B2106" s="373"/>
      <c r="C2106" s="373"/>
      <c r="D2106" s="373"/>
      <c r="E2106" s="13"/>
      <c r="F2106" s="11"/>
      <c r="G2106" s="25"/>
      <c r="H2106" s="31"/>
      <c r="I2106" s="30"/>
      <c r="M2106" s="25"/>
      <c r="N2106" s="31"/>
      <c r="O2106" s="30"/>
      <c r="V2106" s="12"/>
      <c r="W2106" s="12"/>
      <c r="X2106" s="14"/>
      <c r="AB2106" s="25"/>
      <c r="AC2106" s="12"/>
      <c r="AD2106" s="12"/>
      <c r="AK2106" s="12"/>
      <c r="AL2106" s="30"/>
      <c r="AM2106" s="32"/>
      <c r="AQ2106" s="12"/>
      <c r="AR2106" s="12"/>
      <c r="AS2106" s="12"/>
      <c r="AZ2106" s="49"/>
      <c r="BA2106" s="30"/>
      <c r="BB2106" s="12"/>
      <c r="BF2106" s="12"/>
      <c r="BG2106" s="12"/>
      <c r="BH2106" s="12"/>
      <c r="BO2106" s="7"/>
      <c r="BP2106" s="7"/>
      <c r="BQ2106" s="7"/>
      <c r="BU2106" s="7"/>
      <c r="BV2106" s="7"/>
      <c r="BW2106" s="7"/>
      <c r="CD2106" s="7"/>
      <c r="CE2106" s="7"/>
      <c r="CF2106" s="7"/>
      <c r="CJ2106" s="7"/>
      <c r="CK2106" s="7"/>
      <c r="CL2106" s="7"/>
    </row>
    <row r="2107" spans="1:90">
      <c r="A2107" s="11"/>
      <c r="B2107" s="373"/>
      <c r="C2107" s="373"/>
      <c r="D2107" s="373"/>
      <c r="E2107" s="13"/>
      <c r="F2107" s="11"/>
      <c r="G2107" s="25"/>
      <c r="H2107" s="31"/>
      <c r="I2107" s="30"/>
      <c r="M2107" s="25"/>
      <c r="N2107" s="31"/>
      <c r="O2107" s="30"/>
      <c r="V2107" s="12"/>
      <c r="W2107" s="12"/>
      <c r="X2107" s="14"/>
      <c r="AB2107" s="25"/>
      <c r="AC2107" s="12"/>
      <c r="AD2107" s="12"/>
      <c r="AK2107" s="12"/>
      <c r="AL2107" s="30"/>
      <c r="AM2107" s="32"/>
      <c r="AQ2107" s="12"/>
      <c r="AR2107" s="12"/>
      <c r="AS2107" s="12"/>
      <c r="AZ2107" s="49"/>
      <c r="BA2107" s="30"/>
      <c r="BB2107" s="12"/>
      <c r="BF2107" s="12"/>
      <c r="BG2107" s="12"/>
      <c r="BH2107" s="12"/>
      <c r="BO2107" s="7"/>
      <c r="BP2107" s="7"/>
      <c r="BQ2107" s="7"/>
      <c r="BU2107" s="7"/>
      <c r="BV2107" s="7"/>
      <c r="BW2107" s="7"/>
      <c r="CD2107" s="7"/>
      <c r="CE2107" s="7"/>
      <c r="CF2107" s="7"/>
      <c r="CJ2107" s="7"/>
      <c r="CK2107" s="7"/>
      <c r="CL2107" s="7"/>
    </row>
    <row r="2108" spans="1:90">
      <c r="A2108" s="11"/>
      <c r="B2108" s="373"/>
      <c r="C2108" s="373"/>
      <c r="D2108" s="373"/>
      <c r="E2108" s="13"/>
      <c r="F2108" s="11"/>
      <c r="G2108" s="25"/>
      <c r="H2108" s="31"/>
      <c r="I2108" s="30"/>
      <c r="M2108" s="25"/>
      <c r="N2108" s="31"/>
      <c r="O2108" s="30"/>
      <c r="V2108" s="12"/>
      <c r="W2108" s="12"/>
      <c r="X2108" s="14"/>
      <c r="AB2108" s="25"/>
      <c r="AC2108" s="12"/>
      <c r="AD2108" s="12"/>
      <c r="AK2108" s="12"/>
      <c r="AL2108" s="30"/>
      <c r="AM2108" s="32"/>
      <c r="AQ2108" s="12"/>
      <c r="AR2108" s="12"/>
      <c r="AS2108" s="12"/>
      <c r="AZ2108" s="49"/>
      <c r="BA2108" s="30"/>
      <c r="BB2108" s="12"/>
      <c r="BF2108" s="12"/>
      <c r="BG2108" s="12"/>
      <c r="BH2108" s="12"/>
      <c r="BO2108" s="7"/>
      <c r="BP2108" s="7"/>
      <c r="BQ2108" s="7"/>
      <c r="BU2108" s="7"/>
      <c r="BV2108" s="7"/>
      <c r="BW2108" s="7"/>
      <c r="CD2108" s="7"/>
      <c r="CE2108" s="7"/>
      <c r="CF2108" s="7"/>
      <c r="CJ2108" s="7"/>
      <c r="CK2108" s="7"/>
      <c r="CL2108" s="7"/>
    </row>
    <row r="2109" spans="1:90">
      <c r="A2109" s="11"/>
      <c r="B2109" s="373"/>
      <c r="C2109" s="373"/>
      <c r="D2109" s="373"/>
      <c r="E2109" s="13"/>
      <c r="F2109" s="11"/>
      <c r="G2109" s="25"/>
      <c r="H2109" s="31"/>
      <c r="I2109" s="30"/>
      <c r="M2109" s="25"/>
      <c r="N2109" s="31"/>
      <c r="O2109" s="30"/>
      <c r="V2109" s="12"/>
      <c r="W2109" s="12"/>
      <c r="X2109" s="14"/>
      <c r="AB2109" s="25"/>
      <c r="AC2109" s="12"/>
      <c r="AD2109" s="12"/>
      <c r="AK2109" s="12"/>
      <c r="AL2109" s="30"/>
      <c r="AM2109" s="32"/>
      <c r="AQ2109" s="12"/>
      <c r="AR2109" s="12"/>
      <c r="AS2109" s="12"/>
      <c r="AZ2109" s="49"/>
      <c r="BA2109" s="30"/>
      <c r="BB2109" s="12"/>
      <c r="BF2109" s="12"/>
      <c r="BG2109" s="12"/>
      <c r="BH2109" s="12"/>
      <c r="BO2109" s="7"/>
      <c r="BP2109" s="7"/>
      <c r="BQ2109" s="7"/>
      <c r="BU2109" s="7"/>
      <c r="BV2109" s="7"/>
      <c r="BW2109" s="7"/>
      <c r="CD2109" s="7"/>
      <c r="CE2109" s="7"/>
      <c r="CF2109" s="7"/>
      <c r="CJ2109" s="7"/>
      <c r="CK2109" s="7"/>
      <c r="CL2109" s="7"/>
    </row>
    <row r="2110" spans="1:90">
      <c r="A2110" s="11"/>
      <c r="B2110" s="373"/>
      <c r="C2110" s="373"/>
      <c r="D2110" s="373"/>
      <c r="E2110" s="13"/>
      <c r="F2110" s="11"/>
      <c r="G2110" s="25"/>
      <c r="H2110" s="31"/>
      <c r="I2110" s="30"/>
      <c r="M2110" s="25"/>
      <c r="N2110" s="31"/>
      <c r="O2110" s="30"/>
      <c r="V2110" s="12"/>
      <c r="W2110" s="12"/>
      <c r="X2110" s="14"/>
      <c r="AB2110" s="25"/>
      <c r="AC2110" s="12"/>
      <c r="AD2110" s="12"/>
      <c r="AK2110" s="12"/>
      <c r="AL2110" s="30"/>
      <c r="AM2110" s="32"/>
      <c r="AQ2110" s="12"/>
      <c r="AR2110" s="12"/>
      <c r="AS2110" s="12"/>
      <c r="AZ2110" s="49"/>
      <c r="BA2110" s="30"/>
      <c r="BB2110" s="12"/>
      <c r="BF2110" s="12"/>
      <c r="BG2110" s="12"/>
      <c r="BH2110" s="12"/>
      <c r="BO2110" s="7"/>
      <c r="BP2110" s="7"/>
      <c r="BQ2110" s="7"/>
      <c r="BU2110" s="7"/>
      <c r="BV2110" s="7"/>
      <c r="BW2110" s="7"/>
      <c r="CD2110" s="7"/>
      <c r="CE2110" s="7"/>
      <c r="CF2110" s="7"/>
      <c r="CJ2110" s="7"/>
      <c r="CK2110" s="7"/>
      <c r="CL2110" s="7"/>
    </row>
    <row r="2111" spans="1:90">
      <c r="A2111" s="11"/>
      <c r="B2111" s="373"/>
      <c r="C2111" s="373"/>
      <c r="D2111" s="373"/>
      <c r="E2111" s="13"/>
      <c r="F2111" s="11"/>
      <c r="G2111" s="25"/>
      <c r="H2111" s="31"/>
      <c r="I2111" s="30"/>
      <c r="M2111" s="25"/>
      <c r="N2111" s="31"/>
      <c r="O2111" s="30"/>
      <c r="V2111" s="12"/>
      <c r="W2111" s="12"/>
      <c r="X2111" s="14"/>
      <c r="AB2111" s="25"/>
      <c r="AC2111" s="12"/>
      <c r="AD2111" s="12"/>
      <c r="AK2111" s="12"/>
      <c r="AL2111" s="30"/>
      <c r="AM2111" s="32"/>
      <c r="AQ2111" s="12"/>
      <c r="AR2111" s="12"/>
      <c r="AS2111" s="12"/>
      <c r="AZ2111" s="49"/>
      <c r="BA2111" s="30"/>
      <c r="BB2111" s="12"/>
      <c r="BF2111" s="12"/>
      <c r="BG2111" s="12"/>
      <c r="BH2111" s="12"/>
      <c r="BO2111" s="7"/>
      <c r="BP2111" s="7"/>
      <c r="BQ2111" s="7"/>
      <c r="BU2111" s="7"/>
      <c r="BV2111" s="7"/>
      <c r="BW2111" s="7"/>
      <c r="CD2111" s="7"/>
      <c r="CE2111" s="7"/>
      <c r="CF2111" s="7"/>
      <c r="CJ2111" s="7"/>
      <c r="CK2111" s="7"/>
      <c r="CL2111" s="7"/>
    </row>
    <row r="2112" spans="1:90">
      <c r="A2112" s="11"/>
      <c r="B2112" s="373"/>
      <c r="C2112" s="373"/>
      <c r="D2112" s="373"/>
      <c r="E2112" s="13"/>
      <c r="F2112" s="11"/>
      <c r="G2112" s="25"/>
      <c r="H2112" s="31"/>
      <c r="I2112" s="30"/>
      <c r="M2112" s="25"/>
      <c r="N2112" s="31"/>
      <c r="O2112" s="30"/>
      <c r="V2112" s="12"/>
      <c r="W2112" s="12"/>
      <c r="X2112" s="14"/>
      <c r="AB2112" s="25"/>
      <c r="AC2112" s="12"/>
      <c r="AD2112" s="12"/>
      <c r="AK2112" s="12"/>
      <c r="AL2112" s="30"/>
      <c r="AM2112" s="32"/>
      <c r="AQ2112" s="12"/>
      <c r="AR2112" s="12"/>
      <c r="AS2112" s="12"/>
      <c r="AZ2112" s="49"/>
      <c r="BA2112" s="30"/>
      <c r="BB2112" s="12"/>
      <c r="BF2112" s="12"/>
      <c r="BG2112" s="12"/>
      <c r="BH2112" s="12"/>
      <c r="BO2112" s="7"/>
      <c r="BP2112" s="7"/>
      <c r="BQ2112" s="7"/>
      <c r="BU2112" s="7"/>
      <c r="BV2112" s="7"/>
      <c r="BW2112" s="7"/>
      <c r="CD2112" s="7"/>
      <c r="CE2112" s="7"/>
      <c r="CF2112" s="7"/>
      <c r="CJ2112" s="7"/>
      <c r="CK2112" s="7"/>
      <c r="CL2112" s="7"/>
    </row>
    <row r="2113" spans="1:90">
      <c r="A2113" s="11"/>
      <c r="B2113" s="373"/>
      <c r="C2113" s="373"/>
      <c r="D2113" s="373"/>
      <c r="E2113" s="13"/>
      <c r="F2113" s="11"/>
      <c r="G2113" s="25"/>
      <c r="H2113" s="31"/>
      <c r="I2113" s="30"/>
      <c r="M2113" s="25"/>
      <c r="N2113" s="31"/>
      <c r="O2113" s="30"/>
      <c r="V2113" s="12"/>
      <c r="W2113" s="12"/>
      <c r="X2113" s="14"/>
      <c r="AB2113" s="25"/>
      <c r="AC2113" s="12"/>
      <c r="AD2113" s="12"/>
      <c r="AK2113" s="12"/>
      <c r="AL2113" s="30"/>
      <c r="AM2113" s="32"/>
      <c r="AQ2113" s="12"/>
      <c r="AR2113" s="12"/>
      <c r="AS2113" s="12"/>
      <c r="AZ2113" s="49"/>
      <c r="BA2113" s="30"/>
      <c r="BB2113" s="12"/>
      <c r="BF2113" s="12"/>
      <c r="BG2113" s="12"/>
      <c r="BH2113" s="12"/>
      <c r="BO2113" s="7"/>
      <c r="BP2113" s="7"/>
      <c r="BQ2113" s="7"/>
      <c r="BU2113" s="7"/>
      <c r="BV2113" s="7"/>
      <c r="BW2113" s="7"/>
      <c r="CD2113" s="7"/>
      <c r="CE2113" s="7"/>
      <c r="CF2113" s="7"/>
      <c r="CJ2113" s="7"/>
      <c r="CK2113" s="7"/>
      <c r="CL2113" s="7"/>
    </row>
    <row r="2114" spans="1:90">
      <c r="A2114" s="11"/>
      <c r="B2114" s="373"/>
      <c r="C2114" s="373"/>
      <c r="D2114" s="373"/>
      <c r="E2114" s="13"/>
      <c r="F2114" s="11"/>
      <c r="G2114" s="25"/>
      <c r="H2114" s="31"/>
      <c r="I2114" s="30"/>
      <c r="M2114" s="25"/>
      <c r="N2114" s="31"/>
      <c r="O2114" s="30"/>
      <c r="V2114" s="12"/>
      <c r="W2114" s="12"/>
      <c r="X2114" s="14"/>
      <c r="AB2114" s="25"/>
      <c r="AC2114" s="12"/>
      <c r="AD2114" s="12"/>
      <c r="AK2114" s="12"/>
      <c r="AL2114" s="30"/>
      <c r="AM2114" s="32"/>
      <c r="AQ2114" s="12"/>
      <c r="AR2114" s="12"/>
      <c r="AS2114" s="12"/>
      <c r="AZ2114" s="49"/>
      <c r="BA2114" s="30"/>
      <c r="BB2114" s="12"/>
      <c r="BF2114" s="12"/>
      <c r="BG2114" s="12"/>
      <c r="BH2114" s="12"/>
      <c r="BO2114" s="7"/>
      <c r="BP2114" s="7"/>
      <c r="BQ2114" s="7"/>
      <c r="BU2114" s="7"/>
      <c r="BV2114" s="7"/>
      <c r="BW2114" s="7"/>
      <c r="CD2114" s="7"/>
      <c r="CE2114" s="7"/>
      <c r="CF2114" s="7"/>
      <c r="CJ2114" s="7"/>
      <c r="CK2114" s="7"/>
      <c r="CL2114" s="7"/>
    </row>
    <row r="2115" spans="1:90">
      <c r="A2115" s="11"/>
      <c r="B2115" s="373"/>
      <c r="C2115" s="373"/>
      <c r="D2115" s="373"/>
      <c r="E2115" s="13"/>
      <c r="F2115" s="11"/>
      <c r="G2115" s="25"/>
      <c r="H2115" s="31"/>
      <c r="I2115" s="30"/>
      <c r="M2115" s="25"/>
      <c r="N2115" s="31"/>
      <c r="O2115" s="30"/>
      <c r="V2115" s="12"/>
      <c r="W2115" s="12"/>
      <c r="X2115" s="14"/>
      <c r="AB2115" s="25"/>
      <c r="AC2115" s="12"/>
      <c r="AD2115" s="12"/>
      <c r="AK2115" s="12"/>
      <c r="AL2115" s="30"/>
      <c r="AM2115" s="32"/>
      <c r="AQ2115" s="12"/>
      <c r="AR2115" s="12"/>
      <c r="AS2115" s="12"/>
      <c r="AZ2115" s="49"/>
      <c r="BA2115" s="30"/>
      <c r="BB2115" s="12"/>
      <c r="BF2115" s="12"/>
      <c r="BG2115" s="12"/>
      <c r="BH2115" s="12"/>
      <c r="BO2115" s="7"/>
      <c r="BP2115" s="7"/>
      <c r="BQ2115" s="7"/>
      <c r="BU2115" s="7"/>
      <c r="BV2115" s="7"/>
      <c r="BW2115" s="7"/>
      <c r="CD2115" s="7"/>
      <c r="CE2115" s="7"/>
      <c r="CF2115" s="7"/>
      <c r="CJ2115" s="7"/>
      <c r="CK2115" s="7"/>
      <c r="CL2115" s="7"/>
    </row>
    <row r="2116" spans="1:90">
      <c r="A2116" s="11"/>
      <c r="B2116" s="373"/>
      <c r="C2116" s="373"/>
      <c r="D2116" s="373"/>
      <c r="E2116" s="13"/>
      <c r="F2116" s="11"/>
      <c r="G2116" s="25"/>
      <c r="H2116" s="31"/>
      <c r="I2116" s="30"/>
      <c r="M2116" s="25"/>
      <c r="N2116" s="31"/>
      <c r="O2116" s="30"/>
      <c r="V2116" s="12"/>
      <c r="W2116" s="12"/>
      <c r="X2116" s="14"/>
      <c r="AB2116" s="25"/>
      <c r="AC2116" s="12"/>
      <c r="AD2116" s="12"/>
      <c r="AK2116" s="12"/>
      <c r="AL2116" s="30"/>
      <c r="AM2116" s="32"/>
      <c r="AQ2116" s="12"/>
      <c r="AR2116" s="12"/>
      <c r="AS2116" s="12"/>
      <c r="AZ2116" s="49"/>
      <c r="BA2116" s="30"/>
      <c r="BB2116" s="12"/>
      <c r="BF2116" s="12"/>
      <c r="BG2116" s="12"/>
      <c r="BH2116" s="12"/>
      <c r="BO2116" s="7"/>
      <c r="BP2116" s="7"/>
      <c r="BQ2116" s="7"/>
      <c r="BU2116" s="7"/>
      <c r="BV2116" s="7"/>
      <c r="BW2116" s="7"/>
      <c r="CD2116" s="7"/>
      <c r="CE2116" s="7"/>
      <c r="CF2116" s="7"/>
      <c r="CJ2116" s="7"/>
      <c r="CK2116" s="7"/>
      <c r="CL2116" s="7"/>
    </row>
    <row r="2117" spans="1:90">
      <c r="A2117" s="11"/>
      <c r="B2117" s="373"/>
      <c r="C2117" s="373"/>
      <c r="D2117" s="373"/>
      <c r="E2117" s="13"/>
      <c r="F2117" s="11"/>
      <c r="G2117" s="25"/>
      <c r="H2117" s="31"/>
      <c r="I2117" s="30"/>
      <c r="M2117" s="25"/>
      <c r="N2117" s="31"/>
      <c r="O2117" s="30"/>
      <c r="V2117" s="12"/>
      <c r="W2117" s="12"/>
      <c r="X2117" s="14"/>
      <c r="AB2117" s="25"/>
      <c r="AC2117" s="12"/>
      <c r="AD2117" s="12"/>
      <c r="AK2117" s="12"/>
      <c r="AL2117" s="30"/>
      <c r="AM2117" s="32"/>
      <c r="AQ2117" s="12"/>
      <c r="AR2117" s="12"/>
      <c r="AS2117" s="12"/>
      <c r="AZ2117" s="49"/>
      <c r="BA2117" s="30"/>
      <c r="BB2117" s="12"/>
      <c r="BF2117" s="12"/>
      <c r="BG2117" s="12"/>
      <c r="BH2117" s="12"/>
      <c r="BO2117" s="7"/>
      <c r="BP2117" s="7"/>
      <c r="BQ2117" s="7"/>
      <c r="BU2117" s="7"/>
      <c r="BV2117" s="7"/>
      <c r="BW2117" s="7"/>
      <c r="CD2117" s="7"/>
      <c r="CE2117" s="7"/>
      <c r="CF2117" s="7"/>
      <c r="CJ2117" s="7"/>
      <c r="CK2117" s="7"/>
      <c r="CL2117" s="7"/>
    </row>
    <row r="2118" spans="1:90">
      <c r="A2118" s="11"/>
      <c r="B2118" s="373"/>
      <c r="C2118" s="373"/>
      <c r="D2118" s="373"/>
      <c r="E2118" s="13"/>
      <c r="F2118" s="11"/>
      <c r="G2118" s="25"/>
      <c r="H2118" s="31"/>
      <c r="I2118" s="30"/>
      <c r="M2118" s="25"/>
      <c r="N2118" s="31"/>
      <c r="O2118" s="30"/>
      <c r="V2118" s="12"/>
      <c r="W2118" s="12"/>
      <c r="X2118" s="14"/>
      <c r="AB2118" s="25"/>
      <c r="AC2118" s="12"/>
      <c r="AD2118" s="12"/>
      <c r="AK2118" s="12"/>
      <c r="AL2118" s="30"/>
      <c r="AM2118" s="32"/>
      <c r="AQ2118" s="12"/>
      <c r="AR2118" s="12"/>
      <c r="AS2118" s="12"/>
      <c r="AZ2118" s="49"/>
      <c r="BA2118" s="30"/>
      <c r="BB2118" s="12"/>
      <c r="BF2118" s="12"/>
      <c r="BG2118" s="12"/>
      <c r="BH2118" s="12"/>
      <c r="BO2118" s="7"/>
      <c r="BP2118" s="7"/>
      <c r="BQ2118" s="7"/>
      <c r="BU2118" s="7"/>
      <c r="BV2118" s="7"/>
      <c r="BW2118" s="7"/>
      <c r="CD2118" s="7"/>
      <c r="CE2118" s="7"/>
      <c r="CF2118" s="7"/>
      <c r="CJ2118" s="7"/>
      <c r="CK2118" s="7"/>
      <c r="CL2118" s="7"/>
    </row>
    <row r="2119" spans="1:90">
      <c r="A2119" s="11"/>
      <c r="B2119" s="373"/>
      <c r="C2119" s="373"/>
      <c r="D2119" s="373"/>
      <c r="E2119" s="13"/>
      <c r="F2119" s="11"/>
      <c r="G2119" s="25"/>
      <c r="H2119" s="31"/>
      <c r="I2119" s="30"/>
      <c r="M2119" s="25"/>
      <c r="N2119" s="31"/>
      <c r="O2119" s="30"/>
      <c r="V2119" s="12"/>
      <c r="W2119" s="12"/>
      <c r="X2119" s="14"/>
      <c r="AB2119" s="25"/>
      <c r="AC2119" s="12"/>
      <c r="AD2119" s="12"/>
      <c r="AK2119" s="12"/>
      <c r="AL2119" s="30"/>
      <c r="AM2119" s="32"/>
      <c r="AQ2119" s="12"/>
      <c r="AR2119" s="12"/>
      <c r="AS2119" s="12"/>
      <c r="AZ2119" s="49"/>
      <c r="BA2119" s="30"/>
      <c r="BB2119" s="12"/>
      <c r="BF2119" s="12"/>
      <c r="BG2119" s="12"/>
      <c r="BH2119" s="12"/>
      <c r="BO2119" s="7"/>
      <c r="BP2119" s="7"/>
      <c r="BQ2119" s="7"/>
      <c r="BU2119" s="7"/>
      <c r="BV2119" s="7"/>
      <c r="BW2119" s="7"/>
      <c r="CD2119" s="7"/>
      <c r="CE2119" s="7"/>
      <c r="CF2119" s="7"/>
      <c r="CJ2119" s="7"/>
      <c r="CK2119" s="7"/>
      <c r="CL2119" s="7"/>
    </row>
    <row r="2120" spans="1:90">
      <c r="A2120" s="11"/>
      <c r="B2120" s="373"/>
      <c r="C2120" s="373"/>
      <c r="D2120" s="373"/>
      <c r="E2120" s="13"/>
      <c r="F2120" s="11"/>
      <c r="G2120" s="25"/>
      <c r="H2120" s="31"/>
      <c r="I2120" s="30"/>
      <c r="M2120" s="25"/>
      <c r="N2120" s="31"/>
      <c r="O2120" s="30"/>
      <c r="V2120" s="12"/>
      <c r="W2120" s="12"/>
      <c r="X2120" s="14"/>
      <c r="AB2120" s="25"/>
      <c r="AC2120" s="12"/>
      <c r="AD2120" s="12"/>
      <c r="AK2120" s="12"/>
      <c r="AL2120" s="30"/>
      <c r="AM2120" s="32"/>
      <c r="AQ2120" s="12"/>
      <c r="AR2120" s="12"/>
      <c r="AS2120" s="12"/>
      <c r="AZ2120" s="49"/>
      <c r="BA2120" s="30"/>
      <c r="BB2120" s="12"/>
      <c r="BF2120" s="12"/>
      <c r="BG2120" s="12"/>
      <c r="BH2120" s="12"/>
      <c r="BO2120" s="7"/>
      <c r="BP2120" s="7"/>
      <c r="BQ2120" s="7"/>
      <c r="BU2120" s="7"/>
      <c r="BV2120" s="7"/>
      <c r="BW2120" s="7"/>
      <c r="CD2120" s="7"/>
      <c r="CE2120" s="7"/>
      <c r="CF2120" s="7"/>
      <c r="CJ2120" s="7"/>
      <c r="CK2120" s="7"/>
      <c r="CL2120" s="7"/>
    </row>
    <row r="2121" spans="1:90">
      <c r="A2121" s="11"/>
      <c r="B2121" s="373"/>
      <c r="C2121" s="373"/>
      <c r="D2121" s="373"/>
      <c r="E2121" s="13"/>
      <c r="F2121" s="11"/>
      <c r="G2121" s="25"/>
      <c r="H2121" s="31"/>
      <c r="I2121" s="30"/>
      <c r="M2121" s="25"/>
      <c r="N2121" s="31"/>
      <c r="O2121" s="30"/>
      <c r="V2121" s="12"/>
      <c r="W2121" s="12"/>
      <c r="X2121" s="14"/>
      <c r="AB2121" s="25"/>
      <c r="AC2121" s="12"/>
      <c r="AD2121" s="12"/>
      <c r="AK2121" s="12"/>
      <c r="AL2121" s="30"/>
      <c r="AM2121" s="32"/>
      <c r="AQ2121" s="12"/>
      <c r="AR2121" s="12"/>
      <c r="AS2121" s="12"/>
      <c r="AZ2121" s="49"/>
      <c r="BA2121" s="30"/>
      <c r="BB2121" s="12"/>
      <c r="BF2121" s="12"/>
      <c r="BG2121" s="12"/>
      <c r="BH2121" s="12"/>
      <c r="BO2121" s="7"/>
      <c r="BP2121" s="7"/>
      <c r="BQ2121" s="7"/>
      <c r="BU2121" s="7"/>
      <c r="BV2121" s="7"/>
      <c r="BW2121" s="7"/>
      <c r="CD2121" s="7"/>
      <c r="CE2121" s="7"/>
      <c r="CF2121" s="7"/>
      <c r="CJ2121" s="7"/>
      <c r="CK2121" s="7"/>
      <c r="CL2121" s="7"/>
    </row>
    <row r="2122" spans="1:90">
      <c r="A2122" s="11"/>
      <c r="B2122" s="373"/>
      <c r="C2122" s="373"/>
      <c r="D2122" s="373"/>
      <c r="E2122" s="13"/>
      <c r="F2122" s="11"/>
      <c r="G2122" s="25"/>
      <c r="H2122" s="31"/>
      <c r="I2122" s="30"/>
      <c r="M2122" s="25"/>
      <c r="N2122" s="31"/>
      <c r="O2122" s="30"/>
      <c r="V2122" s="12"/>
      <c r="W2122" s="12"/>
      <c r="X2122" s="14"/>
      <c r="AB2122" s="25"/>
      <c r="AC2122" s="12"/>
      <c r="AD2122" s="12"/>
      <c r="AK2122" s="12"/>
      <c r="AL2122" s="30"/>
      <c r="AM2122" s="32"/>
      <c r="AQ2122" s="12"/>
      <c r="AR2122" s="12"/>
      <c r="AS2122" s="12"/>
      <c r="AZ2122" s="49"/>
      <c r="BA2122" s="30"/>
      <c r="BB2122" s="12"/>
      <c r="BF2122" s="12"/>
      <c r="BG2122" s="12"/>
      <c r="BH2122" s="12"/>
      <c r="BO2122" s="7"/>
      <c r="BP2122" s="7"/>
      <c r="BQ2122" s="7"/>
      <c r="BU2122" s="7"/>
      <c r="BV2122" s="7"/>
      <c r="BW2122" s="7"/>
      <c r="CD2122" s="7"/>
      <c r="CE2122" s="7"/>
      <c r="CF2122" s="7"/>
      <c r="CJ2122" s="7"/>
      <c r="CK2122" s="7"/>
      <c r="CL2122" s="7"/>
    </row>
    <row r="2123" spans="1:90">
      <c r="A2123" s="11"/>
      <c r="B2123" s="373"/>
      <c r="C2123" s="373"/>
      <c r="D2123" s="373"/>
      <c r="E2123" s="13"/>
      <c r="F2123" s="11"/>
      <c r="G2123" s="25"/>
      <c r="H2123" s="31"/>
      <c r="I2123" s="30"/>
      <c r="M2123" s="25"/>
      <c r="N2123" s="31"/>
      <c r="O2123" s="30"/>
      <c r="V2123" s="12"/>
      <c r="W2123" s="12"/>
      <c r="X2123" s="14"/>
      <c r="AB2123" s="25"/>
      <c r="AC2123" s="12"/>
      <c r="AD2123" s="12"/>
      <c r="AK2123" s="12"/>
      <c r="AL2123" s="30"/>
      <c r="AM2123" s="32"/>
      <c r="AQ2123" s="12"/>
      <c r="AR2123" s="12"/>
      <c r="AS2123" s="12"/>
      <c r="AZ2123" s="49"/>
      <c r="BA2123" s="30"/>
      <c r="BB2123" s="12"/>
      <c r="BF2123" s="12"/>
      <c r="BG2123" s="12"/>
      <c r="BH2123" s="12"/>
      <c r="BO2123" s="7"/>
      <c r="BP2123" s="7"/>
      <c r="BQ2123" s="7"/>
      <c r="BU2123" s="7"/>
      <c r="BV2123" s="7"/>
      <c r="BW2123" s="7"/>
      <c r="CD2123" s="7"/>
      <c r="CE2123" s="7"/>
      <c r="CF2123" s="7"/>
      <c r="CJ2123" s="7"/>
      <c r="CK2123" s="7"/>
      <c r="CL2123" s="7"/>
    </row>
    <row r="2124" spans="1:90">
      <c r="A2124" s="11"/>
      <c r="B2124" s="373"/>
      <c r="C2124" s="373"/>
      <c r="D2124" s="373"/>
      <c r="E2124" s="13"/>
      <c r="F2124" s="11"/>
      <c r="G2124" s="25"/>
      <c r="H2124" s="31"/>
      <c r="I2124" s="30"/>
      <c r="M2124" s="25"/>
      <c r="N2124" s="31"/>
      <c r="O2124" s="30"/>
      <c r="V2124" s="12"/>
      <c r="W2124" s="12"/>
      <c r="X2124" s="14"/>
      <c r="AB2124" s="25"/>
      <c r="AC2124" s="12"/>
      <c r="AD2124" s="12"/>
      <c r="AK2124" s="12"/>
      <c r="AL2124" s="30"/>
      <c r="AM2124" s="32"/>
      <c r="AQ2124" s="12"/>
      <c r="AR2124" s="12"/>
      <c r="AS2124" s="12"/>
      <c r="AZ2124" s="49"/>
      <c r="BA2124" s="30"/>
      <c r="BB2124" s="12"/>
      <c r="BF2124" s="12"/>
      <c r="BG2124" s="12"/>
      <c r="BH2124" s="12"/>
      <c r="BO2124" s="7"/>
      <c r="BP2124" s="7"/>
      <c r="BQ2124" s="7"/>
      <c r="BU2124" s="7"/>
      <c r="BV2124" s="7"/>
      <c r="BW2124" s="7"/>
      <c r="CD2124" s="7"/>
      <c r="CE2124" s="7"/>
      <c r="CF2124" s="7"/>
      <c r="CJ2124" s="7"/>
      <c r="CK2124" s="7"/>
      <c r="CL2124" s="7"/>
    </row>
    <row r="2125" spans="1:90">
      <c r="A2125" s="11"/>
      <c r="B2125" s="373"/>
      <c r="C2125" s="373"/>
      <c r="D2125" s="373"/>
      <c r="E2125" s="13"/>
      <c r="F2125" s="11"/>
      <c r="G2125" s="25"/>
      <c r="H2125" s="31"/>
      <c r="I2125" s="30"/>
      <c r="M2125" s="25"/>
      <c r="N2125" s="31"/>
      <c r="O2125" s="30"/>
      <c r="V2125" s="12"/>
      <c r="W2125" s="12"/>
      <c r="X2125" s="14"/>
      <c r="AB2125" s="25"/>
      <c r="AC2125" s="12"/>
      <c r="AD2125" s="12"/>
      <c r="AK2125" s="12"/>
      <c r="AL2125" s="30"/>
      <c r="AM2125" s="32"/>
      <c r="AQ2125" s="12"/>
      <c r="AR2125" s="12"/>
      <c r="AS2125" s="12"/>
      <c r="AZ2125" s="49"/>
      <c r="BA2125" s="30"/>
      <c r="BB2125" s="12"/>
      <c r="BF2125" s="12"/>
      <c r="BG2125" s="12"/>
      <c r="BH2125" s="12"/>
      <c r="BO2125" s="7"/>
      <c r="BP2125" s="7"/>
      <c r="BQ2125" s="7"/>
      <c r="BU2125" s="7"/>
      <c r="BV2125" s="7"/>
      <c r="BW2125" s="7"/>
      <c r="CD2125" s="7"/>
      <c r="CE2125" s="7"/>
      <c r="CF2125" s="7"/>
      <c r="CJ2125" s="7"/>
      <c r="CK2125" s="7"/>
      <c r="CL2125" s="7"/>
    </row>
    <row r="2126" spans="1:90">
      <c r="A2126" s="11"/>
      <c r="B2126" s="373"/>
      <c r="C2126" s="373"/>
      <c r="D2126" s="373"/>
      <c r="E2126" s="13"/>
      <c r="F2126" s="11"/>
      <c r="G2126" s="25"/>
      <c r="H2126" s="31"/>
      <c r="I2126" s="30"/>
      <c r="M2126" s="25"/>
      <c r="N2126" s="31"/>
      <c r="O2126" s="30"/>
      <c r="V2126" s="12"/>
      <c r="W2126" s="12"/>
      <c r="X2126" s="14"/>
      <c r="AB2126" s="25"/>
      <c r="AC2126" s="12"/>
      <c r="AD2126" s="12"/>
      <c r="AK2126" s="12"/>
      <c r="AL2126" s="30"/>
      <c r="AM2126" s="32"/>
      <c r="AQ2126" s="12"/>
      <c r="AR2126" s="12"/>
      <c r="AS2126" s="12"/>
      <c r="AZ2126" s="49"/>
      <c r="BA2126" s="30"/>
      <c r="BB2126" s="12"/>
      <c r="BF2126" s="12"/>
      <c r="BG2126" s="12"/>
      <c r="BH2126" s="12"/>
      <c r="BO2126" s="7"/>
      <c r="BP2126" s="7"/>
      <c r="BQ2126" s="7"/>
      <c r="BU2126" s="7"/>
      <c r="BV2126" s="7"/>
      <c r="BW2126" s="7"/>
      <c r="CD2126" s="7"/>
      <c r="CE2126" s="7"/>
      <c r="CF2126" s="7"/>
      <c r="CJ2126" s="7"/>
      <c r="CK2126" s="7"/>
      <c r="CL2126" s="7"/>
    </row>
    <row r="2127" spans="1:90">
      <c r="A2127" s="11"/>
      <c r="B2127" s="373"/>
      <c r="C2127" s="373"/>
      <c r="D2127" s="373"/>
      <c r="E2127" s="13"/>
      <c r="F2127" s="11"/>
      <c r="G2127" s="25"/>
      <c r="H2127" s="31"/>
      <c r="I2127" s="30"/>
      <c r="M2127" s="25"/>
      <c r="N2127" s="31"/>
      <c r="O2127" s="30"/>
      <c r="V2127" s="12"/>
      <c r="W2127" s="12"/>
      <c r="X2127" s="14"/>
      <c r="AB2127" s="25"/>
      <c r="AC2127" s="12"/>
      <c r="AD2127" s="12"/>
      <c r="AK2127" s="12"/>
      <c r="AL2127" s="30"/>
      <c r="AM2127" s="32"/>
      <c r="AQ2127" s="12"/>
      <c r="AR2127" s="12"/>
      <c r="AS2127" s="12"/>
      <c r="AZ2127" s="49"/>
      <c r="BA2127" s="30"/>
      <c r="BB2127" s="12"/>
      <c r="BF2127" s="12"/>
      <c r="BG2127" s="12"/>
      <c r="BH2127" s="12"/>
      <c r="BO2127" s="7"/>
      <c r="BP2127" s="7"/>
      <c r="BQ2127" s="7"/>
      <c r="BU2127" s="7"/>
      <c r="BV2127" s="7"/>
      <c r="BW2127" s="7"/>
      <c r="CD2127" s="7"/>
      <c r="CE2127" s="7"/>
      <c r="CF2127" s="7"/>
      <c r="CJ2127" s="7"/>
      <c r="CK2127" s="7"/>
      <c r="CL2127" s="7"/>
    </row>
    <row r="2128" spans="1:90">
      <c r="A2128" s="11"/>
      <c r="B2128" s="373"/>
      <c r="C2128" s="373"/>
      <c r="D2128" s="373"/>
      <c r="E2128" s="13"/>
      <c r="F2128" s="11"/>
      <c r="G2128" s="25"/>
      <c r="H2128" s="31"/>
      <c r="I2128" s="30"/>
      <c r="M2128" s="25"/>
      <c r="N2128" s="31"/>
      <c r="O2128" s="30"/>
      <c r="V2128" s="12"/>
      <c r="W2128" s="12"/>
      <c r="X2128" s="14"/>
      <c r="AB2128" s="25"/>
      <c r="AC2128" s="12"/>
      <c r="AD2128" s="12"/>
      <c r="AK2128" s="12"/>
      <c r="AL2128" s="30"/>
      <c r="AM2128" s="32"/>
      <c r="AQ2128" s="12"/>
      <c r="AR2128" s="12"/>
      <c r="AS2128" s="12"/>
      <c r="AZ2128" s="49"/>
      <c r="BA2128" s="30"/>
      <c r="BB2128" s="12"/>
      <c r="BF2128" s="12"/>
      <c r="BG2128" s="12"/>
      <c r="BH2128" s="12"/>
      <c r="BO2128" s="7"/>
      <c r="BP2128" s="7"/>
      <c r="BQ2128" s="7"/>
      <c r="BU2128" s="7"/>
      <c r="BV2128" s="7"/>
      <c r="BW2128" s="7"/>
      <c r="CD2128" s="7"/>
      <c r="CE2128" s="7"/>
      <c r="CF2128" s="7"/>
      <c r="CJ2128" s="7"/>
      <c r="CK2128" s="7"/>
      <c r="CL2128" s="7"/>
    </row>
    <row r="2129" spans="1:90">
      <c r="A2129" s="11"/>
      <c r="B2129" s="373"/>
      <c r="C2129" s="373"/>
      <c r="D2129" s="373"/>
      <c r="E2129" s="13"/>
      <c r="F2129" s="11"/>
      <c r="G2129" s="25"/>
      <c r="H2129" s="31"/>
      <c r="I2129" s="30"/>
      <c r="M2129" s="25"/>
      <c r="N2129" s="31"/>
      <c r="O2129" s="30"/>
      <c r="V2129" s="12"/>
      <c r="W2129" s="12"/>
      <c r="X2129" s="14"/>
      <c r="AB2129" s="25"/>
      <c r="AC2129" s="12"/>
      <c r="AD2129" s="12"/>
      <c r="AK2129" s="12"/>
      <c r="AL2129" s="30"/>
      <c r="AM2129" s="32"/>
      <c r="AQ2129" s="12"/>
      <c r="AR2129" s="12"/>
      <c r="AS2129" s="12"/>
      <c r="AZ2129" s="49"/>
      <c r="BA2129" s="30"/>
      <c r="BB2129" s="12"/>
      <c r="BF2129" s="12"/>
      <c r="BG2129" s="12"/>
      <c r="BH2129" s="12"/>
      <c r="BO2129" s="7"/>
      <c r="BP2129" s="7"/>
      <c r="BQ2129" s="7"/>
      <c r="BU2129" s="7"/>
      <c r="BV2129" s="7"/>
      <c r="BW2129" s="7"/>
      <c r="CD2129" s="7"/>
      <c r="CE2129" s="7"/>
      <c r="CF2129" s="7"/>
      <c r="CJ2129" s="7"/>
      <c r="CK2129" s="7"/>
      <c r="CL2129" s="7"/>
    </row>
    <row r="2130" spans="1:90">
      <c r="A2130" s="11"/>
      <c r="B2130" s="373"/>
      <c r="C2130" s="373"/>
      <c r="D2130" s="373"/>
      <c r="E2130" s="13"/>
      <c r="F2130" s="11"/>
      <c r="G2130" s="25"/>
      <c r="H2130" s="31"/>
      <c r="I2130" s="30"/>
      <c r="M2130" s="25"/>
      <c r="N2130" s="31"/>
      <c r="O2130" s="30"/>
      <c r="V2130" s="12"/>
      <c r="W2130" s="12"/>
      <c r="X2130" s="14"/>
      <c r="AB2130" s="25"/>
      <c r="AC2130" s="12"/>
      <c r="AD2130" s="12"/>
      <c r="AK2130" s="12"/>
      <c r="AL2130" s="30"/>
      <c r="AM2130" s="32"/>
      <c r="AQ2130" s="12"/>
      <c r="AR2130" s="12"/>
      <c r="AS2130" s="12"/>
      <c r="AZ2130" s="49"/>
      <c r="BA2130" s="30"/>
      <c r="BB2130" s="12"/>
      <c r="BF2130" s="12"/>
      <c r="BG2130" s="12"/>
      <c r="BH2130" s="12"/>
      <c r="BO2130" s="7"/>
      <c r="BP2130" s="7"/>
      <c r="BQ2130" s="7"/>
      <c r="BU2130" s="7"/>
      <c r="BV2130" s="7"/>
      <c r="BW2130" s="7"/>
      <c r="CD2130" s="7"/>
      <c r="CE2130" s="7"/>
      <c r="CF2130" s="7"/>
      <c r="CJ2130" s="7"/>
      <c r="CK2130" s="7"/>
      <c r="CL2130" s="7"/>
    </row>
    <row r="2131" spans="1:90">
      <c r="A2131" s="11"/>
      <c r="B2131" s="373"/>
      <c r="C2131" s="373"/>
      <c r="D2131" s="373"/>
      <c r="E2131" s="13"/>
      <c r="F2131" s="11"/>
      <c r="G2131" s="25"/>
      <c r="H2131" s="31"/>
      <c r="I2131" s="30"/>
      <c r="M2131" s="25"/>
      <c r="N2131" s="31"/>
      <c r="O2131" s="30"/>
      <c r="V2131" s="12"/>
      <c r="W2131" s="12"/>
      <c r="X2131" s="14"/>
      <c r="AB2131" s="25"/>
      <c r="AC2131" s="12"/>
      <c r="AD2131" s="12"/>
      <c r="AK2131" s="12"/>
      <c r="AL2131" s="30"/>
      <c r="AM2131" s="32"/>
      <c r="AQ2131" s="12"/>
      <c r="AR2131" s="12"/>
      <c r="AS2131" s="12"/>
      <c r="AZ2131" s="49"/>
      <c r="BA2131" s="30"/>
      <c r="BB2131" s="12"/>
      <c r="BF2131" s="12"/>
      <c r="BG2131" s="12"/>
      <c r="BH2131" s="12"/>
      <c r="BO2131" s="7"/>
      <c r="BP2131" s="7"/>
      <c r="BQ2131" s="7"/>
      <c r="BU2131" s="7"/>
      <c r="BV2131" s="7"/>
      <c r="BW2131" s="7"/>
      <c r="CD2131" s="7"/>
      <c r="CE2131" s="7"/>
      <c r="CF2131" s="7"/>
      <c r="CJ2131" s="7"/>
      <c r="CK2131" s="7"/>
      <c r="CL2131" s="7"/>
    </row>
    <row r="2132" spans="1:90">
      <c r="A2132" s="11"/>
      <c r="B2132" s="373"/>
      <c r="C2132" s="373"/>
      <c r="D2132" s="373"/>
      <c r="E2132" s="13"/>
      <c r="F2132" s="11"/>
      <c r="G2132" s="25"/>
      <c r="H2132" s="31"/>
      <c r="I2132" s="30"/>
      <c r="M2132" s="25"/>
      <c r="N2132" s="31"/>
      <c r="O2132" s="30"/>
      <c r="V2132" s="12"/>
      <c r="W2132" s="12"/>
      <c r="X2132" s="14"/>
      <c r="AB2132" s="25"/>
      <c r="AC2132" s="12"/>
      <c r="AD2132" s="12"/>
      <c r="AK2132" s="12"/>
      <c r="AL2132" s="30"/>
      <c r="AM2132" s="32"/>
      <c r="AQ2132" s="12"/>
      <c r="AR2132" s="12"/>
      <c r="AS2132" s="12"/>
      <c r="AZ2132" s="49"/>
      <c r="BA2132" s="30"/>
      <c r="BB2132" s="12"/>
      <c r="BF2132" s="12"/>
      <c r="BG2132" s="12"/>
      <c r="BH2132" s="12"/>
      <c r="BO2132" s="7"/>
      <c r="BP2132" s="7"/>
      <c r="BQ2132" s="7"/>
      <c r="BU2132" s="7"/>
      <c r="BV2132" s="7"/>
      <c r="BW2132" s="7"/>
      <c r="CD2132" s="7"/>
      <c r="CE2132" s="7"/>
      <c r="CF2132" s="7"/>
      <c r="CJ2132" s="7"/>
      <c r="CK2132" s="7"/>
      <c r="CL2132" s="7"/>
    </row>
    <row r="2133" spans="1:90">
      <c r="A2133" s="11"/>
      <c r="B2133" s="373"/>
      <c r="C2133" s="373"/>
      <c r="D2133" s="373"/>
      <c r="E2133" s="13"/>
      <c r="F2133" s="11"/>
      <c r="G2133" s="25"/>
      <c r="H2133" s="31"/>
      <c r="I2133" s="30"/>
      <c r="M2133" s="25"/>
      <c r="N2133" s="31"/>
      <c r="O2133" s="30"/>
      <c r="V2133" s="12"/>
      <c r="W2133" s="12"/>
      <c r="X2133" s="14"/>
      <c r="AB2133" s="25"/>
      <c r="AC2133" s="12"/>
      <c r="AD2133" s="12"/>
      <c r="AK2133" s="12"/>
      <c r="AL2133" s="30"/>
      <c r="AM2133" s="32"/>
      <c r="AQ2133" s="12"/>
      <c r="AR2133" s="12"/>
      <c r="AS2133" s="12"/>
      <c r="AZ2133" s="49"/>
      <c r="BA2133" s="30"/>
      <c r="BB2133" s="12"/>
      <c r="BF2133" s="12"/>
      <c r="BG2133" s="12"/>
      <c r="BH2133" s="12"/>
      <c r="BO2133" s="7"/>
      <c r="BP2133" s="7"/>
      <c r="BQ2133" s="7"/>
      <c r="BU2133" s="7"/>
      <c r="BV2133" s="7"/>
      <c r="BW2133" s="7"/>
      <c r="CD2133" s="7"/>
      <c r="CE2133" s="7"/>
      <c r="CF2133" s="7"/>
      <c r="CJ2133" s="7"/>
      <c r="CK2133" s="7"/>
      <c r="CL2133" s="7"/>
    </row>
    <row r="2134" spans="1:90">
      <c r="A2134" s="11"/>
      <c r="B2134" s="373"/>
      <c r="C2134" s="373"/>
      <c r="D2134" s="373"/>
      <c r="E2134" s="13"/>
      <c r="F2134" s="11"/>
      <c r="G2134" s="25"/>
      <c r="H2134" s="31"/>
      <c r="I2134" s="30"/>
      <c r="M2134" s="25"/>
      <c r="N2134" s="31"/>
      <c r="O2134" s="30"/>
      <c r="V2134" s="12"/>
      <c r="W2134" s="12"/>
      <c r="X2134" s="14"/>
      <c r="AB2134" s="25"/>
      <c r="AC2134" s="12"/>
      <c r="AD2134" s="12"/>
      <c r="AK2134" s="12"/>
      <c r="AL2134" s="30"/>
      <c r="AM2134" s="32"/>
      <c r="AQ2134" s="12"/>
      <c r="AR2134" s="12"/>
      <c r="AS2134" s="12"/>
      <c r="AZ2134" s="49"/>
      <c r="BA2134" s="30"/>
      <c r="BB2134" s="12"/>
      <c r="BF2134" s="12"/>
      <c r="BG2134" s="12"/>
      <c r="BH2134" s="12"/>
      <c r="BO2134" s="7"/>
      <c r="BP2134" s="7"/>
      <c r="BQ2134" s="7"/>
      <c r="BU2134" s="7"/>
      <c r="BV2134" s="7"/>
      <c r="BW2134" s="7"/>
      <c r="CD2134" s="7"/>
      <c r="CE2134" s="7"/>
      <c r="CF2134" s="7"/>
      <c r="CJ2134" s="7"/>
      <c r="CK2134" s="7"/>
      <c r="CL2134" s="7"/>
    </row>
    <row r="2135" spans="1:90">
      <c r="A2135" s="11"/>
      <c r="B2135" s="373"/>
      <c r="C2135" s="373"/>
      <c r="D2135" s="373"/>
      <c r="E2135" s="13"/>
      <c r="F2135" s="11"/>
      <c r="G2135" s="25"/>
      <c r="H2135" s="31"/>
      <c r="I2135" s="30"/>
      <c r="M2135" s="25"/>
      <c r="N2135" s="31"/>
      <c r="O2135" s="30"/>
      <c r="V2135" s="12"/>
      <c r="W2135" s="12"/>
      <c r="X2135" s="14"/>
      <c r="AB2135" s="25"/>
      <c r="AC2135" s="12"/>
      <c r="AD2135" s="12"/>
      <c r="AK2135" s="12"/>
      <c r="AL2135" s="30"/>
      <c r="AM2135" s="32"/>
      <c r="AQ2135" s="12"/>
      <c r="AR2135" s="12"/>
      <c r="AS2135" s="12"/>
      <c r="AZ2135" s="49"/>
      <c r="BA2135" s="30"/>
      <c r="BB2135" s="12"/>
      <c r="BF2135" s="12"/>
      <c r="BG2135" s="12"/>
      <c r="BH2135" s="12"/>
      <c r="BO2135" s="7"/>
      <c r="BP2135" s="7"/>
      <c r="BQ2135" s="7"/>
      <c r="BU2135" s="7"/>
      <c r="BV2135" s="7"/>
      <c r="BW2135" s="7"/>
      <c r="CD2135" s="7"/>
      <c r="CE2135" s="7"/>
      <c r="CF2135" s="7"/>
      <c r="CJ2135" s="7"/>
      <c r="CK2135" s="7"/>
      <c r="CL2135" s="7"/>
    </row>
    <row r="2136" spans="1:90">
      <c r="A2136" s="11"/>
      <c r="B2136" s="373"/>
      <c r="C2136" s="373"/>
      <c r="D2136" s="373"/>
      <c r="E2136" s="13"/>
      <c r="F2136" s="11"/>
      <c r="G2136" s="25"/>
      <c r="H2136" s="31"/>
      <c r="I2136" s="30"/>
      <c r="M2136" s="25"/>
      <c r="N2136" s="31"/>
      <c r="O2136" s="30"/>
      <c r="V2136" s="12"/>
      <c r="W2136" s="12"/>
      <c r="X2136" s="14"/>
      <c r="AB2136" s="25"/>
      <c r="AC2136" s="12"/>
      <c r="AD2136" s="12"/>
      <c r="AK2136" s="12"/>
      <c r="AL2136" s="30"/>
      <c r="AM2136" s="32"/>
      <c r="AQ2136" s="12"/>
      <c r="AR2136" s="12"/>
      <c r="AS2136" s="12"/>
      <c r="AZ2136" s="49"/>
      <c r="BA2136" s="30"/>
      <c r="BB2136" s="12"/>
      <c r="BF2136" s="12"/>
      <c r="BG2136" s="12"/>
      <c r="BH2136" s="12"/>
      <c r="BO2136" s="7"/>
      <c r="BP2136" s="7"/>
      <c r="BQ2136" s="7"/>
      <c r="BU2136" s="7"/>
      <c r="BV2136" s="7"/>
      <c r="BW2136" s="7"/>
      <c r="CD2136" s="7"/>
      <c r="CE2136" s="7"/>
      <c r="CF2136" s="7"/>
      <c r="CJ2136" s="7"/>
      <c r="CK2136" s="7"/>
      <c r="CL2136" s="7"/>
    </row>
    <row r="2137" spans="1:90">
      <c r="A2137" s="11"/>
      <c r="B2137" s="373"/>
      <c r="C2137" s="373"/>
      <c r="D2137" s="373"/>
      <c r="E2137" s="13"/>
      <c r="F2137" s="11"/>
      <c r="G2137" s="25"/>
      <c r="H2137" s="31"/>
      <c r="I2137" s="30"/>
      <c r="M2137" s="25"/>
      <c r="N2137" s="31"/>
      <c r="O2137" s="30"/>
      <c r="V2137" s="12"/>
      <c r="W2137" s="12"/>
      <c r="X2137" s="14"/>
      <c r="AB2137" s="25"/>
      <c r="AC2137" s="12"/>
      <c r="AD2137" s="12"/>
      <c r="AK2137" s="12"/>
      <c r="AL2137" s="30"/>
      <c r="AM2137" s="32"/>
      <c r="AQ2137" s="12"/>
      <c r="AR2137" s="12"/>
      <c r="AS2137" s="12"/>
      <c r="AZ2137" s="49"/>
      <c r="BA2137" s="30"/>
      <c r="BB2137" s="12"/>
      <c r="BF2137" s="12"/>
      <c r="BG2137" s="12"/>
      <c r="BH2137" s="12"/>
      <c r="BO2137" s="7"/>
      <c r="BP2137" s="7"/>
      <c r="BQ2137" s="7"/>
      <c r="BU2137" s="7"/>
      <c r="BV2137" s="7"/>
      <c r="BW2137" s="7"/>
      <c r="CD2137" s="7"/>
      <c r="CE2137" s="7"/>
      <c r="CF2137" s="7"/>
      <c r="CJ2137" s="7"/>
      <c r="CK2137" s="7"/>
      <c r="CL2137" s="7"/>
    </row>
    <row r="2138" spans="1:90">
      <c r="A2138" s="11"/>
      <c r="B2138" s="373"/>
      <c r="C2138" s="373"/>
      <c r="D2138" s="373"/>
      <c r="E2138" s="13"/>
      <c r="F2138" s="11"/>
      <c r="G2138" s="25"/>
      <c r="H2138" s="31"/>
      <c r="I2138" s="30"/>
      <c r="M2138" s="25"/>
      <c r="N2138" s="31"/>
      <c r="O2138" s="30"/>
      <c r="V2138" s="12"/>
      <c r="W2138" s="12"/>
      <c r="X2138" s="14"/>
      <c r="AB2138" s="25"/>
      <c r="AC2138" s="12"/>
      <c r="AD2138" s="12"/>
      <c r="AK2138" s="12"/>
      <c r="AL2138" s="30"/>
      <c r="AM2138" s="32"/>
      <c r="AQ2138" s="12"/>
      <c r="AR2138" s="12"/>
      <c r="AS2138" s="12"/>
      <c r="AZ2138" s="49"/>
      <c r="BA2138" s="30"/>
      <c r="BB2138" s="12"/>
      <c r="BF2138" s="12"/>
      <c r="BG2138" s="12"/>
      <c r="BH2138" s="12"/>
      <c r="BO2138" s="7"/>
      <c r="BP2138" s="7"/>
      <c r="BQ2138" s="7"/>
      <c r="BU2138" s="7"/>
      <c r="BV2138" s="7"/>
      <c r="BW2138" s="7"/>
      <c r="CD2138" s="7"/>
      <c r="CE2138" s="7"/>
      <c r="CF2138" s="7"/>
      <c r="CJ2138" s="7"/>
      <c r="CK2138" s="7"/>
      <c r="CL2138" s="7"/>
    </row>
    <row r="2139" spans="1:90">
      <c r="A2139" s="11"/>
      <c r="B2139" s="373"/>
      <c r="C2139" s="373"/>
      <c r="D2139" s="373"/>
      <c r="E2139" s="13"/>
      <c r="F2139" s="11"/>
      <c r="G2139" s="25"/>
      <c r="H2139" s="31"/>
      <c r="I2139" s="30"/>
      <c r="M2139" s="25"/>
      <c r="N2139" s="31"/>
      <c r="O2139" s="30"/>
      <c r="V2139" s="12"/>
      <c r="W2139" s="12"/>
      <c r="X2139" s="14"/>
      <c r="AB2139" s="25"/>
      <c r="AC2139" s="12"/>
      <c r="AD2139" s="12"/>
      <c r="AK2139" s="12"/>
      <c r="AL2139" s="30"/>
      <c r="AM2139" s="32"/>
      <c r="AQ2139" s="12"/>
      <c r="AR2139" s="12"/>
      <c r="AS2139" s="12"/>
      <c r="AZ2139" s="49"/>
      <c r="BA2139" s="30"/>
      <c r="BB2139" s="12"/>
      <c r="BF2139" s="12"/>
      <c r="BG2139" s="12"/>
      <c r="BH2139" s="12"/>
      <c r="BO2139" s="7"/>
      <c r="BP2139" s="7"/>
      <c r="BQ2139" s="7"/>
      <c r="BU2139" s="7"/>
      <c r="BV2139" s="7"/>
      <c r="BW2139" s="7"/>
      <c r="CD2139" s="7"/>
      <c r="CE2139" s="7"/>
      <c r="CF2139" s="7"/>
      <c r="CJ2139" s="7"/>
      <c r="CK2139" s="7"/>
      <c r="CL2139" s="7"/>
    </row>
    <row r="2140" spans="1:90">
      <c r="A2140" s="11"/>
      <c r="B2140" s="373"/>
      <c r="C2140" s="373"/>
      <c r="D2140" s="373"/>
      <c r="E2140" s="13"/>
      <c r="F2140" s="11"/>
      <c r="G2140" s="25"/>
      <c r="H2140" s="31"/>
      <c r="I2140" s="30"/>
      <c r="M2140" s="25"/>
      <c r="N2140" s="31"/>
      <c r="O2140" s="30"/>
      <c r="V2140" s="12"/>
      <c r="W2140" s="12"/>
      <c r="X2140" s="14"/>
      <c r="AB2140" s="25"/>
      <c r="AC2140" s="12"/>
      <c r="AD2140" s="12"/>
      <c r="AK2140" s="12"/>
      <c r="AL2140" s="30"/>
      <c r="AM2140" s="32"/>
      <c r="AQ2140" s="12"/>
      <c r="AR2140" s="12"/>
      <c r="AS2140" s="12"/>
      <c r="AZ2140" s="49"/>
      <c r="BA2140" s="30"/>
      <c r="BB2140" s="12"/>
      <c r="BF2140" s="12"/>
      <c r="BG2140" s="12"/>
      <c r="BH2140" s="12"/>
      <c r="BO2140" s="7"/>
      <c r="BP2140" s="7"/>
      <c r="BQ2140" s="7"/>
      <c r="BU2140" s="7"/>
      <c r="BV2140" s="7"/>
      <c r="BW2140" s="7"/>
      <c r="CD2140" s="7"/>
      <c r="CE2140" s="7"/>
      <c r="CF2140" s="7"/>
      <c r="CJ2140" s="7"/>
      <c r="CK2140" s="7"/>
      <c r="CL2140" s="7"/>
    </row>
    <row r="2141" spans="1:90">
      <c r="A2141" s="11"/>
      <c r="B2141" s="373"/>
      <c r="C2141" s="373"/>
      <c r="D2141" s="373"/>
      <c r="E2141" s="13"/>
      <c r="F2141" s="11"/>
      <c r="G2141" s="25"/>
      <c r="H2141" s="31"/>
      <c r="I2141" s="30"/>
      <c r="M2141" s="25"/>
      <c r="N2141" s="31"/>
      <c r="O2141" s="30"/>
      <c r="V2141" s="12"/>
      <c r="W2141" s="12"/>
      <c r="X2141" s="14"/>
      <c r="AB2141" s="25"/>
      <c r="AC2141" s="12"/>
      <c r="AD2141" s="12"/>
      <c r="AK2141" s="12"/>
      <c r="AL2141" s="30"/>
      <c r="AM2141" s="32"/>
      <c r="AQ2141" s="12"/>
      <c r="AR2141" s="12"/>
      <c r="AS2141" s="12"/>
      <c r="AZ2141" s="49"/>
      <c r="BA2141" s="30"/>
      <c r="BB2141" s="12"/>
      <c r="BF2141" s="12"/>
      <c r="BG2141" s="12"/>
      <c r="BH2141" s="12"/>
      <c r="BO2141" s="7"/>
      <c r="BP2141" s="7"/>
      <c r="BQ2141" s="7"/>
      <c r="BU2141" s="7"/>
      <c r="BV2141" s="7"/>
      <c r="BW2141" s="7"/>
      <c r="CD2141" s="7"/>
      <c r="CE2141" s="7"/>
      <c r="CF2141" s="7"/>
      <c r="CJ2141" s="7"/>
      <c r="CK2141" s="7"/>
      <c r="CL2141" s="7"/>
    </row>
    <row r="2142" spans="1:90">
      <c r="A2142" s="11"/>
      <c r="B2142" s="373"/>
      <c r="C2142" s="373"/>
      <c r="D2142" s="373"/>
      <c r="E2142" s="13"/>
      <c r="F2142" s="11"/>
      <c r="G2142" s="25"/>
      <c r="H2142" s="31"/>
      <c r="I2142" s="30"/>
      <c r="M2142" s="25"/>
      <c r="N2142" s="31"/>
      <c r="O2142" s="30"/>
      <c r="V2142" s="12"/>
      <c r="W2142" s="12"/>
      <c r="X2142" s="14"/>
      <c r="AB2142" s="25"/>
      <c r="AC2142" s="12"/>
      <c r="AD2142" s="12"/>
      <c r="AK2142" s="12"/>
      <c r="AL2142" s="30"/>
      <c r="AM2142" s="32"/>
      <c r="AQ2142" s="12"/>
      <c r="AR2142" s="12"/>
      <c r="AS2142" s="12"/>
      <c r="AZ2142" s="49"/>
      <c r="BA2142" s="30"/>
      <c r="BB2142" s="12"/>
      <c r="BF2142" s="12"/>
      <c r="BG2142" s="12"/>
      <c r="BH2142" s="12"/>
      <c r="BO2142" s="7"/>
      <c r="BP2142" s="7"/>
      <c r="BQ2142" s="7"/>
      <c r="BU2142" s="7"/>
      <c r="BV2142" s="7"/>
      <c r="BW2142" s="7"/>
      <c r="CD2142" s="7"/>
      <c r="CE2142" s="7"/>
      <c r="CF2142" s="7"/>
      <c r="CJ2142" s="7"/>
      <c r="CK2142" s="7"/>
      <c r="CL2142" s="7"/>
    </row>
    <row r="2143" spans="1:90">
      <c r="A2143" s="11"/>
      <c r="B2143" s="373"/>
      <c r="C2143" s="373"/>
      <c r="D2143" s="373"/>
      <c r="E2143" s="13"/>
      <c r="F2143" s="11"/>
      <c r="G2143" s="25"/>
      <c r="H2143" s="31"/>
      <c r="I2143" s="30"/>
      <c r="M2143" s="25"/>
      <c r="N2143" s="31"/>
      <c r="O2143" s="30"/>
      <c r="V2143" s="12"/>
      <c r="W2143" s="12"/>
      <c r="X2143" s="14"/>
      <c r="AB2143" s="25"/>
      <c r="AC2143" s="12"/>
      <c r="AD2143" s="12"/>
      <c r="AK2143" s="12"/>
      <c r="AL2143" s="30"/>
      <c r="AM2143" s="32"/>
      <c r="AQ2143" s="12"/>
      <c r="AR2143" s="12"/>
      <c r="AS2143" s="12"/>
      <c r="AZ2143" s="49"/>
      <c r="BA2143" s="30"/>
      <c r="BB2143" s="12"/>
      <c r="BF2143" s="12"/>
      <c r="BG2143" s="12"/>
      <c r="BH2143" s="12"/>
      <c r="BO2143" s="7"/>
      <c r="BP2143" s="7"/>
      <c r="BQ2143" s="7"/>
      <c r="BU2143" s="7"/>
      <c r="BV2143" s="7"/>
      <c r="BW2143" s="7"/>
      <c r="CD2143" s="7"/>
      <c r="CE2143" s="7"/>
      <c r="CF2143" s="7"/>
      <c r="CJ2143" s="7"/>
      <c r="CK2143" s="7"/>
      <c r="CL2143" s="7"/>
    </row>
    <row r="2144" spans="1:90">
      <c r="A2144" s="11"/>
      <c r="B2144" s="373"/>
      <c r="C2144" s="373"/>
      <c r="D2144" s="373"/>
      <c r="E2144" s="13"/>
      <c r="F2144" s="11"/>
      <c r="G2144" s="25"/>
      <c r="H2144" s="31"/>
      <c r="I2144" s="30"/>
      <c r="M2144" s="25"/>
      <c r="N2144" s="31"/>
      <c r="O2144" s="30"/>
      <c r="V2144" s="12"/>
      <c r="W2144" s="12"/>
      <c r="X2144" s="14"/>
      <c r="AB2144" s="25"/>
      <c r="AC2144" s="12"/>
      <c r="AD2144" s="12"/>
      <c r="AK2144" s="12"/>
      <c r="AL2144" s="30"/>
      <c r="AM2144" s="32"/>
      <c r="AQ2144" s="12"/>
      <c r="AR2144" s="12"/>
      <c r="AS2144" s="12"/>
      <c r="AZ2144" s="49"/>
      <c r="BA2144" s="30"/>
      <c r="BB2144" s="12"/>
      <c r="BF2144" s="12"/>
      <c r="BG2144" s="12"/>
      <c r="BH2144" s="12"/>
      <c r="BO2144" s="7"/>
      <c r="BP2144" s="7"/>
      <c r="BQ2144" s="7"/>
      <c r="BU2144" s="7"/>
      <c r="BV2144" s="7"/>
      <c r="BW2144" s="7"/>
      <c r="CD2144" s="7"/>
      <c r="CE2144" s="7"/>
      <c r="CF2144" s="7"/>
      <c r="CJ2144" s="7"/>
      <c r="CK2144" s="7"/>
      <c r="CL2144" s="7"/>
    </row>
    <row r="2145" spans="1:90">
      <c r="A2145" s="11"/>
      <c r="B2145" s="373"/>
      <c r="C2145" s="373"/>
      <c r="D2145" s="373"/>
      <c r="E2145" s="13"/>
      <c r="F2145" s="11"/>
      <c r="G2145" s="25"/>
      <c r="H2145" s="31"/>
      <c r="I2145" s="30"/>
      <c r="M2145" s="25"/>
      <c r="N2145" s="31"/>
      <c r="O2145" s="30"/>
      <c r="V2145" s="12"/>
      <c r="W2145" s="12"/>
      <c r="X2145" s="14"/>
      <c r="AB2145" s="25"/>
      <c r="AC2145" s="12"/>
      <c r="AD2145" s="12"/>
      <c r="AK2145" s="12"/>
      <c r="AL2145" s="30"/>
      <c r="AM2145" s="32"/>
      <c r="AQ2145" s="12"/>
      <c r="AR2145" s="12"/>
      <c r="AS2145" s="12"/>
      <c r="AZ2145" s="49"/>
      <c r="BA2145" s="30"/>
      <c r="BB2145" s="12"/>
      <c r="BF2145" s="12"/>
      <c r="BG2145" s="12"/>
      <c r="BH2145" s="12"/>
      <c r="BO2145" s="7"/>
      <c r="BP2145" s="7"/>
      <c r="BQ2145" s="7"/>
      <c r="BU2145" s="7"/>
      <c r="BV2145" s="7"/>
      <c r="BW2145" s="7"/>
      <c r="CD2145" s="7"/>
      <c r="CE2145" s="7"/>
      <c r="CF2145" s="7"/>
      <c r="CJ2145" s="7"/>
      <c r="CK2145" s="7"/>
      <c r="CL2145" s="7"/>
    </row>
    <row r="2146" spans="1:90">
      <c r="A2146" s="11"/>
      <c r="B2146" s="373"/>
      <c r="C2146" s="373"/>
      <c r="D2146" s="373"/>
      <c r="E2146" s="13"/>
      <c r="F2146" s="11"/>
      <c r="G2146" s="25"/>
      <c r="H2146" s="31"/>
      <c r="I2146" s="30"/>
      <c r="M2146" s="25"/>
      <c r="N2146" s="31"/>
      <c r="O2146" s="30"/>
      <c r="V2146" s="12"/>
      <c r="W2146" s="12"/>
      <c r="X2146" s="14"/>
      <c r="AB2146" s="25"/>
      <c r="AC2146" s="12"/>
      <c r="AD2146" s="12"/>
      <c r="AK2146" s="12"/>
      <c r="AL2146" s="30"/>
      <c r="AM2146" s="32"/>
      <c r="AQ2146" s="12"/>
      <c r="AR2146" s="12"/>
      <c r="AS2146" s="12"/>
      <c r="AZ2146" s="49"/>
      <c r="BA2146" s="30"/>
      <c r="BB2146" s="12"/>
      <c r="BF2146" s="12"/>
      <c r="BG2146" s="12"/>
      <c r="BH2146" s="12"/>
      <c r="BO2146" s="7"/>
      <c r="BP2146" s="7"/>
      <c r="BQ2146" s="7"/>
      <c r="BU2146" s="7"/>
      <c r="BV2146" s="7"/>
      <c r="BW2146" s="7"/>
      <c r="CD2146" s="7"/>
      <c r="CE2146" s="7"/>
      <c r="CF2146" s="7"/>
      <c r="CJ2146" s="7"/>
      <c r="CK2146" s="7"/>
      <c r="CL2146" s="7"/>
    </row>
    <row r="2147" spans="1:90">
      <c r="A2147" s="11"/>
      <c r="B2147" s="373"/>
      <c r="C2147" s="373"/>
      <c r="D2147" s="373"/>
      <c r="E2147" s="13"/>
      <c r="F2147" s="11"/>
      <c r="G2147" s="25"/>
      <c r="H2147" s="31"/>
      <c r="I2147" s="30"/>
      <c r="M2147" s="25"/>
      <c r="N2147" s="31"/>
      <c r="O2147" s="30"/>
      <c r="V2147" s="12"/>
      <c r="W2147" s="12"/>
      <c r="X2147" s="14"/>
      <c r="AB2147" s="25"/>
      <c r="AC2147" s="12"/>
      <c r="AD2147" s="12"/>
      <c r="AK2147" s="12"/>
      <c r="AL2147" s="30"/>
      <c r="AM2147" s="32"/>
      <c r="AQ2147" s="12"/>
      <c r="AR2147" s="12"/>
      <c r="AS2147" s="12"/>
      <c r="AZ2147" s="49"/>
      <c r="BA2147" s="30"/>
      <c r="BB2147" s="12"/>
      <c r="BF2147" s="12"/>
      <c r="BG2147" s="12"/>
      <c r="BH2147" s="12"/>
      <c r="BO2147" s="7"/>
      <c r="BP2147" s="7"/>
      <c r="BQ2147" s="7"/>
      <c r="BU2147" s="7"/>
      <c r="BV2147" s="7"/>
      <c r="BW2147" s="7"/>
      <c r="CD2147" s="7"/>
      <c r="CE2147" s="7"/>
      <c r="CF2147" s="7"/>
      <c r="CJ2147" s="7"/>
      <c r="CK2147" s="7"/>
      <c r="CL2147" s="7"/>
    </row>
    <row r="2148" spans="1:90">
      <c r="A2148" s="11"/>
      <c r="B2148" s="373"/>
      <c r="C2148" s="373"/>
      <c r="D2148" s="373"/>
      <c r="E2148" s="13"/>
      <c r="F2148" s="11"/>
      <c r="G2148" s="25"/>
      <c r="H2148" s="31"/>
      <c r="I2148" s="30"/>
      <c r="M2148" s="25"/>
      <c r="N2148" s="31"/>
      <c r="O2148" s="30"/>
      <c r="V2148" s="12"/>
      <c r="W2148" s="12"/>
      <c r="X2148" s="14"/>
      <c r="AB2148" s="25"/>
      <c r="AC2148" s="12"/>
      <c r="AD2148" s="12"/>
      <c r="AK2148" s="12"/>
      <c r="AL2148" s="30"/>
      <c r="AM2148" s="32"/>
      <c r="AQ2148" s="12"/>
      <c r="AR2148" s="12"/>
      <c r="AS2148" s="12"/>
      <c r="AZ2148" s="49"/>
      <c r="BA2148" s="30"/>
      <c r="BB2148" s="12"/>
      <c r="BF2148" s="12"/>
      <c r="BG2148" s="12"/>
      <c r="BH2148" s="12"/>
      <c r="BO2148" s="7"/>
      <c r="BP2148" s="7"/>
      <c r="BQ2148" s="7"/>
      <c r="BU2148" s="7"/>
      <c r="BV2148" s="7"/>
      <c r="BW2148" s="7"/>
      <c r="CD2148" s="7"/>
      <c r="CE2148" s="7"/>
      <c r="CF2148" s="7"/>
      <c r="CJ2148" s="7"/>
      <c r="CK2148" s="7"/>
      <c r="CL2148" s="7"/>
    </row>
    <row r="2149" spans="1:90">
      <c r="A2149" s="11"/>
      <c r="B2149" s="373"/>
      <c r="C2149" s="373"/>
      <c r="D2149" s="373"/>
      <c r="E2149" s="13"/>
      <c r="F2149" s="11"/>
      <c r="G2149" s="25"/>
      <c r="H2149" s="31"/>
      <c r="I2149" s="30"/>
      <c r="M2149" s="25"/>
      <c r="N2149" s="31"/>
      <c r="O2149" s="30"/>
      <c r="V2149" s="12"/>
      <c r="W2149" s="12"/>
      <c r="X2149" s="14"/>
      <c r="AB2149" s="25"/>
      <c r="AC2149" s="12"/>
      <c r="AD2149" s="12"/>
      <c r="AK2149" s="12"/>
      <c r="AL2149" s="30"/>
      <c r="AM2149" s="32"/>
      <c r="AQ2149" s="12"/>
      <c r="AR2149" s="12"/>
      <c r="AS2149" s="12"/>
      <c r="AZ2149" s="49"/>
      <c r="BA2149" s="30"/>
      <c r="BB2149" s="12"/>
      <c r="BF2149" s="12"/>
      <c r="BG2149" s="12"/>
      <c r="BH2149" s="12"/>
      <c r="BO2149" s="7"/>
      <c r="BP2149" s="7"/>
      <c r="BQ2149" s="7"/>
      <c r="BU2149" s="7"/>
      <c r="BV2149" s="7"/>
      <c r="BW2149" s="7"/>
      <c r="CD2149" s="7"/>
      <c r="CE2149" s="7"/>
      <c r="CF2149" s="7"/>
      <c r="CJ2149" s="7"/>
      <c r="CK2149" s="7"/>
      <c r="CL2149" s="7"/>
    </row>
    <row r="2150" spans="1:90">
      <c r="A2150" s="11"/>
      <c r="B2150" s="373"/>
      <c r="C2150" s="373"/>
      <c r="D2150" s="373"/>
      <c r="E2150" s="13"/>
      <c r="F2150" s="11"/>
      <c r="G2150" s="25"/>
      <c r="H2150" s="31"/>
      <c r="I2150" s="30"/>
      <c r="M2150" s="25"/>
      <c r="N2150" s="31"/>
      <c r="O2150" s="30"/>
      <c r="V2150" s="12"/>
      <c r="W2150" s="12"/>
      <c r="X2150" s="14"/>
      <c r="AB2150" s="25"/>
      <c r="AC2150" s="12"/>
      <c r="AD2150" s="12"/>
      <c r="AK2150" s="12"/>
      <c r="AL2150" s="30"/>
      <c r="AM2150" s="32"/>
      <c r="AQ2150" s="12"/>
      <c r="AR2150" s="12"/>
      <c r="AS2150" s="12"/>
      <c r="AZ2150" s="49"/>
      <c r="BA2150" s="30"/>
      <c r="BB2150" s="12"/>
      <c r="BF2150" s="12"/>
      <c r="BG2150" s="12"/>
      <c r="BH2150" s="12"/>
      <c r="BO2150" s="7"/>
      <c r="BP2150" s="7"/>
      <c r="BQ2150" s="7"/>
      <c r="BU2150" s="7"/>
      <c r="BV2150" s="7"/>
      <c r="BW2150" s="7"/>
      <c r="CD2150" s="7"/>
      <c r="CE2150" s="7"/>
      <c r="CF2150" s="7"/>
      <c r="CJ2150" s="7"/>
      <c r="CK2150" s="7"/>
      <c r="CL2150" s="7"/>
    </row>
    <row r="2151" spans="1:90">
      <c r="A2151" s="11"/>
      <c r="B2151" s="373"/>
      <c r="C2151" s="373"/>
      <c r="D2151" s="373"/>
      <c r="E2151" s="13"/>
      <c r="F2151" s="11"/>
      <c r="G2151" s="25"/>
      <c r="H2151" s="31"/>
      <c r="I2151" s="30"/>
      <c r="M2151" s="25"/>
      <c r="N2151" s="31"/>
      <c r="O2151" s="30"/>
      <c r="V2151" s="12"/>
      <c r="W2151" s="12"/>
      <c r="X2151" s="14"/>
      <c r="AB2151" s="25"/>
      <c r="AC2151" s="12"/>
      <c r="AD2151" s="12"/>
      <c r="AK2151" s="12"/>
      <c r="AL2151" s="30"/>
      <c r="AM2151" s="32"/>
      <c r="AQ2151" s="12"/>
      <c r="AR2151" s="12"/>
      <c r="AS2151" s="12"/>
      <c r="AZ2151" s="49"/>
      <c r="BA2151" s="30"/>
      <c r="BB2151" s="12"/>
      <c r="BF2151" s="12"/>
      <c r="BG2151" s="12"/>
      <c r="BH2151" s="12"/>
      <c r="BO2151" s="7"/>
      <c r="BP2151" s="7"/>
      <c r="BQ2151" s="7"/>
      <c r="BU2151" s="7"/>
      <c r="BV2151" s="7"/>
      <c r="BW2151" s="7"/>
      <c r="CD2151" s="7"/>
      <c r="CE2151" s="7"/>
      <c r="CF2151" s="7"/>
      <c r="CJ2151" s="7"/>
      <c r="CK2151" s="7"/>
      <c r="CL2151" s="7"/>
    </row>
    <row r="2152" spans="1:90">
      <c r="A2152" s="11"/>
      <c r="B2152" s="373"/>
      <c r="C2152" s="373"/>
      <c r="D2152" s="373"/>
      <c r="E2152" s="13"/>
      <c r="F2152" s="11"/>
      <c r="G2152" s="25"/>
      <c r="H2152" s="31"/>
      <c r="I2152" s="30"/>
      <c r="M2152" s="25"/>
      <c r="N2152" s="31"/>
      <c r="O2152" s="30"/>
      <c r="V2152" s="12"/>
      <c r="W2152" s="12"/>
      <c r="X2152" s="14"/>
      <c r="AB2152" s="25"/>
      <c r="AC2152" s="12"/>
      <c r="AD2152" s="12"/>
      <c r="AK2152" s="12"/>
      <c r="AL2152" s="30"/>
      <c r="AM2152" s="32"/>
      <c r="AQ2152" s="12"/>
      <c r="AR2152" s="12"/>
      <c r="AS2152" s="12"/>
      <c r="AZ2152" s="49"/>
      <c r="BA2152" s="30"/>
      <c r="BB2152" s="12"/>
      <c r="BF2152" s="12"/>
      <c r="BG2152" s="12"/>
      <c r="BH2152" s="12"/>
      <c r="BO2152" s="7"/>
      <c r="BP2152" s="7"/>
      <c r="BQ2152" s="7"/>
      <c r="BU2152" s="7"/>
      <c r="BV2152" s="7"/>
      <c r="BW2152" s="7"/>
      <c r="CD2152" s="7"/>
      <c r="CE2152" s="7"/>
      <c r="CF2152" s="7"/>
      <c r="CJ2152" s="7"/>
      <c r="CK2152" s="7"/>
      <c r="CL2152" s="7"/>
    </row>
    <row r="2153" spans="1:90">
      <c r="A2153" s="11"/>
      <c r="B2153" s="373"/>
      <c r="C2153" s="373"/>
      <c r="D2153" s="373"/>
      <c r="E2153" s="13"/>
      <c r="F2153" s="11"/>
      <c r="G2153" s="25"/>
      <c r="H2153" s="31"/>
      <c r="I2153" s="30"/>
      <c r="M2153" s="25"/>
      <c r="N2153" s="31"/>
      <c r="O2153" s="30"/>
      <c r="V2153" s="12"/>
      <c r="W2153" s="12"/>
      <c r="X2153" s="14"/>
      <c r="AB2153" s="25"/>
      <c r="AC2153" s="12"/>
      <c r="AD2153" s="12"/>
      <c r="AK2153" s="12"/>
      <c r="AL2153" s="30"/>
      <c r="AM2153" s="32"/>
      <c r="AQ2153" s="12"/>
      <c r="AR2153" s="12"/>
      <c r="AS2153" s="12"/>
      <c r="AZ2153" s="49"/>
      <c r="BA2153" s="30"/>
      <c r="BB2153" s="12"/>
      <c r="BF2153" s="12"/>
      <c r="BG2153" s="12"/>
      <c r="BH2153" s="12"/>
      <c r="BO2153" s="7"/>
      <c r="BP2153" s="7"/>
      <c r="BQ2153" s="7"/>
      <c r="BU2153" s="7"/>
      <c r="BV2153" s="7"/>
      <c r="BW2153" s="7"/>
      <c r="CD2153" s="7"/>
      <c r="CE2153" s="7"/>
      <c r="CF2153" s="7"/>
      <c r="CJ2153" s="7"/>
      <c r="CK2153" s="7"/>
      <c r="CL2153" s="7"/>
    </row>
    <row r="2154" spans="1:90">
      <c r="A2154" s="11"/>
      <c r="B2154" s="373"/>
      <c r="C2154" s="373"/>
      <c r="D2154" s="373"/>
      <c r="E2154" s="13"/>
      <c r="F2154" s="11"/>
      <c r="G2154" s="25"/>
      <c r="H2154" s="31"/>
      <c r="I2154" s="30"/>
      <c r="M2154" s="25"/>
      <c r="N2154" s="31"/>
      <c r="O2154" s="30"/>
      <c r="V2154" s="12"/>
      <c r="W2154" s="12"/>
      <c r="X2154" s="14"/>
      <c r="AB2154" s="25"/>
      <c r="AC2154" s="12"/>
      <c r="AD2154" s="12"/>
      <c r="AK2154" s="12"/>
      <c r="AL2154" s="30"/>
      <c r="AM2154" s="32"/>
      <c r="AQ2154" s="12"/>
      <c r="AR2154" s="12"/>
      <c r="AS2154" s="12"/>
      <c r="AZ2154" s="49"/>
      <c r="BA2154" s="30"/>
      <c r="BB2154" s="12"/>
      <c r="BF2154" s="12"/>
      <c r="BG2154" s="12"/>
      <c r="BH2154" s="12"/>
      <c r="BO2154" s="7"/>
      <c r="BP2154" s="7"/>
      <c r="BQ2154" s="7"/>
      <c r="BU2154" s="7"/>
      <c r="BV2154" s="7"/>
      <c r="BW2154" s="7"/>
      <c r="CD2154" s="7"/>
      <c r="CE2154" s="7"/>
      <c r="CF2154" s="7"/>
      <c r="CJ2154" s="7"/>
      <c r="CK2154" s="7"/>
      <c r="CL2154" s="7"/>
    </row>
    <row r="2155" spans="1:90">
      <c r="A2155" s="11"/>
      <c r="B2155" s="373"/>
      <c r="C2155" s="373"/>
      <c r="D2155" s="373"/>
      <c r="E2155" s="13"/>
      <c r="F2155" s="11"/>
      <c r="G2155" s="25"/>
      <c r="H2155" s="31"/>
      <c r="I2155" s="30"/>
      <c r="M2155" s="25"/>
      <c r="N2155" s="31"/>
      <c r="O2155" s="30"/>
      <c r="V2155" s="12"/>
      <c r="W2155" s="12"/>
      <c r="X2155" s="14"/>
      <c r="AB2155" s="25"/>
      <c r="AC2155" s="12"/>
      <c r="AD2155" s="12"/>
      <c r="AK2155" s="12"/>
      <c r="AL2155" s="30"/>
      <c r="AM2155" s="32"/>
      <c r="AQ2155" s="12"/>
      <c r="AR2155" s="12"/>
      <c r="AS2155" s="12"/>
      <c r="AZ2155" s="49"/>
      <c r="BA2155" s="30"/>
      <c r="BB2155" s="12"/>
      <c r="BF2155" s="12"/>
      <c r="BG2155" s="12"/>
      <c r="BH2155" s="12"/>
      <c r="BO2155" s="7"/>
      <c r="BP2155" s="7"/>
      <c r="BQ2155" s="7"/>
      <c r="BU2155" s="7"/>
      <c r="BV2155" s="7"/>
      <c r="BW2155" s="7"/>
      <c r="CD2155" s="7"/>
      <c r="CE2155" s="7"/>
      <c r="CF2155" s="7"/>
      <c r="CJ2155" s="7"/>
      <c r="CK2155" s="7"/>
      <c r="CL2155" s="7"/>
    </row>
    <row r="2156" spans="1:90">
      <c r="A2156" s="11"/>
      <c r="B2156" s="373"/>
      <c r="C2156" s="373"/>
      <c r="D2156" s="373"/>
      <c r="E2156" s="13"/>
      <c r="F2156" s="11"/>
      <c r="G2156" s="25"/>
      <c r="H2156" s="31"/>
      <c r="I2156" s="30"/>
      <c r="M2156" s="25"/>
      <c r="N2156" s="31"/>
      <c r="O2156" s="30"/>
      <c r="V2156" s="12"/>
      <c r="W2156" s="12"/>
      <c r="X2156" s="14"/>
      <c r="AB2156" s="25"/>
      <c r="AC2156" s="12"/>
      <c r="AD2156" s="12"/>
      <c r="AK2156" s="12"/>
      <c r="AL2156" s="30"/>
      <c r="AM2156" s="32"/>
      <c r="AQ2156" s="12"/>
      <c r="AR2156" s="12"/>
      <c r="AS2156" s="12"/>
      <c r="AZ2156" s="49"/>
      <c r="BA2156" s="30"/>
      <c r="BB2156" s="12"/>
      <c r="BF2156" s="12"/>
      <c r="BG2156" s="12"/>
      <c r="BH2156" s="12"/>
      <c r="BO2156" s="7"/>
      <c r="BP2156" s="7"/>
      <c r="BQ2156" s="7"/>
      <c r="BU2156" s="7"/>
      <c r="BV2156" s="7"/>
      <c r="BW2156" s="7"/>
      <c r="CD2156" s="7"/>
      <c r="CE2156" s="7"/>
      <c r="CF2156" s="7"/>
      <c r="CJ2156" s="7"/>
      <c r="CK2156" s="7"/>
      <c r="CL2156" s="7"/>
    </row>
    <row r="2157" spans="1:90">
      <c r="A2157" s="11"/>
      <c r="B2157" s="373"/>
      <c r="C2157" s="373"/>
      <c r="D2157" s="373"/>
      <c r="E2157" s="13"/>
      <c r="F2157" s="11"/>
      <c r="G2157" s="25"/>
      <c r="H2157" s="31"/>
      <c r="I2157" s="30"/>
      <c r="M2157" s="25"/>
      <c r="N2157" s="31"/>
      <c r="O2157" s="30"/>
      <c r="V2157" s="12"/>
      <c r="W2157" s="12"/>
      <c r="X2157" s="14"/>
      <c r="AB2157" s="25"/>
      <c r="AC2157" s="12"/>
      <c r="AD2157" s="12"/>
      <c r="AK2157" s="12"/>
      <c r="AL2157" s="30"/>
      <c r="AM2157" s="32"/>
      <c r="AQ2157" s="12"/>
      <c r="AR2157" s="12"/>
      <c r="AS2157" s="12"/>
      <c r="AZ2157" s="49"/>
      <c r="BA2157" s="30"/>
      <c r="BB2157" s="12"/>
      <c r="BF2157" s="12"/>
      <c r="BG2157" s="12"/>
      <c r="BH2157" s="12"/>
      <c r="BO2157" s="7"/>
      <c r="BP2157" s="7"/>
      <c r="BQ2157" s="7"/>
      <c r="BU2157" s="7"/>
      <c r="BV2157" s="7"/>
      <c r="BW2157" s="7"/>
      <c r="CD2157" s="7"/>
      <c r="CE2157" s="7"/>
      <c r="CF2157" s="7"/>
      <c r="CJ2157" s="7"/>
      <c r="CK2157" s="7"/>
      <c r="CL2157" s="7"/>
    </row>
    <row r="2158" spans="1:90">
      <c r="A2158" s="11"/>
      <c r="B2158" s="373"/>
      <c r="C2158" s="373"/>
      <c r="D2158" s="373"/>
      <c r="E2158" s="13"/>
      <c r="F2158" s="11"/>
      <c r="G2158" s="25"/>
      <c r="H2158" s="31"/>
      <c r="I2158" s="30"/>
      <c r="M2158" s="25"/>
      <c r="N2158" s="31"/>
      <c r="O2158" s="30"/>
      <c r="V2158" s="12"/>
      <c r="W2158" s="12"/>
      <c r="X2158" s="14"/>
      <c r="AB2158" s="25"/>
      <c r="AC2158" s="12"/>
      <c r="AD2158" s="12"/>
      <c r="AK2158" s="12"/>
      <c r="AL2158" s="30"/>
      <c r="AM2158" s="32"/>
      <c r="AQ2158" s="12"/>
      <c r="AR2158" s="12"/>
      <c r="AS2158" s="12"/>
      <c r="AZ2158" s="49"/>
      <c r="BA2158" s="30"/>
      <c r="BB2158" s="12"/>
      <c r="BF2158" s="12"/>
      <c r="BG2158" s="12"/>
      <c r="BH2158" s="12"/>
      <c r="BO2158" s="7"/>
      <c r="BP2158" s="7"/>
      <c r="BQ2158" s="7"/>
      <c r="BU2158" s="7"/>
      <c r="BV2158" s="7"/>
      <c r="BW2158" s="7"/>
      <c r="CD2158" s="7"/>
      <c r="CE2158" s="7"/>
      <c r="CF2158" s="7"/>
      <c r="CJ2158" s="7"/>
      <c r="CK2158" s="7"/>
      <c r="CL2158" s="7"/>
    </row>
    <row r="2159" spans="1:90">
      <c r="A2159" s="11"/>
      <c r="B2159" s="373"/>
      <c r="C2159" s="373"/>
      <c r="D2159" s="373"/>
      <c r="E2159" s="13"/>
      <c r="F2159" s="11"/>
      <c r="G2159" s="25"/>
      <c r="H2159" s="31"/>
      <c r="I2159" s="30"/>
      <c r="M2159" s="25"/>
      <c r="N2159" s="31"/>
      <c r="O2159" s="30"/>
      <c r="V2159" s="12"/>
      <c r="W2159" s="12"/>
      <c r="X2159" s="14"/>
      <c r="AB2159" s="25"/>
      <c r="AC2159" s="12"/>
      <c r="AD2159" s="12"/>
      <c r="AK2159" s="12"/>
      <c r="AL2159" s="30"/>
      <c r="AM2159" s="32"/>
      <c r="AQ2159" s="12"/>
      <c r="AR2159" s="12"/>
      <c r="AS2159" s="12"/>
      <c r="AZ2159" s="49"/>
      <c r="BA2159" s="30"/>
      <c r="BB2159" s="12"/>
      <c r="BF2159" s="12"/>
      <c r="BG2159" s="12"/>
      <c r="BH2159" s="12"/>
      <c r="BO2159" s="7"/>
      <c r="BP2159" s="7"/>
      <c r="BQ2159" s="7"/>
      <c r="BU2159" s="7"/>
      <c r="BV2159" s="7"/>
      <c r="BW2159" s="7"/>
      <c r="CD2159" s="7"/>
      <c r="CE2159" s="7"/>
      <c r="CF2159" s="7"/>
      <c r="CJ2159" s="7"/>
      <c r="CK2159" s="7"/>
      <c r="CL2159" s="7"/>
    </row>
    <row r="2160" spans="1:90">
      <c r="A2160" s="11"/>
      <c r="B2160" s="373"/>
      <c r="C2160" s="373"/>
      <c r="D2160" s="373"/>
      <c r="E2160" s="13"/>
      <c r="F2160" s="11"/>
      <c r="G2160" s="25"/>
      <c r="H2160" s="31"/>
      <c r="I2160" s="30"/>
      <c r="M2160" s="25"/>
      <c r="N2160" s="31"/>
      <c r="O2160" s="30"/>
      <c r="V2160" s="12"/>
      <c r="W2160" s="12"/>
      <c r="X2160" s="14"/>
      <c r="AB2160" s="25"/>
      <c r="AC2160" s="12"/>
      <c r="AD2160" s="12"/>
      <c r="AK2160" s="12"/>
      <c r="AL2160" s="30"/>
      <c r="AM2160" s="32"/>
      <c r="AQ2160" s="12"/>
      <c r="AR2160" s="12"/>
      <c r="AS2160" s="12"/>
      <c r="AZ2160" s="49"/>
      <c r="BA2160" s="30"/>
      <c r="BB2160" s="12"/>
      <c r="BF2160" s="12"/>
      <c r="BG2160" s="12"/>
      <c r="BH2160" s="12"/>
      <c r="BO2160" s="7"/>
      <c r="BP2160" s="7"/>
      <c r="BQ2160" s="7"/>
      <c r="BU2160" s="7"/>
      <c r="BV2160" s="7"/>
      <c r="BW2160" s="7"/>
      <c r="CD2160" s="7"/>
      <c r="CE2160" s="7"/>
      <c r="CF2160" s="7"/>
      <c r="CJ2160" s="7"/>
      <c r="CK2160" s="7"/>
      <c r="CL2160" s="7"/>
    </row>
    <row r="2161" spans="1:90">
      <c r="A2161" s="11"/>
      <c r="B2161" s="373"/>
      <c r="C2161" s="373"/>
      <c r="D2161" s="373"/>
      <c r="E2161" s="13"/>
      <c r="F2161" s="11"/>
      <c r="G2161" s="25"/>
      <c r="H2161" s="31"/>
      <c r="I2161" s="30"/>
      <c r="M2161" s="25"/>
      <c r="N2161" s="31"/>
      <c r="O2161" s="30"/>
      <c r="V2161" s="12"/>
      <c r="W2161" s="12"/>
      <c r="X2161" s="14"/>
      <c r="AB2161" s="25"/>
      <c r="AC2161" s="12"/>
      <c r="AD2161" s="12"/>
      <c r="AK2161" s="12"/>
      <c r="AL2161" s="30"/>
      <c r="AM2161" s="32"/>
      <c r="AQ2161" s="12"/>
      <c r="AR2161" s="12"/>
      <c r="AS2161" s="12"/>
      <c r="AZ2161" s="49"/>
      <c r="BA2161" s="30"/>
      <c r="BB2161" s="12"/>
      <c r="BF2161" s="12"/>
      <c r="BG2161" s="12"/>
      <c r="BH2161" s="12"/>
      <c r="BO2161" s="7"/>
      <c r="BP2161" s="7"/>
      <c r="BQ2161" s="7"/>
      <c r="BU2161" s="7"/>
      <c r="BV2161" s="7"/>
      <c r="BW2161" s="7"/>
      <c r="CD2161" s="7"/>
      <c r="CE2161" s="7"/>
      <c r="CF2161" s="7"/>
      <c r="CJ2161" s="7"/>
      <c r="CK2161" s="7"/>
      <c r="CL2161" s="7"/>
    </row>
    <row r="2162" spans="1:90">
      <c r="A2162" s="11"/>
      <c r="B2162" s="373"/>
      <c r="C2162" s="373"/>
      <c r="D2162" s="373"/>
      <c r="E2162" s="13"/>
      <c r="F2162" s="11"/>
      <c r="G2162" s="25"/>
      <c r="H2162" s="31"/>
      <c r="I2162" s="30"/>
      <c r="M2162" s="25"/>
      <c r="N2162" s="31"/>
      <c r="O2162" s="30"/>
      <c r="V2162" s="12"/>
      <c r="W2162" s="12"/>
      <c r="X2162" s="14"/>
      <c r="AB2162" s="25"/>
      <c r="AC2162" s="12"/>
      <c r="AD2162" s="12"/>
      <c r="AK2162" s="12"/>
      <c r="AL2162" s="30"/>
      <c r="AM2162" s="32"/>
      <c r="AQ2162" s="12"/>
      <c r="AR2162" s="12"/>
      <c r="AS2162" s="12"/>
      <c r="AZ2162" s="49"/>
      <c r="BA2162" s="30"/>
      <c r="BB2162" s="12"/>
      <c r="BF2162" s="12"/>
      <c r="BG2162" s="12"/>
      <c r="BH2162" s="12"/>
      <c r="BO2162" s="7"/>
      <c r="BP2162" s="7"/>
      <c r="BQ2162" s="7"/>
      <c r="BU2162" s="7"/>
      <c r="BV2162" s="7"/>
      <c r="BW2162" s="7"/>
      <c r="CD2162" s="7"/>
      <c r="CE2162" s="7"/>
      <c r="CF2162" s="7"/>
      <c r="CJ2162" s="7"/>
      <c r="CK2162" s="7"/>
      <c r="CL2162" s="7"/>
    </row>
    <row r="2163" spans="1:90">
      <c r="A2163" s="11"/>
      <c r="B2163" s="373"/>
      <c r="C2163" s="373"/>
      <c r="D2163" s="373"/>
      <c r="E2163" s="13"/>
      <c r="F2163" s="11"/>
      <c r="G2163" s="25"/>
      <c r="H2163" s="31"/>
      <c r="I2163" s="30"/>
      <c r="M2163" s="25"/>
      <c r="N2163" s="31"/>
      <c r="O2163" s="30"/>
      <c r="V2163" s="12"/>
      <c r="W2163" s="12"/>
      <c r="X2163" s="14"/>
      <c r="AB2163" s="25"/>
      <c r="AC2163" s="12"/>
      <c r="AD2163" s="12"/>
      <c r="AK2163" s="12"/>
      <c r="AL2163" s="30"/>
      <c r="AM2163" s="32"/>
      <c r="AQ2163" s="12"/>
      <c r="AR2163" s="12"/>
      <c r="AS2163" s="12"/>
      <c r="AZ2163" s="49"/>
      <c r="BA2163" s="30"/>
      <c r="BB2163" s="12"/>
      <c r="BF2163" s="12"/>
      <c r="BG2163" s="12"/>
      <c r="BH2163" s="12"/>
      <c r="BO2163" s="7"/>
      <c r="BP2163" s="7"/>
      <c r="BQ2163" s="7"/>
      <c r="BU2163" s="7"/>
      <c r="BV2163" s="7"/>
      <c r="BW2163" s="7"/>
      <c r="CD2163" s="7"/>
      <c r="CE2163" s="7"/>
      <c r="CF2163" s="7"/>
      <c r="CJ2163" s="7"/>
      <c r="CK2163" s="7"/>
      <c r="CL2163" s="7"/>
    </row>
    <row r="2164" spans="1:90">
      <c r="A2164" s="11"/>
      <c r="B2164" s="373"/>
      <c r="C2164" s="373"/>
      <c r="D2164" s="373"/>
      <c r="E2164" s="13"/>
      <c r="F2164" s="11"/>
      <c r="G2164" s="25"/>
      <c r="H2164" s="31"/>
      <c r="I2164" s="30"/>
      <c r="M2164" s="25"/>
      <c r="N2164" s="31"/>
      <c r="O2164" s="30"/>
      <c r="V2164" s="12"/>
      <c r="W2164" s="12"/>
      <c r="X2164" s="14"/>
      <c r="AB2164" s="25"/>
      <c r="AC2164" s="12"/>
      <c r="AD2164" s="12"/>
      <c r="AK2164" s="12"/>
      <c r="AL2164" s="30"/>
      <c r="AM2164" s="32"/>
      <c r="AQ2164" s="12"/>
      <c r="AR2164" s="12"/>
      <c r="AS2164" s="12"/>
      <c r="AZ2164" s="49"/>
      <c r="BA2164" s="30"/>
      <c r="BB2164" s="12"/>
      <c r="BF2164" s="12"/>
      <c r="BG2164" s="12"/>
      <c r="BH2164" s="12"/>
      <c r="BO2164" s="7"/>
      <c r="BP2164" s="7"/>
      <c r="BQ2164" s="7"/>
      <c r="BU2164" s="7"/>
      <c r="BV2164" s="7"/>
      <c r="BW2164" s="7"/>
      <c r="CD2164" s="7"/>
      <c r="CE2164" s="7"/>
      <c r="CF2164" s="7"/>
      <c r="CJ2164" s="7"/>
      <c r="CK2164" s="7"/>
      <c r="CL2164" s="7"/>
    </row>
    <row r="2165" spans="1:90">
      <c r="A2165" s="11"/>
      <c r="B2165" s="373"/>
      <c r="C2165" s="373"/>
      <c r="D2165" s="373"/>
      <c r="E2165" s="13"/>
      <c r="F2165" s="11"/>
      <c r="G2165" s="25"/>
      <c r="H2165" s="31"/>
      <c r="I2165" s="30"/>
      <c r="M2165" s="25"/>
      <c r="N2165" s="31"/>
      <c r="O2165" s="30"/>
      <c r="V2165" s="12"/>
      <c r="W2165" s="12"/>
      <c r="X2165" s="14"/>
      <c r="AB2165" s="25"/>
      <c r="AC2165" s="12"/>
      <c r="AD2165" s="12"/>
      <c r="AK2165" s="12"/>
      <c r="AL2165" s="30"/>
      <c r="AM2165" s="32"/>
      <c r="AQ2165" s="12"/>
      <c r="AR2165" s="12"/>
      <c r="AS2165" s="12"/>
      <c r="AZ2165" s="49"/>
      <c r="BA2165" s="30"/>
      <c r="BB2165" s="12"/>
      <c r="BF2165" s="12"/>
      <c r="BG2165" s="12"/>
      <c r="BH2165" s="12"/>
      <c r="BO2165" s="7"/>
      <c r="BP2165" s="7"/>
      <c r="BQ2165" s="7"/>
      <c r="BU2165" s="7"/>
      <c r="BV2165" s="7"/>
      <c r="BW2165" s="7"/>
      <c r="CD2165" s="7"/>
      <c r="CE2165" s="7"/>
      <c r="CF2165" s="7"/>
      <c r="CJ2165" s="7"/>
      <c r="CK2165" s="7"/>
      <c r="CL2165" s="7"/>
    </row>
    <row r="2166" spans="1:90">
      <c r="A2166" s="11"/>
      <c r="B2166" s="373"/>
      <c r="C2166" s="373"/>
      <c r="D2166" s="373"/>
      <c r="E2166" s="13"/>
      <c r="F2166" s="11"/>
      <c r="G2166" s="25"/>
      <c r="H2166" s="31"/>
      <c r="I2166" s="30"/>
      <c r="M2166" s="25"/>
      <c r="N2166" s="31"/>
      <c r="O2166" s="30"/>
      <c r="V2166" s="12"/>
      <c r="W2166" s="12"/>
      <c r="X2166" s="14"/>
      <c r="AB2166" s="25"/>
      <c r="AC2166" s="12"/>
      <c r="AD2166" s="12"/>
      <c r="AK2166" s="12"/>
      <c r="AL2166" s="30"/>
      <c r="AM2166" s="32"/>
      <c r="AQ2166" s="12"/>
      <c r="AR2166" s="12"/>
      <c r="AS2166" s="12"/>
      <c r="AZ2166" s="49"/>
      <c r="BA2166" s="30"/>
      <c r="BB2166" s="12"/>
      <c r="BF2166" s="12"/>
      <c r="BG2166" s="12"/>
      <c r="BH2166" s="12"/>
      <c r="BO2166" s="7"/>
      <c r="BP2166" s="7"/>
      <c r="BQ2166" s="7"/>
      <c r="BU2166" s="7"/>
      <c r="BV2166" s="7"/>
      <c r="BW2166" s="7"/>
      <c r="CD2166" s="7"/>
      <c r="CE2166" s="7"/>
      <c r="CF2166" s="7"/>
      <c r="CJ2166" s="7"/>
      <c r="CK2166" s="7"/>
      <c r="CL2166" s="7"/>
    </row>
    <row r="2167" spans="1:90">
      <c r="A2167" s="11"/>
      <c r="B2167" s="373"/>
      <c r="C2167" s="373"/>
      <c r="D2167" s="373"/>
      <c r="E2167" s="13"/>
      <c r="F2167" s="11"/>
      <c r="G2167" s="25"/>
      <c r="H2167" s="31"/>
      <c r="I2167" s="30"/>
      <c r="M2167" s="25"/>
      <c r="N2167" s="31"/>
      <c r="O2167" s="30"/>
      <c r="V2167" s="12"/>
      <c r="W2167" s="12"/>
      <c r="X2167" s="14"/>
      <c r="AB2167" s="25"/>
      <c r="AC2167" s="12"/>
      <c r="AD2167" s="12"/>
      <c r="AK2167" s="12"/>
      <c r="AL2167" s="30"/>
      <c r="AM2167" s="32"/>
      <c r="AQ2167" s="12"/>
      <c r="AR2167" s="12"/>
      <c r="AS2167" s="12"/>
      <c r="AZ2167" s="49"/>
      <c r="BA2167" s="30"/>
      <c r="BB2167" s="12"/>
      <c r="BF2167" s="12"/>
      <c r="BG2167" s="12"/>
      <c r="BH2167" s="12"/>
      <c r="BO2167" s="7"/>
      <c r="BP2167" s="7"/>
      <c r="BQ2167" s="7"/>
      <c r="BU2167" s="7"/>
      <c r="BV2167" s="7"/>
      <c r="BW2167" s="7"/>
      <c r="CD2167" s="7"/>
      <c r="CE2167" s="7"/>
      <c r="CF2167" s="7"/>
      <c r="CJ2167" s="7"/>
      <c r="CK2167" s="7"/>
      <c r="CL2167" s="7"/>
    </row>
    <row r="2168" spans="1:90">
      <c r="A2168" s="11"/>
      <c r="B2168" s="373"/>
      <c r="C2168" s="373"/>
      <c r="D2168" s="373"/>
      <c r="E2168" s="13"/>
      <c r="F2168" s="11"/>
      <c r="G2168" s="25"/>
      <c r="H2168" s="31"/>
      <c r="I2168" s="30"/>
      <c r="M2168" s="25"/>
      <c r="N2168" s="31"/>
      <c r="O2168" s="30"/>
      <c r="V2168" s="12"/>
      <c r="W2168" s="12"/>
      <c r="X2168" s="14"/>
      <c r="AB2168" s="25"/>
      <c r="AC2168" s="12"/>
      <c r="AD2168" s="12"/>
      <c r="AK2168" s="12"/>
      <c r="AL2168" s="30"/>
      <c r="AM2168" s="32"/>
      <c r="AQ2168" s="12"/>
      <c r="AR2168" s="12"/>
      <c r="AS2168" s="12"/>
      <c r="AZ2168" s="49"/>
      <c r="BA2168" s="30"/>
      <c r="BB2168" s="12"/>
      <c r="BF2168" s="12"/>
      <c r="BG2168" s="12"/>
      <c r="BH2168" s="12"/>
      <c r="BO2168" s="7"/>
      <c r="BP2168" s="7"/>
      <c r="BQ2168" s="7"/>
      <c r="BU2168" s="7"/>
      <c r="BV2168" s="7"/>
      <c r="BW2168" s="7"/>
      <c r="CD2168" s="7"/>
      <c r="CE2168" s="7"/>
      <c r="CF2168" s="7"/>
      <c r="CJ2168" s="7"/>
      <c r="CK2168" s="7"/>
      <c r="CL2168" s="7"/>
    </row>
    <row r="2169" spans="1:90">
      <c r="A2169" s="11"/>
      <c r="B2169" s="373"/>
      <c r="C2169" s="373"/>
      <c r="D2169" s="373"/>
      <c r="E2169" s="13"/>
      <c r="F2169" s="11"/>
      <c r="G2169" s="25"/>
      <c r="H2169" s="31"/>
      <c r="I2169" s="30"/>
      <c r="M2169" s="25"/>
      <c r="N2169" s="31"/>
      <c r="O2169" s="30"/>
      <c r="V2169" s="12"/>
      <c r="W2169" s="12"/>
      <c r="X2169" s="14"/>
      <c r="AB2169" s="25"/>
      <c r="AC2169" s="12"/>
      <c r="AD2169" s="12"/>
      <c r="AK2169" s="12"/>
      <c r="AL2169" s="30"/>
      <c r="AM2169" s="32"/>
      <c r="AQ2169" s="12"/>
      <c r="AR2169" s="12"/>
      <c r="AS2169" s="12"/>
      <c r="AZ2169" s="49"/>
      <c r="BA2169" s="30"/>
      <c r="BB2169" s="12"/>
      <c r="BF2169" s="12"/>
      <c r="BG2169" s="12"/>
      <c r="BH2169" s="12"/>
      <c r="BO2169" s="7"/>
      <c r="BP2169" s="7"/>
      <c r="BQ2169" s="7"/>
      <c r="BU2169" s="7"/>
      <c r="BV2169" s="7"/>
      <c r="BW2169" s="7"/>
      <c r="CD2169" s="7"/>
      <c r="CE2169" s="7"/>
      <c r="CF2169" s="7"/>
      <c r="CJ2169" s="7"/>
      <c r="CK2169" s="7"/>
      <c r="CL2169" s="7"/>
    </row>
    <row r="2170" spans="1:90">
      <c r="A2170" s="11"/>
      <c r="B2170" s="373"/>
      <c r="C2170" s="373"/>
      <c r="D2170" s="373"/>
      <c r="E2170" s="13"/>
      <c r="F2170" s="11"/>
      <c r="G2170" s="25"/>
      <c r="H2170" s="31"/>
      <c r="I2170" s="30"/>
      <c r="M2170" s="25"/>
      <c r="N2170" s="31"/>
      <c r="O2170" s="30"/>
      <c r="V2170" s="12"/>
      <c r="W2170" s="12"/>
      <c r="X2170" s="14"/>
      <c r="AB2170" s="25"/>
      <c r="AC2170" s="12"/>
      <c r="AD2170" s="12"/>
      <c r="AK2170" s="12"/>
      <c r="AL2170" s="30"/>
      <c r="AM2170" s="32"/>
      <c r="AQ2170" s="12"/>
      <c r="AR2170" s="12"/>
      <c r="AS2170" s="12"/>
      <c r="AZ2170" s="49"/>
      <c r="BA2170" s="30"/>
      <c r="BB2170" s="12"/>
      <c r="BF2170" s="12"/>
      <c r="BG2170" s="12"/>
      <c r="BH2170" s="12"/>
      <c r="BO2170" s="7"/>
      <c r="BP2170" s="7"/>
      <c r="BQ2170" s="7"/>
      <c r="BU2170" s="7"/>
      <c r="BV2170" s="7"/>
      <c r="BW2170" s="7"/>
      <c r="CD2170" s="7"/>
      <c r="CE2170" s="7"/>
      <c r="CF2170" s="7"/>
      <c r="CJ2170" s="7"/>
      <c r="CK2170" s="7"/>
      <c r="CL2170" s="7"/>
    </row>
    <row r="2171" spans="1:90">
      <c r="A2171" s="11"/>
      <c r="B2171" s="373"/>
      <c r="C2171" s="373"/>
      <c r="D2171" s="373"/>
      <c r="E2171" s="13"/>
      <c r="F2171" s="11"/>
      <c r="G2171" s="25"/>
      <c r="H2171" s="31"/>
      <c r="I2171" s="30"/>
      <c r="M2171" s="25"/>
      <c r="N2171" s="31"/>
      <c r="O2171" s="30"/>
      <c r="V2171" s="12"/>
      <c r="W2171" s="12"/>
      <c r="X2171" s="14"/>
      <c r="AB2171" s="25"/>
      <c r="AC2171" s="12"/>
      <c r="AD2171" s="12"/>
      <c r="AK2171" s="12"/>
      <c r="AL2171" s="30"/>
      <c r="AM2171" s="32"/>
      <c r="AQ2171" s="12"/>
      <c r="AR2171" s="12"/>
      <c r="AS2171" s="12"/>
      <c r="AZ2171" s="49"/>
      <c r="BA2171" s="30"/>
      <c r="BB2171" s="12"/>
      <c r="BF2171" s="12"/>
      <c r="BG2171" s="12"/>
      <c r="BH2171" s="12"/>
      <c r="BO2171" s="7"/>
      <c r="BP2171" s="7"/>
      <c r="BQ2171" s="7"/>
      <c r="BU2171" s="7"/>
      <c r="BV2171" s="7"/>
      <c r="BW2171" s="7"/>
      <c r="CD2171" s="7"/>
      <c r="CE2171" s="7"/>
      <c r="CF2171" s="7"/>
      <c r="CJ2171" s="7"/>
      <c r="CK2171" s="7"/>
      <c r="CL2171" s="7"/>
    </row>
    <row r="2172" spans="1:90">
      <c r="A2172" s="11"/>
      <c r="B2172" s="373"/>
      <c r="C2172" s="373"/>
      <c r="D2172" s="373"/>
      <c r="E2172" s="13"/>
      <c r="F2172" s="11"/>
      <c r="G2172" s="25"/>
      <c r="H2172" s="31"/>
      <c r="I2172" s="30"/>
      <c r="M2172" s="25"/>
      <c r="N2172" s="31"/>
      <c r="O2172" s="30"/>
      <c r="V2172" s="12"/>
      <c r="W2172" s="12"/>
      <c r="X2172" s="14"/>
      <c r="AB2172" s="25"/>
      <c r="AC2172" s="12"/>
      <c r="AD2172" s="12"/>
      <c r="AK2172" s="12"/>
      <c r="AL2172" s="30"/>
      <c r="AM2172" s="32"/>
      <c r="AQ2172" s="12"/>
      <c r="AR2172" s="12"/>
      <c r="AS2172" s="12"/>
      <c r="AZ2172" s="49"/>
      <c r="BA2172" s="30"/>
      <c r="BB2172" s="12"/>
      <c r="BF2172" s="12"/>
      <c r="BG2172" s="12"/>
      <c r="BH2172" s="12"/>
      <c r="BO2172" s="7"/>
      <c r="BP2172" s="7"/>
      <c r="BQ2172" s="7"/>
      <c r="BU2172" s="7"/>
      <c r="BV2172" s="7"/>
      <c r="BW2172" s="7"/>
      <c r="CD2172" s="7"/>
      <c r="CE2172" s="7"/>
      <c r="CF2172" s="7"/>
      <c r="CJ2172" s="7"/>
      <c r="CK2172" s="7"/>
      <c r="CL2172" s="7"/>
    </row>
    <row r="2173" spans="1:90">
      <c r="A2173" s="11"/>
      <c r="B2173" s="373"/>
      <c r="C2173" s="373"/>
      <c r="D2173" s="373"/>
      <c r="E2173" s="13"/>
      <c r="F2173" s="11"/>
      <c r="G2173" s="25"/>
      <c r="H2173" s="31"/>
      <c r="I2173" s="30"/>
      <c r="M2173" s="25"/>
      <c r="N2173" s="31"/>
      <c r="O2173" s="30"/>
      <c r="V2173" s="12"/>
      <c r="W2173" s="12"/>
      <c r="X2173" s="14"/>
      <c r="AB2173" s="25"/>
      <c r="AC2173" s="12"/>
      <c r="AD2173" s="12"/>
      <c r="AK2173" s="12"/>
      <c r="AL2173" s="30"/>
      <c r="AM2173" s="32"/>
      <c r="AQ2173" s="12"/>
      <c r="AR2173" s="12"/>
      <c r="AS2173" s="12"/>
      <c r="AZ2173" s="49"/>
      <c r="BA2173" s="30"/>
      <c r="BB2173" s="12"/>
      <c r="BF2173" s="12"/>
      <c r="BG2173" s="12"/>
      <c r="BH2173" s="12"/>
      <c r="BO2173" s="7"/>
      <c r="BP2173" s="7"/>
      <c r="BQ2173" s="7"/>
      <c r="BU2173" s="7"/>
      <c r="BV2173" s="7"/>
      <c r="BW2173" s="7"/>
      <c r="CD2173" s="7"/>
      <c r="CE2173" s="7"/>
      <c r="CF2173" s="7"/>
      <c r="CJ2173" s="7"/>
      <c r="CK2173" s="7"/>
      <c r="CL2173" s="7"/>
    </row>
    <row r="2174" spans="1:90">
      <c r="A2174" s="11"/>
      <c r="B2174" s="373"/>
      <c r="C2174" s="373"/>
      <c r="D2174" s="373"/>
      <c r="E2174" s="13"/>
      <c r="F2174" s="11"/>
      <c r="G2174" s="25"/>
      <c r="H2174" s="31"/>
      <c r="I2174" s="30"/>
      <c r="M2174" s="25"/>
      <c r="N2174" s="31"/>
      <c r="O2174" s="30"/>
      <c r="V2174" s="12"/>
      <c r="W2174" s="12"/>
      <c r="X2174" s="14"/>
      <c r="AB2174" s="25"/>
      <c r="AC2174" s="12"/>
      <c r="AD2174" s="12"/>
      <c r="AK2174" s="12"/>
      <c r="AL2174" s="30"/>
      <c r="AM2174" s="32"/>
      <c r="AQ2174" s="12"/>
      <c r="AR2174" s="12"/>
      <c r="AS2174" s="12"/>
      <c r="AZ2174" s="49"/>
      <c r="BA2174" s="30"/>
      <c r="BB2174" s="12"/>
      <c r="BF2174" s="12"/>
      <c r="BG2174" s="12"/>
      <c r="BH2174" s="12"/>
      <c r="BO2174" s="7"/>
      <c r="BP2174" s="7"/>
      <c r="BQ2174" s="7"/>
      <c r="BU2174" s="7"/>
      <c r="BV2174" s="7"/>
      <c r="BW2174" s="7"/>
      <c r="CD2174" s="7"/>
      <c r="CE2174" s="7"/>
      <c r="CF2174" s="7"/>
      <c r="CJ2174" s="7"/>
      <c r="CK2174" s="7"/>
      <c r="CL2174" s="7"/>
    </row>
    <row r="2175" spans="1:90">
      <c r="A2175" s="11"/>
      <c r="B2175" s="373"/>
      <c r="C2175" s="373"/>
      <c r="D2175" s="373"/>
      <c r="E2175" s="13"/>
      <c r="F2175" s="11"/>
      <c r="G2175" s="25"/>
      <c r="H2175" s="31"/>
      <c r="I2175" s="30"/>
      <c r="M2175" s="25"/>
      <c r="N2175" s="31"/>
      <c r="O2175" s="30"/>
      <c r="V2175" s="12"/>
      <c r="W2175" s="12"/>
      <c r="X2175" s="14"/>
      <c r="AB2175" s="25"/>
      <c r="AC2175" s="12"/>
      <c r="AD2175" s="12"/>
      <c r="AK2175" s="12"/>
      <c r="AL2175" s="30"/>
      <c r="AM2175" s="32"/>
      <c r="AQ2175" s="12"/>
      <c r="AR2175" s="12"/>
      <c r="AS2175" s="12"/>
      <c r="AZ2175" s="49"/>
      <c r="BA2175" s="30"/>
      <c r="BB2175" s="12"/>
      <c r="BF2175" s="12"/>
      <c r="BG2175" s="12"/>
      <c r="BH2175" s="12"/>
      <c r="BO2175" s="7"/>
      <c r="BP2175" s="7"/>
      <c r="BQ2175" s="7"/>
      <c r="BU2175" s="7"/>
      <c r="BV2175" s="7"/>
      <c r="BW2175" s="7"/>
      <c r="CD2175" s="7"/>
      <c r="CE2175" s="7"/>
      <c r="CF2175" s="7"/>
      <c r="CJ2175" s="7"/>
      <c r="CK2175" s="7"/>
      <c r="CL2175" s="7"/>
    </row>
    <row r="2176" spans="1:90">
      <c r="A2176" s="11"/>
      <c r="B2176" s="373"/>
      <c r="C2176" s="373"/>
      <c r="D2176" s="373"/>
      <c r="E2176" s="13"/>
      <c r="F2176" s="11"/>
      <c r="G2176" s="25"/>
      <c r="H2176" s="31"/>
      <c r="I2176" s="30"/>
      <c r="M2176" s="25"/>
      <c r="N2176" s="31"/>
      <c r="O2176" s="30"/>
      <c r="V2176" s="12"/>
      <c r="W2176" s="12"/>
      <c r="X2176" s="14"/>
      <c r="AB2176" s="25"/>
      <c r="AC2176" s="12"/>
      <c r="AD2176" s="12"/>
      <c r="AK2176" s="12"/>
      <c r="AL2176" s="30"/>
      <c r="AM2176" s="32"/>
      <c r="AQ2176" s="12"/>
      <c r="AR2176" s="12"/>
      <c r="AS2176" s="12"/>
      <c r="AZ2176" s="49"/>
      <c r="BA2176" s="30"/>
      <c r="BB2176" s="12"/>
      <c r="BF2176" s="12"/>
      <c r="BG2176" s="12"/>
      <c r="BH2176" s="12"/>
      <c r="BO2176" s="7"/>
      <c r="BP2176" s="7"/>
      <c r="BQ2176" s="7"/>
      <c r="BU2176" s="7"/>
      <c r="BV2176" s="7"/>
      <c r="BW2176" s="7"/>
      <c r="CD2176" s="7"/>
      <c r="CE2176" s="7"/>
      <c r="CF2176" s="7"/>
      <c r="CJ2176" s="7"/>
      <c r="CK2176" s="7"/>
      <c r="CL2176" s="7"/>
    </row>
    <row r="2177" spans="1:90">
      <c r="A2177" s="11"/>
      <c r="B2177" s="373"/>
      <c r="C2177" s="373"/>
      <c r="D2177" s="373"/>
      <c r="E2177" s="13"/>
      <c r="F2177" s="11"/>
      <c r="G2177" s="25"/>
      <c r="H2177" s="31"/>
      <c r="I2177" s="30"/>
      <c r="M2177" s="25"/>
      <c r="N2177" s="31"/>
      <c r="O2177" s="30"/>
      <c r="V2177" s="12"/>
      <c r="W2177" s="12"/>
      <c r="X2177" s="14"/>
      <c r="AB2177" s="25"/>
      <c r="AC2177" s="12"/>
      <c r="AD2177" s="12"/>
      <c r="AK2177" s="12"/>
      <c r="AL2177" s="30"/>
      <c r="AM2177" s="32"/>
      <c r="AQ2177" s="12"/>
      <c r="AR2177" s="12"/>
      <c r="AS2177" s="12"/>
      <c r="AZ2177" s="49"/>
      <c r="BA2177" s="30"/>
      <c r="BB2177" s="12"/>
      <c r="BF2177" s="12"/>
      <c r="BG2177" s="12"/>
      <c r="BH2177" s="12"/>
      <c r="BO2177" s="7"/>
      <c r="BP2177" s="7"/>
      <c r="BQ2177" s="7"/>
      <c r="BU2177" s="7"/>
      <c r="BV2177" s="7"/>
      <c r="BW2177" s="7"/>
      <c r="CD2177" s="7"/>
      <c r="CE2177" s="7"/>
      <c r="CF2177" s="7"/>
      <c r="CJ2177" s="7"/>
      <c r="CK2177" s="7"/>
      <c r="CL2177" s="7"/>
    </row>
    <row r="2178" spans="1:90">
      <c r="A2178" s="11"/>
      <c r="B2178" s="373"/>
      <c r="C2178" s="373"/>
      <c r="D2178" s="373"/>
      <c r="E2178" s="13"/>
      <c r="F2178" s="11"/>
      <c r="G2178" s="25"/>
      <c r="H2178" s="31"/>
      <c r="I2178" s="30"/>
      <c r="M2178" s="25"/>
      <c r="N2178" s="31"/>
      <c r="O2178" s="30"/>
      <c r="V2178" s="12"/>
      <c r="W2178" s="12"/>
      <c r="X2178" s="14"/>
      <c r="AB2178" s="25"/>
      <c r="AC2178" s="12"/>
      <c r="AD2178" s="12"/>
      <c r="AK2178" s="12"/>
      <c r="AL2178" s="30"/>
      <c r="AM2178" s="32"/>
      <c r="AQ2178" s="12"/>
      <c r="AR2178" s="12"/>
      <c r="AS2178" s="12"/>
      <c r="AZ2178" s="49"/>
      <c r="BA2178" s="30"/>
      <c r="BB2178" s="12"/>
      <c r="BF2178" s="12"/>
      <c r="BG2178" s="12"/>
      <c r="BH2178" s="12"/>
      <c r="BO2178" s="7"/>
      <c r="BP2178" s="7"/>
      <c r="BQ2178" s="7"/>
      <c r="BU2178" s="7"/>
      <c r="BV2178" s="7"/>
      <c r="BW2178" s="7"/>
      <c r="CD2178" s="7"/>
      <c r="CE2178" s="7"/>
      <c r="CF2178" s="7"/>
      <c r="CJ2178" s="7"/>
      <c r="CK2178" s="7"/>
      <c r="CL2178" s="7"/>
    </row>
    <row r="2179" spans="1:90">
      <c r="A2179" s="11"/>
      <c r="B2179" s="373"/>
      <c r="C2179" s="373"/>
      <c r="D2179" s="373"/>
      <c r="E2179" s="13"/>
      <c r="F2179" s="11"/>
      <c r="G2179" s="25"/>
      <c r="H2179" s="31"/>
      <c r="I2179" s="30"/>
      <c r="M2179" s="25"/>
      <c r="N2179" s="31"/>
      <c r="O2179" s="30"/>
      <c r="V2179" s="12"/>
      <c r="W2179" s="12"/>
      <c r="X2179" s="14"/>
      <c r="AB2179" s="25"/>
      <c r="AC2179" s="12"/>
      <c r="AD2179" s="12"/>
      <c r="AK2179" s="12"/>
      <c r="AL2179" s="30"/>
      <c r="AM2179" s="32"/>
      <c r="AQ2179" s="12"/>
      <c r="AR2179" s="12"/>
      <c r="AS2179" s="12"/>
      <c r="AZ2179" s="49"/>
      <c r="BA2179" s="30"/>
      <c r="BB2179" s="12"/>
      <c r="BF2179" s="12"/>
      <c r="BG2179" s="12"/>
      <c r="BH2179" s="12"/>
      <c r="BO2179" s="7"/>
      <c r="BP2179" s="7"/>
      <c r="BQ2179" s="7"/>
      <c r="BU2179" s="7"/>
      <c r="BV2179" s="7"/>
      <c r="BW2179" s="7"/>
      <c r="CD2179" s="7"/>
      <c r="CE2179" s="7"/>
      <c r="CF2179" s="7"/>
      <c r="CJ2179" s="7"/>
      <c r="CK2179" s="7"/>
      <c r="CL2179" s="7"/>
    </row>
    <row r="2180" spans="1:90">
      <c r="A2180" s="11"/>
      <c r="B2180" s="373"/>
      <c r="C2180" s="373"/>
      <c r="D2180" s="373"/>
      <c r="E2180" s="13"/>
      <c r="F2180" s="11"/>
      <c r="G2180" s="25"/>
      <c r="H2180" s="31"/>
      <c r="I2180" s="30"/>
      <c r="M2180" s="25"/>
      <c r="N2180" s="31"/>
      <c r="O2180" s="30"/>
      <c r="V2180" s="12"/>
      <c r="W2180" s="12"/>
      <c r="X2180" s="14"/>
      <c r="AB2180" s="25"/>
      <c r="AC2180" s="12"/>
      <c r="AD2180" s="12"/>
      <c r="AK2180" s="12"/>
      <c r="AL2180" s="30"/>
      <c r="AM2180" s="32"/>
      <c r="AQ2180" s="12"/>
      <c r="AR2180" s="12"/>
      <c r="AS2180" s="12"/>
      <c r="AZ2180" s="49"/>
      <c r="BA2180" s="30"/>
      <c r="BB2180" s="12"/>
      <c r="BF2180" s="12"/>
      <c r="BG2180" s="12"/>
      <c r="BH2180" s="12"/>
      <c r="BO2180" s="7"/>
      <c r="BP2180" s="7"/>
      <c r="BQ2180" s="7"/>
      <c r="BU2180" s="7"/>
      <c r="BV2180" s="7"/>
      <c r="BW2180" s="7"/>
      <c r="CD2180" s="7"/>
      <c r="CE2180" s="7"/>
      <c r="CF2180" s="7"/>
      <c r="CJ2180" s="7"/>
      <c r="CK2180" s="7"/>
      <c r="CL2180" s="7"/>
    </row>
    <row r="2181" spans="1:90">
      <c r="A2181" s="11"/>
      <c r="B2181" s="373"/>
      <c r="C2181" s="373"/>
      <c r="D2181" s="373"/>
      <c r="E2181" s="13"/>
      <c r="F2181" s="11"/>
      <c r="G2181" s="25"/>
      <c r="H2181" s="31"/>
      <c r="I2181" s="30"/>
      <c r="M2181" s="25"/>
      <c r="N2181" s="31"/>
      <c r="O2181" s="30"/>
      <c r="V2181" s="12"/>
      <c r="W2181" s="12"/>
      <c r="X2181" s="14"/>
      <c r="AB2181" s="25"/>
      <c r="AC2181" s="12"/>
      <c r="AD2181" s="12"/>
      <c r="AK2181" s="12"/>
      <c r="AL2181" s="30"/>
      <c r="AM2181" s="32"/>
      <c r="AQ2181" s="12"/>
      <c r="AR2181" s="12"/>
      <c r="AS2181" s="12"/>
      <c r="AZ2181" s="49"/>
      <c r="BA2181" s="30"/>
      <c r="BB2181" s="12"/>
      <c r="BF2181" s="12"/>
      <c r="BG2181" s="12"/>
      <c r="BH2181" s="12"/>
      <c r="BO2181" s="7"/>
      <c r="BP2181" s="7"/>
      <c r="BQ2181" s="7"/>
      <c r="BU2181" s="7"/>
      <c r="BV2181" s="7"/>
      <c r="BW2181" s="7"/>
      <c r="CD2181" s="7"/>
      <c r="CE2181" s="7"/>
      <c r="CF2181" s="7"/>
      <c r="CJ2181" s="7"/>
      <c r="CK2181" s="7"/>
      <c r="CL2181" s="7"/>
    </row>
    <row r="2182" spans="1:90">
      <c r="A2182" s="11"/>
      <c r="B2182" s="373"/>
      <c r="C2182" s="373"/>
      <c r="D2182" s="373"/>
      <c r="E2182" s="13"/>
      <c r="F2182" s="11"/>
      <c r="G2182" s="25"/>
      <c r="H2182" s="31"/>
      <c r="I2182" s="30"/>
      <c r="M2182" s="25"/>
      <c r="N2182" s="31"/>
      <c r="O2182" s="30"/>
      <c r="V2182" s="12"/>
      <c r="W2182" s="12"/>
      <c r="X2182" s="14"/>
      <c r="AB2182" s="25"/>
      <c r="AC2182" s="12"/>
      <c r="AD2182" s="12"/>
      <c r="AK2182" s="12"/>
      <c r="AL2182" s="30"/>
      <c r="AM2182" s="32"/>
      <c r="AQ2182" s="12"/>
      <c r="AR2182" s="12"/>
      <c r="AS2182" s="12"/>
      <c r="AZ2182" s="49"/>
      <c r="BA2182" s="30"/>
      <c r="BB2182" s="12"/>
      <c r="BF2182" s="12"/>
      <c r="BG2182" s="12"/>
      <c r="BH2182" s="12"/>
      <c r="BO2182" s="7"/>
      <c r="BP2182" s="7"/>
      <c r="BQ2182" s="7"/>
      <c r="BU2182" s="7"/>
      <c r="BV2182" s="7"/>
      <c r="BW2182" s="7"/>
      <c r="CD2182" s="7"/>
      <c r="CE2182" s="7"/>
      <c r="CF2182" s="7"/>
      <c r="CJ2182" s="7"/>
      <c r="CK2182" s="7"/>
      <c r="CL2182" s="7"/>
    </row>
    <row r="2183" spans="1:90">
      <c r="A2183" s="11"/>
      <c r="B2183" s="373"/>
      <c r="C2183" s="373"/>
      <c r="D2183" s="373"/>
      <c r="E2183" s="13"/>
      <c r="F2183" s="11"/>
      <c r="G2183" s="25"/>
      <c r="H2183" s="31"/>
      <c r="I2183" s="30"/>
      <c r="M2183" s="25"/>
      <c r="N2183" s="31"/>
      <c r="O2183" s="30"/>
      <c r="V2183" s="12"/>
      <c r="W2183" s="12"/>
      <c r="X2183" s="14"/>
      <c r="AB2183" s="25"/>
      <c r="AC2183" s="12"/>
      <c r="AD2183" s="12"/>
      <c r="AK2183" s="12"/>
      <c r="AL2183" s="30"/>
      <c r="AM2183" s="32"/>
      <c r="AQ2183" s="12"/>
      <c r="AR2183" s="12"/>
      <c r="AS2183" s="12"/>
      <c r="AZ2183" s="49"/>
      <c r="BA2183" s="30"/>
      <c r="BB2183" s="12"/>
      <c r="BF2183" s="12"/>
      <c r="BG2183" s="12"/>
      <c r="BH2183" s="12"/>
      <c r="BO2183" s="7"/>
      <c r="BP2183" s="7"/>
      <c r="BQ2183" s="7"/>
      <c r="BU2183" s="7"/>
      <c r="BV2183" s="7"/>
      <c r="BW2183" s="7"/>
      <c r="CD2183" s="7"/>
      <c r="CE2183" s="7"/>
      <c r="CF2183" s="7"/>
      <c r="CJ2183" s="7"/>
      <c r="CK2183" s="7"/>
      <c r="CL2183" s="7"/>
    </row>
    <row r="2184" spans="1:90">
      <c r="A2184" s="11"/>
      <c r="B2184" s="373"/>
      <c r="C2184" s="373"/>
      <c r="D2184" s="373"/>
      <c r="E2184" s="13"/>
      <c r="F2184" s="11"/>
      <c r="G2184" s="25"/>
      <c r="H2184" s="31"/>
      <c r="I2184" s="30"/>
      <c r="M2184" s="25"/>
      <c r="N2184" s="31"/>
      <c r="O2184" s="30"/>
      <c r="V2184" s="12"/>
      <c r="W2184" s="12"/>
      <c r="X2184" s="14"/>
      <c r="AB2184" s="25"/>
      <c r="AC2184" s="12"/>
      <c r="AD2184" s="12"/>
      <c r="AK2184" s="12"/>
      <c r="AL2184" s="30"/>
      <c r="AM2184" s="32"/>
      <c r="AQ2184" s="12"/>
      <c r="AR2184" s="12"/>
      <c r="AS2184" s="12"/>
      <c r="AZ2184" s="49"/>
      <c r="BA2184" s="30"/>
      <c r="BB2184" s="12"/>
      <c r="BF2184" s="12"/>
      <c r="BG2184" s="12"/>
      <c r="BH2184" s="12"/>
      <c r="BO2184" s="7"/>
      <c r="BP2184" s="7"/>
      <c r="BQ2184" s="7"/>
      <c r="BU2184" s="7"/>
      <c r="BV2184" s="7"/>
      <c r="BW2184" s="7"/>
      <c r="CD2184" s="7"/>
      <c r="CE2184" s="7"/>
      <c r="CF2184" s="7"/>
      <c r="CJ2184" s="7"/>
      <c r="CK2184" s="7"/>
      <c r="CL2184" s="7"/>
    </row>
    <row r="2185" spans="1:90">
      <c r="A2185" s="11"/>
      <c r="B2185" s="373"/>
      <c r="C2185" s="373"/>
      <c r="D2185" s="373"/>
      <c r="E2185" s="13"/>
      <c r="F2185" s="11"/>
      <c r="G2185" s="25"/>
      <c r="H2185" s="31"/>
      <c r="I2185" s="30"/>
      <c r="M2185" s="25"/>
      <c r="N2185" s="31"/>
      <c r="O2185" s="30"/>
      <c r="V2185" s="12"/>
      <c r="W2185" s="12"/>
      <c r="X2185" s="14"/>
      <c r="AB2185" s="25"/>
      <c r="AC2185" s="12"/>
      <c r="AD2185" s="12"/>
      <c r="AK2185" s="12"/>
      <c r="AL2185" s="30"/>
      <c r="AM2185" s="32"/>
      <c r="AQ2185" s="12"/>
      <c r="AR2185" s="12"/>
      <c r="AS2185" s="12"/>
      <c r="AZ2185" s="49"/>
      <c r="BA2185" s="30"/>
      <c r="BB2185" s="12"/>
      <c r="BF2185" s="12"/>
      <c r="BG2185" s="12"/>
      <c r="BH2185" s="12"/>
      <c r="BO2185" s="7"/>
      <c r="BP2185" s="7"/>
      <c r="BQ2185" s="7"/>
      <c r="BU2185" s="7"/>
      <c r="BV2185" s="7"/>
      <c r="BW2185" s="7"/>
      <c r="CD2185" s="7"/>
      <c r="CE2185" s="7"/>
      <c r="CF2185" s="7"/>
      <c r="CJ2185" s="7"/>
      <c r="CK2185" s="7"/>
      <c r="CL2185" s="7"/>
    </row>
    <row r="2186" spans="1:90">
      <c r="A2186" s="11"/>
      <c r="B2186" s="373"/>
      <c r="C2186" s="373"/>
      <c r="D2186" s="373"/>
      <c r="E2186" s="13"/>
      <c r="F2186" s="11"/>
      <c r="G2186" s="25"/>
      <c r="H2186" s="31"/>
      <c r="I2186" s="30"/>
      <c r="M2186" s="25"/>
      <c r="N2186" s="31"/>
      <c r="O2186" s="30"/>
      <c r="V2186" s="12"/>
      <c r="W2186" s="12"/>
      <c r="X2186" s="14"/>
      <c r="AB2186" s="25"/>
      <c r="AC2186" s="12"/>
      <c r="AD2186" s="12"/>
      <c r="AK2186" s="12"/>
      <c r="AL2186" s="30"/>
      <c r="AM2186" s="32"/>
      <c r="AQ2186" s="12"/>
      <c r="AR2186" s="12"/>
      <c r="AS2186" s="12"/>
      <c r="AZ2186" s="49"/>
      <c r="BA2186" s="30"/>
      <c r="BB2186" s="12"/>
      <c r="BF2186" s="12"/>
      <c r="BG2186" s="12"/>
      <c r="BH2186" s="12"/>
      <c r="BO2186" s="7"/>
      <c r="BP2186" s="7"/>
      <c r="BQ2186" s="7"/>
      <c r="BU2186" s="7"/>
      <c r="BV2186" s="7"/>
      <c r="BW2186" s="7"/>
      <c r="CD2186" s="7"/>
      <c r="CE2186" s="7"/>
      <c r="CF2186" s="7"/>
      <c r="CJ2186" s="7"/>
      <c r="CK2186" s="7"/>
      <c r="CL2186" s="7"/>
    </row>
    <row r="2187" spans="1:90">
      <c r="A2187" s="11"/>
      <c r="B2187" s="373"/>
      <c r="C2187" s="373"/>
      <c r="D2187" s="373"/>
      <c r="E2187" s="13"/>
      <c r="F2187" s="11"/>
      <c r="G2187" s="25"/>
      <c r="H2187" s="31"/>
      <c r="I2187" s="30"/>
      <c r="M2187" s="25"/>
      <c r="N2187" s="31"/>
      <c r="O2187" s="30"/>
      <c r="V2187" s="12"/>
      <c r="W2187" s="12"/>
      <c r="X2187" s="14"/>
      <c r="AB2187" s="25"/>
      <c r="AC2187" s="12"/>
      <c r="AD2187" s="12"/>
      <c r="AK2187" s="12"/>
      <c r="AL2187" s="30"/>
      <c r="AM2187" s="32"/>
      <c r="AQ2187" s="12"/>
      <c r="AR2187" s="12"/>
      <c r="AS2187" s="12"/>
      <c r="AZ2187" s="49"/>
      <c r="BA2187" s="30"/>
      <c r="BB2187" s="12"/>
      <c r="BF2187" s="12"/>
      <c r="BG2187" s="12"/>
      <c r="BH2187" s="12"/>
      <c r="BO2187" s="7"/>
      <c r="BP2187" s="7"/>
      <c r="BQ2187" s="7"/>
      <c r="BU2187" s="7"/>
      <c r="BV2187" s="7"/>
      <c r="BW2187" s="7"/>
      <c r="CD2187" s="7"/>
      <c r="CE2187" s="7"/>
      <c r="CF2187" s="7"/>
      <c r="CJ2187" s="7"/>
      <c r="CK2187" s="7"/>
      <c r="CL2187" s="7"/>
    </row>
    <row r="2188" spans="1:90">
      <c r="A2188" s="11"/>
      <c r="B2188" s="373"/>
      <c r="C2188" s="373"/>
      <c r="D2188" s="373"/>
      <c r="E2188" s="13"/>
      <c r="F2188" s="11"/>
      <c r="G2188" s="25"/>
      <c r="H2188" s="31"/>
      <c r="I2188" s="30"/>
      <c r="M2188" s="25"/>
      <c r="N2188" s="31"/>
      <c r="O2188" s="30"/>
      <c r="V2188" s="12"/>
      <c r="W2188" s="12"/>
      <c r="X2188" s="14"/>
      <c r="AB2188" s="25"/>
      <c r="AC2188" s="12"/>
      <c r="AD2188" s="12"/>
      <c r="AK2188" s="12"/>
      <c r="AL2188" s="30"/>
      <c r="AM2188" s="32"/>
      <c r="AQ2188" s="12"/>
      <c r="AR2188" s="12"/>
      <c r="AS2188" s="12"/>
      <c r="AZ2188" s="49"/>
      <c r="BA2188" s="30"/>
      <c r="BB2188" s="12"/>
      <c r="BF2188" s="12"/>
      <c r="BG2188" s="12"/>
      <c r="BH2188" s="12"/>
      <c r="BO2188" s="7"/>
      <c r="BP2188" s="7"/>
      <c r="BQ2188" s="7"/>
      <c r="BU2188" s="7"/>
      <c r="BV2188" s="7"/>
      <c r="BW2188" s="7"/>
      <c r="CD2188" s="7"/>
      <c r="CE2188" s="7"/>
      <c r="CF2188" s="7"/>
      <c r="CJ2188" s="7"/>
      <c r="CK2188" s="7"/>
      <c r="CL2188" s="7"/>
    </row>
    <row r="2189" spans="1:90">
      <c r="A2189" s="11"/>
      <c r="B2189" s="373"/>
      <c r="C2189" s="373"/>
      <c r="D2189" s="373"/>
      <c r="E2189" s="13"/>
      <c r="F2189" s="11"/>
      <c r="G2189" s="25"/>
      <c r="H2189" s="31"/>
      <c r="I2189" s="30"/>
      <c r="M2189" s="25"/>
      <c r="N2189" s="31"/>
      <c r="O2189" s="30"/>
      <c r="V2189" s="12"/>
      <c r="W2189" s="12"/>
      <c r="X2189" s="14"/>
      <c r="AB2189" s="25"/>
      <c r="AC2189" s="12"/>
      <c r="AD2189" s="12"/>
      <c r="AK2189" s="12"/>
      <c r="AL2189" s="30"/>
      <c r="AM2189" s="32"/>
      <c r="AQ2189" s="12"/>
      <c r="AR2189" s="12"/>
      <c r="AS2189" s="12"/>
      <c r="AZ2189" s="49"/>
      <c r="BA2189" s="30"/>
      <c r="BB2189" s="12"/>
      <c r="BF2189" s="12"/>
      <c r="BG2189" s="12"/>
      <c r="BH2189" s="12"/>
      <c r="BO2189" s="7"/>
      <c r="BP2189" s="7"/>
      <c r="BQ2189" s="7"/>
      <c r="BU2189" s="7"/>
      <c r="BV2189" s="7"/>
      <c r="BW2189" s="7"/>
      <c r="CD2189" s="7"/>
      <c r="CE2189" s="7"/>
      <c r="CF2189" s="7"/>
      <c r="CJ2189" s="7"/>
      <c r="CK2189" s="7"/>
      <c r="CL2189" s="7"/>
    </row>
    <row r="2190" spans="1:90">
      <c r="A2190" s="11"/>
      <c r="B2190" s="373"/>
      <c r="C2190" s="373"/>
      <c r="D2190" s="373"/>
      <c r="E2190" s="13"/>
      <c r="F2190" s="11"/>
      <c r="G2190" s="25"/>
      <c r="H2190" s="31"/>
      <c r="I2190" s="30"/>
      <c r="M2190" s="25"/>
      <c r="N2190" s="31"/>
      <c r="O2190" s="30"/>
      <c r="V2190" s="12"/>
      <c r="W2190" s="12"/>
      <c r="X2190" s="14"/>
      <c r="AB2190" s="25"/>
      <c r="AC2190" s="12"/>
      <c r="AD2190" s="12"/>
      <c r="AK2190" s="12"/>
      <c r="AL2190" s="30"/>
      <c r="AM2190" s="32"/>
      <c r="AQ2190" s="12"/>
      <c r="AR2190" s="12"/>
      <c r="AS2190" s="12"/>
      <c r="AZ2190" s="49"/>
      <c r="BA2190" s="30"/>
      <c r="BB2190" s="12"/>
      <c r="BF2190" s="12"/>
      <c r="BG2190" s="12"/>
      <c r="BH2190" s="12"/>
      <c r="BO2190" s="7"/>
      <c r="BP2190" s="7"/>
      <c r="BQ2190" s="7"/>
      <c r="BU2190" s="7"/>
      <c r="BV2190" s="7"/>
      <c r="BW2190" s="7"/>
      <c r="CD2190" s="7"/>
      <c r="CE2190" s="7"/>
      <c r="CF2190" s="7"/>
      <c r="CJ2190" s="7"/>
      <c r="CK2190" s="7"/>
      <c r="CL2190" s="7"/>
    </row>
    <row r="2191" spans="1:90">
      <c r="A2191" s="11"/>
      <c r="B2191" s="373"/>
      <c r="C2191" s="373"/>
      <c r="D2191" s="373"/>
      <c r="E2191" s="13"/>
      <c r="F2191" s="11"/>
      <c r="G2191" s="25"/>
      <c r="H2191" s="31"/>
      <c r="I2191" s="30"/>
      <c r="M2191" s="25"/>
      <c r="N2191" s="31"/>
      <c r="O2191" s="30"/>
      <c r="V2191" s="12"/>
      <c r="W2191" s="12"/>
      <c r="X2191" s="14"/>
      <c r="AB2191" s="25"/>
      <c r="AC2191" s="12"/>
      <c r="AD2191" s="12"/>
      <c r="AK2191" s="12"/>
      <c r="AL2191" s="30"/>
      <c r="AM2191" s="32"/>
      <c r="AQ2191" s="12"/>
      <c r="AR2191" s="12"/>
      <c r="AS2191" s="12"/>
      <c r="AZ2191" s="49"/>
      <c r="BA2191" s="30"/>
      <c r="BB2191" s="12"/>
      <c r="BF2191" s="12"/>
      <c r="BG2191" s="12"/>
      <c r="BH2191" s="12"/>
      <c r="BO2191" s="7"/>
      <c r="BP2191" s="7"/>
      <c r="BQ2191" s="7"/>
      <c r="BU2191" s="7"/>
      <c r="BV2191" s="7"/>
      <c r="BW2191" s="7"/>
      <c r="CD2191" s="7"/>
      <c r="CE2191" s="7"/>
      <c r="CF2191" s="7"/>
      <c r="CJ2191" s="7"/>
      <c r="CK2191" s="7"/>
      <c r="CL2191" s="7"/>
    </row>
    <row r="2192" spans="1:90">
      <c r="A2192" s="11"/>
      <c r="B2192" s="373"/>
      <c r="C2192" s="373"/>
      <c r="D2192" s="373"/>
      <c r="E2192" s="13"/>
      <c r="F2192" s="11"/>
      <c r="G2192" s="25"/>
      <c r="H2192" s="31"/>
      <c r="I2192" s="30"/>
      <c r="M2192" s="25"/>
      <c r="N2192" s="31"/>
      <c r="O2192" s="30"/>
      <c r="V2192" s="12"/>
      <c r="W2192" s="12"/>
      <c r="X2192" s="14"/>
      <c r="AB2192" s="25"/>
      <c r="AC2192" s="12"/>
      <c r="AD2192" s="12"/>
      <c r="AK2192" s="12"/>
      <c r="AL2192" s="30"/>
      <c r="AM2192" s="32"/>
      <c r="AQ2192" s="12"/>
      <c r="AR2192" s="12"/>
      <c r="AS2192" s="12"/>
      <c r="AZ2192" s="49"/>
      <c r="BA2192" s="30"/>
      <c r="BB2192" s="12"/>
      <c r="BF2192" s="12"/>
      <c r="BG2192" s="12"/>
      <c r="BH2192" s="12"/>
      <c r="BO2192" s="7"/>
      <c r="BP2192" s="7"/>
      <c r="BQ2192" s="7"/>
      <c r="BU2192" s="7"/>
      <c r="BV2192" s="7"/>
      <c r="BW2192" s="7"/>
      <c r="CD2192" s="7"/>
      <c r="CE2192" s="7"/>
      <c r="CF2192" s="7"/>
      <c r="CJ2192" s="7"/>
      <c r="CK2192" s="7"/>
      <c r="CL2192" s="7"/>
    </row>
    <row r="2193" spans="1:90">
      <c r="A2193" s="11"/>
      <c r="B2193" s="373"/>
      <c r="C2193" s="373"/>
      <c r="D2193" s="373"/>
      <c r="E2193" s="13"/>
      <c r="F2193" s="11"/>
      <c r="G2193" s="25"/>
      <c r="H2193" s="31"/>
      <c r="I2193" s="30"/>
      <c r="M2193" s="25"/>
      <c r="N2193" s="31"/>
      <c r="O2193" s="30"/>
      <c r="V2193" s="12"/>
      <c r="W2193" s="12"/>
      <c r="X2193" s="14"/>
      <c r="AB2193" s="25"/>
      <c r="AC2193" s="12"/>
      <c r="AD2193" s="12"/>
      <c r="AK2193" s="12"/>
      <c r="AL2193" s="30"/>
      <c r="AM2193" s="32"/>
      <c r="AQ2193" s="12"/>
      <c r="AR2193" s="12"/>
      <c r="AS2193" s="12"/>
      <c r="AZ2193" s="49"/>
      <c r="BA2193" s="30"/>
      <c r="BB2193" s="12"/>
      <c r="BF2193" s="12"/>
      <c r="BG2193" s="12"/>
      <c r="BH2193" s="12"/>
      <c r="BO2193" s="7"/>
      <c r="BP2193" s="7"/>
      <c r="BQ2193" s="7"/>
      <c r="BU2193" s="7"/>
      <c r="BV2193" s="7"/>
      <c r="BW2193" s="7"/>
      <c r="CD2193" s="7"/>
      <c r="CE2193" s="7"/>
      <c r="CF2193" s="7"/>
      <c r="CJ2193" s="7"/>
      <c r="CK2193" s="7"/>
      <c r="CL2193" s="7"/>
    </row>
    <row r="2194" spans="1:90">
      <c r="A2194" s="11"/>
      <c r="B2194" s="373"/>
      <c r="C2194" s="373"/>
      <c r="D2194" s="373"/>
      <c r="E2194" s="13"/>
      <c r="F2194" s="11"/>
      <c r="G2194" s="25"/>
      <c r="H2194" s="31"/>
      <c r="I2194" s="30"/>
      <c r="M2194" s="25"/>
      <c r="N2194" s="31"/>
      <c r="O2194" s="30"/>
      <c r="V2194" s="12"/>
      <c r="W2194" s="12"/>
      <c r="X2194" s="14"/>
      <c r="AB2194" s="25"/>
      <c r="AC2194" s="12"/>
      <c r="AD2194" s="12"/>
      <c r="AK2194" s="12"/>
      <c r="AL2194" s="30"/>
      <c r="AM2194" s="32"/>
      <c r="AQ2194" s="12"/>
      <c r="AR2194" s="12"/>
      <c r="AS2194" s="12"/>
      <c r="AZ2194" s="49"/>
      <c r="BA2194" s="30"/>
      <c r="BB2194" s="12"/>
      <c r="BF2194" s="12"/>
      <c r="BG2194" s="12"/>
      <c r="BH2194" s="12"/>
      <c r="BO2194" s="7"/>
      <c r="BP2194" s="7"/>
      <c r="BQ2194" s="7"/>
      <c r="BU2194" s="7"/>
      <c r="BV2194" s="7"/>
      <c r="BW2194" s="7"/>
      <c r="CD2194" s="7"/>
      <c r="CE2194" s="7"/>
      <c r="CF2194" s="7"/>
      <c r="CJ2194" s="7"/>
      <c r="CK2194" s="7"/>
      <c r="CL2194" s="7"/>
    </row>
    <row r="2195" spans="1:90">
      <c r="A2195" s="11"/>
      <c r="B2195" s="373"/>
      <c r="C2195" s="373"/>
      <c r="D2195" s="373"/>
      <c r="E2195" s="13"/>
      <c r="F2195" s="11"/>
      <c r="G2195" s="25"/>
      <c r="H2195" s="31"/>
      <c r="I2195" s="30"/>
      <c r="M2195" s="25"/>
      <c r="N2195" s="31"/>
      <c r="O2195" s="30"/>
      <c r="V2195" s="12"/>
      <c r="W2195" s="12"/>
      <c r="X2195" s="14"/>
      <c r="AB2195" s="25"/>
      <c r="AC2195" s="12"/>
      <c r="AD2195" s="12"/>
      <c r="AK2195" s="12"/>
      <c r="AL2195" s="30"/>
      <c r="AM2195" s="32"/>
      <c r="AQ2195" s="12"/>
      <c r="AR2195" s="12"/>
      <c r="AS2195" s="12"/>
      <c r="AZ2195" s="49"/>
      <c r="BA2195" s="30"/>
      <c r="BB2195" s="12"/>
      <c r="BF2195" s="12"/>
      <c r="BG2195" s="12"/>
      <c r="BH2195" s="12"/>
      <c r="BO2195" s="7"/>
      <c r="BP2195" s="7"/>
      <c r="BQ2195" s="7"/>
      <c r="BU2195" s="7"/>
      <c r="BV2195" s="7"/>
      <c r="BW2195" s="7"/>
      <c r="CD2195" s="7"/>
      <c r="CE2195" s="7"/>
      <c r="CF2195" s="7"/>
      <c r="CJ2195" s="7"/>
      <c r="CK2195" s="7"/>
      <c r="CL2195" s="7"/>
    </row>
    <row r="2196" spans="1:90">
      <c r="A2196" s="11"/>
      <c r="B2196" s="373"/>
      <c r="C2196" s="373"/>
      <c r="D2196" s="373"/>
      <c r="E2196" s="13"/>
      <c r="F2196" s="11"/>
      <c r="G2196" s="25"/>
      <c r="H2196" s="31"/>
      <c r="I2196" s="30"/>
      <c r="M2196" s="25"/>
      <c r="N2196" s="31"/>
      <c r="O2196" s="30"/>
      <c r="V2196" s="12"/>
      <c r="W2196" s="12"/>
      <c r="X2196" s="14"/>
      <c r="AB2196" s="25"/>
      <c r="AC2196" s="12"/>
      <c r="AD2196" s="12"/>
      <c r="AK2196" s="12"/>
      <c r="AL2196" s="30"/>
      <c r="AM2196" s="32"/>
      <c r="AQ2196" s="12"/>
      <c r="AR2196" s="12"/>
      <c r="AS2196" s="12"/>
      <c r="AZ2196" s="49"/>
      <c r="BA2196" s="30"/>
      <c r="BB2196" s="12"/>
      <c r="BF2196" s="12"/>
      <c r="BG2196" s="12"/>
      <c r="BH2196" s="12"/>
      <c r="BO2196" s="7"/>
      <c r="BP2196" s="7"/>
      <c r="BQ2196" s="7"/>
      <c r="BU2196" s="7"/>
      <c r="BV2196" s="7"/>
      <c r="BW2196" s="7"/>
      <c r="CD2196" s="7"/>
      <c r="CE2196" s="7"/>
      <c r="CF2196" s="7"/>
      <c r="CJ2196" s="7"/>
      <c r="CK2196" s="7"/>
      <c r="CL2196" s="7"/>
    </row>
    <row r="2197" spans="1:90">
      <c r="A2197" s="11"/>
      <c r="B2197" s="373"/>
      <c r="C2197" s="373"/>
      <c r="D2197" s="373"/>
      <c r="E2197" s="13"/>
      <c r="F2197" s="11"/>
      <c r="G2197" s="25"/>
      <c r="H2197" s="31"/>
      <c r="I2197" s="30"/>
      <c r="M2197" s="25"/>
      <c r="N2197" s="31"/>
      <c r="O2197" s="30"/>
      <c r="V2197" s="12"/>
      <c r="W2197" s="12"/>
      <c r="X2197" s="14"/>
      <c r="AB2197" s="25"/>
      <c r="AC2197" s="12"/>
      <c r="AD2197" s="12"/>
      <c r="AK2197" s="12"/>
      <c r="AL2197" s="30"/>
      <c r="AM2197" s="32"/>
      <c r="AQ2197" s="12"/>
      <c r="AR2197" s="12"/>
      <c r="AS2197" s="12"/>
      <c r="AZ2197" s="49"/>
      <c r="BA2197" s="30"/>
      <c r="BB2197" s="12"/>
      <c r="BF2197" s="12"/>
      <c r="BG2197" s="12"/>
      <c r="BH2197" s="12"/>
      <c r="BO2197" s="7"/>
      <c r="BP2197" s="7"/>
      <c r="BQ2197" s="7"/>
      <c r="BU2197" s="7"/>
      <c r="BV2197" s="7"/>
      <c r="BW2197" s="7"/>
      <c r="CD2197" s="7"/>
      <c r="CE2197" s="7"/>
      <c r="CF2197" s="7"/>
      <c r="CJ2197" s="7"/>
      <c r="CK2197" s="7"/>
      <c r="CL2197" s="7"/>
    </row>
    <row r="2198" spans="1:90">
      <c r="A2198" s="11"/>
      <c r="B2198" s="373"/>
      <c r="C2198" s="373"/>
      <c r="D2198" s="373"/>
      <c r="E2198" s="13"/>
      <c r="F2198" s="11"/>
      <c r="G2198" s="25"/>
      <c r="H2198" s="31"/>
      <c r="I2198" s="30"/>
      <c r="M2198" s="25"/>
      <c r="N2198" s="31"/>
      <c r="O2198" s="30"/>
      <c r="V2198" s="12"/>
      <c r="W2198" s="12"/>
      <c r="X2198" s="14"/>
      <c r="AB2198" s="25"/>
      <c r="AC2198" s="12"/>
      <c r="AD2198" s="12"/>
      <c r="AK2198" s="12"/>
      <c r="AL2198" s="30"/>
      <c r="AM2198" s="32"/>
      <c r="AQ2198" s="12"/>
      <c r="AR2198" s="12"/>
      <c r="AS2198" s="12"/>
      <c r="AZ2198" s="49"/>
      <c r="BA2198" s="30"/>
      <c r="BB2198" s="12"/>
      <c r="BF2198" s="12"/>
      <c r="BG2198" s="12"/>
      <c r="BH2198" s="12"/>
      <c r="BO2198" s="7"/>
      <c r="BP2198" s="7"/>
      <c r="BQ2198" s="7"/>
      <c r="BU2198" s="7"/>
      <c r="BV2198" s="7"/>
      <c r="BW2198" s="7"/>
      <c r="CD2198" s="7"/>
      <c r="CE2198" s="7"/>
      <c r="CF2198" s="7"/>
      <c r="CJ2198" s="7"/>
      <c r="CK2198" s="7"/>
      <c r="CL2198" s="7"/>
    </row>
    <row r="2199" spans="1:90">
      <c r="A2199" s="11"/>
      <c r="B2199" s="373"/>
      <c r="C2199" s="373"/>
      <c r="D2199" s="373"/>
      <c r="E2199" s="13"/>
      <c r="F2199" s="11"/>
      <c r="G2199" s="25"/>
      <c r="H2199" s="31"/>
      <c r="I2199" s="30"/>
      <c r="M2199" s="25"/>
      <c r="N2199" s="31"/>
      <c r="O2199" s="30"/>
      <c r="V2199" s="12"/>
      <c r="W2199" s="12"/>
      <c r="X2199" s="14"/>
      <c r="AB2199" s="25"/>
      <c r="AC2199" s="12"/>
      <c r="AD2199" s="12"/>
      <c r="AK2199" s="12"/>
      <c r="AL2199" s="30"/>
      <c r="AM2199" s="32"/>
      <c r="AQ2199" s="12"/>
      <c r="AR2199" s="12"/>
      <c r="AS2199" s="12"/>
      <c r="AZ2199" s="49"/>
      <c r="BA2199" s="30"/>
      <c r="BB2199" s="12"/>
      <c r="BF2199" s="12"/>
      <c r="BG2199" s="12"/>
      <c r="BH2199" s="12"/>
      <c r="BO2199" s="7"/>
      <c r="BP2199" s="7"/>
      <c r="BQ2199" s="7"/>
      <c r="BU2199" s="7"/>
      <c r="BV2199" s="7"/>
      <c r="BW2199" s="7"/>
      <c r="CD2199" s="7"/>
      <c r="CE2199" s="7"/>
      <c r="CF2199" s="7"/>
      <c r="CJ2199" s="7"/>
      <c r="CK2199" s="7"/>
      <c r="CL2199" s="7"/>
    </row>
    <row r="2200" spans="1:90">
      <c r="A2200" s="11"/>
      <c r="B2200" s="373"/>
      <c r="C2200" s="373"/>
      <c r="D2200" s="373"/>
      <c r="E2200" s="13"/>
      <c r="F2200" s="11"/>
      <c r="G2200" s="25"/>
      <c r="H2200" s="31"/>
      <c r="I2200" s="30"/>
      <c r="M2200" s="25"/>
      <c r="N2200" s="31"/>
      <c r="O2200" s="30"/>
      <c r="V2200" s="12"/>
      <c r="W2200" s="12"/>
      <c r="X2200" s="14"/>
      <c r="AB2200" s="25"/>
      <c r="AC2200" s="12"/>
      <c r="AD2200" s="12"/>
      <c r="AK2200" s="12"/>
      <c r="AL2200" s="30"/>
      <c r="AM2200" s="32"/>
      <c r="AQ2200" s="12"/>
      <c r="AR2200" s="12"/>
      <c r="AS2200" s="12"/>
      <c r="AZ2200" s="49"/>
      <c r="BA2200" s="30"/>
      <c r="BB2200" s="12"/>
      <c r="BF2200" s="12"/>
      <c r="BG2200" s="12"/>
      <c r="BH2200" s="12"/>
      <c r="BO2200" s="7"/>
      <c r="BP2200" s="7"/>
      <c r="BQ2200" s="7"/>
      <c r="BU2200" s="7"/>
      <c r="BV2200" s="7"/>
      <c r="BW2200" s="7"/>
      <c r="CD2200" s="7"/>
      <c r="CE2200" s="7"/>
      <c r="CF2200" s="7"/>
      <c r="CJ2200" s="7"/>
      <c r="CK2200" s="7"/>
      <c r="CL2200" s="7"/>
    </row>
    <row r="2201" spans="1:90">
      <c r="A2201" s="11"/>
      <c r="B2201" s="373"/>
      <c r="C2201" s="373"/>
      <c r="D2201" s="373"/>
      <c r="E2201" s="13"/>
      <c r="F2201" s="11"/>
      <c r="G2201" s="25"/>
      <c r="H2201" s="31"/>
      <c r="I2201" s="30"/>
      <c r="M2201" s="25"/>
      <c r="N2201" s="31"/>
      <c r="O2201" s="30"/>
      <c r="V2201" s="12"/>
      <c r="W2201" s="12"/>
      <c r="X2201" s="14"/>
      <c r="AB2201" s="25"/>
      <c r="AC2201" s="12"/>
      <c r="AD2201" s="12"/>
      <c r="AK2201" s="12"/>
      <c r="AL2201" s="30"/>
      <c r="AM2201" s="32"/>
      <c r="AQ2201" s="12"/>
      <c r="AR2201" s="12"/>
      <c r="AS2201" s="12"/>
      <c r="AZ2201" s="49"/>
      <c r="BA2201" s="30"/>
      <c r="BB2201" s="12"/>
      <c r="BF2201" s="12"/>
      <c r="BG2201" s="12"/>
      <c r="BH2201" s="12"/>
      <c r="BO2201" s="7"/>
      <c r="BP2201" s="7"/>
      <c r="BQ2201" s="7"/>
      <c r="BU2201" s="7"/>
      <c r="BV2201" s="7"/>
      <c r="BW2201" s="7"/>
      <c r="CD2201" s="7"/>
      <c r="CE2201" s="7"/>
      <c r="CF2201" s="7"/>
      <c r="CJ2201" s="7"/>
      <c r="CK2201" s="7"/>
      <c r="CL2201" s="7"/>
    </row>
    <row r="2202" spans="1:90">
      <c r="A2202" s="11"/>
      <c r="B2202" s="373"/>
      <c r="C2202" s="373"/>
      <c r="D2202" s="373"/>
      <c r="E2202" s="13"/>
      <c r="F2202" s="11"/>
      <c r="G2202" s="25"/>
      <c r="H2202" s="31"/>
      <c r="I2202" s="30"/>
      <c r="M2202" s="25"/>
      <c r="N2202" s="31"/>
      <c r="O2202" s="30"/>
      <c r="V2202" s="12"/>
      <c r="W2202" s="12"/>
      <c r="X2202" s="14"/>
      <c r="AB2202" s="25"/>
      <c r="AC2202" s="12"/>
      <c r="AD2202" s="12"/>
      <c r="AK2202" s="12"/>
      <c r="AL2202" s="30"/>
      <c r="AM2202" s="32"/>
      <c r="AQ2202" s="12"/>
      <c r="AR2202" s="12"/>
      <c r="AS2202" s="12"/>
      <c r="AZ2202" s="49"/>
      <c r="BA2202" s="30"/>
      <c r="BB2202" s="12"/>
      <c r="BF2202" s="12"/>
      <c r="BG2202" s="12"/>
      <c r="BH2202" s="12"/>
      <c r="BO2202" s="7"/>
      <c r="BP2202" s="7"/>
      <c r="BQ2202" s="7"/>
      <c r="BU2202" s="7"/>
      <c r="BV2202" s="7"/>
      <c r="BW2202" s="7"/>
      <c r="CD2202" s="7"/>
      <c r="CE2202" s="7"/>
      <c r="CF2202" s="7"/>
      <c r="CJ2202" s="7"/>
      <c r="CK2202" s="7"/>
      <c r="CL2202" s="7"/>
    </row>
    <row r="2203" spans="1:90">
      <c r="A2203" s="11"/>
      <c r="B2203" s="373"/>
      <c r="C2203" s="373"/>
      <c r="D2203" s="373"/>
      <c r="E2203" s="13"/>
      <c r="F2203" s="11"/>
      <c r="G2203" s="25"/>
      <c r="H2203" s="31"/>
      <c r="I2203" s="30"/>
      <c r="M2203" s="25"/>
      <c r="N2203" s="31"/>
      <c r="O2203" s="30"/>
      <c r="V2203" s="12"/>
      <c r="W2203" s="12"/>
      <c r="X2203" s="14"/>
      <c r="AB2203" s="25"/>
      <c r="AC2203" s="12"/>
      <c r="AD2203" s="12"/>
      <c r="AK2203" s="12"/>
      <c r="AL2203" s="30"/>
      <c r="AM2203" s="32"/>
      <c r="AQ2203" s="12"/>
      <c r="AR2203" s="12"/>
      <c r="AS2203" s="12"/>
      <c r="AZ2203" s="49"/>
      <c r="BA2203" s="30"/>
      <c r="BB2203" s="12"/>
      <c r="BF2203" s="12"/>
      <c r="BG2203" s="12"/>
      <c r="BH2203" s="12"/>
      <c r="BO2203" s="7"/>
      <c r="BP2203" s="7"/>
      <c r="BQ2203" s="7"/>
      <c r="BU2203" s="7"/>
      <c r="BV2203" s="7"/>
      <c r="BW2203" s="7"/>
      <c r="CD2203" s="7"/>
      <c r="CE2203" s="7"/>
      <c r="CF2203" s="7"/>
      <c r="CJ2203" s="7"/>
      <c r="CK2203" s="7"/>
      <c r="CL2203" s="7"/>
    </row>
    <row r="2204" spans="1:90">
      <c r="A2204" s="11"/>
      <c r="B2204" s="373"/>
      <c r="C2204" s="373"/>
      <c r="D2204" s="373"/>
      <c r="E2204" s="13"/>
      <c r="F2204" s="11"/>
      <c r="G2204" s="25"/>
      <c r="H2204" s="31"/>
      <c r="I2204" s="30"/>
      <c r="M2204" s="25"/>
      <c r="N2204" s="31"/>
      <c r="O2204" s="30"/>
      <c r="V2204" s="12"/>
      <c r="W2204" s="12"/>
      <c r="X2204" s="14"/>
      <c r="AB2204" s="25"/>
      <c r="AC2204" s="12"/>
      <c r="AD2204" s="12"/>
      <c r="AK2204" s="12"/>
      <c r="AL2204" s="30"/>
      <c r="AM2204" s="32"/>
      <c r="AQ2204" s="12"/>
      <c r="AR2204" s="12"/>
      <c r="AS2204" s="12"/>
      <c r="AZ2204" s="49"/>
      <c r="BA2204" s="30"/>
      <c r="BB2204" s="12"/>
      <c r="BF2204" s="12"/>
      <c r="BG2204" s="12"/>
      <c r="BH2204" s="12"/>
      <c r="BO2204" s="7"/>
      <c r="BP2204" s="7"/>
      <c r="BQ2204" s="7"/>
      <c r="BU2204" s="7"/>
      <c r="BV2204" s="7"/>
      <c r="BW2204" s="7"/>
      <c r="CD2204" s="7"/>
      <c r="CE2204" s="7"/>
      <c r="CF2204" s="7"/>
      <c r="CJ2204" s="7"/>
      <c r="CK2204" s="7"/>
      <c r="CL2204" s="7"/>
    </row>
    <row r="2205" spans="1:90">
      <c r="A2205" s="11"/>
      <c r="B2205" s="373"/>
      <c r="C2205" s="373"/>
      <c r="D2205" s="373"/>
      <c r="E2205" s="13"/>
      <c r="F2205" s="11"/>
      <c r="G2205" s="25"/>
      <c r="H2205" s="31"/>
      <c r="I2205" s="30"/>
      <c r="M2205" s="25"/>
      <c r="N2205" s="31"/>
      <c r="O2205" s="30"/>
      <c r="V2205" s="12"/>
      <c r="W2205" s="12"/>
      <c r="X2205" s="14"/>
      <c r="AB2205" s="25"/>
      <c r="AC2205" s="12"/>
      <c r="AD2205" s="12"/>
      <c r="AK2205" s="12"/>
      <c r="AL2205" s="30"/>
      <c r="AM2205" s="32"/>
      <c r="AQ2205" s="12"/>
      <c r="AR2205" s="12"/>
      <c r="AS2205" s="12"/>
      <c r="AZ2205" s="49"/>
      <c r="BA2205" s="30"/>
      <c r="BB2205" s="12"/>
      <c r="BF2205" s="12"/>
      <c r="BG2205" s="12"/>
      <c r="BH2205" s="12"/>
      <c r="BO2205" s="7"/>
      <c r="BP2205" s="7"/>
      <c r="BQ2205" s="7"/>
      <c r="BU2205" s="7"/>
      <c r="BV2205" s="7"/>
      <c r="BW2205" s="7"/>
      <c r="CD2205" s="7"/>
      <c r="CE2205" s="7"/>
      <c r="CF2205" s="7"/>
      <c r="CJ2205" s="7"/>
      <c r="CK2205" s="7"/>
      <c r="CL2205" s="7"/>
    </row>
    <row r="2206" spans="1:90">
      <c r="A2206" s="11"/>
      <c r="B2206" s="373"/>
      <c r="C2206" s="373"/>
      <c r="D2206" s="373"/>
      <c r="E2206" s="13"/>
      <c r="F2206" s="11"/>
      <c r="G2206" s="25"/>
      <c r="H2206" s="31"/>
      <c r="I2206" s="30"/>
      <c r="M2206" s="25"/>
      <c r="N2206" s="31"/>
      <c r="O2206" s="30"/>
      <c r="V2206" s="12"/>
      <c r="W2206" s="12"/>
      <c r="X2206" s="14"/>
      <c r="AB2206" s="25"/>
      <c r="AC2206" s="12"/>
      <c r="AD2206" s="12"/>
      <c r="AK2206" s="12"/>
      <c r="AL2206" s="30"/>
      <c r="AM2206" s="32"/>
      <c r="AQ2206" s="12"/>
      <c r="AR2206" s="12"/>
      <c r="AS2206" s="12"/>
      <c r="AZ2206" s="49"/>
      <c r="BA2206" s="30"/>
      <c r="BB2206" s="12"/>
      <c r="BF2206" s="12"/>
      <c r="BG2206" s="12"/>
      <c r="BH2206" s="12"/>
      <c r="BO2206" s="7"/>
      <c r="BP2206" s="7"/>
      <c r="BQ2206" s="7"/>
      <c r="BU2206" s="7"/>
      <c r="BV2206" s="7"/>
      <c r="BW2206" s="7"/>
      <c r="CD2206" s="7"/>
      <c r="CE2206" s="7"/>
      <c r="CF2206" s="7"/>
      <c r="CJ2206" s="7"/>
      <c r="CK2206" s="7"/>
      <c r="CL2206" s="7"/>
    </row>
    <row r="2207" spans="1:90">
      <c r="A2207" s="11"/>
      <c r="B2207" s="373"/>
      <c r="C2207" s="373"/>
      <c r="D2207" s="373"/>
      <c r="E2207" s="13"/>
      <c r="F2207" s="11"/>
      <c r="G2207" s="25"/>
      <c r="H2207" s="31"/>
      <c r="I2207" s="30"/>
      <c r="M2207" s="25"/>
      <c r="N2207" s="31"/>
      <c r="O2207" s="30"/>
      <c r="V2207" s="12"/>
      <c r="W2207" s="12"/>
      <c r="X2207" s="14"/>
      <c r="AB2207" s="25"/>
      <c r="AC2207" s="12"/>
      <c r="AD2207" s="12"/>
      <c r="AK2207" s="12"/>
      <c r="AL2207" s="30"/>
      <c r="AM2207" s="32"/>
      <c r="AQ2207" s="12"/>
      <c r="AR2207" s="12"/>
      <c r="AS2207" s="12"/>
      <c r="AZ2207" s="49"/>
      <c r="BA2207" s="30"/>
      <c r="BB2207" s="12"/>
      <c r="BF2207" s="12"/>
      <c r="BG2207" s="12"/>
      <c r="BH2207" s="12"/>
      <c r="BO2207" s="7"/>
      <c r="BP2207" s="7"/>
      <c r="BQ2207" s="7"/>
      <c r="BU2207" s="7"/>
      <c r="BV2207" s="7"/>
      <c r="BW2207" s="7"/>
      <c r="CD2207" s="7"/>
      <c r="CE2207" s="7"/>
      <c r="CF2207" s="7"/>
      <c r="CJ2207" s="7"/>
      <c r="CK2207" s="7"/>
      <c r="CL2207" s="7"/>
    </row>
    <row r="2208" spans="1:90">
      <c r="A2208" s="11"/>
      <c r="B2208" s="373"/>
      <c r="C2208" s="373"/>
      <c r="D2208" s="373"/>
      <c r="E2208" s="13"/>
      <c r="F2208" s="11"/>
      <c r="G2208" s="25"/>
      <c r="H2208" s="31"/>
      <c r="I2208" s="30"/>
      <c r="M2208" s="25"/>
      <c r="N2208" s="31"/>
      <c r="O2208" s="30"/>
      <c r="V2208" s="12"/>
      <c r="W2208" s="12"/>
      <c r="X2208" s="14"/>
      <c r="AB2208" s="25"/>
      <c r="AC2208" s="12"/>
      <c r="AD2208" s="12"/>
      <c r="AK2208" s="12"/>
      <c r="AL2208" s="30"/>
      <c r="AM2208" s="32"/>
      <c r="AQ2208" s="12"/>
      <c r="AR2208" s="12"/>
      <c r="AS2208" s="12"/>
      <c r="AZ2208" s="49"/>
      <c r="BA2208" s="30"/>
      <c r="BB2208" s="12"/>
      <c r="BF2208" s="12"/>
      <c r="BG2208" s="12"/>
      <c r="BH2208" s="12"/>
      <c r="BO2208" s="7"/>
      <c r="BP2208" s="7"/>
      <c r="BQ2208" s="7"/>
      <c r="BU2208" s="7"/>
      <c r="BV2208" s="7"/>
      <c r="BW2208" s="7"/>
      <c r="CD2208" s="7"/>
      <c r="CE2208" s="7"/>
      <c r="CF2208" s="7"/>
      <c r="CJ2208" s="7"/>
      <c r="CK2208" s="7"/>
      <c r="CL2208" s="7"/>
    </row>
    <row r="2209" spans="1:90">
      <c r="A2209" s="11"/>
      <c r="B2209" s="373"/>
      <c r="C2209" s="373"/>
      <c r="D2209" s="373"/>
      <c r="E2209" s="13"/>
      <c r="F2209" s="11"/>
      <c r="G2209" s="25"/>
      <c r="H2209" s="31"/>
      <c r="I2209" s="30"/>
      <c r="M2209" s="25"/>
      <c r="N2209" s="31"/>
      <c r="O2209" s="30"/>
      <c r="V2209" s="12"/>
      <c r="W2209" s="12"/>
      <c r="X2209" s="14"/>
      <c r="AB2209" s="25"/>
      <c r="AC2209" s="12"/>
      <c r="AD2209" s="12"/>
      <c r="AK2209" s="12"/>
      <c r="AL2209" s="30"/>
      <c r="AM2209" s="32"/>
      <c r="AQ2209" s="12"/>
      <c r="AR2209" s="12"/>
      <c r="AS2209" s="12"/>
      <c r="AZ2209" s="49"/>
      <c r="BA2209" s="30"/>
      <c r="BB2209" s="12"/>
      <c r="BF2209" s="12"/>
      <c r="BG2209" s="12"/>
      <c r="BH2209" s="12"/>
      <c r="BO2209" s="7"/>
      <c r="BP2209" s="7"/>
      <c r="BQ2209" s="7"/>
      <c r="BU2209" s="7"/>
      <c r="BV2209" s="7"/>
      <c r="BW2209" s="7"/>
      <c r="CD2209" s="7"/>
      <c r="CE2209" s="7"/>
      <c r="CF2209" s="7"/>
      <c r="CJ2209" s="7"/>
      <c r="CK2209" s="7"/>
      <c r="CL2209" s="7"/>
    </row>
    <row r="2210" spans="1:90">
      <c r="A2210" s="11"/>
      <c r="B2210" s="373"/>
      <c r="C2210" s="373"/>
      <c r="D2210" s="373"/>
      <c r="E2210" s="13"/>
      <c r="F2210" s="11"/>
      <c r="G2210" s="25"/>
      <c r="H2210" s="31"/>
      <c r="I2210" s="30"/>
      <c r="M2210" s="25"/>
      <c r="N2210" s="31"/>
      <c r="O2210" s="30"/>
      <c r="V2210" s="12"/>
      <c r="W2210" s="12"/>
      <c r="X2210" s="14"/>
      <c r="AB2210" s="25"/>
      <c r="AC2210" s="12"/>
      <c r="AD2210" s="12"/>
      <c r="AK2210" s="12"/>
      <c r="AL2210" s="30"/>
      <c r="AM2210" s="32"/>
      <c r="AQ2210" s="12"/>
      <c r="AR2210" s="12"/>
      <c r="AS2210" s="12"/>
      <c r="AZ2210" s="49"/>
      <c r="BA2210" s="30"/>
      <c r="BB2210" s="12"/>
      <c r="BF2210" s="12"/>
      <c r="BG2210" s="12"/>
      <c r="BH2210" s="12"/>
      <c r="BO2210" s="7"/>
      <c r="BP2210" s="7"/>
      <c r="BQ2210" s="7"/>
      <c r="BU2210" s="7"/>
      <c r="BV2210" s="7"/>
      <c r="BW2210" s="7"/>
      <c r="CD2210" s="7"/>
      <c r="CE2210" s="7"/>
      <c r="CF2210" s="7"/>
      <c r="CJ2210" s="7"/>
      <c r="CK2210" s="7"/>
      <c r="CL2210" s="7"/>
    </row>
    <row r="2211" spans="1:90">
      <c r="A2211" s="11"/>
      <c r="B2211" s="373"/>
      <c r="C2211" s="373"/>
      <c r="D2211" s="373"/>
      <c r="E2211" s="13"/>
      <c r="F2211" s="11"/>
      <c r="G2211" s="25"/>
      <c r="H2211" s="31"/>
      <c r="I2211" s="30"/>
      <c r="M2211" s="25"/>
      <c r="N2211" s="31"/>
      <c r="O2211" s="30"/>
      <c r="V2211" s="12"/>
      <c r="W2211" s="12"/>
      <c r="X2211" s="14"/>
      <c r="AB2211" s="25"/>
      <c r="AC2211" s="12"/>
      <c r="AD2211" s="12"/>
      <c r="AK2211" s="12"/>
      <c r="AL2211" s="30"/>
      <c r="AM2211" s="32"/>
      <c r="AQ2211" s="12"/>
      <c r="AR2211" s="12"/>
      <c r="AS2211" s="12"/>
      <c r="AZ2211" s="49"/>
      <c r="BA2211" s="30"/>
      <c r="BB2211" s="12"/>
      <c r="BF2211" s="12"/>
      <c r="BG2211" s="12"/>
      <c r="BH2211" s="12"/>
      <c r="BO2211" s="7"/>
      <c r="BP2211" s="7"/>
      <c r="BQ2211" s="7"/>
      <c r="BU2211" s="7"/>
      <c r="BV2211" s="7"/>
      <c r="BW2211" s="7"/>
      <c r="CD2211" s="7"/>
      <c r="CE2211" s="7"/>
      <c r="CF2211" s="7"/>
      <c r="CJ2211" s="7"/>
      <c r="CK2211" s="7"/>
      <c r="CL2211" s="7"/>
    </row>
    <row r="2212" spans="1:90">
      <c r="A2212" s="11"/>
      <c r="B2212" s="373"/>
      <c r="C2212" s="373"/>
      <c r="D2212" s="373"/>
      <c r="E2212" s="13"/>
      <c r="F2212" s="11"/>
      <c r="G2212" s="25"/>
      <c r="H2212" s="31"/>
      <c r="I2212" s="30"/>
      <c r="M2212" s="25"/>
      <c r="N2212" s="31"/>
      <c r="O2212" s="30"/>
      <c r="V2212" s="12"/>
      <c r="W2212" s="12"/>
      <c r="X2212" s="14"/>
      <c r="AB2212" s="25"/>
      <c r="AC2212" s="12"/>
      <c r="AD2212" s="12"/>
      <c r="AK2212" s="12"/>
      <c r="AL2212" s="30"/>
      <c r="AM2212" s="32"/>
      <c r="AQ2212" s="12"/>
      <c r="AR2212" s="12"/>
      <c r="AS2212" s="12"/>
      <c r="AZ2212" s="49"/>
      <c r="BA2212" s="30"/>
      <c r="BB2212" s="12"/>
      <c r="BF2212" s="12"/>
      <c r="BG2212" s="12"/>
      <c r="BH2212" s="12"/>
      <c r="BO2212" s="7"/>
      <c r="BP2212" s="7"/>
      <c r="BQ2212" s="7"/>
      <c r="BU2212" s="7"/>
      <c r="BV2212" s="7"/>
      <c r="BW2212" s="7"/>
      <c r="CD2212" s="7"/>
      <c r="CE2212" s="7"/>
      <c r="CF2212" s="7"/>
      <c r="CJ2212" s="7"/>
      <c r="CK2212" s="7"/>
      <c r="CL2212" s="7"/>
    </row>
    <row r="2213" spans="1:90">
      <c r="A2213" s="11"/>
      <c r="B2213" s="373"/>
      <c r="C2213" s="373"/>
      <c r="D2213" s="373"/>
      <c r="E2213" s="13"/>
      <c r="F2213" s="11"/>
      <c r="G2213" s="25"/>
      <c r="H2213" s="31"/>
      <c r="I2213" s="30"/>
      <c r="M2213" s="25"/>
      <c r="N2213" s="31"/>
      <c r="O2213" s="30"/>
      <c r="V2213" s="12"/>
      <c r="W2213" s="12"/>
      <c r="X2213" s="14"/>
      <c r="AB2213" s="25"/>
      <c r="AC2213" s="12"/>
      <c r="AD2213" s="12"/>
      <c r="AK2213" s="12"/>
      <c r="AL2213" s="30"/>
      <c r="AM2213" s="32"/>
      <c r="AQ2213" s="12"/>
      <c r="AR2213" s="12"/>
      <c r="AS2213" s="12"/>
      <c r="AZ2213" s="49"/>
      <c r="BA2213" s="30"/>
      <c r="BB2213" s="12"/>
      <c r="BF2213" s="12"/>
      <c r="BG2213" s="12"/>
      <c r="BH2213" s="12"/>
      <c r="BO2213" s="7"/>
      <c r="BP2213" s="7"/>
      <c r="BQ2213" s="7"/>
      <c r="BU2213" s="7"/>
      <c r="BV2213" s="7"/>
      <c r="BW2213" s="7"/>
      <c r="CD2213" s="7"/>
      <c r="CE2213" s="7"/>
      <c r="CF2213" s="7"/>
      <c r="CJ2213" s="7"/>
      <c r="CK2213" s="7"/>
      <c r="CL2213" s="7"/>
    </row>
    <row r="2214" spans="1:90">
      <c r="A2214" s="11"/>
      <c r="B2214" s="373"/>
      <c r="C2214" s="373"/>
      <c r="D2214" s="373"/>
      <c r="E2214" s="13"/>
      <c r="F2214" s="11"/>
      <c r="G2214" s="25"/>
      <c r="H2214" s="31"/>
      <c r="I2214" s="30"/>
      <c r="M2214" s="25"/>
      <c r="N2214" s="31"/>
      <c r="O2214" s="30"/>
      <c r="V2214" s="12"/>
      <c r="W2214" s="12"/>
      <c r="X2214" s="14"/>
      <c r="AB2214" s="25"/>
      <c r="AC2214" s="12"/>
      <c r="AD2214" s="12"/>
      <c r="AK2214" s="12"/>
      <c r="AL2214" s="30"/>
      <c r="AM2214" s="32"/>
      <c r="AQ2214" s="12"/>
      <c r="AR2214" s="12"/>
      <c r="AS2214" s="12"/>
      <c r="AZ2214" s="49"/>
      <c r="BA2214" s="30"/>
      <c r="BB2214" s="12"/>
      <c r="BF2214" s="12"/>
      <c r="BG2214" s="12"/>
      <c r="BH2214" s="12"/>
      <c r="BO2214" s="7"/>
      <c r="BP2214" s="7"/>
      <c r="BQ2214" s="7"/>
      <c r="BU2214" s="7"/>
      <c r="BV2214" s="7"/>
      <c r="BW2214" s="7"/>
      <c r="CD2214" s="7"/>
      <c r="CE2214" s="7"/>
      <c r="CF2214" s="7"/>
      <c r="CJ2214" s="7"/>
      <c r="CK2214" s="7"/>
      <c r="CL2214" s="7"/>
    </row>
    <row r="2215" spans="1:90">
      <c r="A2215" s="11"/>
      <c r="B2215" s="373"/>
      <c r="C2215" s="373"/>
      <c r="D2215" s="373"/>
      <c r="E2215" s="13"/>
      <c r="F2215" s="11"/>
      <c r="G2215" s="25"/>
      <c r="H2215" s="31"/>
      <c r="I2215" s="30"/>
      <c r="M2215" s="25"/>
      <c r="N2215" s="31"/>
      <c r="O2215" s="30"/>
      <c r="V2215" s="12"/>
      <c r="W2215" s="12"/>
      <c r="X2215" s="14"/>
      <c r="AB2215" s="25"/>
      <c r="AC2215" s="12"/>
      <c r="AD2215" s="12"/>
      <c r="AK2215" s="12"/>
      <c r="AL2215" s="30"/>
      <c r="AM2215" s="32"/>
      <c r="AQ2215" s="12"/>
      <c r="AR2215" s="12"/>
      <c r="AS2215" s="12"/>
      <c r="AZ2215" s="49"/>
      <c r="BA2215" s="30"/>
      <c r="BB2215" s="12"/>
      <c r="BF2215" s="12"/>
      <c r="BG2215" s="12"/>
      <c r="BH2215" s="12"/>
      <c r="BO2215" s="7"/>
      <c r="BP2215" s="7"/>
      <c r="BQ2215" s="7"/>
      <c r="BU2215" s="7"/>
      <c r="BV2215" s="7"/>
      <c r="BW2215" s="7"/>
      <c r="CD2215" s="7"/>
      <c r="CE2215" s="7"/>
      <c r="CF2215" s="7"/>
      <c r="CJ2215" s="7"/>
      <c r="CK2215" s="7"/>
      <c r="CL2215" s="7"/>
    </row>
    <row r="2216" spans="1:90">
      <c r="A2216" s="11"/>
      <c r="B2216" s="373"/>
      <c r="C2216" s="373"/>
      <c r="D2216" s="373"/>
      <c r="E2216" s="13"/>
      <c r="F2216" s="11"/>
      <c r="G2216" s="25"/>
      <c r="H2216" s="31"/>
      <c r="I2216" s="30"/>
      <c r="M2216" s="25"/>
      <c r="N2216" s="31"/>
      <c r="O2216" s="30"/>
      <c r="V2216" s="12"/>
      <c r="W2216" s="12"/>
      <c r="X2216" s="14"/>
      <c r="AB2216" s="25"/>
      <c r="AC2216" s="12"/>
      <c r="AD2216" s="12"/>
      <c r="AK2216" s="12"/>
      <c r="AL2216" s="30"/>
      <c r="AM2216" s="32"/>
      <c r="AQ2216" s="12"/>
      <c r="AR2216" s="12"/>
      <c r="AS2216" s="12"/>
      <c r="AZ2216" s="49"/>
      <c r="BA2216" s="30"/>
      <c r="BB2216" s="12"/>
      <c r="BF2216" s="12"/>
      <c r="BG2216" s="12"/>
      <c r="BH2216" s="12"/>
      <c r="BO2216" s="7"/>
      <c r="BP2216" s="7"/>
      <c r="BQ2216" s="7"/>
      <c r="BU2216" s="7"/>
      <c r="BV2216" s="7"/>
      <c r="BW2216" s="7"/>
      <c r="CD2216" s="7"/>
      <c r="CE2216" s="7"/>
      <c r="CF2216" s="7"/>
      <c r="CJ2216" s="7"/>
      <c r="CK2216" s="7"/>
      <c r="CL2216" s="7"/>
    </row>
    <row r="2217" spans="1:90">
      <c r="A2217" s="11"/>
      <c r="B2217" s="373"/>
      <c r="C2217" s="373"/>
      <c r="D2217" s="373"/>
      <c r="E2217" s="13"/>
      <c r="F2217" s="11"/>
      <c r="G2217" s="25"/>
      <c r="H2217" s="31"/>
      <c r="I2217" s="30"/>
      <c r="M2217" s="25"/>
      <c r="N2217" s="31"/>
      <c r="O2217" s="30"/>
      <c r="V2217" s="12"/>
      <c r="W2217" s="12"/>
      <c r="X2217" s="14"/>
      <c r="AB2217" s="25"/>
      <c r="AC2217" s="12"/>
      <c r="AD2217" s="12"/>
      <c r="AK2217" s="12"/>
      <c r="AL2217" s="30"/>
      <c r="AM2217" s="32"/>
      <c r="AQ2217" s="12"/>
      <c r="AR2217" s="12"/>
      <c r="AS2217" s="12"/>
      <c r="AZ2217" s="49"/>
      <c r="BA2217" s="30"/>
      <c r="BB2217" s="12"/>
      <c r="BF2217" s="12"/>
      <c r="BG2217" s="12"/>
      <c r="BH2217" s="12"/>
      <c r="BO2217" s="7"/>
      <c r="BP2217" s="7"/>
      <c r="BQ2217" s="7"/>
      <c r="BU2217" s="7"/>
      <c r="BV2217" s="7"/>
      <c r="BW2217" s="7"/>
      <c r="CD2217" s="7"/>
      <c r="CE2217" s="7"/>
      <c r="CF2217" s="7"/>
      <c r="CJ2217" s="7"/>
      <c r="CK2217" s="7"/>
      <c r="CL2217" s="7"/>
    </row>
    <row r="2218" spans="1:90">
      <c r="A2218" s="11"/>
      <c r="B2218" s="373"/>
      <c r="C2218" s="373"/>
      <c r="D2218" s="373"/>
      <c r="E2218" s="13"/>
      <c r="F2218" s="11"/>
      <c r="G2218" s="25"/>
      <c r="H2218" s="31"/>
      <c r="I2218" s="30"/>
      <c r="M2218" s="25"/>
      <c r="N2218" s="31"/>
      <c r="O2218" s="30"/>
      <c r="V2218" s="12"/>
      <c r="W2218" s="12"/>
      <c r="X2218" s="14"/>
      <c r="AB2218" s="25"/>
      <c r="AC2218" s="12"/>
      <c r="AD2218" s="12"/>
      <c r="AK2218" s="12"/>
      <c r="AL2218" s="30"/>
      <c r="AM2218" s="32"/>
      <c r="AQ2218" s="12"/>
      <c r="AR2218" s="12"/>
      <c r="AS2218" s="12"/>
      <c r="AZ2218" s="49"/>
      <c r="BA2218" s="30"/>
      <c r="BB2218" s="12"/>
      <c r="BF2218" s="12"/>
      <c r="BG2218" s="12"/>
      <c r="BH2218" s="12"/>
      <c r="BO2218" s="7"/>
      <c r="BP2218" s="7"/>
      <c r="BQ2218" s="7"/>
      <c r="BU2218" s="7"/>
      <c r="BV2218" s="7"/>
      <c r="BW2218" s="7"/>
      <c r="CD2218" s="7"/>
      <c r="CE2218" s="7"/>
      <c r="CF2218" s="7"/>
      <c r="CJ2218" s="7"/>
      <c r="CK2218" s="7"/>
      <c r="CL2218" s="7"/>
    </row>
    <row r="2219" spans="1:90">
      <c r="A2219" s="11"/>
      <c r="B2219" s="373"/>
      <c r="C2219" s="373"/>
      <c r="D2219" s="373"/>
      <c r="E2219" s="13"/>
      <c r="F2219" s="11"/>
      <c r="G2219" s="25"/>
      <c r="H2219" s="31"/>
      <c r="I2219" s="30"/>
      <c r="M2219" s="25"/>
      <c r="N2219" s="31"/>
      <c r="O2219" s="30"/>
      <c r="V2219" s="12"/>
      <c r="W2219" s="12"/>
      <c r="X2219" s="14"/>
      <c r="AB2219" s="25"/>
      <c r="AC2219" s="12"/>
      <c r="AD2219" s="12"/>
      <c r="AK2219" s="12"/>
      <c r="AL2219" s="30"/>
      <c r="AM2219" s="32"/>
      <c r="AQ2219" s="12"/>
      <c r="AR2219" s="12"/>
      <c r="AS2219" s="12"/>
      <c r="AZ2219" s="49"/>
      <c r="BA2219" s="30"/>
      <c r="BB2219" s="12"/>
      <c r="BF2219" s="12"/>
      <c r="BG2219" s="12"/>
      <c r="BH2219" s="12"/>
      <c r="BO2219" s="7"/>
      <c r="BP2219" s="7"/>
      <c r="BQ2219" s="7"/>
      <c r="BU2219" s="7"/>
      <c r="BV2219" s="7"/>
      <c r="BW2219" s="7"/>
      <c r="CD2219" s="7"/>
      <c r="CE2219" s="7"/>
      <c r="CF2219" s="7"/>
      <c r="CJ2219" s="7"/>
      <c r="CK2219" s="7"/>
      <c r="CL2219" s="7"/>
    </row>
    <row r="2220" spans="1:90">
      <c r="A2220" s="11"/>
      <c r="B2220" s="373"/>
      <c r="C2220" s="373"/>
      <c r="D2220" s="373"/>
      <c r="E2220" s="13"/>
      <c r="F2220" s="11"/>
      <c r="G2220" s="25"/>
      <c r="H2220" s="31"/>
      <c r="I2220" s="30"/>
      <c r="M2220" s="25"/>
      <c r="N2220" s="31"/>
      <c r="O2220" s="30"/>
      <c r="V2220" s="12"/>
      <c r="W2220" s="12"/>
      <c r="X2220" s="14"/>
      <c r="AB2220" s="25"/>
      <c r="AC2220" s="12"/>
      <c r="AD2220" s="12"/>
      <c r="AK2220" s="12"/>
      <c r="AL2220" s="30"/>
      <c r="AM2220" s="32"/>
      <c r="AQ2220" s="12"/>
      <c r="AR2220" s="12"/>
      <c r="AS2220" s="12"/>
      <c r="AZ2220" s="49"/>
      <c r="BA2220" s="30"/>
      <c r="BB2220" s="12"/>
      <c r="BF2220" s="12"/>
      <c r="BG2220" s="12"/>
      <c r="BH2220" s="12"/>
      <c r="BO2220" s="7"/>
      <c r="BP2220" s="7"/>
      <c r="BQ2220" s="7"/>
      <c r="BU2220" s="7"/>
      <c r="BV2220" s="7"/>
      <c r="BW2220" s="7"/>
      <c r="CD2220" s="7"/>
      <c r="CE2220" s="7"/>
      <c r="CF2220" s="7"/>
      <c r="CJ2220" s="7"/>
      <c r="CK2220" s="7"/>
      <c r="CL2220" s="7"/>
    </row>
    <row r="2221" spans="1:90">
      <c r="A2221" s="11"/>
      <c r="B2221" s="373"/>
      <c r="C2221" s="373"/>
      <c r="D2221" s="373"/>
      <c r="E2221" s="13"/>
      <c r="F2221" s="11"/>
      <c r="G2221" s="25"/>
      <c r="H2221" s="31"/>
      <c r="I2221" s="30"/>
      <c r="M2221" s="25"/>
      <c r="N2221" s="31"/>
      <c r="O2221" s="30"/>
      <c r="V2221" s="12"/>
      <c r="W2221" s="12"/>
      <c r="X2221" s="14"/>
      <c r="AB2221" s="25"/>
      <c r="AC2221" s="12"/>
      <c r="AD2221" s="12"/>
      <c r="AK2221" s="12"/>
      <c r="AL2221" s="30"/>
      <c r="AM2221" s="32"/>
      <c r="AQ2221" s="12"/>
      <c r="AR2221" s="12"/>
      <c r="AS2221" s="12"/>
      <c r="AZ2221" s="49"/>
      <c r="BA2221" s="30"/>
      <c r="BB2221" s="12"/>
      <c r="BF2221" s="12"/>
      <c r="BG2221" s="12"/>
      <c r="BH2221" s="12"/>
      <c r="BO2221" s="7"/>
      <c r="BP2221" s="7"/>
      <c r="BQ2221" s="7"/>
      <c r="BU2221" s="7"/>
      <c r="BV2221" s="7"/>
      <c r="BW2221" s="7"/>
      <c r="CD2221" s="7"/>
      <c r="CE2221" s="7"/>
      <c r="CF2221" s="7"/>
      <c r="CJ2221" s="7"/>
      <c r="CK2221" s="7"/>
      <c r="CL2221" s="7"/>
    </row>
    <row r="2222" spans="1:90">
      <c r="A2222" s="11"/>
      <c r="B2222" s="373"/>
      <c r="C2222" s="373"/>
      <c r="D2222" s="373"/>
      <c r="E2222" s="13"/>
      <c r="F2222" s="11"/>
      <c r="G2222" s="25"/>
      <c r="H2222" s="31"/>
      <c r="I2222" s="30"/>
      <c r="M2222" s="25"/>
      <c r="N2222" s="31"/>
      <c r="O2222" s="30"/>
      <c r="V2222" s="12"/>
      <c r="W2222" s="12"/>
      <c r="X2222" s="14"/>
      <c r="AB2222" s="25"/>
      <c r="AC2222" s="12"/>
      <c r="AD2222" s="12"/>
      <c r="AK2222" s="12"/>
      <c r="AL2222" s="30"/>
      <c r="AM2222" s="32"/>
      <c r="AQ2222" s="12"/>
      <c r="AR2222" s="12"/>
      <c r="AS2222" s="12"/>
      <c r="AZ2222" s="49"/>
      <c r="BA2222" s="30"/>
      <c r="BB2222" s="12"/>
      <c r="BF2222" s="12"/>
      <c r="BG2222" s="12"/>
      <c r="BH2222" s="12"/>
      <c r="BO2222" s="7"/>
      <c r="BP2222" s="7"/>
      <c r="BQ2222" s="7"/>
      <c r="BU2222" s="7"/>
      <c r="BV2222" s="7"/>
      <c r="BW2222" s="7"/>
      <c r="CD2222" s="7"/>
      <c r="CE2222" s="7"/>
      <c r="CF2222" s="7"/>
      <c r="CJ2222" s="7"/>
      <c r="CK2222" s="7"/>
      <c r="CL2222" s="7"/>
    </row>
    <row r="2223" spans="1:90">
      <c r="A2223" s="11"/>
      <c r="B2223" s="373"/>
      <c r="C2223" s="373"/>
      <c r="D2223" s="373"/>
      <c r="E2223" s="13"/>
      <c r="F2223" s="11"/>
      <c r="G2223" s="25"/>
      <c r="H2223" s="31"/>
      <c r="I2223" s="30"/>
      <c r="M2223" s="25"/>
      <c r="N2223" s="31"/>
      <c r="O2223" s="30"/>
      <c r="V2223" s="12"/>
      <c r="W2223" s="12"/>
      <c r="X2223" s="14"/>
      <c r="AB2223" s="25"/>
      <c r="AC2223" s="12"/>
      <c r="AD2223" s="12"/>
      <c r="AK2223" s="12"/>
      <c r="AL2223" s="30"/>
      <c r="AM2223" s="32"/>
      <c r="AQ2223" s="12"/>
      <c r="AR2223" s="12"/>
      <c r="AS2223" s="12"/>
      <c r="AZ2223" s="49"/>
      <c r="BA2223" s="30"/>
      <c r="BB2223" s="12"/>
      <c r="BF2223" s="12"/>
      <c r="BG2223" s="12"/>
      <c r="BH2223" s="12"/>
      <c r="BO2223" s="7"/>
      <c r="BP2223" s="7"/>
      <c r="BQ2223" s="7"/>
      <c r="BU2223" s="7"/>
      <c r="BV2223" s="7"/>
      <c r="BW2223" s="7"/>
      <c r="CD2223" s="7"/>
      <c r="CE2223" s="7"/>
      <c r="CF2223" s="7"/>
      <c r="CJ2223" s="7"/>
      <c r="CK2223" s="7"/>
      <c r="CL2223" s="7"/>
    </row>
    <row r="2224" spans="1:90">
      <c r="A2224" s="11"/>
      <c r="B2224" s="373"/>
      <c r="C2224" s="373"/>
      <c r="D2224" s="373"/>
      <c r="E2224" s="13"/>
      <c r="F2224" s="11"/>
      <c r="G2224" s="25"/>
      <c r="H2224" s="31"/>
      <c r="I2224" s="30"/>
      <c r="M2224" s="25"/>
      <c r="N2224" s="31"/>
      <c r="O2224" s="30"/>
      <c r="V2224" s="12"/>
      <c r="W2224" s="12"/>
      <c r="X2224" s="14"/>
      <c r="AB2224" s="25"/>
      <c r="AC2224" s="12"/>
      <c r="AD2224" s="12"/>
      <c r="AK2224" s="12"/>
      <c r="AL2224" s="30"/>
      <c r="AM2224" s="32"/>
      <c r="AQ2224" s="12"/>
      <c r="AR2224" s="12"/>
      <c r="AS2224" s="12"/>
      <c r="AZ2224" s="49"/>
      <c r="BA2224" s="30"/>
      <c r="BB2224" s="12"/>
      <c r="BF2224" s="12"/>
      <c r="BG2224" s="12"/>
      <c r="BH2224" s="12"/>
      <c r="BO2224" s="7"/>
      <c r="BP2224" s="7"/>
      <c r="BQ2224" s="7"/>
      <c r="BU2224" s="7"/>
      <c r="BV2224" s="7"/>
      <c r="BW2224" s="7"/>
      <c r="CD2224" s="7"/>
      <c r="CE2224" s="7"/>
      <c r="CF2224" s="7"/>
      <c r="CJ2224" s="7"/>
      <c r="CK2224" s="7"/>
      <c r="CL2224" s="7"/>
    </row>
    <row r="2225" spans="1:90">
      <c r="A2225" s="11"/>
      <c r="B2225" s="373"/>
      <c r="C2225" s="373"/>
      <c r="D2225" s="373"/>
      <c r="E2225" s="13"/>
      <c r="F2225" s="11"/>
      <c r="G2225" s="25"/>
      <c r="H2225" s="31"/>
      <c r="I2225" s="30"/>
      <c r="M2225" s="25"/>
      <c r="N2225" s="31"/>
      <c r="O2225" s="30"/>
      <c r="V2225" s="12"/>
      <c r="W2225" s="12"/>
      <c r="X2225" s="14"/>
      <c r="AB2225" s="25"/>
      <c r="AC2225" s="12"/>
      <c r="AD2225" s="12"/>
      <c r="AK2225" s="12"/>
      <c r="AL2225" s="30"/>
      <c r="AM2225" s="32"/>
      <c r="AQ2225" s="12"/>
      <c r="AR2225" s="12"/>
      <c r="AS2225" s="12"/>
      <c r="AZ2225" s="49"/>
      <c r="BA2225" s="30"/>
      <c r="BB2225" s="12"/>
      <c r="BF2225" s="12"/>
      <c r="BG2225" s="12"/>
      <c r="BH2225" s="12"/>
      <c r="BO2225" s="7"/>
      <c r="BP2225" s="7"/>
      <c r="BQ2225" s="7"/>
      <c r="BU2225" s="7"/>
      <c r="BV2225" s="7"/>
      <c r="BW2225" s="7"/>
      <c r="CD2225" s="7"/>
      <c r="CE2225" s="7"/>
      <c r="CF2225" s="7"/>
      <c r="CJ2225" s="7"/>
      <c r="CK2225" s="7"/>
      <c r="CL2225" s="7"/>
    </row>
    <row r="2226" spans="1:90">
      <c r="A2226" s="11"/>
      <c r="B2226" s="373"/>
      <c r="C2226" s="373"/>
      <c r="D2226" s="373"/>
      <c r="E2226" s="13"/>
      <c r="F2226" s="11"/>
      <c r="G2226" s="25"/>
      <c r="H2226" s="31"/>
      <c r="I2226" s="30"/>
      <c r="M2226" s="25"/>
      <c r="N2226" s="31"/>
      <c r="O2226" s="30"/>
      <c r="V2226" s="12"/>
      <c r="W2226" s="12"/>
      <c r="X2226" s="14"/>
      <c r="AB2226" s="25"/>
      <c r="AC2226" s="12"/>
      <c r="AD2226" s="12"/>
      <c r="AK2226" s="12"/>
      <c r="AL2226" s="30"/>
      <c r="AM2226" s="32"/>
      <c r="AQ2226" s="12"/>
      <c r="AR2226" s="12"/>
      <c r="AS2226" s="12"/>
      <c r="AZ2226" s="49"/>
      <c r="BA2226" s="30"/>
      <c r="BB2226" s="12"/>
      <c r="BF2226" s="12"/>
      <c r="BG2226" s="12"/>
      <c r="BH2226" s="12"/>
      <c r="BO2226" s="7"/>
      <c r="BP2226" s="7"/>
      <c r="BQ2226" s="7"/>
      <c r="BU2226" s="7"/>
      <c r="BV2226" s="7"/>
      <c r="BW2226" s="7"/>
      <c r="CD2226" s="7"/>
      <c r="CE2226" s="7"/>
      <c r="CF2226" s="7"/>
      <c r="CJ2226" s="7"/>
      <c r="CK2226" s="7"/>
      <c r="CL2226" s="7"/>
    </row>
    <row r="2227" spans="1:90">
      <c r="A2227" s="11"/>
      <c r="B2227" s="373"/>
      <c r="C2227" s="373"/>
      <c r="D2227" s="373"/>
      <c r="E2227" s="13"/>
      <c r="F2227" s="11"/>
      <c r="G2227" s="25"/>
      <c r="H2227" s="31"/>
      <c r="I2227" s="30"/>
      <c r="M2227" s="25"/>
      <c r="N2227" s="31"/>
      <c r="O2227" s="30"/>
      <c r="V2227" s="12"/>
      <c r="W2227" s="12"/>
      <c r="X2227" s="14"/>
      <c r="AB2227" s="25"/>
      <c r="AC2227" s="12"/>
      <c r="AD2227" s="12"/>
      <c r="AK2227" s="12"/>
      <c r="AL2227" s="30"/>
      <c r="AM2227" s="32"/>
      <c r="AQ2227" s="12"/>
      <c r="AR2227" s="12"/>
      <c r="AS2227" s="12"/>
      <c r="AZ2227" s="49"/>
      <c r="BA2227" s="30"/>
      <c r="BB2227" s="12"/>
      <c r="BF2227" s="12"/>
      <c r="BG2227" s="12"/>
      <c r="BH2227" s="12"/>
      <c r="BO2227" s="7"/>
      <c r="BP2227" s="7"/>
      <c r="BQ2227" s="7"/>
      <c r="BU2227" s="7"/>
      <c r="BV2227" s="7"/>
      <c r="BW2227" s="7"/>
      <c r="CD2227" s="7"/>
      <c r="CE2227" s="7"/>
      <c r="CF2227" s="7"/>
      <c r="CJ2227" s="7"/>
      <c r="CK2227" s="7"/>
      <c r="CL2227" s="7"/>
    </row>
    <row r="2228" spans="1:90">
      <c r="A2228" s="11"/>
      <c r="B2228" s="373"/>
      <c r="C2228" s="373"/>
      <c r="D2228" s="373"/>
      <c r="E2228" s="13"/>
      <c r="F2228" s="11"/>
      <c r="G2228" s="25"/>
      <c r="H2228" s="31"/>
      <c r="I2228" s="30"/>
      <c r="M2228" s="25"/>
      <c r="N2228" s="31"/>
      <c r="O2228" s="30"/>
      <c r="V2228" s="12"/>
      <c r="W2228" s="12"/>
      <c r="X2228" s="14"/>
      <c r="AB2228" s="25"/>
      <c r="AC2228" s="12"/>
      <c r="AD2228" s="12"/>
      <c r="AK2228" s="12"/>
      <c r="AL2228" s="30"/>
      <c r="AM2228" s="32"/>
      <c r="AQ2228" s="12"/>
      <c r="AR2228" s="12"/>
      <c r="AS2228" s="12"/>
      <c r="AZ2228" s="49"/>
      <c r="BA2228" s="30"/>
      <c r="BB2228" s="12"/>
      <c r="BF2228" s="12"/>
      <c r="BG2228" s="12"/>
      <c r="BH2228" s="12"/>
      <c r="BO2228" s="7"/>
      <c r="BP2228" s="7"/>
      <c r="BQ2228" s="7"/>
      <c r="BU2228" s="7"/>
      <c r="BV2228" s="7"/>
      <c r="BW2228" s="7"/>
      <c r="CD2228" s="7"/>
      <c r="CE2228" s="7"/>
      <c r="CF2228" s="7"/>
      <c r="CJ2228" s="7"/>
      <c r="CK2228" s="7"/>
      <c r="CL2228" s="7"/>
    </row>
    <row r="2229" spans="1:90">
      <c r="A2229" s="11"/>
      <c r="B2229" s="373"/>
      <c r="C2229" s="373"/>
      <c r="D2229" s="373"/>
      <c r="E2229" s="13"/>
      <c r="F2229" s="11"/>
      <c r="G2229" s="25"/>
      <c r="H2229" s="31"/>
      <c r="I2229" s="30"/>
      <c r="M2229" s="25"/>
      <c r="N2229" s="31"/>
      <c r="O2229" s="30"/>
      <c r="V2229" s="12"/>
      <c r="W2229" s="12"/>
      <c r="X2229" s="14"/>
      <c r="AB2229" s="25"/>
      <c r="AC2229" s="12"/>
      <c r="AD2229" s="12"/>
      <c r="AK2229" s="12"/>
      <c r="AL2229" s="30"/>
      <c r="AM2229" s="32"/>
      <c r="AQ2229" s="12"/>
      <c r="AR2229" s="12"/>
      <c r="AS2229" s="12"/>
      <c r="AZ2229" s="49"/>
      <c r="BA2229" s="30"/>
      <c r="BB2229" s="12"/>
      <c r="BF2229" s="12"/>
      <c r="BG2229" s="12"/>
      <c r="BH2229" s="12"/>
      <c r="BO2229" s="7"/>
      <c r="BP2229" s="7"/>
      <c r="BQ2229" s="7"/>
      <c r="BU2229" s="7"/>
      <c r="BV2229" s="7"/>
      <c r="BW2229" s="7"/>
      <c r="CD2229" s="7"/>
      <c r="CE2229" s="7"/>
      <c r="CF2229" s="7"/>
      <c r="CJ2229" s="7"/>
      <c r="CK2229" s="7"/>
      <c r="CL2229" s="7"/>
    </row>
    <row r="2230" spans="1:90">
      <c r="A2230" s="11"/>
      <c r="B2230" s="373"/>
      <c r="C2230" s="373"/>
      <c r="D2230" s="373"/>
      <c r="E2230" s="13"/>
      <c r="F2230" s="11"/>
      <c r="G2230" s="25"/>
      <c r="H2230" s="31"/>
      <c r="I2230" s="30"/>
      <c r="M2230" s="25"/>
      <c r="N2230" s="31"/>
      <c r="O2230" s="30"/>
      <c r="V2230" s="12"/>
      <c r="W2230" s="12"/>
      <c r="X2230" s="14"/>
      <c r="AB2230" s="25"/>
      <c r="AC2230" s="12"/>
      <c r="AD2230" s="12"/>
      <c r="AK2230" s="12"/>
      <c r="AL2230" s="30"/>
      <c r="AM2230" s="32"/>
      <c r="AQ2230" s="12"/>
      <c r="AR2230" s="12"/>
      <c r="AS2230" s="12"/>
      <c r="AZ2230" s="49"/>
      <c r="BA2230" s="30"/>
      <c r="BB2230" s="12"/>
      <c r="BF2230" s="12"/>
      <c r="BG2230" s="12"/>
      <c r="BH2230" s="12"/>
      <c r="BO2230" s="7"/>
      <c r="BP2230" s="7"/>
      <c r="BQ2230" s="7"/>
      <c r="BU2230" s="7"/>
      <c r="BV2230" s="7"/>
      <c r="BW2230" s="7"/>
      <c r="CD2230" s="7"/>
      <c r="CE2230" s="7"/>
      <c r="CF2230" s="7"/>
      <c r="CJ2230" s="7"/>
      <c r="CK2230" s="7"/>
      <c r="CL2230" s="7"/>
    </row>
    <row r="2231" spans="1:90">
      <c r="A2231" s="11"/>
      <c r="B2231" s="373"/>
      <c r="C2231" s="373"/>
      <c r="D2231" s="373"/>
      <c r="E2231" s="13"/>
      <c r="F2231" s="11"/>
      <c r="G2231" s="25"/>
      <c r="H2231" s="31"/>
      <c r="I2231" s="30"/>
      <c r="M2231" s="25"/>
      <c r="N2231" s="31"/>
      <c r="O2231" s="30"/>
      <c r="V2231" s="12"/>
      <c r="W2231" s="12"/>
      <c r="X2231" s="14"/>
      <c r="AB2231" s="25"/>
      <c r="AC2231" s="12"/>
      <c r="AD2231" s="12"/>
      <c r="AK2231" s="12"/>
      <c r="AL2231" s="30"/>
      <c r="AM2231" s="32"/>
      <c r="AQ2231" s="12"/>
      <c r="AR2231" s="12"/>
      <c r="AS2231" s="12"/>
      <c r="AZ2231" s="49"/>
      <c r="BA2231" s="30"/>
      <c r="BB2231" s="12"/>
      <c r="BF2231" s="12"/>
      <c r="BG2231" s="12"/>
      <c r="BH2231" s="12"/>
      <c r="BO2231" s="7"/>
      <c r="BP2231" s="7"/>
      <c r="BQ2231" s="7"/>
      <c r="BU2231" s="7"/>
      <c r="BV2231" s="7"/>
      <c r="BW2231" s="7"/>
      <c r="CD2231" s="7"/>
      <c r="CE2231" s="7"/>
      <c r="CF2231" s="7"/>
      <c r="CJ2231" s="7"/>
      <c r="CK2231" s="7"/>
      <c r="CL2231" s="7"/>
    </row>
    <row r="2232" spans="1:90">
      <c r="A2232" s="11"/>
      <c r="B2232" s="373"/>
      <c r="C2232" s="373"/>
      <c r="D2232" s="373"/>
      <c r="E2232" s="13"/>
      <c r="F2232" s="11"/>
      <c r="G2232" s="25"/>
      <c r="H2232" s="31"/>
      <c r="I2232" s="30"/>
      <c r="M2232" s="25"/>
      <c r="N2232" s="31"/>
      <c r="O2232" s="30"/>
      <c r="V2232" s="12"/>
      <c r="W2232" s="12"/>
      <c r="X2232" s="14"/>
      <c r="AB2232" s="25"/>
      <c r="AC2232" s="12"/>
      <c r="AD2232" s="12"/>
      <c r="AK2232" s="12"/>
      <c r="AL2232" s="30"/>
      <c r="AM2232" s="32"/>
      <c r="AQ2232" s="12"/>
      <c r="AR2232" s="12"/>
      <c r="AS2232" s="12"/>
      <c r="AZ2232" s="49"/>
      <c r="BA2232" s="30"/>
      <c r="BB2232" s="12"/>
      <c r="BF2232" s="12"/>
      <c r="BG2232" s="12"/>
      <c r="BH2232" s="12"/>
      <c r="BO2232" s="7"/>
      <c r="BP2232" s="7"/>
      <c r="BQ2232" s="7"/>
      <c r="BU2232" s="7"/>
      <c r="BV2232" s="7"/>
      <c r="BW2232" s="7"/>
      <c r="CD2232" s="7"/>
      <c r="CE2232" s="7"/>
      <c r="CF2232" s="7"/>
      <c r="CJ2232" s="7"/>
      <c r="CK2232" s="7"/>
      <c r="CL2232" s="7"/>
    </row>
    <row r="2233" spans="1:90">
      <c r="A2233" s="11"/>
      <c r="B2233" s="373"/>
      <c r="C2233" s="373"/>
      <c r="D2233" s="373"/>
      <c r="E2233" s="13"/>
      <c r="F2233" s="11"/>
      <c r="G2233" s="25"/>
      <c r="H2233" s="31"/>
      <c r="I2233" s="30"/>
      <c r="M2233" s="25"/>
      <c r="N2233" s="31"/>
      <c r="O2233" s="30"/>
      <c r="V2233" s="12"/>
      <c r="W2233" s="12"/>
      <c r="X2233" s="14"/>
      <c r="AB2233" s="25"/>
      <c r="AC2233" s="12"/>
      <c r="AD2233" s="12"/>
      <c r="AK2233" s="12"/>
      <c r="AL2233" s="30"/>
      <c r="AM2233" s="32"/>
      <c r="AQ2233" s="12"/>
      <c r="AR2233" s="12"/>
      <c r="AS2233" s="12"/>
      <c r="AZ2233" s="49"/>
      <c r="BA2233" s="30"/>
      <c r="BB2233" s="12"/>
      <c r="BF2233" s="12"/>
      <c r="BG2233" s="12"/>
      <c r="BH2233" s="12"/>
      <c r="BO2233" s="7"/>
      <c r="BP2233" s="7"/>
      <c r="BQ2233" s="7"/>
      <c r="BU2233" s="7"/>
      <c r="BV2233" s="7"/>
      <c r="BW2233" s="7"/>
      <c r="CD2233" s="7"/>
      <c r="CE2233" s="7"/>
      <c r="CF2233" s="7"/>
      <c r="CJ2233" s="7"/>
      <c r="CK2233" s="7"/>
      <c r="CL2233" s="7"/>
    </row>
    <row r="2234" spans="1:90">
      <c r="A2234" s="11"/>
      <c r="B2234" s="373"/>
      <c r="C2234" s="373"/>
      <c r="D2234" s="373"/>
      <c r="E2234" s="13"/>
      <c r="F2234" s="11"/>
      <c r="G2234" s="25"/>
      <c r="H2234" s="31"/>
      <c r="I2234" s="30"/>
      <c r="M2234" s="25"/>
      <c r="N2234" s="31"/>
      <c r="O2234" s="30"/>
      <c r="V2234" s="12"/>
      <c r="W2234" s="12"/>
      <c r="X2234" s="14"/>
      <c r="AB2234" s="25"/>
      <c r="AC2234" s="12"/>
      <c r="AD2234" s="12"/>
      <c r="AK2234" s="12"/>
      <c r="AL2234" s="30"/>
      <c r="AM2234" s="32"/>
      <c r="AQ2234" s="12"/>
      <c r="AR2234" s="12"/>
      <c r="AS2234" s="12"/>
      <c r="AZ2234" s="49"/>
      <c r="BA2234" s="30"/>
      <c r="BB2234" s="12"/>
      <c r="BF2234" s="12"/>
      <c r="BG2234" s="12"/>
      <c r="BH2234" s="12"/>
      <c r="BO2234" s="7"/>
      <c r="BP2234" s="7"/>
      <c r="BQ2234" s="7"/>
      <c r="BU2234" s="7"/>
      <c r="BV2234" s="7"/>
      <c r="BW2234" s="7"/>
      <c r="CD2234" s="7"/>
      <c r="CE2234" s="7"/>
      <c r="CF2234" s="7"/>
      <c r="CJ2234" s="7"/>
      <c r="CK2234" s="7"/>
      <c r="CL2234" s="7"/>
    </row>
    <row r="2235" spans="1:90">
      <c r="A2235" s="11"/>
      <c r="B2235" s="373"/>
      <c r="C2235" s="373"/>
      <c r="D2235" s="373"/>
      <c r="E2235" s="13"/>
      <c r="F2235" s="11"/>
      <c r="G2235" s="25"/>
      <c r="H2235" s="31"/>
      <c r="I2235" s="30"/>
      <c r="M2235" s="25"/>
      <c r="N2235" s="31"/>
      <c r="O2235" s="30"/>
      <c r="V2235" s="12"/>
      <c r="W2235" s="12"/>
      <c r="X2235" s="14"/>
      <c r="AB2235" s="25"/>
      <c r="AC2235" s="12"/>
      <c r="AD2235" s="12"/>
      <c r="AK2235" s="12"/>
      <c r="AL2235" s="30"/>
      <c r="AM2235" s="32"/>
      <c r="AQ2235" s="12"/>
      <c r="AR2235" s="12"/>
      <c r="AS2235" s="12"/>
      <c r="AZ2235" s="49"/>
      <c r="BA2235" s="30"/>
      <c r="BB2235" s="12"/>
      <c r="BF2235" s="12"/>
      <c r="BG2235" s="12"/>
      <c r="BH2235" s="12"/>
      <c r="BO2235" s="7"/>
      <c r="BP2235" s="7"/>
      <c r="BQ2235" s="7"/>
      <c r="BU2235" s="7"/>
      <c r="BV2235" s="7"/>
      <c r="BW2235" s="7"/>
      <c r="CD2235" s="7"/>
      <c r="CE2235" s="7"/>
      <c r="CF2235" s="7"/>
      <c r="CJ2235" s="7"/>
      <c r="CK2235" s="7"/>
      <c r="CL2235" s="7"/>
    </row>
    <row r="2236" spans="1:90">
      <c r="A2236" s="11"/>
      <c r="B2236" s="373"/>
      <c r="C2236" s="373"/>
      <c r="D2236" s="373"/>
      <c r="E2236" s="13"/>
      <c r="F2236" s="11"/>
      <c r="G2236" s="25"/>
      <c r="H2236" s="31"/>
      <c r="I2236" s="30"/>
      <c r="M2236" s="25"/>
      <c r="N2236" s="31"/>
      <c r="O2236" s="30"/>
      <c r="V2236" s="12"/>
      <c r="W2236" s="12"/>
      <c r="X2236" s="14"/>
      <c r="AB2236" s="25"/>
      <c r="AC2236" s="12"/>
      <c r="AD2236" s="12"/>
      <c r="AK2236" s="12"/>
      <c r="AL2236" s="30"/>
      <c r="AM2236" s="32"/>
      <c r="AQ2236" s="12"/>
      <c r="AR2236" s="12"/>
      <c r="AS2236" s="12"/>
      <c r="AZ2236" s="49"/>
      <c r="BA2236" s="30"/>
      <c r="BB2236" s="12"/>
      <c r="BF2236" s="12"/>
      <c r="BG2236" s="12"/>
      <c r="BH2236" s="12"/>
      <c r="BO2236" s="7"/>
      <c r="BP2236" s="7"/>
      <c r="BQ2236" s="7"/>
      <c r="BU2236" s="7"/>
      <c r="BV2236" s="7"/>
      <c r="BW2236" s="7"/>
      <c r="CD2236" s="7"/>
      <c r="CE2236" s="7"/>
      <c r="CF2236" s="7"/>
      <c r="CJ2236" s="7"/>
      <c r="CK2236" s="7"/>
      <c r="CL2236" s="7"/>
    </row>
    <row r="2237" spans="1:90">
      <c r="A2237" s="11"/>
      <c r="B2237" s="373"/>
      <c r="C2237" s="373"/>
      <c r="D2237" s="373"/>
      <c r="E2237" s="13"/>
      <c r="F2237" s="11"/>
      <c r="G2237" s="25"/>
      <c r="H2237" s="31"/>
      <c r="I2237" s="30"/>
      <c r="M2237" s="25"/>
      <c r="N2237" s="31"/>
      <c r="O2237" s="30"/>
      <c r="V2237" s="12"/>
      <c r="W2237" s="12"/>
      <c r="X2237" s="14"/>
      <c r="AB2237" s="25"/>
      <c r="AC2237" s="12"/>
      <c r="AD2237" s="12"/>
      <c r="AK2237" s="12"/>
      <c r="AL2237" s="30"/>
      <c r="AM2237" s="32"/>
      <c r="AQ2237" s="12"/>
      <c r="AR2237" s="12"/>
      <c r="AS2237" s="12"/>
      <c r="AZ2237" s="49"/>
      <c r="BA2237" s="30"/>
      <c r="BB2237" s="12"/>
      <c r="BF2237" s="12"/>
      <c r="BG2237" s="12"/>
      <c r="BH2237" s="12"/>
      <c r="BO2237" s="7"/>
      <c r="BP2237" s="7"/>
      <c r="BQ2237" s="7"/>
      <c r="BU2237" s="7"/>
      <c r="BV2237" s="7"/>
      <c r="BW2237" s="7"/>
      <c r="CD2237" s="7"/>
      <c r="CE2237" s="7"/>
      <c r="CF2237" s="7"/>
      <c r="CJ2237" s="7"/>
      <c r="CK2237" s="7"/>
      <c r="CL2237" s="7"/>
    </row>
    <row r="2238" spans="1:90">
      <c r="A2238" s="11"/>
      <c r="B2238" s="373"/>
      <c r="C2238" s="373"/>
      <c r="D2238" s="373"/>
      <c r="E2238" s="13"/>
      <c r="F2238" s="11"/>
      <c r="G2238" s="25"/>
      <c r="H2238" s="31"/>
      <c r="I2238" s="30"/>
      <c r="M2238" s="25"/>
      <c r="N2238" s="31"/>
      <c r="O2238" s="30"/>
      <c r="V2238" s="12"/>
      <c r="W2238" s="12"/>
      <c r="X2238" s="14"/>
      <c r="AB2238" s="25"/>
      <c r="AC2238" s="12"/>
      <c r="AD2238" s="12"/>
      <c r="AK2238" s="12"/>
      <c r="AL2238" s="30"/>
      <c r="AM2238" s="32"/>
      <c r="AQ2238" s="12"/>
      <c r="AR2238" s="12"/>
      <c r="AS2238" s="12"/>
      <c r="AZ2238" s="49"/>
      <c r="BA2238" s="30"/>
      <c r="BB2238" s="12"/>
      <c r="BF2238" s="12"/>
      <c r="BG2238" s="12"/>
      <c r="BH2238" s="12"/>
      <c r="BO2238" s="7"/>
      <c r="BP2238" s="7"/>
      <c r="BQ2238" s="7"/>
      <c r="BU2238" s="7"/>
      <c r="BV2238" s="7"/>
      <c r="BW2238" s="7"/>
      <c r="CD2238" s="7"/>
      <c r="CE2238" s="7"/>
      <c r="CF2238" s="7"/>
      <c r="CJ2238" s="7"/>
      <c r="CK2238" s="7"/>
      <c r="CL2238" s="7"/>
    </row>
    <row r="2239" spans="1:90">
      <c r="A2239" s="11"/>
      <c r="B2239" s="373"/>
      <c r="C2239" s="373"/>
      <c r="D2239" s="373"/>
      <c r="E2239" s="13"/>
      <c r="F2239" s="11"/>
      <c r="G2239" s="25"/>
      <c r="H2239" s="31"/>
      <c r="I2239" s="30"/>
      <c r="M2239" s="25"/>
      <c r="N2239" s="31"/>
      <c r="O2239" s="30"/>
      <c r="V2239" s="12"/>
      <c r="W2239" s="12"/>
      <c r="X2239" s="14"/>
      <c r="AB2239" s="25"/>
      <c r="AC2239" s="12"/>
      <c r="AD2239" s="12"/>
      <c r="AK2239" s="12"/>
      <c r="AL2239" s="30"/>
      <c r="AM2239" s="32"/>
      <c r="AQ2239" s="12"/>
      <c r="AR2239" s="12"/>
      <c r="AS2239" s="12"/>
      <c r="AZ2239" s="49"/>
      <c r="BA2239" s="30"/>
      <c r="BB2239" s="12"/>
      <c r="BF2239" s="12"/>
      <c r="BG2239" s="12"/>
      <c r="BH2239" s="12"/>
      <c r="BO2239" s="7"/>
      <c r="BP2239" s="7"/>
      <c r="BQ2239" s="7"/>
      <c r="BU2239" s="7"/>
      <c r="BV2239" s="7"/>
      <c r="BW2239" s="7"/>
      <c r="CD2239" s="7"/>
      <c r="CE2239" s="7"/>
      <c r="CF2239" s="7"/>
      <c r="CJ2239" s="7"/>
      <c r="CK2239" s="7"/>
      <c r="CL2239" s="7"/>
    </row>
    <row r="2240" spans="1:90">
      <c r="A2240" s="11"/>
      <c r="B2240" s="373"/>
      <c r="C2240" s="373"/>
      <c r="D2240" s="373"/>
      <c r="E2240" s="13"/>
      <c r="F2240" s="11"/>
      <c r="G2240" s="25"/>
      <c r="H2240" s="31"/>
      <c r="I2240" s="30"/>
      <c r="M2240" s="25"/>
      <c r="N2240" s="31"/>
      <c r="O2240" s="30"/>
      <c r="V2240" s="12"/>
      <c r="W2240" s="12"/>
      <c r="X2240" s="14"/>
      <c r="AB2240" s="25"/>
      <c r="AC2240" s="12"/>
      <c r="AD2240" s="12"/>
      <c r="AK2240" s="12"/>
      <c r="AL2240" s="30"/>
      <c r="AM2240" s="32"/>
      <c r="AQ2240" s="12"/>
      <c r="AR2240" s="12"/>
      <c r="AS2240" s="12"/>
      <c r="AZ2240" s="49"/>
      <c r="BA2240" s="30"/>
      <c r="BB2240" s="12"/>
      <c r="BF2240" s="12"/>
      <c r="BG2240" s="12"/>
      <c r="BH2240" s="12"/>
      <c r="BO2240" s="7"/>
      <c r="BP2240" s="7"/>
      <c r="BQ2240" s="7"/>
      <c r="BU2240" s="7"/>
      <c r="BV2240" s="7"/>
      <c r="BW2240" s="7"/>
      <c r="CD2240" s="7"/>
      <c r="CE2240" s="7"/>
      <c r="CF2240" s="7"/>
      <c r="CJ2240" s="7"/>
      <c r="CK2240" s="7"/>
      <c r="CL2240" s="7"/>
    </row>
    <row r="2241" spans="1:90">
      <c r="A2241" s="11"/>
      <c r="B2241" s="373"/>
      <c r="C2241" s="373"/>
      <c r="D2241" s="373"/>
      <c r="E2241" s="13"/>
      <c r="F2241" s="11"/>
      <c r="G2241" s="25"/>
      <c r="H2241" s="31"/>
      <c r="I2241" s="30"/>
      <c r="M2241" s="25"/>
      <c r="N2241" s="31"/>
      <c r="O2241" s="30"/>
      <c r="V2241" s="12"/>
      <c r="W2241" s="12"/>
      <c r="X2241" s="14"/>
      <c r="AB2241" s="25"/>
      <c r="AC2241" s="12"/>
      <c r="AD2241" s="12"/>
      <c r="AK2241" s="12"/>
      <c r="AL2241" s="30"/>
      <c r="AM2241" s="32"/>
      <c r="AQ2241" s="12"/>
      <c r="AR2241" s="12"/>
      <c r="AS2241" s="12"/>
      <c r="AZ2241" s="49"/>
      <c r="BA2241" s="30"/>
      <c r="BB2241" s="12"/>
      <c r="BF2241" s="12"/>
      <c r="BG2241" s="12"/>
      <c r="BH2241" s="12"/>
      <c r="BO2241" s="7"/>
      <c r="BP2241" s="7"/>
      <c r="BQ2241" s="7"/>
      <c r="BU2241" s="7"/>
      <c r="BV2241" s="7"/>
      <c r="BW2241" s="7"/>
      <c r="CD2241" s="7"/>
      <c r="CE2241" s="7"/>
      <c r="CF2241" s="7"/>
      <c r="CJ2241" s="7"/>
      <c r="CK2241" s="7"/>
      <c r="CL2241" s="7"/>
    </row>
    <row r="2242" spans="1:90">
      <c r="A2242" s="11"/>
      <c r="B2242" s="373"/>
      <c r="C2242" s="373"/>
      <c r="D2242" s="373"/>
      <c r="E2242" s="13"/>
      <c r="F2242" s="11"/>
      <c r="G2242" s="25"/>
      <c r="H2242" s="31"/>
      <c r="I2242" s="30"/>
      <c r="M2242" s="25"/>
      <c r="N2242" s="31"/>
      <c r="O2242" s="30"/>
      <c r="V2242" s="12"/>
      <c r="W2242" s="12"/>
      <c r="X2242" s="14"/>
      <c r="AB2242" s="25"/>
      <c r="AC2242" s="12"/>
      <c r="AD2242" s="12"/>
      <c r="AK2242" s="12"/>
      <c r="AL2242" s="30"/>
      <c r="AM2242" s="32"/>
      <c r="AQ2242" s="12"/>
      <c r="AR2242" s="12"/>
      <c r="AS2242" s="12"/>
      <c r="AZ2242" s="49"/>
      <c r="BA2242" s="30"/>
      <c r="BB2242" s="12"/>
      <c r="BF2242" s="12"/>
      <c r="BG2242" s="12"/>
      <c r="BH2242" s="12"/>
      <c r="BO2242" s="7"/>
      <c r="BP2242" s="7"/>
      <c r="BQ2242" s="7"/>
      <c r="BU2242" s="7"/>
      <c r="BV2242" s="7"/>
      <c r="BW2242" s="7"/>
      <c r="CD2242" s="7"/>
      <c r="CE2242" s="7"/>
      <c r="CF2242" s="7"/>
      <c r="CJ2242" s="7"/>
      <c r="CK2242" s="7"/>
      <c r="CL2242" s="7"/>
    </row>
    <row r="2243" spans="1:90">
      <c r="A2243" s="11"/>
      <c r="B2243" s="373"/>
      <c r="C2243" s="373"/>
      <c r="D2243" s="373"/>
      <c r="E2243" s="13"/>
      <c r="F2243" s="11"/>
      <c r="G2243" s="25"/>
      <c r="H2243" s="31"/>
      <c r="I2243" s="30"/>
      <c r="M2243" s="25"/>
      <c r="N2243" s="31"/>
      <c r="O2243" s="30"/>
      <c r="V2243" s="12"/>
      <c r="W2243" s="12"/>
      <c r="X2243" s="14"/>
      <c r="AB2243" s="25"/>
      <c r="AC2243" s="12"/>
      <c r="AD2243" s="12"/>
      <c r="AK2243" s="12"/>
      <c r="AL2243" s="30"/>
      <c r="AM2243" s="32"/>
      <c r="AQ2243" s="12"/>
      <c r="AR2243" s="12"/>
      <c r="AS2243" s="12"/>
      <c r="AZ2243" s="49"/>
      <c r="BA2243" s="30"/>
      <c r="BB2243" s="12"/>
      <c r="BF2243" s="12"/>
      <c r="BG2243" s="12"/>
      <c r="BH2243" s="12"/>
      <c r="BO2243" s="7"/>
      <c r="BP2243" s="7"/>
      <c r="BQ2243" s="7"/>
      <c r="BU2243" s="7"/>
      <c r="BV2243" s="7"/>
      <c r="BW2243" s="7"/>
      <c r="CD2243" s="7"/>
      <c r="CE2243" s="7"/>
      <c r="CF2243" s="7"/>
      <c r="CJ2243" s="7"/>
      <c r="CK2243" s="7"/>
      <c r="CL2243" s="7"/>
    </row>
    <row r="2244" spans="1:90">
      <c r="A2244" s="11"/>
      <c r="B2244" s="373"/>
      <c r="C2244" s="373"/>
      <c r="D2244" s="373"/>
      <c r="E2244" s="13"/>
      <c r="F2244" s="11"/>
      <c r="G2244" s="25"/>
      <c r="H2244" s="31"/>
      <c r="I2244" s="30"/>
      <c r="M2244" s="25"/>
      <c r="N2244" s="31"/>
      <c r="O2244" s="30"/>
      <c r="V2244" s="12"/>
      <c r="W2244" s="12"/>
      <c r="X2244" s="14"/>
      <c r="AB2244" s="25"/>
      <c r="AC2244" s="12"/>
      <c r="AD2244" s="12"/>
      <c r="AK2244" s="12"/>
      <c r="AL2244" s="30"/>
      <c r="AM2244" s="32"/>
      <c r="AQ2244" s="12"/>
      <c r="AR2244" s="12"/>
      <c r="AS2244" s="12"/>
      <c r="AZ2244" s="49"/>
      <c r="BA2244" s="30"/>
      <c r="BB2244" s="12"/>
      <c r="BF2244" s="12"/>
      <c r="BG2244" s="12"/>
      <c r="BH2244" s="12"/>
      <c r="BO2244" s="7"/>
      <c r="BP2244" s="7"/>
      <c r="BQ2244" s="7"/>
      <c r="BU2244" s="7"/>
      <c r="BV2244" s="7"/>
      <c r="BW2244" s="7"/>
      <c r="CD2244" s="7"/>
      <c r="CE2244" s="7"/>
      <c r="CF2244" s="7"/>
      <c r="CJ2244" s="7"/>
      <c r="CK2244" s="7"/>
      <c r="CL2244" s="7"/>
    </row>
    <row r="2245" spans="1:90">
      <c r="A2245" s="11"/>
      <c r="B2245" s="373"/>
      <c r="C2245" s="373"/>
      <c r="D2245" s="373"/>
      <c r="E2245" s="13"/>
      <c r="F2245" s="11"/>
      <c r="G2245" s="25"/>
      <c r="H2245" s="31"/>
      <c r="I2245" s="30"/>
      <c r="M2245" s="25"/>
      <c r="N2245" s="31"/>
      <c r="O2245" s="30"/>
      <c r="V2245" s="12"/>
      <c r="W2245" s="12"/>
      <c r="X2245" s="14"/>
      <c r="AB2245" s="25"/>
      <c r="AC2245" s="12"/>
      <c r="AD2245" s="12"/>
      <c r="AK2245" s="12"/>
      <c r="AL2245" s="30"/>
      <c r="AM2245" s="32"/>
      <c r="AQ2245" s="12"/>
      <c r="AR2245" s="12"/>
      <c r="AS2245" s="12"/>
      <c r="AZ2245" s="49"/>
      <c r="BA2245" s="30"/>
      <c r="BB2245" s="12"/>
      <c r="BF2245" s="12"/>
      <c r="BG2245" s="12"/>
      <c r="BH2245" s="12"/>
      <c r="BO2245" s="7"/>
      <c r="BP2245" s="7"/>
      <c r="BQ2245" s="7"/>
      <c r="BU2245" s="7"/>
      <c r="BV2245" s="7"/>
      <c r="BW2245" s="7"/>
      <c r="CD2245" s="7"/>
      <c r="CE2245" s="7"/>
      <c r="CF2245" s="7"/>
      <c r="CJ2245" s="7"/>
      <c r="CK2245" s="7"/>
      <c r="CL2245" s="7"/>
    </row>
    <row r="2246" spans="1:90">
      <c r="A2246" s="11"/>
      <c r="B2246" s="373"/>
      <c r="C2246" s="373"/>
      <c r="D2246" s="373"/>
      <c r="E2246" s="13"/>
      <c r="F2246" s="11"/>
      <c r="G2246" s="25"/>
      <c r="H2246" s="31"/>
      <c r="I2246" s="30"/>
      <c r="M2246" s="25"/>
      <c r="N2246" s="31"/>
      <c r="O2246" s="30"/>
      <c r="V2246" s="12"/>
      <c r="W2246" s="12"/>
      <c r="X2246" s="14"/>
      <c r="AB2246" s="25"/>
      <c r="AC2246" s="12"/>
      <c r="AD2246" s="12"/>
      <c r="AK2246" s="12"/>
      <c r="AL2246" s="30"/>
      <c r="AM2246" s="32"/>
      <c r="AQ2246" s="12"/>
      <c r="AR2246" s="12"/>
      <c r="AS2246" s="12"/>
      <c r="AZ2246" s="49"/>
      <c r="BA2246" s="30"/>
      <c r="BB2246" s="12"/>
      <c r="BF2246" s="12"/>
      <c r="BG2246" s="12"/>
      <c r="BH2246" s="12"/>
      <c r="BO2246" s="7"/>
      <c r="BP2246" s="7"/>
      <c r="BQ2246" s="7"/>
      <c r="BU2246" s="7"/>
      <c r="BV2246" s="7"/>
      <c r="BW2246" s="7"/>
      <c r="CD2246" s="7"/>
      <c r="CE2246" s="7"/>
      <c r="CF2246" s="7"/>
      <c r="CJ2246" s="7"/>
      <c r="CK2246" s="7"/>
      <c r="CL2246" s="7"/>
    </row>
    <row r="2247" spans="1:90">
      <c r="A2247" s="11"/>
      <c r="B2247" s="373"/>
      <c r="C2247" s="373"/>
      <c r="D2247" s="373"/>
      <c r="E2247" s="13"/>
      <c r="F2247" s="11"/>
      <c r="G2247" s="25"/>
      <c r="H2247" s="31"/>
      <c r="I2247" s="30"/>
      <c r="M2247" s="25"/>
      <c r="N2247" s="31"/>
      <c r="O2247" s="30"/>
      <c r="V2247" s="12"/>
      <c r="W2247" s="12"/>
      <c r="X2247" s="14"/>
      <c r="AB2247" s="25"/>
      <c r="AC2247" s="12"/>
      <c r="AD2247" s="12"/>
      <c r="AK2247" s="12"/>
      <c r="AL2247" s="30"/>
      <c r="AM2247" s="32"/>
      <c r="AQ2247" s="12"/>
      <c r="AR2247" s="12"/>
      <c r="AS2247" s="12"/>
      <c r="AZ2247" s="49"/>
      <c r="BA2247" s="30"/>
      <c r="BB2247" s="12"/>
      <c r="BF2247" s="12"/>
      <c r="BG2247" s="12"/>
      <c r="BH2247" s="12"/>
      <c r="BO2247" s="7"/>
      <c r="BP2247" s="7"/>
      <c r="BQ2247" s="7"/>
      <c r="BU2247" s="7"/>
      <c r="BV2247" s="7"/>
      <c r="BW2247" s="7"/>
      <c r="CD2247" s="7"/>
      <c r="CE2247" s="7"/>
      <c r="CF2247" s="7"/>
      <c r="CJ2247" s="7"/>
      <c r="CK2247" s="7"/>
      <c r="CL2247" s="7"/>
    </row>
    <row r="2248" spans="1:90">
      <c r="A2248" s="11"/>
      <c r="B2248" s="373"/>
      <c r="C2248" s="373"/>
      <c r="D2248" s="373"/>
      <c r="E2248" s="13"/>
      <c r="F2248" s="11"/>
      <c r="G2248" s="25"/>
      <c r="H2248" s="31"/>
      <c r="I2248" s="30"/>
      <c r="M2248" s="25"/>
      <c r="N2248" s="31"/>
      <c r="O2248" s="30"/>
      <c r="V2248" s="12"/>
      <c r="W2248" s="12"/>
      <c r="X2248" s="14"/>
      <c r="AB2248" s="25"/>
      <c r="AC2248" s="12"/>
      <c r="AD2248" s="12"/>
      <c r="AK2248" s="12"/>
      <c r="AL2248" s="30"/>
      <c r="AM2248" s="32"/>
      <c r="AQ2248" s="12"/>
      <c r="AR2248" s="12"/>
      <c r="AS2248" s="12"/>
      <c r="AZ2248" s="49"/>
      <c r="BA2248" s="30"/>
      <c r="BB2248" s="12"/>
      <c r="BF2248" s="12"/>
      <c r="BG2248" s="12"/>
      <c r="BH2248" s="12"/>
      <c r="BO2248" s="7"/>
      <c r="BP2248" s="7"/>
      <c r="BQ2248" s="7"/>
      <c r="BU2248" s="7"/>
      <c r="BV2248" s="7"/>
      <c r="BW2248" s="7"/>
      <c r="CD2248" s="7"/>
      <c r="CE2248" s="7"/>
      <c r="CF2248" s="7"/>
      <c r="CJ2248" s="7"/>
      <c r="CK2248" s="7"/>
      <c r="CL2248" s="7"/>
    </row>
    <row r="2249" spans="1:90">
      <c r="A2249" s="11"/>
      <c r="B2249" s="373"/>
      <c r="C2249" s="373"/>
      <c r="D2249" s="373"/>
      <c r="E2249" s="13"/>
      <c r="F2249" s="11"/>
      <c r="G2249" s="25"/>
      <c r="H2249" s="31"/>
      <c r="I2249" s="30"/>
      <c r="M2249" s="25"/>
      <c r="N2249" s="31"/>
      <c r="O2249" s="30"/>
      <c r="V2249" s="12"/>
      <c r="W2249" s="12"/>
      <c r="X2249" s="14"/>
      <c r="AB2249" s="25"/>
      <c r="AC2249" s="12"/>
      <c r="AD2249" s="12"/>
      <c r="AK2249" s="12"/>
      <c r="AL2249" s="30"/>
      <c r="AM2249" s="32"/>
      <c r="AQ2249" s="12"/>
      <c r="AR2249" s="12"/>
      <c r="AS2249" s="12"/>
      <c r="AZ2249" s="49"/>
      <c r="BA2249" s="30"/>
      <c r="BB2249" s="12"/>
      <c r="BF2249" s="12"/>
      <c r="BG2249" s="12"/>
      <c r="BH2249" s="12"/>
      <c r="BO2249" s="7"/>
      <c r="BP2249" s="7"/>
      <c r="BQ2249" s="7"/>
      <c r="BU2249" s="7"/>
      <c r="BV2249" s="7"/>
      <c r="BW2249" s="7"/>
      <c r="CD2249" s="7"/>
      <c r="CE2249" s="7"/>
      <c r="CF2249" s="7"/>
      <c r="CJ2249" s="7"/>
      <c r="CK2249" s="7"/>
      <c r="CL2249" s="7"/>
    </row>
    <row r="2250" spans="1:90">
      <c r="A2250" s="11"/>
      <c r="B2250" s="373"/>
      <c r="C2250" s="373"/>
      <c r="D2250" s="373"/>
      <c r="E2250" s="13"/>
      <c r="F2250" s="11"/>
      <c r="G2250" s="25"/>
      <c r="H2250" s="31"/>
      <c r="I2250" s="30"/>
      <c r="M2250" s="25"/>
      <c r="N2250" s="31"/>
      <c r="O2250" s="30"/>
      <c r="V2250" s="12"/>
      <c r="W2250" s="12"/>
      <c r="X2250" s="14"/>
      <c r="AB2250" s="25"/>
      <c r="AC2250" s="12"/>
      <c r="AD2250" s="12"/>
      <c r="AK2250" s="12"/>
      <c r="AL2250" s="30"/>
      <c r="AM2250" s="32"/>
      <c r="AQ2250" s="12"/>
      <c r="AR2250" s="12"/>
      <c r="AS2250" s="12"/>
      <c r="AZ2250" s="49"/>
      <c r="BA2250" s="30"/>
      <c r="BB2250" s="12"/>
      <c r="BF2250" s="12"/>
      <c r="BG2250" s="12"/>
      <c r="BH2250" s="12"/>
      <c r="BO2250" s="7"/>
      <c r="BP2250" s="7"/>
      <c r="BQ2250" s="7"/>
      <c r="BU2250" s="7"/>
      <c r="BV2250" s="7"/>
      <c r="BW2250" s="7"/>
      <c r="CD2250" s="7"/>
      <c r="CE2250" s="7"/>
      <c r="CF2250" s="7"/>
      <c r="CJ2250" s="7"/>
      <c r="CK2250" s="7"/>
      <c r="CL2250" s="7"/>
    </row>
    <row r="2251" spans="1:90">
      <c r="A2251" s="11"/>
      <c r="B2251" s="373"/>
      <c r="C2251" s="373"/>
      <c r="D2251" s="373"/>
      <c r="E2251" s="13"/>
      <c r="F2251" s="11"/>
      <c r="G2251" s="25"/>
      <c r="H2251" s="31"/>
      <c r="I2251" s="30"/>
      <c r="M2251" s="25"/>
      <c r="N2251" s="31"/>
      <c r="O2251" s="30"/>
      <c r="V2251" s="12"/>
      <c r="W2251" s="12"/>
      <c r="X2251" s="14"/>
      <c r="AB2251" s="25"/>
      <c r="AC2251" s="12"/>
      <c r="AD2251" s="12"/>
      <c r="AK2251" s="12"/>
      <c r="AL2251" s="30"/>
      <c r="AM2251" s="32"/>
      <c r="AQ2251" s="12"/>
      <c r="AR2251" s="12"/>
      <c r="AS2251" s="12"/>
      <c r="AZ2251" s="49"/>
      <c r="BA2251" s="30"/>
      <c r="BB2251" s="12"/>
      <c r="BF2251" s="12"/>
      <c r="BG2251" s="12"/>
      <c r="BH2251" s="12"/>
      <c r="BO2251" s="7"/>
      <c r="BP2251" s="7"/>
      <c r="BQ2251" s="7"/>
      <c r="BU2251" s="7"/>
      <c r="BV2251" s="7"/>
      <c r="BW2251" s="7"/>
      <c r="CD2251" s="7"/>
      <c r="CE2251" s="7"/>
      <c r="CF2251" s="7"/>
      <c r="CJ2251" s="7"/>
      <c r="CK2251" s="7"/>
      <c r="CL2251" s="7"/>
    </row>
    <row r="2252" spans="1:90">
      <c r="A2252" s="11"/>
      <c r="B2252" s="373"/>
      <c r="C2252" s="373"/>
      <c r="D2252" s="373"/>
      <c r="E2252" s="13"/>
      <c r="F2252" s="11"/>
      <c r="G2252" s="25"/>
      <c r="H2252" s="31"/>
      <c r="I2252" s="30"/>
      <c r="M2252" s="25"/>
      <c r="N2252" s="31"/>
      <c r="O2252" s="30"/>
      <c r="V2252" s="12"/>
      <c r="W2252" s="12"/>
      <c r="X2252" s="14"/>
      <c r="AB2252" s="25"/>
      <c r="AC2252" s="12"/>
      <c r="AD2252" s="12"/>
      <c r="AK2252" s="12"/>
      <c r="AL2252" s="30"/>
      <c r="AM2252" s="32"/>
      <c r="AQ2252" s="12"/>
      <c r="AR2252" s="12"/>
      <c r="AS2252" s="12"/>
      <c r="AZ2252" s="49"/>
      <c r="BA2252" s="30"/>
      <c r="BB2252" s="12"/>
      <c r="BF2252" s="12"/>
      <c r="BG2252" s="12"/>
      <c r="BH2252" s="12"/>
      <c r="BO2252" s="7"/>
      <c r="BP2252" s="7"/>
      <c r="BQ2252" s="7"/>
      <c r="BU2252" s="7"/>
      <c r="BV2252" s="7"/>
      <c r="BW2252" s="7"/>
      <c r="CD2252" s="7"/>
      <c r="CE2252" s="7"/>
      <c r="CF2252" s="7"/>
      <c r="CJ2252" s="7"/>
      <c r="CK2252" s="7"/>
      <c r="CL2252" s="7"/>
    </row>
    <row r="2253" spans="1:90">
      <c r="A2253" s="11"/>
      <c r="B2253" s="373"/>
      <c r="C2253" s="373"/>
      <c r="D2253" s="373"/>
      <c r="E2253" s="13"/>
      <c r="F2253" s="11"/>
      <c r="G2253" s="25"/>
      <c r="H2253" s="31"/>
      <c r="I2253" s="30"/>
      <c r="M2253" s="25"/>
      <c r="N2253" s="31"/>
      <c r="O2253" s="30"/>
      <c r="V2253" s="12"/>
      <c r="W2253" s="12"/>
      <c r="X2253" s="14"/>
      <c r="AB2253" s="25"/>
      <c r="AC2253" s="12"/>
      <c r="AD2253" s="12"/>
      <c r="AK2253" s="12"/>
      <c r="AL2253" s="30"/>
      <c r="AM2253" s="32"/>
      <c r="AQ2253" s="12"/>
      <c r="AR2253" s="12"/>
      <c r="AS2253" s="12"/>
      <c r="AZ2253" s="49"/>
      <c r="BA2253" s="30"/>
      <c r="BB2253" s="12"/>
      <c r="BF2253" s="12"/>
      <c r="BG2253" s="12"/>
      <c r="BH2253" s="12"/>
      <c r="BO2253" s="7"/>
      <c r="BP2253" s="7"/>
      <c r="BQ2253" s="7"/>
      <c r="BU2253" s="7"/>
      <c r="BV2253" s="7"/>
      <c r="BW2253" s="7"/>
      <c r="CD2253" s="7"/>
      <c r="CE2253" s="7"/>
      <c r="CF2253" s="7"/>
      <c r="CJ2253" s="7"/>
      <c r="CK2253" s="7"/>
      <c r="CL2253" s="7"/>
    </row>
    <row r="2254" spans="1:90">
      <c r="A2254" s="11"/>
      <c r="B2254" s="373"/>
      <c r="C2254" s="373"/>
      <c r="D2254" s="373"/>
      <c r="E2254" s="13"/>
      <c r="F2254" s="11"/>
      <c r="G2254" s="25"/>
      <c r="H2254" s="31"/>
      <c r="I2254" s="30"/>
      <c r="M2254" s="25"/>
      <c r="N2254" s="31"/>
      <c r="O2254" s="30"/>
      <c r="V2254" s="12"/>
      <c r="W2254" s="12"/>
      <c r="X2254" s="14"/>
      <c r="AB2254" s="25"/>
      <c r="AC2254" s="12"/>
      <c r="AD2254" s="12"/>
      <c r="AK2254" s="12"/>
      <c r="AL2254" s="30"/>
      <c r="AM2254" s="32"/>
      <c r="AQ2254" s="12"/>
      <c r="AR2254" s="12"/>
      <c r="AS2254" s="12"/>
      <c r="AZ2254" s="49"/>
      <c r="BA2254" s="30"/>
      <c r="BB2254" s="12"/>
      <c r="BF2254" s="12"/>
      <c r="BG2254" s="12"/>
      <c r="BH2254" s="12"/>
      <c r="BO2254" s="7"/>
      <c r="BP2254" s="7"/>
      <c r="BQ2254" s="7"/>
      <c r="BU2254" s="7"/>
      <c r="BV2254" s="7"/>
      <c r="BW2254" s="7"/>
      <c r="CD2254" s="7"/>
      <c r="CE2254" s="7"/>
      <c r="CF2254" s="7"/>
      <c r="CJ2254" s="7"/>
      <c r="CK2254" s="7"/>
      <c r="CL2254" s="7"/>
    </row>
    <row r="2255" spans="1:90">
      <c r="A2255" s="11"/>
      <c r="B2255" s="373"/>
      <c r="C2255" s="373"/>
      <c r="D2255" s="373"/>
      <c r="E2255" s="13"/>
      <c r="F2255" s="11"/>
      <c r="G2255" s="25"/>
      <c r="H2255" s="31"/>
      <c r="I2255" s="30"/>
      <c r="M2255" s="25"/>
      <c r="N2255" s="31"/>
      <c r="O2255" s="30"/>
      <c r="V2255" s="12"/>
      <c r="W2255" s="12"/>
      <c r="X2255" s="14"/>
      <c r="AB2255" s="25"/>
      <c r="AC2255" s="12"/>
      <c r="AD2255" s="12"/>
      <c r="AK2255" s="12"/>
      <c r="AL2255" s="30"/>
      <c r="AM2255" s="32"/>
      <c r="AQ2255" s="12"/>
      <c r="AR2255" s="12"/>
      <c r="AS2255" s="12"/>
      <c r="AZ2255" s="49"/>
      <c r="BA2255" s="30"/>
      <c r="BB2255" s="12"/>
      <c r="BF2255" s="12"/>
      <c r="BG2255" s="12"/>
      <c r="BH2255" s="12"/>
      <c r="BO2255" s="7"/>
      <c r="BP2255" s="7"/>
      <c r="BQ2255" s="7"/>
      <c r="BU2255" s="7"/>
      <c r="BV2255" s="7"/>
      <c r="BW2255" s="7"/>
      <c r="CD2255" s="7"/>
      <c r="CE2255" s="7"/>
      <c r="CF2255" s="7"/>
      <c r="CJ2255" s="7"/>
      <c r="CK2255" s="7"/>
      <c r="CL2255" s="7"/>
    </row>
    <row r="2256" spans="1:90">
      <c r="A2256" s="11"/>
      <c r="B2256" s="373"/>
      <c r="C2256" s="373"/>
      <c r="D2256" s="373"/>
      <c r="E2256" s="13"/>
      <c r="F2256" s="11"/>
      <c r="G2256" s="25"/>
      <c r="H2256" s="31"/>
      <c r="I2256" s="30"/>
      <c r="M2256" s="25"/>
      <c r="N2256" s="31"/>
      <c r="O2256" s="30"/>
      <c r="V2256" s="12"/>
      <c r="W2256" s="12"/>
      <c r="X2256" s="14"/>
      <c r="AB2256" s="25"/>
      <c r="AC2256" s="12"/>
      <c r="AD2256" s="12"/>
      <c r="AK2256" s="12"/>
      <c r="AL2256" s="30"/>
      <c r="AM2256" s="32"/>
      <c r="AQ2256" s="12"/>
      <c r="AR2256" s="12"/>
      <c r="AS2256" s="12"/>
      <c r="AZ2256" s="49"/>
      <c r="BA2256" s="30"/>
      <c r="BB2256" s="12"/>
      <c r="BF2256" s="12"/>
      <c r="BG2256" s="12"/>
      <c r="BH2256" s="12"/>
      <c r="BO2256" s="7"/>
      <c r="BP2256" s="7"/>
      <c r="BQ2256" s="7"/>
      <c r="BU2256" s="7"/>
      <c r="BV2256" s="7"/>
      <c r="BW2256" s="7"/>
      <c r="CD2256" s="7"/>
      <c r="CE2256" s="7"/>
      <c r="CF2256" s="7"/>
      <c r="CJ2256" s="7"/>
      <c r="CK2256" s="7"/>
      <c r="CL2256" s="7"/>
    </row>
    <row r="2257" spans="1:90">
      <c r="A2257" s="11"/>
      <c r="B2257" s="373"/>
      <c r="C2257" s="373"/>
      <c r="D2257" s="373"/>
      <c r="E2257" s="13"/>
      <c r="F2257" s="11"/>
      <c r="G2257" s="25"/>
      <c r="H2257" s="31"/>
      <c r="I2257" s="30"/>
      <c r="M2257" s="25"/>
      <c r="N2257" s="31"/>
      <c r="O2257" s="30"/>
      <c r="V2257" s="12"/>
      <c r="W2257" s="12"/>
      <c r="X2257" s="14"/>
      <c r="AB2257" s="25"/>
      <c r="AC2257" s="12"/>
      <c r="AD2257" s="12"/>
      <c r="AK2257" s="12"/>
      <c r="AL2257" s="30"/>
      <c r="AM2257" s="32"/>
      <c r="AQ2257" s="12"/>
      <c r="AR2257" s="12"/>
      <c r="AS2257" s="12"/>
      <c r="AZ2257" s="49"/>
      <c r="BA2257" s="30"/>
      <c r="BB2257" s="12"/>
      <c r="BF2257" s="12"/>
      <c r="BG2257" s="12"/>
      <c r="BH2257" s="12"/>
      <c r="BO2257" s="7"/>
      <c r="BP2257" s="7"/>
      <c r="BQ2257" s="7"/>
      <c r="BU2257" s="7"/>
      <c r="BV2257" s="7"/>
      <c r="BW2257" s="7"/>
      <c r="CD2257" s="7"/>
      <c r="CE2257" s="7"/>
      <c r="CF2257" s="7"/>
      <c r="CJ2257" s="7"/>
      <c r="CK2257" s="7"/>
      <c r="CL2257" s="7"/>
    </row>
    <row r="2258" spans="1:90">
      <c r="A2258" s="11"/>
      <c r="B2258" s="373"/>
      <c r="C2258" s="373"/>
      <c r="D2258" s="373"/>
      <c r="E2258" s="13"/>
      <c r="F2258" s="11"/>
      <c r="G2258" s="25"/>
      <c r="H2258" s="31"/>
      <c r="I2258" s="30"/>
      <c r="M2258" s="25"/>
      <c r="N2258" s="31"/>
      <c r="O2258" s="30"/>
      <c r="V2258" s="12"/>
      <c r="W2258" s="12"/>
      <c r="X2258" s="14"/>
      <c r="AB2258" s="25"/>
      <c r="AC2258" s="12"/>
      <c r="AD2258" s="12"/>
      <c r="AK2258" s="12"/>
      <c r="AL2258" s="30"/>
      <c r="AM2258" s="32"/>
      <c r="AQ2258" s="12"/>
      <c r="AR2258" s="12"/>
      <c r="AS2258" s="12"/>
      <c r="AZ2258" s="49"/>
      <c r="BA2258" s="30"/>
      <c r="BB2258" s="12"/>
      <c r="BF2258" s="12"/>
      <c r="BG2258" s="12"/>
      <c r="BH2258" s="12"/>
      <c r="BO2258" s="7"/>
      <c r="BP2258" s="7"/>
      <c r="BQ2258" s="7"/>
      <c r="BU2258" s="7"/>
      <c r="BV2258" s="7"/>
      <c r="BW2258" s="7"/>
      <c r="CD2258" s="7"/>
      <c r="CE2258" s="7"/>
      <c r="CF2258" s="7"/>
      <c r="CJ2258" s="7"/>
      <c r="CK2258" s="7"/>
      <c r="CL2258" s="7"/>
    </row>
    <row r="2259" spans="1:90">
      <c r="A2259" s="11"/>
      <c r="B2259" s="373"/>
      <c r="C2259" s="373"/>
      <c r="D2259" s="373"/>
      <c r="E2259" s="13"/>
      <c r="F2259" s="11"/>
      <c r="G2259" s="25"/>
      <c r="H2259" s="31"/>
      <c r="I2259" s="30"/>
      <c r="M2259" s="25"/>
      <c r="N2259" s="31"/>
      <c r="O2259" s="30"/>
      <c r="V2259" s="12"/>
      <c r="W2259" s="12"/>
      <c r="X2259" s="14"/>
      <c r="AB2259" s="25"/>
      <c r="AC2259" s="12"/>
      <c r="AD2259" s="12"/>
      <c r="AK2259" s="12"/>
      <c r="AL2259" s="30"/>
      <c r="AM2259" s="32"/>
      <c r="AQ2259" s="12"/>
      <c r="AR2259" s="12"/>
      <c r="AS2259" s="12"/>
      <c r="AZ2259" s="49"/>
      <c r="BA2259" s="30"/>
      <c r="BB2259" s="12"/>
      <c r="BF2259" s="12"/>
      <c r="BG2259" s="12"/>
      <c r="BH2259" s="12"/>
      <c r="BO2259" s="7"/>
      <c r="BP2259" s="7"/>
      <c r="BQ2259" s="7"/>
      <c r="BU2259" s="7"/>
      <c r="BV2259" s="7"/>
      <c r="BW2259" s="7"/>
      <c r="CD2259" s="7"/>
      <c r="CE2259" s="7"/>
      <c r="CF2259" s="7"/>
      <c r="CJ2259" s="7"/>
      <c r="CK2259" s="7"/>
      <c r="CL2259" s="7"/>
    </row>
    <row r="2260" spans="1:90">
      <c r="A2260" s="11"/>
      <c r="B2260" s="373"/>
      <c r="C2260" s="373"/>
      <c r="D2260" s="373"/>
      <c r="E2260" s="13"/>
      <c r="F2260" s="11"/>
      <c r="G2260" s="25"/>
      <c r="H2260" s="31"/>
      <c r="I2260" s="30"/>
      <c r="M2260" s="25"/>
      <c r="N2260" s="31"/>
      <c r="O2260" s="30"/>
      <c r="V2260" s="12"/>
      <c r="W2260" s="12"/>
      <c r="X2260" s="14"/>
      <c r="AB2260" s="25"/>
      <c r="AC2260" s="12"/>
      <c r="AD2260" s="12"/>
      <c r="AK2260" s="12"/>
      <c r="AL2260" s="30"/>
      <c r="AM2260" s="32"/>
      <c r="AQ2260" s="12"/>
      <c r="AR2260" s="12"/>
      <c r="AS2260" s="12"/>
      <c r="AZ2260" s="49"/>
      <c r="BA2260" s="30"/>
      <c r="BB2260" s="12"/>
      <c r="BF2260" s="12"/>
      <c r="BG2260" s="12"/>
      <c r="BH2260" s="12"/>
      <c r="BO2260" s="7"/>
      <c r="BP2260" s="7"/>
      <c r="BQ2260" s="7"/>
      <c r="BU2260" s="7"/>
      <c r="BV2260" s="7"/>
      <c r="BW2260" s="7"/>
      <c r="CD2260" s="7"/>
      <c r="CE2260" s="7"/>
      <c r="CF2260" s="7"/>
      <c r="CJ2260" s="7"/>
      <c r="CK2260" s="7"/>
      <c r="CL2260" s="7"/>
    </row>
    <row r="2261" spans="1:90">
      <c r="A2261" s="11"/>
      <c r="B2261" s="373"/>
      <c r="C2261" s="373"/>
      <c r="D2261" s="373"/>
      <c r="E2261" s="13"/>
      <c r="F2261" s="11"/>
      <c r="G2261" s="25"/>
      <c r="H2261" s="31"/>
      <c r="I2261" s="30"/>
      <c r="M2261" s="25"/>
      <c r="N2261" s="31"/>
      <c r="O2261" s="30"/>
      <c r="V2261" s="12"/>
      <c r="W2261" s="12"/>
      <c r="X2261" s="14"/>
      <c r="AB2261" s="25"/>
      <c r="AC2261" s="12"/>
      <c r="AD2261" s="12"/>
      <c r="AK2261" s="12"/>
      <c r="AL2261" s="30"/>
      <c r="AM2261" s="32"/>
      <c r="AQ2261" s="12"/>
      <c r="AR2261" s="12"/>
      <c r="AS2261" s="12"/>
      <c r="AZ2261" s="49"/>
      <c r="BA2261" s="30"/>
      <c r="BB2261" s="12"/>
      <c r="BF2261" s="12"/>
      <c r="BG2261" s="12"/>
      <c r="BH2261" s="12"/>
      <c r="BO2261" s="7"/>
      <c r="BP2261" s="7"/>
      <c r="BQ2261" s="7"/>
      <c r="BU2261" s="7"/>
      <c r="BV2261" s="7"/>
      <c r="BW2261" s="7"/>
      <c r="CD2261" s="7"/>
      <c r="CE2261" s="7"/>
      <c r="CF2261" s="7"/>
      <c r="CJ2261" s="7"/>
      <c r="CK2261" s="7"/>
      <c r="CL2261" s="7"/>
    </row>
    <row r="2262" spans="1:90">
      <c r="A2262" s="11"/>
      <c r="B2262" s="373"/>
      <c r="C2262" s="373"/>
      <c r="D2262" s="373"/>
      <c r="E2262" s="13"/>
      <c r="F2262" s="11"/>
      <c r="G2262" s="25"/>
      <c r="H2262" s="31"/>
      <c r="I2262" s="30"/>
      <c r="M2262" s="25"/>
      <c r="N2262" s="31"/>
      <c r="O2262" s="30"/>
      <c r="V2262" s="12"/>
      <c r="W2262" s="12"/>
      <c r="X2262" s="14"/>
      <c r="AB2262" s="25"/>
      <c r="AC2262" s="12"/>
      <c r="AD2262" s="12"/>
      <c r="AK2262" s="12"/>
      <c r="AL2262" s="30"/>
      <c r="AM2262" s="32"/>
      <c r="AQ2262" s="12"/>
      <c r="AR2262" s="12"/>
      <c r="AS2262" s="12"/>
      <c r="AZ2262" s="49"/>
      <c r="BA2262" s="30"/>
      <c r="BB2262" s="12"/>
      <c r="BF2262" s="12"/>
      <c r="BG2262" s="12"/>
      <c r="BH2262" s="12"/>
      <c r="BO2262" s="7"/>
      <c r="BP2262" s="7"/>
      <c r="BQ2262" s="7"/>
      <c r="BU2262" s="7"/>
      <c r="BV2262" s="7"/>
      <c r="BW2262" s="7"/>
      <c r="CD2262" s="7"/>
      <c r="CE2262" s="7"/>
      <c r="CF2262" s="7"/>
      <c r="CJ2262" s="7"/>
      <c r="CK2262" s="7"/>
      <c r="CL2262" s="7"/>
    </row>
    <row r="2263" spans="1:90">
      <c r="A2263" s="11"/>
      <c r="B2263" s="373"/>
      <c r="C2263" s="373"/>
      <c r="D2263" s="373"/>
      <c r="E2263" s="13"/>
      <c r="F2263" s="11"/>
      <c r="G2263" s="25"/>
      <c r="H2263" s="31"/>
      <c r="I2263" s="30"/>
      <c r="M2263" s="25"/>
      <c r="N2263" s="31"/>
      <c r="O2263" s="30"/>
      <c r="V2263" s="12"/>
      <c r="W2263" s="12"/>
      <c r="X2263" s="14"/>
      <c r="AB2263" s="25"/>
      <c r="AC2263" s="12"/>
      <c r="AD2263" s="12"/>
      <c r="AK2263" s="12"/>
      <c r="AL2263" s="30"/>
      <c r="AM2263" s="32"/>
      <c r="AQ2263" s="12"/>
      <c r="AR2263" s="12"/>
      <c r="AS2263" s="12"/>
      <c r="AZ2263" s="49"/>
      <c r="BA2263" s="30"/>
      <c r="BB2263" s="12"/>
      <c r="BF2263" s="12"/>
      <c r="BG2263" s="12"/>
      <c r="BH2263" s="12"/>
      <c r="BO2263" s="7"/>
      <c r="BP2263" s="7"/>
      <c r="BQ2263" s="7"/>
      <c r="BU2263" s="7"/>
      <c r="BV2263" s="7"/>
      <c r="BW2263" s="7"/>
      <c r="CD2263" s="7"/>
      <c r="CE2263" s="7"/>
      <c r="CF2263" s="7"/>
      <c r="CJ2263" s="7"/>
      <c r="CK2263" s="7"/>
      <c r="CL2263" s="7"/>
    </row>
    <row r="2264" spans="1:90">
      <c r="A2264" s="11"/>
      <c r="B2264" s="373"/>
      <c r="C2264" s="373"/>
      <c r="D2264" s="373"/>
      <c r="E2264" s="13"/>
      <c r="F2264" s="11"/>
      <c r="G2264" s="25"/>
      <c r="H2264" s="31"/>
      <c r="I2264" s="30"/>
      <c r="M2264" s="25"/>
      <c r="N2264" s="31"/>
      <c r="O2264" s="30"/>
      <c r="V2264" s="12"/>
      <c r="W2264" s="12"/>
      <c r="X2264" s="14"/>
      <c r="AB2264" s="25"/>
      <c r="AC2264" s="12"/>
      <c r="AD2264" s="12"/>
      <c r="AK2264" s="12"/>
      <c r="AL2264" s="30"/>
      <c r="AM2264" s="32"/>
      <c r="AQ2264" s="12"/>
      <c r="AR2264" s="12"/>
      <c r="AS2264" s="12"/>
      <c r="AZ2264" s="49"/>
      <c r="BA2264" s="30"/>
      <c r="BB2264" s="12"/>
      <c r="BF2264" s="12"/>
      <c r="BG2264" s="12"/>
      <c r="BH2264" s="12"/>
      <c r="BO2264" s="7"/>
      <c r="BP2264" s="7"/>
      <c r="BQ2264" s="7"/>
      <c r="BU2264" s="7"/>
      <c r="BV2264" s="7"/>
      <c r="BW2264" s="7"/>
      <c r="CD2264" s="7"/>
      <c r="CE2264" s="7"/>
      <c r="CF2264" s="7"/>
      <c r="CJ2264" s="7"/>
      <c r="CK2264" s="7"/>
      <c r="CL2264" s="7"/>
    </row>
    <row r="2265" spans="1:90">
      <c r="A2265" s="11"/>
      <c r="B2265" s="373"/>
      <c r="C2265" s="373"/>
      <c r="D2265" s="373"/>
      <c r="E2265" s="13"/>
      <c r="F2265" s="11"/>
      <c r="G2265" s="25"/>
      <c r="H2265" s="31"/>
      <c r="I2265" s="30"/>
      <c r="M2265" s="25"/>
      <c r="N2265" s="31"/>
      <c r="O2265" s="30"/>
      <c r="V2265" s="12"/>
      <c r="W2265" s="12"/>
      <c r="X2265" s="14"/>
      <c r="AB2265" s="25"/>
      <c r="AC2265" s="12"/>
      <c r="AD2265" s="12"/>
      <c r="AK2265" s="12"/>
      <c r="AL2265" s="30"/>
      <c r="AM2265" s="32"/>
      <c r="AQ2265" s="12"/>
      <c r="AR2265" s="12"/>
      <c r="AS2265" s="12"/>
      <c r="AZ2265" s="49"/>
      <c r="BA2265" s="30"/>
      <c r="BB2265" s="12"/>
      <c r="BF2265" s="12"/>
      <c r="BG2265" s="12"/>
      <c r="BH2265" s="12"/>
      <c r="BO2265" s="7"/>
      <c r="BP2265" s="7"/>
      <c r="BQ2265" s="7"/>
      <c r="BU2265" s="7"/>
      <c r="BV2265" s="7"/>
      <c r="BW2265" s="7"/>
      <c r="CD2265" s="7"/>
      <c r="CE2265" s="7"/>
      <c r="CF2265" s="7"/>
      <c r="CJ2265" s="7"/>
      <c r="CK2265" s="7"/>
      <c r="CL2265" s="7"/>
    </row>
    <row r="2266" spans="1:90">
      <c r="A2266" s="11"/>
      <c r="B2266" s="373"/>
      <c r="C2266" s="373"/>
      <c r="D2266" s="373"/>
      <c r="E2266" s="13"/>
      <c r="F2266" s="11"/>
      <c r="G2266" s="25"/>
      <c r="H2266" s="31"/>
      <c r="I2266" s="30"/>
      <c r="M2266" s="25"/>
      <c r="N2266" s="31"/>
      <c r="O2266" s="30"/>
      <c r="V2266" s="12"/>
      <c r="W2266" s="12"/>
      <c r="X2266" s="14"/>
      <c r="AB2266" s="25"/>
      <c r="AC2266" s="12"/>
      <c r="AD2266" s="12"/>
      <c r="AK2266" s="12"/>
      <c r="AL2266" s="30"/>
      <c r="AM2266" s="32"/>
      <c r="AQ2266" s="12"/>
      <c r="AR2266" s="12"/>
      <c r="AS2266" s="12"/>
      <c r="AZ2266" s="49"/>
      <c r="BA2266" s="30"/>
      <c r="BB2266" s="12"/>
      <c r="BF2266" s="12"/>
      <c r="BG2266" s="12"/>
      <c r="BH2266" s="12"/>
      <c r="BO2266" s="7"/>
      <c r="BP2266" s="7"/>
      <c r="BQ2266" s="7"/>
      <c r="BU2266" s="7"/>
      <c r="BV2266" s="7"/>
      <c r="BW2266" s="7"/>
      <c r="CD2266" s="7"/>
      <c r="CE2266" s="7"/>
      <c r="CF2266" s="7"/>
      <c r="CJ2266" s="7"/>
      <c r="CK2266" s="7"/>
      <c r="CL2266" s="7"/>
    </row>
    <row r="2267" spans="1:90">
      <c r="A2267" s="11"/>
      <c r="B2267" s="373"/>
      <c r="C2267" s="373"/>
      <c r="D2267" s="373"/>
      <c r="E2267" s="13"/>
      <c r="F2267" s="11"/>
      <c r="G2267" s="25"/>
      <c r="H2267" s="31"/>
      <c r="I2267" s="30"/>
      <c r="M2267" s="25"/>
      <c r="N2267" s="31"/>
      <c r="O2267" s="30"/>
      <c r="V2267" s="12"/>
      <c r="W2267" s="12"/>
      <c r="X2267" s="14"/>
      <c r="AB2267" s="25"/>
      <c r="AC2267" s="12"/>
      <c r="AD2267" s="12"/>
      <c r="AK2267" s="12"/>
      <c r="AL2267" s="30"/>
      <c r="AM2267" s="32"/>
      <c r="AQ2267" s="12"/>
      <c r="AR2267" s="12"/>
      <c r="AS2267" s="12"/>
      <c r="AZ2267" s="49"/>
      <c r="BA2267" s="30"/>
      <c r="BB2267" s="12"/>
      <c r="BF2267" s="12"/>
      <c r="BG2267" s="12"/>
      <c r="BH2267" s="12"/>
      <c r="BO2267" s="7"/>
      <c r="BP2267" s="7"/>
      <c r="BQ2267" s="7"/>
      <c r="BU2267" s="7"/>
      <c r="BV2267" s="7"/>
      <c r="BW2267" s="7"/>
      <c r="CD2267" s="7"/>
      <c r="CE2267" s="7"/>
      <c r="CF2267" s="7"/>
      <c r="CJ2267" s="7"/>
      <c r="CK2267" s="7"/>
      <c r="CL2267" s="7"/>
    </row>
    <row r="2268" spans="1:90">
      <c r="A2268" s="11"/>
      <c r="B2268" s="373"/>
      <c r="C2268" s="373"/>
      <c r="D2268" s="373"/>
      <c r="E2268" s="13"/>
      <c r="F2268" s="11"/>
      <c r="G2268" s="25"/>
      <c r="H2268" s="31"/>
      <c r="I2268" s="30"/>
      <c r="M2268" s="25"/>
      <c r="N2268" s="31"/>
      <c r="O2268" s="30"/>
      <c r="V2268" s="12"/>
      <c r="W2268" s="12"/>
      <c r="X2268" s="14"/>
      <c r="AB2268" s="25"/>
      <c r="AC2268" s="12"/>
      <c r="AD2268" s="12"/>
      <c r="AK2268" s="12"/>
      <c r="AL2268" s="30"/>
      <c r="AM2268" s="32"/>
      <c r="AQ2268" s="12"/>
      <c r="AR2268" s="12"/>
      <c r="AS2268" s="12"/>
      <c r="AZ2268" s="49"/>
      <c r="BA2268" s="30"/>
      <c r="BB2268" s="12"/>
      <c r="BF2268" s="12"/>
      <c r="BG2268" s="12"/>
      <c r="BH2268" s="12"/>
      <c r="BO2268" s="7"/>
      <c r="BP2268" s="7"/>
      <c r="BQ2268" s="7"/>
      <c r="BU2268" s="7"/>
      <c r="BV2268" s="7"/>
      <c r="BW2268" s="7"/>
      <c r="CD2268" s="7"/>
      <c r="CE2268" s="7"/>
      <c r="CF2268" s="7"/>
      <c r="CJ2268" s="7"/>
      <c r="CK2268" s="7"/>
      <c r="CL2268" s="7"/>
    </row>
    <row r="2269" spans="1:90">
      <c r="A2269" s="11"/>
      <c r="B2269" s="373"/>
      <c r="C2269" s="373"/>
      <c r="D2269" s="373"/>
      <c r="E2269" s="13"/>
      <c r="F2269" s="11"/>
      <c r="G2269" s="25"/>
      <c r="H2269" s="31"/>
      <c r="I2269" s="30"/>
      <c r="M2269" s="25"/>
      <c r="N2269" s="31"/>
      <c r="O2269" s="30"/>
      <c r="V2269" s="12"/>
      <c r="W2269" s="12"/>
      <c r="X2269" s="14"/>
      <c r="AB2269" s="25"/>
      <c r="AC2269" s="12"/>
      <c r="AD2269" s="12"/>
      <c r="AK2269" s="12"/>
      <c r="AL2269" s="30"/>
      <c r="AM2269" s="32"/>
      <c r="AQ2269" s="12"/>
      <c r="AR2269" s="12"/>
      <c r="AS2269" s="12"/>
      <c r="AZ2269" s="49"/>
      <c r="BA2269" s="30"/>
      <c r="BB2269" s="12"/>
      <c r="BF2269" s="12"/>
      <c r="BG2269" s="12"/>
      <c r="BH2269" s="12"/>
      <c r="BO2269" s="7"/>
      <c r="BP2269" s="7"/>
      <c r="BQ2269" s="7"/>
      <c r="BU2269" s="7"/>
      <c r="BV2269" s="7"/>
      <c r="BW2269" s="7"/>
      <c r="CD2269" s="7"/>
      <c r="CE2269" s="7"/>
      <c r="CF2269" s="7"/>
      <c r="CJ2269" s="7"/>
      <c r="CK2269" s="7"/>
      <c r="CL2269" s="7"/>
    </row>
    <row r="2270" spans="1:90">
      <c r="A2270" s="11"/>
      <c r="B2270" s="373"/>
      <c r="C2270" s="373"/>
      <c r="D2270" s="373"/>
      <c r="E2270" s="13"/>
      <c r="F2270" s="11"/>
      <c r="G2270" s="25"/>
      <c r="H2270" s="31"/>
      <c r="I2270" s="30"/>
      <c r="M2270" s="25"/>
      <c r="N2270" s="31"/>
      <c r="O2270" s="30"/>
      <c r="V2270" s="12"/>
      <c r="W2270" s="12"/>
      <c r="X2270" s="14"/>
      <c r="AB2270" s="25"/>
      <c r="AC2270" s="12"/>
      <c r="AD2270" s="12"/>
      <c r="AK2270" s="12"/>
      <c r="AL2270" s="30"/>
      <c r="AM2270" s="32"/>
      <c r="AQ2270" s="12"/>
      <c r="AR2270" s="12"/>
      <c r="AS2270" s="12"/>
      <c r="AZ2270" s="49"/>
      <c r="BA2270" s="30"/>
      <c r="BB2270" s="12"/>
      <c r="BF2270" s="12"/>
      <c r="BG2270" s="12"/>
      <c r="BH2270" s="12"/>
      <c r="BO2270" s="7"/>
      <c r="BP2270" s="7"/>
      <c r="BQ2270" s="7"/>
      <c r="BU2270" s="7"/>
      <c r="BV2270" s="7"/>
      <c r="BW2270" s="7"/>
      <c r="CD2270" s="7"/>
      <c r="CE2270" s="7"/>
      <c r="CF2270" s="7"/>
      <c r="CJ2270" s="7"/>
      <c r="CK2270" s="7"/>
      <c r="CL2270" s="7"/>
    </row>
    <row r="2271" spans="1:90">
      <c r="A2271" s="11"/>
      <c r="B2271" s="373"/>
      <c r="C2271" s="373"/>
      <c r="D2271" s="373"/>
      <c r="E2271" s="13"/>
      <c r="F2271" s="11"/>
      <c r="G2271" s="25"/>
      <c r="H2271" s="31"/>
      <c r="I2271" s="30"/>
      <c r="M2271" s="25"/>
      <c r="N2271" s="31"/>
      <c r="O2271" s="30"/>
      <c r="V2271" s="12"/>
      <c r="W2271" s="12"/>
      <c r="X2271" s="14"/>
      <c r="AB2271" s="25"/>
      <c r="AC2271" s="12"/>
      <c r="AD2271" s="12"/>
      <c r="AK2271" s="12"/>
      <c r="AL2271" s="30"/>
      <c r="AM2271" s="32"/>
      <c r="AQ2271" s="12"/>
      <c r="AR2271" s="12"/>
      <c r="AS2271" s="12"/>
      <c r="AZ2271" s="49"/>
      <c r="BA2271" s="30"/>
      <c r="BB2271" s="12"/>
      <c r="BF2271" s="12"/>
      <c r="BG2271" s="12"/>
      <c r="BH2271" s="12"/>
      <c r="BO2271" s="7"/>
      <c r="BP2271" s="7"/>
      <c r="BQ2271" s="7"/>
      <c r="BU2271" s="7"/>
      <c r="BV2271" s="7"/>
      <c r="BW2271" s="7"/>
      <c r="CD2271" s="7"/>
      <c r="CE2271" s="7"/>
      <c r="CF2271" s="7"/>
      <c r="CJ2271" s="7"/>
      <c r="CK2271" s="7"/>
      <c r="CL2271" s="7"/>
    </row>
    <row r="2272" spans="1:90">
      <c r="A2272" s="11"/>
      <c r="B2272" s="373"/>
      <c r="C2272" s="373"/>
      <c r="D2272" s="373"/>
      <c r="E2272" s="13"/>
      <c r="F2272" s="11"/>
      <c r="G2272" s="25"/>
      <c r="H2272" s="31"/>
      <c r="I2272" s="30"/>
      <c r="M2272" s="25"/>
      <c r="N2272" s="31"/>
      <c r="O2272" s="30"/>
      <c r="V2272" s="12"/>
      <c r="W2272" s="12"/>
      <c r="X2272" s="14"/>
      <c r="AB2272" s="25"/>
      <c r="AC2272" s="12"/>
      <c r="AD2272" s="12"/>
      <c r="AK2272" s="12"/>
      <c r="AL2272" s="30"/>
      <c r="AM2272" s="32"/>
      <c r="AQ2272" s="12"/>
      <c r="AR2272" s="12"/>
      <c r="AS2272" s="12"/>
      <c r="AZ2272" s="49"/>
      <c r="BA2272" s="30"/>
      <c r="BB2272" s="12"/>
      <c r="BF2272" s="12"/>
      <c r="BG2272" s="12"/>
      <c r="BH2272" s="12"/>
      <c r="BO2272" s="7"/>
      <c r="BP2272" s="7"/>
      <c r="BQ2272" s="7"/>
      <c r="BU2272" s="7"/>
      <c r="BV2272" s="7"/>
      <c r="BW2272" s="7"/>
      <c r="CD2272" s="7"/>
      <c r="CE2272" s="7"/>
      <c r="CF2272" s="7"/>
      <c r="CJ2272" s="7"/>
      <c r="CK2272" s="7"/>
      <c r="CL2272" s="7"/>
    </row>
    <row r="2273" spans="1:90">
      <c r="A2273" s="11"/>
      <c r="B2273" s="373"/>
      <c r="C2273" s="373"/>
      <c r="D2273" s="373"/>
      <c r="E2273" s="13"/>
      <c r="F2273" s="11"/>
      <c r="G2273" s="25"/>
      <c r="H2273" s="31"/>
      <c r="I2273" s="30"/>
      <c r="M2273" s="25"/>
      <c r="N2273" s="31"/>
      <c r="O2273" s="30"/>
      <c r="V2273" s="12"/>
      <c r="W2273" s="12"/>
      <c r="X2273" s="14"/>
      <c r="AB2273" s="25"/>
      <c r="AC2273" s="12"/>
      <c r="AD2273" s="12"/>
      <c r="AK2273" s="12"/>
      <c r="AL2273" s="30"/>
      <c r="AM2273" s="32"/>
      <c r="AQ2273" s="12"/>
      <c r="AR2273" s="12"/>
      <c r="AS2273" s="12"/>
      <c r="AZ2273" s="49"/>
      <c r="BA2273" s="30"/>
      <c r="BB2273" s="12"/>
      <c r="BF2273" s="12"/>
      <c r="BG2273" s="12"/>
      <c r="BH2273" s="12"/>
      <c r="BO2273" s="7"/>
      <c r="BP2273" s="7"/>
      <c r="BQ2273" s="7"/>
      <c r="BU2273" s="7"/>
      <c r="BV2273" s="7"/>
      <c r="BW2273" s="7"/>
      <c r="CD2273" s="7"/>
      <c r="CE2273" s="7"/>
      <c r="CF2273" s="7"/>
      <c r="CJ2273" s="7"/>
      <c r="CK2273" s="7"/>
      <c r="CL2273" s="7"/>
    </row>
    <row r="2274" spans="1:90">
      <c r="A2274" s="11"/>
      <c r="B2274" s="373"/>
      <c r="C2274" s="373"/>
      <c r="D2274" s="373"/>
      <c r="E2274" s="13"/>
      <c r="F2274" s="11"/>
      <c r="G2274" s="25"/>
      <c r="H2274" s="31"/>
      <c r="I2274" s="30"/>
      <c r="M2274" s="25"/>
      <c r="N2274" s="31"/>
      <c r="O2274" s="30"/>
      <c r="V2274" s="12"/>
      <c r="W2274" s="12"/>
      <c r="X2274" s="14"/>
      <c r="AB2274" s="25"/>
      <c r="AC2274" s="12"/>
      <c r="AD2274" s="12"/>
      <c r="AK2274" s="12"/>
      <c r="AL2274" s="30"/>
      <c r="AM2274" s="32"/>
      <c r="AQ2274" s="12"/>
      <c r="AR2274" s="12"/>
      <c r="AS2274" s="12"/>
      <c r="AZ2274" s="49"/>
      <c r="BA2274" s="30"/>
      <c r="BB2274" s="12"/>
      <c r="BF2274" s="12"/>
      <c r="BG2274" s="12"/>
      <c r="BH2274" s="12"/>
      <c r="BO2274" s="7"/>
      <c r="BP2274" s="7"/>
      <c r="BQ2274" s="7"/>
      <c r="BU2274" s="7"/>
      <c r="BV2274" s="7"/>
      <c r="BW2274" s="7"/>
      <c r="CD2274" s="7"/>
      <c r="CE2274" s="7"/>
      <c r="CF2274" s="7"/>
      <c r="CJ2274" s="7"/>
      <c r="CK2274" s="7"/>
      <c r="CL2274" s="7"/>
    </row>
    <row r="2275" spans="1:90">
      <c r="A2275" s="11"/>
      <c r="B2275" s="373"/>
      <c r="C2275" s="373"/>
      <c r="D2275" s="373"/>
      <c r="E2275" s="13"/>
      <c r="F2275" s="11"/>
      <c r="G2275" s="25"/>
      <c r="H2275" s="31"/>
      <c r="I2275" s="30"/>
      <c r="M2275" s="25"/>
      <c r="N2275" s="31"/>
      <c r="O2275" s="30"/>
      <c r="V2275" s="12"/>
      <c r="W2275" s="12"/>
      <c r="X2275" s="14"/>
      <c r="AB2275" s="25"/>
      <c r="AC2275" s="12"/>
      <c r="AD2275" s="12"/>
      <c r="AK2275" s="12"/>
      <c r="AL2275" s="30"/>
      <c r="AM2275" s="32"/>
      <c r="AQ2275" s="12"/>
      <c r="AR2275" s="12"/>
      <c r="AS2275" s="12"/>
      <c r="AZ2275" s="49"/>
      <c r="BA2275" s="30"/>
      <c r="BB2275" s="12"/>
      <c r="BF2275" s="12"/>
      <c r="BG2275" s="12"/>
      <c r="BH2275" s="12"/>
      <c r="BO2275" s="7"/>
      <c r="BP2275" s="7"/>
      <c r="BQ2275" s="7"/>
      <c r="BU2275" s="7"/>
      <c r="BV2275" s="7"/>
      <c r="BW2275" s="7"/>
      <c r="CD2275" s="7"/>
      <c r="CE2275" s="7"/>
      <c r="CF2275" s="7"/>
      <c r="CJ2275" s="7"/>
      <c r="CK2275" s="7"/>
      <c r="CL2275" s="7"/>
    </row>
    <row r="2276" spans="1:90">
      <c r="A2276" s="11"/>
      <c r="B2276" s="373"/>
      <c r="C2276" s="373"/>
      <c r="D2276" s="373"/>
      <c r="E2276" s="13"/>
      <c r="F2276" s="11"/>
      <c r="G2276" s="25"/>
      <c r="H2276" s="31"/>
      <c r="I2276" s="30"/>
      <c r="M2276" s="25"/>
      <c r="N2276" s="31"/>
      <c r="O2276" s="30"/>
      <c r="V2276" s="12"/>
      <c r="W2276" s="12"/>
      <c r="X2276" s="14"/>
      <c r="AB2276" s="25"/>
      <c r="AC2276" s="12"/>
      <c r="AD2276" s="12"/>
      <c r="AK2276" s="12"/>
      <c r="AL2276" s="30"/>
      <c r="AM2276" s="32"/>
      <c r="AQ2276" s="12"/>
      <c r="AR2276" s="12"/>
      <c r="AS2276" s="12"/>
      <c r="AZ2276" s="49"/>
      <c r="BA2276" s="30"/>
      <c r="BB2276" s="12"/>
      <c r="BF2276" s="12"/>
      <c r="BG2276" s="12"/>
      <c r="BH2276" s="12"/>
      <c r="BO2276" s="7"/>
      <c r="BP2276" s="7"/>
      <c r="BQ2276" s="7"/>
      <c r="BU2276" s="7"/>
      <c r="BV2276" s="7"/>
      <c r="BW2276" s="7"/>
      <c r="CD2276" s="7"/>
      <c r="CE2276" s="7"/>
      <c r="CF2276" s="7"/>
      <c r="CJ2276" s="7"/>
      <c r="CK2276" s="7"/>
      <c r="CL2276" s="7"/>
    </row>
    <row r="2277" spans="1:90">
      <c r="A2277" s="11"/>
      <c r="B2277" s="373"/>
      <c r="C2277" s="373"/>
      <c r="D2277" s="373"/>
      <c r="E2277" s="13"/>
      <c r="F2277" s="11"/>
      <c r="G2277" s="25"/>
      <c r="H2277" s="31"/>
      <c r="I2277" s="30"/>
      <c r="M2277" s="25"/>
      <c r="N2277" s="31"/>
      <c r="O2277" s="30"/>
      <c r="V2277" s="12"/>
      <c r="W2277" s="12"/>
      <c r="X2277" s="14"/>
      <c r="AB2277" s="25"/>
      <c r="AC2277" s="12"/>
      <c r="AD2277" s="12"/>
      <c r="AK2277" s="12"/>
      <c r="AL2277" s="30"/>
      <c r="AM2277" s="32"/>
      <c r="AQ2277" s="12"/>
      <c r="AR2277" s="12"/>
      <c r="AS2277" s="12"/>
      <c r="AZ2277" s="49"/>
      <c r="BA2277" s="30"/>
      <c r="BB2277" s="12"/>
      <c r="BF2277" s="12"/>
      <c r="BG2277" s="12"/>
      <c r="BH2277" s="12"/>
      <c r="BO2277" s="7"/>
      <c r="BP2277" s="7"/>
      <c r="BQ2277" s="7"/>
      <c r="BU2277" s="7"/>
      <c r="BV2277" s="7"/>
      <c r="BW2277" s="7"/>
      <c r="CD2277" s="7"/>
      <c r="CE2277" s="7"/>
      <c r="CF2277" s="7"/>
      <c r="CJ2277" s="7"/>
      <c r="CK2277" s="7"/>
      <c r="CL2277" s="7"/>
    </row>
    <row r="2278" spans="1:90">
      <c r="A2278" s="11"/>
      <c r="B2278" s="373"/>
      <c r="C2278" s="373"/>
      <c r="D2278" s="373"/>
      <c r="E2278" s="13"/>
      <c r="F2278" s="11"/>
      <c r="G2278" s="25"/>
      <c r="H2278" s="31"/>
      <c r="I2278" s="30"/>
      <c r="M2278" s="25"/>
      <c r="N2278" s="31"/>
      <c r="O2278" s="30"/>
      <c r="V2278" s="12"/>
      <c r="W2278" s="12"/>
      <c r="X2278" s="14"/>
      <c r="AB2278" s="25"/>
      <c r="AC2278" s="12"/>
      <c r="AD2278" s="12"/>
      <c r="AK2278" s="12"/>
      <c r="AL2278" s="30"/>
      <c r="AM2278" s="32"/>
      <c r="AQ2278" s="12"/>
      <c r="AR2278" s="12"/>
      <c r="AS2278" s="12"/>
      <c r="AZ2278" s="49"/>
      <c r="BA2278" s="30"/>
      <c r="BB2278" s="12"/>
      <c r="BF2278" s="12"/>
      <c r="BG2278" s="12"/>
      <c r="BH2278" s="12"/>
      <c r="BO2278" s="7"/>
      <c r="BP2278" s="7"/>
      <c r="BQ2278" s="7"/>
      <c r="BU2278" s="7"/>
      <c r="BV2278" s="7"/>
      <c r="BW2278" s="7"/>
      <c r="CD2278" s="7"/>
      <c r="CE2278" s="7"/>
      <c r="CF2278" s="7"/>
      <c r="CJ2278" s="7"/>
      <c r="CK2278" s="7"/>
      <c r="CL2278" s="7"/>
    </row>
    <row r="2279" spans="1:90">
      <c r="A2279" s="11"/>
      <c r="B2279" s="373"/>
      <c r="C2279" s="373"/>
      <c r="D2279" s="373"/>
      <c r="E2279" s="13"/>
      <c r="F2279" s="11"/>
      <c r="G2279" s="25"/>
      <c r="H2279" s="31"/>
      <c r="I2279" s="30"/>
      <c r="M2279" s="25"/>
      <c r="N2279" s="31"/>
      <c r="O2279" s="30"/>
      <c r="V2279" s="12"/>
      <c r="W2279" s="12"/>
      <c r="X2279" s="14"/>
      <c r="AB2279" s="25"/>
      <c r="AC2279" s="12"/>
      <c r="AD2279" s="12"/>
      <c r="AK2279" s="12"/>
      <c r="AL2279" s="30"/>
      <c r="AM2279" s="32"/>
      <c r="AQ2279" s="12"/>
      <c r="AR2279" s="12"/>
      <c r="AS2279" s="12"/>
      <c r="AZ2279" s="49"/>
      <c r="BA2279" s="30"/>
      <c r="BB2279" s="12"/>
      <c r="BF2279" s="12"/>
      <c r="BG2279" s="12"/>
      <c r="BH2279" s="12"/>
      <c r="BO2279" s="7"/>
      <c r="BP2279" s="7"/>
      <c r="BQ2279" s="7"/>
      <c r="BU2279" s="7"/>
      <c r="BV2279" s="7"/>
      <c r="BW2279" s="7"/>
      <c r="CD2279" s="7"/>
      <c r="CE2279" s="7"/>
      <c r="CF2279" s="7"/>
      <c r="CJ2279" s="7"/>
      <c r="CK2279" s="7"/>
      <c r="CL2279" s="7"/>
    </row>
    <row r="2280" spans="1:90">
      <c r="A2280" s="11"/>
      <c r="B2280" s="373"/>
      <c r="C2280" s="373"/>
      <c r="D2280" s="373"/>
      <c r="E2280" s="13"/>
      <c r="F2280" s="11"/>
      <c r="G2280" s="25"/>
      <c r="H2280" s="31"/>
      <c r="I2280" s="30"/>
      <c r="M2280" s="25"/>
      <c r="N2280" s="31"/>
      <c r="O2280" s="30"/>
      <c r="V2280" s="12"/>
      <c r="W2280" s="12"/>
      <c r="X2280" s="14"/>
      <c r="AB2280" s="25"/>
      <c r="AC2280" s="12"/>
      <c r="AD2280" s="12"/>
      <c r="AK2280" s="12"/>
      <c r="AL2280" s="30"/>
      <c r="AM2280" s="32"/>
      <c r="AQ2280" s="12"/>
      <c r="AR2280" s="12"/>
      <c r="AS2280" s="12"/>
      <c r="AZ2280" s="49"/>
      <c r="BA2280" s="30"/>
      <c r="BB2280" s="12"/>
      <c r="BF2280" s="12"/>
      <c r="BG2280" s="12"/>
      <c r="BH2280" s="12"/>
      <c r="BO2280" s="7"/>
      <c r="BP2280" s="7"/>
      <c r="BQ2280" s="7"/>
      <c r="BU2280" s="7"/>
      <c r="BV2280" s="7"/>
      <c r="BW2280" s="7"/>
      <c r="CD2280" s="7"/>
      <c r="CE2280" s="7"/>
      <c r="CF2280" s="7"/>
      <c r="CJ2280" s="7"/>
      <c r="CK2280" s="7"/>
      <c r="CL2280" s="7"/>
    </row>
    <row r="2281" spans="1:90">
      <c r="A2281" s="11"/>
      <c r="B2281" s="373"/>
      <c r="C2281" s="373"/>
      <c r="D2281" s="373"/>
      <c r="E2281" s="13"/>
      <c r="F2281" s="11"/>
      <c r="G2281" s="25"/>
      <c r="H2281" s="31"/>
      <c r="I2281" s="30"/>
      <c r="M2281" s="25"/>
      <c r="N2281" s="31"/>
      <c r="O2281" s="30"/>
      <c r="V2281" s="12"/>
      <c r="W2281" s="12"/>
      <c r="X2281" s="14"/>
      <c r="AB2281" s="25"/>
      <c r="AC2281" s="12"/>
      <c r="AD2281" s="12"/>
      <c r="AK2281" s="12"/>
      <c r="AL2281" s="30"/>
      <c r="AM2281" s="32"/>
      <c r="AQ2281" s="12"/>
      <c r="AR2281" s="12"/>
      <c r="AS2281" s="12"/>
      <c r="AZ2281" s="49"/>
      <c r="BA2281" s="30"/>
      <c r="BB2281" s="12"/>
      <c r="BF2281" s="12"/>
      <c r="BG2281" s="12"/>
      <c r="BH2281" s="12"/>
      <c r="BO2281" s="7"/>
      <c r="BP2281" s="7"/>
      <c r="BQ2281" s="7"/>
      <c r="BU2281" s="7"/>
      <c r="BV2281" s="7"/>
      <c r="BW2281" s="7"/>
      <c r="CD2281" s="7"/>
      <c r="CE2281" s="7"/>
      <c r="CF2281" s="7"/>
      <c r="CJ2281" s="7"/>
      <c r="CK2281" s="7"/>
      <c r="CL2281" s="7"/>
    </row>
    <row r="2282" spans="1:90">
      <c r="A2282" s="11"/>
      <c r="B2282" s="373"/>
      <c r="C2282" s="373"/>
      <c r="D2282" s="373"/>
      <c r="E2282" s="13"/>
      <c r="F2282" s="11"/>
      <c r="G2282" s="25"/>
      <c r="H2282" s="31"/>
      <c r="I2282" s="30"/>
      <c r="M2282" s="25"/>
      <c r="N2282" s="31"/>
      <c r="O2282" s="30"/>
      <c r="V2282" s="12"/>
      <c r="W2282" s="12"/>
      <c r="X2282" s="14"/>
      <c r="AB2282" s="25"/>
      <c r="AC2282" s="12"/>
      <c r="AD2282" s="12"/>
      <c r="AK2282" s="12"/>
      <c r="AL2282" s="30"/>
      <c r="AM2282" s="32"/>
      <c r="AQ2282" s="12"/>
      <c r="AR2282" s="12"/>
      <c r="AS2282" s="12"/>
      <c r="AZ2282" s="49"/>
      <c r="BA2282" s="30"/>
      <c r="BB2282" s="12"/>
      <c r="BF2282" s="12"/>
      <c r="BG2282" s="12"/>
      <c r="BH2282" s="12"/>
      <c r="BO2282" s="7"/>
      <c r="BP2282" s="7"/>
      <c r="BQ2282" s="7"/>
      <c r="BU2282" s="7"/>
      <c r="BV2282" s="7"/>
      <c r="BW2282" s="7"/>
      <c r="CD2282" s="7"/>
      <c r="CE2282" s="7"/>
      <c r="CF2282" s="7"/>
      <c r="CJ2282" s="7"/>
      <c r="CK2282" s="7"/>
      <c r="CL2282" s="7"/>
    </row>
    <row r="2283" spans="1:90">
      <c r="A2283" s="11"/>
      <c r="B2283" s="373"/>
      <c r="C2283" s="373"/>
      <c r="D2283" s="373"/>
      <c r="E2283" s="13"/>
      <c r="F2283" s="11"/>
      <c r="G2283" s="25"/>
      <c r="H2283" s="31"/>
      <c r="I2283" s="30"/>
      <c r="M2283" s="25"/>
      <c r="N2283" s="31"/>
      <c r="O2283" s="30"/>
      <c r="V2283" s="12"/>
      <c r="W2283" s="12"/>
      <c r="X2283" s="14"/>
      <c r="AB2283" s="25"/>
      <c r="AC2283" s="12"/>
      <c r="AD2283" s="12"/>
      <c r="AK2283" s="12"/>
      <c r="AL2283" s="30"/>
      <c r="AM2283" s="32"/>
      <c r="AQ2283" s="12"/>
      <c r="AR2283" s="12"/>
      <c r="AS2283" s="12"/>
      <c r="AZ2283" s="49"/>
      <c r="BA2283" s="30"/>
      <c r="BB2283" s="12"/>
      <c r="BF2283" s="12"/>
      <c r="BG2283" s="12"/>
      <c r="BH2283" s="12"/>
      <c r="BO2283" s="7"/>
      <c r="BP2283" s="7"/>
      <c r="BQ2283" s="7"/>
      <c r="BU2283" s="7"/>
      <c r="BV2283" s="7"/>
      <c r="BW2283" s="7"/>
      <c r="CD2283" s="7"/>
      <c r="CE2283" s="7"/>
      <c r="CF2283" s="7"/>
      <c r="CJ2283" s="7"/>
      <c r="CK2283" s="7"/>
      <c r="CL2283" s="7"/>
    </row>
    <row r="2284" spans="1:90">
      <c r="A2284" s="11"/>
      <c r="B2284" s="373"/>
      <c r="C2284" s="373"/>
      <c r="D2284" s="373"/>
      <c r="E2284" s="13"/>
      <c r="F2284" s="11"/>
      <c r="G2284" s="25"/>
      <c r="H2284" s="31"/>
      <c r="I2284" s="30"/>
      <c r="M2284" s="25"/>
      <c r="N2284" s="31"/>
      <c r="O2284" s="30"/>
      <c r="V2284" s="12"/>
      <c r="W2284" s="12"/>
      <c r="X2284" s="14"/>
      <c r="AB2284" s="25"/>
      <c r="AC2284" s="12"/>
      <c r="AD2284" s="12"/>
      <c r="AK2284" s="12"/>
      <c r="AL2284" s="30"/>
      <c r="AM2284" s="32"/>
      <c r="AQ2284" s="12"/>
      <c r="AR2284" s="12"/>
      <c r="AS2284" s="12"/>
      <c r="AZ2284" s="49"/>
      <c r="BA2284" s="30"/>
      <c r="BB2284" s="12"/>
      <c r="BF2284" s="12"/>
      <c r="BG2284" s="12"/>
      <c r="BH2284" s="12"/>
      <c r="BO2284" s="7"/>
      <c r="BP2284" s="7"/>
      <c r="BQ2284" s="7"/>
      <c r="BU2284" s="7"/>
      <c r="BV2284" s="7"/>
      <c r="BW2284" s="7"/>
      <c r="CD2284" s="7"/>
      <c r="CE2284" s="7"/>
      <c r="CF2284" s="7"/>
      <c r="CJ2284" s="7"/>
      <c r="CK2284" s="7"/>
      <c r="CL2284" s="7"/>
    </row>
    <row r="2285" spans="1:90">
      <c r="A2285" s="11"/>
      <c r="B2285" s="373"/>
      <c r="C2285" s="373"/>
      <c r="D2285" s="373"/>
      <c r="E2285" s="13"/>
      <c r="F2285" s="11"/>
      <c r="G2285" s="25"/>
      <c r="H2285" s="31"/>
      <c r="I2285" s="30"/>
      <c r="M2285" s="25"/>
      <c r="N2285" s="31"/>
      <c r="O2285" s="30"/>
      <c r="V2285" s="12"/>
      <c r="W2285" s="12"/>
      <c r="X2285" s="14"/>
      <c r="AB2285" s="25"/>
      <c r="AC2285" s="12"/>
      <c r="AD2285" s="12"/>
      <c r="AK2285" s="12"/>
      <c r="AL2285" s="30"/>
      <c r="AM2285" s="32"/>
      <c r="AQ2285" s="12"/>
      <c r="AR2285" s="12"/>
      <c r="AS2285" s="12"/>
      <c r="AZ2285" s="49"/>
      <c r="BA2285" s="30"/>
      <c r="BB2285" s="12"/>
      <c r="BF2285" s="12"/>
      <c r="BG2285" s="12"/>
      <c r="BH2285" s="12"/>
      <c r="BO2285" s="7"/>
      <c r="BP2285" s="7"/>
      <c r="BQ2285" s="7"/>
      <c r="BU2285" s="7"/>
      <c r="BV2285" s="7"/>
      <c r="BW2285" s="7"/>
      <c r="CD2285" s="7"/>
      <c r="CE2285" s="7"/>
      <c r="CF2285" s="7"/>
      <c r="CJ2285" s="7"/>
      <c r="CK2285" s="7"/>
      <c r="CL2285" s="7"/>
    </row>
    <row r="2286" spans="1:90">
      <c r="A2286" s="11"/>
      <c r="B2286" s="373"/>
      <c r="C2286" s="373"/>
      <c r="D2286" s="373"/>
      <c r="E2286" s="13"/>
      <c r="F2286" s="11"/>
      <c r="G2286" s="25"/>
      <c r="H2286" s="31"/>
      <c r="I2286" s="30"/>
      <c r="M2286" s="25"/>
      <c r="N2286" s="31"/>
      <c r="O2286" s="30"/>
      <c r="V2286" s="12"/>
      <c r="W2286" s="12"/>
      <c r="X2286" s="14"/>
      <c r="AB2286" s="25"/>
      <c r="AC2286" s="12"/>
      <c r="AD2286" s="12"/>
      <c r="AK2286" s="12"/>
      <c r="AL2286" s="30"/>
      <c r="AM2286" s="32"/>
      <c r="AQ2286" s="12"/>
      <c r="AR2286" s="12"/>
      <c r="AS2286" s="12"/>
      <c r="AZ2286" s="49"/>
      <c r="BA2286" s="30"/>
      <c r="BB2286" s="12"/>
      <c r="BF2286" s="12"/>
      <c r="BG2286" s="12"/>
      <c r="BH2286" s="12"/>
      <c r="BO2286" s="7"/>
      <c r="BP2286" s="7"/>
      <c r="BQ2286" s="7"/>
      <c r="BU2286" s="7"/>
      <c r="BV2286" s="7"/>
      <c r="BW2286" s="7"/>
      <c r="CD2286" s="7"/>
      <c r="CE2286" s="7"/>
      <c r="CF2286" s="7"/>
      <c r="CJ2286" s="7"/>
      <c r="CK2286" s="7"/>
      <c r="CL2286" s="7"/>
    </row>
    <row r="2287" spans="1:90">
      <c r="A2287" s="11"/>
      <c r="B2287" s="373"/>
      <c r="C2287" s="373"/>
      <c r="D2287" s="373"/>
      <c r="E2287" s="13"/>
      <c r="F2287" s="11"/>
      <c r="G2287" s="25"/>
      <c r="H2287" s="31"/>
      <c r="I2287" s="30"/>
      <c r="M2287" s="25"/>
      <c r="N2287" s="31"/>
      <c r="O2287" s="30"/>
      <c r="V2287" s="12"/>
      <c r="W2287" s="12"/>
      <c r="X2287" s="14"/>
      <c r="AB2287" s="25"/>
      <c r="AC2287" s="12"/>
      <c r="AD2287" s="12"/>
      <c r="AK2287" s="12"/>
      <c r="AL2287" s="30"/>
      <c r="AM2287" s="32"/>
      <c r="AQ2287" s="12"/>
      <c r="AR2287" s="12"/>
      <c r="AS2287" s="12"/>
      <c r="AZ2287" s="49"/>
      <c r="BA2287" s="30"/>
      <c r="BB2287" s="12"/>
      <c r="BF2287" s="12"/>
      <c r="BG2287" s="12"/>
      <c r="BH2287" s="12"/>
      <c r="BO2287" s="7"/>
      <c r="BP2287" s="7"/>
      <c r="BQ2287" s="7"/>
      <c r="BU2287" s="7"/>
      <c r="BV2287" s="7"/>
      <c r="BW2287" s="7"/>
      <c r="CD2287" s="7"/>
      <c r="CE2287" s="7"/>
      <c r="CF2287" s="7"/>
      <c r="CJ2287" s="7"/>
      <c r="CK2287" s="7"/>
      <c r="CL2287" s="7"/>
    </row>
    <row r="2288" spans="1:90">
      <c r="A2288" s="11"/>
      <c r="B2288" s="373"/>
      <c r="C2288" s="373"/>
      <c r="D2288" s="373"/>
      <c r="E2288" s="13"/>
      <c r="F2288" s="11"/>
      <c r="G2288" s="25"/>
      <c r="H2288" s="31"/>
      <c r="I2288" s="30"/>
      <c r="M2288" s="25"/>
      <c r="N2288" s="31"/>
      <c r="O2288" s="30"/>
      <c r="V2288" s="12"/>
      <c r="W2288" s="12"/>
      <c r="X2288" s="14"/>
      <c r="AB2288" s="25"/>
      <c r="AC2288" s="12"/>
      <c r="AD2288" s="12"/>
      <c r="AK2288" s="12"/>
      <c r="AL2288" s="30"/>
      <c r="AM2288" s="32"/>
      <c r="AQ2288" s="12"/>
      <c r="AR2288" s="12"/>
      <c r="AS2288" s="12"/>
      <c r="AZ2288" s="49"/>
      <c r="BA2288" s="30"/>
      <c r="BB2288" s="12"/>
      <c r="BF2288" s="12"/>
      <c r="BG2288" s="12"/>
      <c r="BH2288" s="12"/>
      <c r="BO2288" s="7"/>
      <c r="BP2288" s="7"/>
      <c r="BQ2288" s="7"/>
      <c r="BU2288" s="7"/>
      <c r="BV2288" s="7"/>
      <c r="BW2288" s="7"/>
      <c r="CD2288" s="7"/>
      <c r="CE2288" s="7"/>
      <c r="CF2288" s="7"/>
      <c r="CJ2288" s="7"/>
      <c r="CK2288" s="7"/>
      <c r="CL2288" s="7"/>
    </row>
    <row r="2289" spans="1:90">
      <c r="A2289" s="11"/>
      <c r="B2289" s="373"/>
      <c r="C2289" s="373"/>
      <c r="D2289" s="373"/>
      <c r="E2289" s="13"/>
      <c r="F2289" s="11"/>
      <c r="G2289" s="25"/>
      <c r="H2289" s="31"/>
      <c r="I2289" s="30"/>
      <c r="M2289" s="25"/>
      <c r="N2289" s="31"/>
      <c r="O2289" s="30"/>
      <c r="V2289" s="12"/>
      <c r="W2289" s="12"/>
      <c r="X2289" s="14"/>
      <c r="AB2289" s="25"/>
      <c r="AC2289" s="12"/>
      <c r="AD2289" s="12"/>
      <c r="AK2289" s="12"/>
      <c r="AL2289" s="30"/>
      <c r="AM2289" s="32"/>
      <c r="AQ2289" s="12"/>
      <c r="AR2289" s="12"/>
      <c r="AS2289" s="12"/>
      <c r="AZ2289" s="49"/>
      <c r="BA2289" s="30"/>
      <c r="BB2289" s="12"/>
      <c r="BF2289" s="12"/>
      <c r="BG2289" s="12"/>
      <c r="BH2289" s="12"/>
      <c r="BO2289" s="7"/>
      <c r="BP2289" s="7"/>
      <c r="BQ2289" s="7"/>
      <c r="BU2289" s="7"/>
      <c r="BV2289" s="7"/>
      <c r="BW2289" s="7"/>
      <c r="CD2289" s="7"/>
      <c r="CE2289" s="7"/>
      <c r="CF2289" s="7"/>
      <c r="CJ2289" s="7"/>
      <c r="CK2289" s="7"/>
      <c r="CL2289" s="7"/>
    </row>
    <row r="2290" spans="1:90">
      <c r="A2290" s="11"/>
      <c r="B2290" s="373"/>
      <c r="C2290" s="373"/>
      <c r="D2290" s="373"/>
      <c r="E2290" s="13"/>
      <c r="F2290" s="11"/>
      <c r="G2290" s="25"/>
      <c r="H2290" s="31"/>
      <c r="I2290" s="30"/>
      <c r="M2290" s="25"/>
      <c r="N2290" s="31"/>
      <c r="O2290" s="30"/>
      <c r="V2290" s="12"/>
      <c r="W2290" s="12"/>
      <c r="X2290" s="14"/>
      <c r="AB2290" s="25"/>
      <c r="AC2290" s="12"/>
      <c r="AD2290" s="12"/>
      <c r="AK2290" s="12"/>
      <c r="AL2290" s="30"/>
      <c r="AM2290" s="32"/>
      <c r="AQ2290" s="12"/>
      <c r="AR2290" s="12"/>
      <c r="AS2290" s="12"/>
      <c r="AZ2290" s="49"/>
      <c r="BA2290" s="30"/>
      <c r="BB2290" s="12"/>
      <c r="BF2290" s="12"/>
      <c r="BG2290" s="12"/>
      <c r="BH2290" s="12"/>
      <c r="BO2290" s="7"/>
      <c r="BP2290" s="7"/>
      <c r="BQ2290" s="7"/>
      <c r="BU2290" s="7"/>
      <c r="BV2290" s="7"/>
      <c r="BW2290" s="7"/>
      <c r="CD2290" s="7"/>
      <c r="CE2290" s="7"/>
      <c r="CF2290" s="7"/>
      <c r="CJ2290" s="7"/>
      <c r="CK2290" s="7"/>
      <c r="CL2290" s="7"/>
    </row>
    <row r="2291" spans="1:90">
      <c r="A2291" s="11"/>
      <c r="B2291" s="373"/>
      <c r="C2291" s="373"/>
      <c r="D2291" s="373"/>
      <c r="E2291" s="13"/>
      <c r="F2291" s="11"/>
      <c r="G2291" s="25"/>
      <c r="H2291" s="31"/>
      <c r="I2291" s="30"/>
      <c r="M2291" s="25"/>
      <c r="N2291" s="31"/>
      <c r="O2291" s="30"/>
      <c r="V2291" s="12"/>
      <c r="W2291" s="12"/>
      <c r="X2291" s="14"/>
      <c r="AB2291" s="25"/>
      <c r="AC2291" s="12"/>
      <c r="AD2291" s="12"/>
      <c r="AK2291" s="12"/>
      <c r="AL2291" s="30"/>
      <c r="AM2291" s="32"/>
      <c r="AQ2291" s="12"/>
      <c r="AR2291" s="12"/>
      <c r="AS2291" s="12"/>
      <c r="AZ2291" s="49"/>
      <c r="BA2291" s="30"/>
      <c r="BB2291" s="12"/>
      <c r="BF2291" s="12"/>
      <c r="BG2291" s="12"/>
      <c r="BH2291" s="12"/>
      <c r="BO2291" s="7"/>
      <c r="BP2291" s="7"/>
      <c r="BQ2291" s="7"/>
      <c r="BU2291" s="7"/>
      <c r="BV2291" s="7"/>
      <c r="BW2291" s="7"/>
      <c r="CD2291" s="7"/>
      <c r="CE2291" s="7"/>
      <c r="CF2291" s="7"/>
      <c r="CJ2291" s="7"/>
      <c r="CK2291" s="7"/>
      <c r="CL2291" s="7"/>
    </row>
    <row r="2292" spans="1:90">
      <c r="A2292" s="11"/>
      <c r="B2292" s="373"/>
      <c r="C2292" s="373"/>
      <c r="D2292" s="373"/>
      <c r="E2292" s="13"/>
      <c r="F2292" s="11"/>
      <c r="G2292" s="25"/>
      <c r="H2292" s="31"/>
      <c r="I2292" s="30"/>
      <c r="M2292" s="25"/>
      <c r="N2292" s="31"/>
      <c r="O2292" s="30"/>
      <c r="V2292" s="12"/>
      <c r="W2292" s="12"/>
      <c r="X2292" s="14"/>
      <c r="AB2292" s="25"/>
      <c r="AC2292" s="12"/>
      <c r="AD2292" s="12"/>
      <c r="AK2292" s="12"/>
      <c r="AL2292" s="30"/>
      <c r="AM2292" s="32"/>
      <c r="AQ2292" s="12"/>
      <c r="AR2292" s="12"/>
      <c r="AS2292" s="12"/>
      <c r="AZ2292" s="49"/>
      <c r="BA2292" s="30"/>
      <c r="BB2292" s="12"/>
      <c r="BF2292" s="12"/>
      <c r="BG2292" s="12"/>
      <c r="BH2292" s="12"/>
      <c r="BO2292" s="7"/>
      <c r="BP2292" s="7"/>
      <c r="BQ2292" s="7"/>
      <c r="BU2292" s="7"/>
      <c r="BV2292" s="7"/>
      <c r="BW2292" s="7"/>
      <c r="CD2292" s="7"/>
      <c r="CE2292" s="7"/>
      <c r="CF2292" s="7"/>
      <c r="CJ2292" s="7"/>
      <c r="CK2292" s="7"/>
      <c r="CL2292" s="7"/>
    </row>
    <row r="2293" spans="1:90">
      <c r="A2293" s="11"/>
      <c r="B2293" s="373"/>
      <c r="C2293" s="373"/>
      <c r="D2293" s="373"/>
      <c r="E2293" s="13"/>
      <c r="F2293" s="11"/>
      <c r="G2293" s="25"/>
      <c r="H2293" s="31"/>
      <c r="I2293" s="30"/>
      <c r="M2293" s="25"/>
      <c r="N2293" s="31"/>
      <c r="O2293" s="30"/>
      <c r="V2293" s="12"/>
      <c r="W2293" s="12"/>
      <c r="X2293" s="14"/>
      <c r="AB2293" s="25"/>
      <c r="AC2293" s="12"/>
      <c r="AD2293" s="12"/>
      <c r="AK2293" s="12"/>
      <c r="AL2293" s="30"/>
      <c r="AM2293" s="32"/>
      <c r="AQ2293" s="12"/>
      <c r="AR2293" s="12"/>
      <c r="AS2293" s="12"/>
      <c r="AZ2293" s="49"/>
      <c r="BA2293" s="30"/>
      <c r="BB2293" s="12"/>
      <c r="BF2293" s="12"/>
      <c r="BG2293" s="12"/>
      <c r="BH2293" s="12"/>
      <c r="BO2293" s="7"/>
      <c r="BP2293" s="7"/>
      <c r="BQ2293" s="7"/>
      <c r="BU2293" s="7"/>
      <c r="BV2293" s="7"/>
      <c r="BW2293" s="7"/>
      <c r="CD2293" s="7"/>
      <c r="CE2293" s="7"/>
      <c r="CF2293" s="7"/>
      <c r="CJ2293" s="7"/>
      <c r="CK2293" s="7"/>
      <c r="CL2293" s="7"/>
    </row>
    <row r="2294" spans="1:90">
      <c r="A2294" s="11"/>
      <c r="B2294" s="373"/>
      <c r="C2294" s="373"/>
      <c r="D2294" s="373"/>
      <c r="E2294" s="13"/>
      <c r="F2294" s="11"/>
      <c r="G2294" s="25"/>
      <c r="H2294" s="31"/>
      <c r="I2294" s="30"/>
      <c r="M2294" s="25"/>
      <c r="N2294" s="31"/>
      <c r="O2294" s="30"/>
      <c r="V2294" s="12"/>
      <c r="W2294" s="12"/>
      <c r="X2294" s="14"/>
      <c r="AB2294" s="25"/>
      <c r="AC2294" s="12"/>
      <c r="AD2294" s="12"/>
      <c r="AK2294" s="12"/>
      <c r="AL2294" s="30"/>
      <c r="AM2294" s="32"/>
      <c r="AQ2294" s="12"/>
      <c r="AR2294" s="12"/>
      <c r="AS2294" s="12"/>
      <c r="AZ2294" s="49"/>
      <c r="BA2294" s="30"/>
      <c r="BB2294" s="12"/>
      <c r="BF2294" s="12"/>
      <c r="BG2294" s="12"/>
      <c r="BH2294" s="12"/>
      <c r="BO2294" s="7"/>
      <c r="BP2294" s="7"/>
      <c r="BQ2294" s="7"/>
      <c r="BU2294" s="7"/>
      <c r="BV2294" s="7"/>
      <c r="BW2294" s="7"/>
      <c r="CD2294" s="7"/>
      <c r="CE2294" s="7"/>
      <c r="CF2294" s="7"/>
      <c r="CJ2294" s="7"/>
      <c r="CK2294" s="7"/>
      <c r="CL2294" s="7"/>
    </row>
    <row r="2295" spans="1:90">
      <c r="A2295" s="11"/>
      <c r="B2295" s="373"/>
      <c r="C2295" s="373"/>
      <c r="D2295" s="373"/>
      <c r="E2295" s="13"/>
      <c r="F2295" s="11"/>
      <c r="G2295" s="25"/>
      <c r="H2295" s="31"/>
      <c r="I2295" s="30"/>
      <c r="M2295" s="25"/>
      <c r="N2295" s="31"/>
      <c r="O2295" s="30"/>
      <c r="V2295" s="12"/>
      <c r="W2295" s="12"/>
      <c r="X2295" s="14"/>
      <c r="AB2295" s="25"/>
      <c r="AC2295" s="12"/>
      <c r="AD2295" s="12"/>
      <c r="AK2295" s="12"/>
      <c r="AL2295" s="30"/>
      <c r="AM2295" s="32"/>
      <c r="AQ2295" s="12"/>
      <c r="AR2295" s="12"/>
      <c r="AS2295" s="12"/>
      <c r="AZ2295" s="49"/>
      <c r="BA2295" s="30"/>
      <c r="BB2295" s="12"/>
      <c r="BF2295" s="12"/>
      <c r="BG2295" s="12"/>
      <c r="BH2295" s="12"/>
      <c r="BO2295" s="7"/>
      <c r="BP2295" s="7"/>
      <c r="BQ2295" s="7"/>
      <c r="BU2295" s="7"/>
      <c r="BV2295" s="7"/>
      <c r="BW2295" s="7"/>
      <c r="CD2295" s="7"/>
      <c r="CE2295" s="7"/>
      <c r="CF2295" s="7"/>
      <c r="CJ2295" s="7"/>
      <c r="CK2295" s="7"/>
      <c r="CL2295" s="7"/>
    </row>
    <row r="2296" spans="1:90">
      <c r="A2296" s="11"/>
      <c r="B2296" s="373"/>
      <c r="C2296" s="373"/>
      <c r="D2296" s="373"/>
      <c r="E2296" s="13"/>
      <c r="F2296" s="11"/>
      <c r="G2296" s="25"/>
      <c r="H2296" s="31"/>
      <c r="I2296" s="30"/>
      <c r="M2296" s="25"/>
      <c r="N2296" s="31"/>
      <c r="O2296" s="30"/>
      <c r="V2296" s="12"/>
      <c r="W2296" s="12"/>
      <c r="X2296" s="14"/>
      <c r="AB2296" s="25"/>
      <c r="AC2296" s="12"/>
      <c r="AD2296" s="12"/>
      <c r="AK2296" s="12"/>
      <c r="AL2296" s="30"/>
      <c r="AM2296" s="32"/>
      <c r="AQ2296" s="12"/>
      <c r="AR2296" s="12"/>
      <c r="AS2296" s="12"/>
      <c r="AZ2296" s="49"/>
      <c r="BA2296" s="30"/>
      <c r="BB2296" s="12"/>
      <c r="BF2296" s="12"/>
      <c r="BG2296" s="12"/>
      <c r="BH2296" s="12"/>
      <c r="BO2296" s="7"/>
      <c r="BP2296" s="7"/>
      <c r="BQ2296" s="7"/>
      <c r="BU2296" s="7"/>
      <c r="BV2296" s="7"/>
      <c r="BW2296" s="7"/>
      <c r="CD2296" s="7"/>
      <c r="CE2296" s="7"/>
      <c r="CF2296" s="7"/>
      <c r="CJ2296" s="7"/>
      <c r="CK2296" s="7"/>
      <c r="CL2296" s="7"/>
    </row>
    <row r="2297" spans="1:90">
      <c r="A2297" s="11"/>
      <c r="B2297" s="373"/>
      <c r="C2297" s="373"/>
      <c r="D2297" s="373"/>
      <c r="E2297" s="13"/>
      <c r="F2297" s="11"/>
      <c r="G2297" s="25"/>
      <c r="H2297" s="31"/>
      <c r="I2297" s="30"/>
      <c r="M2297" s="25"/>
      <c r="N2297" s="31"/>
      <c r="O2297" s="30"/>
      <c r="V2297" s="12"/>
      <c r="W2297" s="12"/>
      <c r="X2297" s="14"/>
      <c r="AB2297" s="25"/>
      <c r="AC2297" s="12"/>
      <c r="AD2297" s="12"/>
      <c r="AK2297" s="12"/>
      <c r="AL2297" s="30"/>
      <c r="AM2297" s="32"/>
      <c r="AQ2297" s="12"/>
      <c r="AR2297" s="12"/>
      <c r="AS2297" s="12"/>
      <c r="AZ2297" s="49"/>
      <c r="BA2297" s="30"/>
      <c r="BB2297" s="12"/>
      <c r="BF2297" s="12"/>
      <c r="BG2297" s="12"/>
      <c r="BH2297" s="12"/>
      <c r="BO2297" s="7"/>
      <c r="BP2297" s="7"/>
      <c r="BQ2297" s="7"/>
      <c r="BU2297" s="7"/>
      <c r="BV2297" s="7"/>
      <c r="BW2297" s="7"/>
      <c r="CD2297" s="7"/>
      <c r="CE2297" s="7"/>
      <c r="CF2297" s="7"/>
      <c r="CJ2297" s="7"/>
      <c r="CK2297" s="7"/>
      <c r="CL2297" s="7"/>
    </row>
    <row r="2298" spans="1:90">
      <c r="A2298" s="11"/>
      <c r="B2298" s="373"/>
      <c r="C2298" s="373"/>
      <c r="D2298" s="373"/>
      <c r="E2298" s="13"/>
      <c r="F2298" s="11"/>
      <c r="G2298" s="25"/>
      <c r="H2298" s="31"/>
      <c r="I2298" s="30"/>
      <c r="M2298" s="25"/>
      <c r="N2298" s="31"/>
      <c r="O2298" s="30"/>
      <c r="V2298" s="12"/>
      <c r="W2298" s="12"/>
      <c r="X2298" s="14"/>
      <c r="AB2298" s="25"/>
      <c r="AC2298" s="12"/>
      <c r="AD2298" s="12"/>
      <c r="AK2298" s="12"/>
      <c r="AL2298" s="30"/>
      <c r="AM2298" s="32"/>
      <c r="AQ2298" s="12"/>
      <c r="AR2298" s="12"/>
      <c r="AS2298" s="12"/>
      <c r="AZ2298" s="49"/>
      <c r="BA2298" s="30"/>
      <c r="BB2298" s="12"/>
      <c r="BF2298" s="12"/>
      <c r="BG2298" s="12"/>
      <c r="BH2298" s="12"/>
      <c r="BO2298" s="7"/>
      <c r="BP2298" s="7"/>
      <c r="BQ2298" s="7"/>
      <c r="BU2298" s="7"/>
      <c r="BV2298" s="7"/>
      <c r="BW2298" s="7"/>
      <c r="CD2298" s="7"/>
      <c r="CE2298" s="7"/>
      <c r="CF2298" s="7"/>
      <c r="CJ2298" s="7"/>
      <c r="CK2298" s="7"/>
      <c r="CL2298" s="7"/>
    </row>
    <row r="2299" spans="1:90">
      <c r="A2299" s="11"/>
      <c r="B2299" s="373"/>
      <c r="C2299" s="373"/>
      <c r="D2299" s="373"/>
      <c r="E2299" s="13"/>
      <c r="F2299" s="11"/>
      <c r="G2299" s="25"/>
      <c r="H2299" s="31"/>
      <c r="I2299" s="30"/>
      <c r="M2299" s="25"/>
      <c r="N2299" s="31"/>
      <c r="O2299" s="30"/>
      <c r="V2299" s="12"/>
      <c r="W2299" s="12"/>
      <c r="X2299" s="14"/>
      <c r="AB2299" s="25"/>
      <c r="AC2299" s="12"/>
      <c r="AD2299" s="12"/>
      <c r="AK2299" s="12"/>
      <c r="AL2299" s="30"/>
      <c r="AM2299" s="32"/>
      <c r="AQ2299" s="12"/>
      <c r="AR2299" s="12"/>
      <c r="AS2299" s="12"/>
      <c r="AZ2299" s="49"/>
      <c r="BA2299" s="30"/>
      <c r="BB2299" s="12"/>
      <c r="BF2299" s="12"/>
      <c r="BG2299" s="12"/>
      <c r="BH2299" s="12"/>
      <c r="BO2299" s="7"/>
      <c r="BP2299" s="7"/>
      <c r="BQ2299" s="7"/>
      <c r="BU2299" s="7"/>
      <c r="BV2299" s="7"/>
      <c r="BW2299" s="7"/>
      <c r="CD2299" s="7"/>
      <c r="CE2299" s="7"/>
      <c r="CF2299" s="7"/>
      <c r="CJ2299" s="7"/>
      <c r="CK2299" s="7"/>
      <c r="CL2299" s="7"/>
    </row>
    <row r="2300" spans="1:90">
      <c r="A2300" s="11"/>
      <c r="B2300" s="373"/>
      <c r="C2300" s="373"/>
      <c r="D2300" s="373"/>
      <c r="E2300" s="13"/>
      <c r="F2300" s="11"/>
      <c r="G2300" s="25"/>
      <c r="H2300" s="31"/>
      <c r="I2300" s="30"/>
      <c r="M2300" s="25"/>
      <c r="N2300" s="31"/>
      <c r="O2300" s="30"/>
      <c r="V2300" s="12"/>
      <c r="W2300" s="12"/>
      <c r="X2300" s="14"/>
      <c r="AB2300" s="25"/>
      <c r="AC2300" s="12"/>
      <c r="AD2300" s="12"/>
      <c r="AK2300" s="12"/>
      <c r="AL2300" s="30"/>
      <c r="AM2300" s="32"/>
      <c r="AQ2300" s="12"/>
      <c r="AR2300" s="12"/>
      <c r="AS2300" s="12"/>
      <c r="AZ2300" s="49"/>
      <c r="BA2300" s="30"/>
      <c r="BB2300" s="12"/>
      <c r="BF2300" s="12"/>
      <c r="BG2300" s="12"/>
      <c r="BH2300" s="12"/>
      <c r="BO2300" s="7"/>
      <c r="BP2300" s="7"/>
      <c r="BQ2300" s="7"/>
      <c r="BU2300" s="7"/>
      <c r="BV2300" s="7"/>
      <c r="BW2300" s="7"/>
      <c r="CD2300" s="7"/>
      <c r="CE2300" s="7"/>
      <c r="CF2300" s="7"/>
      <c r="CJ2300" s="7"/>
      <c r="CK2300" s="7"/>
      <c r="CL2300" s="7"/>
    </row>
    <row r="2301" spans="1:90">
      <c r="A2301" s="11"/>
      <c r="B2301" s="373"/>
      <c r="C2301" s="373"/>
      <c r="D2301" s="373"/>
      <c r="E2301" s="13"/>
      <c r="F2301" s="11"/>
      <c r="G2301" s="25"/>
      <c r="H2301" s="31"/>
      <c r="I2301" s="30"/>
      <c r="M2301" s="25"/>
      <c r="N2301" s="31"/>
      <c r="O2301" s="30"/>
      <c r="V2301" s="12"/>
      <c r="W2301" s="12"/>
      <c r="X2301" s="14"/>
      <c r="AB2301" s="25"/>
      <c r="AC2301" s="12"/>
      <c r="AD2301" s="12"/>
      <c r="AK2301" s="12"/>
      <c r="AL2301" s="30"/>
      <c r="AM2301" s="32"/>
      <c r="AQ2301" s="12"/>
      <c r="AR2301" s="12"/>
      <c r="AS2301" s="12"/>
      <c r="AZ2301" s="49"/>
      <c r="BA2301" s="30"/>
      <c r="BB2301" s="12"/>
      <c r="BF2301" s="12"/>
      <c r="BG2301" s="12"/>
      <c r="BH2301" s="12"/>
      <c r="BO2301" s="7"/>
      <c r="BP2301" s="7"/>
      <c r="BQ2301" s="7"/>
      <c r="BU2301" s="7"/>
      <c r="BV2301" s="7"/>
      <c r="BW2301" s="7"/>
      <c r="CD2301" s="7"/>
      <c r="CE2301" s="7"/>
      <c r="CF2301" s="7"/>
      <c r="CJ2301" s="7"/>
      <c r="CK2301" s="7"/>
      <c r="CL2301" s="7"/>
    </row>
    <row r="2302" spans="1:90">
      <c r="A2302" s="11"/>
      <c r="B2302" s="373"/>
      <c r="C2302" s="373"/>
      <c r="D2302" s="373"/>
      <c r="E2302" s="13"/>
      <c r="F2302" s="11"/>
      <c r="G2302" s="25"/>
      <c r="H2302" s="31"/>
      <c r="I2302" s="30"/>
      <c r="M2302" s="25"/>
      <c r="N2302" s="31"/>
      <c r="O2302" s="30"/>
      <c r="V2302" s="12"/>
      <c r="W2302" s="12"/>
      <c r="X2302" s="14"/>
      <c r="AB2302" s="25"/>
      <c r="AC2302" s="12"/>
      <c r="AD2302" s="12"/>
      <c r="AK2302" s="12"/>
      <c r="AL2302" s="30"/>
      <c r="AM2302" s="32"/>
      <c r="AQ2302" s="12"/>
      <c r="AR2302" s="12"/>
      <c r="AS2302" s="12"/>
      <c r="AZ2302" s="49"/>
      <c r="BA2302" s="30"/>
      <c r="BB2302" s="12"/>
      <c r="BF2302" s="12"/>
      <c r="BG2302" s="12"/>
      <c r="BH2302" s="12"/>
      <c r="BO2302" s="7"/>
      <c r="BP2302" s="7"/>
      <c r="BQ2302" s="7"/>
      <c r="BU2302" s="7"/>
      <c r="BV2302" s="7"/>
      <c r="BW2302" s="7"/>
      <c r="CD2302" s="7"/>
      <c r="CE2302" s="7"/>
      <c r="CF2302" s="7"/>
      <c r="CJ2302" s="7"/>
      <c r="CK2302" s="7"/>
      <c r="CL2302" s="7"/>
    </row>
    <row r="2303" spans="1:90">
      <c r="A2303" s="11"/>
      <c r="B2303" s="373"/>
      <c r="C2303" s="373"/>
      <c r="D2303" s="373"/>
      <c r="E2303" s="13"/>
      <c r="F2303" s="11"/>
      <c r="G2303" s="25"/>
      <c r="H2303" s="31"/>
      <c r="I2303" s="30"/>
      <c r="M2303" s="25"/>
      <c r="N2303" s="31"/>
      <c r="O2303" s="30"/>
      <c r="V2303" s="12"/>
      <c r="W2303" s="12"/>
      <c r="X2303" s="14"/>
      <c r="AB2303" s="25"/>
      <c r="AC2303" s="12"/>
      <c r="AD2303" s="12"/>
      <c r="AK2303" s="12"/>
      <c r="AL2303" s="30"/>
      <c r="AM2303" s="32"/>
      <c r="AQ2303" s="12"/>
      <c r="AR2303" s="12"/>
      <c r="AS2303" s="12"/>
      <c r="AZ2303" s="49"/>
      <c r="BA2303" s="30"/>
      <c r="BB2303" s="12"/>
      <c r="BF2303" s="12"/>
      <c r="BG2303" s="12"/>
      <c r="BH2303" s="12"/>
      <c r="BO2303" s="7"/>
      <c r="BP2303" s="7"/>
      <c r="BQ2303" s="7"/>
      <c r="BU2303" s="7"/>
      <c r="BV2303" s="7"/>
      <c r="BW2303" s="7"/>
      <c r="CD2303" s="7"/>
      <c r="CE2303" s="7"/>
      <c r="CF2303" s="7"/>
      <c r="CJ2303" s="7"/>
      <c r="CK2303" s="7"/>
      <c r="CL2303" s="7"/>
    </row>
    <row r="2304" spans="1:90">
      <c r="A2304" s="11"/>
      <c r="B2304" s="373"/>
      <c r="C2304" s="373"/>
      <c r="D2304" s="373"/>
      <c r="E2304" s="13"/>
      <c r="F2304" s="11"/>
      <c r="G2304" s="25"/>
      <c r="H2304" s="31"/>
      <c r="I2304" s="30"/>
      <c r="M2304" s="25"/>
      <c r="N2304" s="31"/>
      <c r="O2304" s="30"/>
      <c r="V2304" s="12"/>
      <c r="W2304" s="12"/>
      <c r="X2304" s="14"/>
      <c r="AB2304" s="25"/>
      <c r="AC2304" s="12"/>
      <c r="AD2304" s="12"/>
      <c r="AK2304" s="12"/>
      <c r="AL2304" s="30"/>
      <c r="AM2304" s="32"/>
      <c r="AQ2304" s="12"/>
      <c r="AR2304" s="12"/>
      <c r="AS2304" s="12"/>
      <c r="AZ2304" s="49"/>
      <c r="BA2304" s="30"/>
      <c r="BB2304" s="12"/>
      <c r="BF2304" s="12"/>
      <c r="BG2304" s="12"/>
      <c r="BH2304" s="12"/>
      <c r="BO2304" s="7"/>
      <c r="BP2304" s="7"/>
      <c r="BQ2304" s="7"/>
      <c r="BU2304" s="7"/>
      <c r="BV2304" s="7"/>
      <c r="BW2304" s="7"/>
      <c r="CD2304" s="7"/>
      <c r="CE2304" s="7"/>
      <c r="CF2304" s="7"/>
      <c r="CJ2304" s="7"/>
      <c r="CK2304" s="7"/>
      <c r="CL2304" s="7"/>
    </row>
    <row r="2305" spans="1:90">
      <c r="A2305" s="11"/>
      <c r="B2305" s="373"/>
      <c r="C2305" s="373"/>
      <c r="D2305" s="373"/>
      <c r="E2305" s="13"/>
      <c r="F2305" s="11"/>
      <c r="G2305" s="25"/>
      <c r="H2305" s="31"/>
      <c r="I2305" s="30"/>
      <c r="M2305" s="25"/>
      <c r="N2305" s="31"/>
      <c r="O2305" s="30"/>
      <c r="V2305" s="12"/>
      <c r="W2305" s="12"/>
      <c r="X2305" s="14"/>
      <c r="AB2305" s="25"/>
      <c r="AC2305" s="12"/>
      <c r="AD2305" s="12"/>
      <c r="AK2305" s="12"/>
      <c r="AL2305" s="30"/>
      <c r="AM2305" s="32"/>
      <c r="AQ2305" s="12"/>
      <c r="AR2305" s="12"/>
      <c r="AS2305" s="12"/>
      <c r="AZ2305" s="49"/>
      <c r="BA2305" s="30"/>
      <c r="BB2305" s="12"/>
      <c r="BF2305" s="12"/>
      <c r="BG2305" s="12"/>
      <c r="BH2305" s="12"/>
      <c r="BO2305" s="7"/>
      <c r="BP2305" s="7"/>
      <c r="BQ2305" s="7"/>
      <c r="BU2305" s="7"/>
      <c r="BV2305" s="7"/>
      <c r="BW2305" s="7"/>
      <c r="CD2305" s="7"/>
      <c r="CE2305" s="7"/>
      <c r="CF2305" s="7"/>
      <c r="CJ2305" s="7"/>
      <c r="CK2305" s="7"/>
      <c r="CL2305" s="7"/>
    </row>
    <row r="2306" spans="1:90">
      <c r="A2306" s="11"/>
      <c r="B2306" s="373"/>
      <c r="C2306" s="373"/>
      <c r="D2306" s="373"/>
      <c r="E2306" s="13"/>
      <c r="F2306" s="11"/>
      <c r="G2306" s="25"/>
      <c r="H2306" s="31"/>
      <c r="I2306" s="30"/>
      <c r="M2306" s="25"/>
      <c r="N2306" s="31"/>
      <c r="O2306" s="30"/>
      <c r="V2306" s="12"/>
      <c r="W2306" s="12"/>
      <c r="X2306" s="14"/>
      <c r="AB2306" s="25"/>
      <c r="AC2306" s="12"/>
      <c r="AD2306" s="12"/>
      <c r="AK2306" s="12"/>
      <c r="AL2306" s="30"/>
      <c r="AM2306" s="32"/>
      <c r="AQ2306" s="12"/>
      <c r="AR2306" s="12"/>
      <c r="AS2306" s="12"/>
      <c r="AZ2306" s="49"/>
      <c r="BA2306" s="30"/>
      <c r="BB2306" s="12"/>
      <c r="BF2306" s="12"/>
      <c r="BG2306" s="12"/>
      <c r="BH2306" s="12"/>
      <c r="BO2306" s="7"/>
      <c r="BP2306" s="7"/>
      <c r="BQ2306" s="7"/>
      <c r="BU2306" s="7"/>
      <c r="BV2306" s="7"/>
      <c r="BW2306" s="7"/>
      <c r="CD2306" s="7"/>
      <c r="CE2306" s="7"/>
      <c r="CF2306" s="7"/>
      <c r="CJ2306" s="7"/>
      <c r="CK2306" s="7"/>
      <c r="CL2306" s="7"/>
    </row>
    <row r="2307" spans="1:90">
      <c r="A2307" s="11"/>
      <c r="B2307" s="373"/>
      <c r="C2307" s="373"/>
      <c r="D2307" s="373"/>
      <c r="E2307" s="13"/>
      <c r="F2307" s="11"/>
      <c r="G2307" s="25"/>
      <c r="H2307" s="31"/>
      <c r="I2307" s="30"/>
      <c r="M2307" s="25"/>
      <c r="N2307" s="31"/>
      <c r="O2307" s="30"/>
      <c r="V2307" s="12"/>
      <c r="W2307" s="12"/>
      <c r="X2307" s="14"/>
      <c r="AB2307" s="25"/>
      <c r="AC2307" s="12"/>
      <c r="AD2307" s="12"/>
      <c r="AK2307" s="12"/>
      <c r="AL2307" s="30"/>
      <c r="AM2307" s="32"/>
      <c r="AQ2307" s="12"/>
      <c r="AR2307" s="12"/>
      <c r="AS2307" s="12"/>
      <c r="AZ2307" s="49"/>
      <c r="BA2307" s="30"/>
      <c r="BB2307" s="12"/>
      <c r="BF2307" s="12"/>
      <c r="BG2307" s="12"/>
      <c r="BH2307" s="12"/>
      <c r="BO2307" s="7"/>
      <c r="BP2307" s="7"/>
      <c r="BQ2307" s="7"/>
      <c r="BU2307" s="7"/>
      <c r="BV2307" s="7"/>
      <c r="BW2307" s="7"/>
      <c r="CD2307" s="7"/>
      <c r="CE2307" s="7"/>
      <c r="CF2307" s="7"/>
      <c r="CJ2307" s="7"/>
      <c r="CK2307" s="7"/>
      <c r="CL2307" s="7"/>
    </row>
    <row r="2308" spans="1:90">
      <c r="A2308" s="11"/>
      <c r="B2308" s="373"/>
      <c r="C2308" s="373"/>
      <c r="D2308" s="373"/>
      <c r="E2308" s="13"/>
      <c r="F2308" s="11"/>
      <c r="G2308" s="25"/>
      <c r="H2308" s="31"/>
      <c r="I2308" s="30"/>
      <c r="M2308" s="25"/>
      <c r="N2308" s="31"/>
      <c r="O2308" s="30"/>
      <c r="V2308" s="12"/>
      <c r="W2308" s="12"/>
      <c r="X2308" s="14"/>
      <c r="AB2308" s="25"/>
      <c r="AC2308" s="12"/>
      <c r="AD2308" s="12"/>
      <c r="AK2308" s="12"/>
      <c r="AL2308" s="30"/>
      <c r="AM2308" s="32"/>
      <c r="AQ2308" s="12"/>
      <c r="AR2308" s="12"/>
      <c r="AS2308" s="12"/>
      <c r="AZ2308" s="49"/>
      <c r="BA2308" s="30"/>
      <c r="BB2308" s="12"/>
      <c r="BF2308" s="12"/>
      <c r="BG2308" s="12"/>
      <c r="BH2308" s="12"/>
      <c r="BO2308" s="7"/>
      <c r="BP2308" s="7"/>
      <c r="BQ2308" s="7"/>
      <c r="BU2308" s="7"/>
      <c r="BV2308" s="7"/>
      <c r="BW2308" s="7"/>
      <c r="CD2308" s="7"/>
      <c r="CE2308" s="7"/>
      <c r="CF2308" s="7"/>
      <c r="CJ2308" s="7"/>
      <c r="CK2308" s="7"/>
      <c r="CL2308" s="7"/>
    </row>
    <row r="2309" spans="1:90">
      <c r="A2309" s="11"/>
      <c r="B2309" s="373"/>
      <c r="C2309" s="373"/>
      <c r="D2309" s="373"/>
      <c r="E2309" s="13"/>
      <c r="F2309" s="11"/>
      <c r="G2309" s="25"/>
      <c r="H2309" s="31"/>
      <c r="I2309" s="30"/>
      <c r="M2309" s="25"/>
      <c r="N2309" s="31"/>
      <c r="O2309" s="30"/>
      <c r="V2309" s="12"/>
      <c r="W2309" s="12"/>
      <c r="X2309" s="14"/>
      <c r="AB2309" s="25"/>
      <c r="AC2309" s="12"/>
      <c r="AD2309" s="12"/>
      <c r="AK2309" s="12"/>
      <c r="AL2309" s="30"/>
      <c r="AM2309" s="32"/>
      <c r="AQ2309" s="12"/>
      <c r="AR2309" s="12"/>
      <c r="AS2309" s="12"/>
      <c r="AZ2309" s="49"/>
      <c r="BA2309" s="30"/>
      <c r="BB2309" s="12"/>
      <c r="BF2309" s="12"/>
      <c r="BG2309" s="12"/>
      <c r="BH2309" s="12"/>
      <c r="BO2309" s="7"/>
      <c r="BP2309" s="7"/>
      <c r="BQ2309" s="7"/>
      <c r="BU2309" s="7"/>
      <c r="BV2309" s="7"/>
      <c r="BW2309" s="7"/>
      <c r="CD2309" s="7"/>
      <c r="CE2309" s="7"/>
      <c r="CF2309" s="7"/>
      <c r="CJ2309" s="7"/>
      <c r="CK2309" s="7"/>
      <c r="CL2309" s="7"/>
    </row>
    <row r="2310" spans="1:90">
      <c r="A2310" s="11"/>
      <c r="B2310" s="373"/>
      <c r="C2310" s="373"/>
      <c r="D2310" s="373"/>
      <c r="E2310" s="13"/>
      <c r="F2310" s="11"/>
      <c r="G2310" s="25"/>
      <c r="H2310" s="31"/>
      <c r="I2310" s="30"/>
      <c r="M2310" s="25"/>
      <c r="N2310" s="31"/>
      <c r="O2310" s="30"/>
      <c r="V2310" s="12"/>
      <c r="W2310" s="12"/>
      <c r="X2310" s="14"/>
      <c r="AB2310" s="25"/>
      <c r="AC2310" s="12"/>
      <c r="AD2310" s="12"/>
      <c r="AK2310" s="12"/>
      <c r="AL2310" s="30"/>
      <c r="AM2310" s="32"/>
      <c r="AQ2310" s="12"/>
      <c r="AR2310" s="12"/>
      <c r="AS2310" s="12"/>
      <c r="AZ2310" s="49"/>
      <c r="BA2310" s="30"/>
      <c r="BB2310" s="12"/>
      <c r="BF2310" s="12"/>
      <c r="BG2310" s="12"/>
      <c r="BH2310" s="12"/>
      <c r="BO2310" s="7"/>
      <c r="BP2310" s="7"/>
      <c r="BQ2310" s="7"/>
      <c r="BU2310" s="7"/>
      <c r="BV2310" s="7"/>
      <c r="BW2310" s="7"/>
      <c r="CD2310" s="7"/>
      <c r="CE2310" s="7"/>
      <c r="CF2310" s="7"/>
      <c r="CJ2310" s="7"/>
      <c r="CK2310" s="7"/>
      <c r="CL2310" s="7"/>
    </row>
    <row r="2311" spans="1:90">
      <c r="A2311" s="11"/>
      <c r="B2311" s="373"/>
      <c r="C2311" s="373"/>
      <c r="D2311" s="373"/>
      <c r="E2311" s="13"/>
      <c r="F2311" s="11"/>
      <c r="G2311" s="25"/>
      <c r="H2311" s="31"/>
      <c r="I2311" s="30"/>
      <c r="M2311" s="25"/>
      <c r="N2311" s="31"/>
      <c r="O2311" s="30"/>
      <c r="V2311" s="12"/>
      <c r="W2311" s="12"/>
      <c r="X2311" s="14"/>
      <c r="AB2311" s="25"/>
      <c r="AC2311" s="12"/>
      <c r="AD2311" s="12"/>
      <c r="AK2311" s="12"/>
      <c r="AL2311" s="30"/>
      <c r="AM2311" s="32"/>
      <c r="AQ2311" s="12"/>
      <c r="AR2311" s="12"/>
      <c r="AS2311" s="12"/>
      <c r="AZ2311" s="49"/>
      <c r="BA2311" s="30"/>
      <c r="BB2311" s="12"/>
      <c r="BF2311" s="12"/>
      <c r="BG2311" s="12"/>
      <c r="BH2311" s="12"/>
      <c r="BO2311" s="7"/>
      <c r="BP2311" s="7"/>
      <c r="BQ2311" s="7"/>
      <c r="BU2311" s="7"/>
      <c r="BV2311" s="7"/>
      <c r="BW2311" s="7"/>
      <c r="CD2311" s="7"/>
      <c r="CE2311" s="7"/>
      <c r="CF2311" s="7"/>
      <c r="CJ2311" s="7"/>
      <c r="CK2311" s="7"/>
      <c r="CL2311" s="7"/>
    </row>
    <row r="2312" spans="1:90">
      <c r="A2312" s="11"/>
      <c r="B2312" s="373"/>
      <c r="C2312" s="373"/>
      <c r="D2312" s="373"/>
      <c r="E2312" s="13"/>
      <c r="F2312" s="11"/>
      <c r="G2312" s="25"/>
      <c r="H2312" s="31"/>
      <c r="I2312" s="30"/>
      <c r="M2312" s="25"/>
      <c r="N2312" s="31"/>
      <c r="O2312" s="30"/>
      <c r="V2312" s="12"/>
      <c r="W2312" s="12"/>
      <c r="X2312" s="14"/>
      <c r="AB2312" s="25"/>
      <c r="AC2312" s="12"/>
      <c r="AD2312" s="12"/>
      <c r="AK2312" s="12"/>
      <c r="AL2312" s="30"/>
      <c r="AM2312" s="32"/>
      <c r="AQ2312" s="12"/>
      <c r="AR2312" s="12"/>
      <c r="AS2312" s="12"/>
      <c r="AZ2312" s="49"/>
      <c r="BA2312" s="30"/>
      <c r="BB2312" s="12"/>
      <c r="BF2312" s="12"/>
      <c r="BG2312" s="12"/>
      <c r="BH2312" s="12"/>
      <c r="BO2312" s="7"/>
      <c r="BP2312" s="7"/>
      <c r="BQ2312" s="7"/>
      <c r="BU2312" s="7"/>
      <c r="BV2312" s="7"/>
      <c r="BW2312" s="7"/>
      <c r="CD2312" s="7"/>
      <c r="CE2312" s="7"/>
      <c r="CF2312" s="7"/>
      <c r="CJ2312" s="7"/>
      <c r="CK2312" s="7"/>
      <c r="CL2312" s="7"/>
    </row>
    <row r="2313" spans="1:90">
      <c r="A2313" s="11"/>
      <c r="B2313" s="373"/>
      <c r="C2313" s="373"/>
      <c r="D2313" s="373"/>
      <c r="E2313" s="13"/>
      <c r="F2313" s="11"/>
      <c r="G2313" s="25"/>
      <c r="H2313" s="31"/>
      <c r="I2313" s="30"/>
      <c r="M2313" s="25"/>
      <c r="N2313" s="31"/>
      <c r="O2313" s="30"/>
      <c r="V2313" s="12"/>
      <c r="W2313" s="12"/>
      <c r="X2313" s="14"/>
      <c r="AB2313" s="25"/>
      <c r="AC2313" s="12"/>
      <c r="AD2313" s="12"/>
      <c r="AK2313" s="12"/>
      <c r="AL2313" s="30"/>
      <c r="AM2313" s="32"/>
      <c r="AQ2313" s="12"/>
      <c r="AR2313" s="12"/>
      <c r="AS2313" s="12"/>
      <c r="AZ2313" s="49"/>
      <c r="BA2313" s="30"/>
      <c r="BB2313" s="12"/>
      <c r="BF2313" s="12"/>
      <c r="BG2313" s="12"/>
      <c r="BH2313" s="12"/>
      <c r="BO2313" s="7"/>
      <c r="BP2313" s="7"/>
      <c r="BQ2313" s="7"/>
      <c r="BU2313" s="7"/>
      <c r="BV2313" s="7"/>
      <c r="BW2313" s="7"/>
      <c r="CD2313" s="7"/>
      <c r="CE2313" s="7"/>
      <c r="CF2313" s="7"/>
      <c r="CJ2313" s="7"/>
      <c r="CK2313" s="7"/>
      <c r="CL2313" s="7"/>
    </row>
    <row r="2314" spans="1:90">
      <c r="A2314" s="11"/>
      <c r="B2314" s="373"/>
      <c r="C2314" s="373"/>
      <c r="D2314" s="373"/>
      <c r="E2314" s="13"/>
      <c r="F2314" s="11"/>
      <c r="G2314" s="25"/>
      <c r="H2314" s="31"/>
      <c r="I2314" s="30"/>
      <c r="M2314" s="25"/>
      <c r="N2314" s="31"/>
      <c r="O2314" s="30"/>
      <c r="V2314" s="12"/>
      <c r="W2314" s="12"/>
      <c r="X2314" s="14"/>
      <c r="AB2314" s="25"/>
      <c r="AC2314" s="12"/>
      <c r="AD2314" s="12"/>
      <c r="AK2314" s="12"/>
      <c r="AL2314" s="30"/>
      <c r="AM2314" s="32"/>
      <c r="AQ2314" s="12"/>
      <c r="AR2314" s="12"/>
      <c r="AS2314" s="12"/>
      <c r="AZ2314" s="49"/>
      <c r="BA2314" s="30"/>
      <c r="BB2314" s="12"/>
      <c r="BF2314" s="12"/>
      <c r="BG2314" s="12"/>
      <c r="BH2314" s="12"/>
      <c r="BO2314" s="7"/>
      <c r="BP2314" s="7"/>
      <c r="BQ2314" s="7"/>
      <c r="BU2314" s="7"/>
      <c r="BV2314" s="7"/>
      <c r="BW2314" s="7"/>
      <c r="CD2314" s="7"/>
      <c r="CE2314" s="7"/>
      <c r="CF2314" s="7"/>
      <c r="CJ2314" s="7"/>
      <c r="CK2314" s="7"/>
      <c r="CL2314" s="7"/>
    </row>
    <row r="2315" spans="1:90">
      <c r="A2315" s="11"/>
      <c r="B2315" s="373"/>
      <c r="C2315" s="373"/>
      <c r="D2315" s="373"/>
      <c r="E2315" s="13"/>
      <c r="F2315" s="11"/>
      <c r="G2315" s="25"/>
      <c r="H2315" s="31"/>
      <c r="I2315" s="30"/>
      <c r="M2315" s="25"/>
      <c r="N2315" s="31"/>
      <c r="O2315" s="30"/>
      <c r="V2315" s="12"/>
      <c r="W2315" s="12"/>
      <c r="X2315" s="14"/>
      <c r="AB2315" s="25"/>
      <c r="AC2315" s="12"/>
      <c r="AD2315" s="12"/>
      <c r="AK2315" s="12"/>
      <c r="AL2315" s="30"/>
      <c r="AM2315" s="32"/>
      <c r="AQ2315" s="12"/>
      <c r="AR2315" s="12"/>
      <c r="AS2315" s="12"/>
      <c r="AZ2315" s="49"/>
      <c r="BA2315" s="30"/>
      <c r="BB2315" s="12"/>
      <c r="BF2315" s="12"/>
      <c r="BG2315" s="12"/>
      <c r="BH2315" s="12"/>
      <c r="BO2315" s="7"/>
      <c r="BP2315" s="7"/>
      <c r="BQ2315" s="7"/>
      <c r="BU2315" s="7"/>
      <c r="BV2315" s="7"/>
      <c r="BW2315" s="7"/>
      <c r="CD2315" s="7"/>
      <c r="CE2315" s="7"/>
      <c r="CF2315" s="7"/>
      <c r="CJ2315" s="7"/>
      <c r="CK2315" s="7"/>
      <c r="CL2315" s="7"/>
    </row>
    <row r="2316" spans="1:90">
      <c r="A2316" s="11"/>
      <c r="B2316" s="373"/>
      <c r="C2316" s="373"/>
      <c r="D2316" s="373"/>
      <c r="E2316" s="13"/>
      <c r="F2316" s="11"/>
      <c r="G2316" s="25"/>
      <c r="H2316" s="31"/>
      <c r="I2316" s="30"/>
      <c r="M2316" s="25"/>
      <c r="N2316" s="31"/>
      <c r="O2316" s="30"/>
      <c r="V2316" s="12"/>
      <c r="W2316" s="12"/>
      <c r="X2316" s="14"/>
      <c r="AB2316" s="25"/>
      <c r="AC2316" s="12"/>
      <c r="AD2316" s="12"/>
      <c r="AK2316" s="12"/>
      <c r="AL2316" s="30"/>
      <c r="AM2316" s="32"/>
      <c r="AQ2316" s="12"/>
      <c r="AR2316" s="12"/>
      <c r="AS2316" s="12"/>
      <c r="AZ2316" s="49"/>
      <c r="BA2316" s="30"/>
      <c r="BB2316" s="12"/>
      <c r="BF2316" s="12"/>
      <c r="BG2316" s="12"/>
      <c r="BH2316" s="12"/>
      <c r="BO2316" s="7"/>
      <c r="BP2316" s="7"/>
      <c r="BQ2316" s="7"/>
      <c r="BU2316" s="7"/>
      <c r="BV2316" s="7"/>
      <c r="BW2316" s="7"/>
      <c r="CD2316" s="7"/>
      <c r="CE2316" s="7"/>
      <c r="CF2316" s="7"/>
      <c r="CJ2316" s="7"/>
      <c r="CK2316" s="7"/>
      <c r="CL2316" s="7"/>
    </row>
    <row r="2317" spans="1:90">
      <c r="A2317" s="11"/>
      <c r="B2317" s="373"/>
      <c r="C2317" s="373"/>
      <c r="D2317" s="373"/>
      <c r="E2317" s="13"/>
      <c r="F2317" s="11"/>
      <c r="G2317" s="25"/>
      <c r="H2317" s="31"/>
      <c r="I2317" s="30"/>
      <c r="M2317" s="25"/>
      <c r="N2317" s="31"/>
      <c r="O2317" s="30"/>
      <c r="V2317" s="12"/>
      <c r="W2317" s="12"/>
      <c r="X2317" s="14"/>
      <c r="AB2317" s="25"/>
      <c r="AC2317" s="12"/>
      <c r="AD2317" s="12"/>
      <c r="AK2317" s="12"/>
      <c r="AL2317" s="30"/>
      <c r="AM2317" s="32"/>
      <c r="AQ2317" s="12"/>
      <c r="AR2317" s="12"/>
      <c r="AS2317" s="12"/>
      <c r="AZ2317" s="49"/>
      <c r="BA2317" s="30"/>
      <c r="BB2317" s="12"/>
      <c r="BF2317" s="12"/>
      <c r="BG2317" s="12"/>
      <c r="BH2317" s="12"/>
      <c r="BO2317" s="7"/>
      <c r="BP2317" s="7"/>
      <c r="BQ2317" s="7"/>
      <c r="BU2317" s="7"/>
      <c r="BV2317" s="7"/>
      <c r="BW2317" s="7"/>
      <c r="CD2317" s="7"/>
      <c r="CE2317" s="7"/>
      <c r="CF2317" s="7"/>
      <c r="CJ2317" s="7"/>
      <c r="CK2317" s="7"/>
      <c r="CL2317" s="7"/>
    </row>
    <row r="2318" spans="1:90">
      <c r="A2318" s="11"/>
      <c r="B2318" s="373"/>
      <c r="C2318" s="373"/>
      <c r="D2318" s="373"/>
      <c r="E2318" s="13"/>
      <c r="F2318" s="11"/>
      <c r="G2318" s="25"/>
      <c r="H2318" s="31"/>
      <c r="I2318" s="30"/>
      <c r="M2318" s="25"/>
      <c r="N2318" s="31"/>
      <c r="O2318" s="30"/>
      <c r="V2318" s="12"/>
      <c r="W2318" s="12"/>
      <c r="X2318" s="14"/>
      <c r="AB2318" s="25"/>
      <c r="AC2318" s="12"/>
      <c r="AD2318" s="12"/>
      <c r="AK2318" s="12"/>
      <c r="AL2318" s="30"/>
      <c r="AM2318" s="32"/>
      <c r="AQ2318" s="12"/>
      <c r="AR2318" s="12"/>
      <c r="AS2318" s="12"/>
      <c r="AZ2318" s="49"/>
      <c r="BA2318" s="30"/>
      <c r="BB2318" s="12"/>
      <c r="BF2318" s="12"/>
      <c r="BG2318" s="12"/>
      <c r="BH2318" s="12"/>
      <c r="BO2318" s="7"/>
      <c r="BP2318" s="7"/>
      <c r="BQ2318" s="7"/>
      <c r="BU2318" s="7"/>
      <c r="BV2318" s="7"/>
      <c r="BW2318" s="7"/>
      <c r="CD2318" s="7"/>
      <c r="CE2318" s="7"/>
      <c r="CF2318" s="7"/>
      <c r="CJ2318" s="7"/>
      <c r="CK2318" s="7"/>
      <c r="CL2318" s="7"/>
    </row>
    <row r="2319" spans="1:90">
      <c r="A2319" s="11"/>
      <c r="B2319" s="373"/>
      <c r="C2319" s="373"/>
      <c r="D2319" s="373"/>
      <c r="E2319" s="13"/>
      <c r="F2319" s="11"/>
      <c r="G2319" s="25"/>
      <c r="H2319" s="31"/>
      <c r="I2319" s="30"/>
      <c r="M2319" s="25"/>
      <c r="N2319" s="31"/>
      <c r="O2319" s="30"/>
      <c r="V2319" s="12"/>
      <c r="W2319" s="12"/>
      <c r="X2319" s="14"/>
      <c r="AB2319" s="25"/>
      <c r="AC2319" s="12"/>
      <c r="AD2319" s="12"/>
      <c r="AK2319" s="12"/>
      <c r="AL2319" s="30"/>
      <c r="AM2319" s="32"/>
      <c r="AQ2319" s="12"/>
      <c r="AR2319" s="12"/>
      <c r="AS2319" s="12"/>
      <c r="AZ2319" s="49"/>
      <c r="BA2319" s="30"/>
      <c r="BB2319" s="12"/>
      <c r="BF2319" s="12"/>
      <c r="BG2319" s="12"/>
      <c r="BH2319" s="12"/>
      <c r="BO2319" s="7"/>
      <c r="BP2319" s="7"/>
      <c r="BQ2319" s="7"/>
      <c r="BU2319" s="7"/>
      <c r="BV2319" s="7"/>
      <c r="BW2319" s="7"/>
      <c r="CD2319" s="7"/>
      <c r="CE2319" s="7"/>
      <c r="CF2319" s="7"/>
      <c r="CJ2319" s="7"/>
      <c r="CK2319" s="7"/>
      <c r="CL2319" s="7"/>
    </row>
    <row r="2320" spans="1:90">
      <c r="A2320" s="11"/>
      <c r="B2320" s="373"/>
      <c r="C2320" s="373"/>
      <c r="D2320" s="373"/>
      <c r="E2320" s="13"/>
      <c r="F2320" s="11"/>
      <c r="G2320" s="25"/>
      <c r="H2320" s="31"/>
      <c r="I2320" s="30"/>
      <c r="M2320" s="25"/>
      <c r="N2320" s="31"/>
      <c r="O2320" s="30"/>
      <c r="V2320" s="12"/>
      <c r="W2320" s="12"/>
      <c r="X2320" s="14"/>
      <c r="AB2320" s="25"/>
      <c r="AC2320" s="12"/>
      <c r="AD2320" s="12"/>
      <c r="AK2320" s="12"/>
      <c r="AL2320" s="30"/>
      <c r="AM2320" s="32"/>
      <c r="AQ2320" s="12"/>
      <c r="AR2320" s="12"/>
      <c r="AS2320" s="12"/>
      <c r="AZ2320" s="49"/>
      <c r="BA2320" s="30"/>
      <c r="BB2320" s="12"/>
      <c r="BF2320" s="12"/>
      <c r="BG2320" s="12"/>
      <c r="BH2320" s="12"/>
      <c r="BO2320" s="7"/>
      <c r="BP2320" s="7"/>
      <c r="BQ2320" s="7"/>
      <c r="BU2320" s="7"/>
      <c r="BV2320" s="7"/>
      <c r="BW2320" s="7"/>
      <c r="CD2320" s="7"/>
      <c r="CE2320" s="7"/>
      <c r="CF2320" s="7"/>
      <c r="CJ2320" s="7"/>
      <c r="CK2320" s="7"/>
      <c r="CL2320" s="7"/>
    </row>
    <row r="2321" spans="1:90">
      <c r="A2321" s="11"/>
      <c r="B2321" s="373"/>
      <c r="C2321" s="373"/>
      <c r="D2321" s="373"/>
      <c r="E2321" s="13"/>
      <c r="F2321" s="11"/>
      <c r="G2321" s="25"/>
      <c r="H2321" s="31"/>
      <c r="I2321" s="30"/>
      <c r="M2321" s="25"/>
      <c r="N2321" s="31"/>
      <c r="O2321" s="30"/>
      <c r="V2321" s="12"/>
      <c r="W2321" s="12"/>
      <c r="X2321" s="14"/>
      <c r="AB2321" s="25"/>
      <c r="AC2321" s="12"/>
      <c r="AD2321" s="12"/>
      <c r="AK2321" s="12"/>
      <c r="AL2321" s="30"/>
      <c r="AM2321" s="32"/>
      <c r="AQ2321" s="12"/>
      <c r="AR2321" s="12"/>
      <c r="AS2321" s="12"/>
      <c r="AZ2321" s="49"/>
      <c r="BA2321" s="30"/>
      <c r="BB2321" s="12"/>
      <c r="BF2321" s="12"/>
      <c r="BG2321" s="12"/>
      <c r="BH2321" s="12"/>
      <c r="BO2321" s="7"/>
      <c r="BP2321" s="7"/>
      <c r="BQ2321" s="7"/>
      <c r="BU2321" s="7"/>
      <c r="BV2321" s="7"/>
      <c r="BW2321" s="7"/>
      <c r="CD2321" s="7"/>
      <c r="CE2321" s="7"/>
      <c r="CF2321" s="7"/>
      <c r="CJ2321" s="7"/>
      <c r="CK2321" s="7"/>
      <c r="CL2321" s="7"/>
    </row>
    <row r="2322" spans="1:90">
      <c r="A2322" s="11"/>
      <c r="B2322" s="373"/>
      <c r="C2322" s="373"/>
      <c r="D2322" s="373"/>
      <c r="E2322" s="13"/>
      <c r="F2322" s="11"/>
      <c r="G2322" s="25"/>
      <c r="H2322" s="31"/>
      <c r="I2322" s="30"/>
      <c r="M2322" s="25"/>
      <c r="N2322" s="31"/>
      <c r="O2322" s="30"/>
      <c r="V2322" s="12"/>
      <c r="W2322" s="12"/>
      <c r="X2322" s="14"/>
      <c r="AB2322" s="25"/>
      <c r="AC2322" s="12"/>
      <c r="AD2322" s="12"/>
      <c r="AK2322" s="12"/>
      <c r="AL2322" s="30"/>
      <c r="AM2322" s="32"/>
      <c r="AQ2322" s="12"/>
      <c r="AR2322" s="12"/>
      <c r="AS2322" s="12"/>
      <c r="AZ2322" s="49"/>
      <c r="BA2322" s="30"/>
      <c r="BB2322" s="12"/>
      <c r="BF2322" s="12"/>
      <c r="BG2322" s="12"/>
      <c r="BH2322" s="12"/>
      <c r="BO2322" s="7"/>
      <c r="BP2322" s="7"/>
      <c r="BQ2322" s="7"/>
      <c r="BU2322" s="7"/>
      <c r="BV2322" s="7"/>
      <c r="BW2322" s="7"/>
      <c r="CD2322" s="7"/>
      <c r="CE2322" s="7"/>
      <c r="CF2322" s="7"/>
      <c r="CJ2322" s="7"/>
      <c r="CK2322" s="7"/>
      <c r="CL2322" s="7"/>
    </row>
    <row r="2323" spans="1:90">
      <c r="A2323" s="11"/>
      <c r="B2323" s="373"/>
      <c r="C2323" s="373"/>
      <c r="D2323" s="373"/>
      <c r="E2323" s="13"/>
      <c r="F2323" s="11"/>
      <c r="G2323" s="25"/>
      <c r="H2323" s="31"/>
      <c r="I2323" s="30"/>
      <c r="M2323" s="25"/>
      <c r="N2323" s="31"/>
      <c r="O2323" s="30"/>
      <c r="V2323" s="12"/>
      <c r="W2323" s="12"/>
      <c r="X2323" s="14"/>
      <c r="AB2323" s="25"/>
      <c r="AC2323" s="12"/>
      <c r="AD2323" s="12"/>
      <c r="AK2323" s="12"/>
      <c r="AL2323" s="30"/>
      <c r="AM2323" s="32"/>
      <c r="AQ2323" s="12"/>
      <c r="AR2323" s="12"/>
      <c r="AS2323" s="12"/>
      <c r="AZ2323" s="49"/>
      <c r="BA2323" s="30"/>
      <c r="BB2323" s="12"/>
      <c r="BF2323" s="12"/>
      <c r="BG2323" s="12"/>
      <c r="BH2323" s="12"/>
      <c r="BO2323" s="7"/>
      <c r="BP2323" s="7"/>
      <c r="BQ2323" s="7"/>
      <c r="BU2323" s="7"/>
      <c r="BV2323" s="7"/>
      <c r="BW2323" s="7"/>
      <c r="CD2323" s="7"/>
      <c r="CE2323" s="7"/>
      <c r="CF2323" s="7"/>
      <c r="CJ2323" s="7"/>
      <c r="CK2323" s="7"/>
      <c r="CL2323" s="7"/>
    </row>
    <row r="2324" spans="1:90">
      <c r="A2324" s="11"/>
      <c r="B2324" s="373"/>
      <c r="C2324" s="373"/>
      <c r="D2324" s="373"/>
      <c r="E2324" s="13"/>
      <c r="F2324" s="11"/>
      <c r="G2324" s="25"/>
      <c r="H2324" s="31"/>
      <c r="I2324" s="30"/>
      <c r="M2324" s="25"/>
      <c r="N2324" s="31"/>
      <c r="O2324" s="30"/>
      <c r="V2324" s="12"/>
      <c r="W2324" s="12"/>
      <c r="X2324" s="14"/>
      <c r="AB2324" s="25"/>
      <c r="AC2324" s="12"/>
      <c r="AD2324" s="12"/>
      <c r="AK2324" s="12"/>
      <c r="AL2324" s="30"/>
      <c r="AM2324" s="32"/>
      <c r="AQ2324" s="12"/>
      <c r="AR2324" s="12"/>
      <c r="AS2324" s="12"/>
      <c r="AZ2324" s="49"/>
      <c r="BA2324" s="30"/>
      <c r="BB2324" s="12"/>
      <c r="BF2324" s="12"/>
      <c r="BG2324" s="12"/>
      <c r="BH2324" s="12"/>
      <c r="BO2324" s="7"/>
      <c r="BP2324" s="7"/>
      <c r="BQ2324" s="7"/>
      <c r="BU2324" s="7"/>
      <c r="BV2324" s="7"/>
      <c r="BW2324" s="7"/>
      <c r="CD2324" s="7"/>
      <c r="CE2324" s="7"/>
      <c r="CF2324" s="7"/>
      <c r="CJ2324" s="7"/>
      <c r="CK2324" s="7"/>
      <c r="CL2324" s="7"/>
    </row>
    <row r="2325" spans="1:90">
      <c r="A2325" s="11"/>
      <c r="B2325" s="373"/>
      <c r="C2325" s="373"/>
      <c r="D2325" s="373"/>
      <c r="E2325" s="13"/>
      <c r="F2325" s="11"/>
      <c r="G2325" s="25"/>
      <c r="H2325" s="31"/>
      <c r="I2325" s="30"/>
      <c r="M2325" s="25"/>
      <c r="N2325" s="31"/>
      <c r="O2325" s="30"/>
      <c r="V2325" s="12"/>
      <c r="W2325" s="12"/>
      <c r="X2325" s="14"/>
      <c r="AB2325" s="25"/>
      <c r="AC2325" s="12"/>
      <c r="AD2325" s="12"/>
      <c r="AK2325" s="12"/>
      <c r="AL2325" s="30"/>
      <c r="AM2325" s="32"/>
      <c r="AQ2325" s="12"/>
      <c r="AR2325" s="12"/>
      <c r="AS2325" s="12"/>
      <c r="AZ2325" s="49"/>
      <c r="BA2325" s="30"/>
      <c r="BB2325" s="12"/>
      <c r="BF2325" s="12"/>
      <c r="BG2325" s="12"/>
      <c r="BH2325" s="12"/>
      <c r="BO2325" s="7"/>
      <c r="BP2325" s="7"/>
      <c r="BQ2325" s="7"/>
      <c r="BU2325" s="7"/>
      <c r="BV2325" s="7"/>
      <c r="BW2325" s="7"/>
      <c r="CD2325" s="7"/>
      <c r="CE2325" s="7"/>
      <c r="CF2325" s="7"/>
      <c r="CJ2325" s="7"/>
      <c r="CK2325" s="7"/>
      <c r="CL2325" s="7"/>
    </row>
    <row r="2326" spans="1:90">
      <c r="A2326" s="11"/>
      <c r="B2326" s="373"/>
      <c r="C2326" s="373"/>
      <c r="D2326" s="373"/>
      <c r="E2326" s="13"/>
      <c r="F2326" s="11"/>
      <c r="G2326" s="25"/>
      <c r="H2326" s="31"/>
      <c r="I2326" s="30"/>
      <c r="M2326" s="25"/>
      <c r="N2326" s="31"/>
      <c r="O2326" s="30"/>
      <c r="V2326" s="12"/>
      <c r="W2326" s="12"/>
      <c r="X2326" s="14"/>
      <c r="AB2326" s="25"/>
      <c r="AC2326" s="12"/>
      <c r="AD2326" s="12"/>
      <c r="AK2326" s="12"/>
      <c r="AL2326" s="30"/>
      <c r="AM2326" s="32"/>
      <c r="AQ2326" s="12"/>
      <c r="AR2326" s="12"/>
      <c r="AS2326" s="12"/>
      <c r="AZ2326" s="49"/>
      <c r="BA2326" s="30"/>
      <c r="BB2326" s="12"/>
      <c r="BF2326" s="12"/>
      <c r="BG2326" s="12"/>
      <c r="BH2326" s="12"/>
      <c r="BO2326" s="7"/>
      <c r="BP2326" s="7"/>
      <c r="BQ2326" s="7"/>
      <c r="BU2326" s="7"/>
      <c r="BV2326" s="7"/>
      <c r="BW2326" s="7"/>
      <c r="CD2326" s="7"/>
      <c r="CE2326" s="7"/>
      <c r="CF2326" s="7"/>
      <c r="CJ2326" s="7"/>
      <c r="CK2326" s="7"/>
      <c r="CL2326" s="7"/>
    </row>
    <row r="2327" spans="1:90">
      <c r="A2327" s="11"/>
      <c r="B2327" s="373"/>
      <c r="C2327" s="373"/>
      <c r="D2327" s="373"/>
      <c r="E2327" s="13"/>
      <c r="F2327" s="11"/>
      <c r="G2327" s="25"/>
      <c r="H2327" s="31"/>
      <c r="I2327" s="30"/>
      <c r="M2327" s="25"/>
      <c r="N2327" s="31"/>
      <c r="O2327" s="30"/>
      <c r="V2327" s="12"/>
      <c r="W2327" s="12"/>
      <c r="X2327" s="14"/>
      <c r="AB2327" s="25"/>
      <c r="AC2327" s="12"/>
      <c r="AD2327" s="12"/>
      <c r="AK2327" s="12"/>
      <c r="AL2327" s="30"/>
      <c r="AM2327" s="32"/>
      <c r="AQ2327" s="12"/>
      <c r="AR2327" s="12"/>
      <c r="AS2327" s="12"/>
      <c r="AZ2327" s="49"/>
      <c r="BA2327" s="30"/>
      <c r="BB2327" s="12"/>
      <c r="BF2327" s="12"/>
      <c r="BG2327" s="12"/>
      <c r="BH2327" s="12"/>
      <c r="BO2327" s="7"/>
      <c r="BP2327" s="7"/>
      <c r="BQ2327" s="7"/>
      <c r="BU2327" s="7"/>
      <c r="BV2327" s="7"/>
      <c r="BW2327" s="7"/>
      <c r="CD2327" s="7"/>
      <c r="CE2327" s="7"/>
      <c r="CF2327" s="7"/>
      <c r="CJ2327" s="7"/>
      <c r="CK2327" s="7"/>
      <c r="CL2327" s="7"/>
    </row>
    <row r="2328" spans="1:90">
      <c r="A2328" s="11"/>
      <c r="B2328" s="373"/>
      <c r="C2328" s="373"/>
      <c r="D2328" s="373"/>
      <c r="E2328" s="13"/>
      <c r="F2328" s="11"/>
      <c r="G2328" s="25"/>
      <c r="H2328" s="31"/>
      <c r="I2328" s="30"/>
      <c r="M2328" s="25"/>
      <c r="N2328" s="31"/>
      <c r="O2328" s="30"/>
      <c r="V2328" s="12"/>
      <c r="W2328" s="12"/>
      <c r="X2328" s="14"/>
      <c r="AB2328" s="25"/>
      <c r="AC2328" s="12"/>
      <c r="AD2328" s="12"/>
      <c r="AK2328" s="12"/>
      <c r="AL2328" s="30"/>
      <c r="AM2328" s="32"/>
      <c r="AQ2328" s="12"/>
      <c r="AR2328" s="12"/>
      <c r="AS2328" s="12"/>
      <c r="AZ2328" s="49"/>
      <c r="BA2328" s="30"/>
      <c r="BB2328" s="12"/>
      <c r="BF2328" s="12"/>
      <c r="BG2328" s="12"/>
      <c r="BH2328" s="12"/>
      <c r="BO2328" s="7"/>
      <c r="BP2328" s="7"/>
      <c r="BQ2328" s="7"/>
      <c r="BU2328" s="7"/>
      <c r="BV2328" s="7"/>
      <c r="BW2328" s="7"/>
      <c r="CD2328" s="7"/>
      <c r="CE2328" s="7"/>
      <c r="CF2328" s="7"/>
      <c r="CJ2328" s="7"/>
      <c r="CK2328" s="7"/>
      <c r="CL2328" s="7"/>
    </row>
    <row r="2329" spans="1:90">
      <c r="A2329" s="11"/>
      <c r="B2329" s="373"/>
      <c r="C2329" s="373"/>
      <c r="D2329" s="373"/>
      <c r="E2329" s="13"/>
      <c r="F2329" s="11"/>
      <c r="G2329" s="25"/>
      <c r="H2329" s="31"/>
      <c r="I2329" s="30"/>
      <c r="M2329" s="25"/>
      <c r="N2329" s="31"/>
      <c r="O2329" s="30"/>
      <c r="V2329" s="12"/>
      <c r="W2329" s="12"/>
      <c r="X2329" s="14"/>
      <c r="AB2329" s="25"/>
      <c r="AC2329" s="12"/>
      <c r="AD2329" s="12"/>
      <c r="AK2329" s="12"/>
      <c r="AL2329" s="30"/>
      <c r="AM2329" s="32"/>
      <c r="AQ2329" s="12"/>
      <c r="AR2329" s="12"/>
      <c r="AS2329" s="12"/>
      <c r="AZ2329" s="49"/>
      <c r="BA2329" s="30"/>
      <c r="BB2329" s="12"/>
      <c r="BF2329" s="12"/>
      <c r="BG2329" s="12"/>
      <c r="BH2329" s="12"/>
      <c r="BO2329" s="7"/>
      <c r="BP2329" s="7"/>
      <c r="BQ2329" s="7"/>
      <c r="BU2329" s="7"/>
      <c r="BV2329" s="7"/>
      <c r="BW2329" s="7"/>
      <c r="CD2329" s="7"/>
      <c r="CE2329" s="7"/>
      <c r="CF2329" s="7"/>
      <c r="CJ2329" s="7"/>
      <c r="CK2329" s="7"/>
      <c r="CL2329" s="7"/>
    </row>
    <row r="2330" spans="1:90">
      <c r="A2330" s="11"/>
      <c r="B2330" s="373"/>
      <c r="C2330" s="373"/>
      <c r="D2330" s="373"/>
      <c r="E2330" s="13"/>
      <c r="F2330" s="11"/>
      <c r="G2330" s="25"/>
      <c r="H2330" s="31"/>
      <c r="I2330" s="30"/>
      <c r="M2330" s="25"/>
      <c r="N2330" s="31"/>
      <c r="O2330" s="30"/>
      <c r="V2330" s="12"/>
      <c r="W2330" s="12"/>
      <c r="X2330" s="14"/>
      <c r="AB2330" s="25"/>
      <c r="AC2330" s="12"/>
      <c r="AD2330" s="12"/>
      <c r="AK2330" s="12"/>
      <c r="AL2330" s="30"/>
      <c r="AM2330" s="32"/>
      <c r="AQ2330" s="12"/>
      <c r="AR2330" s="12"/>
      <c r="AS2330" s="12"/>
      <c r="AZ2330" s="49"/>
      <c r="BA2330" s="30"/>
      <c r="BB2330" s="12"/>
      <c r="BF2330" s="12"/>
      <c r="BG2330" s="12"/>
      <c r="BH2330" s="12"/>
      <c r="BO2330" s="7"/>
      <c r="BP2330" s="7"/>
      <c r="BQ2330" s="7"/>
      <c r="BU2330" s="7"/>
      <c r="BV2330" s="7"/>
      <c r="BW2330" s="7"/>
      <c r="CD2330" s="7"/>
      <c r="CE2330" s="7"/>
      <c r="CF2330" s="7"/>
      <c r="CJ2330" s="7"/>
      <c r="CK2330" s="7"/>
      <c r="CL2330" s="7"/>
    </row>
    <row r="2331" spans="1:90">
      <c r="A2331" s="11"/>
      <c r="B2331" s="373"/>
      <c r="C2331" s="373"/>
      <c r="D2331" s="373"/>
      <c r="E2331" s="13"/>
      <c r="F2331" s="11"/>
      <c r="G2331" s="25"/>
      <c r="H2331" s="31"/>
      <c r="I2331" s="30"/>
      <c r="M2331" s="25"/>
      <c r="N2331" s="31"/>
      <c r="O2331" s="30"/>
      <c r="V2331" s="12"/>
      <c r="W2331" s="12"/>
      <c r="X2331" s="14"/>
      <c r="AB2331" s="25"/>
      <c r="AC2331" s="12"/>
      <c r="AD2331" s="12"/>
      <c r="AK2331" s="12"/>
      <c r="AL2331" s="30"/>
      <c r="AM2331" s="32"/>
      <c r="AQ2331" s="12"/>
      <c r="AR2331" s="12"/>
      <c r="AS2331" s="12"/>
      <c r="AZ2331" s="49"/>
      <c r="BA2331" s="30"/>
      <c r="BB2331" s="12"/>
      <c r="BF2331" s="12"/>
      <c r="BG2331" s="12"/>
      <c r="BH2331" s="12"/>
      <c r="BO2331" s="7"/>
      <c r="BP2331" s="7"/>
      <c r="BQ2331" s="7"/>
      <c r="BU2331" s="7"/>
      <c r="BV2331" s="7"/>
      <c r="BW2331" s="7"/>
      <c r="CD2331" s="7"/>
      <c r="CE2331" s="7"/>
      <c r="CF2331" s="7"/>
      <c r="CJ2331" s="7"/>
      <c r="CK2331" s="7"/>
      <c r="CL2331" s="7"/>
    </row>
    <row r="2332" spans="1:90">
      <c r="A2332" s="11"/>
      <c r="B2332" s="373"/>
      <c r="C2332" s="373"/>
      <c r="D2332" s="373"/>
      <c r="E2332" s="13"/>
      <c r="F2332" s="11"/>
      <c r="G2332" s="25"/>
      <c r="H2332" s="31"/>
      <c r="I2332" s="30"/>
      <c r="M2332" s="25"/>
      <c r="N2332" s="31"/>
      <c r="O2332" s="30"/>
      <c r="V2332" s="12"/>
      <c r="W2332" s="12"/>
      <c r="X2332" s="14"/>
      <c r="AB2332" s="25"/>
      <c r="AC2332" s="12"/>
      <c r="AD2332" s="12"/>
      <c r="AK2332" s="12"/>
      <c r="AL2332" s="30"/>
      <c r="AM2332" s="32"/>
      <c r="AQ2332" s="12"/>
      <c r="AR2332" s="12"/>
      <c r="AS2332" s="12"/>
      <c r="AZ2332" s="49"/>
      <c r="BA2332" s="30"/>
      <c r="BB2332" s="12"/>
      <c r="BF2332" s="12"/>
      <c r="BG2332" s="12"/>
      <c r="BH2332" s="12"/>
      <c r="BO2332" s="7"/>
      <c r="BP2332" s="7"/>
      <c r="BQ2332" s="7"/>
      <c r="BU2332" s="7"/>
      <c r="BV2332" s="7"/>
      <c r="BW2332" s="7"/>
      <c r="CD2332" s="7"/>
      <c r="CE2332" s="7"/>
      <c r="CF2332" s="7"/>
      <c r="CJ2332" s="7"/>
      <c r="CK2332" s="7"/>
      <c r="CL2332" s="7"/>
    </row>
    <row r="2333" spans="1:90">
      <c r="A2333" s="11"/>
      <c r="B2333" s="373"/>
      <c r="C2333" s="373"/>
      <c r="D2333" s="373"/>
      <c r="E2333" s="13"/>
      <c r="F2333" s="11"/>
      <c r="G2333" s="25"/>
      <c r="H2333" s="31"/>
      <c r="I2333" s="30"/>
      <c r="M2333" s="25"/>
      <c r="N2333" s="31"/>
      <c r="O2333" s="30"/>
      <c r="V2333" s="12"/>
      <c r="W2333" s="12"/>
      <c r="X2333" s="14"/>
      <c r="AB2333" s="25"/>
      <c r="AC2333" s="12"/>
      <c r="AD2333" s="12"/>
      <c r="AK2333" s="12"/>
      <c r="AL2333" s="30"/>
      <c r="AM2333" s="32"/>
      <c r="AQ2333" s="12"/>
      <c r="AR2333" s="12"/>
      <c r="AS2333" s="12"/>
      <c r="AZ2333" s="49"/>
      <c r="BA2333" s="30"/>
      <c r="BB2333" s="12"/>
      <c r="BF2333" s="12"/>
      <c r="BG2333" s="12"/>
      <c r="BH2333" s="12"/>
      <c r="BO2333" s="7"/>
      <c r="BP2333" s="7"/>
      <c r="BQ2333" s="7"/>
      <c r="BU2333" s="7"/>
      <c r="BV2333" s="7"/>
      <c r="BW2333" s="7"/>
      <c r="CD2333" s="7"/>
      <c r="CE2333" s="7"/>
      <c r="CF2333" s="7"/>
      <c r="CJ2333" s="7"/>
      <c r="CK2333" s="7"/>
      <c r="CL2333" s="7"/>
    </row>
    <row r="2334" spans="1:90">
      <c r="A2334" s="11"/>
      <c r="B2334" s="373"/>
      <c r="C2334" s="373"/>
      <c r="D2334" s="373"/>
      <c r="E2334" s="13"/>
      <c r="F2334" s="11"/>
      <c r="G2334" s="25"/>
      <c r="H2334" s="31"/>
      <c r="I2334" s="30"/>
      <c r="M2334" s="25"/>
      <c r="N2334" s="31"/>
      <c r="O2334" s="30"/>
      <c r="V2334" s="12"/>
      <c r="W2334" s="12"/>
      <c r="X2334" s="14"/>
      <c r="AB2334" s="25"/>
      <c r="AC2334" s="12"/>
      <c r="AD2334" s="12"/>
      <c r="AK2334" s="12"/>
      <c r="AL2334" s="30"/>
      <c r="AM2334" s="32"/>
      <c r="AQ2334" s="12"/>
      <c r="AR2334" s="12"/>
      <c r="AS2334" s="12"/>
      <c r="AZ2334" s="49"/>
      <c r="BA2334" s="30"/>
      <c r="BB2334" s="12"/>
      <c r="BF2334" s="12"/>
      <c r="BG2334" s="12"/>
      <c r="BH2334" s="12"/>
      <c r="BO2334" s="7"/>
      <c r="BP2334" s="7"/>
      <c r="BQ2334" s="7"/>
      <c r="BU2334" s="7"/>
      <c r="BV2334" s="7"/>
      <c r="BW2334" s="7"/>
      <c r="CD2334" s="7"/>
      <c r="CE2334" s="7"/>
      <c r="CF2334" s="7"/>
      <c r="CJ2334" s="7"/>
      <c r="CK2334" s="7"/>
      <c r="CL2334" s="7"/>
    </row>
    <row r="2335" spans="1:90">
      <c r="A2335" s="11"/>
      <c r="B2335" s="373"/>
      <c r="C2335" s="373"/>
      <c r="D2335" s="373"/>
      <c r="E2335" s="13"/>
      <c r="F2335" s="11"/>
      <c r="G2335" s="25"/>
      <c r="H2335" s="31"/>
      <c r="I2335" s="30"/>
      <c r="M2335" s="25"/>
      <c r="N2335" s="31"/>
      <c r="O2335" s="30"/>
      <c r="V2335" s="12"/>
      <c r="W2335" s="12"/>
      <c r="X2335" s="14"/>
      <c r="AB2335" s="25"/>
      <c r="AC2335" s="12"/>
      <c r="AD2335" s="12"/>
      <c r="AK2335" s="12"/>
      <c r="AL2335" s="30"/>
      <c r="AM2335" s="32"/>
      <c r="AQ2335" s="12"/>
      <c r="AR2335" s="12"/>
      <c r="AS2335" s="12"/>
      <c r="AZ2335" s="49"/>
      <c r="BA2335" s="30"/>
      <c r="BB2335" s="12"/>
      <c r="BF2335" s="12"/>
      <c r="BG2335" s="12"/>
      <c r="BH2335" s="12"/>
      <c r="BO2335" s="7"/>
      <c r="BP2335" s="7"/>
      <c r="BQ2335" s="7"/>
      <c r="BU2335" s="7"/>
      <c r="BV2335" s="7"/>
      <c r="BW2335" s="7"/>
      <c r="CD2335" s="7"/>
      <c r="CE2335" s="7"/>
      <c r="CF2335" s="7"/>
      <c r="CJ2335" s="7"/>
      <c r="CK2335" s="7"/>
      <c r="CL2335" s="7"/>
    </row>
    <row r="2336" spans="1:90">
      <c r="A2336" s="11"/>
      <c r="B2336" s="373"/>
      <c r="C2336" s="373"/>
      <c r="D2336" s="373"/>
      <c r="E2336" s="13"/>
      <c r="F2336" s="11"/>
      <c r="G2336" s="25"/>
      <c r="H2336" s="31"/>
      <c r="I2336" s="30"/>
      <c r="M2336" s="25"/>
      <c r="N2336" s="31"/>
      <c r="O2336" s="30"/>
      <c r="V2336" s="12"/>
      <c r="W2336" s="12"/>
      <c r="X2336" s="14"/>
      <c r="AB2336" s="25"/>
      <c r="AC2336" s="12"/>
      <c r="AD2336" s="12"/>
      <c r="AK2336" s="12"/>
      <c r="AL2336" s="30"/>
      <c r="AM2336" s="32"/>
      <c r="AQ2336" s="12"/>
      <c r="AR2336" s="12"/>
      <c r="AS2336" s="12"/>
      <c r="AZ2336" s="49"/>
      <c r="BA2336" s="30"/>
      <c r="BB2336" s="12"/>
      <c r="BF2336" s="12"/>
      <c r="BG2336" s="12"/>
      <c r="BH2336" s="12"/>
      <c r="BO2336" s="7"/>
      <c r="BP2336" s="7"/>
      <c r="BQ2336" s="7"/>
      <c r="BU2336" s="7"/>
      <c r="BV2336" s="7"/>
      <c r="BW2336" s="7"/>
      <c r="CD2336" s="7"/>
      <c r="CE2336" s="7"/>
      <c r="CF2336" s="7"/>
      <c r="CJ2336" s="7"/>
      <c r="CK2336" s="7"/>
      <c r="CL2336" s="7"/>
    </row>
    <row r="2337" spans="1:90">
      <c r="A2337" s="11"/>
      <c r="B2337" s="373"/>
      <c r="C2337" s="373"/>
      <c r="D2337" s="373"/>
      <c r="E2337" s="13"/>
      <c r="F2337" s="11"/>
      <c r="G2337" s="25"/>
      <c r="H2337" s="31"/>
      <c r="I2337" s="30"/>
      <c r="M2337" s="25"/>
      <c r="N2337" s="31"/>
      <c r="O2337" s="30"/>
      <c r="V2337" s="12"/>
      <c r="W2337" s="12"/>
      <c r="X2337" s="14"/>
      <c r="AB2337" s="25"/>
      <c r="AC2337" s="12"/>
      <c r="AD2337" s="12"/>
      <c r="AK2337" s="12"/>
      <c r="AL2337" s="30"/>
      <c r="AM2337" s="32"/>
      <c r="AQ2337" s="12"/>
      <c r="AR2337" s="12"/>
      <c r="AS2337" s="12"/>
      <c r="AZ2337" s="49"/>
      <c r="BA2337" s="30"/>
      <c r="BB2337" s="12"/>
      <c r="BF2337" s="12"/>
      <c r="BG2337" s="12"/>
      <c r="BH2337" s="12"/>
      <c r="BO2337" s="7"/>
      <c r="BP2337" s="7"/>
      <c r="BQ2337" s="7"/>
      <c r="BU2337" s="7"/>
      <c r="BV2337" s="7"/>
      <c r="BW2337" s="7"/>
      <c r="CD2337" s="7"/>
      <c r="CE2337" s="7"/>
      <c r="CF2337" s="7"/>
      <c r="CJ2337" s="7"/>
      <c r="CK2337" s="7"/>
      <c r="CL2337" s="7"/>
    </row>
    <row r="2338" spans="1:90">
      <c r="A2338" s="11"/>
      <c r="B2338" s="373"/>
      <c r="C2338" s="373"/>
      <c r="D2338" s="373"/>
      <c r="E2338" s="13"/>
      <c r="F2338" s="11"/>
      <c r="G2338" s="25"/>
      <c r="H2338" s="31"/>
      <c r="I2338" s="30"/>
      <c r="M2338" s="25"/>
      <c r="N2338" s="31"/>
      <c r="O2338" s="30"/>
      <c r="V2338" s="12"/>
      <c r="W2338" s="12"/>
      <c r="X2338" s="14"/>
      <c r="AB2338" s="25"/>
      <c r="AC2338" s="12"/>
      <c r="AD2338" s="12"/>
      <c r="AK2338" s="12"/>
      <c r="AL2338" s="30"/>
      <c r="AM2338" s="32"/>
      <c r="AQ2338" s="12"/>
      <c r="AR2338" s="12"/>
      <c r="AS2338" s="12"/>
      <c r="AZ2338" s="49"/>
      <c r="BA2338" s="30"/>
      <c r="BB2338" s="12"/>
      <c r="BF2338" s="12"/>
      <c r="BG2338" s="12"/>
      <c r="BH2338" s="12"/>
      <c r="BO2338" s="7"/>
      <c r="BP2338" s="7"/>
      <c r="BQ2338" s="7"/>
      <c r="BU2338" s="7"/>
      <c r="BV2338" s="7"/>
      <c r="BW2338" s="7"/>
      <c r="CD2338" s="7"/>
      <c r="CE2338" s="7"/>
      <c r="CF2338" s="7"/>
      <c r="CJ2338" s="7"/>
      <c r="CK2338" s="7"/>
      <c r="CL2338" s="7"/>
    </row>
    <row r="2339" spans="1:90">
      <c r="A2339" s="11"/>
      <c r="B2339" s="373"/>
      <c r="C2339" s="373"/>
      <c r="D2339" s="373"/>
      <c r="E2339" s="13"/>
      <c r="F2339" s="11"/>
      <c r="G2339" s="25"/>
      <c r="H2339" s="31"/>
      <c r="I2339" s="30"/>
      <c r="M2339" s="25"/>
      <c r="N2339" s="31"/>
      <c r="O2339" s="30"/>
      <c r="V2339" s="12"/>
      <c r="W2339" s="12"/>
      <c r="X2339" s="14"/>
      <c r="AB2339" s="25"/>
      <c r="AC2339" s="12"/>
      <c r="AD2339" s="12"/>
      <c r="AK2339" s="12"/>
      <c r="AL2339" s="30"/>
      <c r="AM2339" s="32"/>
      <c r="AQ2339" s="12"/>
      <c r="AR2339" s="12"/>
      <c r="AS2339" s="12"/>
      <c r="AZ2339" s="49"/>
      <c r="BA2339" s="30"/>
      <c r="BB2339" s="12"/>
      <c r="BF2339" s="12"/>
      <c r="BG2339" s="12"/>
      <c r="BH2339" s="12"/>
      <c r="BO2339" s="7"/>
      <c r="BP2339" s="7"/>
      <c r="BQ2339" s="7"/>
      <c r="BU2339" s="7"/>
      <c r="BV2339" s="7"/>
      <c r="BW2339" s="7"/>
      <c r="CD2339" s="7"/>
      <c r="CE2339" s="7"/>
      <c r="CF2339" s="7"/>
      <c r="CJ2339" s="7"/>
      <c r="CK2339" s="7"/>
      <c r="CL2339" s="7"/>
    </row>
    <row r="2340" spans="1:90">
      <c r="A2340" s="11"/>
      <c r="B2340" s="373"/>
      <c r="C2340" s="373"/>
      <c r="D2340" s="373"/>
      <c r="E2340" s="13"/>
      <c r="F2340" s="11"/>
      <c r="G2340" s="25"/>
      <c r="H2340" s="31"/>
      <c r="I2340" s="30"/>
      <c r="M2340" s="25"/>
      <c r="N2340" s="31"/>
      <c r="O2340" s="30"/>
      <c r="V2340" s="12"/>
      <c r="W2340" s="12"/>
      <c r="X2340" s="14"/>
      <c r="AB2340" s="25"/>
      <c r="AC2340" s="12"/>
      <c r="AD2340" s="12"/>
      <c r="AK2340" s="12"/>
      <c r="AL2340" s="30"/>
      <c r="AM2340" s="32"/>
      <c r="AQ2340" s="12"/>
      <c r="AR2340" s="12"/>
      <c r="AS2340" s="12"/>
      <c r="AZ2340" s="49"/>
      <c r="BA2340" s="30"/>
      <c r="BB2340" s="12"/>
      <c r="BF2340" s="12"/>
      <c r="BG2340" s="12"/>
      <c r="BH2340" s="12"/>
      <c r="BO2340" s="7"/>
      <c r="BP2340" s="7"/>
      <c r="BQ2340" s="7"/>
      <c r="BU2340" s="7"/>
      <c r="BV2340" s="7"/>
      <c r="BW2340" s="7"/>
      <c r="CD2340" s="7"/>
      <c r="CE2340" s="7"/>
      <c r="CF2340" s="7"/>
      <c r="CJ2340" s="7"/>
      <c r="CK2340" s="7"/>
      <c r="CL2340" s="7"/>
    </row>
    <row r="2341" spans="1:90">
      <c r="A2341" s="11"/>
      <c r="B2341" s="373"/>
      <c r="C2341" s="373"/>
      <c r="D2341" s="373"/>
      <c r="E2341" s="13"/>
      <c r="F2341" s="11"/>
      <c r="G2341" s="25"/>
      <c r="H2341" s="31"/>
      <c r="I2341" s="30"/>
      <c r="M2341" s="25"/>
      <c r="N2341" s="31"/>
      <c r="O2341" s="30"/>
      <c r="V2341" s="12"/>
      <c r="W2341" s="12"/>
      <c r="X2341" s="14"/>
      <c r="AB2341" s="25"/>
      <c r="AC2341" s="12"/>
      <c r="AD2341" s="12"/>
      <c r="AK2341" s="12"/>
      <c r="AL2341" s="30"/>
      <c r="AM2341" s="32"/>
      <c r="AQ2341" s="12"/>
      <c r="AR2341" s="12"/>
      <c r="AS2341" s="12"/>
      <c r="AZ2341" s="49"/>
      <c r="BA2341" s="30"/>
      <c r="BB2341" s="12"/>
      <c r="BF2341" s="12"/>
      <c r="BG2341" s="12"/>
      <c r="BH2341" s="12"/>
      <c r="BO2341" s="7"/>
      <c r="BP2341" s="7"/>
      <c r="BQ2341" s="7"/>
      <c r="BU2341" s="7"/>
      <c r="BV2341" s="7"/>
      <c r="BW2341" s="7"/>
      <c r="CD2341" s="7"/>
      <c r="CE2341" s="7"/>
      <c r="CF2341" s="7"/>
      <c r="CJ2341" s="7"/>
      <c r="CK2341" s="7"/>
      <c r="CL2341" s="7"/>
    </row>
    <row r="2342" spans="1:90">
      <c r="A2342" s="11"/>
      <c r="B2342" s="373"/>
      <c r="C2342" s="373"/>
      <c r="D2342" s="373"/>
      <c r="E2342" s="13"/>
      <c r="F2342" s="11"/>
      <c r="G2342" s="25"/>
      <c r="H2342" s="31"/>
      <c r="I2342" s="30"/>
      <c r="M2342" s="25"/>
      <c r="N2342" s="31"/>
      <c r="O2342" s="30"/>
      <c r="V2342" s="12"/>
      <c r="W2342" s="12"/>
      <c r="X2342" s="14"/>
      <c r="AB2342" s="25"/>
      <c r="AC2342" s="12"/>
      <c r="AD2342" s="12"/>
      <c r="AK2342" s="12"/>
      <c r="AL2342" s="30"/>
      <c r="AM2342" s="32"/>
      <c r="AQ2342" s="12"/>
      <c r="AR2342" s="12"/>
      <c r="AS2342" s="12"/>
      <c r="AZ2342" s="49"/>
      <c r="BA2342" s="30"/>
      <c r="BB2342" s="12"/>
      <c r="BF2342" s="12"/>
      <c r="BG2342" s="12"/>
      <c r="BH2342" s="12"/>
      <c r="BO2342" s="7"/>
      <c r="BP2342" s="7"/>
      <c r="BQ2342" s="7"/>
      <c r="BU2342" s="7"/>
      <c r="BV2342" s="7"/>
      <c r="BW2342" s="7"/>
      <c r="CD2342" s="7"/>
      <c r="CE2342" s="7"/>
      <c r="CF2342" s="7"/>
      <c r="CJ2342" s="7"/>
      <c r="CK2342" s="7"/>
      <c r="CL2342" s="7"/>
    </row>
    <row r="2343" spans="1:90">
      <c r="A2343" s="11"/>
      <c r="B2343" s="373"/>
      <c r="C2343" s="373"/>
      <c r="D2343" s="373"/>
      <c r="E2343" s="13"/>
      <c r="F2343" s="11"/>
      <c r="G2343" s="25"/>
      <c r="H2343" s="31"/>
      <c r="I2343" s="30"/>
      <c r="M2343" s="25"/>
      <c r="N2343" s="31"/>
      <c r="O2343" s="30"/>
      <c r="V2343" s="12"/>
      <c r="W2343" s="12"/>
      <c r="X2343" s="14"/>
      <c r="AB2343" s="25"/>
      <c r="AC2343" s="12"/>
      <c r="AD2343" s="12"/>
      <c r="AK2343" s="12"/>
      <c r="AL2343" s="30"/>
      <c r="AM2343" s="32"/>
      <c r="AQ2343" s="12"/>
      <c r="AR2343" s="12"/>
      <c r="AS2343" s="12"/>
      <c r="AZ2343" s="49"/>
      <c r="BA2343" s="30"/>
      <c r="BB2343" s="12"/>
      <c r="BF2343" s="12"/>
      <c r="BG2343" s="12"/>
      <c r="BH2343" s="12"/>
      <c r="BO2343" s="7"/>
      <c r="BP2343" s="7"/>
      <c r="BQ2343" s="7"/>
      <c r="BU2343" s="7"/>
      <c r="BV2343" s="7"/>
      <c r="BW2343" s="7"/>
      <c r="CD2343" s="7"/>
      <c r="CE2343" s="7"/>
      <c r="CF2343" s="7"/>
      <c r="CJ2343" s="7"/>
      <c r="CK2343" s="7"/>
      <c r="CL2343" s="7"/>
    </row>
    <row r="2344" spans="1:90">
      <c r="A2344" s="11"/>
      <c r="B2344" s="373"/>
      <c r="C2344" s="373"/>
      <c r="D2344" s="373"/>
      <c r="E2344" s="13"/>
      <c r="F2344" s="11"/>
      <c r="G2344" s="25"/>
      <c r="H2344" s="31"/>
      <c r="I2344" s="30"/>
      <c r="M2344" s="25"/>
      <c r="N2344" s="31"/>
      <c r="O2344" s="30"/>
      <c r="V2344" s="12"/>
      <c r="W2344" s="12"/>
      <c r="X2344" s="14"/>
      <c r="AB2344" s="25"/>
      <c r="AC2344" s="12"/>
      <c r="AD2344" s="12"/>
      <c r="AK2344" s="12"/>
      <c r="AL2344" s="30"/>
      <c r="AM2344" s="32"/>
      <c r="AQ2344" s="12"/>
      <c r="AR2344" s="12"/>
      <c r="AS2344" s="12"/>
      <c r="AZ2344" s="49"/>
      <c r="BA2344" s="30"/>
      <c r="BB2344" s="12"/>
      <c r="BF2344" s="12"/>
      <c r="BG2344" s="12"/>
      <c r="BH2344" s="12"/>
      <c r="BO2344" s="7"/>
      <c r="BP2344" s="7"/>
      <c r="BQ2344" s="7"/>
      <c r="BU2344" s="7"/>
      <c r="BV2344" s="7"/>
      <c r="BW2344" s="7"/>
      <c r="CD2344" s="7"/>
      <c r="CE2344" s="7"/>
      <c r="CF2344" s="7"/>
      <c r="CJ2344" s="7"/>
      <c r="CK2344" s="7"/>
      <c r="CL2344" s="7"/>
    </row>
    <row r="2345" spans="1:90">
      <c r="A2345" s="11"/>
      <c r="B2345" s="373"/>
      <c r="C2345" s="373"/>
      <c r="D2345" s="373"/>
      <c r="E2345" s="13"/>
      <c r="F2345" s="11"/>
      <c r="G2345" s="25"/>
      <c r="H2345" s="31"/>
      <c r="I2345" s="30"/>
      <c r="M2345" s="25"/>
      <c r="N2345" s="31"/>
      <c r="O2345" s="30"/>
      <c r="V2345" s="12"/>
      <c r="W2345" s="12"/>
      <c r="X2345" s="14"/>
      <c r="AB2345" s="25"/>
      <c r="AC2345" s="12"/>
      <c r="AD2345" s="12"/>
      <c r="AK2345" s="12"/>
      <c r="AL2345" s="30"/>
      <c r="AM2345" s="32"/>
      <c r="AQ2345" s="12"/>
      <c r="AR2345" s="12"/>
      <c r="AS2345" s="12"/>
      <c r="AZ2345" s="49"/>
      <c r="BA2345" s="30"/>
      <c r="BB2345" s="12"/>
      <c r="BF2345" s="12"/>
      <c r="BG2345" s="12"/>
      <c r="BH2345" s="12"/>
      <c r="BO2345" s="7"/>
      <c r="BP2345" s="7"/>
      <c r="BQ2345" s="7"/>
      <c r="BU2345" s="7"/>
      <c r="BV2345" s="7"/>
      <c r="BW2345" s="7"/>
      <c r="CD2345" s="7"/>
      <c r="CE2345" s="7"/>
      <c r="CF2345" s="7"/>
      <c r="CJ2345" s="7"/>
      <c r="CK2345" s="7"/>
      <c r="CL2345" s="7"/>
    </row>
    <row r="2346" spans="1:90">
      <c r="A2346" s="11"/>
      <c r="B2346" s="373"/>
      <c r="C2346" s="373"/>
      <c r="D2346" s="373"/>
      <c r="E2346" s="13"/>
      <c r="F2346" s="11"/>
      <c r="G2346" s="25"/>
      <c r="H2346" s="31"/>
      <c r="I2346" s="30"/>
      <c r="M2346" s="25"/>
      <c r="N2346" s="31"/>
      <c r="O2346" s="30"/>
      <c r="V2346" s="12"/>
      <c r="W2346" s="12"/>
      <c r="X2346" s="14"/>
      <c r="AB2346" s="25"/>
      <c r="AC2346" s="12"/>
      <c r="AD2346" s="12"/>
      <c r="AK2346" s="12"/>
      <c r="AL2346" s="30"/>
      <c r="AM2346" s="32"/>
      <c r="AQ2346" s="12"/>
      <c r="AR2346" s="12"/>
      <c r="AS2346" s="12"/>
      <c r="AZ2346" s="49"/>
      <c r="BA2346" s="30"/>
      <c r="BB2346" s="12"/>
      <c r="BF2346" s="12"/>
      <c r="BG2346" s="12"/>
      <c r="BH2346" s="12"/>
      <c r="BO2346" s="7"/>
      <c r="BP2346" s="7"/>
      <c r="BQ2346" s="7"/>
      <c r="BU2346" s="7"/>
      <c r="BV2346" s="7"/>
      <c r="BW2346" s="7"/>
      <c r="CD2346" s="7"/>
      <c r="CE2346" s="7"/>
      <c r="CF2346" s="7"/>
      <c r="CJ2346" s="7"/>
      <c r="CK2346" s="7"/>
      <c r="CL2346" s="7"/>
    </row>
    <row r="2347" spans="1:90">
      <c r="A2347" s="11"/>
      <c r="B2347" s="373"/>
      <c r="C2347" s="373"/>
      <c r="D2347" s="373"/>
      <c r="E2347" s="13"/>
      <c r="F2347" s="11"/>
      <c r="G2347" s="25"/>
      <c r="H2347" s="31"/>
      <c r="I2347" s="30"/>
      <c r="M2347" s="25"/>
      <c r="N2347" s="31"/>
      <c r="O2347" s="30"/>
      <c r="V2347" s="12"/>
      <c r="W2347" s="12"/>
      <c r="X2347" s="14"/>
      <c r="AB2347" s="25"/>
      <c r="AC2347" s="12"/>
      <c r="AD2347" s="12"/>
      <c r="AK2347" s="12"/>
      <c r="AL2347" s="30"/>
      <c r="AM2347" s="32"/>
      <c r="AQ2347" s="12"/>
      <c r="AR2347" s="12"/>
      <c r="AS2347" s="12"/>
      <c r="AZ2347" s="49"/>
      <c r="BA2347" s="30"/>
      <c r="BB2347" s="12"/>
      <c r="BF2347" s="12"/>
      <c r="BG2347" s="12"/>
      <c r="BH2347" s="12"/>
      <c r="BO2347" s="7"/>
      <c r="BP2347" s="7"/>
      <c r="BQ2347" s="7"/>
      <c r="BU2347" s="7"/>
      <c r="BV2347" s="7"/>
      <c r="BW2347" s="7"/>
      <c r="CD2347" s="7"/>
      <c r="CE2347" s="7"/>
      <c r="CF2347" s="7"/>
      <c r="CJ2347" s="7"/>
      <c r="CK2347" s="7"/>
      <c r="CL2347" s="7"/>
    </row>
    <row r="2348" spans="1:90">
      <c r="A2348" s="11"/>
      <c r="B2348" s="373"/>
      <c r="C2348" s="373"/>
      <c r="D2348" s="373"/>
      <c r="E2348" s="13"/>
      <c r="F2348" s="11"/>
      <c r="G2348" s="25"/>
      <c r="H2348" s="31"/>
      <c r="I2348" s="30"/>
      <c r="M2348" s="25"/>
      <c r="N2348" s="31"/>
      <c r="O2348" s="30"/>
      <c r="V2348" s="12"/>
      <c r="W2348" s="12"/>
      <c r="X2348" s="14"/>
      <c r="AB2348" s="25"/>
      <c r="AC2348" s="12"/>
      <c r="AD2348" s="12"/>
      <c r="AK2348" s="12"/>
      <c r="AL2348" s="30"/>
      <c r="AM2348" s="32"/>
      <c r="AQ2348" s="12"/>
      <c r="AR2348" s="12"/>
      <c r="AS2348" s="12"/>
      <c r="AZ2348" s="49"/>
      <c r="BA2348" s="30"/>
      <c r="BB2348" s="12"/>
      <c r="BF2348" s="12"/>
      <c r="BG2348" s="12"/>
      <c r="BH2348" s="12"/>
      <c r="BO2348" s="7"/>
      <c r="BP2348" s="7"/>
      <c r="BQ2348" s="7"/>
      <c r="BU2348" s="7"/>
      <c r="BV2348" s="7"/>
      <c r="BW2348" s="7"/>
      <c r="CD2348" s="7"/>
      <c r="CE2348" s="7"/>
      <c r="CF2348" s="7"/>
      <c r="CJ2348" s="7"/>
      <c r="CK2348" s="7"/>
      <c r="CL2348" s="7"/>
    </row>
    <row r="2349" spans="1:90">
      <c r="A2349" s="11"/>
      <c r="B2349" s="373"/>
      <c r="C2349" s="373"/>
      <c r="D2349" s="373"/>
      <c r="E2349" s="13"/>
      <c r="F2349" s="11"/>
      <c r="G2349" s="25"/>
      <c r="H2349" s="31"/>
      <c r="I2349" s="30"/>
      <c r="M2349" s="25"/>
      <c r="N2349" s="31"/>
      <c r="O2349" s="30"/>
      <c r="V2349" s="12"/>
      <c r="W2349" s="12"/>
      <c r="X2349" s="14"/>
      <c r="AB2349" s="25"/>
      <c r="AC2349" s="12"/>
      <c r="AD2349" s="12"/>
      <c r="AK2349" s="12"/>
      <c r="AL2349" s="30"/>
      <c r="AM2349" s="32"/>
      <c r="AQ2349" s="12"/>
      <c r="AR2349" s="12"/>
      <c r="AS2349" s="12"/>
      <c r="AZ2349" s="49"/>
      <c r="BA2349" s="30"/>
      <c r="BB2349" s="12"/>
      <c r="BF2349" s="12"/>
      <c r="BG2349" s="12"/>
      <c r="BH2349" s="12"/>
      <c r="BO2349" s="7"/>
      <c r="BP2349" s="7"/>
      <c r="BQ2349" s="7"/>
      <c r="BU2349" s="7"/>
      <c r="BV2349" s="7"/>
      <c r="BW2349" s="7"/>
      <c r="CD2349" s="7"/>
      <c r="CE2349" s="7"/>
      <c r="CF2349" s="7"/>
      <c r="CJ2349" s="7"/>
      <c r="CK2349" s="7"/>
      <c r="CL2349" s="7"/>
    </row>
    <row r="2350" spans="1:90">
      <c r="A2350" s="11"/>
      <c r="B2350" s="373"/>
      <c r="C2350" s="373"/>
      <c r="D2350" s="373"/>
      <c r="E2350" s="13"/>
      <c r="F2350" s="11"/>
      <c r="G2350" s="25"/>
      <c r="H2350" s="31"/>
      <c r="I2350" s="30"/>
      <c r="M2350" s="25"/>
      <c r="N2350" s="31"/>
      <c r="O2350" s="30"/>
      <c r="V2350" s="12"/>
      <c r="W2350" s="12"/>
      <c r="X2350" s="14"/>
      <c r="AB2350" s="25"/>
      <c r="AC2350" s="12"/>
      <c r="AD2350" s="12"/>
      <c r="AK2350" s="12"/>
      <c r="AL2350" s="30"/>
      <c r="AM2350" s="32"/>
      <c r="AQ2350" s="12"/>
      <c r="AR2350" s="12"/>
      <c r="AS2350" s="12"/>
      <c r="AZ2350" s="49"/>
      <c r="BA2350" s="30"/>
      <c r="BB2350" s="12"/>
      <c r="BF2350" s="12"/>
      <c r="BG2350" s="12"/>
      <c r="BH2350" s="12"/>
      <c r="BO2350" s="7"/>
      <c r="BP2350" s="7"/>
      <c r="BQ2350" s="7"/>
      <c r="BU2350" s="7"/>
      <c r="BV2350" s="7"/>
      <c r="BW2350" s="7"/>
      <c r="CD2350" s="7"/>
      <c r="CE2350" s="7"/>
      <c r="CF2350" s="7"/>
      <c r="CJ2350" s="7"/>
      <c r="CK2350" s="7"/>
      <c r="CL2350" s="7"/>
    </row>
    <row r="2351" spans="1:90">
      <c r="A2351" s="11"/>
      <c r="B2351" s="373"/>
      <c r="C2351" s="373"/>
      <c r="D2351" s="373"/>
      <c r="E2351" s="13"/>
      <c r="F2351" s="11"/>
      <c r="G2351" s="25"/>
      <c r="H2351" s="31"/>
      <c r="I2351" s="30"/>
      <c r="M2351" s="25"/>
      <c r="N2351" s="31"/>
      <c r="O2351" s="30"/>
      <c r="V2351" s="12"/>
      <c r="W2351" s="12"/>
      <c r="X2351" s="14"/>
      <c r="AB2351" s="25"/>
      <c r="AC2351" s="12"/>
      <c r="AD2351" s="12"/>
      <c r="AK2351" s="12"/>
      <c r="AL2351" s="30"/>
      <c r="AM2351" s="32"/>
      <c r="AQ2351" s="12"/>
      <c r="AR2351" s="12"/>
      <c r="AS2351" s="12"/>
      <c r="AZ2351" s="49"/>
      <c r="BA2351" s="30"/>
      <c r="BB2351" s="12"/>
      <c r="BF2351" s="12"/>
      <c r="BG2351" s="12"/>
      <c r="BH2351" s="12"/>
      <c r="BO2351" s="7"/>
      <c r="BP2351" s="7"/>
      <c r="BQ2351" s="7"/>
      <c r="BU2351" s="7"/>
      <c r="BV2351" s="7"/>
      <c r="BW2351" s="7"/>
      <c r="CD2351" s="7"/>
      <c r="CE2351" s="7"/>
      <c r="CF2351" s="7"/>
      <c r="CJ2351" s="7"/>
      <c r="CK2351" s="7"/>
      <c r="CL2351" s="7"/>
    </row>
    <row r="2352" spans="1:90">
      <c r="A2352" s="11"/>
      <c r="B2352" s="373"/>
      <c r="C2352" s="373"/>
      <c r="D2352" s="373"/>
      <c r="E2352" s="13"/>
      <c r="F2352" s="11"/>
      <c r="G2352" s="25"/>
      <c r="H2352" s="31"/>
      <c r="I2352" s="30"/>
      <c r="M2352" s="25"/>
      <c r="N2352" s="31"/>
      <c r="O2352" s="30"/>
      <c r="V2352" s="12"/>
      <c r="W2352" s="12"/>
      <c r="X2352" s="14"/>
      <c r="AB2352" s="25"/>
      <c r="AC2352" s="12"/>
      <c r="AD2352" s="12"/>
      <c r="AK2352" s="12"/>
      <c r="AL2352" s="30"/>
      <c r="AM2352" s="32"/>
      <c r="AQ2352" s="12"/>
      <c r="AR2352" s="12"/>
      <c r="AS2352" s="12"/>
      <c r="AZ2352" s="49"/>
      <c r="BA2352" s="30"/>
      <c r="BB2352" s="12"/>
      <c r="BF2352" s="12"/>
      <c r="BG2352" s="12"/>
      <c r="BH2352" s="12"/>
      <c r="BO2352" s="7"/>
      <c r="BP2352" s="7"/>
      <c r="BQ2352" s="7"/>
      <c r="BU2352" s="7"/>
      <c r="BV2352" s="7"/>
      <c r="BW2352" s="7"/>
      <c r="CD2352" s="7"/>
      <c r="CE2352" s="7"/>
      <c r="CF2352" s="7"/>
      <c r="CJ2352" s="7"/>
      <c r="CK2352" s="7"/>
      <c r="CL2352" s="7"/>
    </row>
    <row r="2353" spans="1:90">
      <c r="A2353" s="11"/>
      <c r="B2353" s="373"/>
      <c r="C2353" s="373"/>
      <c r="D2353" s="373"/>
      <c r="E2353" s="13"/>
      <c r="F2353" s="11"/>
      <c r="G2353" s="25"/>
      <c r="H2353" s="31"/>
      <c r="I2353" s="30"/>
      <c r="M2353" s="25"/>
      <c r="N2353" s="31"/>
      <c r="O2353" s="30"/>
      <c r="V2353" s="12"/>
      <c r="W2353" s="12"/>
      <c r="X2353" s="14"/>
      <c r="AB2353" s="25"/>
      <c r="AC2353" s="12"/>
      <c r="AD2353" s="12"/>
      <c r="AK2353" s="12"/>
      <c r="AL2353" s="30"/>
      <c r="AM2353" s="32"/>
      <c r="AQ2353" s="12"/>
      <c r="AR2353" s="12"/>
      <c r="AS2353" s="12"/>
      <c r="AZ2353" s="49"/>
      <c r="BA2353" s="30"/>
      <c r="BB2353" s="12"/>
      <c r="BF2353" s="12"/>
      <c r="BG2353" s="12"/>
      <c r="BH2353" s="12"/>
      <c r="BO2353" s="7"/>
      <c r="BP2353" s="7"/>
      <c r="BQ2353" s="7"/>
      <c r="BU2353" s="7"/>
      <c r="BV2353" s="7"/>
      <c r="BW2353" s="7"/>
      <c r="CD2353" s="7"/>
      <c r="CE2353" s="7"/>
      <c r="CF2353" s="7"/>
      <c r="CJ2353" s="7"/>
      <c r="CK2353" s="7"/>
      <c r="CL2353" s="7"/>
    </row>
    <row r="2354" spans="1:90">
      <c r="A2354" s="11"/>
      <c r="B2354" s="373"/>
      <c r="C2354" s="373"/>
      <c r="D2354" s="373"/>
      <c r="E2354" s="13"/>
      <c r="F2354" s="11"/>
      <c r="G2354" s="25"/>
      <c r="H2354" s="31"/>
      <c r="I2354" s="30"/>
      <c r="M2354" s="25"/>
      <c r="N2354" s="31"/>
      <c r="O2354" s="30"/>
      <c r="V2354" s="12"/>
      <c r="W2354" s="12"/>
      <c r="X2354" s="14"/>
      <c r="AB2354" s="25"/>
      <c r="AC2354" s="12"/>
      <c r="AD2354" s="12"/>
      <c r="AK2354" s="12"/>
      <c r="AL2354" s="30"/>
      <c r="AM2354" s="32"/>
      <c r="AQ2354" s="12"/>
      <c r="AR2354" s="12"/>
      <c r="AS2354" s="12"/>
      <c r="AZ2354" s="49"/>
      <c r="BA2354" s="30"/>
      <c r="BB2354" s="12"/>
      <c r="BF2354" s="12"/>
      <c r="BG2354" s="12"/>
      <c r="BH2354" s="12"/>
      <c r="BO2354" s="7"/>
      <c r="BP2354" s="7"/>
      <c r="BQ2354" s="7"/>
      <c r="BU2354" s="7"/>
      <c r="BV2354" s="7"/>
      <c r="BW2354" s="7"/>
      <c r="CD2354" s="7"/>
      <c r="CE2354" s="7"/>
      <c r="CF2354" s="7"/>
      <c r="CJ2354" s="7"/>
      <c r="CK2354" s="7"/>
      <c r="CL2354" s="7"/>
    </row>
    <row r="2355" spans="1:90">
      <c r="A2355" s="11"/>
      <c r="B2355" s="373"/>
      <c r="C2355" s="373"/>
      <c r="D2355" s="373"/>
      <c r="E2355" s="13"/>
      <c r="F2355" s="11"/>
      <c r="G2355" s="25"/>
      <c r="H2355" s="31"/>
      <c r="I2355" s="30"/>
      <c r="M2355" s="25"/>
      <c r="N2355" s="31"/>
      <c r="O2355" s="30"/>
      <c r="V2355" s="12"/>
      <c r="W2355" s="12"/>
      <c r="X2355" s="14"/>
      <c r="AB2355" s="25"/>
      <c r="AC2355" s="12"/>
      <c r="AD2355" s="12"/>
      <c r="AK2355" s="12"/>
      <c r="AL2355" s="30"/>
      <c r="AM2355" s="32"/>
      <c r="AQ2355" s="12"/>
      <c r="AR2355" s="12"/>
      <c r="AS2355" s="12"/>
      <c r="AZ2355" s="49"/>
      <c r="BA2355" s="30"/>
      <c r="BB2355" s="12"/>
      <c r="BF2355" s="12"/>
      <c r="BG2355" s="12"/>
      <c r="BH2355" s="12"/>
      <c r="BO2355" s="7"/>
      <c r="BP2355" s="7"/>
      <c r="BQ2355" s="7"/>
      <c r="BU2355" s="7"/>
      <c r="BV2355" s="7"/>
      <c r="BW2355" s="7"/>
      <c r="CD2355" s="7"/>
      <c r="CE2355" s="7"/>
      <c r="CF2355" s="7"/>
      <c r="CJ2355" s="7"/>
      <c r="CK2355" s="7"/>
      <c r="CL2355" s="7"/>
    </row>
    <row r="2356" spans="1:90">
      <c r="A2356" s="11"/>
      <c r="B2356" s="373"/>
      <c r="C2356" s="373"/>
      <c r="D2356" s="373"/>
      <c r="E2356" s="13"/>
      <c r="F2356" s="11"/>
      <c r="G2356" s="25"/>
      <c r="H2356" s="31"/>
      <c r="I2356" s="30"/>
      <c r="M2356" s="25"/>
      <c r="N2356" s="31"/>
      <c r="O2356" s="30"/>
      <c r="V2356" s="12"/>
      <c r="W2356" s="12"/>
      <c r="X2356" s="14"/>
      <c r="AB2356" s="25"/>
      <c r="AC2356" s="12"/>
      <c r="AD2356" s="12"/>
      <c r="AK2356" s="12"/>
      <c r="AL2356" s="30"/>
      <c r="AM2356" s="32"/>
      <c r="AQ2356" s="12"/>
      <c r="AR2356" s="12"/>
      <c r="AS2356" s="12"/>
      <c r="AZ2356" s="49"/>
      <c r="BA2356" s="30"/>
      <c r="BB2356" s="12"/>
      <c r="BF2356" s="12"/>
      <c r="BG2356" s="12"/>
      <c r="BH2356" s="12"/>
      <c r="BO2356" s="7"/>
      <c r="BP2356" s="7"/>
      <c r="BQ2356" s="7"/>
      <c r="BU2356" s="7"/>
      <c r="BV2356" s="7"/>
      <c r="BW2356" s="7"/>
      <c r="CD2356" s="7"/>
      <c r="CE2356" s="7"/>
      <c r="CF2356" s="7"/>
      <c r="CJ2356" s="7"/>
      <c r="CK2356" s="7"/>
      <c r="CL2356" s="7"/>
    </row>
    <row r="2357" spans="1:90">
      <c r="A2357" s="11"/>
      <c r="B2357" s="373"/>
      <c r="C2357" s="373"/>
      <c r="D2357" s="373"/>
      <c r="E2357" s="13"/>
      <c r="F2357" s="11"/>
      <c r="G2357" s="25"/>
      <c r="H2357" s="31"/>
      <c r="I2357" s="30"/>
      <c r="M2357" s="25"/>
      <c r="N2357" s="31"/>
      <c r="O2357" s="30"/>
      <c r="V2357" s="12"/>
      <c r="W2357" s="12"/>
      <c r="X2357" s="14"/>
      <c r="AB2357" s="25"/>
      <c r="AC2357" s="12"/>
      <c r="AD2357" s="12"/>
      <c r="AK2357" s="12"/>
      <c r="AL2357" s="30"/>
      <c r="AM2357" s="32"/>
      <c r="AQ2357" s="12"/>
      <c r="AR2357" s="12"/>
      <c r="AS2357" s="12"/>
      <c r="AZ2357" s="49"/>
      <c r="BA2357" s="30"/>
      <c r="BB2357" s="12"/>
      <c r="BF2357" s="12"/>
      <c r="BG2357" s="12"/>
      <c r="BH2357" s="12"/>
      <c r="BO2357" s="7"/>
      <c r="BP2357" s="7"/>
      <c r="BQ2357" s="7"/>
      <c r="BU2357" s="7"/>
      <c r="BV2357" s="7"/>
      <c r="BW2357" s="7"/>
      <c r="CD2357" s="7"/>
      <c r="CE2357" s="7"/>
      <c r="CF2357" s="7"/>
      <c r="CJ2357" s="7"/>
      <c r="CK2357" s="7"/>
      <c r="CL2357" s="7"/>
    </row>
    <row r="2358" spans="1:90">
      <c r="A2358" s="11"/>
      <c r="B2358" s="373"/>
      <c r="C2358" s="373"/>
      <c r="D2358" s="373"/>
      <c r="E2358" s="13"/>
      <c r="F2358" s="11"/>
      <c r="G2358" s="25"/>
      <c r="H2358" s="31"/>
      <c r="I2358" s="30"/>
      <c r="M2358" s="25"/>
      <c r="N2358" s="31"/>
      <c r="O2358" s="30"/>
      <c r="V2358" s="12"/>
      <c r="W2358" s="12"/>
      <c r="X2358" s="14"/>
      <c r="AB2358" s="25"/>
      <c r="AC2358" s="12"/>
      <c r="AD2358" s="12"/>
      <c r="AK2358" s="12"/>
      <c r="AL2358" s="30"/>
      <c r="AM2358" s="32"/>
      <c r="AQ2358" s="12"/>
      <c r="AR2358" s="12"/>
      <c r="AS2358" s="12"/>
      <c r="AZ2358" s="49"/>
      <c r="BA2358" s="30"/>
      <c r="BB2358" s="12"/>
      <c r="BF2358" s="12"/>
      <c r="BG2358" s="12"/>
      <c r="BH2358" s="12"/>
      <c r="BO2358" s="7"/>
      <c r="BP2358" s="7"/>
      <c r="BQ2358" s="7"/>
      <c r="BU2358" s="7"/>
      <c r="BV2358" s="7"/>
      <c r="BW2358" s="7"/>
      <c r="CD2358" s="7"/>
      <c r="CE2358" s="7"/>
      <c r="CF2358" s="7"/>
      <c r="CJ2358" s="7"/>
      <c r="CK2358" s="7"/>
      <c r="CL2358" s="7"/>
    </row>
    <row r="2359" spans="1:90">
      <c r="A2359" s="11"/>
      <c r="B2359" s="373"/>
      <c r="C2359" s="373"/>
      <c r="D2359" s="373"/>
      <c r="E2359" s="13"/>
      <c r="F2359" s="11"/>
      <c r="G2359" s="25"/>
      <c r="H2359" s="31"/>
      <c r="I2359" s="30"/>
      <c r="M2359" s="25"/>
      <c r="N2359" s="31"/>
      <c r="O2359" s="30"/>
      <c r="V2359" s="12"/>
      <c r="W2359" s="12"/>
      <c r="X2359" s="14"/>
      <c r="AB2359" s="25"/>
      <c r="AC2359" s="12"/>
      <c r="AD2359" s="12"/>
      <c r="AK2359" s="12"/>
      <c r="AL2359" s="30"/>
      <c r="AM2359" s="32"/>
      <c r="AQ2359" s="12"/>
      <c r="AR2359" s="12"/>
      <c r="AS2359" s="12"/>
      <c r="AZ2359" s="49"/>
      <c r="BA2359" s="30"/>
      <c r="BB2359" s="12"/>
      <c r="BF2359" s="12"/>
      <c r="BG2359" s="12"/>
      <c r="BH2359" s="12"/>
      <c r="BO2359" s="7"/>
      <c r="BP2359" s="7"/>
      <c r="BQ2359" s="7"/>
      <c r="BU2359" s="7"/>
      <c r="BV2359" s="7"/>
      <c r="BW2359" s="7"/>
      <c r="CD2359" s="7"/>
      <c r="CE2359" s="7"/>
      <c r="CF2359" s="7"/>
      <c r="CJ2359" s="7"/>
      <c r="CK2359" s="7"/>
      <c r="CL2359" s="7"/>
    </row>
    <row r="2360" spans="1:90">
      <c r="A2360" s="11"/>
      <c r="B2360" s="373"/>
      <c r="C2360" s="373"/>
      <c r="D2360" s="373"/>
      <c r="E2360" s="13"/>
      <c r="F2360" s="11"/>
      <c r="G2360" s="25"/>
      <c r="H2360" s="31"/>
      <c r="I2360" s="30"/>
      <c r="M2360" s="25"/>
      <c r="N2360" s="31"/>
      <c r="O2360" s="30"/>
      <c r="V2360" s="12"/>
      <c r="W2360" s="12"/>
      <c r="X2360" s="14"/>
      <c r="AB2360" s="25"/>
      <c r="AC2360" s="12"/>
      <c r="AD2360" s="12"/>
      <c r="AK2360" s="12"/>
      <c r="AL2360" s="30"/>
      <c r="AM2360" s="32"/>
      <c r="AQ2360" s="12"/>
      <c r="AR2360" s="12"/>
      <c r="AS2360" s="12"/>
      <c r="AZ2360" s="49"/>
      <c r="BA2360" s="30"/>
      <c r="BB2360" s="12"/>
      <c r="BF2360" s="12"/>
      <c r="BG2360" s="12"/>
      <c r="BH2360" s="12"/>
      <c r="BO2360" s="7"/>
      <c r="BP2360" s="7"/>
      <c r="BQ2360" s="7"/>
      <c r="BU2360" s="7"/>
      <c r="BV2360" s="7"/>
      <c r="BW2360" s="7"/>
      <c r="CD2360" s="7"/>
      <c r="CE2360" s="7"/>
      <c r="CF2360" s="7"/>
      <c r="CJ2360" s="7"/>
      <c r="CK2360" s="7"/>
      <c r="CL2360" s="7"/>
    </row>
    <row r="2361" spans="1:90">
      <c r="A2361" s="11"/>
      <c r="B2361" s="373"/>
      <c r="C2361" s="373"/>
      <c r="D2361" s="373"/>
      <c r="E2361" s="13"/>
      <c r="F2361" s="11"/>
      <c r="G2361" s="25"/>
      <c r="H2361" s="31"/>
      <c r="I2361" s="30"/>
      <c r="M2361" s="25"/>
      <c r="N2361" s="31"/>
      <c r="O2361" s="30"/>
      <c r="V2361" s="12"/>
      <c r="W2361" s="12"/>
      <c r="X2361" s="14"/>
      <c r="AB2361" s="25"/>
      <c r="AC2361" s="12"/>
      <c r="AD2361" s="12"/>
      <c r="AK2361" s="12"/>
      <c r="AL2361" s="30"/>
      <c r="AM2361" s="32"/>
      <c r="AQ2361" s="12"/>
      <c r="AR2361" s="12"/>
      <c r="AS2361" s="12"/>
      <c r="AZ2361" s="49"/>
      <c r="BA2361" s="30"/>
      <c r="BB2361" s="12"/>
      <c r="BF2361" s="12"/>
      <c r="BG2361" s="12"/>
      <c r="BH2361" s="12"/>
      <c r="BO2361" s="7"/>
      <c r="BP2361" s="7"/>
      <c r="BQ2361" s="7"/>
      <c r="BU2361" s="7"/>
      <c r="BV2361" s="7"/>
      <c r="BW2361" s="7"/>
      <c r="CD2361" s="7"/>
      <c r="CE2361" s="7"/>
      <c r="CF2361" s="7"/>
      <c r="CJ2361" s="7"/>
      <c r="CK2361" s="7"/>
      <c r="CL2361" s="7"/>
    </row>
    <row r="2362" spans="1:90">
      <c r="A2362" s="11"/>
      <c r="B2362" s="373"/>
      <c r="C2362" s="373"/>
      <c r="D2362" s="373"/>
      <c r="E2362" s="13"/>
      <c r="F2362" s="11"/>
      <c r="G2362" s="25"/>
      <c r="H2362" s="31"/>
      <c r="I2362" s="30"/>
      <c r="M2362" s="25"/>
      <c r="N2362" s="31"/>
      <c r="O2362" s="30"/>
      <c r="V2362" s="12"/>
      <c r="W2362" s="12"/>
      <c r="X2362" s="14"/>
      <c r="AB2362" s="25"/>
      <c r="AC2362" s="12"/>
      <c r="AD2362" s="12"/>
      <c r="AK2362" s="12"/>
      <c r="AL2362" s="30"/>
      <c r="AM2362" s="32"/>
      <c r="AQ2362" s="12"/>
      <c r="AR2362" s="12"/>
      <c r="AS2362" s="12"/>
      <c r="AZ2362" s="49"/>
      <c r="BA2362" s="30"/>
      <c r="BB2362" s="12"/>
      <c r="BF2362" s="12"/>
      <c r="BG2362" s="12"/>
      <c r="BH2362" s="12"/>
      <c r="BO2362" s="7"/>
      <c r="BP2362" s="7"/>
      <c r="BQ2362" s="7"/>
      <c r="BU2362" s="7"/>
      <c r="BV2362" s="7"/>
      <c r="BW2362" s="7"/>
      <c r="CD2362" s="7"/>
      <c r="CE2362" s="7"/>
      <c r="CF2362" s="7"/>
      <c r="CJ2362" s="7"/>
      <c r="CK2362" s="7"/>
      <c r="CL2362" s="7"/>
    </row>
    <row r="2363" spans="1:90">
      <c r="A2363" s="11"/>
      <c r="B2363" s="373"/>
      <c r="C2363" s="373"/>
      <c r="D2363" s="373"/>
      <c r="E2363" s="13"/>
      <c r="F2363" s="11"/>
      <c r="G2363" s="25"/>
      <c r="H2363" s="31"/>
      <c r="I2363" s="30"/>
      <c r="M2363" s="25"/>
      <c r="N2363" s="31"/>
      <c r="O2363" s="30"/>
      <c r="V2363" s="12"/>
      <c r="W2363" s="12"/>
      <c r="X2363" s="14"/>
      <c r="AB2363" s="25"/>
      <c r="AC2363" s="12"/>
      <c r="AD2363" s="12"/>
      <c r="AK2363" s="12"/>
      <c r="AL2363" s="30"/>
      <c r="AM2363" s="32"/>
      <c r="AQ2363" s="12"/>
      <c r="AR2363" s="12"/>
      <c r="AS2363" s="12"/>
      <c r="AZ2363" s="49"/>
      <c r="BA2363" s="30"/>
      <c r="BB2363" s="12"/>
      <c r="BF2363" s="12"/>
      <c r="BG2363" s="12"/>
      <c r="BH2363" s="12"/>
      <c r="BO2363" s="7"/>
      <c r="BP2363" s="7"/>
      <c r="BQ2363" s="7"/>
      <c r="BU2363" s="7"/>
      <c r="BV2363" s="7"/>
      <c r="BW2363" s="7"/>
      <c r="CD2363" s="7"/>
      <c r="CE2363" s="7"/>
      <c r="CF2363" s="7"/>
      <c r="CJ2363" s="7"/>
      <c r="CK2363" s="7"/>
      <c r="CL2363" s="7"/>
    </row>
    <row r="2364" spans="1:90">
      <c r="A2364" s="11"/>
      <c r="B2364" s="373"/>
      <c r="C2364" s="373"/>
      <c r="D2364" s="373"/>
      <c r="E2364" s="13"/>
      <c r="F2364" s="11"/>
      <c r="G2364" s="25"/>
      <c r="H2364" s="31"/>
      <c r="I2364" s="30"/>
      <c r="M2364" s="25"/>
      <c r="N2364" s="31"/>
      <c r="O2364" s="30"/>
      <c r="V2364" s="12"/>
      <c r="W2364" s="12"/>
      <c r="X2364" s="14"/>
      <c r="AB2364" s="25"/>
      <c r="AC2364" s="12"/>
      <c r="AD2364" s="12"/>
      <c r="AK2364" s="12"/>
      <c r="AL2364" s="30"/>
      <c r="AM2364" s="32"/>
      <c r="AQ2364" s="12"/>
      <c r="AR2364" s="12"/>
      <c r="AS2364" s="12"/>
      <c r="AZ2364" s="49"/>
      <c r="BA2364" s="30"/>
      <c r="BB2364" s="12"/>
      <c r="BF2364" s="12"/>
      <c r="BG2364" s="12"/>
      <c r="BH2364" s="12"/>
      <c r="BO2364" s="7"/>
      <c r="BP2364" s="7"/>
      <c r="BQ2364" s="7"/>
      <c r="BU2364" s="7"/>
      <c r="BV2364" s="7"/>
      <c r="BW2364" s="7"/>
      <c r="CD2364" s="7"/>
      <c r="CE2364" s="7"/>
      <c r="CF2364" s="7"/>
      <c r="CJ2364" s="7"/>
      <c r="CK2364" s="7"/>
      <c r="CL2364" s="7"/>
    </row>
    <row r="2365" spans="1:90">
      <c r="A2365" s="11"/>
      <c r="B2365" s="373"/>
      <c r="C2365" s="373"/>
      <c r="D2365" s="373"/>
      <c r="E2365" s="13"/>
      <c r="F2365" s="11"/>
      <c r="G2365" s="25"/>
      <c r="H2365" s="31"/>
      <c r="I2365" s="30"/>
      <c r="M2365" s="25"/>
      <c r="N2365" s="31"/>
      <c r="O2365" s="30"/>
      <c r="V2365" s="12"/>
      <c r="W2365" s="12"/>
      <c r="X2365" s="14"/>
      <c r="AB2365" s="25"/>
      <c r="AC2365" s="12"/>
      <c r="AD2365" s="12"/>
      <c r="AK2365" s="12"/>
      <c r="AL2365" s="30"/>
      <c r="AM2365" s="32"/>
      <c r="AQ2365" s="12"/>
      <c r="AR2365" s="12"/>
      <c r="AS2365" s="12"/>
      <c r="AZ2365" s="49"/>
      <c r="BA2365" s="30"/>
      <c r="BB2365" s="12"/>
      <c r="BF2365" s="12"/>
      <c r="BG2365" s="12"/>
      <c r="BH2365" s="12"/>
      <c r="BO2365" s="7"/>
      <c r="BP2365" s="7"/>
      <c r="BQ2365" s="7"/>
      <c r="BU2365" s="7"/>
      <c r="BV2365" s="7"/>
      <c r="BW2365" s="7"/>
      <c r="CD2365" s="7"/>
      <c r="CE2365" s="7"/>
      <c r="CF2365" s="7"/>
      <c r="CJ2365" s="7"/>
      <c r="CK2365" s="7"/>
      <c r="CL2365" s="7"/>
    </row>
    <row r="2366" spans="1:90">
      <c r="A2366" s="11"/>
      <c r="B2366" s="373"/>
      <c r="C2366" s="373"/>
      <c r="D2366" s="373"/>
      <c r="E2366" s="13"/>
      <c r="F2366" s="11"/>
      <c r="G2366" s="25"/>
      <c r="H2366" s="31"/>
      <c r="I2366" s="30"/>
      <c r="M2366" s="25"/>
      <c r="N2366" s="31"/>
      <c r="O2366" s="30"/>
      <c r="V2366" s="12"/>
      <c r="W2366" s="12"/>
      <c r="X2366" s="14"/>
      <c r="AB2366" s="25"/>
      <c r="AC2366" s="12"/>
      <c r="AD2366" s="12"/>
      <c r="AK2366" s="12"/>
      <c r="AL2366" s="30"/>
      <c r="AM2366" s="32"/>
      <c r="AQ2366" s="12"/>
      <c r="AR2366" s="12"/>
      <c r="AS2366" s="12"/>
      <c r="AZ2366" s="49"/>
      <c r="BA2366" s="30"/>
      <c r="BB2366" s="12"/>
      <c r="BF2366" s="12"/>
      <c r="BG2366" s="12"/>
      <c r="BH2366" s="12"/>
      <c r="BO2366" s="7"/>
      <c r="BP2366" s="7"/>
      <c r="BQ2366" s="7"/>
      <c r="BU2366" s="7"/>
      <c r="BV2366" s="7"/>
      <c r="BW2366" s="7"/>
      <c r="CD2366" s="7"/>
      <c r="CE2366" s="7"/>
      <c r="CF2366" s="7"/>
      <c r="CJ2366" s="7"/>
      <c r="CK2366" s="7"/>
      <c r="CL2366" s="7"/>
    </row>
    <row r="2367" spans="1:90">
      <c r="A2367" s="11"/>
      <c r="B2367" s="373"/>
      <c r="C2367" s="373"/>
      <c r="D2367" s="373"/>
      <c r="E2367" s="13"/>
      <c r="F2367" s="11"/>
      <c r="G2367" s="25"/>
      <c r="H2367" s="31"/>
      <c r="I2367" s="30"/>
      <c r="M2367" s="25"/>
      <c r="N2367" s="31"/>
      <c r="O2367" s="30"/>
      <c r="V2367" s="12"/>
      <c r="W2367" s="12"/>
      <c r="X2367" s="14"/>
      <c r="AB2367" s="25"/>
      <c r="AC2367" s="12"/>
      <c r="AD2367" s="12"/>
      <c r="AK2367" s="12"/>
      <c r="AL2367" s="30"/>
      <c r="AM2367" s="32"/>
      <c r="AQ2367" s="12"/>
      <c r="AR2367" s="12"/>
      <c r="AS2367" s="12"/>
      <c r="AZ2367" s="49"/>
      <c r="BA2367" s="30"/>
      <c r="BB2367" s="12"/>
      <c r="BF2367" s="12"/>
      <c r="BG2367" s="12"/>
      <c r="BH2367" s="12"/>
      <c r="BO2367" s="7"/>
      <c r="BP2367" s="7"/>
      <c r="BQ2367" s="7"/>
      <c r="BU2367" s="7"/>
      <c r="BV2367" s="7"/>
      <c r="BW2367" s="7"/>
      <c r="CD2367" s="7"/>
      <c r="CE2367" s="7"/>
      <c r="CF2367" s="7"/>
      <c r="CJ2367" s="7"/>
      <c r="CK2367" s="7"/>
      <c r="CL2367" s="7"/>
    </row>
    <row r="2368" spans="1:90">
      <c r="A2368" s="11"/>
      <c r="B2368" s="373"/>
      <c r="C2368" s="373"/>
      <c r="D2368" s="373"/>
      <c r="E2368" s="13"/>
      <c r="F2368" s="11"/>
      <c r="G2368" s="25"/>
      <c r="H2368" s="31"/>
      <c r="I2368" s="30"/>
      <c r="M2368" s="25"/>
      <c r="N2368" s="31"/>
      <c r="O2368" s="30"/>
      <c r="V2368" s="12"/>
      <c r="W2368" s="12"/>
      <c r="X2368" s="14"/>
      <c r="AB2368" s="25"/>
      <c r="AC2368" s="12"/>
      <c r="AD2368" s="12"/>
      <c r="AK2368" s="12"/>
      <c r="AL2368" s="30"/>
      <c r="AM2368" s="32"/>
      <c r="AQ2368" s="12"/>
      <c r="AR2368" s="12"/>
      <c r="AS2368" s="12"/>
      <c r="AZ2368" s="49"/>
      <c r="BA2368" s="30"/>
      <c r="BB2368" s="12"/>
      <c r="BF2368" s="12"/>
      <c r="BG2368" s="12"/>
      <c r="BH2368" s="12"/>
      <c r="BO2368" s="7"/>
      <c r="BP2368" s="7"/>
      <c r="BQ2368" s="7"/>
      <c r="BU2368" s="7"/>
      <c r="BV2368" s="7"/>
      <c r="BW2368" s="7"/>
      <c r="CD2368" s="7"/>
      <c r="CE2368" s="7"/>
      <c r="CF2368" s="7"/>
      <c r="CJ2368" s="7"/>
      <c r="CK2368" s="7"/>
      <c r="CL2368" s="7"/>
    </row>
    <row r="2369" spans="1:90">
      <c r="A2369" s="11"/>
      <c r="B2369" s="373"/>
      <c r="C2369" s="373"/>
      <c r="D2369" s="373"/>
      <c r="E2369" s="13"/>
      <c r="F2369" s="11"/>
      <c r="G2369" s="25"/>
      <c r="H2369" s="31"/>
      <c r="I2369" s="30"/>
      <c r="M2369" s="25"/>
      <c r="N2369" s="31"/>
      <c r="O2369" s="30"/>
      <c r="V2369" s="12"/>
      <c r="W2369" s="12"/>
      <c r="X2369" s="14"/>
      <c r="AB2369" s="25"/>
      <c r="AC2369" s="12"/>
      <c r="AD2369" s="12"/>
      <c r="AK2369" s="12"/>
      <c r="AL2369" s="30"/>
      <c r="AM2369" s="32"/>
      <c r="AQ2369" s="12"/>
      <c r="AR2369" s="12"/>
      <c r="AS2369" s="12"/>
      <c r="AZ2369" s="49"/>
      <c r="BA2369" s="30"/>
      <c r="BB2369" s="12"/>
      <c r="BF2369" s="12"/>
      <c r="BG2369" s="12"/>
      <c r="BH2369" s="12"/>
      <c r="BO2369" s="7"/>
      <c r="BP2369" s="7"/>
      <c r="BQ2369" s="7"/>
      <c r="BU2369" s="7"/>
      <c r="BV2369" s="7"/>
      <c r="BW2369" s="7"/>
      <c r="CD2369" s="7"/>
      <c r="CE2369" s="7"/>
      <c r="CF2369" s="7"/>
      <c r="CJ2369" s="7"/>
      <c r="CK2369" s="7"/>
      <c r="CL2369" s="7"/>
    </row>
    <row r="2370" spans="1:90">
      <c r="A2370" s="11"/>
      <c r="B2370" s="373"/>
      <c r="C2370" s="373"/>
      <c r="D2370" s="373"/>
      <c r="E2370" s="13"/>
      <c r="F2370" s="11"/>
      <c r="G2370" s="25"/>
      <c r="H2370" s="31"/>
      <c r="I2370" s="30"/>
      <c r="M2370" s="25"/>
      <c r="N2370" s="31"/>
      <c r="O2370" s="30"/>
      <c r="V2370" s="12"/>
      <c r="W2370" s="12"/>
      <c r="X2370" s="14"/>
      <c r="AB2370" s="25"/>
      <c r="AC2370" s="12"/>
      <c r="AD2370" s="12"/>
      <c r="AK2370" s="12"/>
      <c r="AL2370" s="30"/>
      <c r="AM2370" s="32"/>
      <c r="AQ2370" s="12"/>
      <c r="AR2370" s="12"/>
      <c r="AS2370" s="12"/>
      <c r="AZ2370" s="49"/>
      <c r="BA2370" s="30"/>
      <c r="BB2370" s="12"/>
      <c r="BF2370" s="12"/>
      <c r="BG2370" s="12"/>
      <c r="BH2370" s="12"/>
      <c r="BO2370" s="7"/>
      <c r="BP2370" s="7"/>
      <c r="BQ2370" s="7"/>
      <c r="BU2370" s="7"/>
      <c r="BV2370" s="7"/>
      <c r="BW2370" s="7"/>
      <c r="CD2370" s="7"/>
      <c r="CE2370" s="7"/>
      <c r="CF2370" s="7"/>
      <c r="CJ2370" s="7"/>
      <c r="CK2370" s="7"/>
      <c r="CL2370" s="7"/>
    </row>
    <row r="2371" spans="1:90">
      <c r="A2371" s="11"/>
      <c r="B2371" s="373"/>
      <c r="C2371" s="373"/>
      <c r="D2371" s="373"/>
      <c r="E2371" s="13"/>
      <c r="F2371" s="11"/>
      <c r="G2371" s="25"/>
      <c r="H2371" s="31"/>
      <c r="I2371" s="30"/>
      <c r="M2371" s="25"/>
      <c r="N2371" s="31"/>
      <c r="O2371" s="30"/>
      <c r="V2371" s="12"/>
      <c r="W2371" s="12"/>
      <c r="X2371" s="14"/>
      <c r="AB2371" s="25"/>
      <c r="AC2371" s="12"/>
      <c r="AD2371" s="12"/>
      <c r="AK2371" s="12"/>
      <c r="AL2371" s="30"/>
      <c r="AM2371" s="32"/>
      <c r="AQ2371" s="12"/>
      <c r="AR2371" s="12"/>
      <c r="AS2371" s="12"/>
      <c r="AZ2371" s="49"/>
      <c r="BA2371" s="30"/>
      <c r="BB2371" s="12"/>
      <c r="BF2371" s="12"/>
      <c r="BG2371" s="12"/>
      <c r="BH2371" s="12"/>
      <c r="BO2371" s="7"/>
      <c r="BP2371" s="7"/>
      <c r="BQ2371" s="7"/>
      <c r="BU2371" s="7"/>
      <c r="BV2371" s="7"/>
      <c r="BW2371" s="7"/>
      <c r="CD2371" s="7"/>
      <c r="CE2371" s="7"/>
      <c r="CF2371" s="7"/>
      <c r="CJ2371" s="7"/>
      <c r="CK2371" s="7"/>
      <c r="CL2371" s="7"/>
    </row>
    <row r="2372" spans="1:90">
      <c r="A2372" s="11"/>
      <c r="B2372" s="373"/>
      <c r="C2372" s="373"/>
      <c r="D2372" s="373"/>
      <c r="E2372" s="13"/>
      <c r="F2372" s="11"/>
      <c r="G2372" s="25"/>
      <c r="H2372" s="31"/>
      <c r="I2372" s="30"/>
      <c r="M2372" s="25"/>
      <c r="N2372" s="31"/>
      <c r="O2372" s="30"/>
      <c r="V2372" s="12"/>
      <c r="W2372" s="12"/>
      <c r="X2372" s="14"/>
      <c r="AB2372" s="25"/>
      <c r="AC2372" s="12"/>
      <c r="AD2372" s="12"/>
      <c r="AK2372" s="12"/>
      <c r="AL2372" s="30"/>
      <c r="AM2372" s="32"/>
      <c r="AQ2372" s="12"/>
      <c r="AR2372" s="12"/>
      <c r="AS2372" s="12"/>
      <c r="AZ2372" s="49"/>
      <c r="BA2372" s="30"/>
      <c r="BB2372" s="12"/>
      <c r="BF2372" s="12"/>
      <c r="BG2372" s="12"/>
      <c r="BH2372" s="12"/>
      <c r="BO2372" s="7"/>
      <c r="BP2372" s="7"/>
      <c r="BQ2372" s="7"/>
      <c r="BU2372" s="7"/>
      <c r="BV2372" s="7"/>
      <c r="BW2372" s="7"/>
      <c r="CD2372" s="7"/>
      <c r="CE2372" s="7"/>
      <c r="CF2372" s="7"/>
      <c r="CJ2372" s="7"/>
      <c r="CK2372" s="7"/>
      <c r="CL2372" s="7"/>
    </row>
    <row r="2373" spans="1:90">
      <c r="A2373" s="11"/>
      <c r="B2373" s="373"/>
      <c r="C2373" s="373"/>
      <c r="D2373" s="373"/>
      <c r="E2373" s="13"/>
      <c r="F2373" s="11"/>
      <c r="G2373" s="25"/>
      <c r="H2373" s="31"/>
      <c r="I2373" s="30"/>
      <c r="M2373" s="25"/>
      <c r="N2373" s="31"/>
      <c r="O2373" s="30"/>
      <c r="V2373" s="12"/>
      <c r="W2373" s="12"/>
      <c r="X2373" s="14"/>
      <c r="AB2373" s="25"/>
      <c r="AC2373" s="12"/>
      <c r="AD2373" s="12"/>
      <c r="AK2373" s="12"/>
      <c r="AL2373" s="30"/>
      <c r="AM2373" s="32"/>
      <c r="AQ2373" s="12"/>
      <c r="AR2373" s="12"/>
      <c r="AS2373" s="12"/>
      <c r="AZ2373" s="49"/>
      <c r="BA2373" s="30"/>
      <c r="BB2373" s="12"/>
      <c r="BF2373" s="12"/>
      <c r="BG2373" s="12"/>
      <c r="BH2373" s="12"/>
      <c r="BO2373" s="7"/>
      <c r="BP2373" s="7"/>
      <c r="BQ2373" s="7"/>
      <c r="BU2373" s="7"/>
      <c r="BV2373" s="7"/>
      <c r="BW2373" s="7"/>
      <c r="CD2373" s="7"/>
      <c r="CE2373" s="7"/>
      <c r="CF2373" s="7"/>
      <c r="CJ2373" s="7"/>
      <c r="CK2373" s="7"/>
      <c r="CL2373" s="7"/>
    </row>
    <row r="2374" spans="1:90">
      <c r="A2374" s="11"/>
      <c r="B2374" s="373"/>
      <c r="C2374" s="373"/>
      <c r="D2374" s="373"/>
      <c r="E2374" s="13"/>
      <c r="F2374" s="11"/>
      <c r="G2374" s="25"/>
      <c r="H2374" s="31"/>
      <c r="I2374" s="30"/>
      <c r="M2374" s="25"/>
      <c r="N2374" s="31"/>
      <c r="O2374" s="30"/>
      <c r="V2374" s="12"/>
      <c r="W2374" s="12"/>
      <c r="X2374" s="14"/>
      <c r="AB2374" s="25"/>
      <c r="AC2374" s="12"/>
      <c r="AD2374" s="12"/>
      <c r="AK2374" s="12"/>
      <c r="AL2374" s="30"/>
      <c r="AM2374" s="32"/>
      <c r="AQ2374" s="12"/>
      <c r="AR2374" s="12"/>
      <c r="AS2374" s="12"/>
      <c r="AZ2374" s="49"/>
      <c r="BA2374" s="30"/>
      <c r="BB2374" s="12"/>
      <c r="BF2374" s="12"/>
      <c r="BG2374" s="12"/>
      <c r="BH2374" s="12"/>
      <c r="BO2374" s="7"/>
      <c r="BP2374" s="7"/>
      <c r="BQ2374" s="7"/>
      <c r="BU2374" s="7"/>
      <c r="BV2374" s="7"/>
      <c r="BW2374" s="7"/>
      <c r="CD2374" s="7"/>
      <c r="CE2374" s="7"/>
      <c r="CF2374" s="7"/>
      <c r="CJ2374" s="7"/>
      <c r="CK2374" s="7"/>
      <c r="CL2374" s="7"/>
    </row>
    <row r="2375" spans="1:90">
      <c r="A2375" s="11"/>
      <c r="B2375" s="373"/>
      <c r="C2375" s="373"/>
      <c r="D2375" s="373"/>
      <c r="E2375" s="13"/>
      <c r="F2375" s="11"/>
      <c r="G2375" s="25"/>
      <c r="H2375" s="31"/>
      <c r="I2375" s="30"/>
      <c r="M2375" s="25"/>
      <c r="N2375" s="31"/>
      <c r="O2375" s="30"/>
      <c r="V2375" s="12"/>
      <c r="W2375" s="12"/>
      <c r="X2375" s="14"/>
      <c r="AB2375" s="25"/>
      <c r="AC2375" s="12"/>
      <c r="AD2375" s="12"/>
      <c r="AK2375" s="12"/>
      <c r="AL2375" s="30"/>
      <c r="AM2375" s="32"/>
      <c r="AQ2375" s="12"/>
      <c r="AR2375" s="12"/>
      <c r="AS2375" s="12"/>
      <c r="AZ2375" s="49"/>
      <c r="BA2375" s="30"/>
      <c r="BB2375" s="12"/>
      <c r="BF2375" s="12"/>
      <c r="BG2375" s="12"/>
      <c r="BH2375" s="12"/>
      <c r="BO2375" s="7"/>
      <c r="BP2375" s="7"/>
      <c r="BQ2375" s="7"/>
      <c r="BU2375" s="7"/>
      <c r="BV2375" s="7"/>
      <c r="BW2375" s="7"/>
      <c r="CD2375" s="7"/>
      <c r="CE2375" s="7"/>
      <c r="CF2375" s="7"/>
      <c r="CJ2375" s="7"/>
      <c r="CK2375" s="7"/>
      <c r="CL2375" s="7"/>
    </row>
    <row r="2376" spans="1:90">
      <c r="A2376" s="11"/>
      <c r="B2376" s="373"/>
      <c r="C2376" s="373"/>
      <c r="D2376" s="373"/>
      <c r="E2376" s="13"/>
      <c r="F2376" s="11"/>
      <c r="G2376" s="25"/>
      <c r="H2376" s="31"/>
      <c r="I2376" s="30"/>
      <c r="M2376" s="25"/>
      <c r="N2376" s="31"/>
      <c r="O2376" s="30"/>
      <c r="V2376" s="12"/>
      <c r="W2376" s="12"/>
      <c r="X2376" s="14"/>
      <c r="AB2376" s="25"/>
      <c r="AC2376" s="12"/>
      <c r="AD2376" s="12"/>
      <c r="AK2376" s="12"/>
      <c r="AL2376" s="30"/>
      <c r="AM2376" s="32"/>
      <c r="AQ2376" s="12"/>
      <c r="AR2376" s="12"/>
      <c r="AS2376" s="12"/>
      <c r="AZ2376" s="49"/>
      <c r="BA2376" s="30"/>
      <c r="BB2376" s="12"/>
      <c r="BF2376" s="12"/>
      <c r="BG2376" s="12"/>
      <c r="BH2376" s="12"/>
      <c r="BO2376" s="7"/>
      <c r="BP2376" s="7"/>
      <c r="BQ2376" s="7"/>
      <c r="BU2376" s="7"/>
      <c r="BV2376" s="7"/>
      <c r="BW2376" s="7"/>
      <c r="CD2376" s="7"/>
      <c r="CE2376" s="7"/>
      <c r="CF2376" s="7"/>
      <c r="CJ2376" s="7"/>
      <c r="CK2376" s="7"/>
      <c r="CL2376" s="7"/>
    </row>
    <row r="2377" spans="1:90">
      <c r="A2377" s="11"/>
      <c r="B2377" s="373"/>
      <c r="C2377" s="373"/>
      <c r="D2377" s="373"/>
      <c r="E2377" s="13"/>
      <c r="F2377" s="11"/>
      <c r="G2377" s="25"/>
      <c r="H2377" s="31"/>
      <c r="I2377" s="30"/>
      <c r="M2377" s="25"/>
      <c r="N2377" s="31"/>
      <c r="O2377" s="30"/>
      <c r="V2377" s="12"/>
      <c r="W2377" s="12"/>
      <c r="X2377" s="14"/>
      <c r="AB2377" s="25"/>
      <c r="AC2377" s="12"/>
      <c r="AD2377" s="12"/>
      <c r="AK2377" s="12"/>
      <c r="AL2377" s="30"/>
      <c r="AM2377" s="32"/>
      <c r="AQ2377" s="12"/>
      <c r="AR2377" s="12"/>
      <c r="AS2377" s="12"/>
      <c r="AZ2377" s="49"/>
      <c r="BA2377" s="30"/>
      <c r="BB2377" s="12"/>
      <c r="BF2377" s="12"/>
      <c r="BG2377" s="12"/>
      <c r="BH2377" s="12"/>
      <c r="BO2377" s="7"/>
      <c r="BP2377" s="7"/>
      <c r="BQ2377" s="7"/>
      <c r="BU2377" s="7"/>
      <c r="BV2377" s="7"/>
      <c r="BW2377" s="7"/>
      <c r="CD2377" s="7"/>
      <c r="CE2377" s="7"/>
      <c r="CF2377" s="7"/>
      <c r="CJ2377" s="7"/>
      <c r="CK2377" s="7"/>
      <c r="CL2377" s="7"/>
    </row>
    <row r="2378" spans="1:90">
      <c r="A2378" s="11"/>
      <c r="B2378" s="373"/>
      <c r="C2378" s="373"/>
      <c r="D2378" s="373"/>
      <c r="E2378" s="13"/>
      <c r="F2378" s="11"/>
      <c r="G2378" s="25"/>
      <c r="H2378" s="31"/>
      <c r="I2378" s="30"/>
      <c r="M2378" s="25"/>
      <c r="N2378" s="31"/>
      <c r="O2378" s="30"/>
      <c r="V2378" s="12"/>
      <c r="W2378" s="12"/>
      <c r="X2378" s="14"/>
      <c r="AB2378" s="25"/>
      <c r="AC2378" s="12"/>
      <c r="AD2378" s="12"/>
      <c r="AK2378" s="12"/>
      <c r="AL2378" s="30"/>
      <c r="AM2378" s="32"/>
      <c r="AQ2378" s="12"/>
      <c r="AR2378" s="12"/>
      <c r="AS2378" s="12"/>
      <c r="AZ2378" s="49"/>
      <c r="BA2378" s="30"/>
      <c r="BB2378" s="12"/>
      <c r="BF2378" s="12"/>
      <c r="BG2378" s="12"/>
      <c r="BH2378" s="12"/>
      <c r="BO2378" s="7"/>
      <c r="BP2378" s="7"/>
      <c r="BQ2378" s="7"/>
      <c r="BU2378" s="7"/>
      <c r="BV2378" s="7"/>
      <c r="BW2378" s="7"/>
      <c r="CD2378" s="7"/>
      <c r="CE2378" s="7"/>
      <c r="CF2378" s="7"/>
      <c r="CJ2378" s="7"/>
      <c r="CK2378" s="7"/>
      <c r="CL2378" s="7"/>
    </row>
    <row r="2379" spans="1:90">
      <c r="A2379" s="11"/>
      <c r="B2379" s="373"/>
      <c r="C2379" s="373"/>
      <c r="D2379" s="373"/>
      <c r="E2379" s="13"/>
      <c r="F2379" s="11"/>
      <c r="G2379" s="25"/>
      <c r="H2379" s="31"/>
      <c r="I2379" s="30"/>
      <c r="M2379" s="25"/>
      <c r="N2379" s="31"/>
      <c r="O2379" s="30"/>
      <c r="V2379" s="12"/>
      <c r="W2379" s="12"/>
      <c r="X2379" s="14"/>
      <c r="AB2379" s="25"/>
      <c r="AC2379" s="12"/>
      <c r="AD2379" s="12"/>
      <c r="AK2379" s="12"/>
      <c r="AL2379" s="30"/>
      <c r="AM2379" s="32"/>
      <c r="AQ2379" s="12"/>
      <c r="AR2379" s="12"/>
      <c r="AS2379" s="12"/>
      <c r="AZ2379" s="49"/>
      <c r="BA2379" s="30"/>
      <c r="BB2379" s="12"/>
      <c r="BF2379" s="12"/>
      <c r="BG2379" s="12"/>
      <c r="BH2379" s="12"/>
      <c r="BO2379" s="7"/>
      <c r="BP2379" s="7"/>
      <c r="BQ2379" s="7"/>
      <c r="BU2379" s="7"/>
      <c r="BV2379" s="7"/>
      <c r="BW2379" s="7"/>
      <c r="CD2379" s="7"/>
      <c r="CE2379" s="7"/>
      <c r="CF2379" s="7"/>
      <c r="CJ2379" s="7"/>
      <c r="CK2379" s="7"/>
      <c r="CL2379" s="7"/>
    </row>
    <row r="2380" spans="1:90">
      <c r="A2380" s="11"/>
      <c r="B2380" s="373"/>
      <c r="C2380" s="373"/>
      <c r="D2380" s="373"/>
      <c r="E2380" s="13"/>
      <c r="F2380" s="11"/>
      <c r="G2380" s="25"/>
      <c r="H2380" s="31"/>
      <c r="I2380" s="30"/>
      <c r="M2380" s="25"/>
      <c r="N2380" s="31"/>
      <c r="O2380" s="30"/>
      <c r="V2380" s="12"/>
      <c r="W2380" s="12"/>
      <c r="X2380" s="14"/>
      <c r="AB2380" s="25"/>
      <c r="AC2380" s="12"/>
      <c r="AD2380" s="12"/>
      <c r="AK2380" s="12"/>
      <c r="AL2380" s="30"/>
      <c r="AM2380" s="32"/>
      <c r="AQ2380" s="12"/>
      <c r="AR2380" s="12"/>
      <c r="AS2380" s="12"/>
      <c r="AZ2380" s="49"/>
      <c r="BA2380" s="30"/>
      <c r="BB2380" s="12"/>
      <c r="BF2380" s="12"/>
      <c r="BG2380" s="12"/>
      <c r="BH2380" s="12"/>
      <c r="BO2380" s="7"/>
      <c r="BP2380" s="7"/>
      <c r="BQ2380" s="7"/>
      <c r="BU2380" s="7"/>
      <c r="BV2380" s="7"/>
      <c r="BW2380" s="7"/>
      <c r="CD2380" s="7"/>
      <c r="CE2380" s="7"/>
      <c r="CF2380" s="7"/>
      <c r="CJ2380" s="7"/>
      <c r="CK2380" s="7"/>
      <c r="CL2380" s="7"/>
    </row>
    <row r="2381" spans="1:90">
      <c r="A2381" s="11"/>
      <c r="B2381" s="373"/>
      <c r="C2381" s="373"/>
      <c r="D2381" s="373"/>
      <c r="E2381" s="13"/>
      <c r="F2381" s="11"/>
      <c r="G2381" s="25"/>
      <c r="H2381" s="31"/>
      <c r="I2381" s="30"/>
      <c r="M2381" s="25"/>
      <c r="N2381" s="31"/>
      <c r="O2381" s="30"/>
      <c r="V2381" s="12"/>
      <c r="W2381" s="12"/>
      <c r="X2381" s="14"/>
      <c r="AB2381" s="25"/>
      <c r="AC2381" s="12"/>
      <c r="AD2381" s="12"/>
      <c r="AK2381" s="12"/>
      <c r="AL2381" s="30"/>
      <c r="AM2381" s="32"/>
      <c r="AQ2381" s="12"/>
      <c r="AR2381" s="12"/>
      <c r="AS2381" s="12"/>
      <c r="AZ2381" s="49"/>
      <c r="BA2381" s="30"/>
      <c r="BB2381" s="12"/>
      <c r="BF2381" s="12"/>
      <c r="BG2381" s="12"/>
      <c r="BH2381" s="12"/>
      <c r="BO2381" s="7"/>
      <c r="BP2381" s="7"/>
      <c r="BQ2381" s="7"/>
      <c r="BU2381" s="7"/>
      <c r="BV2381" s="7"/>
      <c r="BW2381" s="7"/>
      <c r="CD2381" s="7"/>
      <c r="CE2381" s="7"/>
      <c r="CF2381" s="7"/>
      <c r="CJ2381" s="7"/>
      <c r="CK2381" s="7"/>
      <c r="CL2381" s="7"/>
    </row>
    <row r="2382" spans="1:90">
      <c r="A2382" s="11"/>
      <c r="B2382" s="373"/>
      <c r="C2382" s="373"/>
      <c r="D2382" s="373"/>
      <c r="E2382" s="13"/>
      <c r="F2382" s="11"/>
      <c r="G2382" s="25"/>
      <c r="H2382" s="31"/>
      <c r="I2382" s="30"/>
      <c r="M2382" s="25"/>
      <c r="N2382" s="31"/>
      <c r="O2382" s="30"/>
      <c r="V2382" s="12"/>
      <c r="W2382" s="12"/>
      <c r="X2382" s="14"/>
      <c r="AB2382" s="25"/>
      <c r="AC2382" s="12"/>
      <c r="AD2382" s="12"/>
      <c r="AK2382" s="12"/>
      <c r="AL2382" s="30"/>
      <c r="AM2382" s="32"/>
      <c r="AQ2382" s="12"/>
      <c r="AR2382" s="12"/>
      <c r="AS2382" s="12"/>
      <c r="AZ2382" s="49"/>
      <c r="BA2382" s="30"/>
      <c r="BB2382" s="12"/>
      <c r="BF2382" s="12"/>
      <c r="BG2382" s="12"/>
      <c r="BH2382" s="12"/>
      <c r="BO2382" s="7"/>
      <c r="BP2382" s="7"/>
      <c r="BQ2382" s="7"/>
      <c r="BU2382" s="7"/>
      <c r="BV2382" s="7"/>
      <c r="BW2382" s="7"/>
      <c r="CD2382" s="7"/>
      <c r="CE2382" s="7"/>
      <c r="CF2382" s="7"/>
      <c r="CJ2382" s="7"/>
      <c r="CK2382" s="7"/>
      <c r="CL2382" s="7"/>
    </row>
    <row r="2383" spans="1:90">
      <c r="A2383" s="11"/>
      <c r="B2383" s="373"/>
      <c r="C2383" s="373"/>
      <c r="D2383" s="373"/>
      <c r="E2383" s="13"/>
      <c r="F2383" s="11"/>
      <c r="G2383" s="25"/>
      <c r="H2383" s="31"/>
      <c r="I2383" s="30"/>
      <c r="M2383" s="25"/>
      <c r="N2383" s="31"/>
      <c r="O2383" s="30"/>
      <c r="V2383" s="12"/>
      <c r="W2383" s="12"/>
      <c r="X2383" s="14"/>
      <c r="AB2383" s="25"/>
      <c r="AC2383" s="12"/>
      <c r="AD2383" s="12"/>
      <c r="AK2383" s="12"/>
      <c r="AL2383" s="30"/>
      <c r="AM2383" s="32"/>
      <c r="AQ2383" s="12"/>
      <c r="AR2383" s="12"/>
      <c r="AS2383" s="12"/>
      <c r="AZ2383" s="49"/>
      <c r="BA2383" s="30"/>
      <c r="BB2383" s="12"/>
      <c r="BF2383" s="12"/>
      <c r="BG2383" s="12"/>
      <c r="BH2383" s="12"/>
      <c r="BO2383" s="7"/>
      <c r="BP2383" s="7"/>
      <c r="BQ2383" s="7"/>
      <c r="BU2383" s="7"/>
      <c r="BV2383" s="7"/>
      <c r="BW2383" s="7"/>
      <c r="CD2383" s="7"/>
      <c r="CE2383" s="7"/>
      <c r="CF2383" s="7"/>
      <c r="CJ2383" s="7"/>
      <c r="CK2383" s="7"/>
      <c r="CL2383" s="7"/>
    </row>
    <row r="2384" spans="1:90">
      <c r="A2384" s="11"/>
      <c r="B2384" s="373"/>
      <c r="C2384" s="373"/>
      <c r="D2384" s="373"/>
      <c r="E2384" s="13"/>
      <c r="F2384" s="11"/>
      <c r="G2384" s="25"/>
      <c r="H2384" s="31"/>
      <c r="I2384" s="30"/>
      <c r="M2384" s="25"/>
      <c r="N2384" s="31"/>
      <c r="O2384" s="30"/>
      <c r="V2384" s="12"/>
      <c r="W2384" s="12"/>
      <c r="X2384" s="14"/>
      <c r="AB2384" s="25"/>
      <c r="AC2384" s="12"/>
      <c r="AD2384" s="12"/>
      <c r="AK2384" s="12"/>
      <c r="AL2384" s="30"/>
      <c r="AM2384" s="32"/>
      <c r="AQ2384" s="12"/>
      <c r="AR2384" s="12"/>
      <c r="AS2384" s="12"/>
      <c r="AZ2384" s="49"/>
      <c r="BA2384" s="30"/>
      <c r="BB2384" s="12"/>
      <c r="BF2384" s="12"/>
      <c r="BG2384" s="12"/>
      <c r="BH2384" s="12"/>
      <c r="BO2384" s="7"/>
      <c r="BP2384" s="7"/>
      <c r="BQ2384" s="7"/>
      <c r="BU2384" s="7"/>
      <c r="BV2384" s="7"/>
      <c r="BW2384" s="7"/>
      <c r="CD2384" s="7"/>
      <c r="CE2384" s="7"/>
      <c r="CF2384" s="7"/>
      <c r="CJ2384" s="7"/>
      <c r="CK2384" s="7"/>
      <c r="CL2384" s="7"/>
    </row>
    <row r="2385" spans="1:90">
      <c r="A2385" s="11"/>
      <c r="B2385" s="373"/>
      <c r="C2385" s="373"/>
      <c r="D2385" s="373"/>
      <c r="E2385" s="13"/>
      <c r="F2385" s="11"/>
      <c r="G2385" s="25"/>
      <c r="H2385" s="31"/>
      <c r="I2385" s="30"/>
      <c r="M2385" s="25"/>
      <c r="N2385" s="31"/>
      <c r="O2385" s="30"/>
      <c r="V2385" s="12"/>
      <c r="W2385" s="12"/>
      <c r="X2385" s="14"/>
      <c r="AB2385" s="25"/>
      <c r="AC2385" s="12"/>
      <c r="AD2385" s="12"/>
      <c r="AK2385" s="12"/>
      <c r="AL2385" s="30"/>
      <c r="AM2385" s="32"/>
      <c r="AQ2385" s="12"/>
      <c r="AR2385" s="12"/>
      <c r="AS2385" s="12"/>
      <c r="AZ2385" s="49"/>
      <c r="BA2385" s="30"/>
      <c r="BB2385" s="12"/>
      <c r="BF2385" s="12"/>
      <c r="BG2385" s="12"/>
      <c r="BH2385" s="12"/>
      <c r="BO2385" s="7"/>
      <c r="BP2385" s="7"/>
      <c r="BQ2385" s="7"/>
      <c r="BU2385" s="7"/>
      <c r="BV2385" s="7"/>
      <c r="BW2385" s="7"/>
      <c r="CD2385" s="7"/>
      <c r="CE2385" s="7"/>
      <c r="CF2385" s="7"/>
      <c r="CJ2385" s="7"/>
      <c r="CK2385" s="7"/>
      <c r="CL2385" s="7"/>
    </row>
    <row r="2386" spans="1:90">
      <c r="A2386" s="11"/>
      <c r="B2386" s="373"/>
      <c r="C2386" s="373"/>
      <c r="D2386" s="373"/>
      <c r="E2386" s="13"/>
      <c r="F2386" s="11"/>
      <c r="G2386" s="25"/>
      <c r="H2386" s="31"/>
      <c r="I2386" s="30"/>
      <c r="M2386" s="25"/>
      <c r="N2386" s="31"/>
      <c r="O2386" s="30"/>
      <c r="V2386" s="12"/>
      <c r="W2386" s="12"/>
      <c r="X2386" s="14"/>
      <c r="AB2386" s="25"/>
      <c r="AC2386" s="12"/>
      <c r="AD2386" s="12"/>
      <c r="AK2386" s="12"/>
      <c r="AL2386" s="30"/>
      <c r="AM2386" s="32"/>
      <c r="AQ2386" s="12"/>
      <c r="AR2386" s="12"/>
      <c r="AS2386" s="12"/>
      <c r="AZ2386" s="49"/>
      <c r="BA2386" s="30"/>
      <c r="BB2386" s="12"/>
      <c r="BF2386" s="12"/>
      <c r="BG2386" s="12"/>
      <c r="BH2386" s="12"/>
      <c r="BO2386" s="7"/>
      <c r="BP2386" s="7"/>
      <c r="BQ2386" s="7"/>
      <c r="BU2386" s="7"/>
      <c r="BV2386" s="7"/>
      <c r="BW2386" s="7"/>
      <c r="CD2386" s="7"/>
      <c r="CE2386" s="7"/>
      <c r="CF2386" s="7"/>
      <c r="CJ2386" s="7"/>
      <c r="CK2386" s="7"/>
      <c r="CL2386" s="7"/>
    </row>
    <row r="2387" spans="1:90">
      <c r="A2387" s="11"/>
      <c r="B2387" s="373"/>
      <c r="C2387" s="373"/>
      <c r="D2387" s="373"/>
      <c r="E2387" s="13"/>
      <c r="F2387" s="11"/>
      <c r="G2387" s="25"/>
      <c r="H2387" s="31"/>
      <c r="I2387" s="30"/>
      <c r="M2387" s="25"/>
      <c r="N2387" s="31"/>
      <c r="O2387" s="30"/>
      <c r="V2387" s="12"/>
      <c r="W2387" s="12"/>
      <c r="X2387" s="14"/>
      <c r="AB2387" s="25"/>
      <c r="AC2387" s="12"/>
      <c r="AD2387" s="12"/>
      <c r="AK2387" s="12"/>
      <c r="AL2387" s="30"/>
      <c r="AM2387" s="32"/>
      <c r="AQ2387" s="12"/>
      <c r="AR2387" s="12"/>
      <c r="AS2387" s="12"/>
      <c r="AZ2387" s="49"/>
      <c r="BA2387" s="30"/>
      <c r="BB2387" s="12"/>
      <c r="BF2387" s="12"/>
      <c r="BG2387" s="12"/>
      <c r="BH2387" s="12"/>
      <c r="BO2387" s="7"/>
      <c r="BP2387" s="7"/>
      <c r="BQ2387" s="7"/>
      <c r="BU2387" s="7"/>
      <c r="BV2387" s="7"/>
      <c r="BW2387" s="7"/>
      <c r="CD2387" s="7"/>
      <c r="CE2387" s="7"/>
      <c r="CF2387" s="7"/>
      <c r="CJ2387" s="7"/>
      <c r="CK2387" s="7"/>
      <c r="CL2387" s="7"/>
    </row>
    <row r="2388" spans="1:90">
      <c r="A2388" s="11"/>
      <c r="B2388" s="373"/>
      <c r="C2388" s="373"/>
      <c r="D2388" s="373"/>
      <c r="E2388" s="13"/>
      <c r="F2388" s="11"/>
      <c r="G2388" s="25"/>
      <c r="H2388" s="31"/>
      <c r="I2388" s="30"/>
      <c r="M2388" s="25"/>
      <c r="N2388" s="31"/>
      <c r="O2388" s="30"/>
      <c r="V2388" s="12"/>
      <c r="W2388" s="12"/>
      <c r="X2388" s="14"/>
      <c r="AB2388" s="25"/>
      <c r="AC2388" s="12"/>
      <c r="AD2388" s="12"/>
      <c r="AK2388" s="12"/>
      <c r="AL2388" s="30"/>
      <c r="AM2388" s="32"/>
      <c r="AQ2388" s="12"/>
      <c r="AR2388" s="12"/>
      <c r="AS2388" s="12"/>
      <c r="AZ2388" s="49"/>
      <c r="BA2388" s="30"/>
      <c r="BB2388" s="12"/>
      <c r="BF2388" s="12"/>
      <c r="BG2388" s="12"/>
      <c r="BH2388" s="12"/>
      <c r="BO2388" s="7"/>
      <c r="BP2388" s="7"/>
      <c r="BQ2388" s="7"/>
      <c r="BU2388" s="7"/>
      <c r="BV2388" s="7"/>
      <c r="BW2388" s="7"/>
      <c r="CD2388" s="7"/>
      <c r="CE2388" s="7"/>
      <c r="CF2388" s="7"/>
      <c r="CJ2388" s="7"/>
      <c r="CK2388" s="7"/>
      <c r="CL2388" s="7"/>
    </row>
    <row r="2389" spans="1:90">
      <c r="A2389" s="11"/>
      <c r="B2389" s="373"/>
      <c r="C2389" s="373"/>
      <c r="D2389" s="373"/>
      <c r="E2389" s="13"/>
      <c r="F2389" s="11"/>
      <c r="G2389" s="25"/>
      <c r="H2389" s="31"/>
      <c r="I2389" s="30"/>
      <c r="M2389" s="25"/>
      <c r="N2389" s="31"/>
      <c r="O2389" s="30"/>
      <c r="V2389" s="12"/>
      <c r="W2389" s="12"/>
      <c r="X2389" s="14"/>
      <c r="AB2389" s="25"/>
      <c r="AC2389" s="12"/>
      <c r="AD2389" s="12"/>
      <c r="AK2389" s="12"/>
      <c r="AL2389" s="30"/>
      <c r="AM2389" s="32"/>
      <c r="AQ2389" s="12"/>
      <c r="AR2389" s="12"/>
      <c r="AS2389" s="12"/>
      <c r="AZ2389" s="49"/>
      <c r="BA2389" s="30"/>
      <c r="BB2389" s="12"/>
      <c r="BF2389" s="12"/>
      <c r="BG2389" s="12"/>
      <c r="BH2389" s="12"/>
      <c r="BO2389" s="7"/>
      <c r="BP2389" s="7"/>
      <c r="BQ2389" s="7"/>
      <c r="BU2389" s="7"/>
      <c r="BV2389" s="7"/>
      <c r="BW2389" s="7"/>
      <c r="CD2389" s="7"/>
      <c r="CE2389" s="7"/>
      <c r="CF2389" s="7"/>
      <c r="CJ2389" s="7"/>
      <c r="CK2389" s="7"/>
      <c r="CL2389" s="7"/>
    </row>
    <row r="2390" spans="1:90">
      <c r="A2390" s="11"/>
      <c r="B2390" s="373"/>
      <c r="C2390" s="373"/>
      <c r="D2390" s="373"/>
      <c r="E2390" s="13"/>
      <c r="F2390" s="11"/>
      <c r="G2390" s="25"/>
      <c r="H2390" s="31"/>
      <c r="I2390" s="30"/>
      <c r="M2390" s="25"/>
      <c r="N2390" s="31"/>
      <c r="O2390" s="30"/>
      <c r="V2390" s="12"/>
      <c r="W2390" s="12"/>
      <c r="X2390" s="14"/>
      <c r="AB2390" s="25"/>
      <c r="AC2390" s="12"/>
      <c r="AD2390" s="12"/>
      <c r="AK2390" s="12"/>
      <c r="AL2390" s="30"/>
      <c r="AM2390" s="32"/>
      <c r="AQ2390" s="12"/>
      <c r="AR2390" s="12"/>
      <c r="AS2390" s="12"/>
      <c r="AZ2390" s="49"/>
      <c r="BA2390" s="30"/>
      <c r="BB2390" s="12"/>
      <c r="BF2390" s="12"/>
      <c r="BG2390" s="12"/>
      <c r="BH2390" s="12"/>
      <c r="BO2390" s="7"/>
      <c r="BP2390" s="7"/>
      <c r="BQ2390" s="7"/>
      <c r="BU2390" s="7"/>
      <c r="BV2390" s="7"/>
      <c r="BW2390" s="7"/>
      <c r="CD2390" s="7"/>
      <c r="CE2390" s="7"/>
      <c r="CF2390" s="7"/>
      <c r="CJ2390" s="7"/>
      <c r="CK2390" s="7"/>
      <c r="CL2390" s="7"/>
    </row>
    <row r="2391" spans="1:90">
      <c r="A2391" s="11"/>
      <c r="B2391" s="373"/>
      <c r="C2391" s="373"/>
      <c r="D2391" s="373"/>
      <c r="E2391" s="13"/>
      <c r="F2391" s="11"/>
      <c r="G2391" s="25"/>
      <c r="H2391" s="31"/>
      <c r="I2391" s="30"/>
      <c r="M2391" s="25"/>
      <c r="N2391" s="31"/>
      <c r="O2391" s="30"/>
      <c r="V2391" s="12"/>
      <c r="W2391" s="12"/>
      <c r="X2391" s="14"/>
      <c r="AB2391" s="25"/>
      <c r="AC2391" s="12"/>
      <c r="AD2391" s="12"/>
      <c r="AK2391" s="12"/>
      <c r="AL2391" s="30"/>
      <c r="AM2391" s="32"/>
      <c r="AQ2391" s="12"/>
      <c r="AR2391" s="12"/>
      <c r="AS2391" s="12"/>
      <c r="AZ2391" s="49"/>
      <c r="BA2391" s="30"/>
      <c r="BB2391" s="12"/>
      <c r="BF2391" s="12"/>
      <c r="BG2391" s="12"/>
      <c r="BH2391" s="12"/>
      <c r="BO2391" s="7"/>
      <c r="BP2391" s="7"/>
      <c r="BQ2391" s="7"/>
      <c r="BU2391" s="7"/>
      <c r="BV2391" s="7"/>
      <c r="BW2391" s="7"/>
      <c r="CD2391" s="7"/>
      <c r="CE2391" s="7"/>
      <c r="CF2391" s="7"/>
      <c r="CJ2391" s="7"/>
      <c r="CK2391" s="7"/>
      <c r="CL2391" s="7"/>
    </row>
    <row r="2392" spans="1:90">
      <c r="A2392" s="11"/>
      <c r="B2392" s="373"/>
      <c r="C2392" s="373"/>
      <c r="D2392" s="373"/>
      <c r="E2392" s="13"/>
      <c r="F2392" s="11"/>
      <c r="G2392" s="25"/>
      <c r="H2392" s="31"/>
      <c r="I2392" s="30"/>
      <c r="M2392" s="25"/>
      <c r="N2392" s="31"/>
      <c r="O2392" s="30"/>
      <c r="V2392" s="12"/>
      <c r="W2392" s="12"/>
      <c r="X2392" s="14"/>
      <c r="AB2392" s="25"/>
      <c r="AC2392" s="12"/>
      <c r="AD2392" s="12"/>
      <c r="AK2392" s="12"/>
      <c r="AL2392" s="30"/>
      <c r="AM2392" s="32"/>
      <c r="AQ2392" s="12"/>
      <c r="AR2392" s="12"/>
      <c r="AS2392" s="12"/>
      <c r="AZ2392" s="49"/>
      <c r="BA2392" s="30"/>
      <c r="BB2392" s="12"/>
      <c r="BF2392" s="12"/>
      <c r="BG2392" s="12"/>
      <c r="BH2392" s="12"/>
      <c r="BO2392" s="7"/>
      <c r="BP2392" s="7"/>
      <c r="BQ2392" s="7"/>
      <c r="BU2392" s="7"/>
      <c r="BV2392" s="7"/>
      <c r="BW2392" s="7"/>
      <c r="CD2392" s="7"/>
      <c r="CE2392" s="7"/>
      <c r="CF2392" s="7"/>
      <c r="CJ2392" s="7"/>
      <c r="CK2392" s="7"/>
      <c r="CL2392" s="7"/>
    </row>
    <row r="2393" spans="1:90">
      <c r="A2393" s="11"/>
      <c r="B2393" s="373"/>
      <c r="C2393" s="373"/>
      <c r="D2393" s="373"/>
      <c r="E2393" s="13"/>
      <c r="F2393" s="11"/>
      <c r="G2393" s="25"/>
      <c r="H2393" s="31"/>
      <c r="I2393" s="30"/>
      <c r="M2393" s="25"/>
      <c r="N2393" s="31"/>
      <c r="O2393" s="30"/>
      <c r="V2393" s="12"/>
      <c r="W2393" s="12"/>
      <c r="X2393" s="14"/>
      <c r="AB2393" s="25"/>
      <c r="AC2393" s="12"/>
      <c r="AD2393" s="12"/>
      <c r="AK2393" s="12"/>
      <c r="AL2393" s="30"/>
      <c r="AM2393" s="32"/>
      <c r="AQ2393" s="12"/>
      <c r="AR2393" s="12"/>
      <c r="AS2393" s="12"/>
      <c r="AZ2393" s="49"/>
      <c r="BA2393" s="30"/>
      <c r="BB2393" s="12"/>
      <c r="BF2393" s="12"/>
      <c r="BG2393" s="12"/>
      <c r="BH2393" s="12"/>
      <c r="BO2393" s="7"/>
      <c r="BP2393" s="7"/>
      <c r="BQ2393" s="7"/>
      <c r="BU2393" s="7"/>
      <c r="BV2393" s="7"/>
      <c r="BW2393" s="7"/>
      <c r="CD2393" s="7"/>
      <c r="CE2393" s="7"/>
      <c r="CF2393" s="7"/>
      <c r="CJ2393" s="7"/>
      <c r="CK2393" s="7"/>
      <c r="CL2393" s="7"/>
    </row>
    <row r="2394" spans="1:90">
      <c r="A2394" s="11"/>
      <c r="B2394" s="373"/>
      <c r="C2394" s="373"/>
      <c r="D2394" s="373"/>
      <c r="E2394" s="13"/>
      <c r="F2394" s="11"/>
      <c r="G2394" s="25"/>
      <c r="H2394" s="31"/>
      <c r="I2394" s="30"/>
      <c r="M2394" s="25"/>
      <c r="N2394" s="31"/>
      <c r="O2394" s="30"/>
      <c r="V2394" s="12"/>
      <c r="W2394" s="12"/>
      <c r="X2394" s="14"/>
      <c r="AB2394" s="25"/>
      <c r="AC2394" s="12"/>
      <c r="AD2394" s="12"/>
      <c r="AK2394" s="12"/>
      <c r="AL2394" s="30"/>
      <c r="AM2394" s="32"/>
      <c r="AQ2394" s="12"/>
      <c r="AR2394" s="12"/>
      <c r="AS2394" s="12"/>
      <c r="AZ2394" s="49"/>
      <c r="BA2394" s="30"/>
      <c r="BB2394" s="12"/>
      <c r="BF2394" s="12"/>
      <c r="BG2394" s="12"/>
      <c r="BH2394" s="12"/>
      <c r="BO2394" s="7"/>
      <c r="BP2394" s="7"/>
      <c r="BQ2394" s="7"/>
      <c r="BU2394" s="7"/>
      <c r="BV2394" s="7"/>
      <c r="BW2394" s="7"/>
      <c r="CD2394" s="7"/>
      <c r="CE2394" s="7"/>
      <c r="CF2394" s="7"/>
      <c r="CJ2394" s="7"/>
      <c r="CK2394" s="7"/>
      <c r="CL2394" s="7"/>
    </row>
    <row r="2395" spans="1:90">
      <c r="A2395" s="11"/>
      <c r="B2395" s="373"/>
      <c r="C2395" s="373"/>
      <c r="D2395" s="373"/>
      <c r="E2395" s="13"/>
      <c r="F2395" s="11"/>
      <c r="G2395" s="25"/>
      <c r="H2395" s="31"/>
      <c r="I2395" s="30"/>
      <c r="M2395" s="25"/>
      <c r="N2395" s="31"/>
      <c r="O2395" s="30"/>
      <c r="V2395" s="12"/>
      <c r="W2395" s="12"/>
      <c r="X2395" s="14"/>
      <c r="AB2395" s="25"/>
      <c r="AC2395" s="12"/>
      <c r="AD2395" s="12"/>
      <c r="AK2395" s="12"/>
      <c r="AL2395" s="30"/>
      <c r="AM2395" s="32"/>
      <c r="AQ2395" s="12"/>
      <c r="AR2395" s="12"/>
      <c r="AS2395" s="12"/>
      <c r="AZ2395" s="49"/>
      <c r="BA2395" s="30"/>
      <c r="BB2395" s="12"/>
      <c r="BF2395" s="12"/>
      <c r="BG2395" s="12"/>
      <c r="BH2395" s="12"/>
      <c r="BO2395" s="7"/>
      <c r="BP2395" s="7"/>
      <c r="BQ2395" s="7"/>
      <c r="BU2395" s="7"/>
      <c r="BV2395" s="7"/>
      <c r="BW2395" s="7"/>
      <c r="CD2395" s="7"/>
      <c r="CE2395" s="7"/>
      <c r="CF2395" s="7"/>
      <c r="CJ2395" s="7"/>
      <c r="CK2395" s="7"/>
      <c r="CL2395" s="7"/>
    </row>
    <row r="2396" spans="1:90">
      <c r="A2396" s="11"/>
      <c r="B2396" s="373"/>
      <c r="C2396" s="373"/>
      <c r="D2396" s="373"/>
      <c r="E2396" s="13"/>
      <c r="F2396" s="11"/>
      <c r="G2396" s="25"/>
      <c r="H2396" s="31"/>
      <c r="I2396" s="30"/>
      <c r="M2396" s="25"/>
      <c r="N2396" s="31"/>
      <c r="O2396" s="30"/>
      <c r="V2396" s="12"/>
      <c r="W2396" s="12"/>
      <c r="X2396" s="14"/>
      <c r="AB2396" s="25"/>
      <c r="AC2396" s="12"/>
      <c r="AD2396" s="12"/>
      <c r="AK2396" s="12"/>
      <c r="AL2396" s="30"/>
      <c r="AM2396" s="32"/>
      <c r="AQ2396" s="12"/>
      <c r="AR2396" s="12"/>
      <c r="AS2396" s="12"/>
      <c r="AZ2396" s="49"/>
      <c r="BA2396" s="30"/>
      <c r="BB2396" s="12"/>
      <c r="BF2396" s="12"/>
      <c r="BG2396" s="12"/>
      <c r="BH2396" s="12"/>
      <c r="BO2396" s="7"/>
      <c r="BP2396" s="7"/>
      <c r="BQ2396" s="7"/>
      <c r="BU2396" s="7"/>
      <c r="BV2396" s="7"/>
      <c r="BW2396" s="7"/>
      <c r="CD2396" s="7"/>
      <c r="CE2396" s="7"/>
      <c r="CF2396" s="7"/>
      <c r="CJ2396" s="7"/>
      <c r="CK2396" s="7"/>
      <c r="CL2396" s="7"/>
    </row>
    <row r="2397" spans="1:90">
      <c r="A2397" s="11"/>
      <c r="B2397" s="373"/>
      <c r="C2397" s="373"/>
      <c r="D2397" s="373"/>
      <c r="E2397" s="13"/>
      <c r="F2397" s="11"/>
      <c r="G2397" s="25"/>
      <c r="H2397" s="31"/>
      <c r="I2397" s="30"/>
      <c r="M2397" s="25"/>
      <c r="N2397" s="31"/>
      <c r="O2397" s="30"/>
      <c r="V2397" s="12"/>
      <c r="W2397" s="12"/>
      <c r="X2397" s="14"/>
      <c r="AB2397" s="25"/>
      <c r="AC2397" s="12"/>
      <c r="AD2397" s="12"/>
      <c r="AK2397" s="12"/>
      <c r="AL2397" s="30"/>
      <c r="AM2397" s="32"/>
      <c r="AQ2397" s="12"/>
      <c r="AR2397" s="12"/>
      <c r="AS2397" s="12"/>
      <c r="AZ2397" s="49"/>
      <c r="BA2397" s="30"/>
      <c r="BB2397" s="12"/>
      <c r="BF2397" s="12"/>
      <c r="BG2397" s="12"/>
      <c r="BH2397" s="12"/>
      <c r="BO2397" s="7"/>
      <c r="BP2397" s="7"/>
      <c r="BQ2397" s="7"/>
      <c r="BU2397" s="7"/>
      <c r="BV2397" s="7"/>
      <c r="BW2397" s="7"/>
      <c r="CD2397" s="7"/>
      <c r="CE2397" s="7"/>
      <c r="CF2397" s="7"/>
      <c r="CJ2397" s="7"/>
      <c r="CK2397" s="7"/>
      <c r="CL2397" s="7"/>
    </row>
    <row r="2398" spans="1:90">
      <c r="A2398" s="11"/>
      <c r="B2398" s="373"/>
      <c r="C2398" s="373"/>
      <c r="D2398" s="373"/>
      <c r="E2398" s="13"/>
      <c r="F2398" s="11"/>
      <c r="G2398" s="25"/>
      <c r="H2398" s="31"/>
      <c r="I2398" s="30"/>
      <c r="M2398" s="25"/>
      <c r="N2398" s="31"/>
      <c r="O2398" s="30"/>
      <c r="V2398" s="12"/>
      <c r="W2398" s="12"/>
      <c r="X2398" s="14"/>
      <c r="AB2398" s="25"/>
      <c r="AC2398" s="12"/>
      <c r="AD2398" s="12"/>
      <c r="AK2398" s="12"/>
      <c r="AL2398" s="30"/>
      <c r="AM2398" s="32"/>
      <c r="AQ2398" s="12"/>
      <c r="AR2398" s="12"/>
      <c r="AS2398" s="12"/>
      <c r="AZ2398" s="49"/>
      <c r="BA2398" s="30"/>
      <c r="BB2398" s="12"/>
      <c r="BF2398" s="12"/>
      <c r="BG2398" s="12"/>
      <c r="BH2398" s="12"/>
      <c r="BO2398" s="7"/>
      <c r="BP2398" s="7"/>
      <c r="BQ2398" s="7"/>
      <c r="BU2398" s="7"/>
      <c r="BV2398" s="7"/>
      <c r="BW2398" s="7"/>
      <c r="CD2398" s="7"/>
      <c r="CE2398" s="7"/>
      <c r="CF2398" s="7"/>
      <c r="CJ2398" s="7"/>
      <c r="CK2398" s="7"/>
      <c r="CL2398" s="7"/>
    </row>
    <row r="2399" spans="1:90">
      <c r="A2399" s="11"/>
      <c r="B2399" s="373"/>
      <c r="C2399" s="373"/>
      <c r="D2399" s="373"/>
      <c r="E2399" s="13"/>
      <c r="F2399" s="11"/>
      <c r="G2399" s="25"/>
      <c r="H2399" s="31"/>
      <c r="I2399" s="30"/>
      <c r="M2399" s="25"/>
      <c r="N2399" s="31"/>
      <c r="O2399" s="30"/>
      <c r="V2399" s="12"/>
      <c r="W2399" s="12"/>
      <c r="X2399" s="14"/>
      <c r="AB2399" s="25"/>
      <c r="AC2399" s="12"/>
      <c r="AD2399" s="12"/>
      <c r="AK2399" s="12"/>
      <c r="AL2399" s="30"/>
      <c r="AM2399" s="32"/>
      <c r="AQ2399" s="12"/>
      <c r="AR2399" s="12"/>
      <c r="AS2399" s="12"/>
      <c r="AZ2399" s="49"/>
      <c r="BA2399" s="30"/>
      <c r="BB2399" s="12"/>
      <c r="BF2399" s="12"/>
      <c r="BG2399" s="12"/>
      <c r="BH2399" s="12"/>
      <c r="BO2399" s="7"/>
      <c r="BP2399" s="7"/>
      <c r="BQ2399" s="7"/>
      <c r="BU2399" s="7"/>
      <c r="BV2399" s="7"/>
      <c r="BW2399" s="7"/>
      <c r="CD2399" s="7"/>
      <c r="CE2399" s="7"/>
      <c r="CF2399" s="7"/>
      <c r="CJ2399" s="7"/>
      <c r="CK2399" s="7"/>
      <c r="CL2399" s="7"/>
    </row>
    <row r="2400" spans="1:90">
      <c r="A2400" s="11"/>
      <c r="B2400" s="373"/>
      <c r="C2400" s="373"/>
      <c r="D2400" s="373"/>
      <c r="E2400" s="13"/>
      <c r="F2400" s="11"/>
      <c r="G2400" s="25"/>
      <c r="H2400" s="31"/>
      <c r="I2400" s="30"/>
      <c r="M2400" s="25"/>
      <c r="N2400" s="31"/>
      <c r="O2400" s="30"/>
      <c r="V2400" s="12"/>
      <c r="W2400" s="12"/>
      <c r="X2400" s="14"/>
      <c r="AB2400" s="25"/>
      <c r="AC2400" s="12"/>
      <c r="AD2400" s="12"/>
      <c r="AK2400" s="12"/>
      <c r="AL2400" s="30"/>
      <c r="AM2400" s="32"/>
      <c r="AQ2400" s="12"/>
      <c r="AR2400" s="12"/>
      <c r="AS2400" s="12"/>
      <c r="AZ2400" s="49"/>
      <c r="BA2400" s="30"/>
      <c r="BB2400" s="12"/>
      <c r="BF2400" s="12"/>
      <c r="BG2400" s="12"/>
      <c r="BH2400" s="12"/>
      <c r="BO2400" s="7"/>
      <c r="BP2400" s="7"/>
      <c r="BQ2400" s="7"/>
      <c r="BU2400" s="7"/>
      <c r="BV2400" s="7"/>
      <c r="BW2400" s="7"/>
      <c r="CD2400" s="7"/>
      <c r="CE2400" s="7"/>
      <c r="CF2400" s="7"/>
      <c r="CJ2400" s="7"/>
      <c r="CK2400" s="7"/>
      <c r="CL2400" s="7"/>
    </row>
    <row r="2401" spans="1:90">
      <c r="A2401" s="11"/>
      <c r="B2401" s="373"/>
      <c r="C2401" s="373"/>
      <c r="D2401" s="373"/>
      <c r="E2401" s="13"/>
      <c r="F2401" s="11"/>
      <c r="G2401" s="25"/>
      <c r="H2401" s="31"/>
      <c r="I2401" s="30"/>
      <c r="M2401" s="25"/>
      <c r="N2401" s="31"/>
      <c r="O2401" s="30"/>
      <c r="V2401" s="12"/>
      <c r="W2401" s="12"/>
      <c r="X2401" s="14"/>
      <c r="AB2401" s="25"/>
      <c r="AC2401" s="12"/>
      <c r="AD2401" s="12"/>
      <c r="AK2401" s="12"/>
      <c r="AL2401" s="30"/>
      <c r="AM2401" s="32"/>
      <c r="AQ2401" s="12"/>
      <c r="AR2401" s="12"/>
      <c r="AS2401" s="12"/>
      <c r="AZ2401" s="49"/>
      <c r="BA2401" s="30"/>
      <c r="BB2401" s="12"/>
      <c r="BF2401" s="12"/>
      <c r="BG2401" s="12"/>
      <c r="BH2401" s="12"/>
      <c r="BO2401" s="7"/>
      <c r="BP2401" s="7"/>
      <c r="BQ2401" s="7"/>
      <c r="BU2401" s="7"/>
      <c r="BV2401" s="7"/>
      <c r="BW2401" s="7"/>
      <c r="CD2401" s="7"/>
      <c r="CE2401" s="7"/>
      <c r="CF2401" s="7"/>
      <c r="CJ2401" s="7"/>
      <c r="CK2401" s="7"/>
      <c r="CL2401" s="7"/>
    </row>
    <row r="2402" spans="1:90">
      <c r="A2402" s="11"/>
      <c r="B2402" s="373"/>
      <c r="C2402" s="373"/>
      <c r="D2402" s="373"/>
      <c r="E2402" s="13"/>
      <c r="F2402" s="11"/>
      <c r="G2402" s="25"/>
      <c r="H2402" s="31"/>
      <c r="I2402" s="30"/>
      <c r="M2402" s="25"/>
      <c r="N2402" s="31"/>
      <c r="O2402" s="30"/>
      <c r="V2402" s="12"/>
      <c r="W2402" s="12"/>
      <c r="X2402" s="14"/>
      <c r="AB2402" s="25"/>
      <c r="AC2402" s="12"/>
      <c r="AD2402" s="12"/>
      <c r="AK2402" s="12"/>
      <c r="AL2402" s="30"/>
      <c r="AM2402" s="32"/>
      <c r="AQ2402" s="12"/>
      <c r="AR2402" s="12"/>
      <c r="AS2402" s="12"/>
      <c r="AZ2402" s="49"/>
      <c r="BA2402" s="30"/>
      <c r="BB2402" s="12"/>
      <c r="BF2402" s="12"/>
      <c r="BG2402" s="12"/>
      <c r="BH2402" s="12"/>
      <c r="BO2402" s="7"/>
      <c r="BP2402" s="7"/>
      <c r="BQ2402" s="7"/>
      <c r="BU2402" s="7"/>
      <c r="BV2402" s="7"/>
      <c r="BW2402" s="7"/>
      <c r="CD2402" s="7"/>
      <c r="CE2402" s="7"/>
      <c r="CF2402" s="7"/>
      <c r="CJ2402" s="7"/>
      <c r="CK2402" s="7"/>
      <c r="CL2402" s="7"/>
    </row>
    <row r="2403" spans="1:90">
      <c r="A2403" s="11"/>
      <c r="B2403" s="373"/>
      <c r="C2403" s="373"/>
      <c r="D2403" s="373"/>
      <c r="E2403" s="13"/>
      <c r="F2403" s="11"/>
      <c r="G2403" s="25"/>
      <c r="H2403" s="31"/>
      <c r="I2403" s="30"/>
      <c r="M2403" s="25"/>
      <c r="N2403" s="31"/>
      <c r="O2403" s="30"/>
      <c r="V2403" s="12"/>
      <c r="W2403" s="12"/>
      <c r="X2403" s="14"/>
      <c r="AB2403" s="25"/>
      <c r="AC2403" s="12"/>
      <c r="AD2403" s="12"/>
      <c r="AK2403" s="12"/>
      <c r="AL2403" s="30"/>
      <c r="AM2403" s="32"/>
      <c r="AQ2403" s="12"/>
      <c r="AR2403" s="12"/>
      <c r="AS2403" s="12"/>
      <c r="AZ2403" s="49"/>
      <c r="BA2403" s="30"/>
      <c r="BB2403" s="12"/>
      <c r="BF2403" s="12"/>
      <c r="BG2403" s="12"/>
      <c r="BH2403" s="12"/>
      <c r="BO2403" s="7"/>
      <c r="BP2403" s="7"/>
      <c r="BQ2403" s="7"/>
      <c r="BU2403" s="7"/>
      <c r="BV2403" s="7"/>
      <c r="BW2403" s="7"/>
      <c r="CD2403" s="7"/>
      <c r="CE2403" s="7"/>
      <c r="CF2403" s="7"/>
      <c r="CJ2403" s="7"/>
      <c r="CK2403" s="7"/>
      <c r="CL2403" s="7"/>
    </row>
    <row r="2404" spans="1:90">
      <c r="A2404" s="11"/>
      <c r="B2404" s="373"/>
      <c r="C2404" s="373"/>
      <c r="D2404" s="373"/>
      <c r="E2404" s="13"/>
      <c r="F2404" s="11"/>
      <c r="G2404" s="25"/>
      <c r="H2404" s="31"/>
      <c r="I2404" s="30"/>
      <c r="M2404" s="25"/>
      <c r="N2404" s="31"/>
      <c r="O2404" s="30"/>
      <c r="V2404" s="12"/>
      <c r="W2404" s="12"/>
      <c r="X2404" s="14"/>
      <c r="AB2404" s="25"/>
      <c r="AC2404" s="12"/>
      <c r="AD2404" s="12"/>
      <c r="AK2404" s="12"/>
      <c r="AL2404" s="30"/>
      <c r="AM2404" s="32"/>
      <c r="AQ2404" s="12"/>
      <c r="AR2404" s="12"/>
      <c r="AS2404" s="12"/>
      <c r="AZ2404" s="49"/>
      <c r="BA2404" s="30"/>
      <c r="BB2404" s="12"/>
      <c r="BF2404" s="12"/>
      <c r="BG2404" s="12"/>
      <c r="BH2404" s="12"/>
      <c r="BO2404" s="7"/>
      <c r="BP2404" s="7"/>
      <c r="BQ2404" s="7"/>
      <c r="BU2404" s="7"/>
      <c r="BV2404" s="7"/>
      <c r="BW2404" s="7"/>
      <c r="CD2404" s="7"/>
      <c r="CE2404" s="7"/>
      <c r="CF2404" s="7"/>
      <c r="CJ2404" s="7"/>
      <c r="CK2404" s="7"/>
      <c r="CL2404" s="7"/>
    </row>
    <row r="2405" spans="1:90">
      <c r="A2405" s="11"/>
      <c r="B2405" s="373"/>
      <c r="C2405" s="373"/>
      <c r="D2405" s="373"/>
      <c r="E2405" s="13"/>
      <c r="F2405" s="11"/>
      <c r="G2405" s="25"/>
      <c r="H2405" s="31"/>
      <c r="I2405" s="30"/>
      <c r="M2405" s="25"/>
      <c r="N2405" s="31"/>
      <c r="O2405" s="30"/>
      <c r="V2405" s="12"/>
      <c r="W2405" s="12"/>
      <c r="X2405" s="14"/>
      <c r="AB2405" s="25"/>
      <c r="AC2405" s="12"/>
      <c r="AD2405" s="12"/>
      <c r="AK2405" s="12"/>
      <c r="AL2405" s="30"/>
      <c r="AM2405" s="32"/>
      <c r="AQ2405" s="12"/>
      <c r="AR2405" s="12"/>
      <c r="AS2405" s="12"/>
      <c r="AZ2405" s="49"/>
      <c r="BA2405" s="30"/>
      <c r="BB2405" s="12"/>
      <c r="BF2405" s="12"/>
      <c r="BG2405" s="12"/>
      <c r="BH2405" s="12"/>
      <c r="BO2405" s="7"/>
      <c r="BP2405" s="7"/>
      <c r="BQ2405" s="7"/>
      <c r="BU2405" s="7"/>
      <c r="BV2405" s="7"/>
      <c r="BW2405" s="7"/>
      <c r="CD2405" s="7"/>
      <c r="CE2405" s="7"/>
      <c r="CF2405" s="7"/>
      <c r="CJ2405" s="7"/>
      <c r="CK2405" s="7"/>
      <c r="CL2405" s="7"/>
    </row>
    <row r="2406" spans="1:90">
      <c r="A2406" s="11"/>
      <c r="B2406" s="373"/>
      <c r="C2406" s="373"/>
      <c r="D2406" s="373"/>
      <c r="E2406" s="13"/>
      <c r="F2406" s="11"/>
      <c r="G2406" s="25"/>
      <c r="H2406" s="31"/>
      <c r="I2406" s="30"/>
      <c r="M2406" s="25"/>
      <c r="N2406" s="31"/>
      <c r="O2406" s="30"/>
      <c r="V2406" s="12"/>
      <c r="W2406" s="12"/>
      <c r="X2406" s="14"/>
      <c r="AB2406" s="25"/>
      <c r="AC2406" s="12"/>
      <c r="AD2406" s="12"/>
      <c r="AK2406" s="12"/>
      <c r="AL2406" s="30"/>
      <c r="AM2406" s="32"/>
      <c r="AQ2406" s="12"/>
      <c r="AR2406" s="12"/>
      <c r="AS2406" s="12"/>
      <c r="AZ2406" s="49"/>
      <c r="BA2406" s="30"/>
      <c r="BB2406" s="12"/>
      <c r="BF2406" s="12"/>
      <c r="BG2406" s="12"/>
      <c r="BH2406" s="12"/>
      <c r="BO2406" s="7"/>
      <c r="BP2406" s="7"/>
      <c r="BQ2406" s="7"/>
      <c r="BU2406" s="7"/>
      <c r="BV2406" s="7"/>
      <c r="BW2406" s="7"/>
      <c r="CD2406" s="7"/>
      <c r="CE2406" s="7"/>
      <c r="CF2406" s="7"/>
      <c r="CJ2406" s="7"/>
      <c r="CK2406" s="7"/>
      <c r="CL2406" s="7"/>
    </row>
    <row r="2407" spans="1:90">
      <c r="A2407" s="11"/>
      <c r="B2407" s="373"/>
      <c r="C2407" s="373"/>
      <c r="D2407" s="373"/>
      <c r="E2407" s="13"/>
      <c r="F2407" s="11"/>
      <c r="G2407" s="25"/>
      <c r="H2407" s="31"/>
      <c r="I2407" s="30"/>
      <c r="M2407" s="25"/>
      <c r="N2407" s="31"/>
      <c r="O2407" s="30"/>
      <c r="V2407" s="12"/>
      <c r="W2407" s="12"/>
      <c r="X2407" s="14"/>
      <c r="AB2407" s="25"/>
      <c r="AC2407" s="12"/>
      <c r="AD2407" s="12"/>
      <c r="AK2407" s="12"/>
      <c r="AL2407" s="30"/>
      <c r="AM2407" s="32"/>
      <c r="AQ2407" s="12"/>
      <c r="AR2407" s="12"/>
      <c r="AS2407" s="12"/>
      <c r="AZ2407" s="49"/>
      <c r="BA2407" s="30"/>
      <c r="BB2407" s="12"/>
      <c r="BF2407" s="12"/>
      <c r="BG2407" s="12"/>
      <c r="BH2407" s="12"/>
      <c r="BO2407" s="7"/>
      <c r="BP2407" s="7"/>
      <c r="BQ2407" s="7"/>
      <c r="BU2407" s="7"/>
      <c r="BV2407" s="7"/>
      <c r="BW2407" s="7"/>
      <c r="CD2407" s="7"/>
      <c r="CE2407" s="7"/>
      <c r="CF2407" s="7"/>
      <c r="CJ2407" s="7"/>
      <c r="CK2407" s="7"/>
      <c r="CL2407" s="7"/>
    </row>
    <row r="2408" spans="1:90">
      <c r="A2408" s="11"/>
      <c r="B2408" s="373"/>
      <c r="C2408" s="373"/>
      <c r="D2408" s="373"/>
      <c r="E2408" s="13"/>
      <c r="F2408" s="11"/>
      <c r="G2408" s="25"/>
      <c r="H2408" s="31"/>
      <c r="I2408" s="30"/>
      <c r="M2408" s="25"/>
      <c r="N2408" s="31"/>
      <c r="O2408" s="30"/>
      <c r="V2408" s="12"/>
      <c r="W2408" s="12"/>
      <c r="X2408" s="14"/>
      <c r="AB2408" s="25"/>
      <c r="AC2408" s="12"/>
      <c r="AD2408" s="12"/>
      <c r="AK2408" s="12"/>
      <c r="AL2408" s="30"/>
      <c r="AM2408" s="32"/>
      <c r="AQ2408" s="12"/>
      <c r="AR2408" s="12"/>
      <c r="AS2408" s="12"/>
      <c r="AZ2408" s="49"/>
      <c r="BA2408" s="30"/>
      <c r="BB2408" s="12"/>
      <c r="BF2408" s="12"/>
      <c r="BG2408" s="12"/>
      <c r="BH2408" s="12"/>
      <c r="BO2408" s="7"/>
      <c r="BP2408" s="7"/>
      <c r="BQ2408" s="7"/>
      <c r="BU2408" s="7"/>
      <c r="BV2408" s="7"/>
      <c r="BW2408" s="7"/>
      <c r="CD2408" s="7"/>
      <c r="CE2408" s="7"/>
      <c r="CF2408" s="7"/>
      <c r="CJ2408" s="7"/>
      <c r="CK2408" s="7"/>
      <c r="CL2408" s="7"/>
    </row>
    <row r="2409" spans="1:90">
      <c r="A2409" s="11"/>
      <c r="B2409" s="373"/>
      <c r="C2409" s="373"/>
      <c r="D2409" s="373"/>
      <c r="E2409" s="13"/>
      <c r="F2409" s="11"/>
      <c r="G2409" s="25"/>
      <c r="H2409" s="31"/>
      <c r="I2409" s="30"/>
      <c r="M2409" s="25"/>
      <c r="N2409" s="31"/>
      <c r="O2409" s="30"/>
      <c r="V2409" s="12"/>
      <c r="W2409" s="12"/>
      <c r="X2409" s="14"/>
      <c r="AB2409" s="25"/>
      <c r="AC2409" s="12"/>
      <c r="AD2409" s="12"/>
      <c r="AK2409" s="12"/>
      <c r="AL2409" s="30"/>
      <c r="AM2409" s="32"/>
      <c r="AQ2409" s="12"/>
      <c r="AR2409" s="12"/>
      <c r="AS2409" s="12"/>
      <c r="AZ2409" s="49"/>
      <c r="BA2409" s="30"/>
      <c r="BB2409" s="12"/>
      <c r="BF2409" s="12"/>
      <c r="BG2409" s="12"/>
      <c r="BH2409" s="12"/>
      <c r="BO2409" s="7"/>
      <c r="BP2409" s="7"/>
      <c r="BQ2409" s="7"/>
      <c r="BU2409" s="7"/>
      <c r="BV2409" s="7"/>
      <c r="BW2409" s="7"/>
      <c r="CD2409" s="7"/>
      <c r="CE2409" s="7"/>
      <c r="CF2409" s="7"/>
      <c r="CJ2409" s="7"/>
      <c r="CK2409" s="7"/>
      <c r="CL2409" s="7"/>
    </row>
    <row r="2410" spans="1:90">
      <c r="A2410" s="11"/>
      <c r="B2410" s="373"/>
      <c r="C2410" s="373"/>
      <c r="D2410" s="373"/>
      <c r="E2410" s="13"/>
      <c r="F2410" s="11"/>
      <c r="G2410" s="25"/>
      <c r="H2410" s="31"/>
      <c r="I2410" s="30"/>
      <c r="M2410" s="25"/>
      <c r="N2410" s="31"/>
      <c r="O2410" s="30"/>
      <c r="V2410" s="12"/>
      <c r="W2410" s="12"/>
      <c r="X2410" s="14"/>
      <c r="AB2410" s="25"/>
      <c r="AC2410" s="12"/>
      <c r="AD2410" s="12"/>
      <c r="AK2410" s="12"/>
      <c r="AL2410" s="30"/>
      <c r="AM2410" s="32"/>
      <c r="AQ2410" s="12"/>
      <c r="AR2410" s="12"/>
      <c r="AS2410" s="12"/>
      <c r="AZ2410" s="49"/>
      <c r="BA2410" s="30"/>
      <c r="BB2410" s="12"/>
      <c r="BF2410" s="12"/>
      <c r="BG2410" s="12"/>
      <c r="BH2410" s="12"/>
      <c r="BO2410" s="7"/>
      <c r="BP2410" s="7"/>
      <c r="BQ2410" s="7"/>
      <c r="BU2410" s="7"/>
      <c r="BV2410" s="7"/>
      <c r="BW2410" s="7"/>
      <c r="CD2410" s="7"/>
      <c r="CE2410" s="7"/>
      <c r="CF2410" s="7"/>
      <c r="CJ2410" s="7"/>
      <c r="CK2410" s="7"/>
      <c r="CL2410" s="7"/>
    </row>
    <row r="2411" spans="1:90">
      <c r="A2411" s="11"/>
      <c r="B2411" s="373"/>
      <c r="C2411" s="373"/>
      <c r="D2411" s="373"/>
      <c r="E2411" s="13"/>
      <c r="F2411" s="11"/>
      <c r="G2411" s="25"/>
      <c r="H2411" s="31"/>
      <c r="I2411" s="30"/>
      <c r="M2411" s="25"/>
      <c r="N2411" s="31"/>
      <c r="O2411" s="30"/>
      <c r="V2411" s="12"/>
      <c r="W2411" s="12"/>
      <c r="X2411" s="14"/>
      <c r="AB2411" s="25"/>
      <c r="AC2411" s="12"/>
      <c r="AD2411" s="12"/>
      <c r="AK2411" s="12"/>
      <c r="AL2411" s="30"/>
      <c r="AM2411" s="32"/>
      <c r="AQ2411" s="12"/>
      <c r="AR2411" s="12"/>
      <c r="AS2411" s="12"/>
      <c r="AZ2411" s="49"/>
      <c r="BA2411" s="30"/>
      <c r="BB2411" s="12"/>
      <c r="BF2411" s="12"/>
      <c r="BG2411" s="12"/>
      <c r="BH2411" s="12"/>
      <c r="BO2411" s="7"/>
      <c r="BP2411" s="7"/>
      <c r="BQ2411" s="7"/>
      <c r="BU2411" s="7"/>
      <c r="BV2411" s="7"/>
      <c r="BW2411" s="7"/>
      <c r="CD2411" s="7"/>
      <c r="CE2411" s="7"/>
      <c r="CF2411" s="7"/>
      <c r="CJ2411" s="7"/>
      <c r="CK2411" s="7"/>
      <c r="CL2411" s="7"/>
    </row>
    <row r="2412" spans="1:90">
      <c r="A2412" s="11"/>
      <c r="B2412" s="373"/>
      <c r="C2412" s="373"/>
      <c r="D2412" s="373"/>
      <c r="E2412" s="13"/>
      <c r="F2412" s="11"/>
      <c r="G2412" s="25"/>
      <c r="H2412" s="31"/>
      <c r="I2412" s="30"/>
      <c r="M2412" s="25"/>
      <c r="N2412" s="31"/>
      <c r="O2412" s="30"/>
      <c r="V2412" s="12"/>
      <c r="W2412" s="12"/>
      <c r="X2412" s="14"/>
      <c r="AB2412" s="25"/>
      <c r="AC2412" s="12"/>
      <c r="AD2412" s="12"/>
      <c r="AK2412" s="12"/>
      <c r="AL2412" s="30"/>
      <c r="AM2412" s="32"/>
      <c r="AQ2412" s="12"/>
      <c r="AR2412" s="12"/>
      <c r="AS2412" s="12"/>
      <c r="AZ2412" s="49"/>
      <c r="BA2412" s="30"/>
      <c r="BB2412" s="12"/>
      <c r="BF2412" s="12"/>
      <c r="BG2412" s="12"/>
      <c r="BH2412" s="12"/>
      <c r="BO2412" s="7"/>
      <c r="BP2412" s="7"/>
      <c r="BQ2412" s="7"/>
      <c r="BU2412" s="7"/>
      <c r="BV2412" s="7"/>
      <c r="BW2412" s="7"/>
      <c r="CD2412" s="7"/>
      <c r="CE2412" s="7"/>
      <c r="CF2412" s="7"/>
      <c r="CJ2412" s="7"/>
      <c r="CK2412" s="7"/>
      <c r="CL2412" s="7"/>
    </row>
    <row r="2413" spans="1:90">
      <c r="A2413" s="11"/>
      <c r="B2413" s="373"/>
      <c r="C2413" s="373"/>
      <c r="D2413" s="373"/>
      <c r="E2413" s="13"/>
      <c r="F2413" s="11"/>
      <c r="G2413" s="25"/>
      <c r="H2413" s="31"/>
      <c r="I2413" s="30"/>
      <c r="M2413" s="25"/>
      <c r="N2413" s="31"/>
      <c r="O2413" s="30"/>
      <c r="V2413" s="12"/>
      <c r="W2413" s="12"/>
      <c r="X2413" s="14"/>
      <c r="AB2413" s="25"/>
      <c r="AC2413" s="12"/>
      <c r="AD2413" s="12"/>
      <c r="AK2413" s="12"/>
      <c r="AL2413" s="30"/>
      <c r="AM2413" s="32"/>
      <c r="AQ2413" s="12"/>
      <c r="AR2413" s="12"/>
      <c r="AS2413" s="12"/>
      <c r="AZ2413" s="49"/>
      <c r="BA2413" s="30"/>
      <c r="BB2413" s="12"/>
      <c r="BF2413" s="12"/>
      <c r="BG2413" s="12"/>
      <c r="BH2413" s="12"/>
      <c r="BO2413" s="7"/>
      <c r="BP2413" s="7"/>
      <c r="BQ2413" s="7"/>
      <c r="BU2413" s="7"/>
      <c r="BV2413" s="7"/>
      <c r="BW2413" s="7"/>
      <c r="CD2413" s="7"/>
      <c r="CE2413" s="7"/>
      <c r="CF2413" s="7"/>
      <c r="CJ2413" s="7"/>
      <c r="CK2413" s="7"/>
      <c r="CL2413" s="7"/>
    </row>
    <row r="2414" spans="1:90">
      <c r="A2414" s="11"/>
      <c r="B2414" s="373"/>
      <c r="C2414" s="373"/>
      <c r="D2414" s="373"/>
      <c r="E2414" s="13"/>
      <c r="F2414" s="11"/>
      <c r="G2414" s="25"/>
      <c r="H2414" s="31"/>
      <c r="I2414" s="30"/>
      <c r="M2414" s="25"/>
      <c r="N2414" s="31"/>
      <c r="O2414" s="30"/>
      <c r="V2414" s="12"/>
      <c r="W2414" s="12"/>
      <c r="X2414" s="14"/>
      <c r="AB2414" s="25"/>
      <c r="AC2414" s="12"/>
      <c r="AD2414" s="12"/>
      <c r="AK2414" s="12"/>
      <c r="AL2414" s="30"/>
      <c r="AM2414" s="32"/>
      <c r="AQ2414" s="12"/>
      <c r="AR2414" s="12"/>
      <c r="AS2414" s="12"/>
      <c r="AZ2414" s="49"/>
      <c r="BA2414" s="30"/>
      <c r="BB2414" s="12"/>
      <c r="BF2414" s="12"/>
      <c r="BG2414" s="12"/>
      <c r="BH2414" s="12"/>
      <c r="BO2414" s="7"/>
      <c r="BP2414" s="7"/>
      <c r="BQ2414" s="7"/>
      <c r="BU2414" s="7"/>
      <c r="BV2414" s="7"/>
      <c r="BW2414" s="7"/>
      <c r="CD2414" s="7"/>
      <c r="CE2414" s="7"/>
      <c r="CF2414" s="7"/>
      <c r="CJ2414" s="7"/>
      <c r="CK2414" s="7"/>
      <c r="CL2414" s="7"/>
    </row>
    <row r="2415" spans="1:90">
      <c r="A2415" s="11"/>
      <c r="B2415" s="373"/>
      <c r="C2415" s="373"/>
      <c r="D2415" s="373"/>
      <c r="E2415" s="13"/>
      <c r="F2415" s="11"/>
      <c r="G2415" s="25"/>
      <c r="H2415" s="31"/>
      <c r="I2415" s="30"/>
      <c r="M2415" s="25"/>
      <c r="N2415" s="31"/>
      <c r="O2415" s="30"/>
      <c r="V2415" s="12"/>
      <c r="W2415" s="12"/>
      <c r="X2415" s="14"/>
      <c r="AB2415" s="25"/>
      <c r="AC2415" s="12"/>
      <c r="AD2415" s="12"/>
      <c r="AK2415" s="12"/>
      <c r="AL2415" s="30"/>
      <c r="AM2415" s="32"/>
      <c r="AQ2415" s="12"/>
      <c r="AR2415" s="12"/>
      <c r="AS2415" s="12"/>
      <c r="AZ2415" s="49"/>
      <c r="BA2415" s="30"/>
      <c r="BB2415" s="12"/>
      <c r="BF2415" s="12"/>
      <c r="BG2415" s="12"/>
      <c r="BH2415" s="12"/>
      <c r="BO2415" s="7"/>
      <c r="BP2415" s="7"/>
      <c r="BQ2415" s="7"/>
      <c r="BU2415" s="7"/>
      <c r="BV2415" s="7"/>
      <c r="BW2415" s="7"/>
      <c r="CD2415" s="7"/>
      <c r="CE2415" s="7"/>
      <c r="CF2415" s="7"/>
      <c r="CJ2415" s="7"/>
      <c r="CK2415" s="7"/>
      <c r="CL2415" s="7"/>
    </row>
    <row r="2416" spans="1:90">
      <c r="A2416" s="11"/>
      <c r="B2416" s="373"/>
      <c r="C2416" s="373"/>
      <c r="D2416" s="373"/>
      <c r="E2416" s="13"/>
      <c r="F2416" s="11"/>
      <c r="G2416" s="25"/>
      <c r="H2416" s="31"/>
      <c r="I2416" s="30"/>
      <c r="M2416" s="25"/>
      <c r="N2416" s="31"/>
      <c r="O2416" s="30"/>
      <c r="V2416" s="12"/>
      <c r="W2416" s="12"/>
      <c r="X2416" s="14"/>
      <c r="AB2416" s="25"/>
      <c r="AC2416" s="12"/>
      <c r="AD2416" s="12"/>
      <c r="AK2416" s="12"/>
      <c r="AL2416" s="30"/>
      <c r="AM2416" s="32"/>
      <c r="AQ2416" s="12"/>
      <c r="AR2416" s="12"/>
      <c r="AS2416" s="12"/>
      <c r="AZ2416" s="49"/>
      <c r="BA2416" s="30"/>
      <c r="BB2416" s="12"/>
      <c r="BF2416" s="12"/>
      <c r="BG2416" s="12"/>
      <c r="BH2416" s="12"/>
      <c r="BO2416" s="7"/>
      <c r="BP2416" s="7"/>
      <c r="BQ2416" s="7"/>
      <c r="BU2416" s="7"/>
      <c r="BV2416" s="7"/>
      <c r="BW2416" s="7"/>
      <c r="CD2416" s="7"/>
      <c r="CE2416" s="7"/>
      <c r="CF2416" s="7"/>
      <c r="CJ2416" s="7"/>
      <c r="CK2416" s="7"/>
      <c r="CL2416" s="7"/>
    </row>
    <row r="2417" spans="1:90">
      <c r="A2417" s="11"/>
      <c r="B2417" s="373"/>
      <c r="C2417" s="373"/>
      <c r="D2417" s="373"/>
      <c r="E2417" s="13"/>
      <c r="F2417" s="11"/>
      <c r="G2417" s="25"/>
      <c r="H2417" s="31"/>
      <c r="I2417" s="30"/>
      <c r="M2417" s="25"/>
      <c r="N2417" s="31"/>
      <c r="O2417" s="30"/>
      <c r="V2417" s="12"/>
      <c r="W2417" s="12"/>
      <c r="X2417" s="14"/>
      <c r="AB2417" s="25"/>
      <c r="AC2417" s="12"/>
      <c r="AD2417" s="12"/>
      <c r="AK2417" s="12"/>
      <c r="AL2417" s="30"/>
      <c r="AM2417" s="32"/>
      <c r="AQ2417" s="12"/>
      <c r="AR2417" s="12"/>
      <c r="AS2417" s="12"/>
      <c r="AZ2417" s="49"/>
      <c r="BA2417" s="30"/>
      <c r="BB2417" s="12"/>
      <c r="BF2417" s="12"/>
      <c r="BG2417" s="12"/>
      <c r="BH2417" s="12"/>
      <c r="BO2417" s="7"/>
      <c r="BP2417" s="7"/>
      <c r="BQ2417" s="7"/>
      <c r="BU2417" s="7"/>
      <c r="BV2417" s="7"/>
      <c r="BW2417" s="7"/>
      <c r="CD2417" s="7"/>
      <c r="CE2417" s="7"/>
      <c r="CF2417" s="7"/>
      <c r="CJ2417" s="7"/>
      <c r="CK2417" s="7"/>
      <c r="CL2417" s="7"/>
    </row>
    <row r="2418" spans="1:90">
      <c r="A2418" s="11"/>
      <c r="B2418" s="373"/>
      <c r="C2418" s="373"/>
      <c r="D2418" s="373"/>
      <c r="E2418" s="13"/>
      <c r="F2418" s="11"/>
      <c r="G2418" s="25"/>
      <c r="H2418" s="31"/>
      <c r="I2418" s="30"/>
      <c r="M2418" s="25"/>
      <c r="N2418" s="31"/>
      <c r="O2418" s="30"/>
      <c r="V2418" s="12"/>
      <c r="W2418" s="12"/>
      <c r="X2418" s="14"/>
      <c r="AB2418" s="25"/>
      <c r="AC2418" s="12"/>
      <c r="AD2418" s="12"/>
      <c r="AK2418" s="12"/>
      <c r="AL2418" s="30"/>
      <c r="AM2418" s="32"/>
      <c r="AQ2418" s="12"/>
      <c r="AR2418" s="12"/>
      <c r="AS2418" s="12"/>
      <c r="AZ2418" s="49"/>
      <c r="BA2418" s="30"/>
      <c r="BB2418" s="12"/>
      <c r="BF2418" s="12"/>
      <c r="BG2418" s="12"/>
      <c r="BH2418" s="12"/>
      <c r="BO2418" s="7"/>
      <c r="BP2418" s="7"/>
      <c r="BQ2418" s="7"/>
      <c r="BU2418" s="7"/>
      <c r="BV2418" s="7"/>
      <c r="BW2418" s="7"/>
      <c r="CD2418" s="7"/>
      <c r="CE2418" s="7"/>
      <c r="CF2418" s="7"/>
      <c r="CJ2418" s="7"/>
      <c r="CK2418" s="7"/>
      <c r="CL2418" s="7"/>
    </row>
    <row r="2419" spans="1:90">
      <c r="A2419" s="11"/>
      <c r="B2419" s="373"/>
      <c r="C2419" s="373"/>
      <c r="D2419" s="373"/>
      <c r="E2419" s="13"/>
      <c r="F2419" s="11"/>
      <c r="G2419" s="25"/>
      <c r="H2419" s="31"/>
      <c r="I2419" s="30"/>
      <c r="M2419" s="25"/>
      <c r="N2419" s="31"/>
      <c r="O2419" s="30"/>
      <c r="V2419" s="12"/>
      <c r="W2419" s="12"/>
      <c r="X2419" s="14"/>
      <c r="AB2419" s="25"/>
      <c r="AC2419" s="12"/>
      <c r="AD2419" s="12"/>
      <c r="AK2419" s="12"/>
      <c r="AL2419" s="30"/>
      <c r="AM2419" s="32"/>
      <c r="AQ2419" s="12"/>
      <c r="AR2419" s="12"/>
      <c r="AS2419" s="12"/>
      <c r="AZ2419" s="49"/>
      <c r="BA2419" s="30"/>
      <c r="BB2419" s="12"/>
      <c r="BF2419" s="12"/>
      <c r="BG2419" s="12"/>
      <c r="BH2419" s="12"/>
      <c r="BO2419" s="7"/>
      <c r="BP2419" s="7"/>
      <c r="BQ2419" s="7"/>
      <c r="BU2419" s="7"/>
      <c r="BV2419" s="7"/>
      <c r="BW2419" s="7"/>
      <c r="CD2419" s="7"/>
      <c r="CE2419" s="7"/>
      <c r="CF2419" s="7"/>
      <c r="CJ2419" s="7"/>
      <c r="CK2419" s="7"/>
      <c r="CL2419" s="7"/>
    </row>
    <row r="2420" spans="1:90">
      <c r="A2420" s="11"/>
      <c r="B2420" s="373"/>
      <c r="C2420" s="373"/>
      <c r="D2420" s="373"/>
      <c r="E2420" s="13"/>
      <c r="F2420" s="11"/>
      <c r="G2420" s="25"/>
      <c r="H2420" s="31"/>
      <c r="I2420" s="30"/>
      <c r="M2420" s="25"/>
      <c r="N2420" s="31"/>
      <c r="O2420" s="30"/>
      <c r="V2420" s="12"/>
      <c r="W2420" s="12"/>
      <c r="X2420" s="14"/>
      <c r="AB2420" s="25"/>
      <c r="AC2420" s="12"/>
      <c r="AD2420" s="12"/>
      <c r="AK2420" s="12"/>
      <c r="AL2420" s="30"/>
      <c r="AM2420" s="32"/>
      <c r="AQ2420" s="12"/>
      <c r="AR2420" s="12"/>
      <c r="AS2420" s="12"/>
      <c r="AZ2420" s="49"/>
      <c r="BA2420" s="30"/>
      <c r="BB2420" s="12"/>
      <c r="BF2420" s="12"/>
      <c r="BG2420" s="12"/>
      <c r="BH2420" s="12"/>
      <c r="BO2420" s="7"/>
      <c r="BP2420" s="7"/>
      <c r="BQ2420" s="7"/>
      <c r="BU2420" s="7"/>
      <c r="BV2420" s="7"/>
      <c r="BW2420" s="7"/>
      <c r="CD2420" s="7"/>
      <c r="CE2420" s="7"/>
      <c r="CF2420" s="7"/>
      <c r="CJ2420" s="7"/>
      <c r="CK2420" s="7"/>
      <c r="CL2420" s="7"/>
    </row>
    <row r="2421" spans="1:90">
      <c r="A2421" s="11"/>
      <c r="B2421" s="373"/>
      <c r="C2421" s="373"/>
      <c r="D2421" s="373"/>
      <c r="E2421" s="13"/>
      <c r="F2421" s="11"/>
      <c r="G2421" s="25"/>
      <c r="H2421" s="31"/>
      <c r="I2421" s="30"/>
      <c r="M2421" s="25"/>
      <c r="N2421" s="31"/>
      <c r="O2421" s="30"/>
      <c r="V2421" s="12"/>
      <c r="W2421" s="12"/>
      <c r="X2421" s="14"/>
      <c r="AB2421" s="25"/>
      <c r="AC2421" s="12"/>
      <c r="AD2421" s="12"/>
      <c r="AK2421" s="12"/>
      <c r="AL2421" s="30"/>
      <c r="AM2421" s="32"/>
      <c r="AQ2421" s="12"/>
      <c r="AR2421" s="12"/>
      <c r="AS2421" s="12"/>
      <c r="AZ2421" s="49"/>
      <c r="BA2421" s="30"/>
      <c r="BB2421" s="12"/>
      <c r="BF2421" s="12"/>
      <c r="BG2421" s="12"/>
      <c r="BH2421" s="12"/>
      <c r="BO2421" s="7"/>
      <c r="BP2421" s="7"/>
      <c r="BQ2421" s="7"/>
      <c r="BU2421" s="7"/>
      <c r="BV2421" s="7"/>
      <c r="BW2421" s="7"/>
      <c r="CD2421" s="7"/>
      <c r="CE2421" s="7"/>
      <c r="CF2421" s="7"/>
      <c r="CJ2421" s="7"/>
      <c r="CK2421" s="7"/>
      <c r="CL2421" s="7"/>
    </row>
    <row r="2422" spans="1:90">
      <c r="A2422" s="11"/>
      <c r="B2422" s="373"/>
      <c r="C2422" s="373"/>
      <c r="D2422" s="373"/>
      <c r="E2422" s="13"/>
      <c r="F2422" s="11"/>
      <c r="G2422" s="25"/>
      <c r="H2422" s="31"/>
      <c r="I2422" s="30"/>
      <c r="M2422" s="25"/>
      <c r="N2422" s="31"/>
      <c r="O2422" s="30"/>
      <c r="V2422" s="12"/>
      <c r="W2422" s="12"/>
      <c r="X2422" s="14"/>
      <c r="AB2422" s="25"/>
      <c r="AC2422" s="12"/>
      <c r="AD2422" s="12"/>
      <c r="AK2422" s="12"/>
      <c r="AL2422" s="30"/>
      <c r="AM2422" s="32"/>
      <c r="AQ2422" s="12"/>
      <c r="AR2422" s="12"/>
      <c r="AS2422" s="12"/>
      <c r="AZ2422" s="49"/>
      <c r="BA2422" s="30"/>
      <c r="BB2422" s="12"/>
      <c r="BF2422" s="12"/>
      <c r="BG2422" s="12"/>
      <c r="BH2422" s="12"/>
      <c r="BO2422" s="7"/>
      <c r="BP2422" s="7"/>
      <c r="BQ2422" s="7"/>
      <c r="BU2422" s="7"/>
      <c r="BV2422" s="7"/>
      <c r="BW2422" s="7"/>
      <c r="CD2422" s="7"/>
      <c r="CE2422" s="7"/>
      <c r="CF2422" s="7"/>
      <c r="CJ2422" s="7"/>
      <c r="CK2422" s="7"/>
      <c r="CL2422" s="7"/>
    </row>
    <row r="2423" spans="1:90">
      <c r="A2423" s="11"/>
      <c r="B2423" s="373"/>
      <c r="C2423" s="373"/>
      <c r="D2423" s="373"/>
      <c r="E2423" s="13"/>
      <c r="F2423" s="11"/>
      <c r="G2423" s="25"/>
      <c r="H2423" s="31"/>
      <c r="I2423" s="30"/>
      <c r="M2423" s="25"/>
      <c r="N2423" s="31"/>
      <c r="O2423" s="30"/>
      <c r="V2423" s="12"/>
      <c r="W2423" s="12"/>
      <c r="X2423" s="14"/>
      <c r="AB2423" s="25"/>
      <c r="AC2423" s="12"/>
      <c r="AD2423" s="12"/>
      <c r="AK2423" s="12"/>
      <c r="AL2423" s="30"/>
      <c r="AM2423" s="32"/>
      <c r="AQ2423" s="12"/>
      <c r="AR2423" s="12"/>
      <c r="AS2423" s="12"/>
      <c r="AZ2423" s="49"/>
      <c r="BA2423" s="30"/>
      <c r="BB2423" s="12"/>
      <c r="BF2423" s="12"/>
      <c r="BG2423" s="12"/>
      <c r="BH2423" s="12"/>
      <c r="BO2423" s="7"/>
      <c r="BP2423" s="7"/>
      <c r="BQ2423" s="7"/>
      <c r="BU2423" s="7"/>
      <c r="BV2423" s="7"/>
      <c r="BW2423" s="7"/>
      <c r="CD2423" s="7"/>
      <c r="CE2423" s="7"/>
      <c r="CF2423" s="7"/>
      <c r="CJ2423" s="7"/>
      <c r="CK2423" s="7"/>
      <c r="CL2423" s="7"/>
    </row>
    <row r="2424" spans="1:90">
      <c r="A2424" s="11"/>
      <c r="B2424" s="373"/>
      <c r="C2424" s="373"/>
      <c r="D2424" s="373"/>
      <c r="E2424" s="13"/>
      <c r="F2424" s="11"/>
      <c r="G2424" s="25"/>
      <c r="H2424" s="31"/>
      <c r="I2424" s="30"/>
      <c r="M2424" s="25"/>
      <c r="N2424" s="31"/>
      <c r="O2424" s="30"/>
      <c r="V2424" s="12"/>
      <c r="W2424" s="12"/>
      <c r="X2424" s="14"/>
      <c r="AB2424" s="25"/>
      <c r="AC2424" s="12"/>
      <c r="AD2424" s="12"/>
      <c r="AK2424" s="12"/>
      <c r="AL2424" s="30"/>
      <c r="AM2424" s="32"/>
      <c r="AQ2424" s="12"/>
      <c r="AR2424" s="12"/>
      <c r="AS2424" s="12"/>
      <c r="AZ2424" s="49"/>
      <c r="BA2424" s="30"/>
      <c r="BB2424" s="12"/>
      <c r="BF2424" s="12"/>
      <c r="BG2424" s="12"/>
      <c r="BH2424" s="12"/>
      <c r="BO2424" s="7"/>
      <c r="BP2424" s="7"/>
      <c r="BQ2424" s="7"/>
      <c r="BU2424" s="7"/>
      <c r="BV2424" s="7"/>
      <c r="BW2424" s="7"/>
      <c r="CD2424" s="7"/>
      <c r="CE2424" s="7"/>
      <c r="CF2424" s="7"/>
      <c r="CJ2424" s="7"/>
      <c r="CK2424" s="7"/>
      <c r="CL2424" s="7"/>
    </row>
    <row r="2425" spans="1:90">
      <c r="A2425" s="11"/>
      <c r="B2425" s="373"/>
      <c r="C2425" s="373"/>
      <c r="D2425" s="373"/>
      <c r="E2425" s="13"/>
      <c r="F2425" s="11"/>
      <c r="G2425" s="25"/>
      <c r="H2425" s="31"/>
      <c r="I2425" s="30"/>
      <c r="M2425" s="25"/>
      <c r="N2425" s="31"/>
      <c r="O2425" s="30"/>
      <c r="V2425" s="12"/>
      <c r="W2425" s="12"/>
      <c r="X2425" s="14"/>
      <c r="AB2425" s="25"/>
      <c r="AC2425" s="12"/>
      <c r="AD2425" s="12"/>
      <c r="AK2425" s="12"/>
      <c r="AL2425" s="30"/>
      <c r="AM2425" s="32"/>
      <c r="AQ2425" s="12"/>
      <c r="AR2425" s="12"/>
      <c r="AS2425" s="12"/>
      <c r="AZ2425" s="49"/>
      <c r="BA2425" s="30"/>
      <c r="BB2425" s="12"/>
      <c r="BF2425" s="12"/>
      <c r="BG2425" s="12"/>
      <c r="BH2425" s="12"/>
      <c r="BO2425" s="7"/>
      <c r="BP2425" s="7"/>
      <c r="BQ2425" s="7"/>
      <c r="BU2425" s="7"/>
      <c r="BV2425" s="7"/>
      <c r="BW2425" s="7"/>
      <c r="CD2425" s="7"/>
      <c r="CE2425" s="7"/>
      <c r="CF2425" s="7"/>
      <c r="CJ2425" s="7"/>
      <c r="CK2425" s="7"/>
      <c r="CL2425" s="7"/>
    </row>
    <row r="2426" spans="1:90">
      <c r="A2426" s="11"/>
      <c r="B2426" s="373"/>
      <c r="C2426" s="373"/>
      <c r="D2426" s="373"/>
      <c r="E2426" s="13"/>
      <c r="F2426" s="11"/>
      <c r="G2426" s="25"/>
      <c r="H2426" s="31"/>
      <c r="I2426" s="30"/>
      <c r="M2426" s="25"/>
      <c r="N2426" s="31"/>
      <c r="O2426" s="30"/>
      <c r="V2426" s="12"/>
      <c r="W2426" s="12"/>
      <c r="X2426" s="14"/>
      <c r="AB2426" s="25"/>
      <c r="AC2426" s="12"/>
      <c r="AD2426" s="12"/>
      <c r="AK2426" s="12"/>
      <c r="AL2426" s="30"/>
      <c r="AM2426" s="32"/>
      <c r="AQ2426" s="12"/>
      <c r="AR2426" s="12"/>
      <c r="AS2426" s="12"/>
      <c r="AZ2426" s="49"/>
      <c r="BA2426" s="30"/>
      <c r="BB2426" s="12"/>
      <c r="BF2426" s="12"/>
      <c r="BG2426" s="12"/>
      <c r="BH2426" s="12"/>
      <c r="BO2426" s="7"/>
      <c r="BP2426" s="7"/>
      <c r="BQ2426" s="7"/>
      <c r="BU2426" s="7"/>
      <c r="BV2426" s="7"/>
      <c r="BW2426" s="7"/>
      <c r="CD2426" s="7"/>
      <c r="CE2426" s="7"/>
      <c r="CF2426" s="7"/>
      <c r="CJ2426" s="7"/>
      <c r="CK2426" s="7"/>
      <c r="CL2426" s="7"/>
    </row>
    <row r="2427" spans="1:90">
      <c r="A2427" s="11"/>
      <c r="B2427" s="373"/>
      <c r="C2427" s="373"/>
      <c r="D2427" s="373"/>
      <c r="E2427" s="13"/>
      <c r="F2427" s="11"/>
      <c r="G2427" s="25"/>
      <c r="H2427" s="31"/>
      <c r="I2427" s="30"/>
      <c r="M2427" s="25"/>
      <c r="N2427" s="31"/>
      <c r="O2427" s="30"/>
      <c r="V2427" s="12"/>
      <c r="W2427" s="12"/>
      <c r="X2427" s="14"/>
      <c r="AB2427" s="25"/>
      <c r="AC2427" s="12"/>
      <c r="AD2427" s="12"/>
      <c r="AK2427" s="12"/>
      <c r="AL2427" s="30"/>
      <c r="AM2427" s="32"/>
      <c r="AQ2427" s="12"/>
      <c r="AR2427" s="12"/>
      <c r="AS2427" s="12"/>
      <c r="AZ2427" s="49"/>
      <c r="BA2427" s="30"/>
      <c r="BB2427" s="12"/>
      <c r="BF2427" s="12"/>
      <c r="BG2427" s="12"/>
      <c r="BH2427" s="12"/>
      <c r="BO2427" s="7"/>
      <c r="BP2427" s="7"/>
      <c r="BQ2427" s="7"/>
      <c r="BU2427" s="7"/>
      <c r="BV2427" s="7"/>
      <c r="BW2427" s="7"/>
      <c r="CD2427" s="7"/>
      <c r="CE2427" s="7"/>
      <c r="CF2427" s="7"/>
      <c r="CJ2427" s="7"/>
      <c r="CK2427" s="7"/>
      <c r="CL2427" s="7"/>
    </row>
    <row r="2428" spans="1:90">
      <c r="A2428" s="11"/>
      <c r="B2428" s="373"/>
      <c r="C2428" s="373"/>
      <c r="D2428" s="373"/>
      <c r="E2428" s="13"/>
      <c r="F2428" s="11"/>
      <c r="G2428" s="25"/>
      <c r="H2428" s="31"/>
      <c r="I2428" s="30"/>
      <c r="M2428" s="25"/>
      <c r="N2428" s="31"/>
      <c r="O2428" s="30"/>
      <c r="V2428" s="12"/>
      <c r="W2428" s="12"/>
      <c r="X2428" s="14"/>
      <c r="AB2428" s="25"/>
      <c r="AC2428" s="12"/>
      <c r="AD2428" s="12"/>
      <c r="AK2428" s="12"/>
      <c r="AL2428" s="30"/>
      <c r="AM2428" s="32"/>
      <c r="AQ2428" s="12"/>
      <c r="AR2428" s="12"/>
      <c r="AS2428" s="12"/>
      <c r="AZ2428" s="49"/>
      <c r="BA2428" s="30"/>
      <c r="BB2428" s="12"/>
      <c r="BF2428" s="12"/>
      <c r="BG2428" s="12"/>
      <c r="BH2428" s="12"/>
      <c r="BO2428" s="7"/>
      <c r="BP2428" s="7"/>
      <c r="BQ2428" s="7"/>
      <c r="BU2428" s="7"/>
      <c r="BV2428" s="7"/>
      <c r="BW2428" s="7"/>
      <c r="CD2428" s="7"/>
      <c r="CE2428" s="7"/>
      <c r="CF2428" s="7"/>
      <c r="CJ2428" s="7"/>
      <c r="CK2428" s="7"/>
      <c r="CL2428" s="7"/>
    </row>
    <row r="2429" spans="1:90">
      <c r="A2429" s="11"/>
      <c r="B2429" s="373"/>
      <c r="C2429" s="373"/>
      <c r="D2429" s="373"/>
      <c r="E2429" s="13"/>
      <c r="F2429" s="11"/>
      <c r="G2429" s="25"/>
      <c r="H2429" s="31"/>
      <c r="I2429" s="30"/>
      <c r="M2429" s="25"/>
      <c r="N2429" s="31"/>
      <c r="O2429" s="30"/>
      <c r="V2429" s="12"/>
      <c r="W2429" s="12"/>
      <c r="X2429" s="14"/>
      <c r="AB2429" s="25"/>
      <c r="AC2429" s="12"/>
      <c r="AD2429" s="12"/>
      <c r="AK2429" s="12"/>
      <c r="AL2429" s="30"/>
      <c r="AM2429" s="32"/>
      <c r="AQ2429" s="12"/>
      <c r="AR2429" s="12"/>
      <c r="AS2429" s="12"/>
      <c r="AZ2429" s="49"/>
      <c r="BA2429" s="30"/>
      <c r="BB2429" s="12"/>
      <c r="BF2429" s="12"/>
      <c r="BG2429" s="12"/>
      <c r="BH2429" s="12"/>
      <c r="BO2429" s="7"/>
      <c r="BP2429" s="7"/>
      <c r="BQ2429" s="7"/>
      <c r="BU2429" s="7"/>
      <c r="BV2429" s="7"/>
      <c r="BW2429" s="7"/>
      <c r="CD2429" s="7"/>
      <c r="CE2429" s="7"/>
      <c r="CF2429" s="7"/>
      <c r="CJ2429" s="7"/>
      <c r="CK2429" s="7"/>
      <c r="CL2429" s="7"/>
    </row>
    <row r="2430" spans="1:90">
      <c r="A2430" s="11"/>
      <c r="B2430" s="373"/>
      <c r="C2430" s="373"/>
      <c r="D2430" s="373"/>
      <c r="E2430" s="13"/>
      <c r="F2430" s="11"/>
      <c r="G2430" s="25"/>
      <c r="H2430" s="31"/>
      <c r="I2430" s="30"/>
      <c r="M2430" s="25"/>
      <c r="N2430" s="31"/>
      <c r="O2430" s="30"/>
      <c r="V2430" s="12"/>
      <c r="W2430" s="12"/>
      <c r="X2430" s="14"/>
      <c r="AB2430" s="25"/>
      <c r="AC2430" s="12"/>
      <c r="AD2430" s="12"/>
      <c r="AK2430" s="12"/>
      <c r="AL2430" s="30"/>
      <c r="AM2430" s="32"/>
      <c r="AQ2430" s="12"/>
      <c r="AR2430" s="12"/>
      <c r="AS2430" s="12"/>
      <c r="AZ2430" s="49"/>
      <c r="BA2430" s="30"/>
      <c r="BB2430" s="12"/>
      <c r="BF2430" s="12"/>
      <c r="BG2430" s="12"/>
      <c r="BH2430" s="12"/>
      <c r="BO2430" s="7"/>
      <c r="BP2430" s="7"/>
      <c r="BQ2430" s="7"/>
      <c r="BU2430" s="7"/>
      <c r="BV2430" s="7"/>
      <c r="BW2430" s="7"/>
      <c r="CD2430" s="7"/>
      <c r="CE2430" s="7"/>
      <c r="CF2430" s="7"/>
      <c r="CJ2430" s="7"/>
      <c r="CK2430" s="7"/>
      <c r="CL2430" s="7"/>
    </row>
    <row r="2431" spans="1:90">
      <c r="A2431" s="11"/>
      <c r="B2431" s="373"/>
      <c r="C2431" s="373"/>
      <c r="D2431" s="373"/>
      <c r="E2431" s="13"/>
      <c r="F2431" s="11"/>
      <c r="G2431" s="25"/>
      <c r="H2431" s="31"/>
      <c r="I2431" s="30"/>
      <c r="M2431" s="25"/>
      <c r="N2431" s="31"/>
      <c r="O2431" s="30"/>
      <c r="V2431" s="12"/>
      <c r="W2431" s="12"/>
      <c r="X2431" s="14"/>
      <c r="AB2431" s="25"/>
      <c r="AC2431" s="12"/>
      <c r="AD2431" s="12"/>
      <c r="AK2431" s="12"/>
      <c r="AL2431" s="30"/>
      <c r="AM2431" s="32"/>
      <c r="AQ2431" s="12"/>
      <c r="AR2431" s="12"/>
      <c r="AS2431" s="12"/>
      <c r="AZ2431" s="49"/>
      <c r="BA2431" s="30"/>
      <c r="BB2431" s="12"/>
      <c r="BF2431" s="12"/>
      <c r="BG2431" s="12"/>
      <c r="BH2431" s="12"/>
      <c r="BO2431" s="7"/>
      <c r="BP2431" s="7"/>
      <c r="BQ2431" s="7"/>
      <c r="BU2431" s="7"/>
      <c r="BV2431" s="7"/>
      <c r="BW2431" s="7"/>
      <c r="CD2431" s="7"/>
      <c r="CE2431" s="7"/>
      <c r="CF2431" s="7"/>
      <c r="CJ2431" s="7"/>
      <c r="CK2431" s="7"/>
      <c r="CL2431" s="7"/>
    </row>
    <row r="2432" spans="1:90">
      <c r="A2432" s="11"/>
      <c r="B2432" s="373"/>
      <c r="C2432" s="373"/>
      <c r="D2432" s="373"/>
      <c r="E2432" s="13"/>
      <c r="F2432" s="11"/>
      <c r="G2432" s="25"/>
      <c r="H2432" s="31"/>
      <c r="I2432" s="30"/>
      <c r="M2432" s="25"/>
      <c r="N2432" s="31"/>
      <c r="O2432" s="30"/>
      <c r="V2432" s="12"/>
      <c r="W2432" s="12"/>
      <c r="X2432" s="14"/>
      <c r="AB2432" s="25"/>
      <c r="AC2432" s="12"/>
      <c r="AD2432" s="12"/>
      <c r="AK2432" s="12"/>
      <c r="AL2432" s="30"/>
      <c r="AM2432" s="32"/>
      <c r="AQ2432" s="12"/>
      <c r="AR2432" s="12"/>
      <c r="AS2432" s="12"/>
      <c r="AZ2432" s="49"/>
      <c r="BA2432" s="30"/>
      <c r="BB2432" s="12"/>
      <c r="BF2432" s="12"/>
      <c r="BG2432" s="12"/>
      <c r="BH2432" s="12"/>
      <c r="BO2432" s="7"/>
      <c r="BP2432" s="7"/>
      <c r="BQ2432" s="7"/>
      <c r="BU2432" s="7"/>
      <c r="BV2432" s="7"/>
      <c r="BW2432" s="7"/>
      <c r="CD2432" s="7"/>
      <c r="CE2432" s="7"/>
      <c r="CF2432" s="7"/>
      <c r="CJ2432" s="7"/>
      <c r="CK2432" s="7"/>
      <c r="CL2432" s="7"/>
    </row>
    <row r="2433" spans="1:90">
      <c r="A2433" s="11"/>
      <c r="B2433" s="373"/>
      <c r="C2433" s="373"/>
      <c r="D2433" s="373"/>
      <c r="E2433" s="13"/>
      <c r="F2433" s="11"/>
      <c r="G2433" s="25"/>
      <c r="H2433" s="31"/>
      <c r="I2433" s="30"/>
      <c r="M2433" s="25"/>
      <c r="N2433" s="31"/>
      <c r="O2433" s="30"/>
      <c r="V2433" s="12"/>
      <c r="W2433" s="12"/>
      <c r="X2433" s="14"/>
      <c r="AB2433" s="25"/>
      <c r="AC2433" s="12"/>
      <c r="AD2433" s="12"/>
      <c r="AK2433" s="12"/>
      <c r="AL2433" s="30"/>
      <c r="AM2433" s="32"/>
      <c r="AQ2433" s="12"/>
      <c r="AR2433" s="12"/>
      <c r="AS2433" s="12"/>
      <c r="AZ2433" s="49"/>
      <c r="BA2433" s="30"/>
      <c r="BB2433" s="12"/>
      <c r="BF2433" s="12"/>
      <c r="BG2433" s="12"/>
      <c r="BH2433" s="12"/>
      <c r="BO2433" s="7"/>
      <c r="BP2433" s="7"/>
      <c r="BQ2433" s="7"/>
      <c r="BU2433" s="7"/>
      <c r="BV2433" s="7"/>
      <c r="BW2433" s="7"/>
      <c r="CD2433" s="7"/>
      <c r="CE2433" s="7"/>
      <c r="CF2433" s="7"/>
      <c r="CJ2433" s="7"/>
      <c r="CK2433" s="7"/>
      <c r="CL2433" s="7"/>
    </row>
    <row r="2434" spans="1:90">
      <c r="A2434" s="11"/>
      <c r="B2434" s="373"/>
      <c r="C2434" s="373"/>
      <c r="D2434" s="373"/>
      <c r="E2434" s="13"/>
      <c r="F2434" s="11"/>
      <c r="G2434" s="25"/>
      <c r="H2434" s="31"/>
      <c r="I2434" s="30"/>
      <c r="M2434" s="25"/>
      <c r="N2434" s="31"/>
      <c r="O2434" s="30"/>
      <c r="V2434" s="12"/>
      <c r="W2434" s="12"/>
      <c r="X2434" s="14"/>
      <c r="AB2434" s="25"/>
      <c r="AC2434" s="12"/>
      <c r="AD2434" s="12"/>
      <c r="AK2434" s="12"/>
      <c r="AL2434" s="30"/>
      <c r="AM2434" s="32"/>
      <c r="AQ2434" s="12"/>
      <c r="AR2434" s="12"/>
      <c r="AS2434" s="12"/>
      <c r="AZ2434" s="49"/>
      <c r="BA2434" s="30"/>
      <c r="BB2434" s="12"/>
      <c r="BF2434" s="12"/>
      <c r="BG2434" s="12"/>
      <c r="BH2434" s="12"/>
      <c r="BO2434" s="7"/>
      <c r="BP2434" s="7"/>
      <c r="BQ2434" s="7"/>
      <c r="BU2434" s="7"/>
      <c r="BV2434" s="7"/>
      <c r="BW2434" s="7"/>
      <c r="CD2434" s="7"/>
      <c r="CE2434" s="7"/>
      <c r="CF2434" s="7"/>
      <c r="CJ2434" s="7"/>
      <c r="CK2434" s="7"/>
      <c r="CL2434" s="7"/>
    </row>
    <row r="2435" spans="1:90">
      <c r="A2435" s="11"/>
      <c r="B2435" s="373"/>
      <c r="C2435" s="373"/>
      <c r="D2435" s="373"/>
      <c r="E2435" s="13"/>
      <c r="F2435" s="11"/>
      <c r="G2435" s="25"/>
      <c r="H2435" s="31"/>
      <c r="I2435" s="30"/>
      <c r="M2435" s="25"/>
      <c r="N2435" s="31"/>
      <c r="O2435" s="30"/>
      <c r="V2435" s="12"/>
      <c r="W2435" s="12"/>
      <c r="X2435" s="14"/>
      <c r="AB2435" s="25"/>
      <c r="AC2435" s="12"/>
      <c r="AD2435" s="12"/>
      <c r="AK2435" s="12"/>
      <c r="AL2435" s="30"/>
      <c r="AM2435" s="32"/>
      <c r="AQ2435" s="12"/>
      <c r="AR2435" s="12"/>
      <c r="AS2435" s="12"/>
      <c r="AZ2435" s="49"/>
      <c r="BA2435" s="30"/>
      <c r="BB2435" s="12"/>
      <c r="BF2435" s="12"/>
      <c r="BG2435" s="12"/>
      <c r="BH2435" s="12"/>
      <c r="BO2435" s="7"/>
      <c r="BP2435" s="7"/>
      <c r="BQ2435" s="7"/>
      <c r="BU2435" s="7"/>
      <c r="BV2435" s="7"/>
      <c r="BW2435" s="7"/>
      <c r="CD2435" s="7"/>
      <c r="CE2435" s="7"/>
      <c r="CF2435" s="7"/>
      <c r="CJ2435" s="7"/>
      <c r="CK2435" s="7"/>
      <c r="CL2435" s="7"/>
    </row>
    <row r="2436" spans="1:90">
      <c r="A2436" s="11"/>
      <c r="B2436" s="373"/>
      <c r="C2436" s="373"/>
      <c r="D2436" s="373"/>
      <c r="E2436" s="13"/>
      <c r="F2436" s="11"/>
      <c r="G2436" s="25"/>
      <c r="H2436" s="31"/>
      <c r="I2436" s="30"/>
      <c r="M2436" s="25"/>
      <c r="N2436" s="31"/>
      <c r="O2436" s="30"/>
      <c r="V2436" s="12"/>
      <c r="W2436" s="12"/>
      <c r="X2436" s="14"/>
      <c r="AB2436" s="25"/>
      <c r="AC2436" s="12"/>
      <c r="AD2436" s="12"/>
      <c r="AK2436" s="12"/>
      <c r="AL2436" s="30"/>
      <c r="AM2436" s="32"/>
      <c r="AQ2436" s="12"/>
      <c r="AR2436" s="12"/>
      <c r="AS2436" s="12"/>
      <c r="AZ2436" s="49"/>
      <c r="BA2436" s="30"/>
      <c r="BB2436" s="12"/>
      <c r="BF2436" s="12"/>
      <c r="BG2436" s="12"/>
      <c r="BH2436" s="12"/>
      <c r="BO2436" s="7"/>
      <c r="BP2436" s="7"/>
      <c r="BQ2436" s="7"/>
      <c r="BU2436" s="7"/>
      <c r="BV2436" s="7"/>
      <c r="BW2436" s="7"/>
      <c r="CD2436" s="7"/>
      <c r="CE2436" s="7"/>
      <c r="CF2436" s="7"/>
      <c r="CJ2436" s="7"/>
      <c r="CK2436" s="7"/>
      <c r="CL2436" s="7"/>
    </row>
    <row r="2437" spans="1:90">
      <c r="A2437" s="11"/>
      <c r="B2437" s="373"/>
      <c r="C2437" s="373"/>
      <c r="D2437" s="373"/>
      <c r="E2437" s="13"/>
      <c r="F2437" s="11"/>
      <c r="G2437" s="25"/>
      <c r="H2437" s="31"/>
      <c r="I2437" s="30"/>
      <c r="M2437" s="25"/>
      <c r="N2437" s="31"/>
      <c r="O2437" s="30"/>
      <c r="V2437" s="12"/>
      <c r="W2437" s="12"/>
      <c r="X2437" s="14"/>
      <c r="AB2437" s="25"/>
      <c r="AC2437" s="12"/>
      <c r="AD2437" s="12"/>
      <c r="AK2437" s="12"/>
      <c r="AL2437" s="30"/>
      <c r="AM2437" s="32"/>
      <c r="AQ2437" s="12"/>
      <c r="AR2437" s="12"/>
      <c r="AS2437" s="12"/>
      <c r="AZ2437" s="49"/>
      <c r="BA2437" s="30"/>
      <c r="BB2437" s="12"/>
      <c r="BF2437" s="12"/>
      <c r="BG2437" s="12"/>
      <c r="BH2437" s="12"/>
      <c r="BO2437" s="7"/>
      <c r="BP2437" s="7"/>
      <c r="BQ2437" s="7"/>
      <c r="BU2437" s="7"/>
      <c r="BV2437" s="7"/>
      <c r="BW2437" s="7"/>
      <c r="CD2437" s="7"/>
      <c r="CE2437" s="7"/>
      <c r="CF2437" s="7"/>
      <c r="CJ2437" s="7"/>
      <c r="CK2437" s="7"/>
      <c r="CL2437" s="7"/>
    </row>
    <row r="2438" spans="1:90">
      <c r="A2438" s="11"/>
      <c r="B2438" s="373"/>
      <c r="C2438" s="373"/>
      <c r="D2438" s="373"/>
      <c r="E2438" s="13"/>
      <c r="F2438" s="11"/>
      <c r="G2438" s="25"/>
      <c r="H2438" s="31"/>
      <c r="I2438" s="30"/>
      <c r="M2438" s="25"/>
      <c r="N2438" s="31"/>
      <c r="O2438" s="30"/>
      <c r="V2438" s="12"/>
      <c r="W2438" s="12"/>
      <c r="X2438" s="14"/>
      <c r="AB2438" s="25"/>
      <c r="AC2438" s="12"/>
      <c r="AD2438" s="12"/>
      <c r="AK2438" s="12"/>
      <c r="AL2438" s="30"/>
      <c r="AM2438" s="32"/>
      <c r="AQ2438" s="12"/>
      <c r="AR2438" s="12"/>
      <c r="AS2438" s="12"/>
      <c r="AZ2438" s="49"/>
      <c r="BA2438" s="30"/>
      <c r="BB2438" s="12"/>
      <c r="BF2438" s="12"/>
      <c r="BG2438" s="12"/>
      <c r="BH2438" s="12"/>
      <c r="BO2438" s="7"/>
      <c r="BP2438" s="7"/>
      <c r="BQ2438" s="7"/>
      <c r="BU2438" s="7"/>
      <c r="BV2438" s="7"/>
      <c r="BW2438" s="7"/>
      <c r="CD2438" s="7"/>
      <c r="CE2438" s="7"/>
      <c r="CF2438" s="7"/>
      <c r="CJ2438" s="7"/>
      <c r="CK2438" s="7"/>
      <c r="CL2438" s="7"/>
    </row>
    <row r="2439" spans="1:90">
      <c r="A2439" s="11"/>
      <c r="B2439" s="373"/>
      <c r="C2439" s="373"/>
      <c r="D2439" s="373"/>
      <c r="E2439" s="13"/>
      <c r="F2439" s="11"/>
      <c r="G2439" s="25"/>
      <c r="H2439" s="31"/>
      <c r="I2439" s="30"/>
      <c r="M2439" s="25"/>
      <c r="N2439" s="31"/>
      <c r="O2439" s="30"/>
      <c r="V2439" s="12"/>
      <c r="W2439" s="12"/>
      <c r="X2439" s="14"/>
      <c r="AB2439" s="25"/>
      <c r="AC2439" s="12"/>
      <c r="AD2439" s="12"/>
      <c r="AK2439" s="12"/>
      <c r="AL2439" s="30"/>
      <c r="AM2439" s="32"/>
      <c r="AQ2439" s="12"/>
      <c r="AR2439" s="12"/>
      <c r="AS2439" s="12"/>
      <c r="AZ2439" s="49"/>
      <c r="BA2439" s="30"/>
      <c r="BB2439" s="12"/>
      <c r="BF2439" s="12"/>
      <c r="BG2439" s="12"/>
      <c r="BH2439" s="12"/>
      <c r="BO2439" s="7"/>
      <c r="BP2439" s="7"/>
      <c r="BQ2439" s="7"/>
      <c r="BU2439" s="7"/>
      <c r="BV2439" s="7"/>
      <c r="BW2439" s="7"/>
      <c r="CD2439" s="7"/>
      <c r="CE2439" s="7"/>
      <c r="CF2439" s="7"/>
      <c r="CJ2439" s="7"/>
      <c r="CK2439" s="7"/>
      <c r="CL2439" s="7"/>
    </row>
    <row r="2440" spans="1:90">
      <c r="A2440" s="11"/>
      <c r="B2440" s="373"/>
      <c r="C2440" s="373"/>
      <c r="D2440" s="373"/>
      <c r="E2440" s="13"/>
      <c r="F2440" s="11"/>
      <c r="G2440" s="25"/>
      <c r="H2440" s="31"/>
      <c r="I2440" s="30"/>
      <c r="M2440" s="25"/>
      <c r="N2440" s="31"/>
      <c r="O2440" s="30"/>
      <c r="V2440" s="12"/>
      <c r="W2440" s="12"/>
      <c r="X2440" s="14"/>
      <c r="AB2440" s="25"/>
      <c r="AC2440" s="12"/>
      <c r="AD2440" s="12"/>
      <c r="AK2440" s="12"/>
      <c r="AL2440" s="30"/>
      <c r="AM2440" s="32"/>
      <c r="AQ2440" s="12"/>
      <c r="AR2440" s="12"/>
      <c r="AS2440" s="12"/>
      <c r="AZ2440" s="49"/>
      <c r="BA2440" s="30"/>
      <c r="BB2440" s="12"/>
      <c r="BF2440" s="12"/>
      <c r="BG2440" s="12"/>
      <c r="BH2440" s="12"/>
      <c r="BO2440" s="7"/>
      <c r="BP2440" s="7"/>
      <c r="BQ2440" s="7"/>
      <c r="BU2440" s="7"/>
      <c r="BV2440" s="7"/>
      <c r="BW2440" s="7"/>
      <c r="CD2440" s="7"/>
      <c r="CE2440" s="7"/>
      <c r="CF2440" s="7"/>
      <c r="CJ2440" s="7"/>
      <c r="CK2440" s="7"/>
      <c r="CL2440" s="7"/>
    </row>
    <row r="2441" spans="1:90">
      <c r="A2441" s="11"/>
      <c r="B2441" s="373"/>
      <c r="C2441" s="373"/>
      <c r="D2441" s="373"/>
      <c r="E2441" s="13"/>
      <c r="F2441" s="11"/>
      <c r="G2441" s="25"/>
      <c r="H2441" s="31"/>
      <c r="I2441" s="30"/>
      <c r="M2441" s="25"/>
      <c r="N2441" s="31"/>
      <c r="O2441" s="30"/>
      <c r="V2441" s="12"/>
      <c r="W2441" s="12"/>
      <c r="X2441" s="14"/>
      <c r="AB2441" s="25"/>
      <c r="AC2441" s="12"/>
      <c r="AD2441" s="12"/>
      <c r="AK2441" s="12"/>
      <c r="AL2441" s="30"/>
      <c r="AM2441" s="32"/>
      <c r="AQ2441" s="12"/>
      <c r="AR2441" s="12"/>
      <c r="AS2441" s="12"/>
      <c r="AZ2441" s="49"/>
      <c r="BA2441" s="30"/>
      <c r="BB2441" s="12"/>
      <c r="BF2441" s="12"/>
      <c r="BG2441" s="12"/>
      <c r="BH2441" s="12"/>
      <c r="BO2441" s="7"/>
      <c r="BP2441" s="7"/>
      <c r="BQ2441" s="7"/>
      <c r="BU2441" s="7"/>
      <c r="BV2441" s="7"/>
      <c r="BW2441" s="7"/>
      <c r="CD2441" s="7"/>
      <c r="CE2441" s="7"/>
      <c r="CF2441" s="7"/>
      <c r="CJ2441" s="7"/>
      <c r="CK2441" s="7"/>
      <c r="CL2441" s="7"/>
    </row>
    <row r="2442" spans="1:90">
      <c r="A2442" s="11"/>
      <c r="B2442" s="373"/>
      <c r="C2442" s="373"/>
      <c r="D2442" s="373"/>
      <c r="E2442" s="13"/>
      <c r="F2442" s="11"/>
      <c r="G2442" s="25"/>
      <c r="H2442" s="31"/>
      <c r="I2442" s="30"/>
      <c r="M2442" s="25"/>
      <c r="N2442" s="31"/>
      <c r="O2442" s="30"/>
      <c r="V2442" s="12"/>
      <c r="W2442" s="12"/>
      <c r="X2442" s="14"/>
      <c r="AB2442" s="25"/>
      <c r="AC2442" s="12"/>
      <c r="AD2442" s="12"/>
      <c r="AK2442" s="12"/>
      <c r="AL2442" s="30"/>
      <c r="AM2442" s="32"/>
      <c r="AQ2442" s="12"/>
      <c r="AR2442" s="12"/>
      <c r="AS2442" s="12"/>
      <c r="AZ2442" s="49"/>
      <c r="BA2442" s="30"/>
      <c r="BB2442" s="12"/>
      <c r="BF2442" s="12"/>
      <c r="BG2442" s="12"/>
      <c r="BH2442" s="12"/>
      <c r="BO2442" s="7"/>
      <c r="BP2442" s="7"/>
      <c r="BQ2442" s="7"/>
      <c r="BU2442" s="7"/>
      <c r="BV2442" s="7"/>
      <c r="BW2442" s="7"/>
      <c r="CD2442" s="7"/>
      <c r="CE2442" s="7"/>
      <c r="CF2442" s="7"/>
      <c r="CJ2442" s="7"/>
      <c r="CK2442" s="7"/>
      <c r="CL2442" s="7"/>
    </row>
    <row r="2443" spans="1:90">
      <c r="A2443" s="11"/>
      <c r="B2443" s="373"/>
      <c r="C2443" s="373"/>
      <c r="D2443" s="373"/>
      <c r="E2443" s="13"/>
      <c r="F2443" s="11"/>
      <c r="G2443" s="25"/>
      <c r="H2443" s="31"/>
      <c r="I2443" s="30"/>
      <c r="M2443" s="25"/>
      <c r="N2443" s="31"/>
      <c r="O2443" s="30"/>
      <c r="V2443" s="12"/>
      <c r="W2443" s="12"/>
      <c r="X2443" s="14"/>
      <c r="AB2443" s="25"/>
      <c r="AC2443" s="12"/>
      <c r="AD2443" s="12"/>
      <c r="AK2443" s="12"/>
      <c r="AL2443" s="30"/>
      <c r="AM2443" s="32"/>
      <c r="AQ2443" s="12"/>
      <c r="AR2443" s="12"/>
      <c r="AS2443" s="12"/>
      <c r="AZ2443" s="49"/>
      <c r="BA2443" s="30"/>
      <c r="BB2443" s="12"/>
      <c r="BF2443" s="12"/>
      <c r="BG2443" s="12"/>
      <c r="BH2443" s="12"/>
      <c r="BO2443" s="7"/>
      <c r="BP2443" s="7"/>
      <c r="BQ2443" s="7"/>
      <c r="BU2443" s="7"/>
      <c r="BV2443" s="7"/>
      <c r="BW2443" s="7"/>
      <c r="CD2443" s="7"/>
      <c r="CE2443" s="7"/>
      <c r="CF2443" s="7"/>
      <c r="CJ2443" s="7"/>
      <c r="CK2443" s="7"/>
      <c r="CL2443" s="7"/>
    </row>
    <row r="2444" spans="1:90">
      <c r="A2444" s="11"/>
      <c r="B2444" s="373"/>
      <c r="C2444" s="373"/>
      <c r="D2444" s="373"/>
      <c r="E2444" s="13"/>
      <c r="F2444" s="11"/>
      <c r="G2444" s="25"/>
      <c r="H2444" s="31"/>
      <c r="I2444" s="30"/>
      <c r="M2444" s="25"/>
      <c r="N2444" s="31"/>
      <c r="O2444" s="30"/>
      <c r="V2444" s="12"/>
      <c r="W2444" s="12"/>
      <c r="X2444" s="14"/>
      <c r="AB2444" s="25"/>
      <c r="AC2444" s="12"/>
      <c r="AD2444" s="12"/>
      <c r="AK2444" s="12"/>
      <c r="AL2444" s="30"/>
      <c r="AM2444" s="32"/>
      <c r="AQ2444" s="12"/>
      <c r="AR2444" s="12"/>
      <c r="AS2444" s="12"/>
      <c r="AZ2444" s="49"/>
      <c r="BA2444" s="30"/>
      <c r="BB2444" s="12"/>
      <c r="BF2444" s="12"/>
      <c r="BG2444" s="12"/>
      <c r="BH2444" s="12"/>
      <c r="BO2444" s="7"/>
      <c r="BP2444" s="7"/>
      <c r="BQ2444" s="7"/>
      <c r="BU2444" s="7"/>
      <c r="BV2444" s="7"/>
      <c r="BW2444" s="7"/>
      <c r="CD2444" s="7"/>
      <c r="CE2444" s="7"/>
      <c r="CF2444" s="7"/>
      <c r="CJ2444" s="7"/>
      <c r="CK2444" s="7"/>
      <c r="CL2444" s="7"/>
    </row>
    <row r="2445" spans="1:90">
      <c r="A2445" s="11"/>
      <c r="B2445" s="373"/>
      <c r="C2445" s="373"/>
      <c r="D2445" s="373"/>
      <c r="E2445" s="13"/>
      <c r="F2445" s="11"/>
      <c r="G2445" s="25"/>
      <c r="H2445" s="31"/>
      <c r="I2445" s="30"/>
      <c r="M2445" s="25"/>
      <c r="N2445" s="31"/>
      <c r="O2445" s="30"/>
      <c r="V2445" s="12"/>
      <c r="W2445" s="12"/>
      <c r="X2445" s="14"/>
      <c r="AB2445" s="25"/>
      <c r="AC2445" s="12"/>
      <c r="AD2445" s="12"/>
      <c r="AK2445" s="12"/>
      <c r="AL2445" s="30"/>
      <c r="AM2445" s="32"/>
      <c r="AQ2445" s="12"/>
      <c r="AR2445" s="12"/>
      <c r="AS2445" s="12"/>
      <c r="AZ2445" s="49"/>
      <c r="BA2445" s="30"/>
      <c r="BB2445" s="12"/>
      <c r="BF2445" s="12"/>
      <c r="BG2445" s="12"/>
      <c r="BH2445" s="12"/>
      <c r="BO2445" s="7"/>
      <c r="BP2445" s="7"/>
      <c r="BQ2445" s="7"/>
      <c r="BU2445" s="7"/>
      <c r="BV2445" s="7"/>
      <c r="BW2445" s="7"/>
      <c r="CD2445" s="7"/>
      <c r="CE2445" s="7"/>
      <c r="CF2445" s="7"/>
      <c r="CJ2445" s="7"/>
      <c r="CK2445" s="7"/>
      <c r="CL2445" s="7"/>
    </row>
    <row r="2446" spans="1:90">
      <c r="A2446" s="11"/>
      <c r="B2446" s="373"/>
      <c r="C2446" s="373"/>
      <c r="D2446" s="373"/>
      <c r="E2446" s="13"/>
      <c r="F2446" s="11"/>
      <c r="G2446" s="25"/>
      <c r="H2446" s="31"/>
      <c r="I2446" s="30"/>
      <c r="M2446" s="25"/>
      <c r="N2446" s="31"/>
      <c r="O2446" s="30"/>
      <c r="V2446" s="12"/>
      <c r="W2446" s="12"/>
      <c r="X2446" s="14"/>
      <c r="AB2446" s="25"/>
      <c r="AC2446" s="12"/>
      <c r="AD2446" s="12"/>
      <c r="AK2446" s="12"/>
      <c r="AL2446" s="30"/>
      <c r="AM2446" s="32"/>
      <c r="AQ2446" s="12"/>
      <c r="AR2446" s="12"/>
      <c r="AS2446" s="12"/>
      <c r="AZ2446" s="49"/>
      <c r="BA2446" s="30"/>
      <c r="BB2446" s="12"/>
      <c r="BF2446" s="12"/>
      <c r="BG2446" s="12"/>
      <c r="BH2446" s="12"/>
      <c r="BO2446" s="7"/>
      <c r="BP2446" s="7"/>
      <c r="BQ2446" s="7"/>
      <c r="BU2446" s="7"/>
      <c r="BV2446" s="7"/>
      <c r="BW2446" s="7"/>
      <c r="CD2446" s="7"/>
      <c r="CE2446" s="7"/>
      <c r="CF2446" s="7"/>
      <c r="CJ2446" s="7"/>
      <c r="CK2446" s="7"/>
      <c r="CL2446" s="7"/>
    </row>
    <row r="2447" spans="1:90">
      <c r="A2447" s="11"/>
      <c r="B2447" s="373"/>
      <c r="C2447" s="373"/>
      <c r="D2447" s="373"/>
      <c r="E2447" s="13"/>
      <c r="F2447" s="11"/>
      <c r="G2447" s="25"/>
      <c r="H2447" s="31"/>
      <c r="I2447" s="30"/>
      <c r="M2447" s="25"/>
      <c r="N2447" s="31"/>
      <c r="O2447" s="30"/>
      <c r="V2447" s="12"/>
      <c r="W2447" s="12"/>
      <c r="X2447" s="14"/>
      <c r="AB2447" s="25"/>
      <c r="AC2447" s="12"/>
      <c r="AD2447" s="12"/>
      <c r="AK2447" s="12"/>
      <c r="AL2447" s="30"/>
      <c r="AM2447" s="32"/>
      <c r="AQ2447" s="12"/>
      <c r="AR2447" s="12"/>
      <c r="AS2447" s="12"/>
      <c r="AZ2447" s="49"/>
      <c r="BA2447" s="30"/>
      <c r="BB2447" s="12"/>
      <c r="BF2447" s="12"/>
      <c r="BG2447" s="12"/>
      <c r="BH2447" s="12"/>
      <c r="BO2447" s="7"/>
      <c r="BP2447" s="7"/>
      <c r="BQ2447" s="7"/>
      <c r="BU2447" s="7"/>
      <c r="BV2447" s="7"/>
      <c r="BW2447" s="7"/>
      <c r="CD2447" s="7"/>
      <c r="CE2447" s="7"/>
      <c r="CF2447" s="7"/>
      <c r="CJ2447" s="7"/>
      <c r="CK2447" s="7"/>
      <c r="CL2447" s="7"/>
    </row>
    <row r="2448" spans="1:90">
      <c r="A2448" s="11"/>
      <c r="B2448" s="373"/>
      <c r="C2448" s="373"/>
      <c r="D2448" s="373"/>
      <c r="E2448" s="13"/>
      <c r="F2448" s="11"/>
      <c r="G2448" s="25"/>
      <c r="H2448" s="31"/>
      <c r="I2448" s="30"/>
      <c r="M2448" s="25"/>
      <c r="N2448" s="31"/>
      <c r="O2448" s="30"/>
      <c r="V2448" s="12"/>
      <c r="W2448" s="12"/>
      <c r="X2448" s="14"/>
      <c r="AB2448" s="25"/>
      <c r="AC2448" s="12"/>
      <c r="AD2448" s="12"/>
      <c r="AK2448" s="12"/>
      <c r="AL2448" s="30"/>
      <c r="AM2448" s="32"/>
      <c r="AQ2448" s="12"/>
      <c r="AR2448" s="12"/>
      <c r="AS2448" s="12"/>
      <c r="AZ2448" s="49"/>
      <c r="BA2448" s="30"/>
      <c r="BB2448" s="12"/>
      <c r="BF2448" s="12"/>
      <c r="BG2448" s="12"/>
      <c r="BH2448" s="12"/>
      <c r="BO2448" s="7"/>
      <c r="BP2448" s="7"/>
      <c r="BQ2448" s="7"/>
      <c r="BU2448" s="7"/>
      <c r="BV2448" s="7"/>
      <c r="BW2448" s="7"/>
      <c r="CD2448" s="7"/>
      <c r="CE2448" s="7"/>
      <c r="CF2448" s="7"/>
      <c r="CJ2448" s="7"/>
      <c r="CK2448" s="7"/>
      <c r="CL2448" s="7"/>
    </row>
    <row r="2449" spans="1:90">
      <c r="A2449" s="11"/>
      <c r="B2449" s="373"/>
      <c r="C2449" s="373"/>
      <c r="D2449" s="373"/>
      <c r="E2449" s="13"/>
      <c r="F2449" s="11"/>
      <c r="G2449" s="25"/>
      <c r="H2449" s="31"/>
      <c r="I2449" s="30"/>
      <c r="M2449" s="25"/>
      <c r="N2449" s="31"/>
      <c r="O2449" s="30"/>
      <c r="V2449" s="12"/>
      <c r="W2449" s="12"/>
      <c r="X2449" s="14"/>
      <c r="AB2449" s="25"/>
      <c r="AC2449" s="12"/>
      <c r="AD2449" s="12"/>
      <c r="AK2449" s="12"/>
      <c r="AL2449" s="30"/>
      <c r="AM2449" s="32"/>
      <c r="AQ2449" s="12"/>
      <c r="AR2449" s="12"/>
      <c r="AS2449" s="12"/>
      <c r="AZ2449" s="49"/>
      <c r="BA2449" s="30"/>
      <c r="BB2449" s="12"/>
      <c r="BF2449" s="12"/>
      <c r="BG2449" s="12"/>
      <c r="BH2449" s="12"/>
      <c r="BO2449" s="7"/>
      <c r="BP2449" s="7"/>
      <c r="BQ2449" s="7"/>
      <c r="BU2449" s="7"/>
      <c r="BV2449" s="7"/>
      <c r="BW2449" s="7"/>
      <c r="CD2449" s="7"/>
      <c r="CE2449" s="7"/>
      <c r="CF2449" s="7"/>
      <c r="CJ2449" s="7"/>
      <c r="CK2449" s="7"/>
      <c r="CL2449" s="7"/>
    </row>
    <row r="2450" spans="1:90">
      <c r="A2450" s="11"/>
      <c r="B2450" s="373"/>
      <c r="C2450" s="373"/>
      <c r="D2450" s="373"/>
      <c r="E2450" s="13"/>
      <c r="F2450" s="11"/>
      <c r="G2450" s="25"/>
      <c r="H2450" s="31"/>
      <c r="I2450" s="30"/>
      <c r="M2450" s="25"/>
      <c r="N2450" s="31"/>
      <c r="O2450" s="30"/>
      <c r="V2450" s="12"/>
      <c r="W2450" s="12"/>
      <c r="X2450" s="14"/>
      <c r="AB2450" s="25"/>
      <c r="AC2450" s="12"/>
      <c r="AD2450" s="12"/>
      <c r="AK2450" s="12"/>
      <c r="AL2450" s="30"/>
      <c r="AM2450" s="32"/>
      <c r="AQ2450" s="12"/>
      <c r="AR2450" s="12"/>
      <c r="AS2450" s="12"/>
      <c r="AZ2450" s="49"/>
      <c r="BA2450" s="30"/>
      <c r="BB2450" s="12"/>
      <c r="BF2450" s="12"/>
      <c r="BG2450" s="12"/>
      <c r="BH2450" s="12"/>
      <c r="BO2450" s="7"/>
      <c r="BP2450" s="7"/>
      <c r="BQ2450" s="7"/>
      <c r="BU2450" s="7"/>
      <c r="BV2450" s="7"/>
      <c r="BW2450" s="7"/>
      <c r="CD2450" s="7"/>
      <c r="CE2450" s="7"/>
      <c r="CF2450" s="7"/>
      <c r="CJ2450" s="7"/>
      <c r="CK2450" s="7"/>
      <c r="CL2450" s="7"/>
    </row>
    <row r="2451" spans="1:90">
      <c r="A2451" s="11"/>
      <c r="B2451" s="373"/>
      <c r="C2451" s="373"/>
      <c r="D2451" s="373"/>
      <c r="E2451" s="13"/>
      <c r="F2451" s="11"/>
      <c r="G2451" s="25"/>
      <c r="H2451" s="31"/>
      <c r="I2451" s="30"/>
      <c r="M2451" s="25"/>
      <c r="N2451" s="31"/>
      <c r="O2451" s="30"/>
      <c r="V2451" s="12"/>
      <c r="W2451" s="12"/>
      <c r="X2451" s="14"/>
      <c r="AB2451" s="25"/>
      <c r="AC2451" s="12"/>
      <c r="AD2451" s="12"/>
      <c r="AK2451" s="12"/>
      <c r="AL2451" s="30"/>
      <c r="AM2451" s="32"/>
      <c r="AQ2451" s="12"/>
      <c r="AR2451" s="12"/>
      <c r="AS2451" s="12"/>
      <c r="AZ2451" s="49"/>
      <c r="BA2451" s="30"/>
      <c r="BB2451" s="12"/>
      <c r="BF2451" s="12"/>
      <c r="BG2451" s="12"/>
      <c r="BH2451" s="12"/>
      <c r="BO2451" s="7"/>
      <c r="BP2451" s="7"/>
      <c r="BQ2451" s="7"/>
      <c r="BU2451" s="7"/>
      <c r="BV2451" s="7"/>
      <c r="BW2451" s="7"/>
      <c r="CD2451" s="7"/>
      <c r="CE2451" s="7"/>
      <c r="CF2451" s="7"/>
      <c r="CJ2451" s="7"/>
      <c r="CK2451" s="7"/>
      <c r="CL2451" s="7"/>
    </row>
    <row r="2452" spans="1:90">
      <c r="A2452" s="11"/>
      <c r="B2452" s="373"/>
      <c r="C2452" s="373"/>
      <c r="D2452" s="373"/>
      <c r="E2452" s="13"/>
      <c r="F2452" s="11"/>
      <c r="G2452" s="25"/>
      <c r="H2452" s="31"/>
      <c r="I2452" s="30"/>
      <c r="M2452" s="25"/>
      <c r="N2452" s="31"/>
      <c r="O2452" s="30"/>
      <c r="V2452" s="12"/>
      <c r="W2452" s="12"/>
      <c r="X2452" s="14"/>
      <c r="AB2452" s="25"/>
      <c r="AC2452" s="12"/>
      <c r="AD2452" s="12"/>
      <c r="AK2452" s="12"/>
      <c r="AL2452" s="30"/>
      <c r="AM2452" s="32"/>
      <c r="AQ2452" s="12"/>
      <c r="AR2452" s="12"/>
      <c r="AS2452" s="12"/>
      <c r="AZ2452" s="49"/>
      <c r="BA2452" s="30"/>
      <c r="BB2452" s="12"/>
      <c r="BF2452" s="12"/>
      <c r="BG2452" s="12"/>
      <c r="BH2452" s="12"/>
      <c r="BO2452" s="7"/>
      <c r="BP2452" s="7"/>
      <c r="BQ2452" s="7"/>
      <c r="BU2452" s="7"/>
      <c r="BV2452" s="7"/>
      <c r="BW2452" s="7"/>
      <c r="CD2452" s="7"/>
      <c r="CE2452" s="7"/>
      <c r="CF2452" s="7"/>
      <c r="CJ2452" s="7"/>
      <c r="CK2452" s="7"/>
      <c r="CL2452" s="7"/>
    </row>
    <row r="2453" spans="1:90">
      <c r="A2453" s="11"/>
      <c r="B2453" s="373"/>
      <c r="C2453" s="373"/>
      <c r="D2453" s="373"/>
      <c r="E2453" s="13"/>
      <c r="F2453" s="11"/>
      <c r="G2453" s="25"/>
      <c r="H2453" s="31"/>
      <c r="I2453" s="30"/>
      <c r="M2453" s="25"/>
      <c r="N2453" s="31"/>
      <c r="O2453" s="30"/>
      <c r="V2453" s="12"/>
      <c r="W2453" s="12"/>
      <c r="X2453" s="14"/>
      <c r="AB2453" s="25"/>
      <c r="AC2453" s="12"/>
      <c r="AD2453" s="12"/>
      <c r="AK2453" s="12"/>
      <c r="AL2453" s="30"/>
      <c r="AM2453" s="32"/>
      <c r="AQ2453" s="12"/>
      <c r="AR2453" s="12"/>
      <c r="AS2453" s="12"/>
      <c r="AZ2453" s="49"/>
      <c r="BA2453" s="30"/>
      <c r="BB2453" s="12"/>
      <c r="BF2453" s="12"/>
      <c r="BG2453" s="12"/>
      <c r="BH2453" s="12"/>
      <c r="BO2453" s="7"/>
      <c r="BP2453" s="7"/>
      <c r="BQ2453" s="7"/>
      <c r="BU2453" s="7"/>
      <c r="BV2453" s="7"/>
      <c r="BW2453" s="7"/>
      <c r="CD2453" s="7"/>
      <c r="CE2453" s="7"/>
      <c r="CF2453" s="7"/>
      <c r="CJ2453" s="7"/>
      <c r="CK2453" s="7"/>
      <c r="CL2453" s="7"/>
    </row>
    <row r="2454" spans="1:90">
      <c r="A2454" s="11"/>
      <c r="B2454" s="373"/>
      <c r="C2454" s="373"/>
      <c r="D2454" s="373"/>
      <c r="E2454" s="13"/>
      <c r="F2454" s="11"/>
      <c r="G2454" s="25"/>
      <c r="H2454" s="31"/>
      <c r="I2454" s="30"/>
      <c r="M2454" s="25"/>
      <c r="N2454" s="31"/>
      <c r="O2454" s="30"/>
      <c r="V2454" s="12"/>
      <c r="W2454" s="12"/>
      <c r="X2454" s="14"/>
      <c r="AB2454" s="25"/>
      <c r="AC2454" s="12"/>
      <c r="AD2454" s="12"/>
      <c r="AK2454" s="12"/>
      <c r="AL2454" s="30"/>
      <c r="AM2454" s="32"/>
      <c r="AQ2454" s="12"/>
      <c r="AR2454" s="12"/>
      <c r="AS2454" s="12"/>
      <c r="AZ2454" s="49"/>
      <c r="BA2454" s="30"/>
      <c r="BB2454" s="12"/>
      <c r="BF2454" s="12"/>
      <c r="BG2454" s="12"/>
      <c r="BH2454" s="12"/>
      <c r="BO2454" s="7"/>
      <c r="BP2454" s="7"/>
      <c r="BQ2454" s="7"/>
      <c r="BU2454" s="7"/>
      <c r="BV2454" s="7"/>
      <c r="BW2454" s="7"/>
      <c r="CD2454" s="7"/>
      <c r="CE2454" s="7"/>
      <c r="CF2454" s="7"/>
      <c r="CJ2454" s="7"/>
      <c r="CK2454" s="7"/>
      <c r="CL2454" s="7"/>
    </row>
    <row r="2455" spans="1:90">
      <c r="A2455" s="11"/>
      <c r="B2455" s="373"/>
      <c r="C2455" s="373"/>
      <c r="D2455" s="373"/>
      <c r="E2455" s="13"/>
      <c r="F2455" s="11"/>
      <c r="G2455" s="25"/>
      <c r="H2455" s="31"/>
      <c r="I2455" s="30"/>
      <c r="M2455" s="25"/>
      <c r="N2455" s="31"/>
      <c r="O2455" s="30"/>
      <c r="V2455" s="12"/>
      <c r="W2455" s="12"/>
      <c r="X2455" s="14"/>
      <c r="AB2455" s="25"/>
      <c r="AC2455" s="12"/>
      <c r="AD2455" s="12"/>
      <c r="AK2455" s="12"/>
      <c r="AL2455" s="30"/>
      <c r="AM2455" s="32"/>
      <c r="AQ2455" s="12"/>
      <c r="AR2455" s="12"/>
      <c r="AS2455" s="12"/>
      <c r="AZ2455" s="49"/>
      <c r="BA2455" s="30"/>
      <c r="BB2455" s="12"/>
      <c r="BF2455" s="12"/>
      <c r="BG2455" s="12"/>
      <c r="BH2455" s="12"/>
      <c r="BO2455" s="7"/>
      <c r="BP2455" s="7"/>
      <c r="BQ2455" s="7"/>
      <c r="BU2455" s="7"/>
      <c r="BV2455" s="7"/>
      <c r="BW2455" s="7"/>
      <c r="CD2455" s="7"/>
      <c r="CE2455" s="7"/>
      <c r="CF2455" s="7"/>
      <c r="CJ2455" s="7"/>
      <c r="CK2455" s="7"/>
      <c r="CL2455" s="7"/>
    </row>
    <row r="2456" spans="1:90">
      <c r="A2456" s="11"/>
      <c r="B2456" s="373"/>
      <c r="C2456" s="373"/>
      <c r="D2456" s="373"/>
      <c r="E2456" s="13"/>
      <c r="F2456" s="11"/>
      <c r="G2456" s="25"/>
      <c r="H2456" s="31"/>
      <c r="I2456" s="30"/>
      <c r="M2456" s="25"/>
      <c r="N2456" s="31"/>
      <c r="O2456" s="30"/>
      <c r="V2456" s="12"/>
      <c r="W2456" s="12"/>
      <c r="X2456" s="14"/>
      <c r="AB2456" s="25"/>
      <c r="AC2456" s="12"/>
      <c r="AD2456" s="12"/>
      <c r="AK2456" s="12"/>
      <c r="AL2456" s="30"/>
      <c r="AM2456" s="32"/>
      <c r="AQ2456" s="12"/>
      <c r="AR2456" s="12"/>
      <c r="AS2456" s="12"/>
      <c r="AZ2456" s="49"/>
      <c r="BA2456" s="30"/>
      <c r="BB2456" s="12"/>
      <c r="BF2456" s="12"/>
      <c r="BG2456" s="12"/>
      <c r="BH2456" s="12"/>
      <c r="BO2456" s="7"/>
      <c r="BP2456" s="7"/>
      <c r="BQ2456" s="7"/>
      <c r="BU2456" s="7"/>
      <c r="BV2456" s="7"/>
      <c r="BW2456" s="7"/>
      <c r="CD2456" s="7"/>
      <c r="CE2456" s="7"/>
      <c r="CF2456" s="7"/>
      <c r="CJ2456" s="7"/>
      <c r="CK2456" s="7"/>
      <c r="CL2456" s="7"/>
    </row>
    <row r="2457" spans="1:90">
      <c r="A2457" s="11"/>
      <c r="B2457" s="373"/>
      <c r="C2457" s="373"/>
      <c r="D2457" s="373"/>
      <c r="E2457" s="13"/>
      <c r="F2457" s="11"/>
      <c r="G2457" s="25"/>
      <c r="H2457" s="31"/>
      <c r="I2457" s="30"/>
      <c r="M2457" s="25"/>
      <c r="N2457" s="31"/>
      <c r="O2457" s="30"/>
      <c r="V2457" s="12"/>
      <c r="W2457" s="12"/>
      <c r="X2457" s="14"/>
      <c r="AB2457" s="25"/>
      <c r="AC2457" s="12"/>
      <c r="AD2457" s="12"/>
      <c r="AK2457" s="12"/>
      <c r="AL2457" s="30"/>
      <c r="AM2457" s="32"/>
      <c r="AQ2457" s="12"/>
      <c r="AR2457" s="12"/>
      <c r="AS2457" s="12"/>
      <c r="AZ2457" s="49"/>
      <c r="BA2457" s="30"/>
      <c r="BB2457" s="12"/>
      <c r="BF2457" s="12"/>
      <c r="BG2457" s="12"/>
      <c r="BH2457" s="12"/>
      <c r="BO2457" s="7"/>
      <c r="BP2457" s="7"/>
      <c r="BQ2457" s="7"/>
      <c r="BU2457" s="7"/>
      <c r="BV2457" s="7"/>
      <c r="BW2457" s="7"/>
      <c r="CD2457" s="7"/>
      <c r="CE2457" s="7"/>
      <c r="CF2457" s="7"/>
      <c r="CJ2457" s="7"/>
      <c r="CK2457" s="7"/>
      <c r="CL2457" s="7"/>
    </row>
    <row r="2458" spans="1:90">
      <c r="A2458" s="11"/>
      <c r="B2458" s="373"/>
      <c r="C2458" s="373"/>
      <c r="D2458" s="373"/>
      <c r="E2458" s="13"/>
      <c r="F2458" s="11"/>
      <c r="G2458" s="25"/>
      <c r="H2458" s="31"/>
      <c r="I2458" s="30"/>
      <c r="M2458" s="25"/>
      <c r="N2458" s="31"/>
      <c r="O2458" s="30"/>
      <c r="V2458" s="12"/>
      <c r="W2458" s="12"/>
      <c r="X2458" s="14"/>
      <c r="AB2458" s="25"/>
      <c r="AC2458" s="12"/>
      <c r="AD2458" s="12"/>
      <c r="AK2458" s="12"/>
      <c r="AL2458" s="30"/>
      <c r="AM2458" s="32"/>
      <c r="AQ2458" s="12"/>
      <c r="AR2458" s="12"/>
      <c r="AS2458" s="12"/>
      <c r="AZ2458" s="49"/>
      <c r="BA2458" s="30"/>
      <c r="BB2458" s="12"/>
      <c r="BF2458" s="12"/>
      <c r="BG2458" s="12"/>
      <c r="BH2458" s="12"/>
      <c r="BO2458" s="7"/>
      <c r="BP2458" s="7"/>
      <c r="BQ2458" s="7"/>
      <c r="BU2458" s="7"/>
      <c r="BV2458" s="7"/>
      <c r="BW2458" s="7"/>
      <c r="CD2458" s="7"/>
      <c r="CE2458" s="7"/>
      <c r="CF2458" s="7"/>
      <c r="CJ2458" s="7"/>
      <c r="CK2458" s="7"/>
      <c r="CL2458" s="7"/>
    </row>
    <row r="2459" spans="1:90">
      <c r="A2459" s="11"/>
      <c r="B2459" s="373"/>
      <c r="C2459" s="373"/>
      <c r="D2459" s="373"/>
      <c r="E2459" s="13"/>
      <c r="F2459" s="11"/>
      <c r="G2459" s="25"/>
      <c r="H2459" s="31"/>
      <c r="I2459" s="30"/>
      <c r="M2459" s="25"/>
      <c r="N2459" s="31"/>
      <c r="O2459" s="30"/>
      <c r="V2459" s="12"/>
      <c r="W2459" s="12"/>
      <c r="X2459" s="14"/>
      <c r="AB2459" s="25"/>
      <c r="AC2459" s="12"/>
      <c r="AD2459" s="12"/>
      <c r="AK2459" s="12"/>
      <c r="AL2459" s="30"/>
      <c r="AM2459" s="32"/>
      <c r="AQ2459" s="12"/>
      <c r="AR2459" s="12"/>
      <c r="AS2459" s="12"/>
      <c r="AZ2459" s="49"/>
      <c r="BA2459" s="30"/>
      <c r="BB2459" s="12"/>
      <c r="BF2459" s="12"/>
      <c r="BG2459" s="12"/>
      <c r="BH2459" s="12"/>
      <c r="BO2459" s="7"/>
      <c r="BP2459" s="7"/>
      <c r="BQ2459" s="7"/>
      <c r="BU2459" s="7"/>
      <c r="BV2459" s="7"/>
      <c r="BW2459" s="7"/>
      <c r="CD2459" s="7"/>
      <c r="CE2459" s="7"/>
      <c r="CF2459" s="7"/>
      <c r="CJ2459" s="7"/>
      <c r="CK2459" s="7"/>
      <c r="CL2459" s="7"/>
    </row>
    <row r="2460" spans="1:90">
      <c r="A2460" s="11"/>
      <c r="B2460" s="373"/>
      <c r="C2460" s="373"/>
      <c r="D2460" s="373"/>
      <c r="E2460" s="13"/>
      <c r="F2460" s="11"/>
      <c r="G2460" s="25"/>
      <c r="H2460" s="31"/>
      <c r="I2460" s="30"/>
      <c r="M2460" s="25"/>
      <c r="N2460" s="31"/>
      <c r="O2460" s="30"/>
      <c r="V2460" s="12"/>
      <c r="W2460" s="12"/>
      <c r="X2460" s="14"/>
      <c r="AB2460" s="25"/>
      <c r="AC2460" s="12"/>
      <c r="AD2460" s="12"/>
      <c r="AK2460" s="12"/>
      <c r="AL2460" s="30"/>
      <c r="AM2460" s="32"/>
      <c r="AQ2460" s="12"/>
      <c r="AR2460" s="12"/>
      <c r="AS2460" s="12"/>
      <c r="AZ2460" s="49"/>
      <c r="BA2460" s="30"/>
      <c r="BB2460" s="12"/>
      <c r="BF2460" s="12"/>
      <c r="BG2460" s="12"/>
      <c r="BH2460" s="12"/>
      <c r="BO2460" s="7"/>
      <c r="BP2460" s="7"/>
      <c r="BQ2460" s="7"/>
      <c r="BU2460" s="7"/>
      <c r="BV2460" s="7"/>
      <c r="BW2460" s="7"/>
      <c r="CD2460" s="7"/>
      <c r="CE2460" s="7"/>
      <c r="CF2460" s="7"/>
      <c r="CJ2460" s="7"/>
      <c r="CK2460" s="7"/>
      <c r="CL2460" s="7"/>
    </row>
    <row r="2461" spans="1:90">
      <c r="A2461" s="11"/>
      <c r="B2461" s="373"/>
      <c r="C2461" s="373"/>
      <c r="D2461" s="373"/>
      <c r="E2461" s="13"/>
      <c r="F2461" s="11"/>
      <c r="G2461" s="25"/>
      <c r="H2461" s="31"/>
      <c r="I2461" s="30"/>
      <c r="M2461" s="25"/>
      <c r="N2461" s="31"/>
      <c r="O2461" s="30"/>
      <c r="V2461" s="12"/>
      <c r="W2461" s="12"/>
      <c r="X2461" s="14"/>
      <c r="AB2461" s="25"/>
      <c r="AC2461" s="12"/>
      <c r="AD2461" s="12"/>
      <c r="AK2461" s="12"/>
      <c r="AL2461" s="30"/>
      <c r="AM2461" s="32"/>
      <c r="AQ2461" s="12"/>
      <c r="AR2461" s="12"/>
      <c r="AS2461" s="12"/>
      <c r="AZ2461" s="49"/>
      <c r="BA2461" s="30"/>
      <c r="BB2461" s="12"/>
      <c r="BF2461" s="12"/>
      <c r="BG2461" s="12"/>
      <c r="BH2461" s="12"/>
      <c r="BO2461" s="7"/>
      <c r="BP2461" s="7"/>
      <c r="BQ2461" s="7"/>
      <c r="BU2461" s="7"/>
      <c r="BV2461" s="7"/>
      <c r="BW2461" s="7"/>
      <c r="CD2461" s="7"/>
      <c r="CE2461" s="7"/>
      <c r="CF2461" s="7"/>
      <c r="CJ2461" s="7"/>
      <c r="CK2461" s="7"/>
      <c r="CL2461" s="7"/>
    </row>
    <row r="2462" spans="1:90">
      <c r="A2462" s="11"/>
      <c r="B2462" s="373"/>
      <c r="C2462" s="373"/>
      <c r="D2462" s="373"/>
      <c r="E2462" s="13"/>
      <c r="F2462" s="11"/>
      <c r="G2462" s="25"/>
      <c r="H2462" s="31"/>
      <c r="I2462" s="30"/>
      <c r="M2462" s="25"/>
      <c r="N2462" s="31"/>
      <c r="O2462" s="30"/>
      <c r="V2462" s="12"/>
      <c r="W2462" s="12"/>
      <c r="X2462" s="14"/>
      <c r="AB2462" s="25"/>
      <c r="AC2462" s="12"/>
      <c r="AD2462" s="12"/>
      <c r="AK2462" s="12"/>
      <c r="AL2462" s="30"/>
      <c r="AM2462" s="32"/>
      <c r="AQ2462" s="12"/>
      <c r="AR2462" s="12"/>
      <c r="AS2462" s="12"/>
      <c r="AZ2462" s="49"/>
      <c r="BA2462" s="30"/>
      <c r="BB2462" s="12"/>
      <c r="BF2462" s="12"/>
      <c r="BG2462" s="12"/>
      <c r="BH2462" s="12"/>
      <c r="BO2462" s="7"/>
      <c r="BP2462" s="7"/>
      <c r="BQ2462" s="7"/>
      <c r="BU2462" s="7"/>
      <c r="BV2462" s="7"/>
      <c r="BW2462" s="7"/>
      <c r="CD2462" s="7"/>
      <c r="CE2462" s="7"/>
      <c r="CF2462" s="7"/>
      <c r="CJ2462" s="7"/>
      <c r="CK2462" s="7"/>
      <c r="CL2462" s="7"/>
    </row>
    <row r="2463" spans="1:90">
      <c r="A2463" s="11"/>
      <c r="B2463" s="373"/>
      <c r="C2463" s="373"/>
      <c r="D2463" s="373"/>
      <c r="E2463" s="13"/>
      <c r="F2463" s="11"/>
      <c r="G2463" s="25"/>
      <c r="H2463" s="31"/>
      <c r="I2463" s="30"/>
      <c r="M2463" s="25"/>
      <c r="N2463" s="31"/>
      <c r="O2463" s="30"/>
      <c r="V2463" s="12"/>
      <c r="W2463" s="12"/>
      <c r="X2463" s="14"/>
      <c r="AB2463" s="25"/>
      <c r="AC2463" s="12"/>
      <c r="AD2463" s="12"/>
      <c r="AK2463" s="12"/>
      <c r="AL2463" s="30"/>
      <c r="AM2463" s="32"/>
      <c r="AQ2463" s="12"/>
      <c r="AR2463" s="12"/>
      <c r="AS2463" s="12"/>
      <c r="AZ2463" s="49"/>
      <c r="BA2463" s="30"/>
      <c r="BB2463" s="12"/>
      <c r="BF2463" s="12"/>
      <c r="BG2463" s="12"/>
      <c r="BH2463" s="12"/>
      <c r="BO2463" s="7"/>
      <c r="BP2463" s="7"/>
      <c r="BQ2463" s="7"/>
      <c r="BU2463" s="7"/>
      <c r="BV2463" s="7"/>
      <c r="BW2463" s="7"/>
      <c r="CD2463" s="7"/>
      <c r="CE2463" s="7"/>
      <c r="CF2463" s="7"/>
      <c r="CJ2463" s="7"/>
      <c r="CK2463" s="7"/>
      <c r="CL2463" s="7"/>
    </row>
    <row r="2464" spans="1:90">
      <c r="A2464" s="11"/>
      <c r="B2464" s="373"/>
      <c r="C2464" s="373"/>
      <c r="D2464" s="373"/>
      <c r="E2464" s="13"/>
      <c r="F2464" s="11"/>
      <c r="G2464" s="25"/>
      <c r="H2464" s="31"/>
      <c r="I2464" s="30"/>
      <c r="M2464" s="25"/>
      <c r="N2464" s="31"/>
      <c r="O2464" s="30"/>
      <c r="V2464" s="12"/>
      <c r="W2464" s="12"/>
      <c r="X2464" s="14"/>
      <c r="AB2464" s="25"/>
      <c r="AC2464" s="12"/>
      <c r="AD2464" s="12"/>
      <c r="AK2464" s="12"/>
      <c r="AL2464" s="30"/>
      <c r="AM2464" s="32"/>
      <c r="AQ2464" s="12"/>
      <c r="AR2464" s="12"/>
      <c r="AS2464" s="12"/>
      <c r="AZ2464" s="49"/>
      <c r="BA2464" s="30"/>
      <c r="BB2464" s="12"/>
      <c r="BF2464" s="12"/>
      <c r="BG2464" s="12"/>
      <c r="BH2464" s="12"/>
      <c r="BO2464" s="7"/>
      <c r="BP2464" s="7"/>
      <c r="BQ2464" s="7"/>
      <c r="BU2464" s="7"/>
      <c r="BV2464" s="7"/>
      <c r="BW2464" s="7"/>
      <c r="CD2464" s="7"/>
      <c r="CE2464" s="7"/>
      <c r="CF2464" s="7"/>
      <c r="CJ2464" s="7"/>
      <c r="CK2464" s="7"/>
      <c r="CL2464" s="7"/>
    </row>
    <row r="2465" spans="1:90">
      <c r="A2465" s="11"/>
      <c r="B2465" s="373"/>
      <c r="C2465" s="373"/>
      <c r="D2465" s="373"/>
      <c r="E2465" s="13"/>
      <c r="F2465" s="11"/>
      <c r="G2465" s="25"/>
      <c r="H2465" s="31"/>
      <c r="I2465" s="30"/>
      <c r="M2465" s="25"/>
      <c r="N2465" s="31"/>
      <c r="O2465" s="30"/>
      <c r="V2465" s="12"/>
      <c r="W2465" s="12"/>
      <c r="X2465" s="14"/>
      <c r="AB2465" s="25"/>
      <c r="AC2465" s="12"/>
      <c r="AD2465" s="12"/>
      <c r="AK2465" s="12"/>
      <c r="AL2465" s="30"/>
      <c r="AM2465" s="32"/>
      <c r="AQ2465" s="12"/>
      <c r="AR2465" s="12"/>
      <c r="AS2465" s="12"/>
      <c r="AZ2465" s="49"/>
      <c r="BA2465" s="30"/>
      <c r="BB2465" s="12"/>
      <c r="BF2465" s="12"/>
      <c r="BG2465" s="12"/>
      <c r="BH2465" s="12"/>
      <c r="BO2465" s="7"/>
      <c r="BP2465" s="7"/>
      <c r="BQ2465" s="7"/>
      <c r="BU2465" s="7"/>
      <c r="BV2465" s="7"/>
      <c r="BW2465" s="7"/>
      <c r="CD2465" s="7"/>
      <c r="CE2465" s="7"/>
      <c r="CF2465" s="7"/>
      <c r="CJ2465" s="7"/>
      <c r="CK2465" s="7"/>
      <c r="CL2465" s="7"/>
    </row>
    <row r="2466" spans="1:90">
      <c r="A2466" s="11"/>
      <c r="B2466" s="373"/>
      <c r="C2466" s="373"/>
      <c r="D2466" s="373"/>
      <c r="E2466" s="13"/>
      <c r="F2466" s="11"/>
      <c r="G2466" s="25"/>
      <c r="H2466" s="31"/>
      <c r="I2466" s="30"/>
      <c r="M2466" s="25"/>
      <c r="N2466" s="31"/>
      <c r="O2466" s="30"/>
      <c r="V2466" s="12"/>
      <c r="W2466" s="12"/>
      <c r="X2466" s="14"/>
      <c r="AB2466" s="25"/>
      <c r="AC2466" s="12"/>
      <c r="AD2466" s="12"/>
      <c r="AK2466" s="12"/>
      <c r="AL2466" s="30"/>
      <c r="AM2466" s="32"/>
      <c r="AQ2466" s="12"/>
      <c r="AR2466" s="12"/>
      <c r="AS2466" s="12"/>
      <c r="AZ2466" s="49"/>
      <c r="BA2466" s="30"/>
      <c r="BB2466" s="12"/>
      <c r="BF2466" s="12"/>
      <c r="BG2466" s="12"/>
      <c r="BH2466" s="12"/>
      <c r="BO2466" s="7"/>
      <c r="BP2466" s="7"/>
      <c r="BQ2466" s="7"/>
      <c r="BU2466" s="7"/>
      <c r="BV2466" s="7"/>
      <c r="BW2466" s="7"/>
      <c r="CD2466" s="7"/>
      <c r="CE2466" s="7"/>
      <c r="CF2466" s="7"/>
      <c r="CJ2466" s="7"/>
      <c r="CK2466" s="7"/>
      <c r="CL2466" s="7"/>
    </row>
    <row r="2467" spans="1:90">
      <c r="A2467" s="11"/>
      <c r="B2467" s="373"/>
      <c r="C2467" s="373"/>
      <c r="D2467" s="373"/>
      <c r="E2467" s="13"/>
      <c r="F2467" s="11"/>
      <c r="G2467" s="25"/>
      <c r="H2467" s="31"/>
      <c r="I2467" s="30"/>
      <c r="M2467" s="25"/>
      <c r="N2467" s="31"/>
      <c r="O2467" s="30"/>
      <c r="V2467" s="12"/>
      <c r="W2467" s="12"/>
      <c r="X2467" s="14"/>
      <c r="AB2467" s="25"/>
      <c r="AC2467" s="12"/>
      <c r="AD2467" s="12"/>
      <c r="AK2467" s="12"/>
      <c r="AL2467" s="30"/>
      <c r="AM2467" s="32"/>
      <c r="AQ2467" s="12"/>
      <c r="AR2467" s="12"/>
      <c r="AS2467" s="12"/>
      <c r="AZ2467" s="49"/>
      <c r="BA2467" s="30"/>
      <c r="BB2467" s="12"/>
      <c r="BF2467" s="12"/>
      <c r="BG2467" s="12"/>
      <c r="BH2467" s="12"/>
      <c r="BO2467" s="7"/>
      <c r="BP2467" s="7"/>
      <c r="BQ2467" s="7"/>
      <c r="BU2467" s="7"/>
      <c r="BV2467" s="7"/>
      <c r="BW2467" s="7"/>
      <c r="CD2467" s="7"/>
      <c r="CE2467" s="7"/>
      <c r="CF2467" s="7"/>
      <c r="CJ2467" s="7"/>
      <c r="CK2467" s="7"/>
      <c r="CL2467" s="7"/>
    </row>
    <row r="2468" spans="1:90">
      <c r="A2468" s="11"/>
      <c r="B2468" s="373"/>
      <c r="C2468" s="373"/>
      <c r="D2468" s="373"/>
      <c r="E2468" s="13"/>
      <c r="F2468" s="11"/>
      <c r="G2468" s="25"/>
      <c r="H2468" s="31"/>
      <c r="I2468" s="30"/>
      <c r="M2468" s="25"/>
      <c r="N2468" s="31"/>
      <c r="O2468" s="30"/>
      <c r="V2468" s="12"/>
      <c r="W2468" s="12"/>
      <c r="X2468" s="14"/>
      <c r="AB2468" s="25"/>
      <c r="AC2468" s="12"/>
      <c r="AD2468" s="12"/>
      <c r="AK2468" s="12"/>
      <c r="AL2468" s="30"/>
      <c r="AM2468" s="32"/>
      <c r="AQ2468" s="12"/>
      <c r="AR2468" s="12"/>
      <c r="AS2468" s="12"/>
      <c r="AZ2468" s="49"/>
      <c r="BA2468" s="30"/>
      <c r="BB2468" s="12"/>
      <c r="BF2468" s="12"/>
      <c r="BG2468" s="12"/>
      <c r="BH2468" s="12"/>
      <c r="BO2468" s="7"/>
      <c r="BP2468" s="7"/>
      <c r="BQ2468" s="7"/>
      <c r="BU2468" s="7"/>
      <c r="BV2468" s="7"/>
      <c r="BW2468" s="7"/>
      <c r="CD2468" s="7"/>
      <c r="CE2468" s="7"/>
      <c r="CF2468" s="7"/>
      <c r="CJ2468" s="7"/>
      <c r="CK2468" s="7"/>
      <c r="CL2468" s="7"/>
    </row>
    <row r="2469" spans="1:90">
      <c r="A2469" s="11"/>
      <c r="B2469" s="373"/>
      <c r="C2469" s="373"/>
      <c r="D2469" s="373"/>
      <c r="E2469" s="13"/>
      <c r="F2469" s="11"/>
      <c r="G2469" s="25"/>
      <c r="H2469" s="31"/>
      <c r="I2469" s="30"/>
      <c r="M2469" s="25"/>
      <c r="N2469" s="31"/>
      <c r="O2469" s="30"/>
      <c r="V2469" s="12"/>
      <c r="W2469" s="12"/>
      <c r="X2469" s="14"/>
      <c r="AB2469" s="25"/>
      <c r="AC2469" s="12"/>
      <c r="AD2469" s="12"/>
      <c r="AK2469" s="12"/>
      <c r="AL2469" s="30"/>
      <c r="AM2469" s="32"/>
      <c r="AQ2469" s="12"/>
      <c r="AR2469" s="12"/>
      <c r="AS2469" s="12"/>
      <c r="AZ2469" s="49"/>
      <c r="BA2469" s="30"/>
      <c r="BB2469" s="12"/>
      <c r="BF2469" s="12"/>
      <c r="BG2469" s="12"/>
      <c r="BH2469" s="12"/>
      <c r="BO2469" s="7"/>
      <c r="BP2469" s="7"/>
      <c r="BQ2469" s="7"/>
      <c r="BU2469" s="7"/>
      <c r="BV2469" s="7"/>
      <c r="BW2469" s="7"/>
      <c r="CD2469" s="7"/>
      <c r="CE2469" s="7"/>
      <c r="CF2469" s="7"/>
      <c r="CJ2469" s="7"/>
      <c r="CK2469" s="7"/>
      <c r="CL2469" s="7"/>
    </row>
    <row r="2470" spans="1:90">
      <c r="A2470" s="11"/>
      <c r="B2470" s="373"/>
      <c r="C2470" s="373"/>
      <c r="D2470" s="373"/>
      <c r="E2470" s="13"/>
      <c r="F2470" s="11"/>
      <c r="G2470" s="25"/>
      <c r="H2470" s="31"/>
      <c r="I2470" s="30"/>
      <c r="M2470" s="25"/>
      <c r="N2470" s="31"/>
      <c r="O2470" s="30"/>
      <c r="V2470" s="12"/>
      <c r="W2470" s="12"/>
      <c r="X2470" s="14"/>
      <c r="AB2470" s="25"/>
      <c r="AC2470" s="12"/>
      <c r="AD2470" s="12"/>
      <c r="AK2470" s="12"/>
      <c r="AL2470" s="30"/>
      <c r="AM2470" s="32"/>
      <c r="AQ2470" s="12"/>
      <c r="AR2470" s="12"/>
      <c r="AS2470" s="12"/>
      <c r="AZ2470" s="49"/>
      <c r="BA2470" s="30"/>
      <c r="BB2470" s="12"/>
      <c r="BF2470" s="12"/>
      <c r="BG2470" s="12"/>
      <c r="BH2470" s="12"/>
      <c r="BO2470" s="7"/>
      <c r="BP2470" s="7"/>
      <c r="BQ2470" s="7"/>
      <c r="BU2470" s="7"/>
      <c r="BV2470" s="7"/>
      <c r="BW2470" s="7"/>
      <c r="CD2470" s="7"/>
      <c r="CE2470" s="7"/>
      <c r="CF2470" s="7"/>
      <c r="CJ2470" s="7"/>
      <c r="CK2470" s="7"/>
      <c r="CL2470" s="7"/>
    </row>
    <row r="2471" spans="1:90">
      <c r="A2471" s="11"/>
      <c r="B2471" s="373"/>
      <c r="C2471" s="373"/>
      <c r="D2471" s="373"/>
      <c r="E2471" s="13"/>
      <c r="F2471" s="11"/>
      <c r="G2471" s="25"/>
      <c r="H2471" s="31"/>
      <c r="I2471" s="30"/>
      <c r="M2471" s="25"/>
      <c r="N2471" s="31"/>
      <c r="O2471" s="30"/>
      <c r="V2471" s="12"/>
      <c r="W2471" s="12"/>
      <c r="X2471" s="14"/>
      <c r="AB2471" s="25"/>
      <c r="AC2471" s="12"/>
      <c r="AD2471" s="12"/>
      <c r="AK2471" s="12"/>
      <c r="AL2471" s="30"/>
      <c r="AM2471" s="32"/>
      <c r="AQ2471" s="12"/>
      <c r="AR2471" s="12"/>
      <c r="AS2471" s="12"/>
      <c r="AZ2471" s="49"/>
      <c r="BA2471" s="30"/>
      <c r="BB2471" s="12"/>
      <c r="BF2471" s="12"/>
      <c r="BG2471" s="12"/>
      <c r="BH2471" s="12"/>
      <c r="BO2471" s="7"/>
      <c r="BP2471" s="7"/>
      <c r="BQ2471" s="7"/>
      <c r="BU2471" s="7"/>
      <c r="BV2471" s="7"/>
      <c r="BW2471" s="7"/>
      <c r="CD2471" s="7"/>
      <c r="CE2471" s="7"/>
      <c r="CF2471" s="7"/>
      <c r="CJ2471" s="7"/>
      <c r="CK2471" s="7"/>
      <c r="CL2471" s="7"/>
    </row>
    <row r="2472" spans="1:90">
      <c r="A2472" s="11"/>
      <c r="B2472" s="373"/>
      <c r="C2472" s="373"/>
      <c r="D2472" s="373"/>
      <c r="E2472" s="13"/>
      <c r="F2472" s="11"/>
      <c r="G2472" s="25"/>
      <c r="H2472" s="31"/>
      <c r="I2472" s="30"/>
      <c r="M2472" s="25"/>
      <c r="N2472" s="31"/>
      <c r="O2472" s="30"/>
      <c r="V2472" s="12"/>
      <c r="W2472" s="12"/>
      <c r="X2472" s="14"/>
      <c r="AB2472" s="25"/>
      <c r="AC2472" s="12"/>
      <c r="AD2472" s="12"/>
      <c r="AK2472" s="12"/>
      <c r="AL2472" s="30"/>
      <c r="AM2472" s="32"/>
      <c r="AQ2472" s="12"/>
      <c r="AR2472" s="12"/>
      <c r="AS2472" s="12"/>
      <c r="AZ2472" s="49"/>
      <c r="BA2472" s="30"/>
      <c r="BB2472" s="12"/>
      <c r="BF2472" s="12"/>
      <c r="BG2472" s="12"/>
      <c r="BH2472" s="12"/>
      <c r="BO2472" s="7"/>
      <c r="BP2472" s="7"/>
      <c r="BQ2472" s="7"/>
      <c r="BU2472" s="7"/>
      <c r="BV2472" s="7"/>
      <c r="BW2472" s="7"/>
      <c r="CD2472" s="7"/>
      <c r="CE2472" s="7"/>
      <c r="CF2472" s="7"/>
      <c r="CJ2472" s="7"/>
      <c r="CK2472" s="7"/>
      <c r="CL2472" s="7"/>
    </row>
    <row r="2473" spans="1:90">
      <c r="A2473" s="11"/>
      <c r="B2473" s="373"/>
      <c r="C2473" s="373"/>
      <c r="D2473" s="373"/>
      <c r="E2473" s="13"/>
      <c r="F2473" s="11"/>
      <c r="G2473" s="25"/>
      <c r="H2473" s="31"/>
      <c r="I2473" s="30"/>
      <c r="M2473" s="25"/>
      <c r="N2473" s="31"/>
      <c r="O2473" s="30"/>
      <c r="V2473" s="12"/>
      <c r="W2473" s="12"/>
      <c r="X2473" s="14"/>
      <c r="AB2473" s="25"/>
      <c r="AC2473" s="12"/>
      <c r="AD2473" s="12"/>
      <c r="AK2473" s="12"/>
      <c r="AL2473" s="30"/>
      <c r="AM2473" s="32"/>
      <c r="AQ2473" s="12"/>
      <c r="AR2473" s="12"/>
      <c r="AS2473" s="12"/>
      <c r="AZ2473" s="49"/>
      <c r="BA2473" s="30"/>
      <c r="BB2473" s="12"/>
      <c r="BF2473" s="12"/>
      <c r="BG2473" s="12"/>
      <c r="BH2473" s="12"/>
      <c r="BO2473" s="7"/>
      <c r="BP2473" s="7"/>
      <c r="BQ2473" s="7"/>
      <c r="BU2473" s="7"/>
      <c r="BV2473" s="7"/>
      <c r="BW2473" s="7"/>
      <c r="CD2473" s="7"/>
      <c r="CE2473" s="7"/>
      <c r="CF2473" s="7"/>
      <c r="CJ2473" s="7"/>
      <c r="CK2473" s="7"/>
      <c r="CL2473" s="7"/>
    </row>
    <row r="2474" spans="1:90">
      <c r="A2474" s="11"/>
      <c r="B2474" s="373"/>
      <c r="C2474" s="373"/>
      <c r="D2474" s="373"/>
      <c r="E2474" s="13"/>
      <c r="F2474" s="11"/>
      <c r="G2474" s="25"/>
      <c r="H2474" s="31"/>
      <c r="I2474" s="30"/>
      <c r="M2474" s="25"/>
      <c r="N2474" s="31"/>
      <c r="O2474" s="30"/>
      <c r="V2474" s="12"/>
      <c r="W2474" s="12"/>
      <c r="X2474" s="14"/>
      <c r="AB2474" s="25"/>
      <c r="AC2474" s="12"/>
      <c r="AD2474" s="12"/>
      <c r="AK2474" s="12"/>
      <c r="AL2474" s="30"/>
      <c r="AM2474" s="32"/>
      <c r="AQ2474" s="12"/>
      <c r="AR2474" s="12"/>
      <c r="AS2474" s="12"/>
      <c r="AZ2474" s="49"/>
      <c r="BA2474" s="30"/>
      <c r="BB2474" s="12"/>
      <c r="BF2474" s="12"/>
      <c r="BG2474" s="12"/>
      <c r="BH2474" s="12"/>
      <c r="BO2474" s="7"/>
      <c r="BP2474" s="7"/>
      <c r="BQ2474" s="7"/>
      <c r="BU2474" s="7"/>
      <c r="BV2474" s="7"/>
      <c r="BW2474" s="7"/>
      <c r="CD2474" s="7"/>
      <c r="CE2474" s="7"/>
      <c r="CF2474" s="7"/>
      <c r="CJ2474" s="7"/>
      <c r="CK2474" s="7"/>
      <c r="CL2474" s="7"/>
    </row>
    <row r="2475" spans="1:90">
      <c r="A2475" s="11"/>
      <c r="B2475" s="373"/>
      <c r="C2475" s="373"/>
      <c r="D2475" s="373"/>
      <c r="E2475" s="13"/>
      <c r="F2475" s="11"/>
      <c r="G2475" s="25"/>
      <c r="H2475" s="31"/>
      <c r="I2475" s="30"/>
      <c r="M2475" s="25"/>
      <c r="N2475" s="31"/>
      <c r="O2475" s="30"/>
      <c r="V2475" s="12"/>
      <c r="W2475" s="12"/>
      <c r="X2475" s="14"/>
      <c r="AB2475" s="25"/>
      <c r="AC2475" s="12"/>
      <c r="AD2475" s="12"/>
      <c r="AK2475" s="12"/>
      <c r="AL2475" s="30"/>
      <c r="AM2475" s="32"/>
      <c r="AQ2475" s="12"/>
      <c r="AR2475" s="12"/>
      <c r="AS2475" s="12"/>
      <c r="AZ2475" s="49"/>
      <c r="BA2475" s="30"/>
      <c r="BB2475" s="12"/>
      <c r="BF2475" s="12"/>
      <c r="BG2475" s="12"/>
      <c r="BH2475" s="12"/>
      <c r="BO2475" s="7"/>
      <c r="BP2475" s="7"/>
      <c r="BQ2475" s="7"/>
      <c r="BU2475" s="7"/>
      <c r="BV2475" s="7"/>
      <c r="BW2475" s="7"/>
      <c r="CD2475" s="7"/>
      <c r="CE2475" s="7"/>
      <c r="CF2475" s="7"/>
      <c r="CJ2475" s="7"/>
      <c r="CK2475" s="7"/>
      <c r="CL2475" s="7"/>
    </row>
    <row r="2476" spans="1:90">
      <c r="A2476" s="11"/>
      <c r="B2476" s="373"/>
      <c r="C2476" s="373"/>
      <c r="D2476" s="373"/>
      <c r="E2476" s="13"/>
      <c r="F2476" s="11"/>
      <c r="G2476" s="25"/>
      <c r="H2476" s="31"/>
      <c r="I2476" s="30"/>
      <c r="M2476" s="25"/>
      <c r="N2476" s="31"/>
      <c r="O2476" s="30"/>
      <c r="V2476" s="12"/>
      <c r="W2476" s="12"/>
      <c r="X2476" s="14"/>
      <c r="AB2476" s="25"/>
      <c r="AC2476" s="12"/>
      <c r="AD2476" s="12"/>
      <c r="AK2476" s="12"/>
      <c r="AL2476" s="30"/>
      <c r="AM2476" s="32"/>
      <c r="AQ2476" s="12"/>
      <c r="AR2476" s="12"/>
      <c r="AS2476" s="12"/>
      <c r="AZ2476" s="49"/>
      <c r="BA2476" s="30"/>
      <c r="BB2476" s="12"/>
      <c r="BF2476" s="12"/>
      <c r="BG2476" s="12"/>
      <c r="BH2476" s="12"/>
      <c r="BO2476" s="7"/>
      <c r="BP2476" s="7"/>
      <c r="BQ2476" s="7"/>
      <c r="BU2476" s="7"/>
      <c r="BV2476" s="7"/>
      <c r="BW2476" s="7"/>
      <c r="CD2476" s="7"/>
      <c r="CE2476" s="7"/>
      <c r="CF2476" s="7"/>
      <c r="CJ2476" s="7"/>
      <c r="CK2476" s="7"/>
      <c r="CL2476" s="7"/>
    </row>
    <row r="2477" spans="1:90">
      <c r="A2477" s="11"/>
      <c r="B2477" s="373"/>
      <c r="C2477" s="373"/>
      <c r="D2477" s="373"/>
      <c r="E2477" s="13"/>
      <c r="F2477" s="11"/>
      <c r="G2477" s="25"/>
      <c r="H2477" s="31"/>
      <c r="I2477" s="30"/>
      <c r="M2477" s="25"/>
      <c r="N2477" s="31"/>
      <c r="O2477" s="30"/>
      <c r="V2477" s="12"/>
      <c r="W2477" s="12"/>
      <c r="X2477" s="14"/>
      <c r="AB2477" s="25"/>
      <c r="AC2477" s="12"/>
      <c r="AD2477" s="12"/>
      <c r="AK2477" s="12"/>
      <c r="AL2477" s="30"/>
      <c r="AM2477" s="32"/>
      <c r="AQ2477" s="12"/>
      <c r="AR2477" s="12"/>
      <c r="AS2477" s="12"/>
      <c r="AZ2477" s="49"/>
      <c r="BA2477" s="30"/>
      <c r="BB2477" s="12"/>
      <c r="BF2477" s="12"/>
      <c r="BG2477" s="12"/>
      <c r="BH2477" s="12"/>
      <c r="BO2477" s="7"/>
      <c r="BP2477" s="7"/>
      <c r="BQ2477" s="7"/>
      <c r="BU2477" s="7"/>
      <c r="BV2477" s="7"/>
      <c r="BW2477" s="7"/>
      <c r="CD2477" s="7"/>
      <c r="CE2477" s="7"/>
      <c r="CF2477" s="7"/>
      <c r="CJ2477" s="7"/>
      <c r="CK2477" s="7"/>
      <c r="CL2477" s="7"/>
    </row>
    <row r="2478" spans="1:90">
      <c r="A2478" s="11"/>
      <c r="B2478" s="373"/>
      <c r="C2478" s="373"/>
      <c r="D2478" s="373"/>
      <c r="E2478" s="13"/>
      <c r="F2478" s="11"/>
      <c r="G2478" s="25"/>
      <c r="H2478" s="31"/>
      <c r="I2478" s="30"/>
      <c r="M2478" s="25"/>
      <c r="N2478" s="31"/>
      <c r="O2478" s="30"/>
      <c r="V2478" s="12"/>
      <c r="W2478" s="12"/>
      <c r="X2478" s="14"/>
      <c r="AB2478" s="25"/>
      <c r="AC2478" s="12"/>
      <c r="AD2478" s="12"/>
      <c r="AK2478" s="12"/>
      <c r="AL2478" s="30"/>
      <c r="AM2478" s="32"/>
      <c r="AQ2478" s="12"/>
      <c r="AR2478" s="12"/>
      <c r="AS2478" s="12"/>
      <c r="AZ2478" s="49"/>
      <c r="BA2478" s="30"/>
      <c r="BB2478" s="12"/>
      <c r="BF2478" s="12"/>
      <c r="BG2478" s="12"/>
      <c r="BH2478" s="12"/>
      <c r="BO2478" s="7"/>
      <c r="BP2478" s="7"/>
      <c r="BQ2478" s="7"/>
      <c r="BU2478" s="7"/>
      <c r="BV2478" s="7"/>
      <c r="BW2478" s="7"/>
      <c r="CD2478" s="7"/>
      <c r="CE2478" s="7"/>
      <c r="CF2478" s="7"/>
      <c r="CJ2478" s="7"/>
      <c r="CK2478" s="7"/>
      <c r="CL2478" s="7"/>
    </row>
    <row r="2479" spans="1:90">
      <c r="A2479" s="11"/>
      <c r="B2479" s="373"/>
      <c r="C2479" s="373"/>
      <c r="D2479" s="373"/>
      <c r="E2479" s="13"/>
      <c r="F2479" s="11"/>
      <c r="G2479" s="25"/>
      <c r="H2479" s="31"/>
      <c r="I2479" s="30"/>
      <c r="M2479" s="25"/>
      <c r="N2479" s="31"/>
      <c r="O2479" s="30"/>
      <c r="V2479" s="12"/>
      <c r="W2479" s="12"/>
      <c r="X2479" s="14"/>
      <c r="AB2479" s="25"/>
      <c r="AC2479" s="12"/>
      <c r="AD2479" s="12"/>
      <c r="AK2479" s="12"/>
      <c r="AL2479" s="30"/>
      <c r="AM2479" s="32"/>
      <c r="AQ2479" s="12"/>
      <c r="AR2479" s="12"/>
      <c r="AS2479" s="12"/>
      <c r="AZ2479" s="49"/>
      <c r="BA2479" s="30"/>
      <c r="BB2479" s="12"/>
      <c r="BF2479" s="12"/>
      <c r="BG2479" s="12"/>
      <c r="BH2479" s="12"/>
      <c r="BO2479" s="7"/>
      <c r="BP2479" s="7"/>
      <c r="BQ2479" s="7"/>
      <c r="BU2479" s="7"/>
      <c r="BV2479" s="7"/>
      <c r="BW2479" s="7"/>
      <c r="CD2479" s="7"/>
      <c r="CE2479" s="7"/>
      <c r="CF2479" s="7"/>
      <c r="CJ2479" s="7"/>
      <c r="CK2479" s="7"/>
      <c r="CL2479" s="7"/>
    </row>
    <row r="2480" spans="1:90">
      <c r="A2480" s="11"/>
      <c r="B2480" s="373"/>
      <c r="C2480" s="373"/>
      <c r="D2480" s="373"/>
      <c r="E2480" s="13"/>
      <c r="F2480" s="11"/>
      <c r="G2480" s="25"/>
      <c r="H2480" s="31"/>
      <c r="I2480" s="30"/>
      <c r="M2480" s="25"/>
      <c r="N2480" s="31"/>
      <c r="O2480" s="30"/>
      <c r="V2480" s="12"/>
      <c r="W2480" s="12"/>
      <c r="X2480" s="14"/>
      <c r="AB2480" s="25"/>
      <c r="AC2480" s="12"/>
      <c r="AD2480" s="12"/>
      <c r="AK2480" s="12"/>
      <c r="AL2480" s="30"/>
      <c r="AM2480" s="32"/>
      <c r="AQ2480" s="12"/>
      <c r="AR2480" s="12"/>
      <c r="AS2480" s="12"/>
      <c r="AZ2480" s="49"/>
      <c r="BA2480" s="30"/>
      <c r="BB2480" s="12"/>
      <c r="BF2480" s="12"/>
      <c r="BG2480" s="12"/>
      <c r="BH2480" s="12"/>
      <c r="BO2480" s="7"/>
      <c r="BP2480" s="7"/>
      <c r="BQ2480" s="7"/>
      <c r="BU2480" s="7"/>
      <c r="BV2480" s="7"/>
      <c r="BW2480" s="7"/>
      <c r="CD2480" s="7"/>
      <c r="CE2480" s="7"/>
      <c r="CF2480" s="7"/>
      <c r="CJ2480" s="7"/>
      <c r="CK2480" s="7"/>
      <c r="CL2480" s="7"/>
    </row>
    <row r="2481" spans="1:90">
      <c r="A2481" s="11"/>
      <c r="B2481" s="373"/>
      <c r="C2481" s="373"/>
      <c r="D2481" s="373"/>
      <c r="E2481" s="13"/>
      <c r="F2481" s="11"/>
      <c r="G2481" s="25"/>
      <c r="H2481" s="31"/>
      <c r="I2481" s="30"/>
      <c r="M2481" s="25"/>
      <c r="N2481" s="31"/>
      <c r="O2481" s="30"/>
      <c r="V2481" s="12"/>
      <c r="W2481" s="12"/>
      <c r="X2481" s="14"/>
      <c r="AB2481" s="25"/>
      <c r="AC2481" s="12"/>
      <c r="AD2481" s="12"/>
      <c r="AK2481" s="12"/>
      <c r="AL2481" s="30"/>
      <c r="AM2481" s="32"/>
      <c r="AQ2481" s="12"/>
      <c r="AR2481" s="12"/>
      <c r="AS2481" s="12"/>
      <c r="AZ2481" s="49"/>
      <c r="BA2481" s="30"/>
      <c r="BB2481" s="12"/>
      <c r="BF2481" s="12"/>
      <c r="BG2481" s="12"/>
      <c r="BH2481" s="12"/>
      <c r="BO2481" s="7"/>
      <c r="BP2481" s="7"/>
      <c r="BQ2481" s="7"/>
      <c r="BU2481" s="7"/>
      <c r="BV2481" s="7"/>
      <c r="BW2481" s="7"/>
      <c r="CD2481" s="7"/>
      <c r="CE2481" s="7"/>
      <c r="CF2481" s="7"/>
      <c r="CJ2481" s="7"/>
      <c r="CK2481" s="7"/>
      <c r="CL2481" s="7"/>
    </row>
    <row r="2482" spans="1:90">
      <c r="A2482" s="11"/>
      <c r="B2482" s="373"/>
      <c r="C2482" s="373"/>
      <c r="D2482" s="373"/>
      <c r="E2482" s="13"/>
      <c r="F2482" s="11"/>
      <c r="G2482" s="25"/>
      <c r="H2482" s="31"/>
      <c r="I2482" s="30"/>
      <c r="M2482" s="25"/>
      <c r="N2482" s="31"/>
      <c r="O2482" s="30"/>
      <c r="V2482" s="12"/>
      <c r="W2482" s="12"/>
      <c r="X2482" s="14"/>
      <c r="AB2482" s="25"/>
      <c r="AC2482" s="12"/>
      <c r="AD2482" s="12"/>
      <c r="AK2482" s="12"/>
      <c r="AL2482" s="30"/>
      <c r="AM2482" s="32"/>
      <c r="AQ2482" s="12"/>
      <c r="AR2482" s="12"/>
      <c r="AS2482" s="12"/>
      <c r="AZ2482" s="49"/>
      <c r="BA2482" s="30"/>
      <c r="BB2482" s="12"/>
      <c r="BF2482" s="12"/>
      <c r="BG2482" s="12"/>
      <c r="BH2482" s="12"/>
      <c r="BO2482" s="7"/>
      <c r="BP2482" s="7"/>
      <c r="BQ2482" s="7"/>
      <c r="BU2482" s="7"/>
      <c r="BV2482" s="7"/>
      <c r="BW2482" s="7"/>
      <c r="CD2482" s="7"/>
      <c r="CE2482" s="7"/>
      <c r="CF2482" s="7"/>
      <c r="CJ2482" s="7"/>
      <c r="CK2482" s="7"/>
      <c r="CL2482" s="7"/>
    </row>
    <row r="2483" spans="1:90">
      <c r="A2483" s="11"/>
      <c r="B2483" s="373"/>
      <c r="C2483" s="373"/>
      <c r="D2483" s="373"/>
      <c r="E2483" s="13"/>
      <c r="F2483" s="11"/>
      <c r="G2483" s="25"/>
      <c r="H2483" s="31"/>
      <c r="I2483" s="30"/>
      <c r="M2483" s="25"/>
      <c r="N2483" s="31"/>
      <c r="O2483" s="30"/>
      <c r="V2483" s="12"/>
      <c r="W2483" s="12"/>
      <c r="X2483" s="14"/>
      <c r="AB2483" s="25"/>
      <c r="AC2483" s="12"/>
      <c r="AD2483" s="12"/>
      <c r="AK2483" s="12"/>
      <c r="AL2483" s="30"/>
      <c r="AM2483" s="32"/>
      <c r="AQ2483" s="12"/>
      <c r="AR2483" s="12"/>
      <c r="AS2483" s="12"/>
      <c r="AZ2483" s="49"/>
      <c r="BA2483" s="30"/>
      <c r="BB2483" s="12"/>
      <c r="BF2483" s="12"/>
      <c r="BG2483" s="12"/>
      <c r="BH2483" s="12"/>
      <c r="BO2483" s="7"/>
      <c r="BP2483" s="7"/>
      <c r="BQ2483" s="7"/>
      <c r="BU2483" s="7"/>
      <c r="BV2483" s="7"/>
      <c r="BW2483" s="7"/>
      <c r="CD2483" s="7"/>
      <c r="CE2483" s="7"/>
      <c r="CF2483" s="7"/>
      <c r="CJ2483" s="7"/>
      <c r="CK2483" s="7"/>
      <c r="CL2483" s="7"/>
    </row>
    <row r="2484" spans="1:90">
      <c r="A2484" s="11"/>
      <c r="B2484" s="373"/>
      <c r="C2484" s="373"/>
      <c r="D2484" s="373"/>
      <c r="E2484" s="13"/>
      <c r="F2484" s="11"/>
      <c r="G2484" s="25"/>
      <c r="H2484" s="31"/>
      <c r="I2484" s="30"/>
      <c r="M2484" s="25"/>
      <c r="N2484" s="31"/>
      <c r="O2484" s="30"/>
      <c r="V2484" s="12"/>
      <c r="W2484" s="12"/>
      <c r="X2484" s="14"/>
      <c r="AB2484" s="25"/>
      <c r="AC2484" s="12"/>
      <c r="AD2484" s="12"/>
      <c r="AK2484" s="12"/>
      <c r="AL2484" s="30"/>
      <c r="AM2484" s="32"/>
      <c r="AQ2484" s="12"/>
      <c r="AR2484" s="12"/>
      <c r="AS2484" s="12"/>
      <c r="AZ2484" s="49"/>
      <c r="BA2484" s="30"/>
      <c r="BB2484" s="12"/>
      <c r="BF2484" s="12"/>
      <c r="BG2484" s="12"/>
      <c r="BH2484" s="12"/>
      <c r="BO2484" s="7"/>
      <c r="BP2484" s="7"/>
      <c r="BQ2484" s="7"/>
      <c r="BU2484" s="7"/>
      <c r="BV2484" s="7"/>
      <c r="BW2484" s="7"/>
      <c r="CD2484" s="7"/>
      <c r="CE2484" s="7"/>
      <c r="CF2484" s="7"/>
      <c r="CJ2484" s="7"/>
      <c r="CK2484" s="7"/>
      <c r="CL2484" s="7"/>
    </row>
    <row r="2485" spans="1:90">
      <c r="A2485" s="11"/>
      <c r="B2485" s="373"/>
      <c r="C2485" s="373"/>
      <c r="D2485" s="373"/>
      <c r="E2485" s="13"/>
      <c r="F2485" s="11"/>
      <c r="G2485" s="25"/>
      <c r="H2485" s="31"/>
      <c r="I2485" s="30"/>
      <c r="M2485" s="25"/>
      <c r="N2485" s="31"/>
      <c r="O2485" s="30"/>
      <c r="V2485" s="12"/>
      <c r="W2485" s="12"/>
      <c r="X2485" s="14"/>
      <c r="AB2485" s="25"/>
      <c r="AC2485" s="12"/>
      <c r="AD2485" s="12"/>
      <c r="AK2485" s="12"/>
      <c r="AL2485" s="30"/>
      <c r="AM2485" s="32"/>
      <c r="AQ2485" s="12"/>
      <c r="AR2485" s="12"/>
      <c r="AS2485" s="12"/>
      <c r="AZ2485" s="49"/>
      <c r="BA2485" s="30"/>
      <c r="BB2485" s="12"/>
      <c r="BF2485" s="12"/>
      <c r="BG2485" s="12"/>
      <c r="BH2485" s="12"/>
      <c r="BO2485" s="7"/>
      <c r="BP2485" s="7"/>
      <c r="BQ2485" s="7"/>
      <c r="BU2485" s="7"/>
      <c r="BV2485" s="7"/>
      <c r="BW2485" s="7"/>
      <c r="CD2485" s="7"/>
      <c r="CE2485" s="7"/>
      <c r="CF2485" s="7"/>
      <c r="CJ2485" s="7"/>
      <c r="CK2485" s="7"/>
      <c r="CL2485" s="7"/>
    </row>
    <row r="2486" spans="1:90">
      <c r="A2486" s="11"/>
      <c r="B2486" s="373"/>
      <c r="C2486" s="373"/>
      <c r="D2486" s="373"/>
      <c r="E2486" s="13"/>
      <c r="F2486" s="11"/>
      <c r="G2486" s="25"/>
      <c r="H2486" s="31"/>
      <c r="I2486" s="30"/>
      <c r="M2486" s="25"/>
      <c r="N2486" s="31"/>
      <c r="O2486" s="30"/>
      <c r="V2486" s="12"/>
      <c r="W2486" s="12"/>
      <c r="X2486" s="14"/>
      <c r="AB2486" s="25"/>
      <c r="AC2486" s="12"/>
      <c r="AD2486" s="12"/>
      <c r="AK2486" s="12"/>
      <c r="AL2486" s="30"/>
      <c r="AM2486" s="32"/>
      <c r="AQ2486" s="12"/>
      <c r="AR2486" s="12"/>
      <c r="AS2486" s="12"/>
      <c r="AZ2486" s="49"/>
      <c r="BA2486" s="30"/>
      <c r="BB2486" s="12"/>
      <c r="BF2486" s="12"/>
      <c r="BG2486" s="12"/>
      <c r="BH2486" s="12"/>
      <c r="BO2486" s="7"/>
      <c r="BP2486" s="7"/>
      <c r="BQ2486" s="7"/>
      <c r="BU2486" s="7"/>
      <c r="BV2486" s="7"/>
      <c r="BW2486" s="7"/>
      <c r="CD2486" s="7"/>
      <c r="CE2486" s="7"/>
      <c r="CF2486" s="7"/>
      <c r="CJ2486" s="7"/>
      <c r="CK2486" s="7"/>
      <c r="CL2486" s="7"/>
    </row>
    <row r="2487" spans="1:90">
      <c r="A2487" s="11"/>
      <c r="B2487" s="373"/>
      <c r="C2487" s="373"/>
      <c r="D2487" s="373"/>
      <c r="E2487" s="13"/>
      <c r="F2487" s="11"/>
      <c r="G2487" s="25"/>
      <c r="H2487" s="31"/>
      <c r="I2487" s="30"/>
      <c r="M2487" s="25"/>
      <c r="N2487" s="31"/>
      <c r="O2487" s="30"/>
      <c r="V2487" s="12"/>
      <c r="W2487" s="12"/>
      <c r="X2487" s="14"/>
      <c r="AB2487" s="25"/>
      <c r="AC2487" s="12"/>
      <c r="AD2487" s="12"/>
      <c r="AK2487" s="12"/>
      <c r="AL2487" s="30"/>
      <c r="AM2487" s="32"/>
      <c r="AQ2487" s="12"/>
      <c r="AR2487" s="12"/>
      <c r="AS2487" s="12"/>
      <c r="AZ2487" s="49"/>
      <c r="BA2487" s="30"/>
      <c r="BB2487" s="12"/>
      <c r="BF2487" s="12"/>
      <c r="BG2487" s="12"/>
      <c r="BH2487" s="12"/>
      <c r="BO2487" s="7"/>
      <c r="BP2487" s="7"/>
      <c r="BQ2487" s="7"/>
      <c r="BU2487" s="7"/>
      <c r="BV2487" s="7"/>
      <c r="BW2487" s="7"/>
      <c r="CD2487" s="7"/>
      <c r="CE2487" s="7"/>
      <c r="CF2487" s="7"/>
      <c r="CJ2487" s="7"/>
      <c r="CK2487" s="7"/>
      <c r="CL2487" s="7"/>
    </row>
    <row r="2488" spans="1:90">
      <c r="A2488" s="11"/>
      <c r="B2488" s="373"/>
      <c r="C2488" s="373"/>
      <c r="D2488" s="373"/>
      <c r="E2488" s="13"/>
      <c r="F2488" s="11"/>
      <c r="G2488" s="25"/>
      <c r="H2488" s="31"/>
      <c r="I2488" s="30"/>
      <c r="M2488" s="25"/>
      <c r="N2488" s="31"/>
      <c r="O2488" s="30"/>
      <c r="V2488" s="12"/>
      <c r="W2488" s="12"/>
      <c r="X2488" s="14"/>
      <c r="AB2488" s="25"/>
      <c r="AC2488" s="12"/>
      <c r="AD2488" s="12"/>
      <c r="AK2488" s="12"/>
      <c r="AL2488" s="30"/>
      <c r="AM2488" s="32"/>
      <c r="AQ2488" s="12"/>
      <c r="AR2488" s="12"/>
      <c r="AS2488" s="12"/>
      <c r="AZ2488" s="49"/>
      <c r="BA2488" s="30"/>
      <c r="BB2488" s="12"/>
      <c r="BF2488" s="12"/>
      <c r="BG2488" s="12"/>
      <c r="BH2488" s="12"/>
      <c r="BO2488" s="7"/>
      <c r="BP2488" s="7"/>
      <c r="BQ2488" s="7"/>
      <c r="BU2488" s="7"/>
      <c r="BV2488" s="7"/>
      <c r="BW2488" s="7"/>
      <c r="CD2488" s="7"/>
      <c r="CE2488" s="7"/>
      <c r="CF2488" s="7"/>
      <c r="CJ2488" s="7"/>
      <c r="CK2488" s="7"/>
      <c r="CL2488" s="7"/>
    </row>
    <row r="2489" spans="1:90">
      <c r="A2489" s="11"/>
      <c r="B2489" s="373"/>
      <c r="C2489" s="373"/>
      <c r="D2489" s="373"/>
      <c r="E2489" s="13"/>
      <c r="F2489" s="11"/>
      <c r="G2489" s="25"/>
      <c r="H2489" s="31"/>
      <c r="I2489" s="30"/>
      <c r="M2489" s="25"/>
      <c r="N2489" s="31"/>
      <c r="O2489" s="30"/>
      <c r="V2489" s="12"/>
      <c r="W2489" s="12"/>
      <c r="X2489" s="14"/>
      <c r="AB2489" s="25"/>
      <c r="AC2489" s="12"/>
      <c r="AD2489" s="12"/>
      <c r="AK2489" s="12"/>
      <c r="AL2489" s="30"/>
      <c r="AM2489" s="32"/>
      <c r="AQ2489" s="12"/>
      <c r="AR2489" s="12"/>
      <c r="AS2489" s="12"/>
      <c r="AZ2489" s="49"/>
      <c r="BA2489" s="30"/>
      <c r="BB2489" s="12"/>
      <c r="BF2489" s="12"/>
      <c r="BG2489" s="12"/>
      <c r="BH2489" s="12"/>
      <c r="BO2489" s="7"/>
      <c r="BP2489" s="7"/>
      <c r="BQ2489" s="7"/>
      <c r="BU2489" s="7"/>
      <c r="BV2489" s="7"/>
      <c r="BW2489" s="7"/>
      <c r="CD2489" s="7"/>
      <c r="CE2489" s="7"/>
      <c r="CF2489" s="7"/>
      <c r="CJ2489" s="7"/>
      <c r="CK2489" s="7"/>
      <c r="CL2489" s="7"/>
    </row>
    <row r="2490" spans="1:90">
      <c r="A2490" s="11"/>
      <c r="B2490" s="373"/>
      <c r="C2490" s="373"/>
      <c r="D2490" s="373"/>
      <c r="E2490" s="13"/>
      <c r="F2490" s="11"/>
      <c r="G2490" s="25"/>
      <c r="H2490" s="31"/>
      <c r="I2490" s="30"/>
      <c r="M2490" s="25"/>
      <c r="N2490" s="31"/>
      <c r="O2490" s="30"/>
      <c r="V2490" s="12"/>
      <c r="W2490" s="12"/>
      <c r="X2490" s="14"/>
      <c r="AB2490" s="25"/>
      <c r="AC2490" s="12"/>
      <c r="AD2490" s="12"/>
      <c r="AK2490" s="12"/>
      <c r="AL2490" s="30"/>
      <c r="AM2490" s="32"/>
      <c r="AQ2490" s="12"/>
      <c r="AR2490" s="12"/>
      <c r="AS2490" s="12"/>
      <c r="AZ2490" s="49"/>
      <c r="BA2490" s="30"/>
      <c r="BB2490" s="12"/>
      <c r="BF2490" s="12"/>
      <c r="BG2490" s="12"/>
      <c r="BH2490" s="12"/>
      <c r="BO2490" s="7"/>
      <c r="BP2490" s="7"/>
      <c r="BQ2490" s="7"/>
      <c r="BU2490" s="7"/>
      <c r="BV2490" s="7"/>
      <c r="BW2490" s="7"/>
      <c r="CD2490" s="7"/>
      <c r="CE2490" s="7"/>
      <c r="CF2490" s="7"/>
      <c r="CJ2490" s="7"/>
      <c r="CK2490" s="7"/>
      <c r="CL2490" s="7"/>
    </row>
    <row r="2491" spans="1:90">
      <c r="A2491" s="11"/>
      <c r="B2491" s="373"/>
      <c r="C2491" s="373"/>
      <c r="D2491" s="373"/>
      <c r="E2491" s="13"/>
      <c r="F2491" s="11"/>
      <c r="G2491" s="25"/>
      <c r="H2491" s="31"/>
      <c r="I2491" s="30"/>
      <c r="M2491" s="25"/>
      <c r="N2491" s="31"/>
      <c r="O2491" s="30"/>
      <c r="V2491" s="12"/>
      <c r="W2491" s="12"/>
      <c r="X2491" s="14"/>
      <c r="AB2491" s="25"/>
      <c r="AC2491" s="12"/>
      <c r="AD2491" s="12"/>
      <c r="AK2491" s="12"/>
      <c r="AL2491" s="30"/>
      <c r="AM2491" s="32"/>
      <c r="AQ2491" s="12"/>
      <c r="AR2491" s="12"/>
      <c r="AS2491" s="12"/>
      <c r="AZ2491" s="49"/>
      <c r="BA2491" s="30"/>
      <c r="BB2491" s="12"/>
      <c r="BF2491" s="12"/>
      <c r="BG2491" s="12"/>
      <c r="BH2491" s="12"/>
      <c r="BO2491" s="7"/>
      <c r="BP2491" s="7"/>
      <c r="BQ2491" s="7"/>
      <c r="BU2491" s="7"/>
      <c r="BV2491" s="7"/>
      <c r="BW2491" s="7"/>
      <c r="CD2491" s="7"/>
      <c r="CE2491" s="7"/>
      <c r="CF2491" s="7"/>
      <c r="CJ2491" s="7"/>
      <c r="CK2491" s="7"/>
      <c r="CL2491" s="7"/>
    </row>
    <row r="2492" spans="1:90">
      <c r="A2492" s="11"/>
      <c r="B2492" s="373"/>
      <c r="C2492" s="373"/>
      <c r="D2492" s="373"/>
      <c r="E2492" s="13"/>
      <c r="F2492" s="11"/>
      <c r="G2492" s="25"/>
      <c r="H2492" s="31"/>
      <c r="I2492" s="30"/>
      <c r="M2492" s="25"/>
      <c r="N2492" s="31"/>
      <c r="O2492" s="30"/>
      <c r="V2492" s="12"/>
      <c r="W2492" s="12"/>
      <c r="X2492" s="14"/>
      <c r="AB2492" s="25"/>
      <c r="AC2492" s="12"/>
      <c r="AD2492" s="12"/>
      <c r="AK2492" s="12"/>
      <c r="AL2492" s="30"/>
      <c r="AM2492" s="32"/>
      <c r="AQ2492" s="12"/>
      <c r="AR2492" s="12"/>
      <c r="AS2492" s="12"/>
      <c r="AZ2492" s="49"/>
      <c r="BA2492" s="30"/>
      <c r="BB2492" s="12"/>
      <c r="BF2492" s="12"/>
      <c r="BG2492" s="12"/>
      <c r="BH2492" s="12"/>
      <c r="BO2492" s="7"/>
      <c r="BP2492" s="7"/>
      <c r="BQ2492" s="7"/>
      <c r="BU2492" s="7"/>
      <c r="BV2492" s="7"/>
      <c r="BW2492" s="7"/>
      <c r="CD2492" s="7"/>
      <c r="CE2492" s="7"/>
      <c r="CF2492" s="7"/>
      <c r="CJ2492" s="7"/>
      <c r="CK2492" s="7"/>
      <c r="CL2492" s="7"/>
    </row>
    <row r="2493" spans="1:90">
      <c r="A2493" s="11"/>
      <c r="B2493" s="373"/>
      <c r="C2493" s="373"/>
      <c r="D2493" s="373"/>
      <c r="E2493" s="13"/>
      <c r="F2493" s="11"/>
      <c r="G2493" s="25"/>
      <c r="H2493" s="31"/>
      <c r="I2493" s="30"/>
      <c r="M2493" s="25"/>
      <c r="N2493" s="31"/>
      <c r="O2493" s="30"/>
      <c r="V2493" s="12"/>
      <c r="W2493" s="12"/>
      <c r="X2493" s="14"/>
      <c r="AB2493" s="25"/>
      <c r="AC2493" s="12"/>
      <c r="AD2493" s="12"/>
      <c r="AK2493" s="12"/>
      <c r="AL2493" s="30"/>
      <c r="AM2493" s="32"/>
      <c r="AQ2493" s="12"/>
      <c r="AR2493" s="12"/>
      <c r="AS2493" s="12"/>
      <c r="AZ2493" s="49"/>
      <c r="BA2493" s="30"/>
      <c r="BB2493" s="12"/>
      <c r="BF2493" s="12"/>
      <c r="BG2493" s="12"/>
      <c r="BH2493" s="12"/>
      <c r="BO2493" s="7"/>
      <c r="BP2493" s="7"/>
      <c r="BQ2493" s="7"/>
      <c r="BU2493" s="7"/>
      <c r="BV2493" s="7"/>
      <c r="BW2493" s="7"/>
      <c r="CD2493" s="7"/>
      <c r="CE2493" s="7"/>
      <c r="CF2493" s="7"/>
      <c r="CJ2493" s="7"/>
      <c r="CK2493" s="7"/>
      <c r="CL2493" s="7"/>
    </row>
    <row r="2494" spans="1:90">
      <c r="A2494" s="11"/>
      <c r="B2494" s="373"/>
      <c r="C2494" s="373"/>
      <c r="D2494" s="373"/>
      <c r="E2494" s="13"/>
      <c r="F2494" s="11"/>
      <c r="G2494" s="25"/>
      <c r="H2494" s="31"/>
      <c r="I2494" s="30"/>
      <c r="M2494" s="25"/>
      <c r="N2494" s="31"/>
      <c r="O2494" s="30"/>
      <c r="V2494" s="12"/>
      <c r="W2494" s="12"/>
      <c r="X2494" s="14"/>
      <c r="AB2494" s="25"/>
      <c r="AC2494" s="12"/>
      <c r="AD2494" s="12"/>
      <c r="AK2494" s="12"/>
      <c r="AL2494" s="30"/>
      <c r="AM2494" s="32"/>
      <c r="AQ2494" s="12"/>
      <c r="AR2494" s="12"/>
      <c r="AS2494" s="12"/>
      <c r="AZ2494" s="49"/>
      <c r="BA2494" s="30"/>
      <c r="BB2494" s="12"/>
      <c r="BF2494" s="12"/>
      <c r="BG2494" s="12"/>
      <c r="BH2494" s="12"/>
      <c r="BO2494" s="7"/>
      <c r="BP2494" s="7"/>
      <c r="BQ2494" s="7"/>
      <c r="BU2494" s="7"/>
      <c r="BV2494" s="7"/>
      <c r="BW2494" s="7"/>
      <c r="CD2494" s="7"/>
      <c r="CE2494" s="7"/>
      <c r="CF2494" s="7"/>
      <c r="CJ2494" s="7"/>
      <c r="CK2494" s="7"/>
      <c r="CL2494" s="7"/>
    </row>
    <row r="2495" spans="1:90">
      <c r="A2495" s="11"/>
      <c r="B2495" s="373"/>
      <c r="C2495" s="373"/>
      <c r="D2495" s="373"/>
      <c r="E2495" s="13"/>
      <c r="F2495" s="11"/>
      <c r="G2495" s="25"/>
      <c r="H2495" s="31"/>
      <c r="I2495" s="30"/>
      <c r="M2495" s="25"/>
      <c r="N2495" s="31"/>
      <c r="O2495" s="30"/>
      <c r="V2495" s="12"/>
      <c r="W2495" s="12"/>
      <c r="X2495" s="14"/>
      <c r="AB2495" s="25"/>
      <c r="AC2495" s="12"/>
      <c r="AD2495" s="12"/>
      <c r="AK2495" s="12"/>
      <c r="AL2495" s="30"/>
      <c r="AM2495" s="32"/>
      <c r="AQ2495" s="12"/>
      <c r="AR2495" s="12"/>
      <c r="AS2495" s="12"/>
      <c r="AZ2495" s="49"/>
      <c r="BA2495" s="30"/>
      <c r="BB2495" s="12"/>
      <c r="BF2495" s="12"/>
      <c r="BG2495" s="12"/>
      <c r="BH2495" s="12"/>
      <c r="BO2495" s="7"/>
      <c r="BP2495" s="7"/>
      <c r="BQ2495" s="7"/>
      <c r="BU2495" s="7"/>
      <c r="BV2495" s="7"/>
      <c r="BW2495" s="7"/>
      <c r="CD2495" s="7"/>
      <c r="CE2495" s="7"/>
      <c r="CF2495" s="7"/>
      <c r="CJ2495" s="7"/>
      <c r="CK2495" s="7"/>
      <c r="CL2495" s="7"/>
    </row>
    <row r="2496" spans="1:90">
      <c r="A2496" s="11"/>
      <c r="B2496" s="373"/>
      <c r="C2496" s="373"/>
      <c r="D2496" s="373"/>
      <c r="E2496" s="13"/>
      <c r="F2496" s="11"/>
      <c r="G2496" s="25"/>
      <c r="H2496" s="31"/>
      <c r="I2496" s="30"/>
      <c r="M2496" s="25"/>
      <c r="N2496" s="31"/>
      <c r="O2496" s="30"/>
      <c r="V2496" s="12"/>
      <c r="W2496" s="12"/>
      <c r="X2496" s="14"/>
      <c r="AB2496" s="25"/>
      <c r="AC2496" s="12"/>
      <c r="AD2496" s="12"/>
      <c r="AK2496" s="12"/>
      <c r="AL2496" s="30"/>
      <c r="AM2496" s="32"/>
      <c r="AQ2496" s="12"/>
      <c r="AR2496" s="12"/>
      <c r="AS2496" s="12"/>
      <c r="AZ2496" s="49"/>
      <c r="BA2496" s="30"/>
      <c r="BB2496" s="12"/>
      <c r="BF2496" s="12"/>
      <c r="BG2496" s="12"/>
      <c r="BH2496" s="12"/>
      <c r="BO2496" s="7"/>
      <c r="BP2496" s="7"/>
      <c r="BQ2496" s="7"/>
      <c r="BU2496" s="7"/>
      <c r="BV2496" s="7"/>
      <c r="BW2496" s="7"/>
      <c r="CD2496" s="7"/>
      <c r="CE2496" s="7"/>
      <c r="CF2496" s="7"/>
      <c r="CJ2496" s="7"/>
      <c r="CK2496" s="7"/>
      <c r="CL2496" s="7"/>
    </row>
    <row r="2497" spans="1:90">
      <c r="A2497" s="11"/>
      <c r="B2497" s="373"/>
      <c r="C2497" s="373"/>
      <c r="D2497" s="373"/>
      <c r="E2497" s="13"/>
      <c r="F2497" s="11"/>
      <c r="G2497" s="25"/>
      <c r="H2497" s="31"/>
      <c r="I2497" s="30"/>
      <c r="M2497" s="25"/>
      <c r="N2497" s="31"/>
      <c r="O2497" s="30"/>
      <c r="V2497" s="12"/>
      <c r="W2497" s="12"/>
      <c r="X2497" s="14"/>
      <c r="AB2497" s="25"/>
      <c r="AC2497" s="12"/>
      <c r="AD2497" s="12"/>
      <c r="AK2497" s="12"/>
      <c r="AL2497" s="30"/>
      <c r="AM2497" s="32"/>
      <c r="AQ2497" s="12"/>
      <c r="AR2497" s="12"/>
      <c r="AS2497" s="12"/>
      <c r="AZ2497" s="49"/>
      <c r="BA2497" s="30"/>
      <c r="BB2497" s="12"/>
      <c r="BF2497" s="12"/>
      <c r="BG2497" s="12"/>
      <c r="BH2497" s="12"/>
      <c r="BO2497" s="7"/>
      <c r="BP2497" s="7"/>
      <c r="BQ2497" s="7"/>
      <c r="BU2497" s="7"/>
      <c r="BV2497" s="7"/>
      <c r="BW2497" s="7"/>
      <c r="CD2497" s="7"/>
      <c r="CE2497" s="7"/>
      <c r="CF2497" s="7"/>
      <c r="CJ2497" s="7"/>
      <c r="CK2497" s="7"/>
      <c r="CL2497" s="7"/>
    </row>
    <row r="2498" spans="1:90">
      <c r="A2498" s="11"/>
      <c r="B2498" s="373"/>
      <c r="C2498" s="373"/>
      <c r="D2498" s="373"/>
      <c r="E2498" s="13"/>
      <c r="F2498" s="11"/>
      <c r="G2498" s="25"/>
      <c r="H2498" s="31"/>
      <c r="I2498" s="30"/>
      <c r="M2498" s="25"/>
      <c r="N2498" s="31"/>
      <c r="O2498" s="30"/>
      <c r="V2498" s="12"/>
      <c r="W2498" s="12"/>
      <c r="X2498" s="14"/>
      <c r="AB2498" s="25"/>
      <c r="AC2498" s="12"/>
      <c r="AD2498" s="12"/>
      <c r="AK2498" s="12"/>
      <c r="AL2498" s="30"/>
      <c r="AM2498" s="32"/>
      <c r="AQ2498" s="12"/>
      <c r="AR2498" s="12"/>
      <c r="AS2498" s="12"/>
      <c r="AZ2498" s="49"/>
      <c r="BA2498" s="30"/>
      <c r="BB2498" s="12"/>
      <c r="BF2498" s="12"/>
      <c r="BG2498" s="12"/>
      <c r="BH2498" s="12"/>
      <c r="BO2498" s="7"/>
      <c r="BP2498" s="7"/>
      <c r="BQ2498" s="7"/>
      <c r="BU2498" s="7"/>
      <c r="BV2498" s="7"/>
      <c r="BW2498" s="7"/>
      <c r="CD2498" s="7"/>
      <c r="CE2498" s="7"/>
      <c r="CF2498" s="7"/>
      <c r="CJ2498" s="7"/>
      <c r="CK2498" s="7"/>
      <c r="CL2498" s="7"/>
    </row>
    <row r="2499" spans="1:90">
      <c r="A2499" s="11"/>
      <c r="B2499" s="373"/>
      <c r="C2499" s="373"/>
      <c r="D2499" s="373"/>
      <c r="E2499" s="13"/>
      <c r="F2499" s="11"/>
      <c r="G2499" s="25"/>
      <c r="H2499" s="31"/>
      <c r="I2499" s="30"/>
      <c r="M2499" s="25"/>
      <c r="N2499" s="31"/>
      <c r="O2499" s="30"/>
      <c r="V2499" s="12"/>
      <c r="W2499" s="12"/>
      <c r="X2499" s="14"/>
      <c r="AB2499" s="25"/>
      <c r="AC2499" s="12"/>
      <c r="AD2499" s="12"/>
      <c r="AK2499" s="12"/>
      <c r="AL2499" s="30"/>
      <c r="AM2499" s="32"/>
      <c r="AQ2499" s="12"/>
      <c r="AR2499" s="12"/>
      <c r="AS2499" s="12"/>
      <c r="AZ2499" s="49"/>
      <c r="BA2499" s="30"/>
      <c r="BB2499" s="12"/>
      <c r="BF2499" s="12"/>
      <c r="BG2499" s="12"/>
      <c r="BH2499" s="12"/>
      <c r="BO2499" s="7"/>
      <c r="BP2499" s="7"/>
      <c r="BQ2499" s="7"/>
      <c r="BU2499" s="7"/>
      <c r="BV2499" s="7"/>
      <c r="BW2499" s="7"/>
      <c r="CD2499" s="7"/>
      <c r="CE2499" s="7"/>
      <c r="CF2499" s="7"/>
      <c r="CJ2499" s="7"/>
      <c r="CK2499" s="7"/>
      <c r="CL2499" s="7"/>
    </row>
    <row r="2500" spans="1:90">
      <c r="A2500" s="11"/>
      <c r="B2500" s="373"/>
      <c r="C2500" s="373"/>
      <c r="D2500" s="373"/>
      <c r="E2500" s="13"/>
      <c r="F2500" s="11"/>
      <c r="G2500" s="25"/>
      <c r="H2500" s="31"/>
      <c r="I2500" s="30"/>
      <c r="M2500" s="25"/>
      <c r="N2500" s="31"/>
      <c r="O2500" s="30"/>
      <c r="V2500" s="12"/>
      <c r="W2500" s="12"/>
      <c r="X2500" s="14"/>
      <c r="AB2500" s="25"/>
      <c r="AC2500" s="12"/>
      <c r="AD2500" s="12"/>
      <c r="AK2500" s="12"/>
      <c r="AL2500" s="30"/>
      <c r="AM2500" s="32"/>
      <c r="AQ2500" s="12"/>
      <c r="AR2500" s="12"/>
      <c r="AS2500" s="12"/>
      <c r="AZ2500" s="49"/>
      <c r="BA2500" s="30"/>
      <c r="BB2500" s="12"/>
      <c r="BF2500" s="12"/>
      <c r="BG2500" s="12"/>
      <c r="BH2500" s="12"/>
      <c r="BO2500" s="7"/>
      <c r="BP2500" s="7"/>
      <c r="BQ2500" s="7"/>
      <c r="BU2500" s="7"/>
      <c r="BV2500" s="7"/>
      <c r="BW2500" s="7"/>
      <c r="CD2500" s="7"/>
      <c r="CE2500" s="7"/>
      <c r="CF2500" s="7"/>
      <c r="CJ2500" s="7"/>
      <c r="CK2500" s="7"/>
      <c r="CL2500" s="7"/>
    </row>
    <row r="2501" spans="1:90">
      <c r="A2501" s="11"/>
      <c r="B2501" s="373"/>
      <c r="C2501" s="373"/>
      <c r="D2501" s="373"/>
      <c r="E2501" s="13"/>
      <c r="F2501" s="11"/>
      <c r="G2501" s="25"/>
      <c r="H2501" s="31"/>
      <c r="I2501" s="30"/>
      <c r="M2501" s="25"/>
      <c r="N2501" s="31"/>
      <c r="O2501" s="30"/>
      <c r="V2501" s="12"/>
      <c r="W2501" s="12"/>
      <c r="X2501" s="14"/>
      <c r="AB2501" s="25"/>
      <c r="AC2501" s="12"/>
      <c r="AD2501" s="12"/>
      <c r="AK2501" s="12"/>
      <c r="AL2501" s="30"/>
      <c r="AM2501" s="32"/>
      <c r="AQ2501" s="12"/>
      <c r="AR2501" s="12"/>
      <c r="AS2501" s="12"/>
      <c r="AZ2501" s="49"/>
      <c r="BA2501" s="30"/>
      <c r="BB2501" s="12"/>
      <c r="BF2501" s="12"/>
      <c r="BG2501" s="12"/>
      <c r="BH2501" s="12"/>
      <c r="BO2501" s="7"/>
      <c r="BP2501" s="7"/>
      <c r="BQ2501" s="7"/>
      <c r="BU2501" s="7"/>
      <c r="BV2501" s="7"/>
      <c r="BW2501" s="7"/>
      <c r="CD2501" s="7"/>
      <c r="CE2501" s="7"/>
      <c r="CF2501" s="7"/>
      <c r="CJ2501" s="7"/>
      <c r="CK2501" s="7"/>
      <c r="CL2501" s="7"/>
    </row>
    <row r="2502" spans="1:90">
      <c r="A2502" s="11"/>
      <c r="B2502" s="373"/>
      <c r="C2502" s="373"/>
      <c r="D2502" s="373"/>
      <c r="E2502" s="13"/>
      <c r="F2502" s="11"/>
      <c r="G2502" s="25"/>
      <c r="H2502" s="31"/>
      <c r="I2502" s="30"/>
      <c r="M2502" s="25"/>
      <c r="N2502" s="31"/>
      <c r="O2502" s="30"/>
      <c r="V2502" s="12"/>
      <c r="W2502" s="12"/>
      <c r="X2502" s="14"/>
      <c r="AB2502" s="25"/>
      <c r="AC2502" s="12"/>
      <c r="AD2502" s="12"/>
      <c r="AK2502" s="12"/>
      <c r="AL2502" s="30"/>
      <c r="AM2502" s="32"/>
      <c r="AQ2502" s="12"/>
      <c r="AR2502" s="12"/>
      <c r="AS2502" s="12"/>
      <c r="AZ2502" s="49"/>
      <c r="BA2502" s="30"/>
      <c r="BB2502" s="12"/>
      <c r="BF2502" s="12"/>
      <c r="BG2502" s="12"/>
      <c r="BH2502" s="12"/>
      <c r="BO2502" s="7"/>
      <c r="BP2502" s="7"/>
      <c r="BQ2502" s="7"/>
      <c r="BU2502" s="7"/>
      <c r="BV2502" s="7"/>
      <c r="BW2502" s="7"/>
      <c r="CD2502" s="7"/>
      <c r="CE2502" s="7"/>
      <c r="CF2502" s="7"/>
      <c r="CJ2502" s="7"/>
      <c r="CK2502" s="7"/>
      <c r="CL2502" s="7"/>
    </row>
    <row r="2503" spans="1:90">
      <c r="A2503" s="11"/>
      <c r="B2503" s="373"/>
      <c r="C2503" s="373"/>
      <c r="D2503" s="373"/>
      <c r="E2503" s="13"/>
      <c r="F2503" s="11"/>
      <c r="G2503" s="25"/>
      <c r="H2503" s="31"/>
      <c r="I2503" s="30"/>
      <c r="M2503" s="25"/>
      <c r="N2503" s="31"/>
      <c r="O2503" s="30"/>
      <c r="V2503" s="12"/>
      <c r="W2503" s="12"/>
      <c r="X2503" s="14"/>
      <c r="AB2503" s="25"/>
      <c r="AC2503" s="12"/>
      <c r="AD2503" s="12"/>
      <c r="AK2503" s="12"/>
      <c r="AL2503" s="30"/>
      <c r="AM2503" s="32"/>
      <c r="AQ2503" s="12"/>
      <c r="AR2503" s="12"/>
      <c r="AS2503" s="12"/>
      <c r="AZ2503" s="49"/>
      <c r="BA2503" s="30"/>
      <c r="BB2503" s="12"/>
      <c r="BF2503" s="12"/>
      <c r="BG2503" s="12"/>
      <c r="BH2503" s="12"/>
      <c r="BO2503" s="7"/>
      <c r="BP2503" s="7"/>
      <c r="BQ2503" s="7"/>
      <c r="BU2503" s="7"/>
      <c r="BV2503" s="7"/>
      <c r="BW2503" s="7"/>
      <c r="CD2503" s="7"/>
      <c r="CE2503" s="7"/>
      <c r="CF2503" s="7"/>
      <c r="CJ2503" s="7"/>
      <c r="CK2503" s="7"/>
      <c r="CL2503" s="7"/>
    </row>
    <row r="2504" spans="1:90">
      <c r="A2504" s="11"/>
      <c r="B2504" s="373"/>
      <c r="C2504" s="373"/>
      <c r="D2504" s="373"/>
      <c r="E2504" s="13"/>
      <c r="F2504" s="11"/>
      <c r="G2504" s="25"/>
      <c r="H2504" s="31"/>
      <c r="I2504" s="30"/>
      <c r="M2504" s="25"/>
      <c r="N2504" s="31"/>
      <c r="O2504" s="30"/>
      <c r="V2504" s="12"/>
      <c r="W2504" s="12"/>
      <c r="X2504" s="14"/>
      <c r="AB2504" s="25"/>
      <c r="AC2504" s="12"/>
      <c r="AD2504" s="12"/>
      <c r="AK2504" s="12"/>
      <c r="AL2504" s="30"/>
      <c r="AM2504" s="32"/>
      <c r="AQ2504" s="12"/>
      <c r="AR2504" s="12"/>
      <c r="AS2504" s="12"/>
      <c r="AZ2504" s="49"/>
      <c r="BA2504" s="30"/>
      <c r="BB2504" s="12"/>
      <c r="BF2504" s="12"/>
      <c r="BG2504" s="12"/>
      <c r="BH2504" s="12"/>
      <c r="BO2504" s="7"/>
      <c r="BP2504" s="7"/>
      <c r="BQ2504" s="7"/>
      <c r="BU2504" s="7"/>
      <c r="BV2504" s="7"/>
      <c r="BW2504" s="7"/>
      <c r="CD2504" s="7"/>
      <c r="CE2504" s="7"/>
      <c r="CF2504" s="7"/>
      <c r="CJ2504" s="7"/>
      <c r="CK2504" s="7"/>
      <c r="CL2504" s="7"/>
    </row>
    <row r="2505" spans="1:90">
      <c r="A2505" s="11"/>
      <c r="B2505" s="373"/>
      <c r="C2505" s="373"/>
      <c r="D2505" s="373"/>
      <c r="E2505" s="13"/>
      <c r="F2505" s="11"/>
      <c r="G2505" s="25"/>
      <c r="H2505" s="31"/>
      <c r="I2505" s="30"/>
      <c r="M2505" s="25"/>
      <c r="N2505" s="31"/>
      <c r="O2505" s="30"/>
      <c r="V2505" s="12"/>
      <c r="W2505" s="12"/>
      <c r="X2505" s="14"/>
      <c r="AB2505" s="25"/>
      <c r="AC2505" s="12"/>
      <c r="AD2505" s="12"/>
      <c r="AK2505" s="12"/>
      <c r="AL2505" s="30"/>
      <c r="AM2505" s="32"/>
      <c r="AQ2505" s="12"/>
      <c r="AR2505" s="12"/>
      <c r="AS2505" s="12"/>
      <c r="AZ2505" s="49"/>
      <c r="BA2505" s="30"/>
      <c r="BB2505" s="12"/>
      <c r="BF2505" s="12"/>
      <c r="BG2505" s="12"/>
      <c r="BH2505" s="12"/>
      <c r="BO2505" s="7"/>
      <c r="BP2505" s="7"/>
      <c r="BQ2505" s="7"/>
      <c r="BU2505" s="7"/>
      <c r="BV2505" s="7"/>
      <c r="BW2505" s="7"/>
      <c r="CD2505" s="7"/>
      <c r="CE2505" s="7"/>
      <c r="CF2505" s="7"/>
      <c r="CJ2505" s="7"/>
      <c r="CK2505" s="7"/>
      <c r="CL2505" s="7"/>
    </row>
    <row r="2506" spans="1:90">
      <c r="A2506" s="11"/>
      <c r="B2506" s="373"/>
      <c r="C2506" s="373"/>
      <c r="D2506" s="373"/>
      <c r="E2506" s="13"/>
      <c r="F2506" s="11"/>
      <c r="G2506" s="25"/>
      <c r="H2506" s="31"/>
      <c r="I2506" s="30"/>
      <c r="M2506" s="25"/>
      <c r="N2506" s="31"/>
      <c r="O2506" s="30"/>
      <c r="V2506" s="12"/>
      <c r="W2506" s="12"/>
      <c r="X2506" s="14"/>
      <c r="AB2506" s="25"/>
      <c r="AC2506" s="12"/>
      <c r="AD2506" s="12"/>
      <c r="AK2506" s="12"/>
      <c r="AL2506" s="30"/>
      <c r="AM2506" s="32"/>
      <c r="AQ2506" s="12"/>
      <c r="AR2506" s="12"/>
      <c r="AS2506" s="12"/>
      <c r="AZ2506" s="49"/>
      <c r="BA2506" s="30"/>
      <c r="BB2506" s="12"/>
      <c r="BF2506" s="12"/>
      <c r="BG2506" s="12"/>
      <c r="BH2506" s="12"/>
      <c r="BO2506" s="7"/>
      <c r="BP2506" s="7"/>
      <c r="BQ2506" s="7"/>
      <c r="BU2506" s="7"/>
      <c r="BV2506" s="7"/>
      <c r="BW2506" s="7"/>
      <c r="CD2506" s="7"/>
      <c r="CE2506" s="7"/>
      <c r="CF2506" s="7"/>
      <c r="CJ2506" s="7"/>
      <c r="CK2506" s="7"/>
      <c r="CL2506" s="7"/>
    </row>
    <row r="2507" spans="1:90">
      <c r="A2507" s="11"/>
      <c r="B2507" s="373"/>
      <c r="C2507" s="373"/>
      <c r="D2507" s="373"/>
      <c r="E2507" s="13"/>
      <c r="F2507" s="11"/>
      <c r="G2507" s="25"/>
      <c r="H2507" s="31"/>
      <c r="I2507" s="30"/>
      <c r="M2507" s="25"/>
      <c r="N2507" s="31"/>
      <c r="O2507" s="30"/>
      <c r="V2507" s="12"/>
      <c r="W2507" s="12"/>
      <c r="X2507" s="14"/>
      <c r="AB2507" s="25"/>
      <c r="AC2507" s="12"/>
      <c r="AD2507" s="12"/>
      <c r="AK2507" s="12"/>
      <c r="AL2507" s="30"/>
      <c r="AM2507" s="32"/>
      <c r="AQ2507" s="12"/>
      <c r="AR2507" s="12"/>
      <c r="AS2507" s="12"/>
      <c r="AZ2507" s="49"/>
      <c r="BA2507" s="30"/>
      <c r="BB2507" s="12"/>
      <c r="BF2507" s="12"/>
      <c r="BG2507" s="12"/>
      <c r="BH2507" s="12"/>
      <c r="BO2507" s="7"/>
      <c r="BP2507" s="7"/>
      <c r="BQ2507" s="7"/>
      <c r="BU2507" s="7"/>
      <c r="BV2507" s="7"/>
      <c r="BW2507" s="7"/>
      <c r="CD2507" s="7"/>
      <c r="CE2507" s="7"/>
      <c r="CF2507" s="7"/>
      <c r="CJ2507" s="7"/>
      <c r="CK2507" s="7"/>
      <c r="CL2507" s="7"/>
    </row>
    <row r="2508" spans="1:90">
      <c r="A2508" s="11"/>
      <c r="B2508" s="373"/>
      <c r="C2508" s="373"/>
      <c r="D2508" s="373"/>
      <c r="E2508" s="13"/>
      <c r="F2508" s="11"/>
      <c r="G2508" s="25"/>
      <c r="H2508" s="31"/>
      <c r="I2508" s="30"/>
      <c r="M2508" s="25"/>
      <c r="N2508" s="31"/>
      <c r="O2508" s="30"/>
      <c r="V2508" s="12"/>
      <c r="W2508" s="12"/>
      <c r="X2508" s="14"/>
      <c r="AB2508" s="25"/>
      <c r="AC2508" s="12"/>
      <c r="AD2508" s="12"/>
      <c r="AK2508" s="12"/>
      <c r="AL2508" s="30"/>
      <c r="AM2508" s="32"/>
      <c r="AQ2508" s="12"/>
      <c r="AR2508" s="12"/>
      <c r="AS2508" s="12"/>
      <c r="AZ2508" s="49"/>
      <c r="BA2508" s="30"/>
      <c r="BB2508" s="12"/>
      <c r="BF2508" s="12"/>
      <c r="BG2508" s="12"/>
      <c r="BH2508" s="12"/>
      <c r="BO2508" s="7"/>
      <c r="BP2508" s="7"/>
      <c r="BQ2508" s="7"/>
      <c r="BU2508" s="7"/>
      <c r="BV2508" s="7"/>
      <c r="BW2508" s="7"/>
      <c r="CD2508" s="7"/>
      <c r="CE2508" s="7"/>
      <c r="CF2508" s="7"/>
      <c r="CJ2508" s="7"/>
      <c r="CK2508" s="7"/>
      <c r="CL2508" s="7"/>
    </row>
    <row r="2509" spans="1:90">
      <c r="A2509" s="11"/>
      <c r="B2509" s="373"/>
      <c r="C2509" s="373"/>
      <c r="D2509" s="373"/>
      <c r="E2509" s="13"/>
      <c r="F2509" s="11"/>
      <c r="G2509" s="25"/>
      <c r="H2509" s="31"/>
      <c r="I2509" s="30"/>
      <c r="M2509" s="25"/>
      <c r="N2509" s="31"/>
      <c r="O2509" s="30"/>
      <c r="V2509" s="12"/>
      <c r="W2509" s="12"/>
      <c r="X2509" s="14"/>
      <c r="AB2509" s="25"/>
      <c r="AC2509" s="12"/>
      <c r="AD2509" s="12"/>
      <c r="AK2509" s="12"/>
      <c r="AL2509" s="30"/>
      <c r="AM2509" s="32"/>
      <c r="AQ2509" s="12"/>
      <c r="AR2509" s="12"/>
      <c r="AS2509" s="12"/>
      <c r="AZ2509" s="49"/>
      <c r="BA2509" s="30"/>
      <c r="BB2509" s="12"/>
      <c r="BF2509" s="12"/>
      <c r="BG2509" s="12"/>
      <c r="BH2509" s="12"/>
      <c r="BO2509" s="7"/>
      <c r="BP2509" s="7"/>
      <c r="BQ2509" s="7"/>
      <c r="BU2509" s="7"/>
      <c r="BV2509" s="7"/>
      <c r="BW2509" s="7"/>
      <c r="CD2509" s="7"/>
      <c r="CE2509" s="7"/>
      <c r="CF2509" s="7"/>
      <c r="CJ2509" s="7"/>
      <c r="CK2509" s="7"/>
      <c r="CL2509" s="7"/>
    </row>
    <row r="2510" spans="1:90">
      <c r="A2510" s="11"/>
      <c r="B2510" s="373"/>
      <c r="C2510" s="373"/>
      <c r="D2510" s="373"/>
      <c r="E2510" s="13"/>
      <c r="F2510" s="11"/>
      <c r="G2510" s="25"/>
      <c r="H2510" s="31"/>
      <c r="I2510" s="30"/>
      <c r="M2510" s="25"/>
      <c r="N2510" s="31"/>
      <c r="O2510" s="30"/>
      <c r="V2510" s="12"/>
      <c r="W2510" s="12"/>
      <c r="X2510" s="14"/>
      <c r="AB2510" s="25"/>
      <c r="AC2510" s="12"/>
      <c r="AD2510" s="12"/>
      <c r="AK2510" s="12"/>
      <c r="AL2510" s="30"/>
      <c r="AM2510" s="32"/>
      <c r="AQ2510" s="12"/>
      <c r="AR2510" s="12"/>
      <c r="AS2510" s="12"/>
      <c r="AZ2510" s="49"/>
      <c r="BA2510" s="30"/>
      <c r="BB2510" s="12"/>
      <c r="BF2510" s="12"/>
      <c r="BG2510" s="12"/>
      <c r="BH2510" s="12"/>
      <c r="BO2510" s="7"/>
      <c r="BP2510" s="7"/>
      <c r="BQ2510" s="7"/>
      <c r="BU2510" s="7"/>
      <c r="BV2510" s="7"/>
      <c r="BW2510" s="7"/>
      <c r="CD2510" s="7"/>
      <c r="CE2510" s="7"/>
      <c r="CF2510" s="7"/>
      <c r="CJ2510" s="7"/>
      <c r="CK2510" s="7"/>
      <c r="CL2510" s="7"/>
    </row>
    <row r="2511" spans="1:90">
      <c r="A2511" s="11"/>
      <c r="B2511" s="373"/>
      <c r="C2511" s="373"/>
      <c r="D2511" s="373"/>
      <c r="E2511" s="13"/>
      <c r="F2511" s="11"/>
      <c r="G2511" s="25"/>
      <c r="H2511" s="31"/>
      <c r="I2511" s="30"/>
      <c r="M2511" s="25"/>
      <c r="N2511" s="31"/>
      <c r="O2511" s="30"/>
      <c r="V2511" s="12"/>
      <c r="W2511" s="12"/>
      <c r="X2511" s="14"/>
      <c r="AB2511" s="25"/>
      <c r="AC2511" s="12"/>
      <c r="AD2511" s="12"/>
      <c r="AK2511" s="12"/>
      <c r="AL2511" s="30"/>
      <c r="AM2511" s="32"/>
      <c r="AQ2511" s="12"/>
      <c r="AR2511" s="12"/>
      <c r="AS2511" s="12"/>
      <c r="AZ2511" s="49"/>
      <c r="BA2511" s="30"/>
      <c r="BB2511" s="12"/>
      <c r="BF2511" s="12"/>
      <c r="BG2511" s="12"/>
      <c r="BH2511" s="12"/>
      <c r="BO2511" s="7"/>
      <c r="BP2511" s="7"/>
      <c r="BQ2511" s="7"/>
      <c r="BU2511" s="7"/>
      <c r="BV2511" s="7"/>
      <c r="BW2511" s="7"/>
      <c r="CD2511" s="7"/>
      <c r="CE2511" s="7"/>
      <c r="CF2511" s="7"/>
      <c r="CJ2511" s="7"/>
      <c r="CK2511" s="7"/>
      <c r="CL2511" s="7"/>
    </row>
    <row r="2512" spans="1:90">
      <c r="A2512" s="11"/>
      <c r="B2512" s="373"/>
      <c r="C2512" s="373"/>
      <c r="D2512" s="373"/>
      <c r="E2512" s="13"/>
      <c r="F2512" s="11"/>
      <c r="G2512" s="25"/>
      <c r="H2512" s="31"/>
      <c r="I2512" s="30"/>
      <c r="M2512" s="25"/>
      <c r="N2512" s="31"/>
      <c r="O2512" s="30"/>
      <c r="V2512" s="12"/>
      <c r="W2512" s="12"/>
      <c r="X2512" s="14"/>
      <c r="AB2512" s="25"/>
      <c r="AC2512" s="12"/>
      <c r="AD2512" s="12"/>
      <c r="AK2512" s="12"/>
      <c r="AL2512" s="30"/>
      <c r="AM2512" s="32"/>
      <c r="AQ2512" s="12"/>
      <c r="AR2512" s="12"/>
      <c r="AS2512" s="12"/>
      <c r="AZ2512" s="49"/>
      <c r="BA2512" s="30"/>
      <c r="BB2512" s="12"/>
      <c r="BF2512" s="12"/>
      <c r="BG2512" s="12"/>
      <c r="BH2512" s="12"/>
      <c r="BO2512" s="7"/>
      <c r="BP2512" s="7"/>
      <c r="BQ2512" s="7"/>
      <c r="BU2512" s="7"/>
      <c r="BV2512" s="7"/>
      <c r="BW2512" s="7"/>
      <c r="CD2512" s="7"/>
      <c r="CE2512" s="7"/>
      <c r="CF2512" s="7"/>
      <c r="CJ2512" s="7"/>
      <c r="CK2512" s="7"/>
      <c r="CL2512" s="7"/>
    </row>
    <row r="2513" spans="1:90">
      <c r="A2513" s="11"/>
      <c r="B2513" s="373"/>
      <c r="C2513" s="373"/>
      <c r="D2513" s="373"/>
      <c r="E2513" s="13"/>
      <c r="F2513" s="11"/>
      <c r="G2513" s="25"/>
      <c r="H2513" s="31"/>
      <c r="I2513" s="30"/>
      <c r="M2513" s="25"/>
      <c r="N2513" s="31"/>
      <c r="O2513" s="30"/>
      <c r="V2513" s="12"/>
      <c r="W2513" s="12"/>
      <c r="X2513" s="14"/>
      <c r="AB2513" s="25"/>
      <c r="AC2513" s="12"/>
      <c r="AD2513" s="12"/>
      <c r="AK2513" s="12"/>
      <c r="AL2513" s="30"/>
      <c r="AM2513" s="32"/>
      <c r="AQ2513" s="12"/>
      <c r="AR2513" s="12"/>
      <c r="AS2513" s="12"/>
      <c r="AZ2513" s="49"/>
      <c r="BA2513" s="30"/>
      <c r="BB2513" s="12"/>
      <c r="BF2513" s="12"/>
      <c r="BG2513" s="12"/>
      <c r="BH2513" s="12"/>
      <c r="BO2513" s="7"/>
      <c r="BP2513" s="7"/>
      <c r="BQ2513" s="7"/>
      <c r="BU2513" s="7"/>
      <c r="BV2513" s="7"/>
      <c r="BW2513" s="7"/>
      <c r="CD2513" s="7"/>
      <c r="CE2513" s="7"/>
      <c r="CF2513" s="7"/>
      <c r="CJ2513" s="7"/>
      <c r="CK2513" s="7"/>
      <c r="CL2513" s="7"/>
    </row>
    <row r="2514" spans="1:90">
      <c r="A2514" s="11"/>
      <c r="B2514" s="373"/>
      <c r="C2514" s="373"/>
      <c r="D2514" s="373"/>
      <c r="E2514" s="13"/>
      <c r="F2514" s="11"/>
      <c r="G2514" s="25"/>
      <c r="H2514" s="31"/>
      <c r="I2514" s="30"/>
      <c r="M2514" s="25"/>
      <c r="N2514" s="31"/>
      <c r="O2514" s="30"/>
      <c r="V2514" s="12"/>
      <c r="W2514" s="12"/>
      <c r="X2514" s="14"/>
      <c r="AB2514" s="25"/>
      <c r="AC2514" s="12"/>
      <c r="AD2514" s="12"/>
      <c r="AK2514" s="12"/>
      <c r="AL2514" s="30"/>
      <c r="AM2514" s="32"/>
      <c r="AQ2514" s="12"/>
      <c r="AR2514" s="12"/>
      <c r="AS2514" s="12"/>
      <c r="AZ2514" s="49"/>
      <c r="BA2514" s="30"/>
      <c r="BB2514" s="12"/>
      <c r="BF2514" s="12"/>
      <c r="BG2514" s="12"/>
      <c r="BH2514" s="12"/>
      <c r="BO2514" s="7"/>
      <c r="BP2514" s="7"/>
      <c r="BQ2514" s="7"/>
      <c r="BU2514" s="7"/>
      <c r="BV2514" s="7"/>
      <c r="BW2514" s="7"/>
      <c r="CD2514" s="7"/>
      <c r="CE2514" s="7"/>
      <c r="CF2514" s="7"/>
      <c r="CJ2514" s="7"/>
      <c r="CK2514" s="7"/>
      <c r="CL2514" s="7"/>
    </row>
    <row r="2515" spans="1:90">
      <c r="A2515" s="11"/>
      <c r="B2515" s="373"/>
      <c r="C2515" s="373"/>
      <c r="D2515" s="373"/>
      <c r="E2515" s="13"/>
      <c r="F2515" s="11"/>
      <c r="G2515" s="25"/>
      <c r="H2515" s="31"/>
      <c r="I2515" s="30"/>
      <c r="M2515" s="25"/>
      <c r="N2515" s="31"/>
      <c r="O2515" s="30"/>
      <c r="V2515" s="12"/>
      <c r="W2515" s="12"/>
      <c r="X2515" s="14"/>
      <c r="AB2515" s="25"/>
      <c r="AC2515" s="12"/>
      <c r="AD2515" s="12"/>
      <c r="AK2515" s="12"/>
      <c r="AL2515" s="30"/>
      <c r="AM2515" s="32"/>
      <c r="AQ2515" s="12"/>
      <c r="AR2515" s="12"/>
      <c r="AS2515" s="12"/>
      <c r="AZ2515" s="49"/>
      <c r="BA2515" s="30"/>
      <c r="BB2515" s="12"/>
      <c r="BF2515" s="12"/>
      <c r="BG2515" s="12"/>
      <c r="BH2515" s="12"/>
      <c r="BO2515" s="7"/>
      <c r="BP2515" s="7"/>
      <c r="BQ2515" s="7"/>
      <c r="BU2515" s="7"/>
      <c r="BV2515" s="7"/>
      <c r="BW2515" s="7"/>
      <c r="CD2515" s="7"/>
      <c r="CE2515" s="7"/>
      <c r="CF2515" s="7"/>
      <c r="CJ2515" s="7"/>
      <c r="CK2515" s="7"/>
      <c r="CL2515" s="7"/>
    </row>
    <row r="2516" spans="1:90">
      <c r="A2516" s="11"/>
      <c r="B2516" s="373"/>
      <c r="C2516" s="373"/>
      <c r="D2516" s="373"/>
      <c r="E2516" s="13"/>
      <c r="F2516" s="11"/>
      <c r="G2516" s="25"/>
      <c r="H2516" s="31"/>
      <c r="I2516" s="30"/>
      <c r="M2516" s="25"/>
      <c r="N2516" s="31"/>
      <c r="O2516" s="30"/>
      <c r="V2516" s="12"/>
      <c r="W2516" s="12"/>
      <c r="X2516" s="14"/>
      <c r="AB2516" s="25"/>
      <c r="AC2516" s="12"/>
      <c r="AD2516" s="12"/>
      <c r="AK2516" s="12"/>
      <c r="AL2516" s="30"/>
      <c r="AM2516" s="32"/>
      <c r="AQ2516" s="12"/>
      <c r="AR2516" s="12"/>
      <c r="AS2516" s="12"/>
      <c r="AZ2516" s="49"/>
      <c r="BA2516" s="30"/>
      <c r="BB2516" s="12"/>
      <c r="BF2516" s="12"/>
      <c r="BG2516" s="12"/>
      <c r="BH2516" s="12"/>
      <c r="BO2516" s="7"/>
      <c r="BP2516" s="7"/>
      <c r="BQ2516" s="7"/>
      <c r="BU2516" s="7"/>
      <c r="BV2516" s="7"/>
      <c r="BW2516" s="7"/>
      <c r="CD2516" s="7"/>
      <c r="CE2516" s="7"/>
      <c r="CF2516" s="7"/>
      <c r="CJ2516" s="7"/>
      <c r="CK2516" s="7"/>
      <c r="CL2516" s="7"/>
    </row>
    <row r="2517" spans="1:90">
      <c r="A2517" s="11"/>
      <c r="B2517" s="373"/>
      <c r="C2517" s="373"/>
      <c r="D2517" s="373"/>
      <c r="E2517" s="13"/>
      <c r="F2517" s="11"/>
      <c r="G2517" s="25"/>
      <c r="H2517" s="31"/>
      <c r="I2517" s="30"/>
      <c r="M2517" s="25"/>
      <c r="N2517" s="31"/>
      <c r="O2517" s="30"/>
      <c r="V2517" s="12"/>
      <c r="W2517" s="12"/>
      <c r="X2517" s="14"/>
      <c r="AB2517" s="25"/>
      <c r="AC2517" s="12"/>
      <c r="AD2517" s="12"/>
      <c r="AK2517" s="12"/>
      <c r="AL2517" s="30"/>
      <c r="AM2517" s="32"/>
      <c r="AQ2517" s="12"/>
      <c r="AR2517" s="12"/>
      <c r="AS2517" s="12"/>
      <c r="AZ2517" s="49"/>
      <c r="BA2517" s="30"/>
      <c r="BB2517" s="12"/>
      <c r="BF2517" s="12"/>
      <c r="BG2517" s="12"/>
      <c r="BH2517" s="12"/>
      <c r="BO2517" s="7"/>
      <c r="BP2517" s="7"/>
      <c r="BQ2517" s="7"/>
      <c r="BU2517" s="7"/>
      <c r="BV2517" s="7"/>
      <c r="BW2517" s="7"/>
      <c r="CD2517" s="7"/>
      <c r="CE2517" s="7"/>
      <c r="CF2517" s="7"/>
      <c r="CJ2517" s="7"/>
      <c r="CK2517" s="7"/>
      <c r="CL2517" s="7"/>
    </row>
    <row r="2518" spans="1:90">
      <c r="A2518" s="11"/>
      <c r="B2518" s="373"/>
      <c r="C2518" s="373"/>
      <c r="D2518" s="373"/>
      <c r="E2518" s="13"/>
      <c r="F2518" s="11"/>
      <c r="G2518" s="25"/>
      <c r="H2518" s="31"/>
      <c r="I2518" s="30"/>
      <c r="M2518" s="25"/>
      <c r="N2518" s="31"/>
      <c r="O2518" s="30"/>
      <c r="V2518" s="12"/>
      <c r="W2518" s="12"/>
      <c r="X2518" s="14"/>
      <c r="AB2518" s="25"/>
      <c r="AC2518" s="12"/>
      <c r="AD2518" s="12"/>
      <c r="AK2518" s="12"/>
      <c r="AL2518" s="30"/>
      <c r="AM2518" s="32"/>
      <c r="AQ2518" s="12"/>
      <c r="AR2518" s="12"/>
      <c r="AS2518" s="12"/>
      <c r="AZ2518" s="49"/>
      <c r="BA2518" s="30"/>
      <c r="BB2518" s="12"/>
      <c r="BF2518" s="12"/>
      <c r="BG2518" s="12"/>
      <c r="BH2518" s="12"/>
      <c r="BO2518" s="7"/>
      <c r="BP2518" s="7"/>
      <c r="BQ2518" s="7"/>
      <c r="BU2518" s="7"/>
      <c r="BV2518" s="7"/>
      <c r="BW2518" s="7"/>
      <c r="CD2518" s="7"/>
      <c r="CE2518" s="7"/>
      <c r="CF2518" s="7"/>
      <c r="CJ2518" s="7"/>
      <c r="CK2518" s="7"/>
      <c r="CL2518" s="7"/>
    </row>
    <row r="2519" spans="1:90">
      <c r="A2519" s="11"/>
      <c r="B2519" s="373"/>
      <c r="C2519" s="373"/>
      <c r="D2519" s="373"/>
      <c r="E2519" s="13"/>
      <c r="F2519" s="11"/>
      <c r="G2519" s="25"/>
      <c r="H2519" s="31"/>
      <c r="I2519" s="30"/>
      <c r="M2519" s="25"/>
      <c r="N2519" s="31"/>
      <c r="O2519" s="30"/>
      <c r="V2519" s="12"/>
      <c r="W2519" s="12"/>
      <c r="X2519" s="14"/>
      <c r="AB2519" s="25"/>
      <c r="AC2519" s="12"/>
      <c r="AD2519" s="12"/>
      <c r="AK2519" s="12"/>
      <c r="AL2519" s="30"/>
      <c r="AM2519" s="32"/>
      <c r="AQ2519" s="12"/>
      <c r="AR2519" s="12"/>
      <c r="AS2519" s="12"/>
      <c r="AZ2519" s="49"/>
      <c r="BA2519" s="30"/>
      <c r="BB2519" s="12"/>
      <c r="BF2519" s="12"/>
      <c r="BG2519" s="12"/>
      <c r="BH2519" s="12"/>
      <c r="BO2519" s="7"/>
      <c r="BP2519" s="7"/>
      <c r="BQ2519" s="7"/>
      <c r="BU2519" s="7"/>
      <c r="BV2519" s="7"/>
      <c r="BW2519" s="7"/>
      <c r="CD2519" s="7"/>
      <c r="CE2519" s="7"/>
      <c r="CF2519" s="7"/>
      <c r="CJ2519" s="7"/>
      <c r="CK2519" s="7"/>
      <c r="CL2519" s="7"/>
    </row>
    <row r="2520" spans="1:90">
      <c r="A2520" s="11"/>
      <c r="B2520" s="373"/>
      <c r="C2520" s="373"/>
      <c r="D2520" s="373"/>
      <c r="E2520" s="13"/>
      <c r="F2520" s="11"/>
      <c r="G2520" s="25"/>
      <c r="H2520" s="31"/>
      <c r="I2520" s="30"/>
      <c r="M2520" s="25"/>
      <c r="N2520" s="31"/>
      <c r="O2520" s="30"/>
      <c r="V2520" s="12"/>
      <c r="W2520" s="12"/>
      <c r="X2520" s="14"/>
      <c r="AB2520" s="25"/>
      <c r="AC2520" s="12"/>
      <c r="AD2520" s="12"/>
      <c r="AK2520" s="12"/>
      <c r="AL2520" s="30"/>
      <c r="AM2520" s="32"/>
      <c r="AQ2520" s="12"/>
      <c r="AR2520" s="12"/>
      <c r="AS2520" s="12"/>
      <c r="AZ2520" s="49"/>
      <c r="BA2520" s="30"/>
      <c r="BB2520" s="12"/>
      <c r="BF2520" s="12"/>
      <c r="BG2520" s="12"/>
      <c r="BH2520" s="12"/>
      <c r="BO2520" s="7"/>
      <c r="BP2520" s="7"/>
      <c r="BQ2520" s="7"/>
      <c r="BU2520" s="7"/>
      <c r="BV2520" s="7"/>
      <c r="BW2520" s="7"/>
      <c r="CD2520" s="7"/>
      <c r="CE2520" s="7"/>
      <c r="CF2520" s="7"/>
      <c r="CJ2520" s="7"/>
      <c r="CK2520" s="7"/>
      <c r="CL2520" s="7"/>
    </row>
    <row r="2521" spans="1:90">
      <c r="A2521" s="11"/>
      <c r="B2521" s="373"/>
      <c r="C2521" s="373"/>
      <c r="D2521" s="373"/>
      <c r="E2521" s="13"/>
      <c r="F2521" s="11"/>
      <c r="G2521" s="25"/>
      <c r="H2521" s="31"/>
      <c r="I2521" s="30"/>
      <c r="M2521" s="25"/>
      <c r="N2521" s="31"/>
      <c r="O2521" s="30"/>
      <c r="V2521" s="12"/>
      <c r="W2521" s="12"/>
      <c r="X2521" s="14"/>
      <c r="AB2521" s="25"/>
      <c r="AC2521" s="12"/>
      <c r="AD2521" s="12"/>
      <c r="AK2521" s="12"/>
      <c r="AL2521" s="30"/>
      <c r="AM2521" s="32"/>
      <c r="AQ2521" s="12"/>
      <c r="AR2521" s="12"/>
      <c r="AS2521" s="12"/>
      <c r="AZ2521" s="49"/>
      <c r="BA2521" s="30"/>
      <c r="BB2521" s="12"/>
      <c r="BF2521" s="12"/>
      <c r="BG2521" s="12"/>
      <c r="BH2521" s="12"/>
      <c r="BO2521" s="7"/>
      <c r="BP2521" s="7"/>
      <c r="BQ2521" s="7"/>
      <c r="BU2521" s="7"/>
      <c r="BV2521" s="7"/>
      <c r="BW2521" s="7"/>
      <c r="CD2521" s="7"/>
      <c r="CE2521" s="7"/>
      <c r="CF2521" s="7"/>
      <c r="CJ2521" s="7"/>
      <c r="CK2521" s="7"/>
      <c r="CL2521" s="7"/>
    </row>
    <row r="2522" spans="1:90">
      <c r="A2522" s="11"/>
      <c r="B2522" s="373"/>
      <c r="C2522" s="373"/>
      <c r="D2522" s="373"/>
      <c r="E2522" s="13"/>
      <c r="F2522" s="11"/>
      <c r="G2522" s="25"/>
      <c r="H2522" s="31"/>
      <c r="I2522" s="30"/>
      <c r="M2522" s="25"/>
      <c r="N2522" s="31"/>
      <c r="O2522" s="30"/>
      <c r="V2522" s="12"/>
      <c r="W2522" s="12"/>
      <c r="X2522" s="14"/>
      <c r="AB2522" s="25"/>
      <c r="AC2522" s="12"/>
      <c r="AD2522" s="12"/>
      <c r="AK2522" s="12"/>
      <c r="AL2522" s="30"/>
      <c r="AM2522" s="32"/>
      <c r="AQ2522" s="12"/>
      <c r="AR2522" s="12"/>
      <c r="AS2522" s="12"/>
      <c r="AZ2522" s="49"/>
      <c r="BA2522" s="30"/>
      <c r="BB2522" s="12"/>
      <c r="BF2522" s="12"/>
      <c r="BG2522" s="12"/>
      <c r="BH2522" s="12"/>
      <c r="BO2522" s="7"/>
      <c r="BP2522" s="7"/>
      <c r="BQ2522" s="7"/>
      <c r="BU2522" s="7"/>
      <c r="BV2522" s="7"/>
      <c r="BW2522" s="7"/>
      <c r="CD2522" s="7"/>
      <c r="CE2522" s="7"/>
      <c r="CF2522" s="7"/>
      <c r="CJ2522" s="7"/>
      <c r="CK2522" s="7"/>
      <c r="CL2522" s="7"/>
    </row>
    <row r="2523" spans="1:90">
      <c r="A2523" s="11"/>
      <c r="B2523" s="373"/>
      <c r="C2523" s="373"/>
      <c r="D2523" s="373"/>
      <c r="E2523" s="13"/>
      <c r="F2523" s="11"/>
      <c r="G2523" s="25"/>
      <c r="H2523" s="31"/>
      <c r="I2523" s="30"/>
      <c r="M2523" s="25"/>
      <c r="N2523" s="31"/>
      <c r="O2523" s="30"/>
      <c r="V2523" s="12"/>
      <c r="W2523" s="12"/>
      <c r="X2523" s="14"/>
      <c r="AB2523" s="25"/>
      <c r="AC2523" s="12"/>
      <c r="AD2523" s="12"/>
      <c r="AK2523" s="12"/>
      <c r="AL2523" s="30"/>
      <c r="AM2523" s="32"/>
      <c r="AQ2523" s="12"/>
      <c r="AR2523" s="12"/>
      <c r="AS2523" s="12"/>
      <c r="AZ2523" s="49"/>
      <c r="BA2523" s="30"/>
      <c r="BB2523" s="12"/>
      <c r="BF2523" s="12"/>
      <c r="BG2523" s="12"/>
      <c r="BH2523" s="12"/>
      <c r="BO2523" s="7"/>
      <c r="BP2523" s="7"/>
      <c r="BQ2523" s="7"/>
      <c r="BU2523" s="7"/>
      <c r="BV2523" s="7"/>
      <c r="BW2523" s="7"/>
      <c r="CD2523" s="7"/>
      <c r="CE2523" s="7"/>
      <c r="CF2523" s="7"/>
      <c r="CJ2523" s="7"/>
      <c r="CK2523" s="7"/>
      <c r="CL2523" s="7"/>
    </row>
    <row r="2524" spans="1:90">
      <c r="A2524" s="11"/>
      <c r="B2524" s="373"/>
      <c r="C2524" s="373"/>
      <c r="D2524" s="373"/>
      <c r="E2524" s="13"/>
      <c r="F2524" s="11"/>
      <c r="G2524" s="25"/>
      <c r="H2524" s="31"/>
      <c r="I2524" s="30"/>
      <c r="M2524" s="25"/>
      <c r="N2524" s="31"/>
      <c r="O2524" s="30"/>
      <c r="V2524" s="12"/>
      <c r="W2524" s="12"/>
      <c r="X2524" s="14"/>
      <c r="AB2524" s="25"/>
      <c r="AC2524" s="12"/>
      <c r="AD2524" s="12"/>
      <c r="AK2524" s="12"/>
      <c r="AL2524" s="30"/>
      <c r="AM2524" s="32"/>
      <c r="AQ2524" s="12"/>
      <c r="AR2524" s="12"/>
      <c r="AS2524" s="12"/>
      <c r="AZ2524" s="49"/>
      <c r="BA2524" s="30"/>
      <c r="BB2524" s="12"/>
      <c r="BF2524" s="12"/>
      <c r="BG2524" s="12"/>
      <c r="BH2524" s="12"/>
      <c r="BO2524" s="7"/>
      <c r="BP2524" s="7"/>
      <c r="BQ2524" s="7"/>
      <c r="BU2524" s="7"/>
      <c r="BV2524" s="7"/>
      <c r="BW2524" s="7"/>
      <c r="CD2524" s="7"/>
      <c r="CE2524" s="7"/>
      <c r="CF2524" s="7"/>
      <c r="CJ2524" s="7"/>
      <c r="CK2524" s="7"/>
      <c r="CL2524" s="7"/>
    </row>
    <row r="2525" spans="1:90">
      <c r="A2525" s="11"/>
      <c r="B2525" s="373"/>
      <c r="C2525" s="373"/>
      <c r="D2525" s="373"/>
      <c r="E2525" s="13"/>
      <c r="F2525" s="11"/>
      <c r="G2525" s="25"/>
      <c r="H2525" s="31"/>
      <c r="I2525" s="30"/>
      <c r="M2525" s="25"/>
      <c r="N2525" s="31"/>
      <c r="O2525" s="30"/>
      <c r="V2525" s="12"/>
      <c r="W2525" s="12"/>
      <c r="X2525" s="14"/>
      <c r="AB2525" s="25"/>
      <c r="AC2525" s="12"/>
      <c r="AD2525" s="12"/>
      <c r="AK2525" s="12"/>
      <c r="AL2525" s="30"/>
      <c r="AM2525" s="32"/>
      <c r="AQ2525" s="12"/>
      <c r="AR2525" s="12"/>
      <c r="AS2525" s="12"/>
      <c r="AZ2525" s="49"/>
      <c r="BA2525" s="30"/>
      <c r="BB2525" s="12"/>
      <c r="BF2525" s="12"/>
      <c r="BG2525" s="12"/>
      <c r="BH2525" s="12"/>
      <c r="BO2525" s="7"/>
      <c r="BP2525" s="7"/>
      <c r="BQ2525" s="7"/>
      <c r="BU2525" s="7"/>
      <c r="BV2525" s="7"/>
      <c r="BW2525" s="7"/>
      <c r="CD2525" s="7"/>
      <c r="CE2525" s="7"/>
      <c r="CF2525" s="7"/>
      <c r="CJ2525" s="7"/>
      <c r="CK2525" s="7"/>
      <c r="CL2525" s="7"/>
    </row>
    <row r="2526" spans="1:90">
      <c r="A2526" s="11"/>
      <c r="B2526" s="373"/>
      <c r="C2526" s="373"/>
      <c r="D2526" s="373"/>
      <c r="E2526" s="13"/>
      <c r="F2526" s="11"/>
      <c r="G2526" s="25"/>
      <c r="H2526" s="31"/>
      <c r="I2526" s="30"/>
      <c r="M2526" s="25"/>
      <c r="N2526" s="31"/>
      <c r="O2526" s="30"/>
      <c r="V2526" s="12"/>
      <c r="W2526" s="12"/>
      <c r="X2526" s="14"/>
      <c r="AB2526" s="25"/>
      <c r="AC2526" s="12"/>
      <c r="AD2526" s="12"/>
      <c r="AK2526" s="12"/>
      <c r="AL2526" s="30"/>
      <c r="AM2526" s="32"/>
      <c r="AQ2526" s="12"/>
      <c r="AR2526" s="12"/>
      <c r="AS2526" s="12"/>
      <c r="AZ2526" s="49"/>
      <c r="BA2526" s="30"/>
      <c r="BB2526" s="12"/>
      <c r="BF2526" s="12"/>
      <c r="BG2526" s="12"/>
      <c r="BH2526" s="12"/>
      <c r="BO2526" s="7"/>
      <c r="BP2526" s="7"/>
      <c r="BQ2526" s="7"/>
      <c r="BU2526" s="7"/>
      <c r="BV2526" s="7"/>
      <c r="BW2526" s="7"/>
      <c r="CD2526" s="7"/>
      <c r="CE2526" s="7"/>
      <c r="CF2526" s="7"/>
      <c r="CJ2526" s="7"/>
      <c r="CK2526" s="7"/>
      <c r="CL2526" s="7"/>
    </row>
    <row r="2527" spans="1:90">
      <c r="A2527" s="11"/>
      <c r="B2527" s="373"/>
      <c r="C2527" s="373"/>
      <c r="D2527" s="373"/>
      <c r="E2527" s="13"/>
      <c r="F2527" s="11"/>
      <c r="G2527" s="25"/>
      <c r="H2527" s="31"/>
      <c r="I2527" s="30"/>
      <c r="M2527" s="25"/>
      <c r="N2527" s="31"/>
      <c r="O2527" s="30"/>
      <c r="V2527" s="12"/>
      <c r="W2527" s="12"/>
      <c r="X2527" s="14"/>
      <c r="AB2527" s="25"/>
      <c r="AC2527" s="12"/>
      <c r="AD2527" s="12"/>
      <c r="AK2527" s="12"/>
      <c r="AL2527" s="30"/>
      <c r="AM2527" s="32"/>
      <c r="AQ2527" s="12"/>
      <c r="AR2527" s="12"/>
      <c r="AS2527" s="12"/>
      <c r="AZ2527" s="49"/>
      <c r="BA2527" s="30"/>
      <c r="BB2527" s="12"/>
      <c r="BF2527" s="12"/>
      <c r="BG2527" s="12"/>
      <c r="BH2527" s="12"/>
      <c r="BO2527" s="7"/>
      <c r="BP2527" s="7"/>
      <c r="BQ2527" s="7"/>
      <c r="BU2527" s="7"/>
      <c r="BV2527" s="7"/>
      <c r="BW2527" s="7"/>
      <c r="CD2527" s="7"/>
      <c r="CE2527" s="7"/>
      <c r="CF2527" s="7"/>
      <c r="CJ2527" s="7"/>
      <c r="CK2527" s="7"/>
      <c r="CL2527" s="7"/>
    </row>
    <row r="2528" spans="1:90">
      <c r="A2528" s="11"/>
      <c r="B2528" s="373"/>
      <c r="C2528" s="373"/>
      <c r="D2528" s="373"/>
      <c r="E2528" s="13"/>
      <c r="F2528" s="11"/>
      <c r="G2528" s="25"/>
      <c r="H2528" s="31"/>
      <c r="I2528" s="30"/>
      <c r="M2528" s="25"/>
      <c r="N2528" s="31"/>
      <c r="O2528" s="30"/>
      <c r="V2528" s="12"/>
      <c r="W2528" s="12"/>
      <c r="X2528" s="14"/>
      <c r="AB2528" s="25"/>
      <c r="AC2528" s="12"/>
      <c r="AD2528" s="12"/>
      <c r="AK2528" s="12"/>
      <c r="AL2528" s="30"/>
      <c r="AM2528" s="32"/>
      <c r="AQ2528" s="12"/>
      <c r="AR2528" s="12"/>
      <c r="AS2528" s="12"/>
      <c r="AZ2528" s="49"/>
      <c r="BA2528" s="30"/>
      <c r="BB2528" s="12"/>
      <c r="BF2528" s="12"/>
      <c r="BG2528" s="12"/>
      <c r="BH2528" s="12"/>
      <c r="BO2528" s="7"/>
      <c r="BP2528" s="7"/>
      <c r="BQ2528" s="7"/>
      <c r="BU2528" s="7"/>
      <c r="BV2528" s="7"/>
      <c r="BW2528" s="7"/>
      <c r="CD2528" s="7"/>
      <c r="CE2528" s="7"/>
      <c r="CF2528" s="7"/>
      <c r="CJ2528" s="7"/>
      <c r="CK2528" s="7"/>
      <c r="CL2528" s="7"/>
    </row>
    <row r="2529" spans="1:90">
      <c r="A2529" s="11"/>
      <c r="B2529" s="373"/>
      <c r="C2529" s="373"/>
      <c r="D2529" s="373"/>
      <c r="E2529" s="13"/>
      <c r="F2529" s="11"/>
      <c r="G2529" s="25"/>
      <c r="H2529" s="31"/>
      <c r="I2529" s="30"/>
      <c r="M2529" s="25"/>
      <c r="N2529" s="31"/>
      <c r="O2529" s="30"/>
      <c r="V2529" s="12"/>
      <c r="W2529" s="12"/>
      <c r="X2529" s="14"/>
      <c r="AB2529" s="25"/>
      <c r="AC2529" s="12"/>
      <c r="AD2529" s="12"/>
      <c r="AK2529" s="12"/>
      <c r="AL2529" s="30"/>
      <c r="AM2529" s="32"/>
      <c r="AQ2529" s="12"/>
      <c r="AR2529" s="12"/>
      <c r="AS2529" s="12"/>
      <c r="AZ2529" s="49"/>
      <c r="BA2529" s="30"/>
      <c r="BB2529" s="12"/>
      <c r="BF2529" s="12"/>
      <c r="BG2529" s="12"/>
      <c r="BH2529" s="12"/>
      <c r="BO2529" s="7"/>
      <c r="BP2529" s="7"/>
      <c r="BQ2529" s="7"/>
      <c r="BU2529" s="7"/>
      <c r="BV2529" s="7"/>
      <c r="BW2529" s="7"/>
      <c r="CD2529" s="7"/>
      <c r="CE2529" s="7"/>
      <c r="CF2529" s="7"/>
      <c r="CJ2529" s="7"/>
      <c r="CK2529" s="7"/>
      <c r="CL2529" s="7"/>
    </row>
    <row r="2530" spans="1:90">
      <c r="A2530" s="11"/>
      <c r="B2530" s="373"/>
      <c r="C2530" s="373"/>
      <c r="D2530" s="373"/>
      <c r="E2530" s="13"/>
      <c r="F2530" s="11"/>
      <c r="G2530" s="25"/>
      <c r="H2530" s="31"/>
      <c r="I2530" s="30"/>
      <c r="M2530" s="25"/>
      <c r="N2530" s="31"/>
      <c r="O2530" s="30"/>
      <c r="V2530" s="12"/>
      <c r="W2530" s="12"/>
      <c r="X2530" s="14"/>
      <c r="AB2530" s="25"/>
      <c r="AC2530" s="12"/>
      <c r="AD2530" s="12"/>
      <c r="AK2530" s="12"/>
      <c r="AL2530" s="30"/>
      <c r="AM2530" s="32"/>
      <c r="AQ2530" s="12"/>
      <c r="AR2530" s="12"/>
      <c r="AS2530" s="12"/>
      <c r="AZ2530" s="49"/>
      <c r="BA2530" s="30"/>
      <c r="BB2530" s="12"/>
      <c r="BF2530" s="12"/>
      <c r="BG2530" s="12"/>
      <c r="BH2530" s="12"/>
      <c r="BO2530" s="7"/>
      <c r="BP2530" s="7"/>
      <c r="BQ2530" s="7"/>
      <c r="BU2530" s="7"/>
      <c r="BV2530" s="7"/>
      <c r="BW2530" s="7"/>
      <c r="CD2530" s="7"/>
      <c r="CE2530" s="7"/>
      <c r="CF2530" s="7"/>
      <c r="CJ2530" s="7"/>
      <c r="CK2530" s="7"/>
      <c r="CL2530" s="7"/>
    </row>
    <row r="2531" spans="1:90">
      <c r="A2531" s="11"/>
      <c r="B2531" s="373"/>
      <c r="C2531" s="373"/>
      <c r="D2531" s="373"/>
      <c r="E2531" s="13"/>
      <c r="F2531" s="11"/>
      <c r="G2531" s="25"/>
      <c r="H2531" s="31"/>
      <c r="I2531" s="30"/>
      <c r="M2531" s="25"/>
      <c r="N2531" s="31"/>
      <c r="O2531" s="30"/>
      <c r="V2531" s="12"/>
      <c r="W2531" s="12"/>
      <c r="X2531" s="14"/>
      <c r="AB2531" s="25"/>
      <c r="AC2531" s="12"/>
      <c r="AD2531" s="12"/>
      <c r="AK2531" s="12"/>
      <c r="AL2531" s="30"/>
      <c r="AM2531" s="32"/>
      <c r="AQ2531" s="12"/>
      <c r="AR2531" s="12"/>
      <c r="AS2531" s="12"/>
      <c r="AZ2531" s="49"/>
      <c r="BA2531" s="30"/>
      <c r="BB2531" s="12"/>
      <c r="BF2531" s="12"/>
      <c r="BG2531" s="12"/>
      <c r="BH2531" s="12"/>
      <c r="BO2531" s="7"/>
      <c r="BP2531" s="7"/>
      <c r="BQ2531" s="7"/>
      <c r="BU2531" s="7"/>
      <c r="BV2531" s="7"/>
      <c r="BW2531" s="7"/>
      <c r="CD2531" s="7"/>
      <c r="CE2531" s="7"/>
      <c r="CF2531" s="7"/>
      <c r="CJ2531" s="7"/>
      <c r="CK2531" s="7"/>
      <c r="CL2531" s="7"/>
    </row>
    <row r="2532" spans="1:90">
      <c r="A2532" s="11"/>
      <c r="B2532" s="373"/>
      <c r="C2532" s="373"/>
      <c r="D2532" s="373"/>
      <c r="E2532" s="13"/>
      <c r="F2532" s="11"/>
      <c r="G2532" s="25"/>
      <c r="H2532" s="31"/>
      <c r="I2532" s="30"/>
      <c r="M2532" s="25"/>
      <c r="N2532" s="31"/>
      <c r="O2532" s="30"/>
      <c r="V2532" s="12"/>
      <c r="W2532" s="12"/>
      <c r="X2532" s="14"/>
      <c r="AB2532" s="25"/>
      <c r="AC2532" s="12"/>
      <c r="AD2532" s="12"/>
      <c r="AK2532" s="12"/>
      <c r="AL2532" s="30"/>
      <c r="AM2532" s="32"/>
      <c r="AQ2532" s="12"/>
      <c r="AR2532" s="12"/>
      <c r="AS2532" s="12"/>
      <c r="AZ2532" s="49"/>
      <c r="BA2532" s="30"/>
      <c r="BB2532" s="12"/>
      <c r="BF2532" s="12"/>
      <c r="BG2532" s="12"/>
      <c r="BH2532" s="12"/>
      <c r="BO2532" s="7"/>
      <c r="BP2532" s="7"/>
      <c r="BQ2532" s="7"/>
      <c r="BU2532" s="7"/>
      <c r="BV2532" s="7"/>
      <c r="BW2532" s="7"/>
      <c r="CD2532" s="7"/>
      <c r="CE2532" s="7"/>
      <c r="CF2532" s="7"/>
      <c r="CJ2532" s="7"/>
      <c r="CK2532" s="7"/>
      <c r="CL2532" s="7"/>
    </row>
    <row r="2533" spans="1:90">
      <c r="A2533" s="11"/>
      <c r="B2533" s="373"/>
      <c r="C2533" s="373"/>
      <c r="D2533" s="373"/>
      <c r="E2533" s="13"/>
      <c r="F2533" s="11"/>
      <c r="G2533" s="25"/>
      <c r="H2533" s="31"/>
      <c r="I2533" s="30"/>
      <c r="M2533" s="25"/>
      <c r="N2533" s="31"/>
      <c r="O2533" s="30"/>
      <c r="V2533" s="12"/>
      <c r="W2533" s="12"/>
      <c r="X2533" s="14"/>
      <c r="AB2533" s="25"/>
      <c r="AC2533" s="12"/>
      <c r="AD2533" s="12"/>
      <c r="AK2533" s="12"/>
      <c r="AL2533" s="30"/>
      <c r="AM2533" s="32"/>
      <c r="AQ2533" s="12"/>
      <c r="AR2533" s="12"/>
      <c r="AS2533" s="12"/>
      <c r="AZ2533" s="49"/>
      <c r="BA2533" s="30"/>
      <c r="BB2533" s="12"/>
      <c r="BF2533" s="12"/>
      <c r="BG2533" s="12"/>
      <c r="BH2533" s="12"/>
      <c r="BO2533" s="7"/>
      <c r="BP2533" s="7"/>
      <c r="BQ2533" s="7"/>
      <c r="BU2533" s="7"/>
      <c r="BV2533" s="7"/>
      <c r="BW2533" s="7"/>
      <c r="CD2533" s="7"/>
      <c r="CE2533" s="7"/>
      <c r="CF2533" s="7"/>
      <c r="CJ2533" s="7"/>
      <c r="CK2533" s="7"/>
      <c r="CL2533" s="7"/>
    </row>
    <row r="2534" spans="1:90">
      <c r="A2534" s="11"/>
      <c r="B2534" s="373"/>
      <c r="C2534" s="373"/>
      <c r="D2534" s="373"/>
      <c r="E2534" s="13"/>
      <c r="F2534" s="11"/>
      <c r="G2534" s="25"/>
      <c r="H2534" s="31"/>
      <c r="I2534" s="30"/>
      <c r="M2534" s="25"/>
      <c r="N2534" s="31"/>
      <c r="O2534" s="30"/>
      <c r="V2534" s="12"/>
      <c r="W2534" s="12"/>
      <c r="X2534" s="14"/>
      <c r="AB2534" s="25"/>
      <c r="AC2534" s="12"/>
      <c r="AD2534" s="12"/>
      <c r="AK2534" s="12"/>
      <c r="AL2534" s="30"/>
      <c r="AM2534" s="32"/>
      <c r="AQ2534" s="12"/>
      <c r="AR2534" s="12"/>
      <c r="AS2534" s="12"/>
      <c r="AZ2534" s="49"/>
      <c r="BA2534" s="30"/>
      <c r="BB2534" s="12"/>
      <c r="BF2534" s="12"/>
      <c r="BG2534" s="12"/>
      <c r="BH2534" s="12"/>
      <c r="BO2534" s="7"/>
      <c r="BP2534" s="7"/>
      <c r="BQ2534" s="7"/>
      <c r="BU2534" s="7"/>
      <c r="BV2534" s="7"/>
      <c r="BW2534" s="7"/>
      <c r="CD2534" s="7"/>
      <c r="CE2534" s="7"/>
      <c r="CF2534" s="7"/>
      <c r="CJ2534" s="7"/>
      <c r="CK2534" s="7"/>
      <c r="CL2534" s="7"/>
    </row>
    <row r="2535" spans="1:90">
      <c r="A2535" s="11"/>
      <c r="B2535" s="373"/>
      <c r="C2535" s="373"/>
      <c r="D2535" s="373"/>
      <c r="E2535" s="13"/>
      <c r="F2535" s="11"/>
      <c r="G2535" s="25"/>
      <c r="H2535" s="31"/>
      <c r="I2535" s="30"/>
      <c r="M2535" s="25"/>
      <c r="N2535" s="31"/>
      <c r="O2535" s="30"/>
      <c r="V2535" s="12"/>
      <c r="W2535" s="12"/>
      <c r="X2535" s="14"/>
      <c r="AB2535" s="25"/>
      <c r="AC2535" s="12"/>
      <c r="AD2535" s="12"/>
      <c r="AK2535" s="12"/>
      <c r="AL2535" s="30"/>
      <c r="AM2535" s="32"/>
      <c r="AQ2535" s="12"/>
      <c r="AR2535" s="12"/>
      <c r="AS2535" s="12"/>
      <c r="AZ2535" s="49"/>
      <c r="BA2535" s="30"/>
      <c r="BB2535" s="12"/>
      <c r="BF2535" s="12"/>
      <c r="BG2535" s="12"/>
      <c r="BH2535" s="12"/>
      <c r="BO2535" s="7"/>
      <c r="BP2535" s="7"/>
      <c r="BQ2535" s="7"/>
      <c r="BU2535" s="7"/>
      <c r="BV2535" s="7"/>
      <c r="BW2535" s="7"/>
      <c r="CD2535" s="7"/>
      <c r="CE2535" s="7"/>
      <c r="CF2535" s="7"/>
      <c r="CJ2535" s="7"/>
      <c r="CK2535" s="7"/>
      <c r="CL2535" s="7"/>
    </row>
    <row r="2536" spans="1:90">
      <c r="A2536" s="11"/>
      <c r="B2536" s="373"/>
      <c r="C2536" s="373"/>
      <c r="D2536" s="373"/>
      <c r="E2536" s="13"/>
      <c r="F2536" s="11"/>
      <c r="G2536" s="25"/>
      <c r="H2536" s="31"/>
      <c r="I2536" s="30"/>
      <c r="M2536" s="25"/>
      <c r="N2536" s="31"/>
      <c r="O2536" s="30"/>
      <c r="V2536" s="12"/>
      <c r="W2536" s="12"/>
      <c r="X2536" s="14"/>
      <c r="AB2536" s="25"/>
      <c r="AC2536" s="12"/>
      <c r="AD2536" s="12"/>
      <c r="AK2536" s="12"/>
      <c r="AL2536" s="30"/>
      <c r="AM2536" s="32"/>
      <c r="AQ2536" s="12"/>
      <c r="AR2536" s="12"/>
      <c r="AS2536" s="12"/>
      <c r="AZ2536" s="49"/>
      <c r="BA2536" s="30"/>
      <c r="BB2536" s="12"/>
      <c r="BF2536" s="12"/>
      <c r="BG2536" s="12"/>
      <c r="BH2536" s="12"/>
      <c r="BO2536" s="7"/>
      <c r="BP2536" s="7"/>
      <c r="BQ2536" s="7"/>
      <c r="BU2536" s="7"/>
      <c r="BV2536" s="7"/>
      <c r="BW2536" s="7"/>
      <c r="CD2536" s="7"/>
      <c r="CE2536" s="7"/>
      <c r="CF2536" s="7"/>
      <c r="CJ2536" s="7"/>
      <c r="CK2536" s="7"/>
      <c r="CL2536" s="7"/>
    </row>
    <row r="2537" spans="1:90">
      <c r="A2537" s="11"/>
      <c r="B2537" s="373"/>
      <c r="C2537" s="373"/>
      <c r="D2537" s="373"/>
      <c r="E2537" s="13"/>
      <c r="F2537" s="11"/>
      <c r="G2537" s="25"/>
      <c r="H2537" s="31"/>
      <c r="I2537" s="30"/>
      <c r="M2537" s="25"/>
      <c r="N2537" s="31"/>
      <c r="O2537" s="30"/>
      <c r="V2537" s="12"/>
      <c r="W2537" s="12"/>
      <c r="X2537" s="14"/>
      <c r="AB2537" s="25"/>
      <c r="AC2537" s="12"/>
      <c r="AD2537" s="12"/>
      <c r="AK2537" s="12"/>
      <c r="AL2537" s="30"/>
      <c r="AM2537" s="32"/>
      <c r="AQ2537" s="12"/>
      <c r="AR2537" s="12"/>
      <c r="AS2537" s="12"/>
      <c r="AZ2537" s="49"/>
      <c r="BA2537" s="30"/>
      <c r="BB2537" s="12"/>
      <c r="BF2537" s="12"/>
      <c r="BG2537" s="12"/>
      <c r="BH2537" s="12"/>
      <c r="BO2537" s="7"/>
      <c r="BP2537" s="7"/>
      <c r="BQ2537" s="7"/>
      <c r="BU2537" s="7"/>
      <c r="BV2537" s="7"/>
      <c r="BW2537" s="7"/>
      <c r="CD2537" s="7"/>
      <c r="CE2537" s="7"/>
      <c r="CF2537" s="7"/>
      <c r="CJ2537" s="7"/>
      <c r="CK2537" s="7"/>
      <c r="CL2537" s="7"/>
    </row>
    <row r="2538" spans="1:90">
      <c r="A2538" s="11"/>
      <c r="B2538" s="373"/>
      <c r="C2538" s="373"/>
      <c r="D2538" s="373"/>
      <c r="E2538" s="13"/>
      <c r="F2538" s="11"/>
      <c r="G2538" s="25"/>
      <c r="H2538" s="31"/>
      <c r="I2538" s="30"/>
      <c r="M2538" s="25"/>
      <c r="N2538" s="31"/>
      <c r="O2538" s="30"/>
      <c r="V2538" s="12"/>
      <c r="W2538" s="12"/>
      <c r="X2538" s="14"/>
      <c r="AB2538" s="25"/>
      <c r="AC2538" s="12"/>
      <c r="AD2538" s="12"/>
      <c r="AK2538" s="12"/>
      <c r="AL2538" s="30"/>
      <c r="AM2538" s="32"/>
      <c r="AQ2538" s="12"/>
      <c r="AR2538" s="12"/>
      <c r="AS2538" s="12"/>
      <c r="AZ2538" s="49"/>
      <c r="BA2538" s="30"/>
      <c r="BB2538" s="12"/>
      <c r="BF2538" s="12"/>
      <c r="BG2538" s="12"/>
      <c r="BH2538" s="12"/>
      <c r="BO2538" s="7"/>
      <c r="BP2538" s="7"/>
      <c r="BQ2538" s="7"/>
      <c r="BU2538" s="7"/>
      <c r="BV2538" s="7"/>
      <c r="BW2538" s="7"/>
      <c r="CD2538" s="7"/>
      <c r="CE2538" s="7"/>
      <c r="CF2538" s="7"/>
      <c r="CJ2538" s="7"/>
      <c r="CK2538" s="7"/>
      <c r="CL2538" s="7"/>
    </row>
    <row r="2539" spans="1:90">
      <c r="A2539" s="11"/>
      <c r="B2539" s="373"/>
      <c r="C2539" s="373"/>
      <c r="D2539" s="373"/>
      <c r="E2539" s="13"/>
      <c r="F2539" s="11"/>
      <c r="G2539" s="25"/>
      <c r="H2539" s="31"/>
      <c r="I2539" s="30"/>
      <c r="M2539" s="25"/>
      <c r="N2539" s="31"/>
      <c r="O2539" s="30"/>
      <c r="V2539" s="12"/>
      <c r="W2539" s="12"/>
      <c r="X2539" s="14"/>
      <c r="AB2539" s="25"/>
      <c r="AC2539" s="12"/>
      <c r="AD2539" s="12"/>
      <c r="AK2539" s="12"/>
      <c r="AL2539" s="30"/>
      <c r="AM2539" s="32"/>
      <c r="AQ2539" s="12"/>
      <c r="AR2539" s="12"/>
      <c r="AS2539" s="12"/>
      <c r="AZ2539" s="49"/>
      <c r="BA2539" s="30"/>
      <c r="BB2539" s="12"/>
      <c r="BF2539" s="12"/>
      <c r="BG2539" s="12"/>
      <c r="BH2539" s="12"/>
      <c r="BO2539" s="7"/>
      <c r="BP2539" s="7"/>
      <c r="BQ2539" s="7"/>
      <c r="BU2539" s="7"/>
      <c r="BV2539" s="7"/>
      <c r="BW2539" s="7"/>
      <c r="CD2539" s="7"/>
      <c r="CE2539" s="7"/>
      <c r="CF2539" s="7"/>
      <c r="CJ2539" s="7"/>
      <c r="CK2539" s="7"/>
      <c r="CL2539" s="7"/>
    </row>
    <row r="2540" spans="1:90">
      <c r="A2540" s="11"/>
      <c r="B2540" s="373"/>
      <c r="C2540" s="373"/>
      <c r="D2540" s="373"/>
      <c r="E2540" s="13"/>
      <c r="F2540" s="11"/>
      <c r="G2540" s="25"/>
      <c r="H2540" s="31"/>
      <c r="I2540" s="30"/>
      <c r="M2540" s="25"/>
      <c r="N2540" s="31"/>
      <c r="O2540" s="30"/>
      <c r="V2540" s="12"/>
      <c r="W2540" s="12"/>
      <c r="X2540" s="14"/>
      <c r="AB2540" s="25"/>
      <c r="AC2540" s="12"/>
      <c r="AD2540" s="12"/>
      <c r="AK2540" s="12"/>
      <c r="AL2540" s="30"/>
      <c r="AM2540" s="32"/>
      <c r="AQ2540" s="12"/>
      <c r="AR2540" s="12"/>
      <c r="AS2540" s="12"/>
      <c r="AZ2540" s="49"/>
      <c r="BA2540" s="30"/>
      <c r="BB2540" s="12"/>
      <c r="BF2540" s="12"/>
      <c r="BG2540" s="12"/>
      <c r="BH2540" s="12"/>
      <c r="BO2540" s="7"/>
      <c r="BP2540" s="7"/>
      <c r="BQ2540" s="7"/>
      <c r="BU2540" s="7"/>
      <c r="BV2540" s="7"/>
      <c r="BW2540" s="7"/>
      <c r="CD2540" s="7"/>
      <c r="CE2540" s="7"/>
      <c r="CF2540" s="7"/>
      <c r="CJ2540" s="7"/>
      <c r="CK2540" s="7"/>
      <c r="CL2540" s="7"/>
    </row>
    <row r="2541" spans="1:90">
      <c r="A2541" s="11"/>
      <c r="B2541" s="373"/>
      <c r="C2541" s="373"/>
      <c r="D2541" s="373"/>
      <c r="E2541" s="13"/>
      <c r="F2541" s="11"/>
      <c r="G2541" s="25"/>
      <c r="H2541" s="31"/>
      <c r="I2541" s="30"/>
      <c r="M2541" s="25"/>
      <c r="N2541" s="31"/>
      <c r="O2541" s="30"/>
      <c r="V2541" s="12"/>
      <c r="W2541" s="12"/>
      <c r="X2541" s="14"/>
      <c r="AB2541" s="25"/>
      <c r="AC2541" s="12"/>
      <c r="AD2541" s="12"/>
      <c r="AK2541" s="12"/>
      <c r="AL2541" s="30"/>
      <c r="AM2541" s="32"/>
      <c r="AQ2541" s="12"/>
      <c r="AR2541" s="12"/>
      <c r="AS2541" s="12"/>
      <c r="AZ2541" s="49"/>
      <c r="BA2541" s="30"/>
      <c r="BB2541" s="12"/>
      <c r="BF2541" s="12"/>
      <c r="BG2541" s="12"/>
      <c r="BH2541" s="12"/>
      <c r="BO2541" s="7"/>
      <c r="BP2541" s="7"/>
      <c r="BQ2541" s="7"/>
      <c r="BU2541" s="7"/>
      <c r="BV2541" s="7"/>
      <c r="BW2541" s="7"/>
      <c r="CD2541" s="7"/>
      <c r="CE2541" s="7"/>
      <c r="CF2541" s="7"/>
      <c r="CJ2541" s="7"/>
      <c r="CK2541" s="7"/>
      <c r="CL2541" s="7"/>
    </row>
    <row r="2542" spans="1:90">
      <c r="A2542" s="11"/>
      <c r="B2542" s="373"/>
      <c r="C2542" s="373"/>
      <c r="D2542" s="373"/>
      <c r="E2542" s="13"/>
      <c r="F2542" s="11"/>
      <c r="G2542" s="25"/>
      <c r="H2542" s="31"/>
      <c r="I2542" s="30"/>
      <c r="M2542" s="25"/>
      <c r="N2542" s="31"/>
      <c r="O2542" s="30"/>
      <c r="V2542" s="12"/>
      <c r="W2542" s="12"/>
      <c r="X2542" s="14"/>
      <c r="AB2542" s="25"/>
      <c r="AC2542" s="12"/>
      <c r="AD2542" s="12"/>
      <c r="AK2542" s="12"/>
      <c r="AL2542" s="30"/>
      <c r="AM2542" s="32"/>
      <c r="AQ2542" s="12"/>
      <c r="AR2542" s="12"/>
      <c r="AS2542" s="12"/>
      <c r="AZ2542" s="49"/>
      <c r="BA2542" s="30"/>
      <c r="BB2542" s="12"/>
      <c r="BF2542" s="12"/>
      <c r="BG2542" s="12"/>
      <c r="BH2542" s="12"/>
      <c r="BO2542" s="7"/>
      <c r="BP2542" s="7"/>
      <c r="BQ2542" s="7"/>
      <c r="BU2542" s="7"/>
      <c r="BV2542" s="7"/>
      <c r="BW2542" s="7"/>
      <c r="CD2542" s="7"/>
      <c r="CE2542" s="7"/>
      <c r="CF2542" s="7"/>
      <c r="CJ2542" s="7"/>
      <c r="CK2542" s="7"/>
      <c r="CL2542" s="7"/>
    </row>
    <row r="2543" spans="1:90">
      <c r="A2543" s="11"/>
      <c r="B2543" s="373"/>
      <c r="C2543" s="373"/>
      <c r="D2543" s="373"/>
      <c r="E2543" s="13"/>
      <c r="F2543" s="11"/>
      <c r="G2543" s="25"/>
      <c r="H2543" s="31"/>
      <c r="I2543" s="30"/>
      <c r="M2543" s="25"/>
      <c r="N2543" s="31"/>
      <c r="O2543" s="30"/>
      <c r="V2543" s="12"/>
      <c r="W2543" s="12"/>
      <c r="X2543" s="14"/>
      <c r="AB2543" s="25"/>
      <c r="AC2543" s="12"/>
      <c r="AD2543" s="12"/>
      <c r="AK2543" s="12"/>
      <c r="AL2543" s="30"/>
      <c r="AM2543" s="32"/>
      <c r="AQ2543" s="12"/>
      <c r="AR2543" s="12"/>
      <c r="AS2543" s="12"/>
      <c r="AZ2543" s="49"/>
      <c r="BA2543" s="30"/>
      <c r="BB2543" s="12"/>
      <c r="BF2543" s="12"/>
      <c r="BG2543" s="12"/>
      <c r="BH2543" s="12"/>
      <c r="BO2543" s="7"/>
      <c r="BP2543" s="7"/>
      <c r="BQ2543" s="7"/>
      <c r="BU2543" s="7"/>
      <c r="BV2543" s="7"/>
      <c r="BW2543" s="7"/>
      <c r="CD2543" s="7"/>
      <c r="CE2543" s="7"/>
      <c r="CF2543" s="7"/>
      <c r="CJ2543" s="7"/>
      <c r="CK2543" s="7"/>
      <c r="CL2543" s="7"/>
    </row>
    <row r="2544" spans="1:90">
      <c r="A2544" s="11"/>
      <c r="B2544" s="373"/>
      <c r="C2544" s="373"/>
      <c r="D2544" s="373"/>
      <c r="E2544" s="13"/>
      <c r="F2544" s="11"/>
      <c r="G2544" s="25"/>
      <c r="H2544" s="31"/>
      <c r="I2544" s="30"/>
      <c r="M2544" s="25"/>
      <c r="N2544" s="31"/>
      <c r="O2544" s="30"/>
      <c r="V2544" s="12"/>
      <c r="W2544" s="12"/>
      <c r="X2544" s="14"/>
      <c r="AB2544" s="25"/>
      <c r="AC2544" s="12"/>
      <c r="AD2544" s="12"/>
      <c r="AK2544" s="12"/>
      <c r="AL2544" s="30"/>
      <c r="AM2544" s="32"/>
      <c r="AQ2544" s="12"/>
      <c r="AR2544" s="12"/>
      <c r="AS2544" s="12"/>
      <c r="AZ2544" s="49"/>
      <c r="BA2544" s="30"/>
      <c r="BB2544" s="12"/>
      <c r="BF2544" s="12"/>
      <c r="BG2544" s="12"/>
      <c r="BH2544" s="12"/>
      <c r="BO2544" s="7"/>
      <c r="BP2544" s="7"/>
      <c r="BQ2544" s="7"/>
      <c r="BU2544" s="7"/>
      <c r="BV2544" s="7"/>
      <c r="BW2544" s="7"/>
      <c r="CD2544" s="7"/>
      <c r="CE2544" s="7"/>
      <c r="CF2544" s="7"/>
      <c r="CJ2544" s="7"/>
      <c r="CK2544" s="7"/>
      <c r="CL2544" s="7"/>
    </row>
    <row r="2545" spans="1:90">
      <c r="A2545" s="11"/>
      <c r="B2545" s="373"/>
      <c r="C2545" s="373"/>
      <c r="D2545" s="373"/>
      <c r="E2545" s="13"/>
      <c r="F2545" s="11"/>
      <c r="G2545" s="25"/>
      <c r="H2545" s="31"/>
      <c r="I2545" s="30"/>
      <c r="M2545" s="25"/>
      <c r="N2545" s="31"/>
      <c r="O2545" s="30"/>
      <c r="V2545" s="12"/>
      <c r="W2545" s="12"/>
      <c r="X2545" s="14"/>
      <c r="AB2545" s="25"/>
      <c r="AC2545" s="12"/>
      <c r="AD2545" s="12"/>
      <c r="AK2545" s="12"/>
      <c r="AL2545" s="30"/>
      <c r="AM2545" s="32"/>
      <c r="AQ2545" s="12"/>
      <c r="AR2545" s="12"/>
      <c r="AS2545" s="12"/>
      <c r="AZ2545" s="49"/>
      <c r="BA2545" s="30"/>
      <c r="BB2545" s="12"/>
      <c r="BF2545" s="12"/>
      <c r="BG2545" s="12"/>
      <c r="BH2545" s="12"/>
      <c r="BO2545" s="7"/>
      <c r="BP2545" s="7"/>
      <c r="BQ2545" s="7"/>
      <c r="BU2545" s="7"/>
      <c r="BV2545" s="7"/>
      <c r="BW2545" s="7"/>
      <c r="CD2545" s="7"/>
      <c r="CE2545" s="7"/>
      <c r="CF2545" s="7"/>
      <c r="CJ2545" s="7"/>
      <c r="CK2545" s="7"/>
      <c r="CL2545" s="7"/>
    </row>
    <row r="2546" spans="1:90">
      <c r="A2546" s="11"/>
      <c r="B2546" s="373"/>
      <c r="C2546" s="373"/>
      <c r="D2546" s="373"/>
      <c r="E2546" s="13"/>
      <c r="F2546" s="11"/>
      <c r="G2546" s="25"/>
      <c r="H2546" s="31"/>
      <c r="I2546" s="30"/>
      <c r="M2546" s="25"/>
      <c r="N2546" s="31"/>
      <c r="O2546" s="30"/>
      <c r="V2546" s="12"/>
      <c r="W2546" s="12"/>
      <c r="X2546" s="14"/>
      <c r="AB2546" s="25"/>
      <c r="AC2546" s="12"/>
      <c r="AD2546" s="12"/>
      <c r="AK2546" s="12"/>
      <c r="AL2546" s="30"/>
      <c r="AM2546" s="32"/>
      <c r="AQ2546" s="12"/>
      <c r="AR2546" s="12"/>
      <c r="AS2546" s="12"/>
      <c r="AZ2546" s="49"/>
      <c r="BA2546" s="30"/>
      <c r="BB2546" s="12"/>
      <c r="BF2546" s="12"/>
      <c r="BG2546" s="12"/>
      <c r="BH2546" s="12"/>
      <c r="BO2546" s="7"/>
      <c r="BP2546" s="7"/>
      <c r="BQ2546" s="7"/>
      <c r="BU2546" s="7"/>
      <c r="BV2546" s="7"/>
      <c r="BW2546" s="7"/>
      <c r="CD2546" s="7"/>
      <c r="CE2546" s="7"/>
      <c r="CF2546" s="7"/>
      <c r="CJ2546" s="7"/>
      <c r="CK2546" s="7"/>
      <c r="CL2546" s="7"/>
    </row>
    <row r="2547" spans="1:90">
      <c r="A2547" s="11"/>
      <c r="B2547" s="373"/>
      <c r="C2547" s="373"/>
      <c r="D2547" s="373"/>
      <c r="E2547" s="13"/>
      <c r="F2547" s="11"/>
      <c r="G2547" s="25"/>
      <c r="H2547" s="31"/>
      <c r="I2547" s="30"/>
      <c r="M2547" s="25"/>
      <c r="N2547" s="31"/>
      <c r="O2547" s="30"/>
      <c r="V2547" s="12"/>
      <c r="W2547" s="12"/>
      <c r="X2547" s="14"/>
      <c r="AB2547" s="25"/>
      <c r="AC2547" s="12"/>
      <c r="AD2547" s="12"/>
      <c r="AK2547" s="12"/>
      <c r="AL2547" s="30"/>
      <c r="AM2547" s="32"/>
      <c r="AQ2547" s="12"/>
      <c r="AR2547" s="12"/>
      <c r="AS2547" s="12"/>
      <c r="AZ2547" s="49"/>
      <c r="BA2547" s="30"/>
      <c r="BB2547" s="12"/>
      <c r="BF2547" s="12"/>
      <c r="BG2547" s="12"/>
      <c r="BH2547" s="12"/>
      <c r="BO2547" s="7"/>
      <c r="BP2547" s="7"/>
      <c r="BQ2547" s="7"/>
      <c r="BU2547" s="7"/>
      <c r="BV2547" s="7"/>
      <c r="BW2547" s="7"/>
      <c r="CD2547" s="7"/>
      <c r="CE2547" s="7"/>
      <c r="CF2547" s="7"/>
      <c r="CJ2547" s="7"/>
      <c r="CK2547" s="7"/>
      <c r="CL2547" s="7"/>
    </row>
    <row r="2548" spans="1:90">
      <c r="A2548" s="11"/>
      <c r="B2548" s="373"/>
      <c r="C2548" s="373"/>
      <c r="D2548" s="373"/>
      <c r="E2548" s="13"/>
      <c r="F2548" s="11"/>
      <c r="G2548" s="25"/>
      <c r="H2548" s="31"/>
      <c r="I2548" s="30"/>
      <c r="M2548" s="25"/>
      <c r="N2548" s="31"/>
      <c r="O2548" s="30"/>
      <c r="V2548" s="12"/>
      <c r="W2548" s="12"/>
      <c r="X2548" s="14"/>
      <c r="AB2548" s="25"/>
      <c r="AC2548" s="12"/>
      <c r="AD2548" s="12"/>
      <c r="AK2548" s="12"/>
      <c r="AL2548" s="30"/>
      <c r="AM2548" s="32"/>
      <c r="AQ2548" s="12"/>
      <c r="AR2548" s="12"/>
      <c r="AS2548" s="12"/>
      <c r="AZ2548" s="49"/>
      <c r="BA2548" s="30"/>
      <c r="BB2548" s="12"/>
      <c r="BF2548" s="12"/>
      <c r="BG2548" s="12"/>
      <c r="BH2548" s="12"/>
      <c r="BO2548" s="7"/>
      <c r="BP2548" s="7"/>
      <c r="BQ2548" s="7"/>
      <c r="BU2548" s="7"/>
      <c r="BV2548" s="7"/>
      <c r="BW2548" s="7"/>
      <c r="CD2548" s="7"/>
      <c r="CE2548" s="7"/>
      <c r="CF2548" s="7"/>
      <c r="CJ2548" s="7"/>
      <c r="CK2548" s="7"/>
      <c r="CL2548" s="7"/>
    </row>
    <row r="2549" spans="1:90">
      <c r="A2549" s="11"/>
      <c r="B2549" s="373"/>
      <c r="C2549" s="373"/>
      <c r="D2549" s="373"/>
      <c r="E2549" s="13"/>
      <c r="F2549" s="11"/>
      <c r="G2549" s="25"/>
      <c r="H2549" s="31"/>
      <c r="I2549" s="30"/>
      <c r="M2549" s="25"/>
      <c r="N2549" s="31"/>
      <c r="O2549" s="30"/>
      <c r="V2549" s="12"/>
      <c r="W2549" s="12"/>
      <c r="X2549" s="14"/>
      <c r="AB2549" s="25"/>
      <c r="AC2549" s="12"/>
      <c r="AD2549" s="12"/>
      <c r="AK2549" s="12"/>
      <c r="AL2549" s="30"/>
      <c r="AM2549" s="32"/>
      <c r="AQ2549" s="12"/>
      <c r="AR2549" s="12"/>
      <c r="AS2549" s="12"/>
      <c r="AZ2549" s="49"/>
      <c r="BA2549" s="30"/>
      <c r="BB2549" s="12"/>
      <c r="BF2549" s="12"/>
      <c r="BG2549" s="12"/>
      <c r="BH2549" s="12"/>
      <c r="BO2549" s="7"/>
      <c r="BP2549" s="7"/>
      <c r="BQ2549" s="7"/>
      <c r="BU2549" s="7"/>
      <c r="BV2549" s="7"/>
      <c r="BW2549" s="7"/>
      <c r="CD2549" s="7"/>
      <c r="CE2549" s="7"/>
      <c r="CF2549" s="7"/>
      <c r="CJ2549" s="7"/>
      <c r="CK2549" s="7"/>
      <c r="CL2549" s="7"/>
    </row>
    <row r="2550" spans="1:90">
      <c r="A2550" s="11"/>
      <c r="B2550" s="373"/>
      <c r="C2550" s="373"/>
      <c r="D2550" s="373"/>
      <c r="E2550" s="13"/>
      <c r="F2550" s="11"/>
      <c r="G2550" s="25"/>
      <c r="H2550" s="31"/>
      <c r="I2550" s="30"/>
      <c r="M2550" s="25"/>
      <c r="N2550" s="31"/>
      <c r="O2550" s="30"/>
      <c r="V2550" s="12"/>
      <c r="W2550" s="12"/>
      <c r="X2550" s="14"/>
      <c r="AB2550" s="25"/>
      <c r="AC2550" s="12"/>
      <c r="AD2550" s="12"/>
      <c r="AK2550" s="12"/>
      <c r="AL2550" s="30"/>
      <c r="AM2550" s="32"/>
      <c r="AQ2550" s="12"/>
      <c r="AR2550" s="12"/>
      <c r="AS2550" s="12"/>
      <c r="AZ2550" s="49"/>
      <c r="BA2550" s="30"/>
      <c r="BB2550" s="12"/>
      <c r="BF2550" s="12"/>
      <c r="BG2550" s="12"/>
      <c r="BH2550" s="12"/>
      <c r="BO2550" s="7"/>
      <c r="BP2550" s="7"/>
      <c r="BQ2550" s="7"/>
      <c r="BU2550" s="7"/>
      <c r="BV2550" s="7"/>
      <c r="BW2550" s="7"/>
      <c r="CD2550" s="7"/>
      <c r="CE2550" s="7"/>
      <c r="CF2550" s="7"/>
      <c r="CJ2550" s="7"/>
      <c r="CK2550" s="7"/>
      <c r="CL2550" s="7"/>
    </row>
    <row r="2551" spans="1:90">
      <c r="A2551" s="11"/>
      <c r="B2551" s="373"/>
      <c r="C2551" s="373"/>
      <c r="D2551" s="373"/>
      <c r="E2551" s="13"/>
      <c r="F2551" s="11"/>
      <c r="G2551" s="25"/>
      <c r="H2551" s="31"/>
      <c r="I2551" s="30"/>
      <c r="M2551" s="25"/>
      <c r="N2551" s="31"/>
      <c r="O2551" s="30"/>
      <c r="V2551" s="12"/>
      <c r="W2551" s="12"/>
      <c r="X2551" s="14"/>
      <c r="AB2551" s="25"/>
      <c r="AC2551" s="12"/>
      <c r="AD2551" s="12"/>
      <c r="AK2551" s="12"/>
      <c r="AL2551" s="30"/>
      <c r="AM2551" s="32"/>
      <c r="AQ2551" s="12"/>
      <c r="AR2551" s="12"/>
      <c r="AS2551" s="12"/>
      <c r="AZ2551" s="49"/>
      <c r="BA2551" s="30"/>
      <c r="BB2551" s="12"/>
      <c r="BF2551" s="12"/>
      <c r="BG2551" s="12"/>
      <c r="BH2551" s="12"/>
      <c r="BO2551" s="7"/>
      <c r="BP2551" s="7"/>
      <c r="BQ2551" s="7"/>
      <c r="BU2551" s="7"/>
      <c r="BV2551" s="7"/>
      <c r="BW2551" s="7"/>
      <c r="CD2551" s="7"/>
      <c r="CE2551" s="7"/>
      <c r="CF2551" s="7"/>
      <c r="CJ2551" s="7"/>
      <c r="CK2551" s="7"/>
      <c r="CL2551" s="7"/>
    </row>
    <row r="2552" spans="1:90">
      <c r="A2552" s="11"/>
      <c r="B2552" s="373"/>
      <c r="C2552" s="373"/>
      <c r="D2552" s="373"/>
      <c r="E2552" s="13"/>
      <c r="F2552" s="11"/>
      <c r="G2552" s="25"/>
      <c r="H2552" s="31"/>
      <c r="I2552" s="30"/>
      <c r="M2552" s="25"/>
      <c r="N2552" s="31"/>
      <c r="O2552" s="30"/>
      <c r="V2552" s="12"/>
      <c r="W2552" s="12"/>
      <c r="X2552" s="14"/>
      <c r="AB2552" s="25"/>
      <c r="AC2552" s="12"/>
      <c r="AD2552" s="12"/>
      <c r="AK2552" s="12"/>
      <c r="AL2552" s="30"/>
      <c r="AM2552" s="32"/>
      <c r="AQ2552" s="12"/>
      <c r="AR2552" s="12"/>
      <c r="AS2552" s="12"/>
      <c r="AZ2552" s="49"/>
      <c r="BA2552" s="30"/>
      <c r="BB2552" s="12"/>
      <c r="BF2552" s="12"/>
      <c r="BG2552" s="12"/>
      <c r="BH2552" s="12"/>
      <c r="BO2552" s="7"/>
      <c r="BP2552" s="7"/>
      <c r="BQ2552" s="7"/>
      <c r="BU2552" s="7"/>
      <c r="BV2552" s="7"/>
      <c r="BW2552" s="7"/>
      <c r="CD2552" s="7"/>
      <c r="CE2552" s="7"/>
      <c r="CF2552" s="7"/>
      <c r="CJ2552" s="7"/>
      <c r="CK2552" s="7"/>
      <c r="CL2552" s="7"/>
    </row>
    <row r="2553" spans="1:90">
      <c r="A2553" s="11"/>
      <c r="B2553" s="373"/>
      <c r="C2553" s="373"/>
      <c r="D2553" s="373"/>
      <c r="E2553" s="13"/>
      <c r="F2553" s="11"/>
      <c r="G2553" s="25"/>
      <c r="H2553" s="31"/>
      <c r="I2553" s="30"/>
      <c r="M2553" s="25"/>
      <c r="N2553" s="31"/>
      <c r="O2553" s="30"/>
      <c r="V2553" s="12"/>
      <c r="W2553" s="12"/>
      <c r="X2553" s="14"/>
      <c r="AB2553" s="25"/>
      <c r="AC2553" s="12"/>
      <c r="AD2553" s="12"/>
      <c r="AK2553" s="12"/>
      <c r="AL2553" s="30"/>
      <c r="AM2553" s="32"/>
      <c r="AQ2553" s="12"/>
      <c r="AR2553" s="12"/>
      <c r="AS2553" s="12"/>
      <c r="AZ2553" s="49"/>
      <c r="BA2553" s="30"/>
      <c r="BB2553" s="12"/>
      <c r="BF2553" s="12"/>
      <c r="BG2553" s="12"/>
      <c r="BH2553" s="12"/>
      <c r="BO2553" s="7"/>
      <c r="BP2553" s="7"/>
      <c r="BQ2553" s="7"/>
      <c r="BU2553" s="7"/>
      <c r="BV2553" s="7"/>
      <c r="BW2553" s="7"/>
      <c r="CD2553" s="7"/>
      <c r="CE2553" s="7"/>
      <c r="CF2553" s="7"/>
      <c r="CJ2553" s="7"/>
      <c r="CK2553" s="7"/>
      <c r="CL2553" s="7"/>
    </row>
    <row r="2554" spans="1:90">
      <c r="A2554" s="11"/>
      <c r="B2554" s="373"/>
      <c r="C2554" s="373"/>
      <c r="D2554" s="373"/>
      <c r="E2554" s="13"/>
      <c r="F2554" s="11"/>
      <c r="G2554" s="25"/>
      <c r="H2554" s="31"/>
      <c r="I2554" s="30"/>
      <c r="M2554" s="25"/>
      <c r="N2554" s="31"/>
      <c r="O2554" s="30"/>
      <c r="V2554" s="12"/>
      <c r="W2554" s="12"/>
      <c r="X2554" s="14"/>
      <c r="AB2554" s="25"/>
      <c r="AC2554" s="12"/>
      <c r="AD2554" s="12"/>
      <c r="AK2554" s="12"/>
      <c r="AL2554" s="30"/>
      <c r="AM2554" s="32"/>
      <c r="AQ2554" s="12"/>
      <c r="AR2554" s="12"/>
      <c r="AS2554" s="12"/>
      <c r="AZ2554" s="49"/>
      <c r="BA2554" s="30"/>
      <c r="BB2554" s="12"/>
      <c r="BF2554" s="12"/>
      <c r="BG2554" s="12"/>
      <c r="BH2554" s="12"/>
      <c r="BO2554" s="7"/>
      <c r="BP2554" s="7"/>
      <c r="BQ2554" s="7"/>
      <c r="BU2554" s="7"/>
      <c r="BV2554" s="7"/>
      <c r="BW2554" s="7"/>
      <c r="CD2554" s="7"/>
      <c r="CE2554" s="7"/>
      <c r="CF2554" s="7"/>
      <c r="CJ2554" s="7"/>
      <c r="CK2554" s="7"/>
      <c r="CL2554" s="7"/>
    </row>
    <row r="2555" spans="1:90">
      <c r="A2555" s="11"/>
      <c r="B2555" s="373"/>
      <c r="C2555" s="373"/>
      <c r="D2555" s="373"/>
      <c r="E2555" s="13"/>
      <c r="F2555" s="11"/>
      <c r="G2555" s="25"/>
      <c r="H2555" s="31"/>
      <c r="I2555" s="30"/>
      <c r="M2555" s="25"/>
      <c r="N2555" s="31"/>
      <c r="O2555" s="30"/>
      <c r="V2555" s="12"/>
      <c r="W2555" s="12"/>
      <c r="X2555" s="14"/>
      <c r="AB2555" s="25"/>
      <c r="AC2555" s="12"/>
      <c r="AD2555" s="12"/>
      <c r="AK2555" s="12"/>
      <c r="AL2555" s="30"/>
      <c r="AM2555" s="32"/>
      <c r="AQ2555" s="12"/>
      <c r="AR2555" s="12"/>
      <c r="AS2555" s="12"/>
      <c r="AZ2555" s="49"/>
      <c r="BA2555" s="30"/>
      <c r="BB2555" s="12"/>
      <c r="BF2555" s="12"/>
      <c r="BG2555" s="12"/>
      <c r="BH2555" s="12"/>
      <c r="BO2555" s="7"/>
      <c r="BP2555" s="7"/>
      <c r="BQ2555" s="7"/>
      <c r="BU2555" s="7"/>
      <c r="BV2555" s="7"/>
      <c r="BW2555" s="7"/>
      <c r="CD2555" s="7"/>
      <c r="CE2555" s="7"/>
      <c r="CF2555" s="7"/>
      <c r="CJ2555" s="7"/>
      <c r="CK2555" s="7"/>
      <c r="CL2555" s="7"/>
    </row>
    <row r="2556" spans="1:90">
      <c r="A2556" s="11"/>
      <c r="B2556" s="373"/>
      <c r="C2556" s="373"/>
      <c r="D2556" s="373"/>
      <c r="E2556" s="13"/>
      <c r="F2556" s="11"/>
      <c r="G2556" s="25"/>
      <c r="H2556" s="31"/>
      <c r="I2556" s="30"/>
      <c r="M2556" s="25"/>
      <c r="N2556" s="31"/>
      <c r="O2556" s="30"/>
      <c r="V2556" s="12"/>
      <c r="W2556" s="12"/>
      <c r="X2556" s="14"/>
      <c r="AB2556" s="25"/>
      <c r="AC2556" s="12"/>
      <c r="AD2556" s="12"/>
      <c r="AK2556" s="12"/>
      <c r="AL2556" s="30"/>
      <c r="AM2556" s="32"/>
      <c r="AQ2556" s="12"/>
      <c r="AR2556" s="12"/>
      <c r="AS2556" s="12"/>
      <c r="AZ2556" s="49"/>
      <c r="BA2556" s="30"/>
      <c r="BB2556" s="12"/>
      <c r="BF2556" s="12"/>
      <c r="BG2556" s="12"/>
      <c r="BH2556" s="12"/>
      <c r="BO2556" s="7"/>
      <c r="BP2556" s="7"/>
      <c r="BQ2556" s="7"/>
      <c r="BU2556" s="7"/>
      <c r="BV2556" s="7"/>
      <c r="BW2556" s="7"/>
      <c r="CD2556" s="7"/>
      <c r="CE2556" s="7"/>
      <c r="CF2556" s="7"/>
      <c r="CJ2556" s="7"/>
      <c r="CK2556" s="7"/>
      <c r="CL2556" s="7"/>
    </row>
    <row r="2557" spans="1:90">
      <c r="A2557" s="11"/>
      <c r="B2557" s="373"/>
      <c r="C2557" s="373"/>
      <c r="D2557" s="373"/>
      <c r="E2557" s="13"/>
      <c r="F2557" s="11"/>
      <c r="G2557" s="25"/>
      <c r="H2557" s="31"/>
      <c r="I2557" s="30"/>
      <c r="M2557" s="25"/>
      <c r="N2557" s="31"/>
      <c r="O2557" s="30"/>
      <c r="V2557" s="12"/>
      <c r="W2557" s="12"/>
      <c r="X2557" s="14"/>
      <c r="AB2557" s="25"/>
      <c r="AC2557" s="12"/>
      <c r="AD2557" s="12"/>
      <c r="AK2557" s="12"/>
      <c r="AL2557" s="30"/>
      <c r="AM2557" s="32"/>
      <c r="AQ2557" s="12"/>
      <c r="AR2557" s="12"/>
      <c r="AS2557" s="12"/>
      <c r="AZ2557" s="49"/>
      <c r="BA2557" s="30"/>
      <c r="BB2557" s="12"/>
      <c r="BF2557" s="12"/>
      <c r="BG2557" s="12"/>
      <c r="BH2557" s="12"/>
      <c r="BO2557" s="7"/>
      <c r="BP2557" s="7"/>
      <c r="BQ2557" s="7"/>
      <c r="BU2557" s="7"/>
      <c r="BV2557" s="7"/>
      <c r="BW2557" s="7"/>
      <c r="CD2557" s="7"/>
      <c r="CE2557" s="7"/>
      <c r="CF2557" s="7"/>
      <c r="CJ2557" s="7"/>
      <c r="CK2557" s="7"/>
      <c r="CL2557" s="7"/>
    </row>
    <row r="2558" spans="1:90">
      <c r="A2558" s="11"/>
      <c r="B2558" s="373"/>
      <c r="C2558" s="373"/>
      <c r="D2558" s="373"/>
      <c r="E2558" s="13"/>
      <c r="F2558" s="11"/>
      <c r="G2558" s="25"/>
      <c r="H2558" s="31"/>
      <c r="I2558" s="30"/>
      <c r="M2558" s="25"/>
      <c r="N2558" s="31"/>
      <c r="O2558" s="30"/>
      <c r="V2558" s="12"/>
      <c r="W2558" s="12"/>
      <c r="X2558" s="14"/>
      <c r="AB2558" s="25"/>
      <c r="AC2558" s="12"/>
      <c r="AD2558" s="12"/>
      <c r="AK2558" s="12"/>
      <c r="AL2558" s="30"/>
      <c r="AM2558" s="32"/>
      <c r="AQ2558" s="12"/>
      <c r="AR2558" s="12"/>
      <c r="AS2558" s="12"/>
      <c r="AZ2558" s="49"/>
      <c r="BA2558" s="30"/>
      <c r="BB2558" s="12"/>
      <c r="BF2558" s="12"/>
      <c r="BG2558" s="12"/>
      <c r="BH2558" s="12"/>
      <c r="BO2558" s="7"/>
      <c r="BP2558" s="7"/>
      <c r="BQ2558" s="7"/>
      <c r="BU2558" s="7"/>
      <c r="BV2558" s="7"/>
      <c r="BW2558" s="7"/>
      <c r="CD2558" s="7"/>
      <c r="CE2558" s="7"/>
      <c r="CF2558" s="7"/>
      <c r="CJ2558" s="7"/>
      <c r="CK2558" s="7"/>
      <c r="CL2558" s="7"/>
    </row>
    <row r="2559" spans="1:90">
      <c r="A2559" s="11"/>
      <c r="B2559" s="373"/>
      <c r="C2559" s="373"/>
      <c r="D2559" s="373"/>
      <c r="E2559" s="13"/>
      <c r="F2559" s="11"/>
      <c r="G2559" s="25"/>
      <c r="H2559" s="31"/>
      <c r="I2559" s="30"/>
      <c r="M2559" s="25"/>
      <c r="N2559" s="31"/>
      <c r="O2559" s="30"/>
      <c r="V2559" s="12"/>
      <c r="W2559" s="12"/>
      <c r="X2559" s="14"/>
      <c r="AB2559" s="25"/>
      <c r="AC2559" s="12"/>
      <c r="AD2559" s="12"/>
      <c r="AK2559" s="12"/>
      <c r="AL2559" s="30"/>
      <c r="AM2559" s="32"/>
      <c r="AQ2559" s="12"/>
      <c r="AR2559" s="12"/>
      <c r="AS2559" s="12"/>
      <c r="AZ2559" s="49"/>
      <c r="BA2559" s="30"/>
      <c r="BB2559" s="12"/>
      <c r="BF2559" s="12"/>
      <c r="BG2559" s="12"/>
      <c r="BH2559" s="12"/>
      <c r="BO2559" s="7"/>
      <c r="BP2559" s="7"/>
      <c r="BQ2559" s="7"/>
      <c r="BU2559" s="7"/>
      <c r="BV2559" s="7"/>
      <c r="BW2559" s="7"/>
      <c r="CD2559" s="7"/>
      <c r="CE2559" s="7"/>
      <c r="CF2559" s="7"/>
      <c r="CJ2559" s="7"/>
      <c r="CK2559" s="7"/>
      <c r="CL2559" s="7"/>
    </row>
    <row r="2560" spans="1:90">
      <c r="A2560" s="11"/>
      <c r="B2560" s="373"/>
      <c r="C2560" s="373"/>
      <c r="D2560" s="373"/>
      <c r="E2560" s="13"/>
      <c r="F2560" s="11"/>
      <c r="G2560" s="25"/>
      <c r="H2560" s="31"/>
      <c r="I2560" s="30"/>
      <c r="M2560" s="25"/>
      <c r="N2560" s="31"/>
      <c r="O2560" s="30"/>
      <c r="V2560" s="12"/>
      <c r="W2560" s="12"/>
      <c r="X2560" s="14"/>
      <c r="AB2560" s="25"/>
      <c r="AC2560" s="12"/>
      <c r="AD2560" s="12"/>
      <c r="AK2560" s="12"/>
      <c r="AL2560" s="30"/>
      <c r="AM2560" s="32"/>
      <c r="AQ2560" s="12"/>
      <c r="AR2560" s="12"/>
      <c r="AS2560" s="12"/>
      <c r="AZ2560" s="49"/>
      <c r="BA2560" s="30"/>
      <c r="BB2560" s="12"/>
      <c r="BF2560" s="12"/>
      <c r="BG2560" s="12"/>
      <c r="BH2560" s="12"/>
      <c r="BO2560" s="7"/>
      <c r="BP2560" s="7"/>
      <c r="BQ2560" s="7"/>
      <c r="BU2560" s="7"/>
      <c r="BV2560" s="7"/>
      <c r="BW2560" s="7"/>
      <c r="CD2560" s="7"/>
      <c r="CE2560" s="7"/>
      <c r="CF2560" s="7"/>
      <c r="CJ2560" s="7"/>
      <c r="CK2560" s="7"/>
      <c r="CL2560" s="7"/>
    </row>
    <row r="2561" spans="1:90">
      <c r="A2561" s="11"/>
      <c r="B2561" s="373"/>
      <c r="C2561" s="373"/>
      <c r="D2561" s="373"/>
      <c r="E2561" s="13"/>
      <c r="F2561" s="11"/>
      <c r="G2561" s="25"/>
      <c r="H2561" s="31"/>
      <c r="I2561" s="30"/>
      <c r="M2561" s="25"/>
      <c r="N2561" s="31"/>
      <c r="O2561" s="30"/>
      <c r="V2561" s="12"/>
      <c r="W2561" s="12"/>
      <c r="X2561" s="14"/>
      <c r="AB2561" s="25"/>
      <c r="AC2561" s="12"/>
      <c r="AD2561" s="12"/>
      <c r="AK2561" s="12"/>
      <c r="AL2561" s="30"/>
      <c r="AM2561" s="32"/>
      <c r="AQ2561" s="12"/>
      <c r="AR2561" s="12"/>
      <c r="AS2561" s="12"/>
      <c r="AZ2561" s="49"/>
      <c r="BA2561" s="30"/>
      <c r="BB2561" s="12"/>
      <c r="BF2561" s="12"/>
      <c r="BG2561" s="12"/>
      <c r="BH2561" s="12"/>
      <c r="BO2561" s="7"/>
      <c r="BP2561" s="7"/>
      <c r="BQ2561" s="7"/>
      <c r="BU2561" s="7"/>
      <c r="BV2561" s="7"/>
      <c r="BW2561" s="7"/>
      <c r="CD2561" s="7"/>
      <c r="CE2561" s="7"/>
      <c r="CF2561" s="7"/>
      <c r="CJ2561" s="7"/>
      <c r="CK2561" s="7"/>
      <c r="CL2561" s="7"/>
    </row>
    <row r="2562" spans="1:90">
      <c r="A2562" s="11"/>
      <c r="B2562" s="373"/>
      <c r="C2562" s="373"/>
      <c r="D2562" s="373"/>
      <c r="E2562" s="13"/>
      <c r="F2562" s="11"/>
      <c r="G2562" s="25"/>
      <c r="H2562" s="31"/>
      <c r="I2562" s="30"/>
      <c r="M2562" s="25"/>
      <c r="N2562" s="31"/>
      <c r="O2562" s="30"/>
      <c r="V2562" s="12"/>
      <c r="W2562" s="12"/>
      <c r="X2562" s="14"/>
      <c r="AB2562" s="25"/>
      <c r="AC2562" s="12"/>
      <c r="AD2562" s="12"/>
      <c r="AK2562" s="12"/>
      <c r="AL2562" s="30"/>
      <c r="AM2562" s="32"/>
      <c r="AQ2562" s="12"/>
      <c r="AR2562" s="12"/>
      <c r="AS2562" s="12"/>
      <c r="AZ2562" s="49"/>
      <c r="BA2562" s="30"/>
      <c r="BB2562" s="12"/>
      <c r="BF2562" s="12"/>
      <c r="BG2562" s="12"/>
      <c r="BH2562" s="12"/>
      <c r="BO2562" s="7"/>
      <c r="BP2562" s="7"/>
      <c r="BQ2562" s="7"/>
      <c r="BU2562" s="7"/>
      <c r="BV2562" s="7"/>
      <c r="BW2562" s="7"/>
      <c r="CD2562" s="7"/>
      <c r="CE2562" s="7"/>
      <c r="CF2562" s="7"/>
      <c r="CJ2562" s="7"/>
      <c r="CK2562" s="7"/>
      <c r="CL2562" s="7"/>
    </row>
    <row r="2563" spans="1:90">
      <c r="A2563" s="11"/>
      <c r="B2563" s="373"/>
      <c r="C2563" s="373"/>
      <c r="D2563" s="373"/>
      <c r="E2563" s="13"/>
      <c r="F2563" s="11"/>
      <c r="G2563" s="25"/>
      <c r="H2563" s="31"/>
      <c r="I2563" s="30"/>
      <c r="M2563" s="25"/>
      <c r="N2563" s="31"/>
      <c r="O2563" s="30"/>
      <c r="V2563" s="12"/>
      <c r="W2563" s="12"/>
      <c r="X2563" s="14"/>
      <c r="AB2563" s="25"/>
      <c r="AC2563" s="12"/>
      <c r="AD2563" s="12"/>
      <c r="AK2563" s="12"/>
      <c r="AL2563" s="30"/>
      <c r="AM2563" s="32"/>
      <c r="AQ2563" s="12"/>
      <c r="AR2563" s="12"/>
      <c r="AS2563" s="12"/>
      <c r="AZ2563" s="49"/>
      <c r="BA2563" s="30"/>
      <c r="BB2563" s="12"/>
      <c r="BF2563" s="12"/>
      <c r="BG2563" s="12"/>
      <c r="BH2563" s="12"/>
      <c r="BO2563" s="7"/>
      <c r="BP2563" s="7"/>
      <c r="BQ2563" s="7"/>
      <c r="BU2563" s="7"/>
      <c r="BV2563" s="7"/>
      <c r="BW2563" s="7"/>
      <c r="CD2563" s="7"/>
      <c r="CE2563" s="7"/>
      <c r="CF2563" s="7"/>
      <c r="CJ2563" s="7"/>
      <c r="CK2563" s="7"/>
      <c r="CL2563" s="7"/>
    </row>
    <row r="2564" spans="1:90">
      <c r="A2564" s="11"/>
      <c r="B2564" s="373"/>
      <c r="C2564" s="373"/>
      <c r="D2564" s="373"/>
      <c r="E2564" s="13"/>
      <c r="F2564" s="11"/>
      <c r="G2564" s="25"/>
      <c r="H2564" s="31"/>
      <c r="I2564" s="30"/>
      <c r="M2564" s="25"/>
      <c r="N2564" s="31"/>
      <c r="O2564" s="30"/>
      <c r="V2564" s="12"/>
      <c r="W2564" s="12"/>
      <c r="X2564" s="14"/>
      <c r="AB2564" s="25"/>
      <c r="AC2564" s="12"/>
      <c r="AD2564" s="12"/>
      <c r="AK2564" s="12"/>
      <c r="AL2564" s="30"/>
      <c r="AM2564" s="32"/>
      <c r="AQ2564" s="12"/>
      <c r="AR2564" s="12"/>
      <c r="AS2564" s="12"/>
      <c r="AZ2564" s="49"/>
      <c r="BA2564" s="30"/>
      <c r="BB2564" s="12"/>
      <c r="BF2564" s="12"/>
      <c r="BG2564" s="12"/>
      <c r="BH2564" s="12"/>
      <c r="BO2564" s="7"/>
      <c r="BP2564" s="7"/>
      <c r="BQ2564" s="7"/>
      <c r="BU2564" s="7"/>
      <c r="BV2564" s="7"/>
      <c r="BW2564" s="7"/>
      <c r="CD2564" s="7"/>
      <c r="CE2564" s="7"/>
      <c r="CF2564" s="7"/>
      <c r="CJ2564" s="7"/>
      <c r="CK2564" s="7"/>
      <c r="CL2564" s="7"/>
    </row>
    <row r="2565" spans="1:90">
      <c r="A2565" s="11"/>
      <c r="B2565" s="373"/>
      <c r="C2565" s="373"/>
      <c r="D2565" s="373"/>
      <c r="E2565" s="13"/>
      <c r="F2565" s="11"/>
      <c r="G2565" s="25"/>
      <c r="H2565" s="31"/>
      <c r="I2565" s="30"/>
      <c r="M2565" s="25"/>
      <c r="N2565" s="31"/>
      <c r="O2565" s="30"/>
      <c r="V2565" s="12"/>
      <c r="W2565" s="12"/>
      <c r="X2565" s="14"/>
      <c r="AB2565" s="25"/>
      <c r="AC2565" s="12"/>
      <c r="AD2565" s="12"/>
      <c r="AK2565" s="12"/>
      <c r="AL2565" s="30"/>
      <c r="AM2565" s="32"/>
      <c r="AQ2565" s="12"/>
      <c r="AR2565" s="12"/>
      <c r="AS2565" s="12"/>
      <c r="AZ2565" s="49"/>
      <c r="BA2565" s="30"/>
      <c r="BB2565" s="12"/>
      <c r="BF2565" s="12"/>
      <c r="BG2565" s="12"/>
      <c r="BH2565" s="12"/>
      <c r="BO2565" s="7"/>
      <c r="BP2565" s="7"/>
      <c r="BQ2565" s="7"/>
      <c r="BU2565" s="7"/>
      <c r="BV2565" s="7"/>
      <c r="BW2565" s="7"/>
      <c r="CD2565" s="7"/>
      <c r="CE2565" s="7"/>
      <c r="CF2565" s="7"/>
      <c r="CJ2565" s="7"/>
      <c r="CK2565" s="7"/>
      <c r="CL2565" s="7"/>
    </row>
    <row r="2566" spans="1:90">
      <c r="A2566" s="11"/>
      <c r="B2566" s="373"/>
      <c r="C2566" s="373"/>
      <c r="D2566" s="373"/>
      <c r="E2566" s="13"/>
      <c r="F2566" s="11"/>
      <c r="G2566" s="25"/>
      <c r="H2566" s="31"/>
      <c r="I2566" s="30"/>
      <c r="M2566" s="25"/>
      <c r="N2566" s="31"/>
      <c r="O2566" s="30"/>
      <c r="V2566" s="12"/>
      <c r="W2566" s="12"/>
      <c r="X2566" s="14"/>
      <c r="AB2566" s="25"/>
      <c r="AC2566" s="12"/>
      <c r="AD2566" s="12"/>
      <c r="AK2566" s="12"/>
      <c r="AL2566" s="30"/>
      <c r="AM2566" s="32"/>
      <c r="AQ2566" s="12"/>
      <c r="AR2566" s="12"/>
      <c r="AS2566" s="12"/>
      <c r="AZ2566" s="49"/>
      <c r="BA2566" s="30"/>
      <c r="BB2566" s="12"/>
      <c r="BF2566" s="12"/>
      <c r="BG2566" s="12"/>
      <c r="BH2566" s="12"/>
      <c r="BO2566" s="7"/>
      <c r="BP2566" s="7"/>
      <c r="BQ2566" s="7"/>
      <c r="BU2566" s="7"/>
      <c r="BV2566" s="7"/>
      <c r="BW2566" s="7"/>
      <c r="CD2566" s="7"/>
      <c r="CE2566" s="7"/>
      <c r="CF2566" s="7"/>
      <c r="CJ2566" s="7"/>
      <c r="CK2566" s="7"/>
      <c r="CL2566" s="7"/>
    </row>
    <row r="2567" spans="1:90">
      <c r="A2567" s="11"/>
      <c r="B2567" s="373"/>
      <c r="C2567" s="373"/>
      <c r="D2567" s="373"/>
      <c r="E2567" s="13"/>
      <c r="F2567" s="11"/>
      <c r="G2567" s="25"/>
      <c r="H2567" s="31"/>
      <c r="I2567" s="30"/>
      <c r="M2567" s="25"/>
      <c r="N2567" s="31"/>
      <c r="O2567" s="30"/>
      <c r="V2567" s="12"/>
      <c r="W2567" s="12"/>
      <c r="X2567" s="14"/>
      <c r="AB2567" s="25"/>
      <c r="AC2567" s="12"/>
      <c r="AD2567" s="12"/>
      <c r="AK2567" s="12"/>
      <c r="AL2567" s="30"/>
      <c r="AM2567" s="32"/>
      <c r="AQ2567" s="12"/>
      <c r="AR2567" s="12"/>
      <c r="AS2567" s="12"/>
      <c r="AZ2567" s="49"/>
      <c r="BA2567" s="30"/>
      <c r="BB2567" s="12"/>
      <c r="BF2567" s="12"/>
      <c r="BG2567" s="12"/>
      <c r="BH2567" s="12"/>
      <c r="BO2567" s="7"/>
      <c r="BP2567" s="7"/>
      <c r="BQ2567" s="7"/>
      <c r="BU2567" s="7"/>
      <c r="BV2567" s="7"/>
      <c r="BW2567" s="7"/>
      <c r="CD2567" s="7"/>
      <c r="CE2567" s="7"/>
      <c r="CF2567" s="7"/>
      <c r="CJ2567" s="7"/>
      <c r="CK2567" s="7"/>
      <c r="CL2567" s="7"/>
    </row>
    <row r="2568" spans="1:90">
      <c r="A2568" s="11"/>
      <c r="B2568" s="373"/>
      <c r="C2568" s="373"/>
      <c r="D2568" s="373"/>
      <c r="E2568" s="13"/>
      <c r="F2568" s="11"/>
      <c r="G2568" s="25"/>
      <c r="H2568" s="31"/>
      <c r="I2568" s="30"/>
      <c r="M2568" s="25"/>
      <c r="N2568" s="31"/>
      <c r="O2568" s="30"/>
      <c r="V2568" s="12"/>
      <c r="W2568" s="12"/>
      <c r="X2568" s="14"/>
      <c r="AB2568" s="25"/>
      <c r="AC2568" s="12"/>
      <c r="AD2568" s="12"/>
      <c r="AK2568" s="12"/>
      <c r="AL2568" s="30"/>
      <c r="AM2568" s="32"/>
      <c r="AQ2568" s="12"/>
      <c r="AR2568" s="12"/>
      <c r="AS2568" s="12"/>
      <c r="AZ2568" s="49"/>
      <c r="BA2568" s="30"/>
      <c r="BB2568" s="12"/>
      <c r="BF2568" s="12"/>
      <c r="BG2568" s="12"/>
      <c r="BH2568" s="12"/>
      <c r="BO2568" s="7"/>
      <c r="BP2568" s="7"/>
      <c r="BQ2568" s="7"/>
      <c r="BU2568" s="7"/>
      <c r="BV2568" s="7"/>
      <c r="BW2568" s="7"/>
      <c r="CD2568" s="7"/>
      <c r="CE2568" s="7"/>
      <c r="CF2568" s="7"/>
      <c r="CJ2568" s="7"/>
      <c r="CK2568" s="7"/>
      <c r="CL2568" s="7"/>
    </row>
    <row r="2569" spans="1:90">
      <c r="A2569" s="11"/>
      <c r="B2569" s="373"/>
      <c r="C2569" s="373"/>
      <c r="D2569" s="373"/>
      <c r="E2569" s="13"/>
      <c r="F2569" s="11"/>
      <c r="G2569" s="25"/>
      <c r="H2569" s="31"/>
      <c r="I2569" s="30"/>
      <c r="M2569" s="25"/>
      <c r="N2569" s="31"/>
      <c r="O2569" s="30"/>
      <c r="V2569" s="12"/>
      <c r="W2569" s="12"/>
      <c r="X2569" s="14"/>
      <c r="AB2569" s="25"/>
      <c r="AC2569" s="12"/>
      <c r="AD2569" s="12"/>
      <c r="AK2569" s="12"/>
      <c r="AL2569" s="30"/>
      <c r="AM2569" s="32"/>
      <c r="AQ2569" s="12"/>
      <c r="AR2569" s="12"/>
      <c r="AS2569" s="12"/>
      <c r="AZ2569" s="49"/>
      <c r="BA2569" s="30"/>
      <c r="BB2569" s="12"/>
      <c r="BF2569" s="12"/>
      <c r="BG2569" s="12"/>
      <c r="BH2569" s="12"/>
      <c r="BO2569" s="7"/>
      <c r="BP2569" s="7"/>
      <c r="BQ2569" s="7"/>
      <c r="BU2569" s="7"/>
      <c r="BV2569" s="7"/>
      <c r="BW2569" s="7"/>
      <c r="CD2569" s="7"/>
      <c r="CE2569" s="7"/>
      <c r="CF2569" s="7"/>
      <c r="CJ2569" s="7"/>
      <c r="CK2569" s="7"/>
      <c r="CL2569" s="7"/>
    </row>
    <row r="2570" spans="1:90">
      <c r="A2570" s="11"/>
      <c r="B2570" s="373"/>
      <c r="C2570" s="373"/>
      <c r="D2570" s="373"/>
      <c r="E2570" s="13"/>
      <c r="F2570" s="11"/>
      <c r="G2570" s="25"/>
      <c r="H2570" s="31"/>
      <c r="I2570" s="30"/>
      <c r="M2570" s="25"/>
      <c r="N2570" s="31"/>
      <c r="O2570" s="30"/>
      <c r="V2570" s="12"/>
      <c r="W2570" s="12"/>
      <c r="X2570" s="14"/>
      <c r="AB2570" s="25"/>
      <c r="AC2570" s="12"/>
      <c r="AD2570" s="12"/>
      <c r="AK2570" s="12"/>
      <c r="AL2570" s="30"/>
      <c r="AM2570" s="32"/>
      <c r="AQ2570" s="12"/>
      <c r="AR2570" s="12"/>
      <c r="AS2570" s="12"/>
      <c r="AZ2570" s="49"/>
      <c r="BA2570" s="30"/>
      <c r="BB2570" s="12"/>
      <c r="BF2570" s="12"/>
      <c r="BG2570" s="12"/>
      <c r="BH2570" s="12"/>
      <c r="BO2570" s="7"/>
      <c r="BP2570" s="7"/>
      <c r="BQ2570" s="7"/>
      <c r="BU2570" s="7"/>
      <c r="BV2570" s="7"/>
      <c r="BW2570" s="7"/>
      <c r="CD2570" s="7"/>
      <c r="CE2570" s="7"/>
      <c r="CF2570" s="7"/>
      <c r="CJ2570" s="7"/>
      <c r="CK2570" s="7"/>
      <c r="CL2570" s="7"/>
    </row>
    <row r="2571" spans="1:90">
      <c r="A2571" s="11"/>
      <c r="B2571" s="373"/>
      <c r="C2571" s="373"/>
      <c r="D2571" s="373"/>
      <c r="E2571" s="13"/>
      <c r="F2571" s="11"/>
      <c r="G2571" s="25"/>
      <c r="H2571" s="31"/>
      <c r="I2571" s="30"/>
      <c r="M2571" s="25"/>
      <c r="N2571" s="31"/>
      <c r="O2571" s="30"/>
      <c r="V2571" s="12"/>
      <c r="W2571" s="12"/>
      <c r="X2571" s="14"/>
      <c r="AB2571" s="25"/>
      <c r="AC2571" s="12"/>
      <c r="AD2571" s="12"/>
      <c r="AK2571" s="12"/>
      <c r="AL2571" s="30"/>
      <c r="AM2571" s="32"/>
      <c r="AQ2571" s="12"/>
      <c r="AR2571" s="12"/>
      <c r="AS2571" s="12"/>
      <c r="AZ2571" s="49"/>
      <c r="BA2571" s="30"/>
      <c r="BB2571" s="12"/>
      <c r="BF2571" s="12"/>
      <c r="BG2571" s="12"/>
      <c r="BH2571" s="12"/>
      <c r="BO2571" s="7"/>
      <c r="BP2571" s="7"/>
      <c r="BQ2571" s="7"/>
      <c r="BU2571" s="7"/>
      <c r="BV2571" s="7"/>
      <c r="BW2571" s="7"/>
      <c r="CD2571" s="7"/>
      <c r="CE2571" s="7"/>
      <c r="CF2571" s="7"/>
      <c r="CJ2571" s="7"/>
      <c r="CK2571" s="7"/>
      <c r="CL2571" s="7"/>
    </row>
    <row r="2572" spans="1:90">
      <c r="A2572" s="11"/>
      <c r="B2572" s="373"/>
      <c r="C2572" s="373"/>
      <c r="D2572" s="373"/>
      <c r="E2572" s="13"/>
      <c r="F2572" s="11"/>
      <c r="G2572" s="25"/>
      <c r="H2572" s="31"/>
      <c r="I2572" s="30"/>
      <c r="M2572" s="25"/>
      <c r="N2572" s="31"/>
      <c r="O2572" s="30"/>
      <c r="V2572" s="12"/>
      <c r="W2572" s="12"/>
      <c r="X2572" s="14"/>
      <c r="AB2572" s="25"/>
      <c r="AC2572" s="12"/>
      <c r="AD2572" s="12"/>
      <c r="AK2572" s="12"/>
      <c r="AL2572" s="30"/>
      <c r="AM2572" s="32"/>
      <c r="AQ2572" s="12"/>
      <c r="AR2572" s="12"/>
      <c r="AS2572" s="12"/>
      <c r="AZ2572" s="49"/>
      <c r="BA2572" s="30"/>
      <c r="BB2572" s="12"/>
      <c r="BF2572" s="12"/>
      <c r="BG2572" s="12"/>
      <c r="BH2572" s="12"/>
      <c r="BO2572" s="7"/>
      <c r="BP2572" s="7"/>
      <c r="BQ2572" s="7"/>
      <c r="BU2572" s="7"/>
      <c r="BV2572" s="7"/>
      <c r="BW2572" s="7"/>
      <c r="CD2572" s="7"/>
      <c r="CE2572" s="7"/>
      <c r="CF2572" s="7"/>
      <c r="CJ2572" s="7"/>
      <c r="CK2572" s="7"/>
      <c r="CL2572" s="7"/>
    </row>
    <row r="2573" spans="1:90">
      <c r="A2573" s="11"/>
      <c r="B2573" s="373"/>
      <c r="C2573" s="373"/>
      <c r="D2573" s="373"/>
      <c r="E2573" s="13"/>
      <c r="F2573" s="11"/>
      <c r="G2573" s="25"/>
      <c r="H2573" s="31"/>
      <c r="I2573" s="30"/>
      <c r="M2573" s="25"/>
      <c r="N2573" s="31"/>
      <c r="O2573" s="30"/>
      <c r="V2573" s="12"/>
      <c r="W2573" s="12"/>
      <c r="X2573" s="14"/>
      <c r="AB2573" s="25"/>
      <c r="AC2573" s="12"/>
      <c r="AD2573" s="12"/>
      <c r="AK2573" s="12"/>
      <c r="AL2573" s="30"/>
      <c r="AM2573" s="32"/>
      <c r="AQ2573" s="12"/>
      <c r="AR2573" s="12"/>
      <c r="AS2573" s="12"/>
      <c r="AZ2573" s="49"/>
      <c r="BA2573" s="30"/>
      <c r="BB2573" s="12"/>
      <c r="BF2573" s="12"/>
      <c r="BG2573" s="12"/>
      <c r="BH2573" s="12"/>
      <c r="BO2573" s="7"/>
      <c r="BP2573" s="7"/>
      <c r="BQ2573" s="7"/>
      <c r="BU2573" s="7"/>
      <c r="BV2573" s="7"/>
      <c r="BW2573" s="7"/>
      <c r="CD2573" s="7"/>
      <c r="CE2573" s="7"/>
      <c r="CF2573" s="7"/>
      <c r="CJ2573" s="7"/>
      <c r="CK2573" s="7"/>
      <c r="CL2573" s="7"/>
    </row>
    <row r="2574" spans="1:90">
      <c r="A2574" s="11"/>
      <c r="B2574" s="373"/>
      <c r="C2574" s="373"/>
      <c r="D2574" s="373"/>
      <c r="E2574" s="13"/>
      <c r="F2574" s="11"/>
      <c r="G2574" s="25"/>
      <c r="H2574" s="31"/>
      <c r="I2574" s="30"/>
      <c r="M2574" s="25"/>
      <c r="N2574" s="31"/>
      <c r="O2574" s="30"/>
      <c r="V2574" s="12"/>
      <c r="W2574" s="12"/>
      <c r="X2574" s="14"/>
      <c r="AB2574" s="25"/>
      <c r="AC2574" s="12"/>
      <c r="AD2574" s="12"/>
      <c r="AK2574" s="12"/>
      <c r="AL2574" s="30"/>
      <c r="AM2574" s="32"/>
      <c r="AQ2574" s="12"/>
      <c r="AR2574" s="12"/>
      <c r="AS2574" s="12"/>
      <c r="AZ2574" s="49"/>
      <c r="BA2574" s="30"/>
      <c r="BB2574" s="12"/>
      <c r="BF2574" s="12"/>
      <c r="BG2574" s="12"/>
      <c r="BH2574" s="12"/>
      <c r="BO2574" s="7"/>
      <c r="BP2574" s="7"/>
      <c r="BQ2574" s="7"/>
      <c r="BU2574" s="7"/>
      <c r="BV2574" s="7"/>
      <c r="BW2574" s="7"/>
      <c r="CD2574" s="7"/>
      <c r="CE2574" s="7"/>
      <c r="CF2574" s="7"/>
      <c r="CJ2574" s="7"/>
      <c r="CK2574" s="7"/>
      <c r="CL2574" s="7"/>
    </row>
    <row r="2575" spans="1:90">
      <c r="A2575" s="11"/>
      <c r="B2575" s="373"/>
      <c r="C2575" s="373"/>
      <c r="D2575" s="373"/>
      <c r="E2575" s="13"/>
      <c r="F2575" s="11"/>
      <c r="G2575" s="25"/>
      <c r="H2575" s="31"/>
      <c r="I2575" s="30"/>
      <c r="M2575" s="25"/>
      <c r="N2575" s="31"/>
      <c r="O2575" s="30"/>
      <c r="V2575" s="12"/>
      <c r="W2575" s="12"/>
      <c r="X2575" s="14"/>
      <c r="AB2575" s="25"/>
      <c r="AC2575" s="12"/>
      <c r="AD2575" s="12"/>
      <c r="AK2575" s="12"/>
      <c r="AL2575" s="30"/>
      <c r="AM2575" s="32"/>
      <c r="AQ2575" s="12"/>
      <c r="AR2575" s="12"/>
      <c r="AS2575" s="12"/>
      <c r="AZ2575" s="49"/>
      <c r="BA2575" s="30"/>
      <c r="BB2575" s="12"/>
      <c r="BF2575" s="12"/>
      <c r="BG2575" s="12"/>
      <c r="BH2575" s="12"/>
      <c r="BO2575" s="7"/>
      <c r="BP2575" s="7"/>
      <c r="BQ2575" s="7"/>
      <c r="BU2575" s="7"/>
      <c r="BV2575" s="7"/>
      <c r="BW2575" s="7"/>
      <c r="CD2575" s="7"/>
      <c r="CE2575" s="7"/>
      <c r="CF2575" s="7"/>
      <c r="CJ2575" s="7"/>
      <c r="CK2575" s="7"/>
      <c r="CL2575" s="7"/>
    </row>
    <row r="2576" spans="1:90">
      <c r="A2576" s="11"/>
      <c r="B2576" s="373"/>
      <c r="C2576" s="373"/>
      <c r="D2576" s="373"/>
      <c r="E2576" s="13"/>
      <c r="F2576" s="11"/>
      <c r="G2576" s="25"/>
      <c r="H2576" s="31"/>
      <c r="I2576" s="30"/>
      <c r="M2576" s="25"/>
      <c r="N2576" s="31"/>
      <c r="O2576" s="30"/>
      <c r="V2576" s="12"/>
      <c r="W2576" s="12"/>
      <c r="X2576" s="14"/>
      <c r="AB2576" s="25"/>
      <c r="AC2576" s="12"/>
      <c r="AD2576" s="12"/>
      <c r="AK2576" s="12"/>
      <c r="AL2576" s="30"/>
      <c r="AM2576" s="32"/>
      <c r="AQ2576" s="12"/>
      <c r="AR2576" s="12"/>
      <c r="AS2576" s="12"/>
      <c r="AZ2576" s="49"/>
      <c r="BA2576" s="30"/>
      <c r="BB2576" s="12"/>
      <c r="BF2576" s="12"/>
      <c r="BG2576" s="12"/>
      <c r="BH2576" s="12"/>
      <c r="BO2576" s="7"/>
      <c r="BP2576" s="7"/>
      <c r="BQ2576" s="7"/>
      <c r="BU2576" s="7"/>
      <c r="BV2576" s="7"/>
      <c r="BW2576" s="7"/>
      <c r="CD2576" s="7"/>
      <c r="CE2576" s="7"/>
      <c r="CF2576" s="7"/>
      <c r="CJ2576" s="7"/>
      <c r="CK2576" s="7"/>
      <c r="CL2576" s="7"/>
    </row>
    <row r="2577" spans="1:90">
      <c r="A2577" s="11"/>
      <c r="B2577" s="373"/>
      <c r="C2577" s="373"/>
      <c r="D2577" s="373"/>
      <c r="E2577" s="13"/>
      <c r="F2577" s="11"/>
      <c r="G2577" s="25"/>
      <c r="H2577" s="31"/>
      <c r="I2577" s="30"/>
      <c r="M2577" s="25"/>
      <c r="N2577" s="31"/>
      <c r="O2577" s="30"/>
      <c r="V2577" s="12"/>
      <c r="W2577" s="12"/>
      <c r="X2577" s="14"/>
      <c r="AB2577" s="25"/>
      <c r="AC2577" s="12"/>
      <c r="AD2577" s="12"/>
      <c r="AK2577" s="12"/>
      <c r="AL2577" s="30"/>
      <c r="AM2577" s="32"/>
      <c r="AQ2577" s="12"/>
      <c r="AR2577" s="12"/>
      <c r="AS2577" s="12"/>
      <c r="AZ2577" s="49"/>
      <c r="BA2577" s="30"/>
      <c r="BB2577" s="12"/>
      <c r="BF2577" s="12"/>
      <c r="BG2577" s="12"/>
      <c r="BH2577" s="12"/>
      <c r="BO2577" s="7"/>
      <c r="BP2577" s="7"/>
      <c r="BQ2577" s="7"/>
      <c r="BU2577" s="7"/>
      <c r="BV2577" s="7"/>
      <c r="BW2577" s="7"/>
      <c r="CD2577" s="7"/>
      <c r="CE2577" s="7"/>
      <c r="CF2577" s="7"/>
      <c r="CJ2577" s="7"/>
      <c r="CK2577" s="7"/>
      <c r="CL2577" s="7"/>
    </row>
    <row r="2578" spans="1:90">
      <c r="A2578" s="11"/>
      <c r="B2578" s="373"/>
      <c r="C2578" s="373"/>
      <c r="D2578" s="373"/>
      <c r="E2578" s="13"/>
      <c r="F2578" s="11"/>
      <c r="G2578" s="25"/>
      <c r="H2578" s="31"/>
      <c r="I2578" s="30"/>
      <c r="M2578" s="25"/>
      <c r="N2578" s="31"/>
      <c r="O2578" s="30"/>
      <c r="V2578" s="12"/>
      <c r="W2578" s="12"/>
      <c r="X2578" s="14"/>
      <c r="AB2578" s="25"/>
      <c r="AC2578" s="12"/>
      <c r="AD2578" s="12"/>
      <c r="AK2578" s="12"/>
      <c r="AL2578" s="30"/>
      <c r="AM2578" s="32"/>
      <c r="AQ2578" s="12"/>
      <c r="AR2578" s="12"/>
      <c r="AS2578" s="12"/>
      <c r="AZ2578" s="49"/>
      <c r="BA2578" s="30"/>
      <c r="BB2578" s="12"/>
      <c r="BF2578" s="12"/>
      <c r="BG2578" s="12"/>
      <c r="BH2578" s="12"/>
      <c r="BO2578" s="7"/>
      <c r="BP2578" s="7"/>
      <c r="BQ2578" s="7"/>
      <c r="BU2578" s="7"/>
      <c r="BV2578" s="7"/>
      <c r="BW2578" s="7"/>
      <c r="CD2578" s="7"/>
      <c r="CE2578" s="7"/>
      <c r="CF2578" s="7"/>
      <c r="CJ2578" s="7"/>
      <c r="CK2578" s="7"/>
      <c r="CL2578" s="7"/>
    </row>
    <row r="2579" spans="1:90">
      <c r="A2579" s="11"/>
      <c r="B2579" s="373"/>
      <c r="C2579" s="373"/>
      <c r="D2579" s="373"/>
      <c r="E2579" s="13"/>
      <c r="F2579" s="11"/>
      <c r="G2579" s="25"/>
      <c r="H2579" s="31"/>
      <c r="I2579" s="30"/>
      <c r="M2579" s="25"/>
      <c r="N2579" s="31"/>
      <c r="O2579" s="30"/>
      <c r="V2579" s="12"/>
      <c r="W2579" s="12"/>
      <c r="X2579" s="14"/>
      <c r="AB2579" s="25"/>
      <c r="AC2579" s="12"/>
      <c r="AD2579" s="12"/>
      <c r="AK2579" s="12"/>
      <c r="AL2579" s="30"/>
      <c r="AM2579" s="32"/>
      <c r="AQ2579" s="12"/>
      <c r="AR2579" s="12"/>
      <c r="AS2579" s="12"/>
      <c r="AZ2579" s="49"/>
      <c r="BA2579" s="30"/>
      <c r="BB2579" s="12"/>
      <c r="BF2579" s="12"/>
      <c r="BG2579" s="12"/>
      <c r="BH2579" s="12"/>
      <c r="BO2579" s="7"/>
      <c r="BP2579" s="7"/>
      <c r="BQ2579" s="7"/>
      <c r="BU2579" s="7"/>
      <c r="BV2579" s="7"/>
      <c r="BW2579" s="7"/>
      <c r="CD2579" s="7"/>
      <c r="CE2579" s="7"/>
      <c r="CF2579" s="7"/>
      <c r="CJ2579" s="7"/>
      <c r="CK2579" s="7"/>
      <c r="CL2579" s="7"/>
    </row>
    <row r="2580" spans="1:90">
      <c r="A2580" s="11"/>
      <c r="B2580" s="373"/>
      <c r="C2580" s="373"/>
      <c r="D2580" s="373"/>
      <c r="E2580" s="13"/>
      <c r="F2580" s="11"/>
      <c r="G2580" s="25"/>
      <c r="H2580" s="31"/>
      <c r="I2580" s="30"/>
      <c r="M2580" s="25"/>
      <c r="N2580" s="31"/>
      <c r="O2580" s="30"/>
      <c r="V2580" s="12"/>
      <c r="W2580" s="12"/>
      <c r="X2580" s="14"/>
      <c r="AB2580" s="25"/>
      <c r="AC2580" s="12"/>
      <c r="AD2580" s="12"/>
      <c r="AK2580" s="12"/>
      <c r="AL2580" s="30"/>
      <c r="AM2580" s="32"/>
      <c r="AQ2580" s="12"/>
      <c r="AR2580" s="12"/>
      <c r="AS2580" s="12"/>
      <c r="AZ2580" s="49"/>
      <c r="BA2580" s="30"/>
      <c r="BB2580" s="12"/>
      <c r="BF2580" s="12"/>
      <c r="BG2580" s="12"/>
      <c r="BH2580" s="12"/>
      <c r="BO2580" s="7"/>
      <c r="BP2580" s="7"/>
      <c r="BQ2580" s="7"/>
      <c r="BU2580" s="7"/>
      <c r="BV2580" s="7"/>
      <c r="BW2580" s="7"/>
      <c r="CD2580" s="7"/>
      <c r="CE2580" s="7"/>
      <c r="CF2580" s="7"/>
      <c r="CJ2580" s="7"/>
      <c r="CK2580" s="7"/>
      <c r="CL2580" s="7"/>
    </row>
    <row r="2581" spans="1:90">
      <c r="A2581" s="11"/>
      <c r="B2581" s="373"/>
      <c r="C2581" s="373"/>
      <c r="D2581" s="373"/>
      <c r="E2581" s="13"/>
      <c r="F2581" s="11"/>
      <c r="G2581" s="25"/>
      <c r="H2581" s="31"/>
      <c r="I2581" s="30"/>
      <c r="M2581" s="25"/>
      <c r="N2581" s="31"/>
      <c r="O2581" s="30"/>
      <c r="V2581" s="12"/>
      <c r="W2581" s="12"/>
      <c r="X2581" s="14"/>
      <c r="AB2581" s="25"/>
      <c r="AC2581" s="12"/>
      <c r="AD2581" s="12"/>
      <c r="AK2581" s="12"/>
      <c r="AL2581" s="30"/>
      <c r="AM2581" s="32"/>
      <c r="AQ2581" s="12"/>
      <c r="AR2581" s="12"/>
      <c r="AS2581" s="12"/>
      <c r="AZ2581" s="49"/>
      <c r="BA2581" s="30"/>
      <c r="BB2581" s="12"/>
      <c r="BF2581" s="12"/>
      <c r="BG2581" s="12"/>
      <c r="BH2581" s="12"/>
      <c r="BO2581" s="7"/>
      <c r="BP2581" s="7"/>
      <c r="BQ2581" s="7"/>
      <c r="BU2581" s="7"/>
      <c r="BV2581" s="7"/>
      <c r="BW2581" s="7"/>
      <c r="CD2581" s="7"/>
      <c r="CE2581" s="7"/>
      <c r="CF2581" s="7"/>
      <c r="CJ2581" s="7"/>
      <c r="CK2581" s="7"/>
      <c r="CL2581" s="7"/>
    </row>
    <row r="2582" spans="1:90">
      <c r="A2582" s="11"/>
      <c r="B2582" s="373"/>
      <c r="C2582" s="373"/>
      <c r="D2582" s="373"/>
      <c r="E2582" s="13"/>
      <c r="F2582" s="11"/>
      <c r="G2582" s="25"/>
      <c r="H2582" s="31"/>
      <c r="I2582" s="30"/>
      <c r="M2582" s="25"/>
      <c r="N2582" s="31"/>
      <c r="O2582" s="30"/>
      <c r="V2582" s="12"/>
      <c r="W2582" s="12"/>
      <c r="X2582" s="14"/>
      <c r="AB2582" s="25"/>
      <c r="AC2582" s="12"/>
      <c r="AD2582" s="12"/>
      <c r="AK2582" s="12"/>
      <c r="AL2582" s="30"/>
      <c r="AM2582" s="32"/>
      <c r="AQ2582" s="12"/>
      <c r="AR2582" s="12"/>
      <c r="AS2582" s="12"/>
      <c r="AZ2582" s="49"/>
      <c r="BA2582" s="30"/>
      <c r="BB2582" s="12"/>
      <c r="BF2582" s="12"/>
      <c r="BG2582" s="12"/>
      <c r="BH2582" s="12"/>
      <c r="BO2582" s="7"/>
      <c r="BP2582" s="7"/>
      <c r="BQ2582" s="7"/>
      <c r="BU2582" s="7"/>
      <c r="BV2582" s="7"/>
      <c r="BW2582" s="7"/>
      <c r="CD2582" s="7"/>
      <c r="CE2582" s="7"/>
      <c r="CF2582" s="7"/>
      <c r="CJ2582" s="7"/>
      <c r="CK2582" s="7"/>
      <c r="CL2582" s="7"/>
    </row>
    <row r="2583" spans="1:90">
      <c r="A2583" s="11"/>
      <c r="B2583" s="373"/>
      <c r="C2583" s="373"/>
      <c r="D2583" s="373"/>
      <c r="E2583" s="13"/>
      <c r="F2583" s="11"/>
      <c r="G2583" s="25"/>
      <c r="H2583" s="31"/>
      <c r="I2583" s="30"/>
      <c r="M2583" s="25"/>
      <c r="N2583" s="31"/>
      <c r="O2583" s="30"/>
      <c r="V2583" s="12"/>
      <c r="W2583" s="12"/>
      <c r="X2583" s="14"/>
      <c r="AB2583" s="25"/>
      <c r="AC2583" s="12"/>
      <c r="AD2583" s="12"/>
      <c r="AK2583" s="12"/>
      <c r="AL2583" s="30"/>
      <c r="AM2583" s="32"/>
      <c r="AQ2583" s="12"/>
      <c r="AR2583" s="12"/>
      <c r="AS2583" s="12"/>
      <c r="AZ2583" s="49"/>
      <c r="BA2583" s="30"/>
      <c r="BB2583" s="12"/>
      <c r="BF2583" s="12"/>
      <c r="BG2583" s="12"/>
      <c r="BH2583" s="12"/>
      <c r="BO2583" s="7"/>
      <c r="BP2583" s="7"/>
      <c r="BQ2583" s="7"/>
      <c r="BU2583" s="7"/>
      <c r="BV2583" s="7"/>
      <c r="BW2583" s="7"/>
      <c r="CD2583" s="7"/>
      <c r="CE2583" s="7"/>
      <c r="CF2583" s="7"/>
      <c r="CJ2583" s="7"/>
      <c r="CK2583" s="7"/>
      <c r="CL2583" s="7"/>
    </row>
    <row r="2584" spans="1:90">
      <c r="A2584" s="11"/>
      <c r="B2584" s="373"/>
      <c r="C2584" s="373"/>
      <c r="D2584" s="373"/>
      <c r="E2584" s="13"/>
      <c r="F2584" s="11"/>
      <c r="G2584" s="25"/>
      <c r="H2584" s="31"/>
      <c r="I2584" s="30"/>
      <c r="M2584" s="25"/>
      <c r="N2584" s="31"/>
      <c r="O2584" s="30"/>
      <c r="V2584" s="12"/>
      <c r="W2584" s="12"/>
      <c r="X2584" s="14"/>
      <c r="AB2584" s="25"/>
      <c r="AC2584" s="12"/>
      <c r="AD2584" s="12"/>
      <c r="AK2584" s="12"/>
      <c r="AL2584" s="30"/>
      <c r="AM2584" s="32"/>
      <c r="AQ2584" s="12"/>
      <c r="AR2584" s="12"/>
      <c r="AS2584" s="12"/>
      <c r="AZ2584" s="49"/>
      <c r="BA2584" s="30"/>
      <c r="BB2584" s="12"/>
      <c r="BF2584" s="12"/>
      <c r="BG2584" s="12"/>
      <c r="BH2584" s="12"/>
      <c r="BO2584" s="7"/>
      <c r="BP2584" s="7"/>
      <c r="BQ2584" s="7"/>
      <c r="BU2584" s="7"/>
      <c r="BV2584" s="7"/>
      <c r="BW2584" s="7"/>
      <c r="CD2584" s="7"/>
      <c r="CE2584" s="7"/>
      <c r="CF2584" s="7"/>
      <c r="CJ2584" s="7"/>
      <c r="CK2584" s="7"/>
      <c r="CL2584" s="7"/>
    </row>
    <row r="2585" spans="1:90">
      <c r="A2585" s="11"/>
      <c r="B2585" s="373"/>
      <c r="C2585" s="373"/>
      <c r="D2585" s="373"/>
      <c r="E2585" s="13"/>
      <c r="F2585" s="11"/>
      <c r="G2585" s="25"/>
      <c r="H2585" s="31"/>
      <c r="I2585" s="30"/>
      <c r="M2585" s="25"/>
      <c r="N2585" s="31"/>
      <c r="O2585" s="30"/>
      <c r="V2585" s="12"/>
      <c r="W2585" s="12"/>
      <c r="X2585" s="14"/>
      <c r="AB2585" s="25"/>
      <c r="AC2585" s="12"/>
      <c r="AD2585" s="12"/>
      <c r="AK2585" s="12"/>
      <c r="AL2585" s="30"/>
      <c r="AM2585" s="32"/>
      <c r="AQ2585" s="12"/>
      <c r="AR2585" s="12"/>
      <c r="AS2585" s="12"/>
      <c r="AZ2585" s="49"/>
      <c r="BA2585" s="30"/>
      <c r="BB2585" s="12"/>
      <c r="BF2585" s="12"/>
      <c r="BG2585" s="12"/>
      <c r="BH2585" s="12"/>
      <c r="BO2585" s="7"/>
      <c r="BP2585" s="7"/>
      <c r="BQ2585" s="7"/>
      <c r="BU2585" s="7"/>
      <c r="BV2585" s="7"/>
      <c r="BW2585" s="7"/>
      <c r="CD2585" s="7"/>
      <c r="CE2585" s="7"/>
      <c r="CF2585" s="7"/>
      <c r="CJ2585" s="7"/>
      <c r="CK2585" s="7"/>
      <c r="CL2585" s="7"/>
    </row>
    <row r="2586" spans="1:90">
      <c r="A2586" s="11"/>
      <c r="B2586" s="373"/>
      <c r="C2586" s="373"/>
      <c r="D2586" s="373"/>
      <c r="E2586" s="13"/>
      <c r="F2586" s="11"/>
      <c r="G2586" s="25"/>
      <c r="H2586" s="31"/>
      <c r="I2586" s="30"/>
      <c r="M2586" s="25"/>
      <c r="N2586" s="31"/>
      <c r="O2586" s="30"/>
      <c r="V2586" s="12"/>
      <c r="W2586" s="12"/>
      <c r="X2586" s="14"/>
      <c r="AB2586" s="25"/>
      <c r="AC2586" s="12"/>
      <c r="AD2586" s="12"/>
      <c r="AK2586" s="12"/>
      <c r="AL2586" s="30"/>
      <c r="AM2586" s="32"/>
      <c r="AQ2586" s="12"/>
      <c r="AR2586" s="12"/>
      <c r="AS2586" s="12"/>
      <c r="AZ2586" s="49"/>
      <c r="BA2586" s="30"/>
      <c r="BB2586" s="12"/>
      <c r="BF2586" s="12"/>
      <c r="BG2586" s="12"/>
      <c r="BH2586" s="12"/>
      <c r="BO2586" s="7"/>
      <c r="BP2586" s="7"/>
      <c r="BQ2586" s="7"/>
      <c r="BU2586" s="7"/>
      <c r="BV2586" s="7"/>
      <c r="BW2586" s="7"/>
      <c r="CD2586" s="7"/>
      <c r="CE2586" s="7"/>
      <c r="CF2586" s="7"/>
      <c r="CJ2586" s="7"/>
      <c r="CK2586" s="7"/>
      <c r="CL2586" s="7"/>
    </row>
    <row r="2587" spans="1:90">
      <c r="A2587" s="11"/>
      <c r="B2587" s="373"/>
      <c r="C2587" s="373"/>
      <c r="D2587" s="373"/>
      <c r="E2587" s="13"/>
      <c r="F2587" s="11"/>
      <c r="G2587" s="25"/>
      <c r="H2587" s="31"/>
      <c r="I2587" s="30"/>
      <c r="M2587" s="25"/>
      <c r="N2587" s="31"/>
      <c r="O2587" s="30"/>
      <c r="V2587" s="12"/>
      <c r="W2587" s="12"/>
      <c r="X2587" s="14"/>
      <c r="AB2587" s="25"/>
      <c r="AC2587" s="12"/>
      <c r="AD2587" s="12"/>
      <c r="AK2587" s="12"/>
      <c r="AL2587" s="30"/>
      <c r="AM2587" s="32"/>
      <c r="AQ2587" s="12"/>
      <c r="AR2587" s="12"/>
      <c r="AS2587" s="12"/>
      <c r="AZ2587" s="49"/>
      <c r="BA2587" s="30"/>
      <c r="BB2587" s="12"/>
      <c r="BF2587" s="12"/>
      <c r="BG2587" s="12"/>
      <c r="BH2587" s="12"/>
      <c r="BO2587" s="7"/>
      <c r="BP2587" s="7"/>
      <c r="BQ2587" s="7"/>
      <c r="BU2587" s="7"/>
      <c r="BV2587" s="7"/>
      <c r="BW2587" s="7"/>
      <c r="CD2587" s="7"/>
      <c r="CE2587" s="7"/>
      <c r="CF2587" s="7"/>
      <c r="CJ2587" s="7"/>
      <c r="CK2587" s="7"/>
      <c r="CL2587" s="7"/>
    </row>
    <row r="2588" spans="1:90">
      <c r="A2588" s="11"/>
      <c r="B2588" s="373"/>
      <c r="C2588" s="373"/>
      <c r="D2588" s="373"/>
      <c r="E2588" s="13"/>
      <c r="F2588" s="11"/>
      <c r="G2588" s="25"/>
      <c r="H2588" s="31"/>
      <c r="I2588" s="30"/>
      <c r="M2588" s="25"/>
      <c r="N2588" s="31"/>
      <c r="O2588" s="30"/>
      <c r="V2588" s="12"/>
      <c r="W2588" s="12"/>
      <c r="X2588" s="14"/>
      <c r="AB2588" s="25"/>
      <c r="AC2588" s="12"/>
      <c r="AD2588" s="12"/>
      <c r="AK2588" s="12"/>
      <c r="AL2588" s="30"/>
      <c r="AM2588" s="32"/>
      <c r="AQ2588" s="12"/>
      <c r="AR2588" s="12"/>
      <c r="AS2588" s="12"/>
      <c r="AZ2588" s="49"/>
      <c r="BA2588" s="30"/>
      <c r="BB2588" s="12"/>
      <c r="BF2588" s="12"/>
      <c r="BG2588" s="12"/>
      <c r="BH2588" s="12"/>
      <c r="BO2588" s="7"/>
      <c r="BP2588" s="7"/>
      <c r="BQ2588" s="7"/>
      <c r="BU2588" s="7"/>
      <c r="BV2588" s="7"/>
      <c r="BW2588" s="7"/>
      <c r="CD2588" s="7"/>
      <c r="CE2588" s="7"/>
      <c r="CF2588" s="7"/>
      <c r="CJ2588" s="7"/>
      <c r="CK2588" s="7"/>
      <c r="CL2588" s="7"/>
    </row>
    <row r="2589" spans="1:90">
      <c r="A2589" s="11"/>
      <c r="B2589" s="373"/>
      <c r="C2589" s="373"/>
      <c r="D2589" s="373"/>
      <c r="E2589" s="13"/>
      <c r="F2589" s="11"/>
      <c r="G2589" s="25"/>
      <c r="H2589" s="31"/>
      <c r="I2589" s="30"/>
      <c r="M2589" s="25"/>
      <c r="N2589" s="31"/>
      <c r="O2589" s="30"/>
      <c r="V2589" s="12"/>
      <c r="W2589" s="12"/>
      <c r="X2589" s="14"/>
      <c r="AB2589" s="25"/>
      <c r="AC2589" s="12"/>
      <c r="AD2589" s="12"/>
      <c r="AK2589" s="12"/>
      <c r="AL2589" s="30"/>
      <c r="AM2589" s="32"/>
      <c r="AQ2589" s="12"/>
      <c r="AR2589" s="12"/>
      <c r="AS2589" s="12"/>
      <c r="AZ2589" s="49"/>
      <c r="BA2589" s="30"/>
      <c r="BB2589" s="12"/>
      <c r="BF2589" s="12"/>
      <c r="BG2589" s="12"/>
      <c r="BH2589" s="12"/>
      <c r="BO2589" s="7"/>
      <c r="BP2589" s="7"/>
      <c r="BQ2589" s="7"/>
      <c r="BU2589" s="7"/>
      <c r="BV2589" s="7"/>
      <c r="BW2589" s="7"/>
      <c r="CD2589" s="7"/>
      <c r="CE2589" s="7"/>
      <c r="CF2589" s="7"/>
      <c r="CJ2589" s="7"/>
      <c r="CK2589" s="7"/>
      <c r="CL2589" s="7"/>
    </row>
    <row r="2590" spans="1:90">
      <c r="A2590" s="11"/>
      <c r="B2590" s="373"/>
      <c r="C2590" s="373"/>
      <c r="D2590" s="373"/>
      <c r="E2590" s="13"/>
      <c r="F2590" s="11"/>
      <c r="G2590" s="25"/>
      <c r="H2590" s="31"/>
      <c r="I2590" s="30"/>
      <c r="M2590" s="25"/>
      <c r="N2590" s="31"/>
      <c r="O2590" s="30"/>
      <c r="V2590" s="12"/>
      <c r="W2590" s="12"/>
      <c r="X2590" s="14"/>
      <c r="AB2590" s="25"/>
      <c r="AC2590" s="12"/>
      <c r="AD2590" s="12"/>
      <c r="AK2590" s="12"/>
      <c r="AL2590" s="30"/>
      <c r="AM2590" s="32"/>
      <c r="AQ2590" s="12"/>
      <c r="AR2590" s="12"/>
      <c r="AS2590" s="12"/>
      <c r="AZ2590" s="49"/>
      <c r="BA2590" s="30"/>
      <c r="BB2590" s="12"/>
      <c r="BF2590" s="12"/>
      <c r="BG2590" s="12"/>
      <c r="BH2590" s="12"/>
      <c r="BO2590" s="7"/>
      <c r="BP2590" s="7"/>
      <c r="BQ2590" s="7"/>
      <c r="BU2590" s="7"/>
      <c r="BV2590" s="7"/>
      <c r="BW2590" s="7"/>
      <c r="CD2590" s="7"/>
      <c r="CE2590" s="7"/>
      <c r="CF2590" s="7"/>
      <c r="CJ2590" s="7"/>
      <c r="CK2590" s="7"/>
      <c r="CL2590" s="7"/>
    </row>
    <row r="2591" spans="1:90">
      <c r="A2591" s="11"/>
      <c r="B2591" s="373"/>
      <c r="C2591" s="373"/>
      <c r="D2591" s="373"/>
      <c r="E2591" s="13"/>
      <c r="F2591" s="11"/>
      <c r="G2591" s="25"/>
      <c r="H2591" s="31"/>
      <c r="I2591" s="30"/>
      <c r="M2591" s="25"/>
      <c r="N2591" s="31"/>
      <c r="O2591" s="30"/>
      <c r="V2591" s="12"/>
      <c r="W2591" s="12"/>
      <c r="X2591" s="14"/>
      <c r="AB2591" s="25"/>
      <c r="AC2591" s="12"/>
      <c r="AD2591" s="12"/>
      <c r="AK2591" s="12"/>
      <c r="AL2591" s="30"/>
      <c r="AM2591" s="32"/>
      <c r="AQ2591" s="12"/>
      <c r="AR2591" s="12"/>
      <c r="AS2591" s="12"/>
      <c r="AZ2591" s="49"/>
      <c r="BA2591" s="30"/>
      <c r="BB2591" s="12"/>
      <c r="BF2591" s="12"/>
      <c r="BG2591" s="12"/>
      <c r="BH2591" s="12"/>
      <c r="BO2591" s="7"/>
      <c r="BP2591" s="7"/>
      <c r="BQ2591" s="7"/>
      <c r="BU2591" s="7"/>
      <c r="BV2591" s="7"/>
      <c r="BW2591" s="7"/>
      <c r="CD2591" s="7"/>
      <c r="CE2591" s="7"/>
      <c r="CF2591" s="7"/>
      <c r="CJ2591" s="7"/>
      <c r="CK2591" s="7"/>
      <c r="CL2591" s="7"/>
    </row>
    <row r="2592" spans="1:90">
      <c r="A2592" s="11"/>
      <c r="B2592" s="373"/>
      <c r="C2592" s="373"/>
      <c r="D2592" s="373"/>
      <c r="E2592" s="13"/>
      <c r="F2592" s="11"/>
      <c r="G2592" s="25"/>
      <c r="H2592" s="31"/>
      <c r="I2592" s="30"/>
      <c r="M2592" s="25"/>
      <c r="N2592" s="31"/>
      <c r="O2592" s="30"/>
      <c r="V2592" s="12"/>
      <c r="W2592" s="12"/>
      <c r="X2592" s="14"/>
      <c r="AB2592" s="25"/>
      <c r="AC2592" s="12"/>
      <c r="AD2592" s="12"/>
      <c r="AK2592" s="12"/>
      <c r="AL2592" s="30"/>
      <c r="AM2592" s="32"/>
      <c r="AQ2592" s="12"/>
      <c r="AR2592" s="12"/>
      <c r="AS2592" s="12"/>
      <c r="AZ2592" s="49"/>
      <c r="BA2592" s="30"/>
      <c r="BB2592" s="12"/>
      <c r="BF2592" s="12"/>
      <c r="BG2592" s="12"/>
      <c r="BH2592" s="12"/>
      <c r="BO2592" s="7"/>
      <c r="BP2592" s="7"/>
      <c r="BQ2592" s="7"/>
      <c r="BU2592" s="7"/>
      <c r="BV2592" s="7"/>
      <c r="BW2592" s="7"/>
      <c r="CD2592" s="7"/>
      <c r="CE2592" s="7"/>
      <c r="CF2592" s="7"/>
      <c r="CJ2592" s="7"/>
      <c r="CK2592" s="7"/>
      <c r="CL2592" s="7"/>
    </row>
    <row r="2593" spans="1:90">
      <c r="A2593" s="11"/>
      <c r="B2593" s="373"/>
      <c r="C2593" s="373"/>
      <c r="D2593" s="373"/>
      <c r="E2593" s="13"/>
      <c r="F2593" s="11"/>
      <c r="G2593" s="25"/>
      <c r="H2593" s="31"/>
      <c r="I2593" s="30"/>
      <c r="M2593" s="25"/>
      <c r="N2593" s="31"/>
      <c r="O2593" s="30"/>
      <c r="V2593" s="12"/>
      <c r="W2593" s="12"/>
      <c r="X2593" s="14"/>
      <c r="AB2593" s="25"/>
      <c r="AC2593" s="12"/>
      <c r="AD2593" s="12"/>
      <c r="AK2593" s="12"/>
      <c r="AL2593" s="30"/>
      <c r="AM2593" s="32"/>
      <c r="AQ2593" s="12"/>
      <c r="AR2593" s="12"/>
      <c r="AS2593" s="12"/>
      <c r="AZ2593" s="49"/>
      <c r="BA2593" s="30"/>
      <c r="BB2593" s="12"/>
      <c r="BF2593" s="12"/>
      <c r="BG2593" s="12"/>
      <c r="BH2593" s="12"/>
      <c r="BO2593" s="7"/>
      <c r="BP2593" s="7"/>
      <c r="BQ2593" s="7"/>
      <c r="BU2593" s="7"/>
      <c r="BV2593" s="7"/>
      <c r="BW2593" s="7"/>
      <c r="CD2593" s="7"/>
      <c r="CE2593" s="7"/>
      <c r="CF2593" s="7"/>
      <c r="CJ2593" s="7"/>
      <c r="CK2593" s="7"/>
      <c r="CL2593" s="7"/>
    </row>
    <row r="2594" spans="1:90">
      <c r="A2594" s="11"/>
      <c r="B2594" s="373"/>
      <c r="C2594" s="373"/>
      <c r="D2594" s="373"/>
      <c r="E2594" s="13"/>
      <c r="F2594" s="11"/>
      <c r="G2594" s="25"/>
      <c r="H2594" s="31"/>
      <c r="I2594" s="30"/>
      <c r="M2594" s="25"/>
      <c r="N2594" s="31"/>
      <c r="O2594" s="30"/>
      <c r="V2594" s="12"/>
      <c r="W2594" s="12"/>
      <c r="X2594" s="14"/>
      <c r="AB2594" s="25"/>
      <c r="AC2594" s="12"/>
      <c r="AD2594" s="12"/>
      <c r="AK2594" s="12"/>
      <c r="AL2594" s="30"/>
      <c r="AM2594" s="32"/>
      <c r="AQ2594" s="12"/>
      <c r="AR2594" s="12"/>
      <c r="AS2594" s="12"/>
      <c r="AZ2594" s="49"/>
      <c r="BA2594" s="30"/>
      <c r="BB2594" s="12"/>
      <c r="BF2594" s="12"/>
      <c r="BG2594" s="12"/>
      <c r="BH2594" s="12"/>
      <c r="BO2594" s="7"/>
      <c r="BP2594" s="7"/>
      <c r="BQ2594" s="7"/>
      <c r="BU2594" s="7"/>
      <c r="BV2594" s="7"/>
      <c r="BW2594" s="7"/>
      <c r="CD2594" s="7"/>
      <c r="CE2594" s="7"/>
      <c r="CF2594" s="7"/>
      <c r="CJ2594" s="7"/>
      <c r="CK2594" s="7"/>
      <c r="CL2594" s="7"/>
    </row>
    <row r="2595" spans="1:90">
      <c r="A2595" s="11"/>
      <c r="B2595" s="373"/>
      <c r="C2595" s="373"/>
      <c r="D2595" s="373"/>
      <c r="E2595" s="13"/>
      <c r="F2595" s="11"/>
      <c r="G2595" s="25"/>
      <c r="H2595" s="31"/>
      <c r="I2595" s="30"/>
      <c r="M2595" s="25"/>
      <c r="N2595" s="31"/>
      <c r="O2595" s="30"/>
      <c r="V2595" s="12"/>
      <c r="W2595" s="12"/>
      <c r="X2595" s="14"/>
      <c r="AB2595" s="25"/>
      <c r="AC2595" s="12"/>
      <c r="AD2595" s="12"/>
      <c r="AK2595" s="12"/>
      <c r="AL2595" s="30"/>
      <c r="AM2595" s="32"/>
      <c r="AQ2595" s="12"/>
      <c r="AR2595" s="12"/>
      <c r="AS2595" s="12"/>
      <c r="AZ2595" s="49"/>
      <c r="BA2595" s="30"/>
      <c r="BB2595" s="12"/>
      <c r="BF2595" s="12"/>
      <c r="BG2595" s="12"/>
      <c r="BH2595" s="12"/>
      <c r="BO2595" s="7"/>
      <c r="BP2595" s="7"/>
      <c r="BQ2595" s="7"/>
      <c r="BU2595" s="7"/>
      <c r="BV2595" s="7"/>
      <c r="BW2595" s="7"/>
      <c r="CD2595" s="7"/>
      <c r="CE2595" s="7"/>
      <c r="CF2595" s="7"/>
      <c r="CJ2595" s="7"/>
      <c r="CK2595" s="7"/>
      <c r="CL2595" s="7"/>
    </row>
    <row r="2596" spans="1:90">
      <c r="A2596" s="11"/>
      <c r="B2596" s="373"/>
      <c r="C2596" s="373"/>
      <c r="D2596" s="373"/>
      <c r="E2596" s="13"/>
      <c r="F2596" s="11"/>
      <c r="G2596" s="25"/>
      <c r="H2596" s="31"/>
      <c r="I2596" s="30"/>
      <c r="M2596" s="25"/>
      <c r="N2596" s="31"/>
      <c r="O2596" s="30"/>
      <c r="V2596" s="12"/>
      <c r="W2596" s="12"/>
      <c r="X2596" s="14"/>
      <c r="AB2596" s="25"/>
      <c r="AC2596" s="12"/>
      <c r="AD2596" s="12"/>
      <c r="AK2596" s="12"/>
      <c r="AL2596" s="30"/>
      <c r="AM2596" s="32"/>
      <c r="AQ2596" s="12"/>
      <c r="AR2596" s="12"/>
      <c r="AS2596" s="12"/>
      <c r="AZ2596" s="49"/>
      <c r="BA2596" s="30"/>
      <c r="BB2596" s="12"/>
      <c r="BF2596" s="12"/>
      <c r="BG2596" s="12"/>
      <c r="BH2596" s="12"/>
      <c r="BO2596" s="7"/>
      <c r="BP2596" s="7"/>
      <c r="BQ2596" s="7"/>
      <c r="BU2596" s="7"/>
      <c r="BV2596" s="7"/>
      <c r="BW2596" s="7"/>
      <c r="CD2596" s="7"/>
      <c r="CE2596" s="7"/>
      <c r="CF2596" s="7"/>
      <c r="CJ2596" s="7"/>
      <c r="CK2596" s="7"/>
      <c r="CL2596" s="7"/>
    </row>
    <row r="2597" spans="1:90">
      <c r="A2597" s="11"/>
      <c r="B2597" s="373"/>
      <c r="C2597" s="373"/>
      <c r="D2597" s="373"/>
      <c r="E2597" s="13"/>
      <c r="F2597" s="11"/>
      <c r="G2597" s="25"/>
      <c r="H2597" s="31"/>
      <c r="I2597" s="30"/>
      <c r="M2597" s="25"/>
      <c r="N2597" s="31"/>
      <c r="O2597" s="30"/>
      <c r="V2597" s="12"/>
      <c r="W2597" s="12"/>
      <c r="X2597" s="14"/>
      <c r="AB2597" s="25"/>
      <c r="AC2597" s="12"/>
      <c r="AD2597" s="12"/>
      <c r="AK2597" s="12"/>
      <c r="AL2597" s="30"/>
      <c r="AM2597" s="32"/>
      <c r="AQ2597" s="12"/>
      <c r="AR2597" s="12"/>
      <c r="AS2597" s="12"/>
      <c r="AZ2597" s="49"/>
      <c r="BA2597" s="30"/>
      <c r="BB2597" s="12"/>
      <c r="BF2597" s="12"/>
      <c r="BG2597" s="12"/>
      <c r="BH2597" s="12"/>
      <c r="BO2597" s="7"/>
      <c r="BP2597" s="7"/>
      <c r="BQ2597" s="7"/>
      <c r="BU2597" s="7"/>
      <c r="BV2597" s="7"/>
      <c r="BW2597" s="7"/>
      <c r="CD2597" s="7"/>
      <c r="CE2597" s="7"/>
      <c r="CF2597" s="7"/>
      <c r="CJ2597" s="7"/>
      <c r="CK2597" s="7"/>
      <c r="CL2597" s="7"/>
    </row>
    <row r="2598" spans="1:90">
      <c r="A2598" s="11"/>
      <c r="B2598" s="373"/>
      <c r="C2598" s="373"/>
      <c r="D2598" s="373"/>
      <c r="E2598" s="13"/>
      <c r="F2598" s="11"/>
      <c r="G2598" s="25"/>
      <c r="H2598" s="31"/>
      <c r="I2598" s="30"/>
      <c r="M2598" s="25"/>
      <c r="N2598" s="31"/>
      <c r="O2598" s="30"/>
      <c r="V2598" s="12"/>
      <c r="W2598" s="12"/>
      <c r="X2598" s="14"/>
      <c r="AB2598" s="25"/>
      <c r="AC2598" s="12"/>
      <c r="AD2598" s="12"/>
      <c r="AK2598" s="12"/>
      <c r="AL2598" s="30"/>
      <c r="AM2598" s="32"/>
      <c r="AQ2598" s="12"/>
      <c r="AR2598" s="12"/>
      <c r="AS2598" s="12"/>
      <c r="AZ2598" s="49"/>
      <c r="BA2598" s="30"/>
      <c r="BB2598" s="12"/>
      <c r="BF2598" s="12"/>
      <c r="BG2598" s="12"/>
      <c r="BH2598" s="12"/>
      <c r="BO2598" s="7"/>
      <c r="BP2598" s="7"/>
      <c r="BQ2598" s="7"/>
      <c r="BU2598" s="7"/>
      <c r="BV2598" s="7"/>
      <c r="BW2598" s="7"/>
      <c r="CD2598" s="7"/>
      <c r="CE2598" s="7"/>
      <c r="CF2598" s="7"/>
      <c r="CJ2598" s="7"/>
      <c r="CK2598" s="7"/>
      <c r="CL2598" s="7"/>
    </row>
    <row r="2599" spans="1:90">
      <c r="A2599" s="11"/>
      <c r="B2599" s="373"/>
      <c r="C2599" s="373"/>
      <c r="D2599" s="373"/>
      <c r="E2599" s="13"/>
      <c r="F2599" s="11"/>
      <c r="G2599" s="25"/>
      <c r="H2599" s="31"/>
      <c r="I2599" s="30"/>
      <c r="M2599" s="25"/>
      <c r="N2599" s="31"/>
      <c r="O2599" s="30"/>
      <c r="V2599" s="12"/>
      <c r="W2599" s="12"/>
      <c r="X2599" s="14"/>
      <c r="AB2599" s="25"/>
      <c r="AC2599" s="12"/>
      <c r="AD2599" s="12"/>
      <c r="AK2599" s="12"/>
      <c r="AL2599" s="30"/>
      <c r="AM2599" s="32"/>
      <c r="AQ2599" s="12"/>
      <c r="AR2599" s="12"/>
      <c r="AS2599" s="12"/>
      <c r="AZ2599" s="49"/>
      <c r="BA2599" s="30"/>
      <c r="BB2599" s="12"/>
      <c r="BF2599" s="12"/>
      <c r="BG2599" s="12"/>
      <c r="BH2599" s="12"/>
      <c r="BO2599" s="7"/>
      <c r="BP2599" s="7"/>
      <c r="BQ2599" s="7"/>
      <c r="BU2599" s="7"/>
      <c r="BV2599" s="7"/>
      <c r="BW2599" s="7"/>
      <c r="CD2599" s="7"/>
      <c r="CE2599" s="7"/>
      <c r="CF2599" s="7"/>
      <c r="CJ2599" s="7"/>
      <c r="CK2599" s="7"/>
      <c r="CL2599" s="7"/>
    </row>
    <row r="2600" spans="1:90">
      <c r="A2600" s="11"/>
      <c r="B2600" s="373"/>
      <c r="C2600" s="373"/>
      <c r="D2600" s="373"/>
      <c r="E2600" s="13"/>
      <c r="F2600" s="11"/>
      <c r="G2600" s="25"/>
      <c r="H2600" s="31"/>
      <c r="I2600" s="30"/>
      <c r="M2600" s="25"/>
      <c r="N2600" s="31"/>
      <c r="O2600" s="30"/>
      <c r="V2600" s="12"/>
      <c r="W2600" s="12"/>
      <c r="X2600" s="14"/>
      <c r="AB2600" s="25"/>
      <c r="AC2600" s="12"/>
      <c r="AD2600" s="12"/>
      <c r="AK2600" s="12"/>
      <c r="AL2600" s="30"/>
      <c r="AM2600" s="32"/>
      <c r="AQ2600" s="12"/>
      <c r="AR2600" s="12"/>
      <c r="AS2600" s="12"/>
      <c r="AZ2600" s="49"/>
      <c r="BA2600" s="30"/>
      <c r="BB2600" s="12"/>
      <c r="BF2600" s="12"/>
      <c r="BG2600" s="12"/>
      <c r="BH2600" s="12"/>
      <c r="BO2600" s="7"/>
      <c r="BP2600" s="7"/>
      <c r="BQ2600" s="7"/>
      <c r="BU2600" s="7"/>
      <c r="BV2600" s="7"/>
      <c r="BW2600" s="7"/>
      <c r="CD2600" s="7"/>
      <c r="CE2600" s="7"/>
      <c r="CF2600" s="7"/>
      <c r="CJ2600" s="7"/>
      <c r="CK2600" s="7"/>
      <c r="CL2600" s="7"/>
    </row>
    <row r="2601" spans="1:90">
      <c r="A2601" s="11"/>
      <c r="B2601" s="373"/>
      <c r="C2601" s="373"/>
      <c r="D2601" s="373"/>
      <c r="E2601" s="13"/>
      <c r="F2601" s="11"/>
      <c r="G2601" s="25"/>
      <c r="H2601" s="31"/>
      <c r="I2601" s="30"/>
      <c r="M2601" s="25"/>
      <c r="N2601" s="31"/>
      <c r="O2601" s="30"/>
      <c r="V2601" s="12"/>
      <c r="W2601" s="12"/>
      <c r="X2601" s="14"/>
      <c r="AB2601" s="25"/>
      <c r="AC2601" s="12"/>
      <c r="AD2601" s="12"/>
      <c r="AK2601" s="12"/>
      <c r="AL2601" s="30"/>
      <c r="AM2601" s="32"/>
      <c r="AQ2601" s="12"/>
      <c r="AR2601" s="12"/>
      <c r="AS2601" s="12"/>
      <c r="AZ2601" s="49"/>
      <c r="BA2601" s="30"/>
      <c r="BB2601" s="12"/>
      <c r="BF2601" s="12"/>
      <c r="BG2601" s="12"/>
      <c r="BH2601" s="12"/>
      <c r="BO2601" s="7"/>
      <c r="BP2601" s="7"/>
      <c r="BQ2601" s="7"/>
      <c r="BU2601" s="7"/>
      <c r="BV2601" s="7"/>
      <c r="BW2601" s="7"/>
      <c r="CD2601" s="7"/>
      <c r="CE2601" s="7"/>
      <c r="CF2601" s="7"/>
      <c r="CJ2601" s="7"/>
      <c r="CK2601" s="7"/>
      <c r="CL2601" s="7"/>
    </row>
    <row r="2602" spans="1:90">
      <c r="A2602" s="11"/>
      <c r="B2602" s="373"/>
      <c r="C2602" s="373"/>
      <c r="D2602" s="373"/>
      <c r="E2602" s="13"/>
      <c r="F2602" s="11"/>
      <c r="G2602" s="25"/>
      <c r="H2602" s="31"/>
      <c r="I2602" s="30"/>
      <c r="M2602" s="25"/>
      <c r="N2602" s="31"/>
      <c r="O2602" s="30"/>
      <c r="V2602" s="12"/>
      <c r="W2602" s="12"/>
      <c r="X2602" s="14"/>
      <c r="AB2602" s="25"/>
      <c r="AC2602" s="12"/>
      <c r="AD2602" s="12"/>
      <c r="AK2602" s="12"/>
      <c r="AL2602" s="30"/>
      <c r="AM2602" s="32"/>
      <c r="AQ2602" s="12"/>
      <c r="AR2602" s="12"/>
      <c r="AS2602" s="12"/>
      <c r="AZ2602" s="49"/>
      <c r="BA2602" s="30"/>
      <c r="BB2602" s="12"/>
      <c r="BF2602" s="12"/>
      <c r="BG2602" s="12"/>
      <c r="BH2602" s="12"/>
      <c r="BO2602" s="7"/>
      <c r="BP2602" s="7"/>
      <c r="BQ2602" s="7"/>
      <c r="BU2602" s="7"/>
      <c r="BV2602" s="7"/>
      <c r="BW2602" s="7"/>
      <c r="CD2602" s="7"/>
      <c r="CE2602" s="7"/>
      <c r="CF2602" s="7"/>
      <c r="CJ2602" s="7"/>
      <c r="CK2602" s="7"/>
      <c r="CL2602" s="7"/>
    </row>
    <row r="2603" spans="1:90">
      <c r="A2603" s="11"/>
      <c r="B2603" s="373"/>
      <c r="C2603" s="373"/>
      <c r="D2603" s="373"/>
      <c r="E2603" s="13"/>
      <c r="F2603" s="11"/>
      <c r="G2603" s="25"/>
      <c r="H2603" s="31"/>
      <c r="I2603" s="30"/>
      <c r="M2603" s="25"/>
      <c r="N2603" s="31"/>
      <c r="O2603" s="30"/>
      <c r="V2603" s="12"/>
      <c r="W2603" s="12"/>
      <c r="X2603" s="14"/>
      <c r="AB2603" s="25"/>
      <c r="AC2603" s="12"/>
      <c r="AD2603" s="12"/>
      <c r="AK2603" s="12"/>
      <c r="AL2603" s="30"/>
      <c r="AM2603" s="32"/>
      <c r="AQ2603" s="12"/>
      <c r="AR2603" s="12"/>
      <c r="AS2603" s="12"/>
      <c r="AZ2603" s="49"/>
      <c r="BA2603" s="30"/>
      <c r="BB2603" s="12"/>
      <c r="BF2603" s="12"/>
      <c r="BG2603" s="12"/>
      <c r="BH2603" s="12"/>
      <c r="BO2603" s="7"/>
      <c r="BP2603" s="7"/>
      <c r="BQ2603" s="7"/>
      <c r="BU2603" s="7"/>
      <c r="BV2603" s="7"/>
      <c r="BW2603" s="7"/>
      <c r="CD2603" s="7"/>
      <c r="CE2603" s="7"/>
      <c r="CF2603" s="7"/>
      <c r="CJ2603" s="7"/>
      <c r="CK2603" s="7"/>
      <c r="CL2603" s="7"/>
    </row>
    <row r="2604" spans="1:90">
      <c r="A2604" s="11"/>
      <c r="B2604" s="373"/>
      <c r="C2604" s="373"/>
      <c r="D2604" s="373"/>
      <c r="E2604" s="13"/>
      <c r="F2604" s="11"/>
      <c r="G2604" s="25"/>
      <c r="H2604" s="31"/>
      <c r="I2604" s="30"/>
      <c r="M2604" s="25"/>
      <c r="N2604" s="31"/>
      <c r="O2604" s="30"/>
      <c r="V2604" s="12"/>
      <c r="W2604" s="12"/>
      <c r="X2604" s="14"/>
      <c r="AB2604" s="25"/>
      <c r="AC2604" s="12"/>
      <c r="AD2604" s="12"/>
      <c r="AK2604" s="12"/>
      <c r="AL2604" s="30"/>
      <c r="AM2604" s="32"/>
      <c r="AQ2604" s="12"/>
      <c r="AR2604" s="12"/>
      <c r="AS2604" s="12"/>
      <c r="AZ2604" s="49"/>
      <c r="BA2604" s="30"/>
      <c r="BB2604" s="12"/>
      <c r="BF2604" s="12"/>
      <c r="BG2604" s="12"/>
      <c r="BH2604" s="12"/>
      <c r="BO2604" s="7"/>
      <c r="BP2604" s="7"/>
      <c r="BQ2604" s="7"/>
      <c r="BU2604" s="7"/>
      <c r="BV2604" s="7"/>
      <c r="BW2604" s="7"/>
      <c r="CD2604" s="7"/>
      <c r="CE2604" s="7"/>
      <c r="CF2604" s="7"/>
      <c r="CJ2604" s="7"/>
      <c r="CK2604" s="7"/>
      <c r="CL2604" s="7"/>
    </row>
    <row r="2605" spans="1:90">
      <c r="A2605" s="11"/>
      <c r="B2605" s="373"/>
      <c r="C2605" s="373"/>
      <c r="D2605" s="373"/>
      <c r="E2605" s="13"/>
      <c r="F2605" s="11"/>
      <c r="G2605" s="25"/>
      <c r="H2605" s="31"/>
      <c r="I2605" s="30"/>
      <c r="M2605" s="25"/>
      <c r="N2605" s="31"/>
      <c r="O2605" s="30"/>
      <c r="V2605" s="12"/>
      <c r="W2605" s="12"/>
      <c r="X2605" s="14"/>
      <c r="AB2605" s="25"/>
      <c r="AC2605" s="12"/>
      <c r="AD2605" s="12"/>
      <c r="AK2605" s="12"/>
      <c r="AL2605" s="30"/>
      <c r="AM2605" s="32"/>
      <c r="AQ2605" s="12"/>
      <c r="AR2605" s="12"/>
      <c r="AS2605" s="12"/>
      <c r="AZ2605" s="49"/>
      <c r="BA2605" s="30"/>
      <c r="BB2605" s="12"/>
      <c r="BF2605" s="12"/>
      <c r="BG2605" s="12"/>
      <c r="BH2605" s="12"/>
      <c r="BO2605" s="7"/>
      <c r="BP2605" s="7"/>
      <c r="BQ2605" s="7"/>
      <c r="BU2605" s="7"/>
      <c r="BV2605" s="7"/>
      <c r="BW2605" s="7"/>
      <c r="CD2605" s="7"/>
      <c r="CE2605" s="7"/>
      <c r="CF2605" s="7"/>
      <c r="CJ2605" s="7"/>
      <c r="CK2605" s="7"/>
      <c r="CL2605" s="7"/>
    </row>
    <row r="2606" spans="1:90">
      <c r="A2606" s="11"/>
      <c r="B2606" s="373"/>
      <c r="C2606" s="373"/>
      <c r="D2606" s="373"/>
      <c r="E2606" s="13"/>
      <c r="F2606" s="11"/>
      <c r="G2606" s="25"/>
      <c r="H2606" s="31"/>
      <c r="I2606" s="30"/>
      <c r="M2606" s="25"/>
      <c r="N2606" s="31"/>
      <c r="O2606" s="30"/>
      <c r="V2606" s="12"/>
      <c r="W2606" s="12"/>
      <c r="X2606" s="14"/>
      <c r="AB2606" s="25"/>
      <c r="AC2606" s="12"/>
      <c r="AD2606" s="12"/>
      <c r="AK2606" s="12"/>
      <c r="AL2606" s="30"/>
      <c r="AM2606" s="32"/>
      <c r="AQ2606" s="12"/>
      <c r="AR2606" s="12"/>
      <c r="AS2606" s="12"/>
      <c r="AZ2606" s="49"/>
      <c r="BA2606" s="30"/>
      <c r="BB2606" s="12"/>
      <c r="BF2606" s="12"/>
      <c r="BG2606" s="12"/>
      <c r="BH2606" s="12"/>
      <c r="BO2606" s="7"/>
      <c r="BP2606" s="7"/>
      <c r="BQ2606" s="7"/>
      <c r="BU2606" s="7"/>
      <c r="BV2606" s="7"/>
      <c r="BW2606" s="7"/>
      <c r="CD2606" s="7"/>
      <c r="CE2606" s="7"/>
      <c r="CF2606" s="7"/>
      <c r="CJ2606" s="7"/>
      <c r="CK2606" s="7"/>
      <c r="CL2606" s="7"/>
    </row>
    <row r="2607" spans="1:90">
      <c r="A2607" s="11"/>
      <c r="B2607" s="373"/>
      <c r="C2607" s="373"/>
      <c r="D2607" s="373"/>
      <c r="E2607" s="13"/>
      <c r="F2607" s="11"/>
      <c r="G2607" s="25"/>
      <c r="H2607" s="31"/>
      <c r="I2607" s="30"/>
      <c r="M2607" s="25"/>
      <c r="N2607" s="31"/>
      <c r="O2607" s="30"/>
      <c r="V2607" s="12"/>
      <c r="W2607" s="12"/>
      <c r="X2607" s="14"/>
      <c r="AB2607" s="25"/>
      <c r="AC2607" s="12"/>
      <c r="AD2607" s="12"/>
      <c r="AK2607" s="12"/>
      <c r="AL2607" s="30"/>
      <c r="AM2607" s="32"/>
      <c r="AQ2607" s="12"/>
      <c r="AR2607" s="12"/>
      <c r="AS2607" s="12"/>
      <c r="AZ2607" s="49"/>
      <c r="BA2607" s="30"/>
      <c r="BB2607" s="12"/>
      <c r="BF2607" s="12"/>
      <c r="BG2607" s="12"/>
      <c r="BH2607" s="12"/>
      <c r="BO2607" s="7"/>
      <c r="BP2607" s="7"/>
      <c r="BQ2607" s="7"/>
      <c r="BU2607" s="7"/>
      <c r="BV2607" s="7"/>
      <c r="BW2607" s="7"/>
      <c r="CD2607" s="7"/>
      <c r="CE2607" s="7"/>
      <c r="CF2607" s="7"/>
      <c r="CJ2607" s="7"/>
      <c r="CK2607" s="7"/>
      <c r="CL2607" s="7"/>
    </row>
    <row r="2608" spans="1:90">
      <c r="A2608" s="11"/>
      <c r="B2608" s="373"/>
      <c r="C2608" s="373"/>
      <c r="D2608" s="373"/>
      <c r="E2608" s="13"/>
      <c r="F2608" s="11"/>
      <c r="G2608" s="25"/>
      <c r="H2608" s="31"/>
      <c r="I2608" s="30"/>
      <c r="M2608" s="25"/>
      <c r="N2608" s="31"/>
      <c r="O2608" s="30"/>
      <c r="V2608" s="12"/>
      <c r="W2608" s="12"/>
      <c r="X2608" s="14"/>
      <c r="AB2608" s="25"/>
      <c r="AC2608" s="12"/>
      <c r="AD2608" s="12"/>
      <c r="AK2608" s="12"/>
      <c r="AL2608" s="30"/>
      <c r="AM2608" s="32"/>
      <c r="AQ2608" s="12"/>
      <c r="AR2608" s="12"/>
      <c r="AS2608" s="12"/>
      <c r="AZ2608" s="49"/>
      <c r="BA2608" s="30"/>
      <c r="BB2608" s="12"/>
      <c r="BF2608" s="12"/>
      <c r="BG2608" s="12"/>
      <c r="BH2608" s="12"/>
      <c r="BO2608" s="7"/>
      <c r="BP2608" s="7"/>
      <c r="BQ2608" s="7"/>
      <c r="BU2608" s="7"/>
      <c r="BV2608" s="7"/>
      <c r="BW2608" s="7"/>
      <c r="CD2608" s="7"/>
      <c r="CE2608" s="7"/>
      <c r="CF2608" s="7"/>
      <c r="CJ2608" s="7"/>
      <c r="CK2608" s="7"/>
      <c r="CL2608" s="7"/>
    </row>
    <row r="2609" spans="1:90">
      <c r="A2609" s="11"/>
      <c r="B2609" s="373"/>
      <c r="C2609" s="373"/>
      <c r="D2609" s="373"/>
      <c r="E2609" s="13"/>
      <c r="F2609" s="11"/>
      <c r="G2609" s="25"/>
      <c r="H2609" s="31"/>
      <c r="I2609" s="30"/>
      <c r="M2609" s="25"/>
      <c r="N2609" s="31"/>
      <c r="O2609" s="30"/>
      <c r="V2609" s="12"/>
      <c r="W2609" s="12"/>
      <c r="X2609" s="14"/>
      <c r="AB2609" s="25"/>
      <c r="AC2609" s="12"/>
      <c r="AD2609" s="12"/>
      <c r="AK2609" s="12"/>
      <c r="AL2609" s="30"/>
      <c r="AM2609" s="32"/>
      <c r="AQ2609" s="12"/>
      <c r="AR2609" s="12"/>
      <c r="AS2609" s="12"/>
      <c r="AZ2609" s="49"/>
      <c r="BA2609" s="30"/>
      <c r="BB2609" s="12"/>
      <c r="BF2609" s="12"/>
      <c r="BG2609" s="12"/>
      <c r="BH2609" s="12"/>
      <c r="BO2609" s="7"/>
      <c r="BP2609" s="7"/>
      <c r="BQ2609" s="7"/>
      <c r="BU2609" s="7"/>
      <c r="BV2609" s="7"/>
      <c r="BW2609" s="7"/>
      <c r="CD2609" s="7"/>
      <c r="CE2609" s="7"/>
      <c r="CF2609" s="7"/>
      <c r="CJ2609" s="7"/>
      <c r="CK2609" s="7"/>
      <c r="CL2609" s="7"/>
    </row>
    <row r="2610" spans="1:90">
      <c r="A2610" s="11"/>
      <c r="B2610" s="373"/>
      <c r="C2610" s="373"/>
      <c r="D2610" s="373"/>
      <c r="E2610" s="13"/>
      <c r="F2610" s="11"/>
      <c r="G2610" s="25"/>
      <c r="H2610" s="31"/>
      <c r="I2610" s="30"/>
      <c r="M2610" s="25"/>
      <c r="N2610" s="31"/>
      <c r="O2610" s="30"/>
      <c r="V2610" s="12"/>
      <c r="W2610" s="12"/>
      <c r="X2610" s="14"/>
      <c r="AB2610" s="25"/>
      <c r="AC2610" s="12"/>
      <c r="AD2610" s="12"/>
      <c r="AK2610" s="12"/>
      <c r="AL2610" s="30"/>
      <c r="AM2610" s="32"/>
      <c r="AQ2610" s="12"/>
      <c r="AR2610" s="12"/>
      <c r="AS2610" s="12"/>
      <c r="AZ2610" s="49"/>
      <c r="BA2610" s="30"/>
      <c r="BB2610" s="12"/>
      <c r="BF2610" s="12"/>
      <c r="BG2610" s="12"/>
      <c r="BH2610" s="12"/>
      <c r="BO2610" s="7"/>
      <c r="BP2610" s="7"/>
      <c r="BQ2610" s="7"/>
      <c r="BU2610" s="7"/>
      <c r="BV2610" s="7"/>
      <c r="BW2610" s="7"/>
      <c r="CD2610" s="7"/>
      <c r="CE2610" s="7"/>
      <c r="CF2610" s="7"/>
      <c r="CJ2610" s="7"/>
      <c r="CK2610" s="7"/>
      <c r="CL2610" s="7"/>
    </row>
    <row r="2611" spans="1:90">
      <c r="A2611" s="11"/>
      <c r="B2611" s="373"/>
      <c r="C2611" s="373"/>
      <c r="D2611" s="373"/>
      <c r="E2611" s="13"/>
      <c r="F2611" s="11"/>
      <c r="G2611" s="25"/>
      <c r="H2611" s="31"/>
      <c r="I2611" s="30"/>
      <c r="M2611" s="25"/>
      <c r="N2611" s="31"/>
      <c r="O2611" s="30"/>
      <c r="V2611" s="12"/>
      <c r="W2611" s="12"/>
      <c r="X2611" s="14"/>
      <c r="AB2611" s="25"/>
      <c r="AC2611" s="12"/>
      <c r="AD2611" s="12"/>
      <c r="AK2611" s="12"/>
      <c r="AL2611" s="30"/>
      <c r="AM2611" s="32"/>
      <c r="AQ2611" s="12"/>
      <c r="AR2611" s="12"/>
      <c r="AS2611" s="12"/>
      <c r="AZ2611" s="49"/>
      <c r="BA2611" s="30"/>
      <c r="BB2611" s="12"/>
      <c r="BF2611" s="12"/>
      <c r="BG2611" s="12"/>
      <c r="BH2611" s="12"/>
      <c r="BO2611" s="7"/>
      <c r="BP2611" s="7"/>
      <c r="BQ2611" s="7"/>
      <c r="BU2611" s="7"/>
      <c r="BV2611" s="7"/>
      <c r="BW2611" s="7"/>
      <c r="CD2611" s="7"/>
      <c r="CE2611" s="7"/>
      <c r="CF2611" s="7"/>
      <c r="CJ2611" s="7"/>
      <c r="CK2611" s="7"/>
      <c r="CL2611" s="7"/>
    </row>
    <row r="2612" spans="1:90">
      <c r="A2612" s="11"/>
      <c r="B2612" s="373"/>
      <c r="C2612" s="373"/>
      <c r="D2612" s="373"/>
      <c r="E2612" s="13"/>
      <c r="F2612" s="11"/>
      <c r="G2612" s="25"/>
      <c r="H2612" s="31"/>
      <c r="I2612" s="30"/>
      <c r="M2612" s="25"/>
      <c r="N2612" s="31"/>
      <c r="O2612" s="30"/>
      <c r="V2612" s="12"/>
      <c r="W2612" s="12"/>
      <c r="X2612" s="14"/>
      <c r="AB2612" s="25"/>
      <c r="AC2612" s="12"/>
      <c r="AD2612" s="12"/>
      <c r="AK2612" s="12"/>
      <c r="AL2612" s="30"/>
      <c r="AM2612" s="32"/>
      <c r="AQ2612" s="12"/>
      <c r="AR2612" s="12"/>
      <c r="AS2612" s="12"/>
      <c r="AZ2612" s="49"/>
      <c r="BA2612" s="30"/>
      <c r="BB2612" s="12"/>
      <c r="BF2612" s="12"/>
      <c r="BG2612" s="12"/>
      <c r="BH2612" s="12"/>
      <c r="BO2612" s="7"/>
      <c r="BP2612" s="7"/>
      <c r="BQ2612" s="7"/>
      <c r="BU2612" s="7"/>
      <c r="BV2612" s="7"/>
      <c r="BW2612" s="7"/>
      <c r="CD2612" s="7"/>
      <c r="CE2612" s="7"/>
      <c r="CF2612" s="7"/>
      <c r="CJ2612" s="7"/>
      <c r="CK2612" s="7"/>
      <c r="CL2612" s="7"/>
    </row>
    <row r="2613" spans="1:90">
      <c r="A2613" s="11"/>
      <c r="B2613" s="373"/>
      <c r="C2613" s="373"/>
      <c r="D2613" s="373"/>
      <c r="E2613" s="13"/>
      <c r="F2613" s="11"/>
      <c r="G2613" s="25"/>
      <c r="H2613" s="31"/>
      <c r="I2613" s="30"/>
      <c r="M2613" s="25"/>
      <c r="N2613" s="31"/>
      <c r="O2613" s="30"/>
      <c r="V2613" s="12"/>
      <c r="W2613" s="12"/>
      <c r="X2613" s="14"/>
      <c r="AB2613" s="25"/>
      <c r="AC2613" s="12"/>
      <c r="AD2613" s="12"/>
      <c r="AK2613" s="12"/>
      <c r="AL2613" s="30"/>
      <c r="AM2613" s="32"/>
      <c r="AQ2613" s="12"/>
      <c r="AR2613" s="12"/>
      <c r="AS2613" s="12"/>
      <c r="AZ2613" s="49"/>
      <c r="BA2613" s="30"/>
      <c r="BB2613" s="12"/>
      <c r="BF2613" s="12"/>
      <c r="BG2613" s="12"/>
      <c r="BH2613" s="12"/>
      <c r="BO2613" s="7"/>
      <c r="BP2613" s="7"/>
      <c r="BQ2613" s="7"/>
      <c r="BU2613" s="7"/>
      <c r="BV2613" s="7"/>
      <c r="BW2613" s="7"/>
      <c r="CD2613" s="7"/>
      <c r="CE2613" s="7"/>
      <c r="CF2613" s="7"/>
      <c r="CJ2613" s="7"/>
      <c r="CK2613" s="7"/>
      <c r="CL2613" s="7"/>
    </row>
    <row r="2614" spans="1:90">
      <c r="A2614" s="11"/>
      <c r="B2614" s="373"/>
      <c r="C2614" s="373"/>
      <c r="D2614" s="373"/>
      <c r="E2614" s="13"/>
      <c r="F2614" s="11"/>
      <c r="G2614" s="25"/>
      <c r="H2614" s="31"/>
      <c r="I2614" s="30"/>
      <c r="M2614" s="25"/>
      <c r="N2614" s="31"/>
      <c r="O2614" s="30"/>
      <c r="V2614" s="12"/>
      <c r="W2614" s="12"/>
      <c r="X2614" s="14"/>
      <c r="AB2614" s="25"/>
      <c r="AC2614" s="12"/>
      <c r="AD2614" s="12"/>
      <c r="AK2614" s="12"/>
      <c r="AL2614" s="30"/>
      <c r="AM2614" s="32"/>
      <c r="AQ2614" s="12"/>
      <c r="AR2614" s="12"/>
      <c r="AS2614" s="12"/>
      <c r="AZ2614" s="49"/>
      <c r="BA2614" s="30"/>
      <c r="BB2614" s="12"/>
      <c r="BF2614" s="12"/>
      <c r="BG2614" s="12"/>
      <c r="BH2614" s="12"/>
      <c r="BO2614" s="7"/>
      <c r="BP2614" s="7"/>
      <c r="BQ2614" s="7"/>
      <c r="BU2614" s="7"/>
      <c r="BV2614" s="7"/>
      <c r="BW2614" s="7"/>
      <c r="CD2614" s="7"/>
      <c r="CE2614" s="7"/>
      <c r="CF2614" s="7"/>
      <c r="CJ2614" s="7"/>
      <c r="CK2614" s="7"/>
      <c r="CL2614" s="7"/>
    </row>
    <row r="2615" spans="1:90">
      <c r="A2615" s="11"/>
      <c r="B2615" s="373"/>
      <c r="C2615" s="373"/>
      <c r="D2615" s="373"/>
      <c r="E2615" s="13"/>
      <c r="F2615" s="11"/>
      <c r="G2615" s="25"/>
      <c r="H2615" s="31"/>
      <c r="I2615" s="30"/>
      <c r="M2615" s="25"/>
      <c r="N2615" s="31"/>
      <c r="O2615" s="30"/>
      <c r="V2615" s="12"/>
      <c r="W2615" s="12"/>
      <c r="X2615" s="14"/>
      <c r="AB2615" s="25"/>
      <c r="AC2615" s="12"/>
      <c r="AD2615" s="12"/>
      <c r="AK2615" s="12"/>
      <c r="AL2615" s="30"/>
      <c r="AM2615" s="32"/>
      <c r="AQ2615" s="12"/>
      <c r="AR2615" s="12"/>
      <c r="AS2615" s="12"/>
      <c r="AZ2615" s="49"/>
      <c r="BA2615" s="30"/>
      <c r="BB2615" s="12"/>
      <c r="BF2615" s="12"/>
      <c r="BG2615" s="12"/>
      <c r="BH2615" s="12"/>
      <c r="BO2615" s="7"/>
      <c r="BP2615" s="7"/>
      <c r="BQ2615" s="7"/>
      <c r="BU2615" s="7"/>
      <c r="BV2615" s="7"/>
      <c r="BW2615" s="7"/>
      <c r="CD2615" s="7"/>
      <c r="CE2615" s="7"/>
      <c r="CF2615" s="7"/>
      <c r="CJ2615" s="7"/>
      <c r="CK2615" s="7"/>
      <c r="CL2615" s="7"/>
    </row>
    <row r="2616" spans="1:90">
      <c r="A2616" s="11"/>
      <c r="B2616" s="373"/>
      <c r="C2616" s="373"/>
      <c r="D2616" s="373"/>
      <c r="E2616" s="13"/>
      <c r="F2616" s="11"/>
      <c r="G2616" s="25"/>
      <c r="H2616" s="31"/>
      <c r="I2616" s="30"/>
      <c r="M2616" s="25"/>
      <c r="N2616" s="31"/>
      <c r="O2616" s="30"/>
      <c r="V2616" s="12"/>
      <c r="W2616" s="12"/>
      <c r="X2616" s="14"/>
      <c r="AB2616" s="25"/>
      <c r="AC2616" s="12"/>
      <c r="AD2616" s="12"/>
      <c r="AK2616" s="12"/>
      <c r="AL2616" s="30"/>
      <c r="AM2616" s="32"/>
      <c r="AQ2616" s="12"/>
      <c r="AR2616" s="12"/>
      <c r="AS2616" s="12"/>
      <c r="AZ2616" s="49"/>
      <c r="BA2616" s="30"/>
      <c r="BB2616" s="12"/>
      <c r="BF2616" s="12"/>
      <c r="BG2616" s="12"/>
      <c r="BH2616" s="12"/>
      <c r="BO2616" s="7"/>
      <c r="BP2616" s="7"/>
      <c r="BQ2616" s="7"/>
      <c r="BU2616" s="7"/>
      <c r="BV2616" s="7"/>
      <c r="BW2616" s="7"/>
      <c r="CD2616" s="7"/>
      <c r="CE2616" s="7"/>
      <c r="CF2616" s="7"/>
      <c r="CJ2616" s="7"/>
      <c r="CK2616" s="7"/>
      <c r="CL2616" s="7"/>
    </row>
    <row r="2617" spans="1:90">
      <c r="A2617" s="11"/>
      <c r="B2617" s="373"/>
      <c r="C2617" s="373"/>
      <c r="D2617" s="373"/>
      <c r="E2617" s="13"/>
      <c r="F2617" s="11"/>
      <c r="G2617" s="25"/>
      <c r="H2617" s="31"/>
      <c r="I2617" s="30"/>
      <c r="M2617" s="25"/>
      <c r="N2617" s="31"/>
      <c r="O2617" s="30"/>
      <c r="V2617" s="12"/>
      <c r="W2617" s="12"/>
      <c r="X2617" s="14"/>
      <c r="AB2617" s="25"/>
      <c r="AC2617" s="12"/>
      <c r="AD2617" s="12"/>
      <c r="AK2617" s="12"/>
      <c r="AL2617" s="30"/>
      <c r="AM2617" s="32"/>
      <c r="AQ2617" s="12"/>
      <c r="AR2617" s="12"/>
      <c r="AS2617" s="12"/>
      <c r="AZ2617" s="49"/>
      <c r="BA2617" s="30"/>
      <c r="BB2617" s="12"/>
      <c r="BF2617" s="12"/>
      <c r="BG2617" s="12"/>
      <c r="BH2617" s="12"/>
      <c r="BO2617" s="7"/>
      <c r="BP2617" s="7"/>
      <c r="BQ2617" s="7"/>
      <c r="BU2617" s="7"/>
      <c r="BV2617" s="7"/>
      <c r="BW2617" s="7"/>
      <c r="CD2617" s="7"/>
      <c r="CE2617" s="7"/>
      <c r="CF2617" s="7"/>
      <c r="CJ2617" s="7"/>
      <c r="CK2617" s="7"/>
      <c r="CL2617" s="7"/>
    </row>
    <row r="2618" spans="1:90">
      <c r="A2618" s="11"/>
      <c r="B2618" s="373"/>
      <c r="C2618" s="373"/>
      <c r="D2618" s="373"/>
      <c r="E2618" s="13"/>
      <c r="F2618" s="11"/>
      <c r="G2618" s="25"/>
      <c r="H2618" s="31"/>
      <c r="I2618" s="30"/>
      <c r="M2618" s="25"/>
      <c r="N2618" s="31"/>
      <c r="O2618" s="30"/>
      <c r="V2618" s="12"/>
      <c r="W2618" s="12"/>
      <c r="X2618" s="14"/>
      <c r="AB2618" s="25"/>
      <c r="AC2618" s="12"/>
      <c r="AD2618" s="12"/>
      <c r="AK2618" s="12"/>
      <c r="AL2618" s="30"/>
      <c r="AM2618" s="32"/>
      <c r="AQ2618" s="12"/>
      <c r="AR2618" s="12"/>
      <c r="AS2618" s="12"/>
      <c r="AZ2618" s="49"/>
      <c r="BA2618" s="30"/>
      <c r="BB2618" s="12"/>
      <c r="BF2618" s="12"/>
      <c r="BG2618" s="12"/>
      <c r="BH2618" s="12"/>
      <c r="BO2618" s="7"/>
      <c r="BP2618" s="7"/>
      <c r="BQ2618" s="7"/>
      <c r="BU2618" s="7"/>
      <c r="BV2618" s="7"/>
      <c r="BW2618" s="7"/>
      <c r="CD2618" s="7"/>
      <c r="CE2618" s="7"/>
      <c r="CF2618" s="7"/>
      <c r="CJ2618" s="7"/>
      <c r="CK2618" s="7"/>
      <c r="CL2618" s="7"/>
    </row>
    <row r="2619" spans="1:90">
      <c r="A2619" s="11"/>
      <c r="B2619" s="373"/>
      <c r="C2619" s="373"/>
      <c r="D2619" s="373"/>
      <c r="E2619" s="13"/>
      <c r="F2619" s="11"/>
      <c r="G2619" s="25"/>
      <c r="H2619" s="31"/>
      <c r="I2619" s="30"/>
      <c r="M2619" s="25"/>
      <c r="N2619" s="31"/>
      <c r="O2619" s="30"/>
      <c r="V2619" s="12"/>
      <c r="W2619" s="12"/>
      <c r="X2619" s="14"/>
      <c r="AB2619" s="25"/>
      <c r="AC2619" s="12"/>
      <c r="AD2619" s="12"/>
      <c r="AK2619" s="12"/>
      <c r="AL2619" s="30"/>
      <c r="AM2619" s="32"/>
      <c r="AQ2619" s="12"/>
      <c r="AR2619" s="12"/>
      <c r="AS2619" s="12"/>
      <c r="AZ2619" s="49"/>
      <c r="BA2619" s="30"/>
      <c r="BB2619" s="12"/>
      <c r="BF2619" s="12"/>
      <c r="BG2619" s="12"/>
      <c r="BH2619" s="12"/>
      <c r="BO2619" s="7"/>
      <c r="BP2619" s="7"/>
      <c r="BQ2619" s="7"/>
      <c r="BU2619" s="7"/>
      <c r="BV2619" s="7"/>
      <c r="BW2619" s="7"/>
      <c r="CD2619" s="7"/>
      <c r="CE2619" s="7"/>
      <c r="CF2619" s="7"/>
      <c r="CJ2619" s="7"/>
      <c r="CK2619" s="7"/>
      <c r="CL2619" s="7"/>
    </row>
    <row r="2620" spans="1:90">
      <c r="A2620" s="11"/>
      <c r="B2620" s="373"/>
      <c r="C2620" s="373"/>
      <c r="D2620" s="373"/>
      <c r="E2620" s="13"/>
      <c r="F2620" s="11"/>
      <c r="G2620" s="25"/>
      <c r="H2620" s="31"/>
      <c r="I2620" s="30"/>
      <c r="M2620" s="25"/>
      <c r="N2620" s="31"/>
      <c r="O2620" s="30"/>
      <c r="V2620" s="12"/>
      <c r="W2620" s="12"/>
      <c r="X2620" s="14"/>
      <c r="AB2620" s="25"/>
      <c r="AC2620" s="12"/>
      <c r="AD2620" s="12"/>
      <c r="AK2620" s="12"/>
      <c r="AL2620" s="30"/>
      <c r="AM2620" s="32"/>
      <c r="AQ2620" s="12"/>
      <c r="AR2620" s="12"/>
      <c r="AS2620" s="12"/>
      <c r="AZ2620" s="49"/>
      <c r="BA2620" s="30"/>
      <c r="BB2620" s="12"/>
      <c r="BF2620" s="12"/>
      <c r="BG2620" s="12"/>
      <c r="BH2620" s="12"/>
      <c r="BO2620" s="7"/>
      <c r="BP2620" s="7"/>
      <c r="BQ2620" s="7"/>
      <c r="BU2620" s="7"/>
      <c r="BV2620" s="7"/>
      <c r="BW2620" s="7"/>
      <c r="CD2620" s="7"/>
      <c r="CE2620" s="7"/>
      <c r="CF2620" s="7"/>
      <c r="CJ2620" s="7"/>
      <c r="CK2620" s="7"/>
      <c r="CL2620" s="7"/>
    </row>
    <row r="2621" spans="1:90">
      <c r="A2621" s="11"/>
      <c r="B2621" s="373"/>
      <c r="C2621" s="373"/>
      <c r="D2621" s="373"/>
      <c r="E2621" s="13"/>
      <c r="F2621" s="11"/>
      <c r="G2621" s="25"/>
      <c r="H2621" s="31"/>
      <c r="I2621" s="30"/>
      <c r="M2621" s="25"/>
      <c r="N2621" s="31"/>
      <c r="O2621" s="30"/>
      <c r="V2621" s="12"/>
      <c r="W2621" s="12"/>
      <c r="X2621" s="14"/>
      <c r="AB2621" s="25"/>
      <c r="AC2621" s="12"/>
      <c r="AD2621" s="12"/>
      <c r="AK2621" s="12"/>
      <c r="AL2621" s="30"/>
      <c r="AM2621" s="32"/>
      <c r="AQ2621" s="12"/>
      <c r="AR2621" s="12"/>
      <c r="AS2621" s="12"/>
      <c r="AZ2621" s="49"/>
      <c r="BA2621" s="30"/>
      <c r="BB2621" s="12"/>
      <c r="BF2621" s="12"/>
      <c r="BG2621" s="12"/>
      <c r="BH2621" s="12"/>
      <c r="BO2621" s="7"/>
      <c r="BP2621" s="7"/>
      <c r="BQ2621" s="7"/>
      <c r="BU2621" s="7"/>
      <c r="BV2621" s="7"/>
      <c r="BW2621" s="7"/>
      <c r="CD2621" s="7"/>
      <c r="CE2621" s="7"/>
      <c r="CF2621" s="7"/>
      <c r="CJ2621" s="7"/>
      <c r="CK2621" s="7"/>
      <c r="CL2621" s="7"/>
    </row>
    <row r="2622" spans="1:90">
      <c r="A2622" s="11"/>
      <c r="B2622" s="373"/>
      <c r="C2622" s="373"/>
      <c r="D2622" s="373"/>
      <c r="E2622" s="13"/>
      <c r="F2622" s="11"/>
      <c r="G2622" s="25"/>
      <c r="H2622" s="31"/>
      <c r="I2622" s="30"/>
      <c r="M2622" s="25"/>
      <c r="N2622" s="31"/>
      <c r="O2622" s="30"/>
      <c r="V2622" s="12"/>
      <c r="W2622" s="12"/>
      <c r="X2622" s="14"/>
      <c r="AB2622" s="25"/>
      <c r="AC2622" s="12"/>
      <c r="AD2622" s="12"/>
      <c r="AK2622" s="12"/>
      <c r="AL2622" s="30"/>
      <c r="AM2622" s="32"/>
      <c r="AQ2622" s="12"/>
      <c r="AR2622" s="12"/>
      <c r="AS2622" s="12"/>
      <c r="AZ2622" s="49"/>
      <c r="BA2622" s="30"/>
      <c r="BB2622" s="12"/>
      <c r="BF2622" s="12"/>
      <c r="BG2622" s="12"/>
      <c r="BH2622" s="12"/>
      <c r="BO2622" s="7"/>
      <c r="BP2622" s="7"/>
      <c r="BQ2622" s="7"/>
      <c r="BU2622" s="7"/>
      <c r="BV2622" s="7"/>
      <c r="BW2622" s="7"/>
      <c r="CD2622" s="7"/>
      <c r="CE2622" s="7"/>
      <c r="CF2622" s="7"/>
      <c r="CJ2622" s="7"/>
      <c r="CK2622" s="7"/>
      <c r="CL2622" s="7"/>
    </row>
    <row r="2623" spans="1:90">
      <c r="A2623" s="11"/>
      <c r="B2623" s="373"/>
      <c r="C2623" s="373"/>
      <c r="D2623" s="373"/>
      <c r="E2623" s="13"/>
      <c r="F2623" s="11"/>
      <c r="G2623" s="25"/>
      <c r="H2623" s="31"/>
      <c r="I2623" s="30"/>
      <c r="M2623" s="25"/>
      <c r="N2623" s="31"/>
      <c r="O2623" s="30"/>
      <c r="V2623" s="12"/>
      <c r="W2623" s="12"/>
      <c r="X2623" s="14"/>
      <c r="AB2623" s="25"/>
      <c r="AC2623" s="12"/>
      <c r="AD2623" s="12"/>
      <c r="AK2623" s="12"/>
      <c r="AL2623" s="30"/>
      <c r="AM2623" s="32"/>
      <c r="AQ2623" s="12"/>
      <c r="AR2623" s="12"/>
      <c r="AS2623" s="12"/>
      <c r="AZ2623" s="49"/>
      <c r="BA2623" s="30"/>
      <c r="BB2623" s="12"/>
      <c r="BF2623" s="12"/>
      <c r="BG2623" s="12"/>
      <c r="BH2623" s="12"/>
      <c r="BO2623" s="7"/>
      <c r="BP2623" s="7"/>
      <c r="BQ2623" s="7"/>
      <c r="BU2623" s="7"/>
      <c r="BV2623" s="7"/>
      <c r="BW2623" s="7"/>
      <c r="CD2623" s="7"/>
      <c r="CE2623" s="7"/>
      <c r="CF2623" s="7"/>
      <c r="CJ2623" s="7"/>
      <c r="CK2623" s="7"/>
      <c r="CL2623" s="7"/>
    </row>
    <row r="2624" spans="1:90">
      <c r="A2624" s="11"/>
      <c r="B2624" s="373"/>
      <c r="C2624" s="373"/>
      <c r="D2624" s="373"/>
      <c r="E2624" s="13"/>
      <c r="F2624" s="11"/>
      <c r="G2624" s="25"/>
      <c r="H2624" s="31"/>
      <c r="I2624" s="30"/>
      <c r="M2624" s="25"/>
      <c r="N2624" s="31"/>
      <c r="O2624" s="30"/>
      <c r="V2624" s="12"/>
      <c r="W2624" s="12"/>
      <c r="X2624" s="14"/>
      <c r="AB2624" s="25"/>
      <c r="AC2624" s="12"/>
      <c r="AD2624" s="12"/>
      <c r="AK2624" s="12"/>
      <c r="AL2624" s="30"/>
      <c r="AM2624" s="32"/>
      <c r="AQ2624" s="12"/>
      <c r="AR2624" s="12"/>
      <c r="AS2624" s="12"/>
      <c r="AZ2624" s="49"/>
      <c r="BA2624" s="30"/>
      <c r="BB2624" s="12"/>
      <c r="BF2624" s="12"/>
      <c r="BG2624" s="12"/>
      <c r="BH2624" s="12"/>
      <c r="BO2624" s="7"/>
      <c r="BP2624" s="7"/>
      <c r="BQ2624" s="7"/>
      <c r="BU2624" s="7"/>
      <c r="BV2624" s="7"/>
      <c r="BW2624" s="7"/>
      <c r="CD2624" s="7"/>
      <c r="CE2624" s="7"/>
      <c r="CF2624" s="7"/>
      <c r="CJ2624" s="7"/>
      <c r="CK2624" s="7"/>
      <c r="CL2624" s="7"/>
    </row>
    <row r="2625" spans="1:90">
      <c r="A2625" s="11"/>
      <c r="B2625" s="373"/>
      <c r="C2625" s="373"/>
      <c r="D2625" s="373"/>
      <c r="E2625" s="13"/>
      <c r="F2625" s="11"/>
      <c r="G2625" s="25"/>
      <c r="H2625" s="31"/>
      <c r="I2625" s="30"/>
      <c r="M2625" s="25"/>
      <c r="N2625" s="31"/>
      <c r="O2625" s="30"/>
      <c r="V2625" s="12"/>
      <c r="W2625" s="12"/>
      <c r="X2625" s="14"/>
      <c r="AB2625" s="25"/>
      <c r="AC2625" s="12"/>
      <c r="AD2625" s="12"/>
      <c r="AK2625" s="12"/>
      <c r="AL2625" s="30"/>
      <c r="AM2625" s="32"/>
      <c r="AQ2625" s="12"/>
      <c r="AR2625" s="12"/>
      <c r="AS2625" s="12"/>
      <c r="AZ2625" s="49"/>
      <c r="BA2625" s="30"/>
      <c r="BB2625" s="12"/>
      <c r="BF2625" s="12"/>
      <c r="BG2625" s="12"/>
      <c r="BH2625" s="12"/>
      <c r="BO2625" s="7"/>
      <c r="BP2625" s="7"/>
      <c r="BQ2625" s="7"/>
      <c r="BU2625" s="7"/>
      <c r="BV2625" s="7"/>
      <c r="BW2625" s="7"/>
      <c r="CD2625" s="7"/>
      <c r="CE2625" s="7"/>
      <c r="CF2625" s="7"/>
      <c r="CJ2625" s="7"/>
      <c r="CK2625" s="7"/>
      <c r="CL2625" s="7"/>
    </row>
    <row r="2626" spans="1:90">
      <c r="A2626" s="11"/>
      <c r="B2626" s="373"/>
      <c r="C2626" s="373"/>
      <c r="D2626" s="373"/>
      <c r="E2626" s="13"/>
      <c r="F2626" s="11"/>
      <c r="G2626" s="25"/>
      <c r="H2626" s="31"/>
      <c r="I2626" s="30"/>
      <c r="M2626" s="25"/>
      <c r="N2626" s="31"/>
      <c r="O2626" s="30"/>
      <c r="V2626" s="12"/>
      <c r="W2626" s="12"/>
      <c r="X2626" s="14"/>
      <c r="AB2626" s="25"/>
      <c r="AC2626" s="12"/>
      <c r="AD2626" s="12"/>
      <c r="AK2626" s="12"/>
      <c r="AL2626" s="30"/>
      <c r="AM2626" s="32"/>
      <c r="AQ2626" s="12"/>
      <c r="AR2626" s="12"/>
      <c r="AS2626" s="12"/>
      <c r="AZ2626" s="49"/>
      <c r="BA2626" s="30"/>
      <c r="BB2626" s="12"/>
      <c r="BF2626" s="12"/>
      <c r="BG2626" s="12"/>
      <c r="BH2626" s="12"/>
      <c r="BO2626" s="7"/>
      <c r="BP2626" s="7"/>
      <c r="BQ2626" s="7"/>
      <c r="BU2626" s="7"/>
      <c r="BV2626" s="7"/>
      <c r="BW2626" s="7"/>
      <c r="CD2626" s="7"/>
      <c r="CE2626" s="7"/>
      <c r="CF2626" s="7"/>
      <c r="CJ2626" s="7"/>
      <c r="CK2626" s="7"/>
      <c r="CL2626" s="7"/>
    </row>
    <row r="2627" spans="1:90">
      <c r="A2627" s="11"/>
      <c r="B2627" s="373"/>
      <c r="C2627" s="373"/>
      <c r="D2627" s="373"/>
      <c r="E2627" s="13"/>
      <c r="F2627" s="11"/>
      <c r="G2627" s="25"/>
      <c r="H2627" s="31"/>
      <c r="I2627" s="30"/>
      <c r="M2627" s="25"/>
      <c r="N2627" s="31"/>
      <c r="O2627" s="30"/>
      <c r="V2627" s="12"/>
      <c r="W2627" s="12"/>
      <c r="X2627" s="14"/>
      <c r="AB2627" s="25"/>
      <c r="AC2627" s="12"/>
      <c r="AD2627" s="12"/>
      <c r="AK2627" s="12"/>
      <c r="AL2627" s="30"/>
      <c r="AM2627" s="32"/>
      <c r="AQ2627" s="12"/>
      <c r="AR2627" s="12"/>
      <c r="AS2627" s="12"/>
      <c r="AZ2627" s="49"/>
      <c r="BA2627" s="30"/>
      <c r="BB2627" s="12"/>
      <c r="BF2627" s="12"/>
      <c r="BG2627" s="12"/>
      <c r="BH2627" s="12"/>
      <c r="BO2627" s="7"/>
      <c r="BP2627" s="7"/>
      <c r="BQ2627" s="7"/>
      <c r="BU2627" s="7"/>
      <c r="BV2627" s="7"/>
      <c r="BW2627" s="7"/>
      <c r="CD2627" s="7"/>
      <c r="CE2627" s="7"/>
      <c r="CF2627" s="7"/>
      <c r="CJ2627" s="7"/>
      <c r="CK2627" s="7"/>
      <c r="CL2627" s="7"/>
    </row>
    <row r="2628" spans="1:90">
      <c r="A2628" s="11"/>
      <c r="B2628" s="373"/>
      <c r="C2628" s="373"/>
      <c r="D2628" s="373"/>
      <c r="E2628" s="13"/>
      <c r="F2628" s="11"/>
      <c r="G2628" s="25"/>
      <c r="H2628" s="31"/>
      <c r="I2628" s="30"/>
      <c r="M2628" s="25"/>
      <c r="N2628" s="31"/>
      <c r="O2628" s="30"/>
      <c r="V2628" s="12"/>
      <c r="W2628" s="12"/>
      <c r="X2628" s="14"/>
      <c r="AB2628" s="25"/>
      <c r="AC2628" s="12"/>
      <c r="AD2628" s="12"/>
      <c r="AK2628" s="12"/>
      <c r="AL2628" s="30"/>
      <c r="AM2628" s="32"/>
      <c r="AQ2628" s="12"/>
      <c r="AR2628" s="12"/>
      <c r="AS2628" s="12"/>
      <c r="AZ2628" s="49"/>
      <c r="BA2628" s="30"/>
      <c r="BB2628" s="12"/>
      <c r="BF2628" s="12"/>
      <c r="BG2628" s="12"/>
      <c r="BH2628" s="12"/>
      <c r="BO2628" s="7"/>
      <c r="BP2628" s="7"/>
      <c r="BQ2628" s="7"/>
      <c r="BU2628" s="7"/>
      <c r="BV2628" s="7"/>
      <c r="BW2628" s="7"/>
      <c r="CD2628" s="7"/>
      <c r="CE2628" s="7"/>
      <c r="CF2628" s="7"/>
      <c r="CJ2628" s="7"/>
      <c r="CK2628" s="7"/>
      <c r="CL2628" s="7"/>
    </row>
    <row r="2629" spans="1:90">
      <c r="A2629" s="11"/>
      <c r="B2629" s="373"/>
      <c r="C2629" s="373"/>
      <c r="D2629" s="373"/>
      <c r="E2629" s="13"/>
      <c r="F2629" s="11"/>
      <c r="G2629" s="25"/>
      <c r="H2629" s="31"/>
      <c r="I2629" s="30"/>
      <c r="M2629" s="25"/>
      <c r="N2629" s="31"/>
      <c r="O2629" s="30"/>
      <c r="V2629" s="12"/>
      <c r="W2629" s="12"/>
      <c r="X2629" s="14"/>
      <c r="AB2629" s="25"/>
      <c r="AC2629" s="12"/>
      <c r="AD2629" s="12"/>
      <c r="AK2629" s="12"/>
      <c r="AL2629" s="30"/>
      <c r="AM2629" s="32"/>
      <c r="AQ2629" s="12"/>
      <c r="AR2629" s="12"/>
      <c r="AS2629" s="12"/>
      <c r="AZ2629" s="49"/>
      <c r="BA2629" s="30"/>
      <c r="BB2629" s="12"/>
      <c r="BF2629" s="12"/>
      <c r="BG2629" s="12"/>
      <c r="BH2629" s="12"/>
      <c r="BO2629" s="7"/>
      <c r="BP2629" s="7"/>
      <c r="BQ2629" s="7"/>
      <c r="BU2629" s="7"/>
      <c r="BV2629" s="7"/>
      <c r="BW2629" s="7"/>
      <c r="CD2629" s="7"/>
      <c r="CE2629" s="7"/>
      <c r="CF2629" s="7"/>
      <c r="CJ2629" s="7"/>
      <c r="CK2629" s="7"/>
      <c r="CL2629" s="7"/>
    </row>
    <row r="2630" spans="1:90">
      <c r="A2630" s="11"/>
      <c r="B2630" s="373"/>
      <c r="C2630" s="373"/>
      <c r="D2630" s="373"/>
      <c r="E2630" s="13"/>
      <c r="F2630" s="11"/>
      <c r="G2630" s="25"/>
      <c r="H2630" s="31"/>
      <c r="I2630" s="30"/>
      <c r="M2630" s="25"/>
      <c r="N2630" s="31"/>
      <c r="O2630" s="30"/>
      <c r="V2630" s="12"/>
      <c r="W2630" s="12"/>
      <c r="X2630" s="14"/>
      <c r="AB2630" s="25"/>
      <c r="AC2630" s="12"/>
      <c r="AD2630" s="12"/>
      <c r="AK2630" s="12"/>
      <c r="AL2630" s="30"/>
      <c r="AM2630" s="32"/>
      <c r="AQ2630" s="12"/>
      <c r="AR2630" s="12"/>
      <c r="AS2630" s="12"/>
      <c r="AZ2630" s="49"/>
      <c r="BA2630" s="30"/>
      <c r="BB2630" s="12"/>
      <c r="BF2630" s="12"/>
      <c r="BG2630" s="12"/>
      <c r="BH2630" s="12"/>
      <c r="BO2630" s="7"/>
      <c r="BP2630" s="7"/>
      <c r="BQ2630" s="7"/>
      <c r="BU2630" s="7"/>
      <c r="BV2630" s="7"/>
      <c r="BW2630" s="7"/>
      <c r="CD2630" s="7"/>
      <c r="CE2630" s="7"/>
      <c r="CF2630" s="7"/>
      <c r="CJ2630" s="7"/>
      <c r="CK2630" s="7"/>
      <c r="CL2630" s="7"/>
    </row>
    <row r="2631" spans="1:90">
      <c r="A2631" s="11"/>
      <c r="B2631" s="373"/>
      <c r="C2631" s="373"/>
      <c r="D2631" s="373"/>
      <c r="E2631" s="13"/>
      <c r="F2631" s="11"/>
      <c r="G2631" s="25"/>
      <c r="H2631" s="31"/>
      <c r="I2631" s="30"/>
      <c r="M2631" s="25"/>
      <c r="N2631" s="31"/>
      <c r="O2631" s="30"/>
      <c r="V2631" s="12"/>
      <c r="W2631" s="12"/>
      <c r="X2631" s="14"/>
      <c r="AB2631" s="25"/>
      <c r="AC2631" s="12"/>
      <c r="AD2631" s="12"/>
      <c r="AK2631" s="12"/>
      <c r="AL2631" s="30"/>
      <c r="AM2631" s="32"/>
      <c r="AQ2631" s="12"/>
      <c r="AR2631" s="12"/>
      <c r="AS2631" s="12"/>
      <c r="AZ2631" s="49"/>
      <c r="BA2631" s="30"/>
      <c r="BB2631" s="12"/>
      <c r="BF2631" s="12"/>
      <c r="BG2631" s="12"/>
      <c r="BH2631" s="12"/>
      <c r="BO2631" s="7"/>
      <c r="BP2631" s="7"/>
      <c r="BQ2631" s="7"/>
      <c r="BU2631" s="7"/>
      <c r="BV2631" s="7"/>
      <c r="BW2631" s="7"/>
      <c r="CD2631" s="7"/>
      <c r="CE2631" s="7"/>
      <c r="CF2631" s="7"/>
      <c r="CJ2631" s="7"/>
      <c r="CK2631" s="7"/>
      <c r="CL2631" s="7"/>
    </row>
    <row r="2632" spans="1:90">
      <c r="A2632" s="11"/>
      <c r="B2632" s="373"/>
      <c r="C2632" s="373"/>
      <c r="D2632" s="373"/>
      <c r="E2632" s="13"/>
      <c r="F2632" s="11"/>
      <c r="G2632" s="25"/>
      <c r="H2632" s="31"/>
      <c r="I2632" s="30"/>
      <c r="M2632" s="25"/>
      <c r="N2632" s="31"/>
      <c r="O2632" s="30"/>
      <c r="V2632" s="12"/>
      <c r="W2632" s="12"/>
      <c r="X2632" s="14"/>
      <c r="AB2632" s="25"/>
      <c r="AC2632" s="12"/>
      <c r="AD2632" s="12"/>
      <c r="AK2632" s="12"/>
      <c r="AL2632" s="30"/>
      <c r="AM2632" s="32"/>
      <c r="AQ2632" s="12"/>
      <c r="AR2632" s="12"/>
      <c r="AS2632" s="12"/>
      <c r="AZ2632" s="49"/>
      <c r="BA2632" s="30"/>
      <c r="BB2632" s="12"/>
      <c r="BF2632" s="12"/>
      <c r="BG2632" s="12"/>
      <c r="BH2632" s="12"/>
      <c r="BO2632" s="7"/>
      <c r="BP2632" s="7"/>
      <c r="BQ2632" s="7"/>
      <c r="BU2632" s="7"/>
      <c r="BV2632" s="7"/>
      <c r="BW2632" s="7"/>
      <c r="CD2632" s="7"/>
      <c r="CE2632" s="7"/>
      <c r="CF2632" s="7"/>
      <c r="CJ2632" s="7"/>
      <c r="CK2632" s="7"/>
      <c r="CL2632" s="7"/>
    </row>
    <row r="2633" spans="1:90">
      <c r="A2633" s="11"/>
      <c r="B2633" s="373"/>
      <c r="C2633" s="373"/>
      <c r="D2633" s="373"/>
      <c r="E2633" s="13"/>
      <c r="F2633" s="11"/>
      <c r="G2633" s="25"/>
      <c r="H2633" s="31"/>
      <c r="I2633" s="30"/>
      <c r="M2633" s="25"/>
      <c r="N2633" s="31"/>
      <c r="O2633" s="30"/>
      <c r="V2633" s="12"/>
      <c r="W2633" s="12"/>
      <c r="X2633" s="14"/>
      <c r="AB2633" s="25"/>
      <c r="AC2633" s="12"/>
      <c r="AD2633" s="12"/>
      <c r="AK2633" s="12"/>
      <c r="AL2633" s="30"/>
      <c r="AM2633" s="32"/>
      <c r="AQ2633" s="12"/>
      <c r="AR2633" s="12"/>
      <c r="AS2633" s="12"/>
      <c r="AZ2633" s="49"/>
      <c r="BA2633" s="30"/>
      <c r="BB2633" s="12"/>
      <c r="BF2633" s="12"/>
      <c r="BG2633" s="12"/>
      <c r="BH2633" s="12"/>
      <c r="BO2633" s="7"/>
      <c r="BP2633" s="7"/>
      <c r="BQ2633" s="7"/>
      <c r="BU2633" s="7"/>
      <c r="BV2633" s="7"/>
      <c r="BW2633" s="7"/>
      <c r="CD2633" s="7"/>
      <c r="CE2633" s="7"/>
      <c r="CF2633" s="7"/>
      <c r="CJ2633" s="7"/>
      <c r="CK2633" s="7"/>
      <c r="CL2633" s="7"/>
    </row>
    <row r="2634" spans="1:90">
      <c r="A2634" s="11"/>
      <c r="B2634" s="373"/>
      <c r="C2634" s="373"/>
      <c r="D2634" s="373"/>
      <c r="E2634" s="13"/>
      <c r="F2634" s="11"/>
      <c r="G2634" s="25"/>
      <c r="H2634" s="31"/>
      <c r="I2634" s="30"/>
      <c r="M2634" s="25"/>
      <c r="N2634" s="31"/>
      <c r="O2634" s="30"/>
      <c r="V2634" s="12"/>
      <c r="W2634" s="12"/>
      <c r="X2634" s="14"/>
      <c r="AB2634" s="25"/>
      <c r="AC2634" s="12"/>
      <c r="AD2634" s="12"/>
      <c r="AK2634" s="12"/>
      <c r="AL2634" s="30"/>
      <c r="AM2634" s="32"/>
      <c r="AQ2634" s="12"/>
      <c r="AR2634" s="12"/>
      <c r="AS2634" s="12"/>
      <c r="AZ2634" s="49"/>
      <c r="BA2634" s="30"/>
      <c r="BB2634" s="12"/>
      <c r="BF2634" s="12"/>
      <c r="BG2634" s="12"/>
      <c r="BH2634" s="12"/>
      <c r="BO2634" s="7"/>
      <c r="BP2634" s="7"/>
      <c r="BQ2634" s="7"/>
      <c r="BU2634" s="7"/>
      <c r="BV2634" s="7"/>
      <c r="BW2634" s="7"/>
      <c r="CD2634" s="7"/>
      <c r="CE2634" s="7"/>
      <c r="CF2634" s="7"/>
      <c r="CJ2634" s="7"/>
      <c r="CK2634" s="7"/>
      <c r="CL2634" s="7"/>
    </row>
    <row r="2635" spans="1:90">
      <c r="A2635" s="11"/>
      <c r="B2635" s="373"/>
      <c r="C2635" s="373"/>
      <c r="D2635" s="373"/>
      <c r="E2635" s="13"/>
      <c r="F2635" s="11"/>
      <c r="G2635" s="25"/>
      <c r="H2635" s="31"/>
      <c r="I2635" s="30"/>
      <c r="M2635" s="25"/>
      <c r="N2635" s="31"/>
      <c r="O2635" s="30"/>
      <c r="V2635" s="12"/>
      <c r="W2635" s="12"/>
      <c r="X2635" s="14"/>
      <c r="AB2635" s="25"/>
      <c r="AC2635" s="12"/>
      <c r="AD2635" s="12"/>
      <c r="AK2635" s="12"/>
      <c r="AL2635" s="30"/>
      <c r="AM2635" s="32"/>
      <c r="AQ2635" s="12"/>
      <c r="AR2635" s="12"/>
      <c r="AS2635" s="12"/>
      <c r="AZ2635" s="49"/>
      <c r="BA2635" s="30"/>
      <c r="BB2635" s="12"/>
      <c r="BF2635" s="12"/>
      <c r="BG2635" s="12"/>
      <c r="BH2635" s="12"/>
      <c r="BO2635" s="7"/>
      <c r="BP2635" s="7"/>
      <c r="BQ2635" s="7"/>
      <c r="BU2635" s="7"/>
      <c r="BV2635" s="7"/>
      <c r="BW2635" s="7"/>
      <c r="CD2635" s="7"/>
      <c r="CE2635" s="7"/>
      <c r="CF2635" s="7"/>
      <c r="CJ2635" s="7"/>
      <c r="CK2635" s="7"/>
      <c r="CL2635" s="7"/>
    </row>
    <row r="2636" spans="1:90">
      <c r="A2636" s="11"/>
      <c r="B2636" s="373"/>
      <c r="C2636" s="373"/>
      <c r="D2636" s="373"/>
      <c r="E2636" s="13"/>
      <c r="F2636" s="11"/>
      <c r="G2636" s="25"/>
      <c r="H2636" s="31"/>
      <c r="I2636" s="30"/>
      <c r="M2636" s="25"/>
      <c r="N2636" s="31"/>
      <c r="O2636" s="30"/>
      <c r="V2636" s="12"/>
      <c r="W2636" s="12"/>
      <c r="X2636" s="14"/>
      <c r="AB2636" s="25"/>
      <c r="AC2636" s="12"/>
      <c r="AD2636" s="12"/>
      <c r="AK2636" s="12"/>
      <c r="AL2636" s="30"/>
      <c r="AM2636" s="32"/>
      <c r="AQ2636" s="12"/>
      <c r="AR2636" s="12"/>
      <c r="AS2636" s="12"/>
      <c r="AZ2636" s="49"/>
      <c r="BA2636" s="30"/>
      <c r="BB2636" s="12"/>
      <c r="BF2636" s="12"/>
      <c r="BG2636" s="12"/>
      <c r="BH2636" s="12"/>
      <c r="BO2636" s="7"/>
      <c r="BP2636" s="7"/>
      <c r="BQ2636" s="7"/>
      <c r="BU2636" s="7"/>
      <c r="BV2636" s="7"/>
      <c r="BW2636" s="7"/>
      <c r="CD2636" s="7"/>
      <c r="CE2636" s="7"/>
      <c r="CF2636" s="7"/>
      <c r="CJ2636" s="7"/>
      <c r="CK2636" s="7"/>
      <c r="CL2636" s="7"/>
    </row>
    <row r="2637" spans="1:90">
      <c r="A2637" s="11"/>
      <c r="B2637" s="373"/>
      <c r="C2637" s="373"/>
      <c r="D2637" s="373"/>
      <c r="E2637" s="13"/>
      <c r="F2637" s="11"/>
      <c r="G2637" s="25"/>
      <c r="H2637" s="31"/>
      <c r="I2637" s="30"/>
      <c r="M2637" s="25"/>
      <c r="N2637" s="31"/>
      <c r="O2637" s="30"/>
      <c r="V2637" s="12"/>
      <c r="W2637" s="12"/>
      <c r="X2637" s="14"/>
      <c r="AB2637" s="25"/>
      <c r="AC2637" s="12"/>
      <c r="AD2637" s="12"/>
      <c r="AK2637" s="12"/>
      <c r="AL2637" s="30"/>
      <c r="AM2637" s="32"/>
      <c r="AQ2637" s="12"/>
      <c r="AR2637" s="12"/>
      <c r="AS2637" s="12"/>
      <c r="AZ2637" s="49"/>
      <c r="BA2637" s="30"/>
      <c r="BB2637" s="12"/>
      <c r="BF2637" s="12"/>
      <c r="BG2637" s="12"/>
      <c r="BH2637" s="12"/>
      <c r="BO2637" s="7"/>
      <c r="BP2637" s="7"/>
      <c r="BQ2637" s="7"/>
      <c r="BU2637" s="7"/>
      <c r="BV2637" s="7"/>
      <c r="BW2637" s="7"/>
      <c r="CD2637" s="7"/>
      <c r="CE2637" s="7"/>
      <c r="CF2637" s="7"/>
      <c r="CJ2637" s="7"/>
      <c r="CK2637" s="7"/>
      <c r="CL2637" s="7"/>
    </row>
    <row r="2638" spans="1:90">
      <c r="A2638" s="11"/>
      <c r="B2638" s="373"/>
      <c r="C2638" s="373"/>
      <c r="D2638" s="373"/>
      <c r="E2638" s="13"/>
      <c r="F2638" s="11"/>
      <c r="G2638" s="25"/>
      <c r="H2638" s="31"/>
      <c r="I2638" s="30"/>
      <c r="M2638" s="25"/>
      <c r="N2638" s="31"/>
      <c r="O2638" s="30"/>
      <c r="V2638" s="12"/>
      <c r="W2638" s="12"/>
      <c r="X2638" s="14"/>
      <c r="AB2638" s="25"/>
      <c r="AC2638" s="12"/>
      <c r="AD2638" s="12"/>
      <c r="AK2638" s="12"/>
      <c r="AL2638" s="30"/>
      <c r="AM2638" s="32"/>
      <c r="AQ2638" s="12"/>
      <c r="AR2638" s="12"/>
      <c r="AS2638" s="12"/>
      <c r="AZ2638" s="49"/>
      <c r="BA2638" s="30"/>
      <c r="BB2638" s="12"/>
      <c r="BF2638" s="12"/>
      <c r="BG2638" s="12"/>
      <c r="BH2638" s="12"/>
      <c r="BO2638" s="7"/>
      <c r="BP2638" s="7"/>
      <c r="BQ2638" s="7"/>
      <c r="BU2638" s="7"/>
      <c r="BV2638" s="7"/>
      <c r="BW2638" s="7"/>
      <c r="CD2638" s="7"/>
      <c r="CE2638" s="7"/>
      <c r="CF2638" s="7"/>
      <c r="CJ2638" s="7"/>
      <c r="CK2638" s="7"/>
      <c r="CL2638" s="7"/>
    </row>
    <row r="2639" spans="1:90">
      <c r="A2639" s="11"/>
      <c r="B2639" s="373"/>
      <c r="C2639" s="373"/>
      <c r="D2639" s="373"/>
      <c r="E2639" s="13"/>
      <c r="F2639" s="11"/>
      <c r="G2639" s="25"/>
      <c r="H2639" s="31"/>
      <c r="I2639" s="30"/>
      <c r="M2639" s="25"/>
      <c r="N2639" s="31"/>
      <c r="O2639" s="30"/>
      <c r="V2639" s="12"/>
      <c r="W2639" s="12"/>
      <c r="X2639" s="14"/>
      <c r="AB2639" s="25"/>
      <c r="AC2639" s="12"/>
      <c r="AD2639" s="12"/>
      <c r="AK2639" s="12"/>
      <c r="AL2639" s="30"/>
      <c r="AM2639" s="32"/>
      <c r="AQ2639" s="12"/>
      <c r="AR2639" s="12"/>
      <c r="AS2639" s="12"/>
      <c r="AZ2639" s="49"/>
      <c r="BA2639" s="30"/>
      <c r="BB2639" s="12"/>
      <c r="BF2639" s="12"/>
      <c r="BG2639" s="12"/>
      <c r="BH2639" s="12"/>
      <c r="BO2639" s="7"/>
      <c r="BP2639" s="7"/>
      <c r="BQ2639" s="7"/>
      <c r="BU2639" s="7"/>
      <c r="BV2639" s="7"/>
      <c r="BW2639" s="7"/>
      <c r="CD2639" s="7"/>
      <c r="CE2639" s="7"/>
      <c r="CF2639" s="7"/>
      <c r="CJ2639" s="7"/>
      <c r="CK2639" s="7"/>
      <c r="CL2639" s="7"/>
    </row>
    <row r="2640" spans="1:90">
      <c r="A2640" s="11"/>
      <c r="B2640" s="373"/>
      <c r="C2640" s="373"/>
      <c r="D2640" s="373"/>
      <c r="E2640" s="13"/>
      <c r="F2640" s="11"/>
      <c r="G2640" s="25"/>
      <c r="H2640" s="31"/>
      <c r="I2640" s="30"/>
      <c r="M2640" s="25"/>
      <c r="N2640" s="31"/>
      <c r="O2640" s="30"/>
      <c r="V2640" s="12"/>
      <c r="W2640" s="12"/>
      <c r="X2640" s="14"/>
      <c r="AB2640" s="25"/>
      <c r="AC2640" s="12"/>
      <c r="AD2640" s="12"/>
      <c r="AK2640" s="12"/>
      <c r="AL2640" s="30"/>
      <c r="AM2640" s="32"/>
      <c r="AQ2640" s="12"/>
      <c r="AR2640" s="12"/>
      <c r="AS2640" s="12"/>
      <c r="AZ2640" s="49"/>
      <c r="BA2640" s="30"/>
      <c r="BB2640" s="12"/>
      <c r="BF2640" s="12"/>
      <c r="BG2640" s="12"/>
      <c r="BH2640" s="12"/>
      <c r="BO2640" s="7"/>
      <c r="BP2640" s="7"/>
      <c r="BQ2640" s="7"/>
      <c r="BU2640" s="7"/>
      <c r="BV2640" s="7"/>
      <c r="BW2640" s="7"/>
      <c r="CD2640" s="7"/>
      <c r="CE2640" s="7"/>
      <c r="CF2640" s="7"/>
      <c r="CJ2640" s="7"/>
      <c r="CK2640" s="7"/>
      <c r="CL2640" s="7"/>
    </row>
    <row r="2641" spans="1:90">
      <c r="A2641" s="11"/>
      <c r="B2641" s="373"/>
      <c r="C2641" s="373"/>
      <c r="D2641" s="373"/>
      <c r="E2641" s="13"/>
      <c r="F2641" s="11"/>
      <c r="G2641" s="25"/>
      <c r="H2641" s="31"/>
      <c r="I2641" s="30"/>
      <c r="M2641" s="25"/>
      <c r="N2641" s="31"/>
      <c r="O2641" s="30"/>
      <c r="V2641" s="12"/>
      <c r="W2641" s="12"/>
      <c r="X2641" s="14"/>
      <c r="AB2641" s="25"/>
      <c r="AC2641" s="12"/>
      <c r="AD2641" s="12"/>
      <c r="AK2641" s="12"/>
      <c r="AL2641" s="30"/>
      <c r="AM2641" s="32"/>
      <c r="AQ2641" s="12"/>
      <c r="AR2641" s="12"/>
      <c r="AS2641" s="12"/>
      <c r="AZ2641" s="49"/>
      <c r="BA2641" s="30"/>
      <c r="BB2641" s="12"/>
      <c r="BF2641" s="12"/>
      <c r="BG2641" s="12"/>
      <c r="BH2641" s="12"/>
      <c r="BO2641" s="7"/>
      <c r="BP2641" s="7"/>
      <c r="BQ2641" s="7"/>
      <c r="BU2641" s="7"/>
      <c r="BV2641" s="7"/>
      <c r="BW2641" s="7"/>
      <c r="CD2641" s="7"/>
      <c r="CE2641" s="7"/>
      <c r="CF2641" s="7"/>
      <c r="CJ2641" s="7"/>
      <c r="CK2641" s="7"/>
      <c r="CL2641" s="7"/>
    </row>
    <row r="2642" spans="1:90">
      <c r="A2642" s="11"/>
      <c r="B2642" s="373"/>
      <c r="C2642" s="373"/>
      <c r="D2642" s="373"/>
      <c r="E2642" s="13"/>
      <c r="F2642" s="11"/>
      <c r="G2642" s="25"/>
      <c r="H2642" s="31"/>
      <c r="I2642" s="30"/>
      <c r="M2642" s="25"/>
      <c r="N2642" s="31"/>
      <c r="O2642" s="30"/>
      <c r="V2642" s="12"/>
      <c r="W2642" s="12"/>
      <c r="X2642" s="14"/>
      <c r="AB2642" s="25"/>
      <c r="AC2642" s="12"/>
      <c r="AD2642" s="12"/>
      <c r="AK2642" s="12"/>
      <c r="AL2642" s="30"/>
      <c r="AM2642" s="32"/>
      <c r="AQ2642" s="12"/>
      <c r="AR2642" s="12"/>
      <c r="AS2642" s="12"/>
      <c r="AZ2642" s="49"/>
      <c r="BA2642" s="30"/>
      <c r="BB2642" s="12"/>
      <c r="BF2642" s="12"/>
      <c r="BG2642" s="12"/>
      <c r="BH2642" s="12"/>
      <c r="BO2642" s="7"/>
      <c r="BP2642" s="7"/>
      <c r="BQ2642" s="7"/>
      <c r="BU2642" s="7"/>
      <c r="BV2642" s="7"/>
      <c r="BW2642" s="7"/>
      <c r="CD2642" s="7"/>
      <c r="CE2642" s="7"/>
      <c r="CF2642" s="7"/>
      <c r="CJ2642" s="7"/>
      <c r="CK2642" s="7"/>
      <c r="CL2642" s="7"/>
    </row>
    <row r="2643" spans="1:90">
      <c r="A2643" s="11"/>
      <c r="B2643" s="373"/>
      <c r="C2643" s="373"/>
      <c r="D2643" s="373"/>
      <c r="E2643" s="13"/>
      <c r="F2643" s="11"/>
      <c r="G2643" s="25"/>
      <c r="H2643" s="31"/>
      <c r="I2643" s="30"/>
      <c r="M2643" s="25"/>
      <c r="N2643" s="31"/>
      <c r="O2643" s="30"/>
      <c r="V2643" s="12"/>
      <c r="W2643" s="12"/>
      <c r="X2643" s="14"/>
      <c r="AB2643" s="25"/>
      <c r="AC2643" s="12"/>
      <c r="AD2643" s="12"/>
      <c r="AK2643" s="12"/>
      <c r="AL2643" s="30"/>
      <c r="AM2643" s="32"/>
      <c r="AQ2643" s="12"/>
      <c r="AR2643" s="12"/>
      <c r="AS2643" s="12"/>
      <c r="AZ2643" s="49"/>
      <c r="BA2643" s="30"/>
      <c r="BB2643" s="12"/>
      <c r="BF2643" s="12"/>
      <c r="BG2643" s="12"/>
      <c r="BH2643" s="12"/>
      <c r="BO2643" s="7"/>
      <c r="BP2643" s="7"/>
      <c r="BQ2643" s="7"/>
      <c r="BU2643" s="7"/>
      <c r="BV2643" s="7"/>
      <c r="BW2643" s="7"/>
      <c r="CD2643" s="7"/>
      <c r="CE2643" s="7"/>
      <c r="CF2643" s="7"/>
      <c r="CJ2643" s="7"/>
      <c r="CK2643" s="7"/>
      <c r="CL2643" s="7"/>
    </row>
    <row r="2644" spans="1:90">
      <c r="A2644" s="11"/>
      <c r="B2644" s="373"/>
      <c r="C2644" s="373"/>
      <c r="D2644" s="373"/>
      <c r="E2644" s="13"/>
      <c r="F2644" s="11"/>
      <c r="G2644" s="25"/>
      <c r="H2644" s="31"/>
      <c r="I2644" s="30"/>
      <c r="M2644" s="25"/>
      <c r="N2644" s="31"/>
      <c r="O2644" s="30"/>
      <c r="V2644" s="12"/>
      <c r="W2644" s="12"/>
      <c r="X2644" s="14"/>
      <c r="AB2644" s="25"/>
      <c r="AC2644" s="12"/>
      <c r="AD2644" s="12"/>
      <c r="AK2644" s="12"/>
      <c r="AL2644" s="30"/>
      <c r="AM2644" s="32"/>
      <c r="AQ2644" s="12"/>
      <c r="AR2644" s="12"/>
      <c r="AS2644" s="12"/>
      <c r="AZ2644" s="49"/>
      <c r="BA2644" s="30"/>
      <c r="BB2644" s="12"/>
      <c r="BF2644" s="12"/>
      <c r="BG2644" s="12"/>
      <c r="BH2644" s="12"/>
      <c r="BO2644" s="7"/>
      <c r="BP2644" s="7"/>
      <c r="BQ2644" s="7"/>
      <c r="BU2644" s="7"/>
      <c r="BV2644" s="7"/>
      <c r="BW2644" s="7"/>
      <c r="CD2644" s="7"/>
      <c r="CE2644" s="7"/>
      <c r="CF2644" s="7"/>
      <c r="CJ2644" s="7"/>
      <c r="CK2644" s="7"/>
      <c r="CL2644" s="7"/>
    </row>
    <row r="2645" spans="1:90">
      <c r="A2645" s="11"/>
      <c r="B2645" s="373"/>
      <c r="C2645" s="373"/>
      <c r="D2645" s="373"/>
      <c r="E2645" s="13"/>
      <c r="F2645" s="11"/>
      <c r="G2645" s="25"/>
      <c r="H2645" s="31"/>
      <c r="I2645" s="30"/>
      <c r="M2645" s="25"/>
      <c r="N2645" s="31"/>
      <c r="O2645" s="30"/>
      <c r="V2645" s="12"/>
      <c r="W2645" s="12"/>
      <c r="X2645" s="14"/>
      <c r="AB2645" s="25"/>
      <c r="AC2645" s="12"/>
      <c r="AD2645" s="12"/>
      <c r="AK2645" s="12"/>
      <c r="AL2645" s="30"/>
      <c r="AM2645" s="32"/>
      <c r="AQ2645" s="12"/>
      <c r="AR2645" s="12"/>
      <c r="AS2645" s="12"/>
      <c r="AZ2645" s="49"/>
      <c r="BA2645" s="30"/>
      <c r="BB2645" s="12"/>
      <c r="BF2645" s="12"/>
      <c r="BG2645" s="12"/>
      <c r="BH2645" s="12"/>
      <c r="BO2645" s="7"/>
      <c r="BP2645" s="7"/>
      <c r="BQ2645" s="7"/>
      <c r="BU2645" s="7"/>
      <c r="BV2645" s="7"/>
      <c r="BW2645" s="7"/>
      <c r="CD2645" s="7"/>
      <c r="CE2645" s="7"/>
      <c r="CF2645" s="7"/>
      <c r="CJ2645" s="7"/>
      <c r="CK2645" s="7"/>
      <c r="CL2645" s="7"/>
    </row>
    <row r="2646" spans="1:90">
      <c r="A2646" s="11"/>
      <c r="B2646" s="373"/>
      <c r="C2646" s="373"/>
      <c r="D2646" s="373"/>
      <c r="E2646" s="13"/>
      <c r="F2646" s="11"/>
      <c r="G2646" s="25"/>
      <c r="H2646" s="31"/>
      <c r="I2646" s="30"/>
      <c r="M2646" s="25"/>
      <c r="N2646" s="31"/>
      <c r="O2646" s="30"/>
      <c r="V2646" s="12"/>
      <c r="W2646" s="12"/>
      <c r="X2646" s="14"/>
      <c r="AB2646" s="25"/>
      <c r="AC2646" s="12"/>
      <c r="AD2646" s="12"/>
      <c r="AK2646" s="12"/>
      <c r="AL2646" s="30"/>
      <c r="AM2646" s="32"/>
      <c r="AQ2646" s="12"/>
      <c r="AR2646" s="12"/>
      <c r="AS2646" s="12"/>
      <c r="AZ2646" s="49"/>
      <c r="BA2646" s="30"/>
      <c r="BB2646" s="12"/>
      <c r="BF2646" s="12"/>
      <c r="BG2646" s="12"/>
      <c r="BH2646" s="12"/>
      <c r="BO2646" s="7"/>
      <c r="BP2646" s="7"/>
      <c r="BQ2646" s="7"/>
      <c r="BU2646" s="7"/>
      <c r="BV2646" s="7"/>
      <c r="BW2646" s="7"/>
      <c r="CD2646" s="7"/>
      <c r="CE2646" s="7"/>
      <c r="CF2646" s="7"/>
      <c r="CJ2646" s="7"/>
      <c r="CK2646" s="7"/>
      <c r="CL2646" s="7"/>
    </row>
    <row r="2647" spans="1:90">
      <c r="A2647" s="11"/>
      <c r="B2647" s="373"/>
      <c r="C2647" s="373"/>
      <c r="D2647" s="373"/>
      <c r="E2647" s="13"/>
      <c r="F2647" s="11"/>
      <c r="G2647" s="25"/>
      <c r="H2647" s="31"/>
      <c r="I2647" s="30"/>
      <c r="M2647" s="25"/>
      <c r="N2647" s="31"/>
      <c r="O2647" s="30"/>
      <c r="V2647" s="12"/>
      <c r="W2647" s="12"/>
      <c r="X2647" s="14"/>
      <c r="AB2647" s="25"/>
      <c r="AC2647" s="12"/>
      <c r="AD2647" s="12"/>
      <c r="AK2647" s="12"/>
      <c r="AL2647" s="30"/>
      <c r="AM2647" s="32"/>
      <c r="AQ2647" s="12"/>
      <c r="AR2647" s="12"/>
      <c r="AS2647" s="12"/>
      <c r="AZ2647" s="49"/>
      <c r="BA2647" s="30"/>
      <c r="BB2647" s="12"/>
      <c r="BF2647" s="12"/>
      <c r="BG2647" s="12"/>
      <c r="BH2647" s="12"/>
      <c r="BO2647" s="7"/>
      <c r="BP2647" s="7"/>
      <c r="BQ2647" s="7"/>
      <c r="BU2647" s="7"/>
      <c r="BV2647" s="7"/>
      <c r="BW2647" s="7"/>
      <c r="CD2647" s="7"/>
      <c r="CE2647" s="7"/>
      <c r="CF2647" s="7"/>
      <c r="CJ2647" s="7"/>
      <c r="CK2647" s="7"/>
      <c r="CL2647" s="7"/>
    </row>
    <row r="2648" spans="1:90">
      <c r="A2648" s="11"/>
      <c r="B2648" s="373"/>
      <c r="C2648" s="373"/>
      <c r="D2648" s="373"/>
      <c r="E2648" s="13"/>
      <c r="F2648" s="11"/>
      <c r="G2648" s="25"/>
      <c r="H2648" s="31"/>
      <c r="I2648" s="30"/>
      <c r="M2648" s="25"/>
      <c r="N2648" s="31"/>
      <c r="O2648" s="30"/>
      <c r="V2648" s="12"/>
      <c r="W2648" s="12"/>
      <c r="X2648" s="14"/>
      <c r="AB2648" s="25"/>
      <c r="AC2648" s="12"/>
      <c r="AD2648" s="12"/>
      <c r="AK2648" s="12"/>
      <c r="AL2648" s="30"/>
      <c r="AM2648" s="32"/>
      <c r="AQ2648" s="12"/>
      <c r="AR2648" s="12"/>
      <c r="AS2648" s="12"/>
      <c r="AZ2648" s="49"/>
      <c r="BA2648" s="30"/>
      <c r="BB2648" s="12"/>
      <c r="BF2648" s="12"/>
      <c r="BG2648" s="12"/>
      <c r="BH2648" s="12"/>
      <c r="BO2648" s="7"/>
      <c r="BP2648" s="7"/>
      <c r="BQ2648" s="7"/>
      <c r="BU2648" s="7"/>
      <c r="BV2648" s="7"/>
      <c r="BW2648" s="7"/>
      <c r="CD2648" s="7"/>
      <c r="CE2648" s="7"/>
      <c r="CF2648" s="7"/>
      <c r="CJ2648" s="7"/>
      <c r="CK2648" s="7"/>
      <c r="CL2648" s="7"/>
    </row>
    <row r="2649" spans="1:90">
      <c r="A2649" s="11"/>
      <c r="B2649" s="373"/>
      <c r="C2649" s="373"/>
      <c r="D2649" s="373"/>
      <c r="E2649" s="13"/>
      <c r="F2649" s="11"/>
      <c r="G2649" s="25"/>
      <c r="H2649" s="31"/>
      <c r="I2649" s="30"/>
      <c r="M2649" s="25"/>
      <c r="N2649" s="31"/>
      <c r="O2649" s="30"/>
      <c r="V2649" s="12"/>
      <c r="W2649" s="12"/>
      <c r="X2649" s="14"/>
      <c r="AB2649" s="25"/>
      <c r="AC2649" s="12"/>
      <c r="AD2649" s="12"/>
      <c r="AK2649" s="12"/>
      <c r="AL2649" s="30"/>
      <c r="AM2649" s="32"/>
      <c r="AQ2649" s="12"/>
      <c r="AR2649" s="12"/>
      <c r="AS2649" s="12"/>
      <c r="AZ2649" s="49"/>
      <c r="BA2649" s="30"/>
      <c r="BB2649" s="12"/>
      <c r="BF2649" s="12"/>
      <c r="BG2649" s="12"/>
      <c r="BH2649" s="12"/>
      <c r="BO2649" s="7"/>
      <c r="BP2649" s="7"/>
      <c r="BQ2649" s="7"/>
      <c r="BU2649" s="7"/>
      <c r="BV2649" s="7"/>
      <c r="BW2649" s="7"/>
      <c r="CD2649" s="7"/>
      <c r="CE2649" s="7"/>
      <c r="CF2649" s="7"/>
      <c r="CJ2649" s="7"/>
      <c r="CK2649" s="7"/>
      <c r="CL2649" s="7"/>
    </row>
    <row r="2650" spans="1:90">
      <c r="A2650" s="11"/>
      <c r="B2650" s="373"/>
      <c r="C2650" s="373"/>
      <c r="D2650" s="373"/>
      <c r="E2650" s="13"/>
      <c r="F2650" s="11"/>
      <c r="G2650" s="25"/>
      <c r="H2650" s="31"/>
      <c r="I2650" s="30"/>
      <c r="M2650" s="25"/>
      <c r="N2650" s="31"/>
      <c r="O2650" s="30"/>
      <c r="V2650" s="12"/>
      <c r="W2650" s="12"/>
      <c r="X2650" s="14"/>
      <c r="AB2650" s="25"/>
      <c r="AC2650" s="12"/>
      <c r="AD2650" s="12"/>
      <c r="AK2650" s="12"/>
      <c r="AL2650" s="30"/>
      <c r="AM2650" s="32"/>
      <c r="AQ2650" s="12"/>
      <c r="AR2650" s="12"/>
      <c r="AS2650" s="12"/>
      <c r="AZ2650" s="49"/>
      <c r="BA2650" s="30"/>
      <c r="BB2650" s="12"/>
      <c r="BF2650" s="12"/>
      <c r="BG2650" s="12"/>
      <c r="BH2650" s="12"/>
      <c r="BO2650" s="7"/>
      <c r="BP2650" s="7"/>
      <c r="BQ2650" s="7"/>
      <c r="BU2650" s="7"/>
      <c r="BV2650" s="7"/>
      <c r="BW2650" s="7"/>
      <c r="CD2650" s="7"/>
      <c r="CE2650" s="7"/>
      <c r="CF2650" s="7"/>
      <c r="CJ2650" s="7"/>
      <c r="CK2650" s="7"/>
      <c r="CL2650" s="7"/>
    </row>
    <row r="2651" spans="1:90">
      <c r="A2651" s="11"/>
      <c r="B2651" s="373"/>
      <c r="C2651" s="373"/>
      <c r="D2651" s="373"/>
      <c r="E2651" s="13"/>
      <c r="F2651" s="11"/>
      <c r="G2651" s="25"/>
      <c r="H2651" s="31"/>
      <c r="I2651" s="30"/>
      <c r="M2651" s="25"/>
      <c r="N2651" s="31"/>
      <c r="O2651" s="30"/>
      <c r="V2651" s="12"/>
      <c r="W2651" s="12"/>
      <c r="X2651" s="14"/>
      <c r="AB2651" s="25"/>
      <c r="AC2651" s="12"/>
      <c r="AD2651" s="12"/>
      <c r="AK2651" s="12"/>
      <c r="AL2651" s="30"/>
      <c r="AM2651" s="32"/>
      <c r="AQ2651" s="12"/>
      <c r="AR2651" s="12"/>
      <c r="AS2651" s="12"/>
      <c r="AZ2651" s="49"/>
      <c r="BA2651" s="30"/>
      <c r="BB2651" s="12"/>
      <c r="BF2651" s="12"/>
      <c r="BG2651" s="12"/>
      <c r="BH2651" s="12"/>
      <c r="BO2651" s="7"/>
      <c r="BP2651" s="7"/>
      <c r="BQ2651" s="7"/>
      <c r="BU2651" s="7"/>
      <c r="BV2651" s="7"/>
      <c r="BW2651" s="7"/>
      <c r="CD2651" s="7"/>
      <c r="CE2651" s="7"/>
      <c r="CF2651" s="7"/>
      <c r="CJ2651" s="7"/>
      <c r="CK2651" s="7"/>
      <c r="CL2651" s="7"/>
    </row>
    <row r="2652" spans="1:90">
      <c r="A2652" s="11"/>
      <c r="B2652" s="373"/>
      <c r="C2652" s="373"/>
      <c r="D2652" s="373"/>
      <c r="E2652" s="13"/>
      <c r="F2652" s="11"/>
      <c r="G2652" s="25"/>
      <c r="H2652" s="31"/>
      <c r="I2652" s="30"/>
      <c r="M2652" s="25"/>
      <c r="N2652" s="31"/>
      <c r="O2652" s="30"/>
      <c r="V2652" s="12"/>
      <c r="W2652" s="12"/>
      <c r="X2652" s="14"/>
      <c r="AB2652" s="25"/>
      <c r="AC2652" s="12"/>
      <c r="AD2652" s="12"/>
      <c r="AK2652" s="12"/>
      <c r="AL2652" s="30"/>
      <c r="AM2652" s="32"/>
      <c r="AQ2652" s="12"/>
      <c r="AR2652" s="12"/>
      <c r="AS2652" s="12"/>
      <c r="AZ2652" s="49"/>
      <c r="BA2652" s="30"/>
      <c r="BB2652" s="12"/>
      <c r="BF2652" s="12"/>
      <c r="BG2652" s="12"/>
      <c r="BH2652" s="12"/>
      <c r="BO2652" s="7"/>
      <c r="BP2652" s="7"/>
      <c r="BQ2652" s="7"/>
      <c r="BU2652" s="7"/>
      <c r="BV2652" s="7"/>
      <c r="BW2652" s="7"/>
      <c r="CD2652" s="7"/>
      <c r="CE2652" s="7"/>
      <c r="CF2652" s="7"/>
      <c r="CJ2652" s="7"/>
      <c r="CK2652" s="7"/>
      <c r="CL2652" s="7"/>
    </row>
    <row r="2653" spans="1:90">
      <c r="A2653" s="11"/>
      <c r="B2653" s="373"/>
      <c r="C2653" s="373"/>
      <c r="D2653" s="373"/>
      <c r="E2653" s="13"/>
      <c r="F2653" s="11"/>
      <c r="G2653" s="25"/>
      <c r="H2653" s="31"/>
      <c r="I2653" s="30"/>
      <c r="M2653" s="25"/>
      <c r="N2653" s="31"/>
      <c r="O2653" s="30"/>
      <c r="V2653" s="12"/>
      <c r="W2653" s="12"/>
      <c r="X2653" s="14"/>
      <c r="AB2653" s="25"/>
      <c r="AC2653" s="12"/>
      <c r="AD2653" s="12"/>
      <c r="AK2653" s="12"/>
      <c r="AL2653" s="30"/>
      <c r="AM2653" s="32"/>
      <c r="AQ2653" s="12"/>
      <c r="AR2653" s="12"/>
      <c r="AS2653" s="12"/>
      <c r="AZ2653" s="49"/>
      <c r="BA2653" s="30"/>
      <c r="BB2653" s="12"/>
      <c r="BF2653" s="12"/>
      <c r="BG2653" s="12"/>
      <c r="BH2653" s="12"/>
      <c r="BO2653" s="7"/>
      <c r="BP2653" s="7"/>
      <c r="BQ2653" s="7"/>
      <c r="BU2653" s="7"/>
      <c r="BV2653" s="7"/>
      <c r="BW2653" s="7"/>
      <c r="CD2653" s="7"/>
      <c r="CE2653" s="7"/>
      <c r="CF2653" s="7"/>
      <c r="CJ2653" s="7"/>
      <c r="CK2653" s="7"/>
      <c r="CL2653" s="7"/>
    </row>
    <row r="2654" spans="1:90">
      <c r="A2654" s="11"/>
      <c r="B2654" s="373"/>
      <c r="C2654" s="373"/>
      <c r="D2654" s="373"/>
      <c r="E2654" s="13"/>
      <c r="F2654" s="11"/>
      <c r="G2654" s="25"/>
      <c r="H2654" s="31"/>
      <c r="I2654" s="30"/>
      <c r="M2654" s="25"/>
      <c r="N2654" s="31"/>
      <c r="O2654" s="30"/>
      <c r="V2654" s="12"/>
      <c r="W2654" s="12"/>
      <c r="X2654" s="14"/>
      <c r="AB2654" s="25"/>
      <c r="AC2654" s="12"/>
      <c r="AD2654" s="12"/>
      <c r="AK2654" s="12"/>
      <c r="AL2654" s="30"/>
      <c r="AM2654" s="32"/>
      <c r="AQ2654" s="12"/>
      <c r="AR2654" s="12"/>
      <c r="AS2654" s="12"/>
      <c r="AZ2654" s="49"/>
      <c r="BA2654" s="30"/>
      <c r="BB2654" s="12"/>
      <c r="BF2654" s="12"/>
      <c r="BG2654" s="12"/>
      <c r="BH2654" s="12"/>
      <c r="BO2654" s="7"/>
      <c r="BP2654" s="7"/>
      <c r="BQ2654" s="7"/>
      <c r="BU2654" s="7"/>
      <c r="BV2654" s="7"/>
      <c r="BW2654" s="7"/>
      <c r="CD2654" s="7"/>
      <c r="CE2654" s="7"/>
      <c r="CF2654" s="7"/>
      <c r="CJ2654" s="7"/>
      <c r="CK2654" s="7"/>
      <c r="CL2654" s="7"/>
    </row>
    <row r="2655" spans="1:90">
      <c r="A2655" s="11"/>
      <c r="B2655" s="373"/>
      <c r="C2655" s="373"/>
      <c r="D2655" s="373"/>
      <c r="E2655" s="13"/>
      <c r="F2655" s="11"/>
      <c r="G2655" s="25"/>
      <c r="H2655" s="31"/>
      <c r="I2655" s="30"/>
      <c r="M2655" s="25"/>
      <c r="N2655" s="31"/>
      <c r="O2655" s="30"/>
      <c r="V2655" s="12"/>
      <c r="W2655" s="12"/>
      <c r="X2655" s="14"/>
      <c r="AB2655" s="25"/>
      <c r="AC2655" s="12"/>
      <c r="AD2655" s="12"/>
      <c r="AK2655" s="12"/>
      <c r="AL2655" s="30"/>
      <c r="AM2655" s="32"/>
      <c r="AQ2655" s="12"/>
      <c r="AR2655" s="12"/>
      <c r="AS2655" s="12"/>
      <c r="AZ2655" s="49"/>
      <c r="BA2655" s="30"/>
      <c r="BB2655" s="12"/>
      <c r="BF2655" s="12"/>
      <c r="BG2655" s="12"/>
      <c r="BH2655" s="12"/>
      <c r="BO2655" s="7"/>
      <c r="BP2655" s="7"/>
      <c r="BQ2655" s="7"/>
      <c r="BU2655" s="7"/>
      <c r="BV2655" s="7"/>
      <c r="BW2655" s="7"/>
      <c r="CD2655" s="7"/>
      <c r="CE2655" s="7"/>
      <c r="CF2655" s="7"/>
      <c r="CJ2655" s="7"/>
      <c r="CK2655" s="7"/>
      <c r="CL2655" s="7"/>
    </row>
    <row r="2656" spans="1:90">
      <c r="A2656" s="11"/>
      <c r="B2656" s="373"/>
      <c r="C2656" s="373"/>
      <c r="D2656" s="373"/>
      <c r="E2656" s="13"/>
      <c r="F2656" s="11"/>
      <c r="G2656" s="25"/>
      <c r="H2656" s="31"/>
      <c r="I2656" s="30"/>
      <c r="M2656" s="25"/>
      <c r="N2656" s="31"/>
      <c r="O2656" s="30"/>
      <c r="V2656" s="12"/>
      <c r="W2656" s="12"/>
      <c r="X2656" s="14"/>
      <c r="AB2656" s="25"/>
      <c r="AC2656" s="12"/>
      <c r="AD2656" s="12"/>
      <c r="AK2656" s="12"/>
      <c r="AL2656" s="30"/>
      <c r="AM2656" s="32"/>
      <c r="AQ2656" s="12"/>
      <c r="AR2656" s="12"/>
      <c r="AS2656" s="12"/>
      <c r="AZ2656" s="49"/>
      <c r="BA2656" s="30"/>
      <c r="BB2656" s="12"/>
      <c r="BF2656" s="12"/>
      <c r="BG2656" s="12"/>
      <c r="BH2656" s="12"/>
      <c r="BO2656" s="7"/>
      <c r="BP2656" s="7"/>
      <c r="BQ2656" s="7"/>
      <c r="BU2656" s="7"/>
      <c r="BV2656" s="7"/>
      <c r="BW2656" s="7"/>
      <c r="CD2656" s="7"/>
      <c r="CE2656" s="7"/>
      <c r="CF2656" s="7"/>
      <c r="CJ2656" s="7"/>
      <c r="CK2656" s="7"/>
      <c r="CL2656" s="7"/>
    </row>
    <row r="2657" spans="1:90">
      <c r="A2657" s="11"/>
      <c r="B2657" s="373"/>
      <c r="C2657" s="373"/>
      <c r="D2657" s="373"/>
      <c r="E2657" s="13"/>
      <c r="F2657" s="11"/>
      <c r="G2657" s="25"/>
      <c r="H2657" s="31"/>
      <c r="I2657" s="30"/>
      <c r="M2657" s="25"/>
      <c r="N2657" s="31"/>
      <c r="O2657" s="30"/>
      <c r="V2657" s="12"/>
      <c r="W2657" s="12"/>
      <c r="X2657" s="14"/>
      <c r="AB2657" s="25"/>
      <c r="AC2657" s="12"/>
      <c r="AD2657" s="12"/>
      <c r="AK2657" s="12"/>
      <c r="AL2657" s="30"/>
      <c r="AM2657" s="32"/>
      <c r="AQ2657" s="12"/>
      <c r="AR2657" s="12"/>
      <c r="AS2657" s="12"/>
      <c r="AZ2657" s="49"/>
      <c r="BA2657" s="30"/>
      <c r="BB2657" s="12"/>
      <c r="BF2657" s="12"/>
      <c r="BG2657" s="12"/>
      <c r="BH2657" s="12"/>
      <c r="BO2657" s="7"/>
      <c r="BP2657" s="7"/>
      <c r="BQ2657" s="7"/>
      <c r="BU2657" s="7"/>
      <c r="BV2657" s="7"/>
      <c r="BW2657" s="7"/>
      <c r="CD2657" s="7"/>
      <c r="CE2657" s="7"/>
      <c r="CF2657" s="7"/>
      <c r="CJ2657" s="7"/>
      <c r="CK2657" s="7"/>
      <c r="CL2657" s="7"/>
    </row>
    <row r="2658" spans="1:90">
      <c r="A2658" s="11"/>
      <c r="B2658" s="373"/>
      <c r="C2658" s="373"/>
      <c r="D2658" s="373"/>
      <c r="E2658" s="13"/>
      <c r="F2658" s="11"/>
      <c r="G2658" s="25"/>
      <c r="H2658" s="31"/>
      <c r="I2658" s="30"/>
      <c r="M2658" s="25"/>
      <c r="N2658" s="31"/>
      <c r="O2658" s="30"/>
      <c r="V2658" s="12"/>
      <c r="W2658" s="12"/>
      <c r="X2658" s="14"/>
      <c r="AB2658" s="25"/>
      <c r="AC2658" s="12"/>
      <c r="AD2658" s="12"/>
      <c r="AK2658" s="12"/>
      <c r="AL2658" s="30"/>
      <c r="AM2658" s="32"/>
      <c r="AQ2658" s="12"/>
      <c r="AR2658" s="12"/>
      <c r="AS2658" s="12"/>
      <c r="AZ2658" s="49"/>
      <c r="BA2658" s="30"/>
      <c r="BB2658" s="12"/>
      <c r="BF2658" s="12"/>
      <c r="BG2658" s="12"/>
      <c r="BH2658" s="12"/>
      <c r="BO2658" s="7"/>
      <c r="BP2658" s="7"/>
      <c r="BQ2658" s="7"/>
      <c r="BU2658" s="7"/>
      <c r="BV2658" s="7"/>
      <c r="BW2658" s="7"/>
      <c r="CD2658" s="7"/>
      <c r="CE2658" s="7"/>
      <c r="CF2658" s="7"/>
      <c r="CJ2658" s="7"/>
      <c r="CK2658" s="7"/>
      <c r="CL2658" s="7"/>
    </row>
    <row r="2659" spans="1:90">
      <c r="A2659" s="11"/>
      <c r="B2659" s="373"/>
      <c r="C2659" s="373"/>
      <c r="D2659" s="373"/>
      <c r="E2659" s="13"/>
      <c r="F2659" s="11"/>
      <c r="G2659" s="25"/>
      <c r="H2659" s="31"/>
      <c r="I2659" s="30"/>
      <c r="M2659" s="25"/>
      <c r="N2659" s="31"/>
      <c r="O2659" s="30"/>
      <c r="V2659" s="12"/>
      <c r="W2659" s="12"/>
      <c r="X2659" s="14"/>
      <c r="AB2659" s="25"/>
      <c r="AC2659" s="12"/>
      <c r="AD2659" s="12"/>
      <c r="AK2659" s="12"/>
      <c r="AL2659" s="30"/>
      <c r="AM2659" s="32"/>
      <c r="AQ2659" s="12"/>
      <c r="AR2659" s="12"/>
      <c r="AS2659" s="12"/>
      <c r="AZ2659" s="49"/>
      <c r="BA2659" s="30"/>
      <c r="BB2659" s="12"/>
      <c r="BF2659" s="12"/>
      <c r="BG2659" s="12"/>
      <c r="BH2659" s="12"/>
      <c r="BO2659" s="7"/>
      <c r="BP2659" s="7"/>
      <c r="BQ2659" s="7"/>
      <c r="BU2659" s="7"/>
      <c r="BV2659" s="7"/>
      <c r="BW2659" s="7"/>
      <c r="CD2659" s="7"/>
      <c r="CE2659" s="7"/>
      <c r="CF2659" s="7"/>
      <c r="CJ2659" s="7"/>
      <c r="CK2659" s="7"/>
      <c r="CL2659" s="7"/>
    </row>
    <row r="2660" spans="1:90">
      <c r="A2660" s="11"/>
      <c r="B2660" s="373"/>
      <c r="C2660" s="373"/>
      <c r="D2660" s="373"/>
      <c r="E2660" s="13"/>
      <c r="F2660" s="11"/>
      <c r="G2660" s="25"/>
      <c r="H2660" s="31"/>
      <c r="I2660" s="30"/>
      <c r="M2660" s="25"/>
      <c r="N2660" s="31"/>
      <c r="O2660" s="30"/>
      <c r="V2660" s="12"/>
      <c r="W2660" s="12"/>
      <c r="X2660" s="14"/>
      <c r="AB2660" s="25"/>
      <c r="AC2660" s="12"/>
      <c r="AD2660" s="12"/>
      <c r="AK2660" s="12"/>
      <c r="AL2660" s="30"/>
      <c r="AM2660" s="32"/>
      <c r="AQ2660" s="12"/>
      <c r="AR2660" s="12"/>
      <c r="AS2660" s="12"/>
      <c r="AZ2660" s="49"/>
      <c r="BA2660" s="30"/>
      <c r="BB2660" s="12"/>
      <c r="BF2660" s="12"/>
      <c r="BG2660" s="12"/>
      <c r="BH2660" s="12"/>
      <c r="BO2660" s="7"/>
      <c r="BP2660" s="7"/>
      <c r="BQ2660" s="7"/>
      <c r="BU2660" s="7"/>
      <c r="BV2660" s="7"/>
      <c r="BW2660" s="7"/>
      <c r="CD2660" s="7"/>
      <c r="CE2660" s="7"/>
      <c r="CF2660" s="7"/>
      <c r="CJ2660" s="7"/>
      <c r="CK2660" s="7"/>
      <c r="CL2660" s="7"/>
    </row>
    <row r="2661" spans="1:90">
      <c r="A2661" s="11"/>
      <c r="B2661" s="373"/>
      <c r="C2661" s="373"/>
      <c r="D2661" s="373"/>
      <c r="E2661" s="13"/>
      <c r="F2661" s="11"/>
      <c r="G2661" s="25"/>
      <c r="H2661" s="31"/>
      <c r="I2661" s="30"/>
      <c r="M2661" s="25"/>
      <c r="N2661" s="31"/>
      <c r="O2661" s="30"/>
      <c r="V2661" s="12"/>
      <c r="W2661" s="12"/>
      <c r="X2661" s="14"/>
      <c r="AB2661" s="25"/>
      <c r="AC2661" s="12"/>
      <c r="AD2661" s="12"/>
      <c r="AK2661" s="12"/>
      <c r="AL2661" s="30"/>
      <c r="AM2661" s="32"/>
      <c r="AQ2661" s="12"/>
      <c r="AR2661" s="12"/>
      <c r="AS2661" s="12"/>
      <c r="AZ2661" s="49"/>
      <c r="BA2661" s="30"/>
      <c r="BB2661" s="12"/>
      <c r="BF2661" s="12"/>
      <c r="BG2661" s="12"/>
      <c r="BH2661" s="12"/>
      <c r="BO2661" s="7"/>
      <c r="BP2661" s="7"/>
      <c r="BQ2661" s="7"/>
      <c r="BU2661" s="7"/>
      <c r="BV2661" s="7"/>
      <c r="BW2661" s="7"/>
      <c r="CD2661" s="7"/>
      <c r="CE2661" s="7"/>
      <c r="CF2661" s="7"/>
      <c r="CJ2661" s="7"/>
      <c r="CK2661" s="7"/>
      <c r="CL2661" s="7"/>
    </row>
    <row r="2662" spans="1:90">
      <c r="A2662" s="11"/>
      <c r="B2662" s="373"/>
      <c r="C2662" s="373"/>
      <c r="D2662" s="373"/>
      <c r="E2662" s="13"/>
      <c r="F2662" s="11"/>
      <c r="G2662" s="25"/>
      <c r="H2662" s="31"/>
      <c r="I2662" s="30"/>
      <c r="M2662" s="25"/>
      <c r="N2662" s="31"/>
      <c r="O2662" s="30"/>
      <c r="V2662" s="12"/>
      <c r="W2662" s="12"/>
      <c r="X2662" s="14"/>
      <c r="AB2662" s="25"/>
      <c r="AC2662" s="12"/>
      <c r="AD2662" s="12"/>
      <c r="AK2662" s="12"/>
      <c r="AL2662" s="30"/>
      <c r="AM2662" s="32"/>
      <c r="AQ2662" s="12"/>
      <c r="AR2662" s="12"/>
      <c r="AS2662" s="12"/>
      <c r="AZ2662" s="49"/>
      <c r="BA2662" s="30"/>
      <c r="BB2662" s="12"/>
      <c r="BF2662" s="12"/>
      <c r="BG2662" s="12"/>
      <c r="BH2662" s="12"/>
      <c r="BO2662" s="7"/>
      <c r="BP2662" s="7"/>
      <c r="BQ2662" s="7"/>
      <c r="BU2662" s="7"/>
      <c r="BV2662" s="7"/>
      <c r="BW2662" s="7"/>
      <c r="CD2662" s="7"/>
      <c r="CE2662" s="7"/>
      <c r="CF2662" s="7"/>
      <c r="CJ2662" s="7"/>
      <c r="CK2662" s="7"/>
      <c r="CL2662" s="7"/>
    </row>
    <row r="2663" spans="1:90">
      <c r="A2663" s="11"/>
      <c r="B2663" s="373"/>
      <c r="C2663" s="373"/>
      <c r="D2663" s="373"/>
      <c r="E2663" s="13"/>
      <c r="F2663" s="11"/>
      <c r="G2663" s="25"/>
      <c r="H2663" s="31"/>
      <c r="I2663" s="30"/>
      <c r="M2663" s="25"/>
      <c r="N2663" s="31"/>
      <c r="O2663" s="30"/>
      <c r="V2663" s="12"/>
      <c r="W2663" s="12"/>
      <c r="X2663" s="14"/>
      <c r="AB2663" s="25"/>
      <c r="AC2663" s="12"/>
      <c r="AD2663" s="12"/>
      <c r="AK2663" s="12"/>
      <c r="AL2663" s="30"/>
      <c r="AM2663" s="32"/>
      <c r="AQ2663" s="12"/>
      <c r="AR2663" s="12"/>
      <c r="AS2663" s="12"/>
      <c r="AZ2663" s="49"/>
      <c r="BA2663" s="30"/>
      <c r="BB2663" s="12"/>
      <c r="BF2663" s="12"/>
      <c r="BG2663" s="12"/>
      <c r="BH2663" s="12"/>
      <c r="BO2663" s="7"/>
      <c r="BP2663" s="7"/>
      <c r="BQ2663" s="7"/>
      <c r="BU2663" s="7"/>
      <c r="BV2663" s="7"/>
      <c r="BW2663" s="7"/>
      <c r="CD2663" s="7"/>
      <c r="CE2663" s="7"/>
      <c r="CF2663" s="7"/>
      <c r="CJ2663" s="7"/>
      <c r="CK2663" s="7"/>
      <c r="CL2663" s="7"/>
    </row>
    <row r="2664" spans="1:90">
      <c r="A2664" s="11"/>
      <c r="B2664" s="373"/>
      <c r="C2664" s="373"/>
      <c r="D2664" s="373"/>
      <c r="E2664" s="13"/>
      <c r="F2664" s="11"/>
      <c r="G2664" s="25"/>
      <c r="H2664" s="31"/>
      <c r="I2664" s="30"/>
      <c r="M2664" s="25"/>
      <c r="N2664" s="31"/>
      <c r="O2664" s="30"/>
      <c r="V2664" s="12"/>
      <c r="W2664" s="12"/>
      <c r="X2664" s="14"/>
      <c r="AB2664" s="25"/>
      <c r="AC2664" s="12"/>
      <c r="AD2664" s="12"/>
      <c r="AK2664" s="12"/>
      <c r="AL2664" s="30"/>
      <c r="AM2664" s="32"/>
      <c r="AQ2664" s="12"/>
      <c r="AR2664" s="12"/>
      <c r="AS2664" s="12"/>
      <c r="AZ2664" s="49"/>
      <c r="BA2664" s="30"/>
      <c r="BB2664" s="12"/>
      <c r="BF2664" s="12"/>
      <c r="BG2664" s="12"/>
      <c r="BH2664" s="12"/>
      <c r="BO2664" s="7"/>
      <c r="BP2664" s="7"/>
      <c r="BQ2664" s="7"/>
      <c r="BU2664" s="7"/>
      <c r="BV2664" s="7"/>
      <c r="BW2664" s="7"/>
      <c r="CD2664" s="7"/>
      <c r="CE2664" s="7"/>
      <c r="CF2664" s="7"/>
      <c r="CJ2664" s="7"/>
      <c r="CK2664" s="7"/>
      <c r="CL2664" s="7"/>
    </row>
    <row r="2665" spans="1:90">
      <c r="A2665" s="11"/>
      <c r="B2665" s="373"/>
      <c r="C2665" s="373"/>
      <c r="D2665" s="373"/>
      <c r="E2665" s="13"/>
      <c r="F2665" s="11"/>
      <c r="G2665" s="25"/>
      <c r="H2665" s="31"/>
      <c r="I2665" s="30"/>
      <c r="M2665" s="25"/>
      <c r="N2665" s="31"/>
      <c r="O2665" s="30"/>
      <c r="V2665" s="12"/>
      <c r="W2665" s="12"/>
      <c r="X2665" s="14"/>
      <c r="AB2665" s="25"/>
      <c r="AC2665" s="12"/>
      <c r="AD2665" s="12"/>
      <c r="AK2665" s="12"/>
      <c r="AL2665" s="30"/>
      <c r="AM2665" s="32"/>
      <c r="AQ2665" s="12"/>
      <c r="AR2665" s="12"/>
      <c r="AS2665" s="12"/>
      <c r="AZ2665" s="49"/>
      <c r="BA2665" s="30"/>
      <c r="BB2665" s="12"/>
      <c r="BF2665" s="12"/>
      <c r="BG2665" s="12"/>
      <c r="BH2665" s="12"/>
      <c r="BO2665" s="7"/>
      <c r="BP2665" s="7"/>
      <c r="BQ2665" s="7"/>
      <c r="BU2665" s="7"/>
      <c r="BV2665" s="7"/>
      <c r="BW2665" s="7"/>
      <c r="CD2665" s="7"/>
      <c r="CE2665" s="7"/>
      <c r="CF2665" s="7"/>
      <c r="CJ2665" s="7"/>
      <c r="CK2665" s="7"/>
      <c r="CL2665" s="7"/>
    </row>
    <row r="2666" spans="1:90">
      <c r="A2666" s="11"/>
      <c r="B2666" s="373"/>
      <c r="C2666" s="373"/>
      <c r="D2666" s="373"/>
      <c r="E2666" s="13"/>
      <c r="F2666" s="11"/>
      <c r="G2666" s="25"/>
      <c r="H2666" s="31"/>
      <c r="I2666" s="30"/>
      <c r="M2666" s="25"/>
      <c r="N2666" s="31"/>
      <c r="O2666" s="30"/>
      <c r="V2666" s="12"/>
      <c r="W2666" s="12"/>
      <c r="X2666" s="14"/>
      <c r="AB2666" s="25"/>
      <c r="AC2666" s="12"/>
      <c r="AD2666" s="12"/>
      <c r="AK2666" s="12"/>
      <c r="AL2666" s="30"/>
      <c r="AM2666" s="32"/>
      <c r="AQ2666" s="12"/>
      <c r="AR2666" s="12"/>
      <c r="AS2666" s="12"/>
      <c r="AZ2666" s="49"/>
      <c r="BA2666" s="30"/>
      <c r="BB2666" s="12"/>
      <c r="BF2666" s="12"/>
      <c r="BG2666" s="12"/>
      <c r="BH2666" s="12"/>
      <c r="BO2666" s="7"/>
      <c r="BP2666" s="7"/>
      <c r="BQ2666" s="7"/>
      <c r="BU2666" s="7"/>
      <c r="BV2666" s="7"/>
      <c r="BW2666" s="7"/>
      <c r="CD2666" s="7"/>
      <c r="CE2666" s="7"/>
      <c r="CF2666" s="7"/>
      <c r="CJ2666" s="7"/>
      <c r="CK2666" s="7"/>
      <c r="CL2666" s="7"/>
    </row>
    <row r="2667" spans="1:90">
      <c r="A2667" s="11"/>
      <c r="B2667" s="373"/>
      <c r="C2667" s="373"/>
      <c r="D2667" s="373"/>
      <c r="E2667" s="13"/>
      <c r="F2667" s="11"/>
      <c r="G2667" s="25"/>
      <c r="H2667" s="31"/>
      <c r="I2667" s="30"/>
      <c r="M2667" s="25"/>
      <c r="N2667" s="31"/>
      <c r="O2667" s="30"/>
      <c r="V2667" s="12"/>
      <c r="W2667" s="12"/>
      <c r="X2667" s="14"/>
      <c r="AB2667" s="25"/>
      <c r="AC2667" s="12"/>
      <c r="AD2667" s="12"/>
      <c r="AK2667" s="12"/>
      <c r="AL2667" s="30"/>
      <c r="AM2667" s="32"/>
      <c r="AQ2667" s="12"/>
      <c r="AR2667" s="12"/>
      <c r="AS2667" s="12"/>
      <c r="AZ2667" s="49"/>
      <c r="BA2667" s="30"/>
      <c r="BB2667" s="12"/>
      <c r="BF2667" s="12"/>
      <c r="BG2667" s="12"/>
      <c r="BH2667" s="12"/>
      <c r="BO2667" s="7"/>
      <c r="BP2667" s="7"/>
      <c r="BQ2667" s="7"/>
      <c r="BU2667" s="7"/>
      <c r="BV2667" s="7"/>
      <c r="BW2667" s="7"/>
      <c r="CD2667" s="7"/>
      <c r="CE2667" s="7"/>
      <c r="CF2667" s="7"/>
      <c r="CJ2667" s="7"/>
      <c r="CK2667" s="7"/>
      <c r="CL2667" s="7"/>
    </row>
    <row r="2668" spans="1:90">
      <c r="A2668" s="11"/>
      <c r="B2668" s="373"/>
      <c r="C2668" s="373"/>
      <c r="D2668" s="373"/>
      <c r="E2668" s="13"/>
      <c r="F2668" s="11"/>
      <c r="G2668" s="25"/>
      <c r="H2668" s="31"/>
      <c r="I2668" s="30"/>
      <c r="M2668" s="25"/>
      <c r="N2668" s="31"/>
      <c r="O2668" s="30"/>
      <c r="V2668" s="12"/>
      <c r="W2668" s="12"/>
      <c r="X2668" s="14"/>
      <c r="AB2668" s="25"/>
      <c r="AC2668" s="12"/>
      <c r="AD2668" s="12"/>
      <c r="AK2668" s="12"/>
      <c r="AL2668" s="30"/>
      <c r="AM2668" s="32"/>
      <c r="AQ2668" s="12"/>
      <c r="AR2668" s="12"/>
      <c r="AS2668" s="12"/>
      <c r="AZ2668" s="49"/>
      <c r="BA2668" s="30"/>
      <c r="BB2668" s="12"/>
      <c r="BF2668" s="12"/>
      <c r="BG2668" s="12"/>
      <c r="BH2668" s="12"/>
      <c r="BO2668" s="7"/>
      <c r="BP2668" s="7"/>
      <c r="BQ2668" s="7"/>
      <c r="BU2668" s="7"/>
      <c r="BV2668" s="7"/>
      <c r="BW2668" s="7"/>
      <c r="CD2668" s="7"/>
      <c r="CE2668" s="7"/>
      <c r="CF2668" s="7"/>
      <c r="CJ2668" s="7"/>
      <c r="CK2668" s="7"/>
      <c r="CL2668" s="7"/>
    </row>
    <row r="2669" spans="1:90">
      <c r="A2669" s="11"/>
      <c r="B2669" s="373"/>
      <c r="C2669" s="373"/>
      <c r="D2669" s="373"/>
      <c r="E2669" s="13"/>
      <c r="F2669" s="11"/>
      <c r="G2669" s="25"/>
      <c r="H2669" s="31"/>
      <c r="I2669" s="30"/>
      <c r="M2669" s="25"/>
      <c r="N2669" s="31"/>
      <c r="O2669" s="30"/>
      <c r="V2669" s="12"/>
      <c r="W2669" s="12"/>
      <c r="X2669" s="14"/>
      <c r="AB2669" s="25"/>
      <c r="AC2669" s="12"/>
      <c r="AD2669" s="12"/>
      <c r="AK2669" s="12"/>
      <c r="AL2669" s="30"/>
      <c r="AM2669" s="32"/>
      <c r="AQ2669" s="12"/>
      <c r="AR2669" s="12"/>
      <c r="AS2669" s="12"/>
      <c r="AZ2669" s="49"/>
      <c r="BA2669" s="30"/>
      <c r="BB2669" s="12"/>
      <c r="BF2669" s="12"/>
      <c r="BG2669" s="12"/>
      <c r="BH2669" s="12"/>
      <c r="BO2669" s="7"/>
      <c r="BP2669" s="7"/>
      <c r="BQ2669" s="7"/>
      <c r="BU2669" s="7"/>
      <c r="BV2669" s="7"/>
      <c r="BW2669" s="7"/>
      <c r="CD2669" s="7"/>
      <c r="CE2669" s="7"/>
      <c r="CF2669" s="7"/>
      <c r="CJ2669" s="7"/>
      <c r="CK2669" s="7"/>
      <c r="CL2669" s="7"/>
    </row>
    <row r="2670" spans="1:90">
      <c r="A2670" s="11"/>
      <c r="B2670" s="373"/>
      <c r="C2670" s="373"/>
      <c r="D2670" s="373"/>
      <c r="E2670" s="13"/>
      <c r="F2670" s="11"/>
      <c r="G2670" s="25"/>
      <c r="H2670" s="31"/>
      <c r="I2670" s="30"/>
      <c r="M2670" s="25"/>
      <c r="N2670" s="31"/>
      <c r="O2670" s="30"/>
      <c r="V2670" s="12"/>
      <c r="W2670" s="12"/>
      <c r="X2670" s="14"/>
      <c r="AB2670" s="25"/>
      <c r="AC2670" s="12"/>
      <c r="AD2670" s="12"/>
      <c r="AK2670" s="12"/>
      <c r="AL2670" s="30"/>
      <c r="AM2670" s="32"/>
      <c r="AQ2670" s="12"/>
      <c r="AR2670" s="12"/>
      <c r="AS2670" s="12"/>
      <c r="AZ2670" s="49"/>
      <c r="BA2670" s="30"/>
      <c r="BB2670" s="12"/>
      <c r="BF2670" s="12"/>
      <c r="BG2670" s="12"/>
      <c r="BH2670" s="12"/>
      <c r="BO2670" s="7"/>
      <c r="BP2670" s="7"/>
      <c r="BQ2670" s="7"/>
      <c r="BU2670" s="7"/>
      <c r="BV2670" s="7"/>
      <c r="BW2670" s="7"/>
      <c r="CD2670" s="7"/>
      <c r="CE2670" s="7"/>
      <c r="CF2670" s="7"/>
      <c r="CJ2670" s="7"/>
      <c r="CK2670" s="7"/>
      <c r="CL2670" s="7"/>
    </row>
    <row r="2671" spans="1:90">
      <c r="A2671" s="11"/>
      <c r="B2671" s="373"/>
      <c r="C2671" s="373"/>
      <c r="D2671" s="373"/>
      <c r="E2671" s="13"/>
      <c r="F2671" s="11"/>
      <c r="G2671" s="25"/>
      <c r="H2671" s="31"/>
      <c r="I2671" s="30"/>
      <c r="M2671" s="25"/>
      <c r="N2671" s="31"/>
      <c r="O2671" s="30"/>
      <c r="V2671" s="12"/>
      <c r="W2671" s="12"/>
      <c r="X2671" s="14"/>
      <c r="AB2671" s="25"/>
      <c r="AC2671" s="12"/>
      <c r="AD2671" s="12"/>
      <c r="AK2671" s="12"/>
      <c r="AL2671" s="30"/>
      <c r="AM2671" s="32"/>
      <c r="AQ2671" s="12"/>
      <c r="AR2671" s="12"/>
      <c r="AS2671" s="12"/>
      <c r="AZ2671" s="49"/>
      <c r="BA2671" s="30"/>
      <c r="BB2671" s="12"/>
      <c r="BF2671" s="12"/>
      <c r="BG2671" s="12"/>
      <c r="BH2671" s="12"/>
      <c r="BO2671" s="7"/>
      <c r="BP2671" s="7"/>
      <c r="BQ2671" s="7"/>
      <c r="BU2671" s="7"/>
      <c r="BV2671" s="7"/>
      <c r="BW2671" s="7"/>
      <c r="CD2671" s="7"/>
      <c r="CE2671" s="7"/>
      <c r="CF2671" s="7"/>
      <c r="CJ2671" s="7"/>
      <c r="CK2671" s="7"/>
      <c r="CL2671" s="7"/>
    </row>
    <row r="2672" spans="1:90">
      <c r="A2672" s="11"/>
      <c r="B2672" s="373"/>
      <c r="C2672" s="373"/>
      <c r="D2672" s="373"/>
      <c r="E2672" s="13"/>
      <c r="F2672" s="11"/>
      <c r="G2672" s="25"/>
      <c r="H2672" s="31"/>
      <c r="I2672" s="30"/>
      <c r="M2672" s="25"/>
      <c r="N2672" s="31"/>
      <c r="O2672" s="30"/>
      <c r="V2672" s="12"/>
      <c r="W2672" s="12"/>
      <c r="X2672" s="14"/>
      <c r="AB2672" s="25"/>
      <c r="AC2672" s="12"/>
      <c r="AD2672" s="12"/>
      <c r="AK2672" s="12"/>
      <c r="AL2672" s="30"/>
      <c r="AM2672" s="32"/>
      <c r="AQ2672" s="12"/>
      <c r="AR2672" s="12"/>
      <c r="AS2672" s="12"/>
      <c r="AZ2672" s="49"/>
      <c r="BA2672" s="30"/>
      <c r="BB2672" s="12"/>
      <c r="BF2672" s="12"/>
      <c r="BG2672" s="12"/>
      <c r="BH2672" s="12"/>
      <c r="BO2672" s="7"/>
      <c r="BP2672" s="7"/>
      <c r="BQ2672" s="7"/>
      <c r="BU2672" s="7"/>
      <c r="BV2672" s="7"/>
      <c r="BW2672" s="7"/>
      <c r="CD2672" s="7"/>
      <c r="CE2672" s="7"/>
      <c r="CF2672" s="7"/>
      <c r="CJ2672" s="7"/>
      <c r="CK2672" s="7"/>
      <c r="CL2672" s="7"/>
    </row>
    <row r="2673" spans="1:90">
      <c r="A2673" s="11"/>
      <c r="B2673" s="373"/>
      <c r="C2673" s="373"/>
      <c r="D2673" s="373"/>
      <c r="E2673" s="13"/>
      <c r="F2673" s="11"/>
      <c r="G2673" s="25"/>
      <c r="H2673" s="31"/>
      <c r="I2673" s="30"/>
      <c r="M2673" s="25"/>
      <c r="N2673" s="31"/>
      <c r="O2673" s="30"/>
      <c r="V2673" s="12"/>
      <c r="W2673" s="12"/>
      <c r="X2673" s="14"/>
      <c r="AB2673" s="25"/>
      <c r="AC2673" s="12"/>
      <c r="AD2673" s="12"/>
      <c r="AK2673" s="12"/>
      <c r="AL2673" s="30"/>
      <c r="AM2673" s="32"/>
      <c r="AQ2673" s="12"/>
      <c r="AR2673" s="12"/>
      <c r="AS2673" s="12"/>
      <c r="AZ2673" s="49"/>
      <c r="BA2673" s="30"/>
      <c r="BB2673" s="12"/>
      <c r="BF2673" s="12"/>
      <c r="BG2673" s="12"/>
      <c r="BH2673" s="12"/>
      <c r="BO2673" s="7"/>
      <c r="BP2673" s="7"/>
      <c r="BQ2673" s="7"/>
      <c r="BU2673" s="7"/>
      <c r="BV2673" s="7"/>
      <c r="BW2673" s="7"/>
      <c r="CD2673" s="7"/>
      <c r="CE2673" s="7"/>
      <c r="CF2673" s="7"/>
      <c r="CJ2673" s="7"/>
      <c r="CK2673" s="7"/>
      <c r="CL2673" s="7"/>
    </row>
    <row r="2674" spans="1:90">
      <c r="A2674" s="11"/>
      <c r="B2674" s="373"/>
      <c r="C2674" s="373"/>
      <c r="D2674" s="373"/>
      <c r="E2674" s="13"/>
      <c r="F2674" s="11"/>
      <c r="G2674" s="25"/>
      <c r="H2674" s="31"/>
      <c r="I2674" s="30"/>
      <c r="M2674" s="25"/>
      <c r="N2674" s="31"/>
      <c r="O2674" s="30"/>
      <c r="V2674" s="12"/>
      <c r="W2674" s="12"/>
      <c r="X2674" s="14"/>
      <c r="AB2674" s="25"/>
      <c r="AC2674" s="12"/>
      <c r="AD2674" s="12"/>
      <c r="AK2674" s="12"/>
      <c r="AL2674" s="30"/>
      <c r="AM2674" s="32"/>
      <c r="AQ2674" s="12"/>
      <c r="AR2674" s="12"/>
      <c r="AS2674" s="12"/>
      <c r="AZ2674" s="49"/>
      <c r="BA2674" s="30"/>
      <c r="BB2674" s="12"/>
      <c r="BF2674" s="12"/>
      <c r="BG2674" s="12"/>
      <c r="BH2674" s="12"/>
      <c r="BO2674" s="7"/>
      <c r="BP2674" s="7"/>
      <c r="BQ2674" s="7"/>
      <c r="BU2674" s="7"/>
      <c r="BV2674" s="7"/>
      <c r="BW2674" s="7"/>
      <c r="CD2674" s="7"/>
      <c r="CE2674" s="7"/>
      <c r="CF2674" s="7"/>
      <c r="CJ2674" s="7"/>
      <c r="CK2674" s="7"/>
      <c r="CL2674" s="7"/>
    </row>
    <row r="2675" spans="1:90">
      <c r="A2675" s="11"/>
      <c r="B2675" s="373"/>
      <c r="C2675" s="373"/>
      <c r="D2675" s="373"/>
      <c r="E2675" s="13"/>
      <c r="F2675" s="11"/>
      <c r="G2675" s="25"/>
      <c r="H2675" s="31"/>
      <c r="I2675" s="30"/>
      <c r="M2675" s="25"/>
      <c r="N2675" s="31"/>
      <c r="O2675" s="30"/>
      <c r="V2675" s="12"/>
      <c r="W2675" s="12"/>
      <c r="X2675" s="14"/>
      <c r="AB2675" s="25"/>
      <c r="AC2675" s="12"/>
      <c r="AD2675" s="12"/>
      <c r="AK2675" s="12"/>
      <c r="AL2675" s="30"/>
      <c r="AM2675" s="32"/>
      <c r="AQ2675" s="12"/>
      <c r="AR2675" s="12"/>
      <c r="AS2675" s="12"/>
      <c r="AZ2675" s="49"/>
      <c r="BA2675" s="30"/>
      <c r="BB2675" s="12"/>
      <c r="BF2675" s="12"/>
      <c r="BG2675" s="12"/>
      <c r="BH2675" s="12"/>
      <c r="BO2675" s="7"/>
      <c r="BP2675" s="7"/>
      <c r="BQ2675" s="7"/>
      <c r="BU2675" s="7"/>
      <c r="BV2675" s="7"/>
      <c r="BW2675" s="7"/>
      <c r="CD2675" s="7"/>
      <c r="CE2675" s="7"/>
      <c r="CF2675" s="7"/>
      <c r="CJ2675" s="7"/>
      <c r="CK2675" s="7"/>
      <c r="CL2675" s="7"/>
    </row>
    <row r="2676" spans="1:90">
      <c r="A2676" s="11"/>
      <c r="B2676" s="373"/>
      <c r="C2676" s="373"/>
      <c r="D2676" s="373"/>
      <c r="E2676" s="13"/>
      <c r="F2676" s="11"/>
      <c r="G2676" s="25"/>
      <c r="H2676" s="31"/>
      <c r="I2676" s="30"/>
      <c r="M2676" s="25"/>
      <c r="N2676" s="31"/>
      <c r="O2676" s="30"/>
      <c r="V2676" s="12"/>
      <c r="W2676" s="12"/>
      <c r="X2676" s="14"/>
      <c r="AB2676" s="25"/>
      <c r="AC2676" s="12"/>
      <c r="AD2676" s="12"/>
      <c r="AK2676" s="12"/>
      <c r="AL2676" s="30"/>
      <c r="AM2676" s="32"/>
      <c r="AQ2676" s="12"/>
      <c r="AR2676" s="12"/>
      <c r="AS2676" s="12"/>
      <c r="AZ2676" s="49"/>
      <c r="BA2676" s="30"/>
      <c r="BB2676" s="12"/>
      <c r="BF2676" s="12"/>
      <c r="BG2676" s="12"/>
      <c r="BH2676" s="12"/>
      <c r="BO2676" s="7"/>
      <c r="BP2676" s="7"/>
      <c r="BQ2676" s="7"/>
      <c r="BU2676" s="7"/>
      <c r="BV2676" s="7"/>
      <c r="BW2676" s="7"/>
      <c r="CD2676" s="7"/>
      <c r="CE2676" s="7"/>
      <c r="CF2676" s="7"/>
      <c r="CJ2676" s="7"/>
      <c r="CK2676" s="7"/>
      <c r="CL2676" s="7"/>
    </row>
    <row r="2677" spans="1:90">
      <c r="A2677" s="11"/>
      <c r="B2677" s="373"/>
      <c r="C2677" s="373"/>
      <c r="D2677" s="373"/>
      <c r="E2677" s="13"/>
      <c r="F2677" s="11"/>
      <c r="G2677" s="25"/>
      <c r="H2677" s="31"/>
      <c r="I2677" s="30"/>
      <c r="M2677" s="25"/>
      <c r="N2677" s="31"/>
      <c r="O2677" s="30"/>
      <c r="V2677" s="12"/>
      <c r="W2677" s="12"/>
      <c r="X2677" s="14"/>
      <c r="AB2677" s="25"/>
      <c r="AC2677" s="12"/>
      <c r="AD2677" s="12"/>
      <c r="AK2677" s="12"/>
      <c r="AL2677" s="30"/>
      <c r="AM2677" s="32"/>
      <c r="AQ2677" s="12"/>
      <c r="AR2677" s="12"/>
      <c r="AS2677" s="12"/>
      <c r="AZ2677" s="49"/>
      <c r="BA2677" s="30"/>
      <c r="BB2677" s="12"/>
      <c r="BF2677" s="12"/>
      <c r="BG2677" s="12"/>
      <c r="BH2677" s="12"/>
      <c r="BO2677" s="7"/>
      <c r="BP2677" s="7"/>
      <c r="BQ2677" s="7"/>
      <c r="BU2677" s="7"/>
      <c r="BV2677" s="7"/>
      <c r="BW2677" s="7"/>
      <c r="CD2677" s="7"/>
      <c r="CE2677" s="7"/>
      <c r="CF2677" s="7"/>
      <c r="CJ2677" s="7"/>
      <c r="CK2677" s="7"/>
      <c r="CL2677" s="7"/>
    </row>
    <row r="2678" spans="1:90">
      <c r="A2678" s="11"/>
      <c r="B2678" s="373"/>
      <c r="C2678" s="373"/>
      <c r="D2678" s="373"/>
      <c r="E2678" s="13"/>
      <c r="F2678" s="11"/>
      <c r="G2678" s="25"/>
      <c r="H2678" s="31"/>
      <c r="I2678" s="30"/>
      <c r="M2678" s="25"/>
      <c r="N2678" s="31"/>
      <c r="O2678" s="30"/>
      <c r="V2678" s="12"/>
      <c r="W2678" s="12"/>
      <c r="X2678" s="14"/>
      <c r="AB2678" s="25"/>
      <c r="AC2678" s="12"/>
      <c r="AD2678" s="12"/>
      <c r="AK2678" s="12"/>
      <c r="AL2678" s="30"/>
      <c r="AM2678" s="32"/>
      <c r="AQ2678" s="12"/>
      <c r="AR2678" s="12"/>
      <c r="AS2678" s="12"/>
      <c r="AZ2678" s="49"/>
      <c r="BA2678" s="30"/>
      <c r="BB2678" s="12"/>
      <c r="BF2678" s="12"/>
      <c r="BG2678" s="12"/>
      <c r="BH2678" s="12"/>
      <c r="BO2678" s="7"/>
      <c r="BP2678" s="7"/>
      <c r="BQ2678" s="7"/>
      <c r="BU2678" s="7"/>
      <c r="BV2678" s="7"/>
      <c r="BW2678" s="7"/>
      <c r="CD2678" s="7"/>
      <c r="CE2678" s="7"/>
      <c r="CF2678" s="7"/>
      <c r="CJ2678" s="7"/>
      <c r="CK2678" s="7"/>
      <c r="CL2678" s="7"/>
    </row>
    <row r="2679" spans="1:90">
      <c r="A2679" s="11"/>
      <c r="B2679" s="373"/>
      <c r="C2679" s="373"/>
      <c r="D2679" s="373"/>
      <c r="E2679" s="13"/>
      <c r="F2679" s="11"/>
      <c r="G2679" s="25"/>
      <c r="H2679" s="31"/>
      <c r="I2679" s="30"/>
      <c r="M2679" s="25"/>
      <c r="N2679" s="31"/>
      <c r="O2679" s="30"/>
      <c r="V2679" s="12"/>
      <c r="W2679" s="12"/>
      <c r="X2679" s="14"/>
      <c r="AB2679" s="25"/>
      <c r="AC2679" s="12"/>
      <c r="AD2679" s="12"/>
      <c r="AK2679" s="12"/>
      <c r="AL2679" s="30"/>
      <c r="AM2679" s="32"/>
      <c r="AQ2679" s="12"/>
      <c r="AR2679" s="12"/>
      <c r="AS2679" s="12"/>
      <c r="AZ2679" s="49"/>
      <c r="BA2679" s="30"/>
      <c r="BB2679" s="12"/>
      <c r="BF2679" s="12"/>
      <c r="BG2679" s="12"/>
      <c r="BH2679" s="12"/>
      <c r="BO2679" s="7"/>
      <c r="BP2679" s="7"/>
      <c r="BQ2679" s="7"/>
      <c r="BU2679" s="7"/>
      <c r="BV2679" s="7"/>
      <c r="BW2679" s="7"/>
      <c r="CD2679" s="7"/>
      <c r="CE2679" s="7"/>
      <c r="CF2679" s="7"/>
      <c r="CJ2679" s="7"/>
      <c r="CK2679" s="7"/>
      <c r="CL2679" s="7"/>
    </row>
    <row r="2680" spans="1:90">
      <c r="A2680" s="11"/>
      <c r="B2680" s="373"/>
      <c r="C2680" s="373"/>
      <c r="D2680" s="373"/>
      <c r="E2680" s="13"/>
      <c r="F2680" s="11"/>
      <c r="G2680" s="25"/>
      <c r="H2680" s="31"/>
      <c r="I2680" s="30"/>
      <c r="M2680" s="25"/>
      <c r="N2680" s="31"/>
      <c r="O2680" s="30"/>
      <c r="V2680" s="12"/>
      <c r="W2680" s="12"/>
      <c r="X2680" s="14"/>
      <c r="AB2680" s="25"/>
      <c r="AC2680" s="12"/>
      <c r="AD2680" s="12"/>
      <c r="AK2680" s="12"/>
      <c r="AL2680" s="30"/>
      <c r="AM2680" s="32"/>
      <c r="AQ2680" s="12"/>
      <c r="AR2680" s="12"/>
      <c r="AS2680" s="12"/>
      <c r="AZ2680" s="49"/>
      <c r="BA2680" s="30"/>
      <c r="BB2680" s="12"/>
      <c r="BF2680" s="12"/>
      <c r="BG2680" s="12"/>
      <c r="BH2680" s="12"/>
      <c r="BO2680" s="7"/>
      <c r="BP2680" s="7"/>
      <c r="BQ2680" s="7"/>
      <c r="BU2680" s="7"/>
      <c r="BV2680" s="7"/>
      <c r="BW2680" s="7"/>
      <c r="CD2680" s="7"/>
      <c r="CE2680" s="7"/>
      <c r="CF2680" s="7"/>
      <c r="CJ2680" s="7"/>
      <c r="CK2680" s="7"/>
      <c r="CL2680" s="7"/>
    </row>
    <row r="2681" spans="1:90">
      <c r="A2681" s="11"/>
      <c r="B2681" s="373"/>
      <c r="C2681" s="373"/>
      <c r="D2681" s="373"/>
      <c r="E2681" s="13"/>
      <c r="F2681" s="11"/>
      <c r="G2681" s="25"/>
      <c r="H2681" s="31"/>
      <c r="I2681" s="30"/>
      <c r="M2681" s="25"/>
      <c r="N2681" s="31"/>
      <c r="O2681" s="30"/>
      <c r="V2681" s="12"/>
      <c r="W2681" s="12"/>
      <c r="X2681" s="14"/>
      <c r="AB2681" s="25"/>
      <c r="AC2681" s="12"/>
      <c r="AD2681" s="12"/>
      <c r="AK2681" s="12"/>
      <c r="AL2681" s="30"/>
      <c r="AM2681" s="32"/>
      <c r="AQ2681" s="12"/>
      <c r="AR2681" s="12"/>
      <c r="AS2681" s="12"/>
      <c r="AZ2681" s="49"/>
      <c r="BA2681" s="30"/>
      <c r="BB2681" s="12"/>
      <c r="BF2681" s="12"/>
      <c r="BG2681" s="12"/>
      <c r="BH2681" s="12"/>
      <c r="BO2681" s="7"/>
      <c r="BP2681" s="7"/>
      <c r="BQ2681" s="7"/>
      <c r="BU2681" s="7"/>
      <c r="BV2681" s="7"/>
      <c r="BW2681" s="7"/>
      <c r="CD2681" s="7"/>
      <c r="CE2681" s="7"/>
      <c r="CF2681" s="7"/>
      <c r="CJ2681" s="7"/>
      <c r="CK2681" s="7"/>
      <c r="CL2681" s="7"/>
    </row>
    <row r="2682" spans="1:90">
      <c r="A2682" s="11"/>
      <c r="B2682" s="373"/>
      <c r="C2682" s="373"/>
      <c r="D2682" s="373"/>
      <c r="E2682" s="13"/>
      <c r="F2682" s="11"/>
      <c r="G2682" s="25"/>
      <c r="H2682" s="31"/>
      <c r="I2682" s="30"/>
      <c r="M2682" s="25"/>
      <c r="N2682" s="31"/>
      <c r="O2682" s="30"/>
      <c r="V2682" s="12"/>
      <c r="W2682" s="12"/>
      <c r="X2682" s="14"/>
      <c r="AB2682" s="25"/>
      <c r="AC2682" s="12"/>
      <c r="AD2682" s="12"/>
      <c r="AK2682" s="12"/>
      <c r="AL2682" s="30"/>
      <c r="AM2682" s="32"/>
      <c r="AQ2682" s="12"/>
      <c r="AR2682" s="12"/>
      <c r="AS2682" s="12"/>
      <c r="AZ2682" s="49"/>
      <c r="BA2682" s="30"/>
      <c r="BB2682" s="12"/>
      <c r="BF2682" s="12"/>
      <c r="BG2682" s="12"/>
      <c r="BH2682" s="12"/>
      <c r="BO2682" s="7"/>
      <c r="BP2682" s="7"/>
      <c r="BQ2682" s="7"/>
      <c r="BU2682" s="7"/>
      <c r="BV2682" s="7"/>
      <c r="BW2682" s="7"/>
      <c r="CD2682" s="7"/>
      <c r="CE2682" s="7"/>
      <c r="CF2682" s="7"/>
      <c r="CJ2682" s="7"/>
      <c r="CK2682" s="7"/>
      <c r="CL2682" s="7"/>
    </row>
    <row r="2683" spans="1:90">
      <c r="A2683" s="11"/>
      <c r="B2683" s="373"/>
      <c r="C2683" s="373"/>
      <c r="D2683" s="373"/>
      <c r="E2683" s="13"/>
      <c r="F2683" s="11"/>
      <c r="G2683" s="25"/>
      <c r="H2683" s="31"/>
      <c r="I2683" s="30"/>
      <c r="M2683" s="25"/>
      <c r="N2683" s="31"/>
      <c r="O2683" s="30"/>
      <c r="V2683" s="12"/>
      <c r="W2683" s="12"/>
      <c r="X2683" s="14"/>
      <c r="AB2683" s="25"/>
      <c r="AC2683" s="12"/>
      <c r="AD2683" s="12"/>
      <c r="AK2683" s="12"/>
      <c r="AL2683" s="30"/>
      <c r="AM2683" s="32"/>
      <c r="AQ2683" s="12"/>
      <c r="AR2683" s="12"/>
      <c r="AS2683" s="12"/>
      <c r="AZ2683" s="49"/>
      <c r="BA2683" s="30"/>
      <c r="BB2683" s="12"/>
      <c r="BF2683" s="12"/>
      <c r="BG2683" s="12"/>
      <c r="BH2683" s="12"/>
      <c r="BO2683" s="7"/>
      <c r="BP2683" s="7"/>
      <c r="BQ2683" s="7"/>
      <c r="BU2683" s="7"/>
      <c r="BV2683" s="7"/>
      <c r="BW2683" s="7"/>
      <c r="CD2683" s="7"/>
      <c r="CE2683" s="7"/>
      <c r="CF2683" s="7"/>
      <c r="CJ2683" s="7"/>
      <c r="CK2683" s="7"/>
      <c r="CL2683" s="7"/>
    </row>
    <row r="2684" spans="1:90">
      <c r="A2684" s="11"/>
      <c r="B2684" s="373"/>
      <c r="C2684" s="373"/>
      <c r="D2684" s="373"/>
      <c r="E2684" s="13"/>
      <c r="F2684" s="11"/>
      <c r="G2684" s="25"/>
      <c r="H2684" s="31"/>
      <c r="I2684" s="30"/>
      <c r="M2684" s="25"/>
      <c r="N2684" s="31"/>
      <c r="O2684" s="30"/>
      <c r="V2684" s="12"/>
      <c r="W2684" s="12"/>
      <c r="X2684" s="14"/>
      <c r="AB2684" s="25"/>
      <c r="AC2684" s="12"/>
      <c r="AD2684" s="12"/>
      <c r="AK2684" s="12"/>
      <c r="AL2684" s="30"/>
      <c r="AM2684" s="32"/>
      <c r="AQ2684" s="12"/>
      <c r="AR2684" s="12"/>
      <c r="AS2684" s="12"/>
      <c r="AZ2684" s="49"/>
      <c r="BA2684" s="30"/>
      <c r="BB2684" s="12"/>
      <c r="BF2684" s="12"/>
      <c r="BG2684" s="12"/>
      <c r="BH2684" s="12"/>
      <c r="BO2684" s="7"/>
      <c r="BP2684" s="7"/>
      <c r="BQ2684" s="7"/>
      <c r="BU2684" s="7"/>
      <c r="BV2684" s="7"/>
      <c r="BW2684" s="7"/>
      <c r="CD2684" s="7"/>
      <c r="CE2684" s="7"/>
      <c r="CF2684" s="7"/>
      <c r="CJ2684" s="7"/>
      <c r="CK2684" s="7"/>
      <c r="CL2684" s="7"/>
    </row>
    <row r="2685" spans="1:90">
      <c r="A2685" s="11"/>
      <c r="B2685" s="373"/>
      <c r="C2685" s="373"/>
      <c r="D2685" s="373"/>
      <c r="E2685" s="13"/>
      <c r="F2685" s="11"/>
      <c r="G2685" s="25"/>
      <c r="H2685" s="31"/>
      <c r="I2685" s="30"/>
      <c r="M2685" s="25"/>
      <c r="N2685" s="31"/>
      <c r="O2685" s="30"/>
      <c r="V2685" s="12"/>
      <c r="W2685" s="12"/>
      <c r="X2685" s="14"/>
      <c r="AB2685" s="25"/>
      <c r="AC2685" s="12"/>
      <c r="AD2685" s="12"/>
      <c r="AK2685" s="12"/>
      <c r="AL2685" s="30"/>
      <c r="AM2685" s="32"/>
      <c r="AQ2685" s="12"/>
      <c r="AR2685" s="12"/>
      <c r="AS2685" s="12"/>
      <c r="AZ2685" s="49"/>
      <c r="BA2685" s="30"/>
      <c r="BB2685" s="12"/>
      <c r="BF2685" s="12"/>
      <c r="BG2685" s="12"/>
      <c r="BH2685" s="12"/>
      <c r="BO2685" s="7"/>
      <c r="BP2685" s="7"/>
      <c r="BQ2685" s="7"/>
      <c r="BU2685" s="7"/>
      <c r="BV2685" s="7"/>
      <c r="BW2685" s="7"/>
      <c r="CD2685" s="7"/>
      <c r="CE2685" s="7"/>
      <c r="CF2685" s="7"/>
      <c r="CJ2685" s="7"/>
      <c r="CK2685" s="7"/>
      <c r="CL2685" s="7"/>
    </row>
    <row r="2686" spans="1:90">
      <c r="A2686" s="11"/>
      <c r="B2686" s="373"/>
      <c r="C2686" s="373"/>
      <c r="D2686" s="373"/>
      <c r="E2686" s="13"/>
      <c r="F2686" s="11"/>
      <c r="G2686" s="25"/>
      <c r="H2686" s="31"/>
      <c r="I2686" s="30"/>
      <c r="M2686" s="25"/>
      <c r="N2686" s="31"/>
      <c r="O2686" s="30"/>
      <c r="V2686" s="12"/>
      <c r="W2686" s="12"/>
      <c r="X2686" s="14"/>
      <c r="AB2686" s="25"/>
      <c r="AC2686" s="12"/>
      <c r="AD2686" s="12"/>
      <c r="AK2686" s="12"/>
      <c r="AL2686" s="30"/>
      <c r="AM2686" s="32"/>
      <c r="AQ2686" s="12"/>
      <c r="AR2686" s="12"/>
      <c r="AS2686" s="12"/>
      <c r="AZ2686" s="49"/>
      <c r="BA2686" s="30"/>
      <c r="BB2686" s="12"/>
      <c r="BF2686" s="12"/>
      <c r="BG2686" s="12"/>
      <c r="BH2686" s="12"/>
      <c r="BO2686" s="7"/>
      <c r="BP2686" s="7"/>
      <c r="BQ2686" s="7"/>
      <c r="BU2686" s="7"/>
      <c r="BV2686" s="7"/>
      <c r="BW2686" s="7"/>
      <c r="CD2686" s="7"/>
      <c r="CE2686" s="7"/>
      <c r="CF2686" s="7"/>
      <c r="CJ2686" s="7"/>
      <c r="CK2686" s="7"/>
      <c r="CL2686" s="7"/>
    </row>
    <row r="2687" spans="1:90">
      <c r="A2687" s="11"/>
      <c r="B2687" s="373"/>
      <c r="C2687" s="373"/>
      <c r="D2687" s="373"/>
      <c r="E2687" s="13"/>
      <c r="F2687" s="11"/>
      <c r="G2687" s="25"/>
      <c r="H2687" s="31"/>
      <c r="I2687" s="30"/>
      <c r="M2687" s="25"/>
      <c r="N2687" s="31"/>
      <c r="O2687" s="30"/>
      <c r="V2687" s="12"/>
      <c r="W2687" s="12"/>
      <c r="X2687" s="14"/>
      <c r="AB2687" s="25"/>
      <c r="AC2687" s="12"/>
      <c r="AD2687" s="12"/>
      <c r="AK2687" s="12"/>
      <c r="AL2687" s="30"/>
      <c r="AM2687" s="32"/>
      <c r="AQ2687" s="12"/>
      <c r="AR2687" s="12"/>
      <c r="AS2687" s="12"/>
      <c r="AZ2687" s="49"/>
      <c r="BA2687" s="30"/>
      <c r="BB2687" s="12"/>
      <c r="BF2687" s="12"/>
      <c r="BG2687" s="12"/>
      <c r="BH2687" s="12"/>
      <c r="BO2687" s="7"/>
      <c r="BP2687" s="7"/>
      <c r="BQ2687" s="7"/>
      <c r="BU2687" s="7"/>
      <c r="BV2687" s="7"/>
      <c r="BW2687" s="7"/>
      <c r="CD2687" s="7"/>
      <c r="CE2687" s="7"/>
      <c r="CF2687" s="7"/>
      <c r="CJ2687" s="7"/>
      <c r="CK2687" s="7"/>
      <c r="CL2687" s="7"/>
    </row>
    <row r="2688" spans="1:90">
      <c r="A2688" s="11"/>
      <c r="B2688" s="373"/>
      <c r="C2688" s="373"/>
      <c r="D2688" s="373"/>
      <c r="E2688" s="13"/>
      <c r="F2688" s="11"/>
      <c r="G2688" s="25"/>
      <c r="H2688" s="31"/>
      <c r="I2688" s="30"/>
      <c r="M2688" s="25"/>
      <c r="N2688" s="31"/>
      <c r="O2688" s="30"/>
      <c r="V2688" s="12"/>
      <c r="W2688" s="12"/>
      <c r="X2688" s="14"/>
      <c r="AB2688" s="25"/>
      <c r="AC2688" s="12"/>
      <c r="AD2688" s="12"/>
      <c r="AK2688" s="12"/>
      <c r="AL2688" s="30"/>
      <c r="AM2688" s="32"/>
      <c r="AQ2688" s="12"/>
      <c r="AR2688" s="12"/>
      <c r="AS2688" s="12"/>
      <c r="AZ2688" s="49"/>
      <c r="BA2688" s="30"/>
      <c r="BB2688" s="12"/>
      <c r="BF2688" s="12"/>
      <c r="BG2688" s="12"/>
      <c r="BH2688" s="12"/>
      <c r="BO2688" s="7"/>
      <c r="BP2688" s="7"/>
      <c r="BQ2688" s="7"/>
      <c r="BU2688" s="7"/>
      <c r="BV2688" s="7"/>
      <c r="BW2688" s="7"/>
      <c r="CD2688" s="7"/>
      <c r="CE2688" s="7"/>
      <c r="CF2688" s="7"/>
      <c r="CJ2688" s="7"/>
      <c r="CK2688" s="7"/>
      <c r="CL2688" s="7"/>
    </row>
    <row r="2689" spans="1:90">
      <c r="A2689" s="11"/>
      <c r="B2689" s="373"/>
      <c r="C2689" s="373"/>
      <c r="D2689" s="373"/>
      <c r="E2689" s="13"/>
      <c r="F2689" s="11"/>
      <c r="G2689" s="25"/>
      <c r="H2689" s="31"/>
      <c r="I2689" s="30"/>
      <c r="M2689" s="25"/>
      <c r="N2689" s="31"/>
      <c r="O2689" s="30"/>
      <c r="V2689" s="12"/>
      <c r="W2689" s="12"/>
      <c r="X2689" s="14"/>
      <c r="AB2689" s="25"/>
      <c r="AC2689" s="12"/>
      <c r="AD2689" s="12"/>
      <c r="AK2689" s="12"/>
      <c r="AL2689" s="30"/>
      <c r="AM2689" s="32"/>
      <c r="AQ2689" s="12"/>
      <c r="AR2689" s="12"/>
      <c r="AS2689" s="12"/>
      <c r="AZ2689" s="49"/>
      <c r="BA2689" s="30"/>
      <c r="BB2689" s="12"/>
      <c r="BF2689" s="12"/>
      <c r="BG2689" s="12"/>
      <c r="BH2689" s="12"/>
      <c r="BO2689" s="7"/>
      <c r="BP2689" s="7"/>
      <c r="BQ2689" s="7"/>
      <c r="BU2689" s="7"/>
      <c r="BV2689" s="7"/>
      <c r="BW2689" s="7"/>
      <c r="CD2689" s="7"/>
      <c r="CE2689" s="7"/>
      <c r="CF2689" s="7"/>
      <c r="CJ2689" s="7"/>
      <c r="CK2689" s="7"/>
      <c r="CL2689" s="7"/>
    </row>
    <row r="2690" spans="1:90">
      <c r="A2690" s="11"/>
      <c r="B2690" s="373"/>
      <c r="C2690" s="373"/>
      <c r="D2690" s="373"/>
      <c r="E2690" s="13"/>
      <c r="F2690" s="11"/>
      <c r="G2690" s="25"/>
      <c r="H2690" s="31"/>
      <c r="I2690" s="30"/>
      <c r="M2690" s="25"/>
      <c r="N2690" s="31"/>
      <c r="O2690" s="30"/>
      <c r="V2690" s="12"/>
      <c r="W2690" s="12"/>
      <c r="X2690" s="14"/>
      <c r="AB2690" s="25"/>
      <c r="AC2690" s="12"/>
      <c r="AD2690" s="12"/>
      <c r="AK2690" s="12"/>
      <c r="AL2690" s="30"/>
      <c r="AM2690" s="32"/>
      <c r="AQ2690" s="12"/>
      <c r="AR2690" s="12"/>
      <c r="AS2690" s="12"/>
      <c r="AZ2690" s="49"/>
      <c r="BA2690" s="30"/>
      <c r="BB2690" s="12"/>
      <c r="BF2690" s="12"/>
      <c r="BG2690" s="12"/>
      <c r="BH2690" s="12"/>
      <c r="BO2690" s="7"/>
      <c r="BP2690" s="7"/>
      <c r="BQ2690" s="7"/>
      <c r="BU2690" s="7"/>
      <c r="BV2690" s="7"/>
      <c r="BW2690" s="7"/>
      <c r="CD2690" s="7"/>
      <c r="CE2690" s="7"/>
      <c r="CF2690" s="7"/>
      <c r="CJ2690" s="7"/>
      <c r="CK2690" s="7"/>
      <c r="CL2690" s="7"/>
    </row>
    <row r="2691" spans="1:90">
      <c r="A2691" s="11"/>
      <c r="B2691" s="373"/>
      <c r="C2691" s="373"/>
      <c r="D2691" s="373"/>
      <c r="E2691" s="13"/>
      <c r="F2691" s="11"/>
      <c r="G2691" s="25"/>
      <c r="H2691" s="31"/>
      <c r="I2691" s="30"/>
      <c r="M2691" s="25"/>
      <c r="N2691" s="31"/>
      <c r="O2691" s="30"/>
      <c r="V2691" s="12"/>
      <c r="W2691" s="12"/>
      <c r="X2691" s="14"/>
      <c r="AB2691" s="25"/>
      <c r="AC2691" s="12"/>
      <c r="AD2691" s="12"/>
      <c r="AK2691" s="12"/>
      <c r="AL2691" s="30"/>
      <c r="AM2691" s="32"/>
      <c r="AQ2691" s="12"/>
      <c r="AR2691" s="12"/>
      <c r="AS2691" s="12"/>
      <c r="AZ2691" s="49"/>
      <c r="BA2691" s="30"/>
      <c r="BB2691" s="12"/>
      <c r="BF2691" s="12"/>
      <c r="BG2691" s="12"/>
      <c r="BH2691" s="12"/>
      <c r="BO2691" s="7"/>
      <c r="BP2691" s="7"/>
      <c r="BQ2691" s="7"/>
      <c r="BU2691" s="7"/>
      <c r="BV2691" s="7"/>
      <c r="BW2691" s="7"/>
      <c r="CD2691" s="7"/>
      <c r="CE2691" s="7"/>
      <c r="CF2691" s="7"/>
      <c r="CJ2691" s="7"/>
      <c r="CK2691" s="7"/>
      <c r="CL2691" s="7"/>
    </row>
    <row r="2692" spans="1:90">
      <c r="A2692" s="11"/>
      <c r="B2692" s="373"/>
      <c r="C2692" s="373"/>
      <c r="D2692" s="373"/>
      <c r="E2692" s="13"/>
      <c r="F2692" s="11"/>
      <c r="G2692" s="25"/>
      <c r="H2692" s="31"/>
      <c r="I2692" s="30"/>
      <c r="M2692" s="25"/>
      <c r="N2692" s="31"/>
      <c r="O2692" s="30"/>
      <c r="V2692" s="12"/>
      <c r="W2692" s="12"/>
      <c r="X2692" s="14"/>
      <c r="AB2692" s="25"/>
      <c r="AC2692" s="12"/>
      <c r="AD2692" s="12"/>
      <c r="AK2692" s="12"/>
      <c r="AL2692" s="30"/>
      <c r="AM2692" s="32"/>
      <c r="AQ2692" s="12"/>
      <c r="AR2692" s="12"/>
      <c r="AS2692" s="12"/>
      <c r="AZ2692" s="49"/>
      <c r="BA2692" s="30"/>
      <c r="BB2692" s="12"/>
      <c r="BF2692" s="12"/>
      <c r="BG2692" s="12"/>
      <c r="BH2692" s="12"/>
      <c r="BO2692" s="7"/>
      <c r="BP2692" s="7"/>
      <c r="BQ2692" s="7"/>
      <c r="BU2692" s="7"/>
      <c r="BV2692" s="7"/>
      <c r="BW2692" s="7"/>
      <c r="CD2692" s="7"/>
      <c r="CE2692" s="7"/>
      <c r="CF2692" s="7"/>
      <c r="CJ2692" s="7"/>
      <c r="CK2692" s="7"/>
      <c r="CL2692" s="7"/>
    </row>
    <row r="2693" spans="1:90">
      <c r="A2693" s="11"/>
      <c r="B2693" s="373"/>
      <c r="C2693" s="373"/>
      <c r="D2693" s="373"/>
      <c r="E2693" s="13"/>
      <c r="F2693" s="11"/>
      <c r="G2693" s="25"/>
      <c r="H2693" s="31"/>
      <c r="I2693" s="30"/>
      <c r="M2693" s="25"/>
      <c r="N2693" s="31"/>
      <c r="O2693" s="30"/>
      <c r="V2693" s="12"/>
      <c r="W2693" s="12"/>
      <c r="X2693" s="14"/>
      <c r="AB2693" s="25"/>
      <c r="AC2693" s="12"/>
      <c r="AD2693" s="12"/>
      <c r="AK2693" s="12"/>
      <c r="AL2693" s="30"/>
      <c r="AM2693" s="32"/>
      <c r="AQ2693" s="12"/>
      <c r="AR2693" s="12"/>
      <c r="AS2693" s="12"/>
      <c r="AZ2693" s="49"/>
      <c r="BA2693" s="30"/>
      <c r="BB2693" s="12"/>
      <c r="BF2693" s="12"/>
      <c r="BG2693" s="12"/>
      <c r="BH2693" s="12"/>
      <c r="BO2693" s="7"/>
      <c r="BP2693" s="7"/>
      <c r="BQ2693" s="7"/>
      <c r="BU2693" s="7"/>
      <c r="BV2693" s="7"/>
      <c r="BW2693" s="7"/>
      <c r="CD2693" s="7"/>
      <c r="CE2693" s="7"/>
      <c r="CF2693" s="7"/>
      <c r="CJ2693" s="7"/>
      <c r="CK2693" s="7"/>
      <c r="CL2693" s="7"/>
    </row>
    <row r="2694" spans="1:90">
      <c r="A2694" s="11"/>
      <c r="B2694" s="373"/>
      <c r="C2694" s="373"/>
      <c r="D2694" s="373"/>
      <c r="E2694" s="13"/>
      <c r="F2694" s="11"/>
      <c r="G2694" s="25"/>
      <c r="H2694" s="31"/>
      <c r="I2694" s="30"/>
      <c r="M2694" s="25"/>
      <c r="N2694" s="31"/>
      <c r="O2694" s="30"/>
      <c r="V2694" s="12"/>
      <c r="W2694" s="12"/>
      <c r="X2694" s="14"/>
      <c r="AB2694" s="25"/>
      <c r="AC2694" s="12"/>
      <c r="AD2694" s="12"/>
      <c r="AK2694" s="12"/>
      <c r="AL2694" s="30"/>
      <c r="AM2694" s="32"/>
      <c r="AQ2694" s="12"/>
      <c r="AR2694" s="12"/>
      <c r="AS2694" s="12"/>
      <c r="AZ2694" s="49"/>
      <c r="BA2694" s="30"/>
      <c r="BB2694" s="12"/>
      <c r="BF2694" s="12"/>
      <c r="BG2694" s="12"/>
      <c r="BH2694" s="12"/>
      <c r="BO2694" s="7"/>
      <c r="BP2694" s="7"/>
      <c r="BQ2694" s="7"/>
      <c r="BU2694" s="7"/>
      <c r="BV2694" s="7"/>
      <c r="BW2694" s="7"/>
      <c r="CD2694" s="7"/>
      <c r="CE2694" s="7"/>
      <c r="CF2694" s="7"/>
      <c r="CJ2694" s="7"/>
      <c r="CK2694" s="7"/>
      <c r="CL2694" s="7"/>
    </row>
    <row r="2695" spans="1:90">
      <c r="A2695" s="11"/>
      <c r="B2695" s="373"/>
      <c r="C2695" s="373"/>
      <c r="D2695" s="373"/>
      <c r="E2695" s="13"/>
      <c r="F2695" s="11"/>
      <c r="G2695" s="25"/>
      <c r="H2695" s="31"/>
      <c r="I2695" s="30"/>
      <c r="M2695" s="25"/>
      <c r="N2695" s="31"/>
      <c r="O2695" s="30"/>
      <c r="V2695" s="12"/>
      <c r="W2695" s="12"/>
      <c r="X2695" s="14"/>
      <c r="AB2695" s="25"/>
      <c r="AC2695" s="12"/>
      <c r="AD2695" s="12"/>
      <c r="AK2695" s="12"/>
      <c r="AL2695" s="30"/>
      <c r="AM2695" s="32"/>
      <c r="AQ2695" s="12"/>
      <c r="AR2695" s="12"/>
      <c r="AS2695" s="12"/>
      <c r="AZ2695" s="49"/>
      <c r="BA2695" s="30"/>
      <c r="BB2695" s="12"/>
      <c r="BF2695" s="12"/>
      <c r="BG2695" s="12"/>
      <c r="BH2695" s="12"/>
      <c r="BO2695" s="7"/>
      <c r="BP2695" s="7"/>
      <c r="BQ2695" s="7"/>
      <c r="BU2695" s="7"/>
      <c r="BV2695" s="7"/>
      <c r="BW2695" s="7"/>
      <c r="CD2695" s="7"/>
      <c r="CE2695" s="7"/>
      <c r="CF2695" s="7"/>
      <c r="CJ2695" s="7"/>
      <c r="CK2695" s="7"/>
      <c r="CL2695" s="7"/>
    </row>
    <row r="2696" spans="1:90">
      <c r="A2696" s="11"/>
      <c r="B2696" s="373"/>
      <c r="C2696" s="373"/>
      <c r="D2696" s="373"/>
      <c r="E2696" s="13"/>
      <c r="F2696" s="11"/>
      <c r="G2696" s="25"/>
      <c r="H2696" s="31"/>
      <c r="I2696" s="30"/>
      <c r="M2696" s="25"/>
      <c r="N2696" s="31"/>
      <c r="O2696" s="30"/>
      <c r="V2696" s="12"/>
      <c r="W2696" s="12"/>
      <c r="X2696" s="14"/>
      <c r="AB2696" s="25"/>
      <c r="AC2696" s="12"/>
      <c r="AD2696" s="12"/>
      <c r="AK2696" s="12"/>
      <c r="AL2696" s="30"/>
      <c r="AM2696" s="32"/>
      <c r="AQ2696" s="12"/>
      <c r="AR2696" s="12"/>
      <c r="AS2696" s="12"/>
      <c r="AZ2696" s="49"/>
      <c r="BA2696" s="30"/>
      <c r="BB2696" s="12"/>
      <c r="BF2696" s="12"/>
      <c r="BG2696" s="12"/>
      <c r="BH2696" s="12"/>
      <c r="BO2696" s="7"/>
      <c r="BP2696" s="7"/>
      <c r="BQ2696" s="7"/>
      <c r="BU2696" s="7"/>
      <c r="BV2696" s="7"/>
      <c r="BW2696" s="7"/>
      <c r="CD2696" s="7"/>
      <c r="CE2696" s="7"/>
      <c r="CF2696" s="7"/>
      <c r="CJ2696" s="7"/>
      <c r="CK2696" s="7"/>
      <c r="CL2696" s="7"/>
    </row>
    <row r="2697" spans="1:90">
      <c r="A2697" s="11"/>
      <c r="B2697" s="373"/>
      <c r="C2697" s="373"/>
      <c r="D2697" s="373"/>
      <c r="E2697" s="13"/>
      <c r="F2697" s="11"/>
      <c r="G2697" s="25"/>
      <c r="H2697" s="31"/>
      <c r="I2697" s="30"/>
      <c r="M2697" s="25"/>
      <c r="N2697" s="31"/>
      <c r="O2697" s="30"/>
      <c r="V2697" s="12"/>
      <c r="W2697" s="12"/>
      <c r="X2697" s="14"/>
      <c r="AB2697" s="25"/>
      <c r="AC2697" s="12"/>
      <c r="AD2697" s="12"/>
      <c r="AK2697" s="12"/>
      <c r="AL2697" s="30"/>
      <c r="AM2697" s="32"/>
      <c r="AQ2697" s="12"/>
      <c r="AR2697" s="12"/>
      <c r="AS2697" s="12"/>
      <c r="AZ2697" s="49"/>
      <c r="BA2697" s="30"/>
      <c r="BB2697" s="12"/>
      <c r="BF2697" s="12"/>
      <c r="BG2697" s="12"/>
      <c r="BH2697" s="12"/>
      <c r="BO2697" s="7"/>
      <c r="BP2697" s="7"/>
      <c r="BQ2697" s="7"/>
      <c r="BU2697" s="7"/>
      <c r="BV2697" s="7"/>
      <c r="BW2697" s="7"/>
      <c r="CD2697" s="7"/>
      <c r="CE2697" s="7"/>
      <c r="CF2697" s="7"/>
      <c r="CJ2697" s="7"/>
      <c r="CK2697" s="7"/>
      <c r="CL2697" s="7"/>
    </row>
    <row r="2698" spans="1:90">
      <c r="A2698" s="11"/>
      <c r="B2698" s="373"/>
      <c r="C2698" s="373"/>
      <c r="D2698" s="373"/>
      <c r="E2698" s="13"/>
      <c r="F2698" s="11"/>
      <c r="G2698" s="25"/>
      <c r="H2698" s="31"/>
      <c r="I2698" s="30"/>
      <c r="M2698" s="25"/>
      <c r="N2698" s="31"/>
      <c r="O2698" s="30"/>
      <c r="V2698" s="12"/>
      <c r="W2698" s="12"/>
      <c r="X2698" s="14"/>
      <c r="AB2698" s="25"/>
      <c r="AC2698" s="12"/>
      <c r="AD2698" s="12"/>
      <c r="AK2698" s="12"/>
      <c r="AL2698" s="30"/>
      <c r="AM2698" s="32"/>
      <c r="AQ2698" s="12"/>
      <c r="AR2698" s="12"/>
      <c r="AS2698" s="12"/>
      <c r="AZ2698" s="49"/>
      <c r="BA2698" s="30"/>
      <c r="BB2698" s="12"/>
      <c r="BF2698" s="12"/>
      <c r="BG2698" s="12"/>
      <c r="BH2698" s="12"/>
      <c r="BO2698" s="7"/>
      <c r="BP2698" s="7"/>
      <c r="BQ2698" s="7"/>
      <c r="BU2698" s="7"/>
      <c r="BV2698" s="7"/>
      <c r="BW2698" s="7"/>
      <c r="CD2698" s="7"/>
      <c r="CE2698" s="7"/>
      <c r="CF2698" s="7"/>
      <c r="CJ2698" s="7"/>
      <c r="CK2698" s="7"/>
      <c r="CL2698" s="7"/>
    </row>
    <row r="2699" spans="1:90">
      <c r="A2699" s="11"/>
      <c r="B2699" s="373"/>
      <c r="C2699" s="373"/>
      <c r="D2699" s="373"/>
      <c r="E2699" s="13"/>
      <c r="F2699" s="11"/>
      <c r="G2699" s="25"/>
      <c r="H2699" s="31"/>
      <c r="I2699" s="30"/>
      <c r="M2699" s="25"/>
      <c r="N2699" s="31"/>
      <c r="O2699" s="30"/>
      <c r="V2699" s="12"/>
      <c r="W2699" s="12"/>
      <c r="X2699" s="14"/>
      <c r="AB2699" s="25"/>
      <c r="AC2699" s="12"/>
      <c r="AD2699" s="12"/>
      <c r="AK2699" s="12"/>
      <c r="AL2699" s="30"/>
      <c r="AM2699" s="32"/>
      <c r="AQ2699" s="12"/>
      <c r="AR2699" s="12"/>
      <c r="AS2699" s="12"/>
      <c r="AZ2699" s="49"/>
      <c r="BA2699" s="30"/>
      <c r="BB2699" s="12"/>
      <c r="BF2699" s="12"/>
      <c r="BG2699" s="12"/>
      <c r="BH2699" s="12"/>
      <c r="BO2699" s="7"/>
      <c r="BP2699" s="7"/>
      <c r="BQ2699" s="7"/>
      <c r="BU2699" s="7"/>
      <c r="BV2699" s="7"/>
      <c r="BW2699" s="7"/>
      <c r="CD2699" s="7"/>
      <c r="CE2699" s="7"/>
      <c r="CF2699" s="7"/>
      <c r="CJ2699" s="7"/>
      <c r="CK2699" s="7"/>
      <c r="CL2699" s="7"/>
    </row>
    <row r="2700" spans="1:90">
      <c r="A2700" s="11"/>
      <c r="B2700" s="373"/>
      <c r="C2700" s="373"/>
      <c r="D2700" s="373"/>
      <c r="E2700" s="13"/>
      <c r="F2700" s="11"/>
      <c r="G2700" s="25"/>
      <c r="H2700" s="31"/>
      <c r="I2700" s="30"/>
      <c r="M2700" s="25"/>
      <c r="N2700" s="31"/>
      <c r="O2700" s="30"/>
      <c r="V2700" s="12"/>
      <c r="W2700" s="12"/>
      <c r="X2700" s="14"/>
      <c r="AB2700" s="25"/>
      <c r="AC2700" s="12"/>
      <c r="AD2700" s="12"/>
      <c r="AK2700" s="12"/>
      <c r="AL2700" s="30"/>
      <c r="AM2700" s="32"/>
      <c r="AQ2700" s="12"/>
      <c r="AR2700" s="12"/>
      <c r="AS2700" s="12"/>
      <c r="AZ2700" s="49"/>
      <c r="BA2700" s="30"/>
      <c r="BB2700" s="12"/>
      <c r="BF2700" s="12"/>
      <c r="BG2700" s="12"/>
      <c r="BH2700" s="12"/>
      <c r="BO2700" s="7"/>
      <c r="BP2700" s="7"/>
      <c r="BQ2700" s="7"/>
      <c r="BU2700" s="7"/>
      <c r="BV2700" s="7"/>
      <c r="BW2700" s="7"/>
      <c r="CD2700" s="7"/>
      <c r="CE2700" s="7"/>
      <c r="CF2700" s="7"/>
      <c r="CJ2700" s="7"/>
      <c r="CK2700" s="7"/>
      <c r="CL2700" s="7"/>
    </row>
    <row r="2701" spans="1:90">
      <c r="A2701" s="11"/>
      <c r="B2701" s="373"/>
      <c r="C2701" s="373"/>
      <c r="D2701" s="373"/>
      <c r="E2701" s="13"/>
      <c r="F2701" s="11"/>
      <c r="G2701" s="25"/>
      <c r="H2701" s="31"/>
      <c r="I2701" s="30"/>
      <c r="M2701" s="25"/>
      <c r="N2701" s="31"/>
      <c r="O2701" s="30"/>
      <c r="V2701" s="12"/>
      <c r="W2701" s="12"/>
      <c r="X2701" s="14"/>
      <c r="AB2701" s="25"/>
      <c r="AC2701" s="12"/>
      <c r="AD2701" s="12"/>
      <c r="AK2701" s="12"/>
      <c r="AL2701" s="30"/>
      <c r="AM2701" s="32"/>
      <c r="AQ2701" s="12"/>
      <c r="AR2701" s="12"/>
      <c r="AS2701" s="12"/>
      <c r="AZ2701" s="49"/>
      <c r="BA2701" s="30"/>
      <c r="BB2701" s="12"/>
      <c r="BF2701" s="12"/>
      <c r="BG2701" s="12"/>
      <c r="BH2701" s="12"/>
      <c r="BO2701" s="7"/>
      <c r="BP2701" s="7"/>
      <c r="BQ2701" s="7"/>
      <c r="BU2701" s="7"/>
      <c r="BV2701" s="7"/>
      <c r="BW2701" s="7"/>
      <c r="CD2701" s="7"/>
      <c r="CE2701" s="7"/>
      <c r="CF2701" s="7"/>
      <c r="CJ2701" s="7"/>
      <c r="CK2701" s="7"/>
      <c r="CL2701" s="7"/>
    </row>
    <row r="2702" spans="1:90">
      <c r="A2702" s="11"/>
      <c r="B2702" s="373"/>
      <c r="C2702" s="373"/>
      <c r="D2702" s="373"/>
      <c r="E2702" s="13"/>
      <c r="F2702" s="11"/>
      <c r="G2702" s="25"/>
      <c r="H2702" s="31"/>
      <c r="I2702" s="30"/>
      <c r="M2702" s="25"/>
      <c r="N2702" s="31"/>
      <c r="O2702" s="30"/>
      <c r="V2702" s="12"/>
      <c r="W2702" s="12"/>
      <c r="X2702" s="14"/>
      <c r="AB2702" s="25"/>
      <c r="AC2702" s="12"/>
      <c r="AD2702" s="12"/>
      <c r="AK2702" s="12"/>
      <c r="AL2702" s="30"/>
      <c r="AM2702" s="32"/>
      <c r="AQ2702" s="12"/>
      <c r="AR2702" s="12"/>
      <c r="AS2702" s="12"/>
      <c r="AZ2702" s="49"/>
      <c r="BA2702" s="30"/>
      <c r="BB2702" s="12"/>
      <c r="BF2702" s="12"/>
      <c r="BG2702" s="12"/>
      <c r="BH2702" s="12"/>
      <c r="BO2702" s="7"/>
      <c r="BP2702" s="7"/>
      <c r="BQ2702" s="7"/>
      <c r="BU2702" s="7"/>
      <c r="BV2702" s="7"/>
      <c r="BW2702" s="7"/>
      <c r="CD2702" s="7"/>
      <c r="CE2702" s="7"/>
      <c r="CF2702" s="7"/>
      <c r="CJ2702" s="7"/>
      <c r="CK2702" s="7"/>
      <c r="CL2702" s="7"/>
    </row>
    <row r="2703" spans="1:90">
      <c r="A2703" s="11"/>
      <c r="B2703" s="373"/>
      <c r="C2703" s="373"/>
      <c r="D2703" s="373"/>
      <c r="E2703" s="13"/>
      <c r="F2703" s="11"/>
      <c r="G2703" s="25"/>
      <c r="H2703" s="31"/>
      <c r="I2703" s="30"/>
      <c r="M2703" s="25"/>
      <c r="N2703" s="31"/>
      <c r="O2703" s="30"/>
      <c r="V2703" s="12"/>
      <c r="W2703" s="12"/>
      <c r="X2703" s="14"/>
      <c r="AB2703" s="25"/>
      <c r="AC2703" s="12"/>
      <c r="AD2703" s="12"/>
      <c r="AK2703" s="12"/>
      <c r="AL2703" s="30"/>
      <c r="AM2703" s="32"/>
      <c r="AQ2703" s="12"/>
      <c r="AR2703" s="12"/>
      <c r="AS2703" s="12"/>
      <c r="AZ2703" s="49"/>
      <c r="BA2703" s="30"/>
      <c r="BB2703" s="12"/>
      <c r="BF2703" s="12"/>
      <c r="BG2703" s="12"/>
      <c r="BH2703" s="12"/>
      <c r="BO2703" s="7"/>
      <c r="BP2703" s="7"/>
      <c r="BQ2703" s="7"/>
      <c r="BU2703" s="7"/>
      <c r="BV2703" s="7"/>
      <c r="BW2703" s="7"/>
      <c r="CD2703" s="7"/>
      <c r="CE2703" s="7"/>
      <c r="CF2703" s="7"/>
      <c r="CJ2703" s="7"/>
      <c r="CK2703" s="7"/>
      <c r="CL2703" s="7"/>
    </row>
    <row r="2704" spans="1:90">
      <c r="A2704" s="11"/>
      <c r="B2704" s="373"/>
      <c r="C2704" s="373"/>
      <c r="D2704" s="373"/>
      <c r="E2704" s="13"/>
      <c r="F2704" s="11"/>
      <c r="G2704" s="25"/>
      <c r="H2704" s="31"/>
      <c r="I2704" s="30"/>
      <c r="M2704" s="25"/>
      <c r="N2704" s="31"/>
      <c r="O2704" s="30"/>
      <c r="V2704" s="12"/>
      <c r="W2704" s="12"/>
      <c r="X2704" s="14"/>
      <c r="AB2704" s="25"/>
      <c r="AC2704" s="12"/>
      <c r="AD2704" s="12"/>
      <c r="AK2704" s="12"/>
      <c r="AL2704" s="30"/>
      <c r="AM2704" s="32"/>
      <c r="AQ2704" s="12"/>
      <c r="AR2704" s="12"/>
      <c r="AS2704" s="12"/>
      <c r="AZ2704" s="49"/>
      <c r="BA2704" s="30"/>
      <c r="BB2704" s="12"/>
      <c r="BF2704" s="12"/>
      <c r="BG2704" s="12"/>
      <c r="BH2704" s="12"/>
      <c r="BO2704" s="7"/>
      <c r="BP2704" s="7"/>
      <c r="BQ2704" s="7"/>
      <c r="BU2704" s="7"/>
      <c r="BV2704" s="7"/>
      <c r="BW2704" s="7"/>
      <c r="CD2704" s="7"/>
      <c r="CE2704" s="7"/>
      <c r="CF2704" s="7"/>
      <c r="CJ2704" s="7"/>
      <c r="CK2704" s="7"/>
      <c r="CL2704" s="7"/>
    </row>
    <row r="2705" spans="1:90">
      <c r="A2705" s="11"/>
      <c r="B2705" s="373"/>
      <c r="C2705" s="373"/>
      <c r="D2705" s="373"/>
      <c r="E2705" s="13"/>
      <c r="F2705" s="11"/>
      <c r="G2705" s="25"/>
      <c r="H2705" s="31"/>
      <c r="I2705" s="30"/>
      <c r="M2705" s="25"/>
      <c r="N2705" s="31"/>
      <c r="O2705" s="30"/>
      <c r="V2705" s="12"/>
      <c r="W2705" s="12"/>
      <c r="X2705" s="14"/>
      <c r="AB2705" s="25"/>
      <c r="AC2705" s="12"/>
      <c r="AD2705" s="12"/>
      <c r="AK2705" s="12"/>
      <c r="AL2705" s="30"/>
      <c r="AM2705" s="32"/>
      <c r="AQ2705" s="12"/>
      <c r="AR2705" s="12"/>
      <c r="AS2705" s="12"/>
      <c r="AZ2705" s="49"/>
      <c r="BA2705" s="30"/>
      <c r="BB2705" s="12"/>
      <c r="BF2705" s="12"/>
      <c r="BG2705" s="12"/>
      <c r="BH2705" s="12"/>
      <c r="BO2705" s="7"/>
      <c r="BP2705" s="7"/>
      <c r="BQ2705" s="7"/>
      <c r="BU2705" s="7"/>
      <c r="BV2705" s="7"/>
      <c r="BW2705" s="7"/>
      <c r="CD2705" s="7"/>
      <c r="CE2705" s="7"/>
      <c r="CF2705" s="7"/>
      <c r="CJ2705" s="7"/>
      <c r="CK2705" s="7"/>
      <c r="CL2705" s="7"/>
    </row>
    <row r="2706" spans="1:90">
      <c r="A2706" s="11"/>
      <c r="B2706" s="373"/>
      <c r="C2706" s="373"/>
      <c r="D2706" s="373"/>
      <c r="E2706" s="13"/>
      <c r="F2706" s="11"/>
      <c r="G2706" s="25"/>
      <c r="H2706" s="31"/>
      <c r="I2706" s="30"/>
      <c r="M2706" s="25"/>
      <c r="N2706" s="31"/>
      <c r="O2706" s="30"/>
      <c r="V2706" s="12"/>
      <c r="W2706" s="12"/>
      <c r="X2706" s="14"/>
      <c r="AB2706" s="25"/>
      <c r="AC2706" s="12"/>
      <c r="AD2706" s="12"/>
      <c r="AK2706" s="12"/>
      <c r="AL2706" s="30"/>
      <c r="AM2706" s="32"/>
      <c r="AQ2706" s="12"/>
      <c r="AR2706" s="12"/>
      <c r="AS2706" s="12"/>
      <c r="AZ2706" s="49"/>
      <c r="BA2706" s="30"/>
      <c r="BB2706" s="12"/>
      <c r="BF2706" s="12"/>
      <c r="BG2706" s="12"/>
      <c r="BH2706" s="12"/>
      <c r="BO2706" s="7"/>
      <c r="BP2706" s="7"/>
      <c r="BQ2706" s="7"/>
      <c r="BU2706" s="7"/>
      <c r="BV2706" s="7"/>
      <c r="BW2706" s="7"/>
      <c r="CD2706" s="7"/>
      <c r="CE2706" s="7"/>
      <c r="CF2706" s="7"/>
      <c r="CJ2706" s="7"/>
      <c r="CK2706" s="7"/>
      <c r="CL2706" s="7"/>
    </row>
    <row r="2707" spans="1:90">
      <c r="A2707" s="11"/>
      <c r="B2707" s="373"/>
      <c r="C2707" s="373"/>
      <c r="D2707" s="373"/>
      <c r="E2707" s="13"/>
      <c r="F2707" s="11"/>
      <c r="G2707" s="25"/>
      <c r="H2707" s="31"/>
      <c r="I2707" s="30"/>
      <c r="M2707" s="25"/>
      <c r="N2707" s="31"/>
      <c r="O2707" s="30"/>
      <c r="V2707" s="12"/>
      <c r="W2707" s="12"/>
      <c r="X2707" s="14"/>
      <c r="AB2707" s="25"/>
      <c r="AC2707" s="12"/>
      <c r="AD2707" s="12"/>
      <c r="AK2707" s="12"/>
      <c r="AL2707" s="30"/>
      <c r="AM2707" s="32"/>
      <c r="AQ2707" s="12"/>
      <c r="AR2707" s="12"/>
      <c r="AS2707" s="12"/>
      <c r="AZ2707" s="49"/>
      <c r="BA2707" s="30"/>
      <c r="BB2707" s="12"/>
      <c r="BF2707" s="12"/>
      <c r="BG2707" s="12"/>
      <c r="BH2707" s="12"/>
      <c r="BO2707" s="7"/>
      <c r="BP2707" s="7"/>
      <c r="BQ2707" s="7"/>
      <c r="BU2707" s="7"/>
      <c r="BV2707" s="7"/>
      <c r="BW2707" s="7"/>
      <c r="CD2707" s="7"/>
      <c r="CE2707" s="7"/>
      <c r="CF2707" s="7"/>
      <c r="CJ2707" s="7"/>
      <c r="CK2707" s="7"/>
      <c r="CL2707" s="7"/>
    </row>
    <row r="2708" spans="1:90">
      <c r="A2708" s="11"/>
      <c r="B2708" s="373"/>
      <c r="C2708" s="373"/>
      <c r="D2708" s="373"/>
      <c r="E2708" s="13"/>
      <c r="F2708" s="11"/>
      <c r="G2708" s="25"/>
      <c r="H2708" s="31"/>
      <c r="I2708" s="30"/>
      <c r="M2708" s="25"/>
      <c r="N2708" s="31"/>
      <c r="O2708" s="30"/>
      <c r="V2708" s="12"/>
      <c r="W2708" s="12"/>
      <c r="X2708" s="14"/>
      <c r="AB2708" s="25"/>
      <c r="AC2708" s="12"/>
      <c r="AD2708" s="12"/>
      <c r="AK2708" s="12"/>
      <c r="AL2708" s="30"/>
      <c r="AM2708" s="32"/>
      <c r="AQ2708" s="12"/>
      <c r="AR2708" s="12"/>
      <c r="AS2708" s="12"/>
      <c r="AZ2708" s="49"/>
      <c r="BA2708" s="30"/>
      <c r="BB2708" s="12"/>
      <c r="BF2708" s="12"/>
      <c r="BG2708" s="12"/>
      <c r="BH2708" s="12"/>
      <c r="BO2708" s="7"/>
      <c r="BP2708" s="7"/>
      <c r="BQ2708" s="7"/>
      <c r="BU2708" s="7"/>
      <c r="BV2708" s="7"/>
      <c r="BW2708" s="7"/>
      <c r="CD2708" s="7"/>
      <c r="CE2708" s="7"/>
      <c r="CF2708" s="7"/>
      <c r="CJ2708" s="7"/>
      <c r="CK2708" s="7"/>
      <c r="CL2708" s="7"/>
    </row>
    <row r="2709" spans="1:90">
      <c r="A2709" s="11"/>
      <c r="B2709" s="373"/>
      <c r="C2709" s="373"/>
      <c r="D2709" s="373"/>
      <c r="E2709" s="13"/>
      <c r="F2709" s="11"/>
      <c r="G2709" s="25"/>
      <c r="H2709" s="31"/>
      <c r="I2709" s="30"/>
      <c r="M2709" s="25"/>
      <c r="N2709" s="31"/>
      <c r="O2709" s="30"/>
      <c r="V2709" s="12"/>
      <c r="W2709" s="12"/>
      <c r="X2709" s="14"/>
      <c r="AB2709" s="25"/>
      <c r="AC2709" s="12"/>
      <c r="AD2709" s="12"/>
      <c r="AK2709" s="12"/>
      <c r="AL2709" s="30"/>
      <c r="AM2709" s="32"/>
      <c r="AQ2709" s="12"/>
      <c r="AR2709" s="12"/>
      <c r="AS2709" s="12"/>
      <c r="AZ2709" s="49"/>
      <c r="BA2709" s="30"/>
      <c r="BB2709" s="12"/>
      <c r="BF2709" s="12"/>
      <c r="BG2709" s="12"/>
      <c r="BH2709" s="12"/>
      <c r="BO2709" s="7"/>
      <c r="BP2709" s="7"/>
      <c r="BQ2709" s="7"/>
      <c r="BU2709" s="7"/>
      <c r="BV2709" s="7"/>
      <c r="BW2709" s="7"/>
      <c r="CD2709" s="7"/>
      <c r="CE2709" s="7"/>
      <c r="CF2709" s="7"/>
      <c r="CJ2709" s="7"/>
      <c r="CK2709" s="7"/>
      <c r="CL2709" s="7"/>
    </row>
    <row r="2710" spans="1:90">
      <c r="A2710" s="11"/>
      <c r="B2710" s="373"/>
      <c r="C2710" s="373"/>
      <c r="D2710" s="373"/>
      <c r="E2710" s="13"/>
      <c r="F2710" s="11"/>
      <c r="G2710" s="25"/>
      <c r="H2710" s="31"/>
      <c r="I2710" s="30"/>
      <c r="M2710" s="25"/>
      <c r="N2710" s="31"/>
      <c r="O2710" s="30"/>
      <c r="V2710" s="12"/>
      <c r="W2710" s="12"/>
      <c r="X2710" s="14"/>
      <c r="AB2710" s="25"/>
      <c r="AC2710" s="12"/>
      <c r="AD2710" s="12"/>
      <c r="AK2710" s="12"/>
      <c r="AL2710" s="30"/>
      <c r="AM2710" s="32"/>
      <c r="AQ2710" s="12"/>
      <c r="AR2710" s="12"/>
      <c r="AS2710" s="12"/>
      <c r="AZ2710" s="49"/>
      <c r="BA2710" s="30"/>
      <c r="BB2710" s="12"/>
      <c r="BF2710" s="12"/>
      <c r="BG2710" s="12"/>
      <c r="BH2710" s="12"/>
      <c r="BO2710" s="7"/>
      <c r="BP2710" s="7"/>
      <c r="BQ2710" s="7"/>
      <c r="BU2710" s="7"/>
      <c r="BV2710" s="7"/>
      <c r="BW2710" s="7"/>
      <c r="CD2710" s="7"/>
      <c r="CE2710" s="7"/>
      <c r="CF2710" s="7"/>
      <c r="CJ2710" s="7"/>
      <c r="CK2710" s="7"/>
      <c r="CL2710" s="7"/>
    </row>
    <row r="2711" spans="1:90">
      <c r="A2711" s="11"/>
      <c r="B2711" s="373"/>
      <c r="C2711" s="373"/>
      <c r="D2711" s="373"/>
      <c r="E2711" s="13"/>
      <c r="F2711" s="11"/>
      <c r="G2711" s="25"/>
      <c r="H2711" s="31"/>
      <c r="I2711" s="30"/>
      <c r="M2711" s="25"/>
      <c r="N2711" s="31"/>
      <c r="O2711" s="30"/>
      <c r="V2711" s="12"/>
      <c r="W2711" s="12"/>
      <c r="X2711" s="14"/>
      <c r="AB2711" s="25"/>
      <c r="AC2711" s="12"/>
      <c r="AD2711" s="12"/>
      <c r="AK2711" s="12"/>
      <c r="AL2711" s="30"/>
      <c r="AM2711" s="32"/>
      <c r="AQ2711" s="12"/>
      <c r="AR2711" s="12"/>
      <c r="AS2711" s="12"/>
      <c r="AZ2711" s="49"/>
      <c r="BA2711" s="30"/>
      <c r="BB2711" s="12"/>
      <c r="BF2711" s="12"/>
      <c r="BG2711" s="12"/>
      <c r="BH2711" s="12"/>
      <c r="BO2711" s="7"/>
      <c r="BP2711" s="7"/>
      <c r="BQ2711" s="7"/>
      <c r="BU2711" s="7"/>
      <c r="BV2711" s="7"/>
      <c r="BW2711" s="7"/>
      <c r="CD2711" s="7"/>
      <c r="CE2711" s="7"/>
      <c r="CF2711" s="7"/>
      <c r="CJ2711" s="7"/>
      <c r="CK2711" s="7"/>
      <c r="CL2711" s="7"/>
    </row>
    <row r="2712" spans="1:90">
      <c r="A2712" s="11"/>
      <c r="B2712" s="373"/>
      <c r="C2712" s="373"/>
      <c r="D2712" s="373"/>
      <c r="E2712" s="13"/>
      <c r="F2712" s="11"/>
      <c r="G2712" s="25"/>
      <c r="H2712" s="31"/>
      <c r="I2712" s="30"/>
      <c r="M2712" s="25"/>
      <c r="N2712" s="31"/>
      <c r="O2712" s="30"/>
      <c r="V2712" s="12"/>
      <c r="W2712" s="12"/>
      <c r="X2712" s="14"/>
      <c r="AB2712" s="25"/>
      <c r="AC2712" s="12"/>
      <c r="AD2712" s="12"/>
      <c r="AK2712" s="12"/>
      <c r="AL2712" s="30"/>
      <c r="AM2712" s="32"/>
      <c r="AQ2712" s="12"/>
      <c r="AR2712" s="12"/>
      <c r="AS2712" s="12"/>
      <c r="AZ2712" s="49"/>
      <c r="BA2712" s="30"/>
      <c r="BB2712" s="12"/>
      <c r="BF2712" s="12"/>
      <c r="BG2712" s="12"/>
      <c r="BH2712" s="12"/>
      <c r="BO2712" s="7"/>
      <c r="BP2712" s="7"/>
      <c r="BQ2712" s="7"/>
      <c r="BU2712" s="7"/>
      <c r="BV2712" s="7"/>
      <c r="BW2712" s="7"/>
      <c r="CD2712" s="7"/>
      <c r="CE2712" s="7"/>
      <c r="CF2712" s="7"/>
      <c r="CJ2712" s="7"/>
      <c r="CK2712" s="7"/>
      <c r="CL2712" s="7"/>
    </row>
    <row r="2713" spans="1:90">
      <c r="A2713" s="11"/>
      <c r="B2713" s="373"/>
      <c r="C2713" s="373"/>
      <c r="D2713" s="373"/>
      <c r="E2713" s="13"/>
      <c r="F2713" s="11"/>
      <c r="G2713" s="25"/>
      <c r="H2713" s="31"/>
      <c r="I2713" s="30"/>
      <c r="M2713" s="25"/>
      <c r="N2713" s="31"/>
      <c r="O2713" s="30"/>
      <c r="V2713" s="12"/>
      <c r="W2713" s="12"/>
      <c r="X2713" s="14"/>
      <c r="AB2713" s="25"/>
      <c r="AC2713" s="12"/>
      <c r="AD2713" s="12"/>
      <c r="AK2713" s="12"/>
      <c r="AL2713" s="30"/>
      <c r="AM2713" s="32"/>
      <c r="AQ2713" s="12"/>
      <c r="AR2713" s="12"/>
      <c r="AS2713" s="12"/>
      <c r="AZ2713" s="49"/>
      <c r="BA2713" s="30"/>
      <c r="BB2713" s="12"/>
      <c r="BF2713" s="12"/>
      <c r="BG2713" s="12"/>
      <c r="BH2713" s="12"/>
      <c r="BO2713" s="7"/>
      <c r="BP2713" s="7"/>
      <c r="BQ2713" s="7"/>
      <c r="BU2713" s="7"/>
      <c r="BV2713" s="7"/>
      <c r="BW2713" s="7"/>
      <c r="CD2713" s="7"/>
      <c r="CE2713" s="7"/>
      <c r="CF2713" s="7"/>
      <c r="CJ2713" s="7"/>
      <c r="CK2713" s="7"/>
      <c r="CL2713" s="7"/>
    </row>
    <row r="2714" spans="1:90">
      <c r="A2714" s="11"/>
      <c r="B2714" s="373"/>
      <c r="C2714" s="373"/>
      <c r="D2714" s="373"/>
      <c r="E2714" s="13"/>
      <c r="F2714" s="11"/>
      <c r="G2714" s="25"/>
      <c r="H2714" s="31"/>
      <c r="I2714" s="30"/>
      <c r="M2714" s="25"/>
      <c r="N2714" s="31"/>
      <c r="O2714" s="30"/>
      <c r="V2714" s="12"/>
      <c r="W2714" s="12"/>
      <c r="X2714" s="14"/>
      <c r="AB2714" s="25"/>
      <c r="AC2714" s="12"/>
      <c r="AD2714" s="12"/>
      <c r="AK2714" s="12"/>
      <c r="AL2714" s="30"/>
      <c r="AM2714" s="32"/>
      <c r="AQ2714" s="12"/>
      <c r="AR2714" s="12"/>
      <c r="AS2714" s="12"/>
      <c r="AZ2714" s="49"/>
      <c r="BA2714" s="30"/>
      <c r="BB2714" s="12"/>
      <c r="BF2714" s="12"/>
      <c r="BG2714" s="12"/>
      <c r="BH2714" s="12"/>
      <c r="BO2714" s="7"/>
      <c r="BP2714" s="7"/>
      <c r="BQ2714" s="7"/>
      <c r="BU2714" s="7"/>
      <c r="BV2714" s="7"/>
      <c r="BW2714" s="7"/>
      <c r="CD2714" s="7"/>
      <c r="CE2714" s="7"/>
      <c r="CF2714" s="7"/>
      <c r="CJ2714" s="7"/>
      <c r="CK2714" s="7"/>
      <c r="CL2714" s="7"/>
    </row>
    <row r="2715" spans="1:90">
      <c r="A2715" s="11"/>
      <c r="B2715" s="373"/>
      <c r="C2715" s="373"/>
      <c r="D2715" s="373"/>
      <c r="E2715" s="13"/>
      <c r="F2715" s="11"/>
      <c r="G2715" s="25"/>
      <c r="H2715" s="31"/>
      <c r="I2715" s="30"/>
      <c r="M2715" s="25"/>
      <c r="N2715" s="31"/>
      <c r="O2715" s="30"/>
      <c r="V2715" s="12"/>
      <c r="W2715" s="12"/>
      <c r="X2715" s="14"/>
      <c r="AB2715" s="25"/>
      <c r="AC2715" s="12"/>
      <c r="AD2715" s="12"/>
      <c r="AK2715" s="12"/>
      <c r="AL2715" s="30"/>
      <c r="AM2715" s="32"/>
      <c r="AQ2715" s="12"/>
      <c r="AR2715" s="12"/>
      <c r="AS2715" s="12"/>
      <c r="AZ2715" s="49"/>
      <c r="BA2715" s="30"/>
      <c r="BB2715" s="12"/>
      <c r="BF2715" s="12"/>
      <c r="BG2715" s="12"/>
      <c r="BH2715" s="12"/>
      <c r="BO2715" s="7"/>
      <c r="BP2715" s="7"/>
      <c r="BQ2715" s="7"/>
      <c r="BU2715" s="7"/>
      <c r="BV2715" s="7"/>
      <c r="BW2715" s="7"/>
      <c r="CD2715" s="7"/>
      <c r="CE2715" s="7"/>
      <c r="CF2715" s="7"/>
      <c r="CJ2715" s="7"/>
      <c r="CK2715" s="7"/>
      <c r="CL2715" s="7"/>
    </row>
    <row r="2716" spans="1:90">
      <c r="A2716" s="11"/>
      <c r="B2716" s="373"/>
      <c r="C2716" s="373"/>
      <c r="D2716" s="373"/>
      <c r="E2716" s="13"/>
      <c r="F2716" s="11"/>
      <c r="G2716" s="25"/>
      <c r="H2716" s="31"/>
      <c r="I2716" s="30"/>
      <c r="M2716" s="25"/>
      <c r="N2716" s="31"/>
      <c r="O2716" s="30"/>
      <c r="V2716" s="12"/>
      <c r="W2716" s="12"/>
      <c r="X2716" s="14"/>
      <c r="AB2716" s="25"/>
      <c r="AC2716" s="12"/>
      <c r="AD2716" s="12"/>
      <c r="AK2716" s="12"/>
      <c r="AL2716" s="30"/>
      <c r="AM2716" s="32"/>
      <c r="AQ2716" s="12"/>
      <c r="AR2716" s="12"/>
      <c r="AS2716" s="12"/>
      <c r="AZ2716" s="49"/>
      <c r="BA2716" s="30"/>
      <c r="BB2716" s="12"/>
      <c r="BF2716" s="12"/>
      <c r="BG2716" s="12"/>
      <c r="BH2716" s="12"/>
      <c r="BO2716" s="7"/>
      <c r="BP2716" s="7"/>
      <c r="BQ2716" s="7"/>
      <c r="BU2716" s="7"/>
      <c r="BV2716" s="7"/>
      <c r="BW2716" s="7"/>
      <c r="CD2716" s="7"/>
      <c r="CE2716" s="7"/>
      <c r="CF2716" s="7"/>
      <c r="CJ2716" s="7"/>
      <c r="CK2716" s="7"/>
      <c r="CL2716" s="7"/>
    </row>
    <row r="2717" spans="1:90">
      <c r="A2717" s="11"/>
      <c r="B2717" s="373"/>
      <c r="C2717" s="373"/>
      <c r="D2717" s="373"/>
      <c r="E2717" s="13"/>
      <c r="F2717" s="11"/>
      <c r="G2717" s="25"/>
      <c r="H2717" s="31"/>
      <c r="I2717" s="30"/>
      <c r="M2717" s="25"/>
      <c r="N2717" s="31"/>
      <c r="O2717" s="30"/>
      <c r="V2717" s="12"/>
      <c r="W2717" s="12"/>
      <c r="X2717" s="14"/>
      <c r="AB2717" s="25"/>
      <c r="AC2717" s="12"/>
      <c r="AD2717" s="12"/>
      <c r="AK2717" s="12"/>
      <c r="AL2717" s="30"/>
      <c r="AM2717" s="32"/>
      <c r="AQ2717" s="12"/>
      <c r="AR2717" s="12"/>
      <c r="AS2717" s="12"/>
      <c r="AZ2717" s="49"/>
      <c r="BA2717" s="30"/>
      <c r="BB2717" s="12"/>
      <c r="BF2717" s="12"/>
      <c r="BG2717" s="12"/>
      <c r="BH2717" s="12"/>
      <c r="BO2717" s="7"/>
      <c r="BP2717" s="7"/>
      <c r="BQ2717" s="7"/>
      <c r="BU2717" s="7"/>
      <c r="BV2717" s="7"/>
      <c r="BW2717" s="7"/>
      <c r="CD2717" s="7"/>
      <c r="CE2717" s="7"/>
      <c r="CF2717" s="7"/>
      <c r="CJ2717" s="7"/>
      <c r="CK2717" s="7"/>
      <c r="CL2717" s="7"/>
    </row>
    <row r="2718" spans="1:90">
      <c r="A2718" s="11"/>
      <c r="B2718" s="373"/>
      <c r="C2718" s="373"/>
      <c r="D2718" s="373"/>
      <c r="E2718" s="13"/>
      <c r="F2718" s="11"/>
      <c r="G2718" s="25"/>
      <c r="H2718" s="31"/>
      <c r="I2718" s="30"/>
      <c r="M2718" s="25"/>
      <c r="N2718" s="31"/>
      <c r="O2718" s="30"/>
      <c r="V2718" s="12"/>
      <c r="W2718" s="12"/>
      <c r="X2718" s="14"/>
      <c r="AB2718" s="25"/>
      <c r="AC2718" s="12"/>
      <c r="AD2718" s="12"/>
      <c r="AK2718" s="12"/>
      <c r="AL2718" s="30"/>
      <c r="AM2718" s="32"/>
      <c r="AQ2718" s="12"/>
      <c r="AR2718" s="12"/>
      <c r="AS2718" s="12"/>
      <c r="AZ2718" s="49"/>
      <c r="BA2718" s="30"/>
      <c r="BB2718" s="12"/>
      <c r="BF2718" s="12"/>
      <c r="BG2718" s="12"/>
      <c r="BH2718" s="12"/>
      <c r="BO2718" s="7"/>
      <c r="BP2718" s="7"/>
      <c r="BQ2718" s="7"/>
      <c r="BU2718" s="7"/>
      <c r="BV2718" s="7"/>
      <c r="BW2718" s="7"/>
      <c r="CD2718" s="7"/>
      <c r="CE2718" s="7"/>
      <c r="CF2718" s="7"/>
      <c r="CJ2718" s="7"/>
      <c r="CK2718" s="7"/>
      <c r="CL2718" s="7"/>
    </row>
    <row r="2719" spans="1:90">
      <c r="A2719" s="11"/>
      <c r="B2719" s="373"/>
      <c r="C2719" s="373"/>
      <c r="D2719" s="373"/>
      <c r="E2719" s="13"/>
      <c r="F2719" s="11"/>
      <c r="G2719" s="25"/>
      <c r="H2719" s="31"/>
      <c r="I2719" s="30"/>
      <c r="M2719" s="25"/>
      <c r="N2719" s="31"/>
      <c r="O2719" s="30"/>
      <c r="V2719" s="12"/>
      <c r="W2719" s="12"/>
      <c r="X2719" s="14"/>
      <c r="AB2719" s="25"/>
      <c r="AC2719" s="12"/>
      <c r="AD2719" s="12"/>
      <c r="AK2719" s="12"/>
      <c r="AL2719" s="30"/>
      <c r="AM2719" s="32"/>
      <c r="AQ2719" s="12"/>
      <c r="AR2719" s="12"/>
      <c r="AS2719" s="12"/>
      <c r="AZ2719" s="49"/>
      <c r="BA2719" s="30"/>
      <c r="BB2719" s="12"/>
      <c r="BF2719" s="12"/>
      <c r="BG2719" s="12"/>
      <c r="BH2719" s="12"/>
      <c r="BO2719" s="7"/>
      <c r="BP2719" s="7"/>
      <c r="BQ2719" s="7"/>
      <c r="BU2719" s="7"/>
      <c r="BV2719" s="7"/>
      <c r="BW2719" s="7"/>
      <c r="CD2719" s="7"/>
      <c r="CE2719" s="7"/>
      <c r="CF2719" s="7"/>
      <c r="CJ2719" s="7"/>
      <c r="CK2719" s="7"/>
      <c r="CL2719" s="7"/>
    </row>
    <row r="2720" spans="1:90">
      <c r="A2720" s="11"/>
      <c r="B2720" s="373"/>
      <c r="C2720" s="373"/>
      <c r="D2720" s="373"/>
      <c r="E2720" s="13"/>
      <c r="F2720" s="11"/>
      <c r="G2720" s="25"/>
      <c r="H2720" s="31"/>
      <c r="I2720" s="30"/>
      <c r="M2720" s="25"/>
      <c r="N2720" s="31"/>
      <c r="O2720" s="30"/>
      <c r="V2720" s="12"/>
      <c r="W2720" s="12"/>
      <c r="X2720" s="14"/>
      <c r="AB2720" s="25"/>
      <c r="AC2720" s="12"/>
      <c r="AD2720" s="12"/>
      <c r="AK2720" s="12"/>
      <c r="AL2720" s="30"/>
      <c r="AM2720" s="32"/>
      <c r="AQ2720" s="12"/>
      <c r="AR2720" s="12"/>
      <c r="AS2720" s="12"/>
      <c r="AZ2720" s="49"/>
      <c r="BA2720" s="30"/>
      <c r="BB2720" s="12"/>
      <c r="BF2720" s="12"/>
      <c r="BG2720" s="12"/>
      <c r="BH2720" s="12"/>
      <c r="BO2720" s="7"/>
      <c r="BP2720" s="7"/>
      <c r="BQ2720" s="7"/>
      <c r="BU2720" s="7"/>
      <c r="BV2720" s="7"/>
      <c r="BW2720" s="7"/>
      <c r="CD2720" s="7"/>
      <c r="CE2720" s="7"/>
      <c r="CF2720" s="7"/>
      <c r="CJ2720" s="7"/>
      <c r="CK2720" s="7"/>
      <c r="CL2720" s="7"/>
    </row>
    <row r="2721" spans="1:90">
      <c r="A2721" s="11"/>
      <c r="B2721" s="373"/>
      <c r="C2721" s="373"/>
      <c r="D2721" s="373"/>
      <c r="E2721" s="13"/>
      <c r="F2721" s="11"/>
      <c r="G2721" s="25"/>
      <c r="H2721" s="31"/>
      <c r="I2721" s="30"/>
      <c r="M2721" s="25"/>
      <c r="N2721" s="31"/>
      <c r="O2721" s="30"/>
      <c r="V2721" s="12"/>
      <c r="W2721" s="12"/>
      <c r="X2721" s="14"/>
      <c r="AB2721" s="25"/>
      <c r="AC2721" s="12"/>
      <c r="AD2721" s="12"/>
      <c r="AK2721" s="12"/>
      <c r="AL2721" s="30"/>
      <c r="AM2721" s="32"/>
      <c r="AQ2721" s="12"/>
      <c r="AR2721" s="12"/>
      <c r="AS2721" s="12"/>
      <c r="AZ2721" s="49"/>
      <c r="BA2721" s="30"/>
      <c r="BB2721" s="12"/>
      <c r="BF2721" s="12"/>
      <c r="BG2721" s="12"/>
      <c r="BH2721" s="12"/>
      <c r="BO2721" s="7"/>
      <c r="BP2721" s="7"/>
      <c r="BQ2721" s="7"/>
      <c r="BU2721" s="7"/>
      <c r="BV2721" s="7"/>
      <c r="BW2721" s="7"/>
      <c r="CD2721" s="7"/>
      <c r="CE2721" s="7"/>
      <c r="CF2721" s="7"/>
      <c r="CJ2721" s="7"/>
      <c r="CK2721" s="7"/>
      <c r="CL2721" s="7"/>
    </row>
    <row r="2722" spans="1:90">
      <c r="A2722" s="11"/>
      <c r="B2722" s="373"/>
      <c r="C2722" s="373"/>
      <c r="D2722" s="373"/>
      <c r="E2722" s="13"/>
      <c r="F2722" s="11"/>
      <c r="G2722" s="25"/>
      <c r="H2722" s="31"/>
      <c r="I2722" s="30"/>
      <c r="M2722" s="25"/>
      <c r="N2722" s="31"/>
      <c r="O2722" s="30"/>
      <c r="V2722" s="12"/>
      <c r="W2722" s="12"/>
      <c r="X2722" s="14"/>
      <c r="AB2722" s="25"/>
      <c r="AC2722" s="12"/>
      <c r="AD2722" s="12"/>
      <c r="AK2722" s="12"/>
      <c r="AL2722" s="30"/>
      <c r="AM2722" s="32"/>
      <c r="AQ2722" s="12"/>
      <c r="AR2722" s="12"/>
      <c r="AS2722" s="12"/>
      <c r="AZ2722" s="49"/>
      <c r="BA2722" s="30"/>
      <c r="BB2722" s="12"/>
      <c r="BF2722" s="12"/>
      <c r="BG2722" s="12"/>
      <c r="BH2722" s="12"/>
      <c r="BO2722" s="7"/>
      <c r="BP2722" s="7"/>
      <c r="BQ2722" s="7"/>
      <c r="BU2722" s="7"/>
      <c r="BV2722" s="7"/>
      <c r="BW2722" s="7"/>
      <c r="CD2722" s="7"/>
      <c r="CE2722" s="7"/>
      <c r="CF2722" s="7"/>
      <c r="CJ2722" s="7"/>
      <c r="CK2722" s="7"/>
      <c r="CL2722" s="7"/>
    </row>
    <row r="2723" spans="1:90">
      <c r="A2723" s="11"/>
      <c r="B2723" s="373"/>
      <c r="C2723" s="373"/>
      <c r="D2723" s="373"/>
      <c r="E2723" s="13"/>
      <c r="F2723" s="11"/>
      <c r="G2723" s="25"/>
      <c r="H2723" s="31"/>
      <c r="I2723" s="30"/>
      <c r="M2723" s="25"/>
      <c r="N2723" s="31"/>
      <c r="O2723" s="30"/>
      <c r="V2723" s="12"/>
      <c r="W2723" s="12"/>
      <c r="X2723" s="14"/>
      <c r="AB2723" s="25"/>
      <c r="AC2723" s="12"/>
      <c r="AD2723" s="12"/>
      <c r="AK2723" s="12"/>
      <c r="AL2723" s="30"/>
      <c r="AM2723" s="32"/>
      <c r="AQ2723" s="12"/>
      <c r="AR2723" s="12"/>
      <c r="AS2723" s="12"/>
      <c r="AZ2723" s="49"/>
      <c r="BA2723" s="30"/>
      <c r="BB2723" s="12"/>
      <c r="BF2723" s="12"/>
      <c r="BG2723" s="12"/>
      <c r="BH2723" s="12"/>
      <c r="BO2723" s="7"/>
      <c r="BP2723" s="7"/>
      <c r="BQ2723" s="7"/>
      <c r="BU2723" s="7"/>
      <c r="BV2723" s="7"/>
      <c r="BW2723" s="7"/>
      <c r="CD2723" s="7"/>
      <c r="CE2723" s="7"/>
      <c r="CF2723" s="7"/>
      <c r="CJ2723" s="7"/>
      <c r="CK2723" s="7"/>
      <c r="CL2723" s="7"/>
    </row>
    <row r="2724" spans="1:90">
      <c r="A2724" s="11"/>
      <c r="B2724" s="373"/>
      <c r="C2724" s="373"/>
      <c r="D2724" s="373"/>
      <c r="E2724" s="13"/>
      <c r="F2724" s="11"/>
      <c r="G2724" s="25"/>
      <c r="H2724" s="31"/>
      <c r="I2724" s="30"/>
      <c r="M2724" s="25"/>
      <c r="N2724" s="31"/>
      <c r="O2724" s="30"/>
      <c r="V2724" s="12"/>
      <c r="W2724" s="12"/>
      <c r="X2724" s="14"/>
      <c r="AB2724" s="25"/>
      <c r="AC2724" s="12"/>
      <c r="AD2724" s="12"/>
      <c r="AK2724" s="12"/>
      <c r="AL2724" s="30"/>
      <c r="AM2724" s="32"/>
      <c r="AQ2724" s="12"/>
      <c r="AR2724" s="12"/>
      <c r="AS2724" s="12"/>
      <c r="AZ2724" s="49"/>
      <c r="BA2724" s="30"/>
      <c r="BB2724" s="12"/>
      <c r="BF2724" s="12"/>
      <c r="BG2724" s="12"/>
      <c r="BH2724" s="12"/>
      <c r="BO2724" s="7"/>
      <c r="BP2724" s="7"/>
      <c r="BQ2724" s="7"/>
      <c r="BU2724" s="7"/>
      <c r="BV2724" s="7"/>
      <c r="BW2724" s="7"/>
      <c r="CD2724" s="7"/>
      <c r="CE2724" s="7"/>
      <c r="CF2724" s="7"/>
      <c r="CJ2724" s="7"/>
      <c r="CK2724" s="7"/>
      <c r="CL2724" s="7"/>
    </row>
    <row r="2725" spans="1:90">
      <c r="A2725" s="11"/>
      <c r="B2725" s="373"/>
      <c r="C2725" s="373"/>
      <c r="D2725" s="373"/>
      <c r="E2725" s="13"/>
      <c r="F2725" s="11"/>
      <c r="G2725" s="25"/>
      <c r="H2725" s="31"/>
      <c r="I2725" s="30"/>
      <c r="M2725" s="25"/>
      <c r="N2725" s="31"/>
      <c r="O2725" s="30"/>
      <c r="V2725" s="12"/>
      <c r="W2725" s="12"/>
      <c r="X2725" s="14"/>
      <c r="AB2725" s="25"/>
      <c r="AC2725" s="12"/>
      <c r="AD2725" s="12"/>
      <c r="AK2725" s="12"/>
      <c r="AL2725" s="30"/>
      <c r="AM2725" s="32"/>
      <c r="AQ2725" s="12"/>
      <c r="AR2725" s="12"/>
      <c r="AS2725" s="12"/>
      <c r="AZ2725" s="49"/>
      <c r="BA2725" s="30"/>
      <c r="BB2725" s="12"/>
      <c r="BF2725" s="12"/>
      <c r="BG2725" s="12"/>
      <c r="BH2725" s="12"/>
      <c r="BO2725" s="7"/>
      <c r="BP2725" s="7"/>
      <c r="BQ2725" s="7"/>
      <c r="BU2725" s="7"/>
      <c r="BV2725" s="7"/>
      <c r="BW2725" s="7"/>
      <c r="CD2725" s="7"/>
      <c r="CE2725" s="7"/>
      <c r="CF2725" s="7"/>
      <c r="CJ2725" s="7"/>
      <c r="CK2725" s="7"/>
      <c r="CL2725" s="7"/>
    </row>
    <row r="2726" spans="1:90">
      <c r="A2726" s="11"/>
      <c r="B2726" s="373"/>
      <c r="C2726" s="373"/>
      <c r="D2726" s="373"/>
      <c r="E2726" s="13"/>
      <c r="F2726" s="11"/>
      <c r="G2726" s="25"/>
      <c r="H2726" s="31"/>
      <c r="I2726" s="30"/>
      <c r="M2726" s="25"/>
      <c r="N2726" s="31"/>
      <c r="O2726" s="30"/>
      <c r="V2726" s="12"/>
      <c r="W2726" s="12"/>
      <c r="X2726" s="14"/>
      <c r="AB2726" s="25"/>
      <c r="AC2726" s="12"/>
      <c r="AD2726" s="12"/>
      <c r="AK2726" s="12"/>
      <c r="AL2726" s="30"/>
      <c r="AM2726" s="32"/>
      <c r="AQ2726" s="12"/>
      <c r="AR2726" s="12"/>
      <c r="AS2726" s="12"/>
      <c r="AZ2726" s="49"/>
      <c r="BA2726" s="30"/>
      <c r="BB2726" s="12"/>
      <c r="BF2726" s="12"/>
      <c r="BG2726" s="12"/>
      <c r="BH2726" s="12"/>
      <c r="BO2726" s="7"/>
      <c r="BP2726" s="7"/>
      <c r="BQ2726" s="7"/>
      <c r="BU2726" s="7"/>
      <c r="BV2726" s="7"/>
      <c r="BW2726" s="7"/>
      <c r="CD2726" s="7"/>
      <c r="CE2726" s="7"/>
      <c r="CF2726" s="7"/>
      <c r="CJ2726" s="7"/>
      <c r="CK2726" s="7"/>
      <c r="CL2726" s="7"/>
    </row>
    <row r="2727" spans="1:90">
      <c r="A2727" s="11"/>
      <c r="B2727" s="373"/>
      <c r="C2727" s="373"/>
      <c r="D2727" s="373"/>
      <c r="E2727" s="13"/>
      <c r="F2727" s="11"/>
      <c r="G2727" s="25"/>
      <c r="H2727" s="31"/>
      <c r="I2727" s="30"/>
      <c r="M2727" s="25"/>
      <c r="N2727" s="31"/>
      <c r="O2727" s="30"/>
      <c r="V2727" s="12"/>
      <c r="W2727" s="12"/>
      <c r="X2727" s="14"/>
      <c r="AB2727" s="25"/>
      <c r="AC2727" s="12"/>
      <c r="AD2727" s="12"/>
      <c r="AK2727" s="12"/>
      <c r="AL2727" s="30"/>
      <c r="AM2727" s="32"/>
      <c r="AQ2727" s="12"/>
      <c r="AR2727" s="12"/>
      <c r="AS2727" s="12"/>
      <c r="AZ2727" s="49"/>
      <c r="BA2727" s="30"/>
      <c r="BB2727" s="12"/>
      <c r="BF2727" s="12"/>
      <c r="BG2727" s="12"/>
      <c r="BH2727" s="12"/>
      <c r="BO2727" s="7"/>
      <c r="BP2727" s="7"/>
      <c r="BQ2727" s="7"/>
      <c r="BU2727" s="7"/>
      <c r="BV2727" s="7"/>
      <c r="BW2727" s="7"/>
      <c r="CD2727" s="7"/>
      <c r="CE2727" s="7"/>
      <c r="CF2727" s="7"/>
      <c r="CJ2727" s="7"/>
      <c r="CK2727" s="7"/>
      <c r="CL2727" s="7"/>
    </row>
    <row r="2728" spans="1:90">
      <c r="A2728" s="11"/>
      <c r="B2728" s="373"/>
      <c r="C2728" s="373"/>
      <c r="D2728" s="373"/>
      <c r="E2728" s="13"/>
      <c r="F2728" s="11"/>
      <c r="G2728" s="25"/>
      <c r="H2728" s="31"/>
      <c r="I2728" s="30"/>
      <c r="M2728" s="25"/>
      <c r="N2728" s="31"/>
      <c r="O2728" s="30"/>
      <c r="V2728" s="12"/>
      <c r="W2728" s="12"/>
      <c r="X2728" s="14"/>
      <c r="AB2728" s="25"/>
      <c r="AC2728" s="12"/>
      <c r="AD2728" s="12"/>
      <c r="AK2728" s="12"/>
      <c r="AL2728" s="30"/>
      <c r="AM2728" s="32"/>
      <c r="AQ2728" s="12"/>
      <c r="AR2728" s="12"/>
      <c r="AS2728" s="12"/>
      <c r="AZ2728" s="49"/>
      <c r="BA2728" s="30"/>
      <c r="BB2728" s="12"/>
      <c r="BF2728" s="12"/>
      <c r="BG2728" s="12"/>
      <c r="BH2728" s="12"/>
      <c r="BO2728" s="7"/>
      <c r="BP2728" s="7"/>
      <c r="BQ2728" s="7"/>
      <c r="BU2728" s="7"/>
      <c r="BV2728" s="7"/>
      <c r="BW2728" s="7"/>
      <c r="CD2728" s="7"/>
      <c r="CE2728" s="7"/>
      <c r="CF2728" s="7"/>
      <c r="CJ2728" s="7"/>
      <c r="CK2728" s="7"/>
      <c r="CL2728" s="7"/>
    </row>
    <row r="2729" spans="1:90">
      <c r="A2729" s="11"/>
      <c r="B2729" s="373"/>
      <c r="C2729" s="373"/>
      <c r="D2729" s="373"/>
      <c r="E2729" s="13"/>
      <c r="F2729" s="11"/>
      <c r="G2729" s="25"/>
      <c r="H2729" s="31"/>
      <c r="I2729" s="30"/>
      <c r="M2729" s="25"/>
      <c r="N2729" s="31"/>
      <c r="O2729" s="30"/>
      <c r="V2729" s="12"/>
      <c r="W2729" s="12"/>
      <c r="X2729" s="14"/>
      <c r="AB2729" s="25"/>
      <c r="AC2729" s="12"/>
      <c r="AD2729" s="12"/>
      <c r="AK2729" s="12"/>
      <c r="AL2729" s="30"/>
      <c r="AM2729" s="32"/>
      <c r="AQ2729" s="12"/>
      <c r="AR2729" s="12"/>
      <c r="AS2729" s="12"/>
      <c r="AZ2729" s="49"/>
      <c r="BA2729" s="30"/>
      <c r="BB2729" s="12"/>
      <c r="BF2729" s="12"/>
      <c r="BG2729" s="12"/>
      <c r="BH2729" s="12"/>
      <c r="BO2729" s="7"/>
      <c r="BP2729" s="7"/>
      <c r="BQ2729" s="7"/>
      <c r="BU2729" s="7"/>
      <c r="BV2729" s="7"/>
      <c r="BW2729" s="7"/>
      <c r="CD2729" s="7"/>
      <c r="CE2729" s="7"/>
      <c r="CF2729" s="7"/>
      <c r="CJ2729" s="7"/>
      <c r="CK2729" s="7"/>
      <c r="CL2729" s="7"/>
    </row>
    <row r="2730" spans="1:90">
      <c r="A2730" s="11"/>
      <c r="B2730" s="373"/>
      <c r="C2730" s="373"/>
      <c r="D2730" s="373"/>
      <c r="E2730" s="13"/>
      <c r="F2730" s="11"/>
      <c r="G2730" s="25"/>
      <c r="H2730" s="31"/>
      <c r="I2730" s="30"/>
      <c r="M2730" s="25"/>
      <c r="N2730" s="31"/>
      <c r="O2730" s="30"/>
      <c r="V2730" s="12"/>
      <c r="W2730" s="12"/>
      <c r="X2730" s="14"/>
      <c r="AB2730" s="25"/>
      <c r="AC2730" s="12"/>
      <c r="AD2730" s="12"/>
      <c r="AK2730" s="12"/>
      <c r="AL2730" s="30"/>
      <c r="AM2730" s="32"/>
      <c r="AQ2730" s="12"/>
      <c r="AR2730" s="12"/>
      <c r="AS2730" s="12"/>
      <c r="AZ2730" s="49"/>
      <c r="BA2730" s="30"/>
      <c r="BB2730" s="12"/>
      <c r="BF2730" s="12"/>
      <c r="BG2730" s="12"/>
      <c r="BH2730" s="12"/>
      <c r="BO2730" s="7"/>
      <c r="BP2730" s="7"/>
      <c r="BQ2730" s="7"/>
      <c r="BU2730" s="7"/>
      <c r="BV2730" s="7"/>
      <c r="BW2730" s="7"/>
      <c r="CD2730" s="7"/>
      <c r="CE2730" s="7"/>
      <c r="CF2730" s="7"/>
      <c r="CJ2730" s="7"/>
      <c r="CK2730" s="7"/>
      <c r="CL2730" s="7"/>
    </row>
    <row r="2731" spans="1:90">
      <c r="A2731" s="11"/>
      <c r="B2731" s="373"/>
      <c r="C2731" s="373"/>
      <c r="D2731" s="373"/>
      <c r="E2731" s="13"/>
      <c r="F2731" s="11"/>
      <c r="G2731" s="25"/>
      <c r="H2731" s="31"/>
      <c r="I2731" s="30"/>
      <c r="M2731" s="25"/>
      <c r="N2731" s="31"/>
      <c r="O2731" s="30"/>
      <c r="V2731" s="12"/>
      <c r="W2731" s="12"/>
      <c r="X2731" s="14"/>
      <c r="AB2731" s="25"/>
      <c r="AC2731" s="12"/>
      <c r="AD2731" s="12"/>
      <c r="AK2731" s="12"/>
      <c r="AL2731" s="30"/>
      <c r="AM2731" s="32"/>
      <c r="AQ2731" s="12"/>
      <c r="AR2731" s="12"/>
      <c r="AS2731" s="12"/>
      <c r="AZ2731" s="49"/>
      <c r="BA2731" s="30"/>
      <c r="BB2731" s="12"/>
      <c r="BF2731" s="12"/>
      <c r="BG2731" s="12"/>
      <c r="BH2731" s="12"/>
      <c r="BO2731" s="7"/>
      <c r="BP2731" s="7"/>
      <c r="BQ2731" s="7"/>
      <c r="BU2731" s="7"/>
      <c r="BV2731" s="7"/>
      <c r="BW2731" s="7"/>
      <c r="CD2731" s="7"/>
      <c r="CE2731" s="7"/>
      <c r="CF2731" s="7"/>
      <c r="CJ2731" s="7"/>
      <c r="CK2731" s="7"/>
      <c r="CL2731" s="7"/>
    </row>
    <row r="2732" spans="1:90">
      <c r="A2732" s="11"/>
      <c r="B2732" s="373"/>
      <c r="C2732" s="373"/>
      <c r="D2732" s="373"/>
      <c r="E2732" s="13"/>
      <c r="F2732" s="11"/>
      <c r="G2732" s="25"/>
      <c r="H2732" s="31"/>
      <c r="I2732" s="30"/>
      <c r="M2732" s="25"/>
      <c r="N2732" s="31"/>
      <c r="O2732" s="30"/>
      <c r="V2732" s="12"/>
      <c r="W2732" s="12"/>
      <c r="X2732" s="14"/>
      <c r="AB2732" s="25"/>
      <c r="AC2732" s="12"/>
      <c r="AD2732" s="12"/>
      <c r="AK2732" s="12"/>
      <c r="AL2732" s="30"/>
      <c r="AM2732" s="32"/>
      <c r="AQ2732" s="12"/>
      <c r="AR2732" s="12"/>
      <c r="AS2732" s="12"/>
      <c r="AZ2732" s="49"/>
      <c r="BA2732" s="30"/>
      <c r="BB2732" s="12"/>
      <c r="BF2732" s="12"/>
      <c r="BG2732" s="12"/>
      <c r="BH2732" s="12"/>
      <c r="BO2732" s="7"/>
      <c r="BP2732" s="7"/>
      <c r="BQ2732" s="7"/>
      <c r="BU2732" s="7"/>
      <c r="BV2732" s="7"/>
      <c r="BW2732" s="7"/>
      <c r="CD2732" s="7"/>
      <c r="CE2732" s="7"/>
      <c r="CF2732" s="7"/>
      <c r="CJ2732" s="7"/>
      <c r="CK2732" s="7"/>
      <c r="CL2732" s="7"/>
    </row>
    <row r="2733" spans="1:90">
      <c r="A2733" s="11"/>
      <c r="B2733" s="373"/>
      <c r="C2733" s="373"/>
      <c r="D2733" s="373"/>
      <c r="E2733" s="13"/>
      <c r="F2733" s="11"/>
      <c r="G2733" s="25"/>
      <c r="H2733" s="31"/>
      <c r="I2733" s="30"/>
      <c r="M2733" s="25"/>
      <c r="N2733" s="31"/>
      <c r="O2733" s="30"/>
      <c r="V2733" s="12"/>
      <c r="W2733" s="12"/>
      <c r="X2733" s="14"/>
      <c r="AB2733" s="25"/>
      <c r="AC2733" s="12"/>
      <c r="AD2733" s="12"/>
      <c r="AK2733" s="12"/>
      <c r="AL2733" s="30"/>
      <c r="AM2733" s="32"/>
      <c r="AQ2733" s="12"/>
      <c r="AR2733" s="12"/>
      <c r="AS2733" s="12"/>
      <c r="AZ2733" s="49"/>
      <c r="BA2733" s="30"/>
      <c r="BB2733" s="12"/>
      <c r="BF2733" s="12"/>
      <c r="BG2733" s="12"/>
      <c r="BH2733" s="12"/>
      <c r="BO2733" s="7"/>
      <c r="BP2733" s="7"/>
      <c r="BQ2733" s="7"/>
      <c r="BU2733" s="7"/>
      <c r="BV2733" s="7"/>
      <c r="BW2733" s="7"/>
      <c r="CD2733" s="7"/>
      <c r="CE2733" s="7"/>
      <c r="CF2733" s="7"/>
      <c r="CJ2733" s="7"/>
      <c r="CK2733" s="7"/>
      <c r="CL2733" s="7"/>
    </row>
    <row r="2734" spans="1:90">
      <c r="A2734" s="11"/>
      <c r="B2734" s="373"/>
      <c r="C2734" s="373"/>
      <c r="D2734" s="373"/>
      <c r="E2734" s="13"/>
      <c r="F2734" s="11"/>
      <c r="G2734" s="25"/>
      <c r="H2734" s="31"/>
      <c r="I2734" s="30"/>
      <c r="M2734" s="25"/>
      <c r="N2734" s="31"/>
      <c r="O2734" s="30"/>
      <c r="V2734" s="12"/>
      <c r="W2734" s="12"/>
      <c r="X2734" s="14"/>
      <c r="AB2734" s="25"/>
      <c r="AC2734" s="12"/>
      <c r="AD2734" s="12"/>
      <c r="AK2734" s="12"/>
      <c r="AL2734" s="30"/>
      <c r="AM2734" s="32"/>
      <c r="AQ2734" s="12"/>
      <c r="AR2734" s="12"/>
      <c r="AS2734" s="12"/>
      <c r="AZ2734" s="49"/>
      <c r="BA2734" s="30"/>
      <c r="BB2734" s="12"/>
      <c r="BF2734" s="12"/>
      <c r="BG2734" s="12"/>
      <c r="BH2734" s="12"/>
      <c r="BO2734" s="7"/>
      <c r="BP2734" s="7"/>
      <c r="BQ2734" s="7"/>
      <c r="BU2734" s="7"/>
      <c r="BV2734" s="7"/>
      <c r="BW2734" s="7"/>
      <c r="CD2734" s="7"/>
      <c r="CE2734" s="7"/>
      <c r="CF2734" s="7"/>
      <c r="CJ2734" s="7"/>
      <c r="CK2734" s="7"/>
      <c r="CL2734" s="7"/>
    </row>
    <row r="2735" spans="1:90">
      <c r="A2735" s="11"/>
      <c r="B2735" s="373"/>
      <c r="C2735" s="373"/>
      <c r="D2735" s="373"/>
      <c r="E2735" s="13"/>
      <c r="F2735" s="11"/>
      <c r="G2735" s="25"/>
      <c r="H2735" s="31"/>
      <c r="I2735" s="30"/>
      <c r="M2735" s="25"/>
      <c r="N2735" s="31"/>
      <c r="O2735" s="30"/>
      <c r="V2735" s="12"/>
      <c r="W2735" s="12"/>
      <c r="X2735" s="14"/>
      <c r="AB2735" s="25"/>
      <c r="AC2735" s="12"/>
      <c r="AD2735" s="12"/>
      <c r="AK2735" s="12"/>
      <c r="AL2735" s="30"/>
      <c r="AM2735" s="32"/>
      <c r="AQ2735" s="12"/>
      <c r="AR2735" s="12"/>
      <c r="AS2735" s="12"/>
      <c r="AZ2735" s="49"/>
      <c r="BA2735" s="30"/>
      <c r="BB2735" s="12"/>
      <c r="BF2735" s="12"/>
      <c r="BG2735" s="12"/>
      <c r="BH2735" s="12"/>
      <c r="BO2735" s="7"/>
      <c r="BP2735" s="7"/>
      <c r="BQ2735" s="7"/>
      <c r="BU2735" s="7"/>
      <c r="BV2735" s="7"/>
      <c r="BW2735" s="7"/>
      <c r="CD2735" s="7"/>
      <c r="CE2735" s="7"/>
      <c r="CF2735" s="7"/>
      <c r="CJ2735" s="7"/>
      <c r="CK2735" s="7"/>
      <c r="CL2735" s="7"/>
    </row>
    <row r="2736" spans="1:90">
      <c r="A2736" s="11"/>
      <c r="B2736" s="373"/>
      <c r="C2736" s="373"/>
      <c r="D2736" s="373"/>
      <c r="E2736" s="13"/>
      <c r="F2736" s="11"/>
      <c r="G2736" s="25"/>
      <c r="H2736" s="31"/>
      <c r="I2736" s="30"/>
      <c r="M2736" s="25"/>
      <c r="N2736" s="31"/>
      <c r="O2736" s="30"/>
      <c r="V2736" s="12"/>
      <c r="W2736" s="12"/>
      <c r="X2736" s="14"/>
      <c r="AB2736" s="25"/>
      <c r="AC2736" s="12"/>
      <c r="AD2736" s="12"/>
      <c r="AK2736" s="12"/>
      <c r="AL2736" s="30"/>
      <c r="AM2736" s="32"/>
      <c r="AQ2736" s="12"/>
      <c r="AR2736" s="12"/>
      <c r="AS2736" s="12"/>
      <c r="AZ2736" s="49"/>
      <c r="BA2736" s="30"/>
      <c r="BB2736" s="12"/>
      <c r="BF2736" s="12"/>
      <c r="BG2736" s="12"/>
      <c r="BH2736" s="12"/>
      <c r="BO2736" s="7"/>
      <c r="BP2736" s="7"/>
      <c r="BQ2736" s="7"/>
      <c r="BU2736" s="7"/>
      <c r="BV2736" s="7"/>
      <c r="BW2736" s="7"/>
      <c r="CD2736" s="7"/>
      <c r="CE2736" s="7"/>
      <c r="CF2736" s="7"/>
      <c r="CJ2736" s="7"/>
      <c r="CK2736" s="7"/>
      <c r="CL2736" s="7"/>
    </row>
    <row r="2737" spans="1:90">
      <c r="A2737" s="11"/>
      <c r="B2737" s="373"/>
      <c r="C2737" s="373"/>
      <c r="D2737" s="373"/>
      <c r="E2737" s="13"/>
      <c r="F2737" s="11"/>
      <c r="G2737" s="25"/>
      <c r="H2737" s="31"/>
      <c r="I2737" s="30"/>
      <c r="M2737" s="25"/>
      <c r="N2737" s="31"/>
      <c r="O2737" s="30"/>
      <c r="V2737" s="12"/>
      <c r="W2737" s="12"/>
      <c r="X2737" s="14"/>
      <c r="AB2737" s="25"/>
      <c r="AC2737" s="12"/>
      <c r="AD2737" s="12"/>
      <c r="AK2737" s="12"/>
      <c r="AL2737" s="30"/>
      <c r="AM2737" s="32"/>
      <c r="AQ2737" s="12"/>
      <c r="AR2737" s="12"/>
      <c r="AS2737" s="12"/>
      <c r="AZ2737" s="49"/>
      <c r="BA2737" s="30"/>
      <c r="BB2737" s="12"/>
      <c r="BF2737" s="12"/>
      <c r="BG2737" s="12"/>
      <c r="BH2737" s="12"/>
      <c r="BO2737" s="7"/>
      <c r="BP2737" s="7"/>
      <c r="BQ2737" s="7"/>
      <c r="BU2737" s="7"/>
      <c r="BV2737" s="7"/>
      <c r="BW2737" s="7"/>
      <c r="CD2737" s="7"/>
      <c r="CE2737" s="7"/>
      <c r="CF2737" s="7"/>
      <c r="CJ2737" s="7"/>
      <c r="CK2737" s="7"/>
      <c r="CL2737" s="7"/>
    </row>
    <row r="2738" spans="1:90">
      <c r="A2738" s="11"/>
      <c r="B2738" s="373"/>
      <c r="C2738" s="373"/>
      <c r="D2738" s="373"/>
      <c r="E2738" s="13"/>
      <c r="F2738" s="11"/>
      <c r="G2738" s="25"/>
      <c r="H2738" s="31"/>
      <c r="I2738" s="30"/>
      <c r="M2738" s="25"/>
      <c r="N2738" s="31"/>
      <c r="O2738" s="30"/>
      <c r="V2738" s="12"/>
      <c r="W2738" s="12"/>
      <c r="X2738" s="14"/>
      <c r="AB2738" s="25"/>
      <c r="AC2738" s="12"/>
      <c r="AD2738" s="12"/>
      <c r="AK2738" s="12"/>
      <c r="AL2738" s="30"/>
      <c r="AM2738" s="32"/>
      <c r="AQ2738" s="12"/>
      <c r="AR2738" s="12"/>
      <c r="AS2738" s="12"/>
      <c r="AZ2738" s="49"/>
      <c r="BA2738" s="30"/>
      <c r="BB2738" s="12"/>
      <c r="BF2738" s="12"/>
      <c r="BG2738" s="12"/>
      <c r="BH2738" s="12"/>
      <c r="BO2738" s="7"/>
      <c r="BP2738" s="7"/>
      <c r="BQ2738" s="7"/>
      <c r="BU2738" s="7"/>
      <c r="BV2738" s="7"/>
      <c r="BW2738" s="7"/>
      <c r="CD2738" s="7"/>
      <c r="CE2738" s="7"/>
      <c r="CF2738" s="7"/>
      <c r="CJ2738" s="7"/>
      <c r="CK2738" s="7"/>
      <c r="CL2738" s="7"/>
    </row>
    <row r="2739" spans="1:90">
      <c r="A2739" s="11"/>
      <c r="B2739" s="373"/>
      <c r="C2739" s="373"/>
      <c r="D2739" s="373"/>
      <c r="E2739" s="13"/>
      <c r="F2739" s="11"/>
      <c r="G2739" s="25"/>
      <c r="H2739" s="31"/>
      <c r="I2739" s="30"/>
      <c r="M2739" s="25"/>
      <c r="N2739" s="31"/>
      <c r="O2739" s="30"/>
      <c r="V2739" s="12"/>
      <c r="W2739" s="12"/>
      <c r="X2739" s="14"/>
      <c r="AB2739" s="25"/>
      <c r="AC2739" s="12"/>
      <c r="AD2739" s="12"/>
      <c r="AK2739" s="12"/>
      <c r="AL2739" s="30"/>
      <c r="AM2739" s="32"/>
      <c r="AQ2739" s="12"/>
      <c r="AR2739" s="12"/>
      <c r="AS2739" s="12"/>
      <c r="AZ2739" s="49"/>
      <c r="BA2739" s="30"/>
      <c r="BB2739" s="12"/>
      <c r="BF2739" s="12"/>
      <c r="BG2739" s="12"/>
      <c r="BH2739" s="12"/>
      <c r="BO2739" s="7"/>
      <c r="BP2739" s="7"/>
      <c r="BQ2739" s="7"/>
      <c r="BU2739" s="7"/>
      <c r="BV2739" s="7"/>
      <c r="BW2739" s="7"/>
      <c r="CD2739" s="7"/>
      <c r="CE2739" s="7"/>
      <c r="CF2739" s="7"/>
      <c r="CJ2739" s="7"/>
      <c r="CK2739" s="7"/>
      <c r="CL2739" s="7"/>
    </row>
    <row r="2740" spans="1:90">
      <c r="A2740" s="11"/>
      <c r="B2740" s="373"/>
      <c r="C2740" s="373"/>
      <c r="D2740" s="373"/>
      <c r="E2740" s="13"/>
      <c r="F2740" s="11"/>
      <c r="G2740" s="25"/>
      <c r="H2740" s="31"/>
      <c r="I2740" s="30"/>
      <c r="M2740" s="25"/>
      <c r="N2740" s="31"/>
      <c r="O2740" s="30"/>
      <c r="V2740" s="12"/>
      <c r="W2740" s="12"/>
      <c r="X2740" s="14"/>
      <c r="AB2740" s="25"/>
      <c r="AC2740" s="12"/>
      <c r="AD2740" s="12"/>
      <c r="AK2740" s="12"/>
      <c r="AL2740" s="30"/>
      <c r="AM2740" s="32"/>
      <c r="AQ2740" s="12"/>
      <c r="AR2740" s="12"/>
      <c r="AS2740" s="12"/>
      <c r="AZ2740" s="49"/>
      <c r="BA2740" s="30"/>
      <c r="BB2740" s="12"/>
      <c r="BF2740" s="12"/>
      <c r="BG2740" s="12"/>
      <c r="BH2740" s="12"/>
      <c r="BO2740" s="7"/>
      <c r="BP2740" s="7"/>
      <c r="BQ2740" s="7"/>
      <c r="BU2740" s="7"/>
      <c r="BV2740" s="7"/>
      <c r="BW2740" s="7"/>
      <c r="CD2740" s="7"/>
      <c r="CE2740" s="7"/>
      <c r="CF2740" s="7"/>
      <c r="CJ2740" s="7"/>
      <c r="CK2740" s="7"/>
      <c r="CL2740" s="7"/>
    </row>
    <row r="2741" spans="1:90">
      <c r="A2741" s="11"/>
      <c r="B2741" s="373"/>
      <c r="C2741" s="373"/>
      <c r="D2741" s="373"/>
      <c r="E2741" s="13"/>
      <c r="F2741" s="11"/>
      <c r="G2741" s="25"/>
      <c r="H2741" s="31"/>
      <c r="I2741" s="30"/>
      <c r="M2741" s="25"/>
      <c r="N2741" s="31"/>
      <c r="O2741" s="30"/>
      <c r="V2741" s="12"/>
      <c r="W2741" s="12"/>
      <c r="X2741" s="14"/>
      <c r="AB2741" s="25"/>
      <c r="AC2741" s="12"/>
      <c r="AD2741" s="12"/>
      <c r="AK2741" s="12"/>
      <c r="AL2741" s="30"/>
      <c r="AM2741" s="32"/>
      <c r="AQ2741" s="12"/>
      <c r="AR2741" s="12"/>
      <c r="AS2741" s="12"/>
      <c r="AZ2741" s="49"/>
      <c r="BA2741" s="30"/>
      <c r="BB2741" s="12"/>
      <c r="BF2741" s="12"/>
      <c r="BG2741" s="12"/>
      <c r="BH2741" s="12"/>
      <c r="BO2741" s="7"/>
      <c r="BP2741" s="7"/>
      <c r="BQ2741" s="7"/>
      <c r="BU2741" s="7"/>
      <c r="BV2741" s="7"/>
      <c r="BW2741" s="7"/>
      <c r="CD2741" s="7"/>
      <c r="CE2741" s="7"/>
      <c r="CF2741" s="7"/>
      <c r="CJ2741" s="7"/>
      <c r="CK2741" s="7"/>
      <c r="CL2741" s="7"/>
    </row>
    <row r="2742" spans="1:90">
      <c r="A2742" s="11"/>
      <c r="B2742" s="373"/>
      <c r="C2742" s="373"/>
      <c r="D2742" s="373"/>
      <c r="E2742" s="13"/>
      <c r="F2742" s="11"/>
      <c r="G2742" s="25"/>
      <c r="H2742" s="31"/>
      <c r="I2742" s="30"/>
      <c r="M2742" s="25"/>
      <c r="N2742" s="31"/>
      <c r="O2742" s="30"/>
      <c r="V2742" s="12"/>
      <c r="W2742" s="12"/>
      <c r="X2742" s="14"/>
      <c r="AB2742" s="25"/>
      <c r="AC2742" s="12"/>
      <c r="AD2742" s="12"/>
      <c r="AK2742" s="12"/>
      <c r="AL2742" s="30"/>
      <c r="AM2742" s="32"/>
      <c r="AQ2742" s="12"/>
      <c r="AR2742" s="12"/>
      <c r="AS2742" s="12"/>
      <c r="AZ2742" s="49"/>
      <c r="BA2742" s="30"/>
      <c r="BB2742" s="12"/>
      <c r="BF2742" s="12"/>
      <c r="BG2742" s="12"/>
      <c r="BH2742" s="12"/>
      <c r="BO2742" s="7"/>
      <c r="BP2742" s="7"/>
      <c r="BQ2742" s="7"/>
      <c r="BU2742" s="7"/>
      <c r="BV2742" s="7"/>
      <c r="BW2742" s="7"/>
      <c r="CD2742" s="7"/>
      <c r="CE2742" s="7"/>
      <c r="CF2742" s="7"/>
      <c r="CJ2742" s="7"/>
      <c r="CK2742" s="7"/>
      <c r="CL2742" s="7"/>
    </row>
    <row r="2743" spans="1:90">
      <c r="A2743" s="11"/>
      <c r="B2743" s="373"/>
      <c r="C2743" s="373"/>
      <c r="D2743" s="373"/>
      <c r="E2743" s="13"/>
      <c r="F2743" s="11"/>
      <c r="G2743" s="25"/>
      <c r="H2743" s="31"/>
      <c r="I2743" s="30"/>
      <c r="M2743" s="25"/>
      <c r="N2743" s="31"/>
      <c r="O2743" s="30"/>
      <c r="V2743" s="12"/>
      <c r="W2743" s="12"/>
      <c r="X2743" s="14"/>
      <c r="AB2743" s="25"/>
      <c r="AC2743" s="12"/>
      <c r="AD2743" s="12"/>
      <c r="AK2743" s="12"/>
      <c r="AL2743" s="30"/>
      <c r="AM2743" s="32"/>
      <c r="AQ2743" s="12"/>
      <c r="AR2743" s="12"/>
      <c r="AS2743" s="12"/>
      <c r="AZ2743" s="49"/>
      <c r="BA2743" s="30"/>
      <c r="BB2743" s="12"/>
      <c r="BF2743" s="12"/>
      <c r="BG2743" s="12"/>
      <c r="BH2743" s="12"/>
      <c r="BO2743" s="7"/>
      <c r="BP2743" s="7"/>
      <c r="BQ2743" s="7"/>
      <c r="BU2743" s="7"/>
      <c r="BV2743" s="7"/>
      <c r="BW2743" s="7"/>
      <c r="CD2743" s="7"/>
      <c r="CE2743" s="7"/>
      <c r="CF2743" s="7"/>
      <c r="CJ2743" s="7"/>
      <c r="CK2743" s="7"/>
      <c r="CL2743" s="7"/>
    </row>
    <row r="2744" spans="1:90">
      <c r="A2744" s="11"/>
      <c r="B2744" s="373"/>
      <c r="C2744" s="373"/>
      <c r="D2744" s="373"/>
      <c r="E2744" s="13"/>
      <c r="F2744" s="11"/>
      <c r="G2744" s="25"/>
      <c r="H2744" s="31"/>
      <c r="I2744" s="30"/>
      <c r="M2744" s="25"/>
      <c r="N2744" s="31"/>
      <c r="O2744" s="30"/>
      <c r="V2744" s="12"/>
      <c r="W2744" s="12"/>
      <c r="X2744" s="14"/>
      <c r="AB2744" s="25"/>
      <c r="AC2744" s="12"/>
      <c r="AD2744" s="12"/>
      <c r="AK2744" s="12"/>
      <c r="AL2744" s="30"/>
      <c r="AM2744" s="32"/>
      <c r="AQ2744" s="12"/>
      <c r="AR2744" s="12"/>
      <c r="AS2744" s="12"/>
      <c r="AZ2744" s="49"/>
      <c r="BA2744" s="30"/>
      <c r="BB2744" s="12"/>
      <c r="BF2744" s="12"/>
      <c r="BG2744" s="12"/>
      <c r="BH2744" s="12"/>
      <c r="BO2744" s="7"/>
      <c r="BP2744" s="7"/>
      <c r="BQ2744" s="7"/>
      <c r="BU2744" s="7"/>
      <c r="BV2744" s="7"/>
      <c r="BW2744" s="7"/>
      <c r="CD2744" s="7"/>
      <c r="CE2744" s="7"/>
      <c r="CF2744" s="7"/>
      <c r="CJ2744" s="7"/>
      <c r="CK2744" s="7"/>
      <c r="CL2744" s="7"/>
    </row>
    <row r="2745" spans="1:90">
      <c r="A2745" s="11"/>
      <c r="B2745" s="373"/>
      <c r="C2745" s="373"/>
      <c r="D2745" s="373"/>
      <c r="E2745" s="13"/>
      <c r="F2745" s="11"/>
      <c r="G2745" s="25"/>
      <c r="H2745" s="31"/>
      <c r="I2745" s="30"/>
      <c r="M2745" s="25"/>
      <c r="N2745" s="31"/>
      <c r="O2745" s="30"/>
      <c r="V2745" s="12"/>
      <c r="W2745" s="12"/>
      <c r="X2745" s="14"/>
      <c r="AB2745" s="25"/>
      <c r="AC2745" s="12"/>
      <c r="AD2745" s="12"/>
      <c r="AK2745" s="12"/>
      <c r="AL2745" s="30"/>
      <c r="AM2745" s="32"/>
      <c r="AQ2745" s="12"/>
      <c r="AR2745" s="12"/>
      <c r="AS2745" s="12"/>
      <c r="AZ2745" s="49"/>
      <c r="BA2745" s="30"/>
      <c r="BB2745" s="12"/>
      <c r="BF2745" s="12"/>
      <c r="BG2745" s="12"/>
      <c r="BH2745" s="12"/>
      <c r="BO2745" s="7"/>
      <c r="BP2745" s="7"/>
      <c r="BQ2745" s="7"/>
      <c r="BU2745" s="7"/>
      <c r="BV2745" s="7"/>
      <c r="BW2745" s="7"/>
      <c r="CD2745" s="7"/>
      <c r="CE2745" s="7"/>
      <c r="CF2745" s="7"/>
      <c r="CJ2745" s="7"/>
      <c r="CK2745" s="7"/>
      <c r="CL2745" s="7"/>
    </row>
    <row r="2746" spans="1:90">
      <c r="A2746" s="11"/>
      <c r="B2746" s="373"/>
      <c r="C2746" s="373"/>
      <c r="D2746" s="373"/>
      <c r="E2746" s="13"/>
      <c r="F2746" s="11"/>
      <c r="G2746" s="25"/>
      <c r="H2746" s="31"/>
      <c r="I2746" s="30"/>
      <c r="M2746" s="25"/>
      <c r="N2746" s="31"/>
      <c r="O2746" s="30"/>
      <c r="V2746" s="12"/>
      <c r="W2746" s="12"/>
      <c r="X2746" s="14"/>
      <c r="AB2746" s="25"/>
      <c r="AC2746" s="12"/>
      <c r="AD2746" s="12"/>
      <c r="AK2746" s="12"/>
      <c r="AL2746" s="30"/>
      <c r="AM2746" s="32"/>
      <c r="AQ2746" s="12"/>
      <c r="AR2746" s="12"/>
      <c r="AS2746" s="12"/>
      <c r="AZ2746" s="49"/>
      <c r="BA2746" s="30"/>
      <c r="BB2746" s="12"/>
      <c r="BF2746" s="12"/>
      <c r="BG2746" s="12"/>
      <c r="BH2746" s="12"/>
      <c r="BO2746" s="7"/>
      <c r="BP2746" s="7"/>
      <c r="BQ2746" s="7"/>
      <c r="BU2746" s="7"/>
      <c r="BV2746" s="7"/>
      <c r="BW2746" s="7"/>
      <c r="CD2746" s="7"/>
      <c r="CE2746" s="7"/>
      <c r="CF2746" s="7"/>
      <c r="CJ2746" s="7"/>
      <c r="CK2746" s="7"/>
      <c r="CL2746" s="7"/>
    </row>
    <row r="2747" spans="1:90">
      <c r="A2747" s="11"/>
      <c r="B2747" s="373"/>
      <c r="C2747" s="373"/>
      <c r="D2747" s="373"/>
      <c r="E2747" s="13"/>
      <c r="F2747" s="11"/>
      <c r="G2747" s="25"/>
      <c r="H2747" s="31"/>
      <c r="I2747" s="30"/>
      <c r="M2747" s="25"/>
      <c r="N2747" s="31"/>
      <c r="O2747" s="30"/>
      <c r="V2747" s="12"/>
      <c r="W2747" s="12"/>
      <c r="X2747" s="14"/>
      <c r="AB2747" s="25"/>
      <c r="AC2747" s="12"/>
      <c r="AD2747" s="12"/>
      <c r="AK2747" s="12"/>
      <c r="AL2747" s="30"/>
      <c r="AM2747" s="32"/>
      <c r="AQ2747" s="12"/>
      <c r="AR2747" s="12"/>
      <c r="AS2747" s="12"/>
      <c r="AZ2747" s="49"/>
      <c r="BA2747" s="30"/>
      <c r="BB2747" s="12"/>
      <c r="BF2747" s="12"/>
      <c r="BG2747" s="12"/>
      <c r="BH2747" s="12"/>
      <c r="BO2747" s="7"/>
      <c r="BP2747" s="7"/>
      <c r="BQ2747" s="7"/>
      <c r="BU2747" s="7"/>
      <c r="BV2747" s="7"/>
      <c r="BW2747" s="7"/>
      <c r="CD2747" s="7"/>
      <c r="CE2747" s="7"/>
      <c r="CF2747" s="7"/>
      <c r="CJ2747" s="7"/>
      <c r="CK2747" s="7"/>
      <c r="CL2747" s="7"/>
    </row>
    <row r="2748" spans="1:90">
      <c r="A2748" s="11"/>
      <c r="B2748" s="373"/>
      <c r="C2748" s="373"/>
      <c r="D2748" s="373"/>
      <c r="E2748" s="13"/>
      <c r="F2748" s="11"/>
      <c r="G2748" s="25"/>
      <c r="H2748" s="31"/>
      <c r="I2748" s="30"/>
      <c r="M2748" s="25"/>
      <c r="N2748" s="31"/>
      <c r="O2748" s="30"/>
      <c r="V2748" s="12"/>
      <c r="W2748" s="12"/>
      <c r="X2748" s="14"/>
      <c r="AB2748" s="25"/>
      <c r="AC2748" s="12"/>
      <c r="AD2748" s="12"/>
      <c r="AK2748" s="12"/>
      <c r="AL2748" s="30"/>
      <c r="AM2748" s="32"/>
      <c r="AQ2748" s="12"/>
      <c r="AR2748" s="12"/>
      <c r="AS2748" s="12"/>
      <c r="AZ2748" s="49"/>
      <c r="BA2748" s="30"/>
      <c r="BB2748" s="12"/>
      <c r="BF2748" s="12"/>
      <c r="BG2748" s="12"/>
      <c r="BH2748" s="12"/>
      <c r="BO2748" s="7"/>
      <c r="BP2748" s="7"/>
      <c r="BQ2748" s="7"/>
      <c r="BU2748" s="7"/>
      <c r="BV2748" s="7"/>
      <c r="BW2748" s="7"/>
      <c r="CD2748" s="7"/>
      <c r="CE2748" s="7"/>
      <c r="CF2748" s="7"/>
      <c r="CJ2748" s="7"/>
      <c r="CK2748" s="7"/>
      <c r="CL2748" s="7"/>
    </row>
    <row r="2749" spans="1:90">
      <c r="A2749" s="11"/>
      <c r="B2749" s="373"/>
      <c r="C2749" s="373"/>
      <c r="D2749" s="373"/>
      <c r="E2749" s="13"/>
      <c r="F2749" s="11"/>
      <c r="G2749" s="25"/>
      <c r="H2749" s="31"/>
      <c r="I2749" s="30"/>
      <c r="M2749" s="25"/>
      <c r="N2749" s="31"/>
      <c r="O2749" s="30"/>
      <c r="V2749" s="12"/>
      <c r="W2749" s="12"/>
      <c r="X2749" s="14"/>
      <c r="AB2749" s="25"/>
      <c r="AC2749" s="12"/>
      <c r="AD2749" s="12"/>
      <c r="AK2749" s="12"/>
      <c r="AL2749" s="30"/>
      <c r="AM2749" s="32"/>
      <c r="AQ2749" s="12"/>
      <c r="AR2749" s="12"/>
      <c r="AS2749" s="12"/>
      <c r="AZ2749" s="49"/>
      <c r="BA2749" s="30"/>
      <c r="BB2749" s="12"/>
      <c r="BF2749" s="12"/>
      <c r="BG2749" s="12"/>
      <c r="BH2749" s="12"/>
      <c r="BO2749" s="7"/>
      <c r="BP2749" s="7"/>
      <c r="BQ2749" s="7"/>
      <c r="BU2749" s="7"/>
      <c r="BV2749" s="7"/>
      <c r="BW2749" s="7"/>
      <c r="CD2749" s="7"/>
      <c r="CE2749" s="7"/>
      <c r="CF2749" s="7"/>
      <c r="CJ2749" s="7"/>
      <c r="CK2749" s="7"/>
      <c r="CL2749" s="7"/>
    </row>
    <row r="2750" spans="1:90">
      <c r="A2750" s="11"/>
      <c r="B2750" s="373"/>
      <c r="C2750" s="373"/>
      <c r="D2750" s="373"/>
      <c r="E2750" s="13"/>
      <c r="F2750" s="11"/>
      <c r="G2750" s="25"/>
      <c r="H2750" s="31"/>
      <c r="I2750" s="30"/>
      <c r="M2750" s="25"/>
      <c r="N2750" s="31"/>
      <c r="O2750" s="30"/>
      <c r="V2750" s="12"/>
      <c r="W2750" s="12"/>
      <c r="X2750" s="14"/>
      <c r="AB2750" s="25"/>
      <c r="AC2750" s="12"/>
      <c r="AD2750" s="12"/>
      <c r="AK2750" s="12"/>
      <c r="AL2750" s="30"/>
      <c r="AM2750" s="32"/>
      <c r="AQ2750" s="12"/>
      <c r="AR2750" s="12"/>
      <c r="AS2750" s="12"/>
      <c r="AZ2750" s="49"/>
      <c r="BA2750" s="30"/>
      <c r="BB2750" s="12"/>
      <c r="BF2750" s="12"/>
      <c r="BG2750" s="12"/>
      <c r="BH2750" s="12"/>
      <c r="BO2750" s="7"/>
      <c r="BP2750" s="7"/>
      <c r="BQ2750" s="7"/>
      <c r="BU2750" s="7"/>
      <c r="BV2750" s="7"/>
      <c r="BW2750" s="7"/>
      <c r="CD2750" s="7"/>
      <c r="CE2750" s="7"/>
      <c r="CF2750" s="7"/>
      <c r="CJ2750" s="7"/>
      <c r="CK2750" s="7"/>
      <c r="CL2750" s="7"/>
    </row>
    <row r="2751" spans="1:90">
      <c r="A2751" s="11"/>
      <c r="B2751" s="373"/>
      <c r="C2751" s="373"/>
      <c r="D2751" s="373"/>
      <c r="E2751" s="13"/>
      <c r="F2751" s="11"/>
      <c r="G2751" s="25"/>
      <c r="H2751" s="31"/>
      <c r="I2751" s="30"/>
      <c r="M2751" s="25"/>
      <c r="N2751" s="31"/>
      <c r="O2751" s="30"/>
      <c r="V2751" s="12"/>
      <c r="W2751" s="12"/>
      <c r="X2751" s="14"/>
      <c r="AB2751" s="25"/>
      <c r="AC2751" s="12"/>
      <c r="AD2751" s="12"/>
      <c r="AK2751" s="12"/>
      <c r="AL2751" s="30"/>
      <c r="AM2751" s="32"/>
      <c r="AQ2751" s="12"/>
      <c r="AR2751" s="12"/>
      <c r="AS2751" s="12"/>
      <c r="AZ2751" s="49"/>
      <c r="BA2751" s="30"/>
      <c r="BB2751" s="12"/>
      <c r="BF2751" s="12"/>
      <c r="BG2751" s="12"/>
      <c r="BH2751" s="12"/>
      <c r="BO2751" s="7"/>
      <c r="BP2751" s="7"/>
      <c r="BQ2751" s="7"/>
      <c r="BU2751" s="7"/>
      <c r="BV2751" s="7"/>
      <c r="BW2751" s="7"/>
      <c r="CD2751" s="7"/>
      <c r="CE2751" s="7"/>
      <c r="CF2751" s="7"/>
      <c r="CJ2751" s="7"/>
      <c r="CK2751" s="7"/>
      <c r="CL2751" s="7"/>
    </row>
    <row r="2752" spans="1:90">
      <c r="A2752" s="11"/>
      <c r="B2752" s="373"/>
      <c r="C2752" s="373"/>
      <c r="D2752" s="373"/>
      <c r="E2752" s="13"/>
      <c r="F2752" s="11"/>
      <c r="G2752" s="25"/>
      <c r="H2752" s="31"/>
      <c r="I2752" s="30"/>
      <c r="M2752" s="25"/>
      <c r="N2752" s="31"/>
      <c r="O2752" s="30"/>
      <c r="V2752" s="12"/>
      <c r="W2752" s="12"/>
      <c r="X2752" s="14"/>
      <c r="AB2752" s="25"/>
      <c r="AC2752" s="12"/>
      <c r="AD2752" s="12"/>
      <c r="AK2752" s="12"/>
      <c r="AL2752" s="30"/>
      <c r="AM2752" s="32"/>
      <c r="AQ2752" s="12"/>
      <c r="AR2752" s="12"/>
      <c r="AS2752" s="12"/>
      <c r="AZ2752" s="49"/>
      <c r="BA2752" s="30"/>
      <c r="BB2752" s="12"/>
      <c r="BF2752" s="12"/>
      <c r="BG2752" s="12"/>
      <c r="BH2752" s="12"/>
      <c r="BO2752" s="7"/>
      <c r="BP2752" s="7"/>
      <c r="BQ2752" s="7"/>
      <c r="BU2752" s="7"/>
      <c r="BV2752" s="7"/>
      <c r="BW2752" s="7"/>
      <c r="CD2752" s="7"/>
      <c r="CE2752" s="7"/>
      <c r="CF2752" s="7"/>
      <c r="CJ2752" s="7"/>
      <c r="CK2752" s="7"/>
      <c r="CL2752" s="7"/>
    </row>
    <row r="2753" spans="1:90">
      <c r="A2753" s="11"/>
      <c r="B2753" s="373"/>
      <c r="C2753" s="373"/>
      <c r="D2753" s="373"/>
      <c r="E2753" s="13"/>
      <c r="F2753" s="11"/>
      <c r="G2753" s="25"/>
      <c r="H2753" s="31"/>
      <c r="I2753" s="30"/>
      <c r="M2753" s="25"/>
      <c r="N2753" s="31"/>
      <c r="O2753" s="30"/>
      <c r="V2753" s="12"/>
      <c r="W2753" s="12"/>
      <c r="X2753" s="14"/>
      <c r="AB2753" s="25"/>
      <c r="AC2753" s="12"/>
      <c r="AD2753" s="12"/>
      <c r="AK2753" s="12"/>
      <c r="AL2753" s="30"/>
      <c r="AM2753" s="32"/>
      <c r="AQ2753" s="12"/>
      <c r="AR2753" s="12"/>
      <c r="AS2753" s="12"/>
      <c r="AZ2753" s="49"/>
      <c r="BA2753" s="30"/>
      <c r="BB2753" s="12"/>
      <c r="BF2753" s="12"/>
      <c r="BG2753" s="12"/>
      <c r="BH2753" s="12"/>
      <c r="BO2753" s="7"/>
      <c r="BP2753" s="7"/>
      <c r="BQ2753" s="7"/>
      <c r="BU2753" s="7"/>
      <c r="BV2753" s="7"/>
      <c r="BW2753" s="7"/>
      <c r="CD2753" s="7"/>
      <c r="CE2753" s="7"/>
      <c r="CF2753" s="7"/>
      <c r="CJ2753" s="7"/>
      <c r="CK2753" s="7"/>
      <c r="CL2753" s="7"/>
    </row>
    <row r="2754" spans="1:90">
      <c r="A2754" s="11"/>
      <c r="B2754" s="373"/>
      <c r="C2754" s="373"/>
      <c r="D2754" s="373"/>
      <c r="E2754" s="13"/>
      <c r="F2754" s="11"/>
      <c r="G2754" s="25"/>
      <c r="H2754" s="31"/>
      <c r="I2754" s="30"/>
      <c r="M2754" s="25"/>
      <c r="N2754" s="31"/>
      <c r="O2754" s="30"/>
      <c r="V2754" s="12"/>
      <c r="W2754" s="12"/>
      <c r="X2754" s="14"/>
      <c r="AB2754" s="25"/>
      <c r="AC2754" s="12"/>
      <c r="AD2754" s="12"/>
      <c r="AK2754" s="12"/>
      <c r="AL2754" s="30"/>
      <c r="AM2754" s="32"/>
      <c r="AQ2754" s="12"/>
      <c r="AR2754" s="12"/>
      <c r="AS2754" s="12"/>
      <c r="AZ2754" s="49"/>
      <c r="BA2754" s="30"/>
      <c r="BB2754" s="12"/>
      <c r="BF2754" s="12"/>
      <c r="BG2754" s="12"/>
      <c r="BH2754" s="12"/>
      <c r="BO2754" s="7"/>
      <c r="BP2754" s="7"/>
      <c r="BQ2754" s="7"/>
      <c r="BU2754" s="7"/>
      <c r="BV2754" s="7"/>
      <c r="BW2754" s="7"/>
      <c r="CD2754" s="7"/>
      <c r="CE2754" s="7"/>
      <c r="CF2754" s="7"/>
      <c r="CJ2754" s="7"/>
      <c r="CK2754" s="7"/>
      <c r="CL2754" s="7"/>
    </row>
    <row r="2755" spans="1:90">
      <c r="A2755" s="11"/>
      <c r="B2755" s="373"/>
      <c r="C2755" s="373"/>
      <c r="D2755" s="373"/>
      <c r="E2755" s="13"/>
      <c r="F2755" s="11"/>
      <c r="G2755" s="25"/>
      <c r="H2755" s="31"/>
      <c r="I2755" s="30"/>
      <c r="M2755" s="25"/>
      <c r="N2755" s="31"/>
      <c r="O2755" s="30"/>
      <c r="V2755" s="12"/>
      <c r="W2755" s="12"/>
      <c r="X2755" s="14"/>
      <c r="AB2755" s="25"/>
      <c r="AC2755" s="12"/>
      <c r="AD2755" s="12"/>
      <c r="AK2755" s="12"/>
      <c r="AL2755" s="30"/>
      <c r="AM2755" s="32"/>
      <c r="AQ2755" s="12"/>
      <c r="AR2755" s="12"/>
      <c r="AS2755" s="12"/>
      <c r="AZ2755" s="49"/>
      <c r="BA2755" s="30"/>
      <c r="BB2755" s="12"/>
      <c r="BF2755" s="12"/>
      <c r="BG2755" s="12"/>
      <c r="BH2755" s="12"/>
      <c r="BO2755" s="7"/>
      <c r="BP2755" s="7"/>
      <c r="BQ2755" s="7"/>
      <c r="BU2755" s="7"/>
      <c r="BV2755" s="7"/>
      <c r="BW2755" s="7"/>
      <c r="CD2755" s="7"/>
      <c r="CE2755" s="7"/>
      <c r="CF2755" s="7"/>
      <c r="CJ2755" s="7"/>
      <c r="CK2755" s="7"/>
      <c r="CL2755" s="7"/>
    </row>
    <row r="2756" spans="1:90">
      <c r="A2756" s="11"/>
      <c r="B2756" s="373"/>
      <c r="C2756" s="373"/>
      <c r="D2756" s="373"/>
      <c r="E2756" s="13"/>
      <c r="F2756" s="11"/>
      <c r="G2756" s="25"/>
      <c r="H2756" s="31"/>
      <c r="I2756" s="30"/>
      <c r="M2756" s="25"/>
      <c r="N2756" s="31"/>
      <c r="O2756" s="30"/>
      <c r="V2756" s="12"/>
      <c r="W2756" s="12"/>
      <c r="X2756" s="14"/>
      <c r="AB2756" s="25"/>
      <c r="AC2756" s="12"/>
      <c r="AD2756" s="12"/>
      <c r="AK2756" s="12"/>
      <c r="AL2756" s="30"/>
      <c r="AM2756" s="32"/>
      <c r="AQ2756" s="12"/>
      <c r="AR2756" s="12"/>
      <c r="AS2756" s="12"/>
      <c r="AZ2756" s="49"/>
      <c r="BA2756" s="30"/>
      <c r="BB2756" s="12"/>
      <c r="BF2756" s="12"/>
      <c r="BG2756" s="12"/>
      <c r="BH2756" s="12"/>
      <c r="BO2756" s="7"/>
      <c r="BP2756" s="7"/>
      <c r="BQ2756" s="7"/>
      <c r="BU2756" s="7"/>
      <c r="BV2756" s="7"/>
      <c r="BW2756" s="7"/>
      <c r="CD2756" s="7"/>
      <c r="CE2756" s="7"/>
      <c r="CF2756" s="7"/>
      <c r="CJ2756" s="7"/>
      <c r="CK2756" s="7"/>
      <c r="CL2756" s="7"/>
    </row>
    <row r="2757" spans="1:90">
      <c r="A2757" s="11"/>
      <c r="B2757" s="373"/>
      <c r="C2757" s="373"/>
      <c r="D2757" s="373"/>
      <c r="E2757" s="13"/>
      <c r="F2757" s="11"/>
      <c r="G2757" s="25"/>
      <c r="H2757" s="31"/>
      <c r="I2757" s="30"/>
      <c r="M2757" s="25"/>
      <c r="N2757" s="31"/>
      <c r="O2757" s="30"/>
      <c r="V2757" s="12"/>
      <c r="W2757" s="12"/>
      <c r="X2757" s="14"/>
      <c r="AB2757" s="25"/>
      <c r="AC2757" s="12"/>
      <c r="AD2757" s="12"/>
      <c r="AK2757" s="12"/>
      <c r="AL2757" s="30"/>
      <c r="AM2757" s="32"/>
      <c r="AQ2757" s="12"/>
      <c r="AR2757" s="12"/>
      <c r="AS2757" s="12"/>
      <c r="AZ2757" s="49"/>
      <c r="BA2757" s="30"/>
      <c r="BB2757" s="12"/>
      <c r="BF2757" s="12"/>
      <c r="BG2757" s="12"/>
      <c r="BH2757" s="12"/>
      <c r="BO2757" s="7"/>
      <c r="BP2757" s="7"/>
      <c r="BQ2757" s="7"/>
      <c r="BU2757" s="7"/>
      <c r="BV2757" s="7"/>
      <c r="BW2757" s="7"/>
      <c r="CD2757" s="7"/>
      <c r="CE2757" s="7"/>
      <c r="CF2757" s="7"/>
      <c r="CJ2757" s="7"/>
      <c r="CK2757" s="7"/>
      <c r="CL2757" s="7"/>
    </row>
    <row r="2758" spans="1:90">
      <c r="A2758" s="11"/>
      <c r="B2758" s="373"/>
      <c r="C2758" s="373"/>
      <c r="D2758" s="373"/>
      <c r="E2758" s="13"/>
      <c r="F2758" s="11"/>
      <c r="G2758" s="25"/>
      <c r="H2758" s="31"/>
      <c r="I2758" s="30"/>
      <c r="M2758" s="25"/>
      <c r="N2758" s="31"/>
      <c r="O2758" s="30"/>
      <c r="V2758" s="12"/>
      <c r="W2758" s="12"/>
      <c r="X2758" s="14"/>
      <c r="AB2758" s="25"/>
      <c r="AC2758" s="12"/>
      <c r="AD2758" s="12"/>
      <c r="AK2758" s="12"/>
      <c r="AL2758" s="30"/>
      <c r="AM2758" s="32"/>
      <c r="AQ2758" s="12"/>
      <c r="AR2758" s="12"/>
      <c r="AS2758" s="12"/>
      <c r="AZ2758" s="49"/>
      <c r="BA2758" s="30"/>
      <c r="BB2758" s="12"/>
      <c r="BF2758" s="12"/>
      <c r="BG2758" s="12"/>
      <c r="BH2758" s="12"/>
      <c r="BO2758" s="7"/>
      <c r="BP2758" s="7"/>
      <c r="BQ2758" s="7"/>
      <c r="BU2758" s="7"/>
      <c r="BV2758" s="7"/>
      <c r="BW2758" s="7"/>
      <c r="CD2758" s="7"/>
      <c r="CE2758" s="7"/>
      <c r="CF2758" s="7"/>
      <c r="CJ2758" s="7"/>
      <c r="CK2758" s="7"/>
      <c r="CL2758" s="7"/>
    </row>
    <row r="2759" spans="1:90">
      <c r="A2759" s="11"/>
      <c r="B2759" s="373"/>
      <c r="C2759" s="373"/>
      <c r="D2759" s="373"/>
      <c r="E2759" s="13"/>
      <c r="F2759" s="11"/>
      <c r="G2759" s="25"/>
      <c r="H2759" s="31"/>
      <c r="I2759" s="30"/>
      <c r="M2759" s="25"/>
      <c r="N2759" s="31"/>
      <c r="O2759" s="30"/>
      <c r="V2759" s="12"/>
      <c r="W2759" s="12"/>
      <c r="X2759" s="14"/>
      <c r="AB2759" s="25"/>
      <c r="AC2759" s="12"/>
      <c r="AD2759" s="12"/>
      <c r="AK2759" s="12"/>
      <c r="AL2759" s="30"/>
      <c r="AM2759" s="32"/>
      <c r="AQ2759" s="12"/>
      <c r="AR2759" s="12"/>
      <c r="AS2759" s="12"/>
      <c r="AZ2759" s="49"/>
      <c r="BA2759" s="30"/>
      <c r="BB2759" s="12"/>
      <c r="BF2759" s="12"/>
      <c r="BG2759" s="12"/>
      <c r="BH2759" s="12"/>
      <c r="BO2759" s="7"/>
      <c r="BP2759" s="7"/>
      <c r="BQ2759" s="7"/>
      <c r="BU2759" s="7"/>
      <c r="BV2759" s="7"/>
      <c r="BW2759" s="7"/>
      <c r="CD2759" s="7"/>
      <c r="CE2759" s="7"/>
      <c r="CF2759" s="7"/>
      <c r="CJ2759" s="7"/>
      <c r="CK2759" s="7"/>
      <c r="CL2759" s="7"/>
    </row>
    <row r="2760" spans="1:90">
      <c r="A2760" s="11"/>
      <c r="B2760" s="373"/>
      <c r="C2760" s="373"/>
      <c r="D2760" s="373"/>
      <c r="E2760" s="13"/>
      <c r="F2760" s="11"/>
      <c r="G2760" s="25"/>
      <c r="H2760" s="31"/>
      <c r="I2760" s="30"/>
      <c r="M2760" s="25"/>
      <c r="N2760" s="31"/>
      <c r="O2760" s="30"/>
      <c r="V2760" s="12"/>
      <c r="W2760" s="12"/>
      <c r="X2760" s="14"/>
      <c r="AB2760" s="25"/>
      <c r="AC2760" s="12"/>
      <c r="AD2760" s="12"/>
      <c r="AK2760" s="12"/>
      <c r="AL2760" s="30"/>
      <c r="AM2760" s="32"/>
      <c r="AQ2760" s="12"/>
      <c r="AR2760" s="12"/>
      <c r="AS2760" s="12"/>
      <c r="AZ2760" s="49"/>
      <c r="BA2760" s="30"/>
      <c r="BB2760" s="12"/>
      <c r="BF2760" s="12"/>
      <c r="BG2760" s="12"/>
      <c r="BH2760" s="12"/>
      <c r="BO2760" s="7"/>
      <c r="BP2760" s="7"/>
      <c r="BQ2760" s="7"/>
      <c r="BU2760" s="7"/>
      <c r="BV2760" s="7"/>
      <c r="BW2760" s="7"/>
      <c r="CD2760" s="7"/>
      <c r="CE2760" s="7"/>
      <c r="CF2760" s="7"/>
      <c r="CJ2760" s="7"/>
      <c r="CK2760" s="7"/>
      <c r="CL2760" s="7"/>
    </row>
    <row r="2761" spans="1:90">
      <c r="A2761" s="11"/>
      <c r="B2761" s="373"/>
      <c r="C2761" s="373"/>
      <c r="D2761" s="373"/>
      <c r="E2761" s="13"/>
      <c r="F2761" s="11"/>
      <c r="G2761" s="25"/>
      <c r="H2761" s="31"/>
      <c r="I2761" s="30"/>
      <c r="M2761" s="25"/>
      <c r="N2761" s="31"/>
      <c r="O2761" s="30"/>
      <c r="V2761" s="12"/>
      <c r="W2761" s="12"/>
      <c r="X2761" s="14"/>
      <c r="AB2761" s="25"/>
      <c r="AC2761" s="12"/>
      <c r="AD2761" s="12"/>
      <c r="AK2761" s="12"/>
      <c r="AL2761" s="30"/>
      <c r="AM2761" s="32"/>
      <c r="AQ2761" s="12"/>
      <c r="AR2761" s="12"/>
      <c r="AS2761" s="12"/>
      <c r="AZ2761" s="49"/>
      <c r="BA2761" s="30"/>
      <c r="BB2761" s="12"/>
      <c r="BF2761" s="12"/>
      <c r="BG2761" s="12"/>
      <c r="BH2761" s="12"/>
      <c r="BO2761" s="7"/>
      <c r="BP2761" s="7"/>
      <c r="BQ2761" s="7"/>
      <c r="BU2761" s="7"/>
      <c r="BV2761" s="7"/>
      <c r="BW2761" s="7"/>
      <c r="CD2761" s="7"/>
      <c r="CE2761" s="7"/>
      <c r="CF2761" s="7"/>
      <c r="CJ2761" s="7"/>
      <c r="CK2761" s="7"/>
      <c r="CL2761" s="7"/>
    </row>
    <row r="2762" spans="1:90">
      <c r="A2762" s="11"/>
      <c r="B2762" s="373"/>
      <c r="C2762" s="373"/>
      <c r="D2762" s="373"/>
      <c r="E2762" s="13"/>
      <c r="F2762" s="11"/>
      <c r="G2762" s="25"/>
      <c r="H2762" s="31"/>
      <c r="I2762" s="30"/>
      <c r="M2762" s="25"/>
      <c r="N2762" s="31"/>
      <c r="O2762" s="30"/>
      <c r="V2762" s="12"/>
      <c r="W2762" s="12"/>
      <c r="X2762" s="14"/>
      <c r="AB2762" s="25"/>
      <c r="AC2762" s="12"/>
      <c r="AD2762" s="12"/>
      <c r="AK2762" s="12"/>
      <c r="AL2762" s="30"/>
      <c r="AM2762" s="32"/>
      <c r="AQ2762" s="12"/>
      <c r="AR2762" s="12"/>
      <c r="AS2762" s="12"/>
      <c r="AZ2762" s="49"/>
      <c r="BA2762" s="30"/>
      <c r="BB2762" s="12"/>
      <c r="BF2762" s="12"/>
      <c r="BG2762" s="12"/>
      <c r="BH2762" s="12"/>
      <c r="BO2762" s="7"/>
      <c r="BP2762" s="7"/>
      <c r="BQ2762" s="7"/>
      <c r="BU2762" s="7"/>
      <c r="BV2762" s="7"/>
      <c r="BW2762" s="7"/>
      <c r="CD2762" s="7"/>
      <c r="CE2762" s="7"/>
      <c r="CF2762" s="7"/>
      <c r="CJ2762" s="7"/>
      <c r="CK2762" s="7"/>
      <c r="CL2762" s="7"/>
    </row>
    <row r="2763" spans="1:90">
      <c r="A2763" s="11"/>
      <c r="B2763" s="373"/>
      <c r="C2763" s="373"/>
      <c r="D2763" s="373"/>
      <c r="E2763" s="13"/>
      <c r="F2763" s="11"/>
      <c r="G2763" s="25"/>
      <c r="H2763" s="31"/>
      <c r="I2763" s="30"/>
      <c r="M2763" s="25"/>
      <c r="N2763" s="31"/>
      <c r="O2763" s="30"/>
      <c r="V2763" s="12"/>
      <c r="W2763" s="12"/>
      <c r="X2763" s="14"/>
      <c r="AB2763" s="25"/>
      <c r="AC2763" s="12"/>
      <c r="AD2763" s="12"/>
      <c r="AK2763" s="12"/>
      <c r="AL2763" s="30"/>
      <c r="AM2763" s="32"/>
      <c r="AQ2763" s="12"/>
      <c r="AR2763" s="12"/>
      <c r="AS2763" s="12"/>
      <c r="AZ2763" s="49"/>
      <c r="BA2763" s="30"/>
      <c r="BB2763" s="12"/>
      <c r="BF2763" s="12"/>
      <c r="BG2763" s="12"/>
      <c r="BH2763" s="12"/>
      <c r="BO2763" s="7"/>
      <c r="BP2763" s="7"/>
      <c r="BQ2763" s="7"/>
      <c r="BU2763" s="7"/>
      <c r="BV2763" s="7"/>
      <c r="BW2763" s="7"/>
      <c r="CD2763" s="7"/>
      <c r="CE2763" s="7"/>
      <c r="CF2763" s="7"/>
      <c r="CJ2763" s="7"/>
      <c r="CK2763" s="7"/>
      <c r="CL2763" s="7"/>
    </row>
    <row r="2764" spans="1:90">
      <c r="A2764" s="11"/>
      <c r="B2764" s="373"/>
      <c r="C2764" s="373"/>
      <c r="D2764" s="373"/>
      <c r="E2764" s="13"/>
      <c r="F2764" s="11"/>
      <c r="G2764" s="25"/>
      <c r="H2764" s="31"/>
      <c r="I2764" s="30"/>
      <c r="M2764" s="25"/>
      <c r="N2764" s="31"/>
      <c r="O2764" s="30"/>
      <c r="V2764" s="12"/>
      <c r="W2764" s="12"/>
      <c r="X2764" s="14"/>
      <c r="AB2764" s="25"/>
      <c r="AC2764" s="12"/>
      <c r="AD2764" s="12"/>
      <c r="AK2764" s="12"/>
      <c r="AL2764" s="30"/>
      <c r="AM2764" s="32"/>
      <c r="AQ2764" s="12"/>
      <c r="AR2764" s="12"/>
      <c r="AS2764" s="12"/>
      <c r="AZ2764" s="49"/>
      <c r="BA2764" s="30"/>
      <c r="BB2764" s="12"/>
      <c r="BF2764" s="12"/>
      <c r="BG2764" s="12"/>
      <c r="BH2764" s="12"/>
      <c r="BO2764" s="7"/>
      <c r="BP2764" s="7"/>
      <c r="BQ2764" s="7"/>
      <c r="BU2764" s="7"/>
      <c r="BV2764" s="7"/>
      <c r="BW2764" s="7"/>
      <c r="CD2764" s="7"/>
      <c r="CE2764" s="7"/>
      <c r="CF2764" s="7"/>
      <c r="CJ2764" s="7"/>
      <c r="CK2764" s="7"/>
      <c r="CL2764" s="7"/>
    </row>
    <row r="2765" spans="1:90">
      <c r="A2765" s="11"/>
      <c r="B2765" s="373"/>
      <c r="C2765" s="373"/>
      <c r="D2765" s="373"/>
      <c r="E2765" s="13"/>
      <c r="F2765" s="11"/>
      <c r="G2765" s="25"/>
      <c r="H2765" s="31"/>
      <c r="I2765" s="30"/>
      <c r="M2765" s="25"/>
      <c r="N2765" s="31"/>
      <c r="O2765" s="30"/>
      <c r="V2765" s="12"/>
      <c r="W2765" s="12"/>
      <c r="X2765" s="14"/>
      <c r="AB2765" s="25"/>
      <c r="AC2765" s="12"/>
      <c r="AD2765" s="12"/>
      <c r="AK2765" s="12"/>
      <c r="AL2765" s="30"/>
      <c r="AM2765" s="32"/>
      <c r="AQ2765" s="12"/>
      <c r="AR2765" s="12"/>
      <c r="AS2765" s="12"/>
      <c r="AZ2765" s="49"/>
      <c r="BA2765" s="30"/>
      <c r="BB2765" s="12"/>
      <c r="BF2765" s="12"/>
      <c r="BG2765" s="12"/>
      <c r="BH2765" s="12"/>
      <c r="BO2765" s="7"/>
      <c r="BP2765" s="7"/>
      <c r="BQ2765" s="7"/>
      <c r="BU2765" s="7"/>
      <c r="BV2765" s="7"/>
      <c r="BW2765" s="7"/>
      <c r="CD2765" s="7"/>
      <c r="CE2765" s="7"/>
      <c r="CF2765" s="7"/>
      <c r="CJ2765" s="7"/>
      <c r="CK2765" s="7"/>
      <c r="CL2765" s="7"/>
    </row>
    <row r="2766" spans="1:90">
      <c r="A2766" s="11"/>
      <c r="B2766" s="373"/>
      <c r="C2766" s="373"/>
      <c r="D2766" s="373"/>
      <c r="E2766" s="13"/>
      <c r="F2766" s="11"/>
      <c r="G2766" s="25"/>
      <c r="H2766" s="31"/>
      <c r="I2766" s="30"/>
      <c r="M2766" s="25"/>
      <c r="N2766" s="31"/>
      <c r="O2766" s="30"/>
      <c r="V2766" s="12"/>
      <c r="W2766" s="12"/>
      <c r="X2766" s="14"/>
      <c r="AB2766" s="25"/>
      <c r="AC2766" s="12"/>
      <c r="AD2766" s="12"/>
      <c r="AK2766" s="12"/>
      <c r="AL2766" s="30"/>
      <c r="AM2766" s="32"/>
      <c r="AQ2766" s="12"/>
      <c r="AR2766" s="12"/>
      <c r="AS2766" s="12"/>
      <c r="AZ2766" s="49"/>
      <c r="BA2766" s="30"/>
      <c r="BB2766" s="12"/>
      <c r="BF2766" s="12"/>
      <c r="BG2766" s="12"/>
      <c r="BH2766" s="12"/>
      <c r="BO2766" s="7"/>
      <c r="BP2766" s="7"/>
      <c r="BQ2766" s="7"/>
      <c r="BU2766" s="7"/>
      <c r="BV2766" s="7"/>
      <c r="BW2766" s="7"/>
      <c r="CD2766" s="7"/>
      <c r="CE2766" s="7"/>
      <c r="CF2766" s="7"/>
      <c r="CJ2766" s="7"/>
      <c r="CK2766" s="7"/>
      <c r="CL2766" s="7"/>
    </row>
    <row r="2767" spans="1:90">
      <c r="A2767" s="11"/>
      <c r="B2767" s="373"/>
      <c r="C2767" s="373"/>
      <c r="D2767" s="373"/>
      <c r="E2767" s="13"/>
      <c r="F2767" s="11"/>
      <c r="G2767" s="25"/>
      <c r="H2767" s="31"/>
      <c r="I2767" s="30"/>
      <c r="M2767" s="25"/>
      <c r="N2767" s="31"/>
      <c r="O2767" s="30"/>
      <c r="V2767" s="12"/>
      <c r="W2767" s="12"/>
      <c r="X2767" s="14"/>
      <c r="AB2767" s="25"/>
      <c r="AC2767" s="12"/>
      <c r="AD2767" s="12"/>
      <c r="AK2767" s="12"/>
      <c r="AL2767" s="30"/>
      <c r="AM2767" s="32"/>
      <c r="AQ2767" s="12"/>
      <c r="AR2767" s="12"/>
      <c r="AS2767" s="12"/>
      <c r="AZ2767" s="49"/>
      <c r="BA2767" s="30"/>
      <c r="BB2767" s="12"/>
      <c r="BF2767" s="12"/>
      <c r="BG2767" s="12"/>
      <c r="BH2767" s="12"/>
      <c r="BO2767" s="7"/>
      <c r="BP2767" s="7"/>
      <c r="BQ2767" s="7"/>
      <c r="BU2767" s="7"/>
      <c r="BV2767" s="7"/>
      <c r="BW2767" s="7"/>
      <c r="CD2767" s="7"/>
      <c r="CE2767" s="7"/>
      <c r="CF2767" s="7"/>
      <c r="CJ2767" s="7"/>
      <c r="CK2767" s="7"/>
      <c r="CL2767" s="7"/>
    </row>
    <row r="2768" spans="1:90">
      <c r="A2768" s="11"/>
      <c r="B2768" s="373"/>
      <c r="C2768" s="373"/>
      <c r="D2768" s="373"/>
      <c r="E2768" s="13"/>
      <c r="F2768" s="11"/>
      <c r="G2768" s="25"/>
      <c r="H2768" s="31"/>
      <c r="I2768" s="30"/>
      <c r="M2768" s="25"/>
      <c r="N2768" s="31"/>
      <c r="O2768" s="30"/>
      <c r="V2768" s="12"/>
      <c r="W2768" s="12"/>
      <c r="X2768" s="14"/>
      <c r="AB2768" s="25"/>
      <c r="AC2768" s="12"/>
      <c r="AD2768" s="12"/>
      <c r="AK2768" s="12"/>
      <c r="AL2768" s="30"/>
      <c r="AM2768" s="32"/>
      <c r="AQ2768" s="12"/>
      <c r="AR2768" s="12"/>
      <c r="AS2768" s="12"/>
      <c r="AZ2768" s="49"/>
      <c r="BA2768" s="30"/>
      <c r="BB2768" s="12"/>
      <c r="BF2768" s="12"/>
      <c r="BG2768" s="12"/>
      <c r="BH2768" s="12"/>
      <c r="BO2768" s="7"/>
      <c r="BP2768" s="7"/>
      <c r="BQ2768" s="7"/>
      <c r="BU2768" s="7"/>
      <c r="BV2768" s="7"/>
      <c r="BW2768" s="7"/>
      <c r="CD2768" s="7"/>
      <c r="CE2768" s="7"/>
      <c r="CF2768" s="7"/>
      <c r="CJ2768" s="7"/>
      <c r="CK2768" s="7"/>
      <c r="CL2768" s="7"/>
    </row>
    <row r="2769" spans="1:90">
      <c r="A2769" s="11"/>
      <c r="B2769" s="373"/>
      <c r="C2769" s="373"/>
      <c r="D2769" s="373"/>
      <c r="E2769" s="13"/>
      <c r="F2769" s="11"/>
      <c r="G2769" s="25"/>
      <c r="H2769" s="31"/>
      <c r="I2769" s="30"/>
      <c r="M2769" s="25"/>
      <c r="N2769" s="31"/>
      <c r="O2769" s="30"/>
      <c r="V2769" s="12"/>
      <c r="W2769" s="12"/>
      <c r="X2769" s="14"/>
      <c r="AB2769" s="25"/>
      <c r="AC2769" s="12"/>
      <c r="AD2769" s="12"/>
      <c r="AK2769" s="12"/>
      <c r="AL2769" s="30"/>
      <c r="AM2769" s="32"/>
      <c r="AQ2769" s="12"/>
      <c r="AR2769" s="12"/>
      <c r="AS2769" s="12"/>
      <c r="AZ2769" s="49"/>
      <c r="BA2769" s="30"/>
      <c r="BB2769" s="12"/>
      <c r="BF2769" s="12"/>
      <c r="BG2769" s="12"/>
      <c r="BH2769" s="12"/>
      <c r="BO2769" s="7"/>
      <c r="BP2769" s="7"/>
      <c r="BQ2769" s="7"/>
      <c r="BU2769" s="7"/>
      <c r="BV2769" s="7"/>
      <c r="BW2769" s="7"/>
      <c r="CD2769" s="7"/>
      <c r="CE2769" s="7"/>
      <c r="CF2769" s="7"/>
      <c r="CJ2769" s="7"/>
      <c r="CK2769" s="7"/>
      <c r="CL2769" s="7"/>
    </row>
    <row r="2770" spans="1:90">
      <c r="A2770" s="11"/>
      <c r="B2770" s="373"/>
      <c r="C2770" s="373"/>
      <c r="D2770" s="373"/>
      <c r="E2770" s="13"/>
      <c r="F2770" s="11"/>
      <c r="G2770" s="25"/>
      <c r="H2770" s="31"/>
      <c r="I2770" s="30"/>
      <c r="M2770" s="25"/>
      <c r="N2770" s="31"/>
      <c r="O2770" s="30"/>
      <c r="V2770" s="12"/>
      <c r="W2770" s="12"/>
      <c r="X2770" s="14"/>
      <c r="AB2770" s="25"/>
      <c r="AC2770" s="12"/>
      <c r="AD2770" s="12"/>
      <c r="AK2770" s="12"/>
      <c r="AL2770" s="30"/>
      <c r="AM2770" s="32"/>
      <c r="AQ2770" s="12"/>
      <c r="AR2770" s="12"/>
      <c r="AS2770" s="12"/>
      <c r="AZ2770" s="49"/>
      <c r="BA2770" s="30"/>
      <c r="BB2770" s="12"/>
      <c r="BF2770" s="12"/>
      <c r="BG2770" s="12"/>
      <c r="BH2770" s="12"/>
      <c r="BO2770" s="7"/>
      <c r="BP2770" s="7"/>
      <c r="BQ2770" s="7"/>
      <c r="BU2770" s="7"/>
      <c r="BV2770" s="7"/>
      <c r="BW2770" s="7"/>
      <c r="CD2770" s="7"/>
      <c r="CE2770" s="7"/>
      <c r="CF2770" s="7"/>
      <c r="CJ2770" s="7"/>
      <c r="CK2770" s="7"/>
      <c r="CL2770" s="7"/>
    </row>
    <row r="2771" spans="1:90">
      <c r="A2771" s="11"/>
      <c r="B2771" s="373"/>
      <c r="C2771" s="373"/>
      <c r="D2771" s="373"/>
      <c r="E2771" s="13"/>
      <c r="F2771" s="11"/>
      <c r="G2771" s="25"/>
      <c r="H2771" s="31"/>
      <c r="I2771" s="30"/>
      <c r="M2771" s="25"/>
      <c r="N2771" s="31"/>
      <c r="O2771" s="30"/>
      <c r="V2771" s="12"/>
      <c r="W2771" s="12"/>
      <c r="X2771" s="14"/>
      <c r="AB2771" s="25"/>
      <c r="AC2771" s="12"/>
      <c r="AD2771" s="12"/>
      <c r="AK2771" s="12"/>
      <c r="AL2771" s="30"/>
      <c r="AM2771" s="32"/>
      <c r="AQ2771" s="12"/>
      <c r="AR2771" s="12"/>
      <c r="AS2771" s="12"/>
      <c r="AZ2771" s="49"/>
      <c r="BA2771" s="30"/>
      <c r="BB2771" s="12"/>
      <c r="BF2771" s="12"/>
      <c r="BG2771" s="12"/>
      <c r="BH2771" s="12"/>
      <c r="BO2771" s="7"/>
      <c r="BP2771" s="7"/>
      <c r="BQ2771" s="7"/>
      <c r="BU2771" s="7"/>
      <c r="BV2771" s="7"/>
      <c r="BW2771" s="7"/>
      <c r="CD2771" s="7"/>
      <c r="CE2771" s="7"/>
      <c r="CF2771" s="7"/>
      <c r="CJ2771" s="7"/>
      <c r="CK2771" s="7"/>
      <c r="CL2771" s="7"/>
    </row>
    <row r="2772" spans="1:90">
      <c r="A2772" s="11"/>
      <c r="B2772" s="373"/>
      <c r="C2772" s="373"/>
      <c r="D2772" s="373"/>
      <c r="E2772" s="13"/>
      <c r="F2772" s="11"/>
      <c r="G2772" s="25"/>
      <c r="H2772" s="31"/>
      <c r="I2772" s="30"/>
      <c r="M2772" s="25"/>
      <c r="N2772" s="31"/>
      <c r="O2772" s="30"/>
      <c r="V2772" s="12"/>
      <c r="W2772" s="12"/>
      <c r="X2772" s="14"/>
      <c r="AB2772" s="25"/>
      <c r="AC2772" s="12"/>
      <c r="AD2772" s="12"/>
      <c r="AK2772" s="12"/>
      <c r="AL2772" s="30"/>
      <c r="AM2772" s="32"/>
      <c r="AQ2772" s="12"/>
      <c r="AR2772" s="12"/>
      <c r="AS2772" s="12"/>
      <c r="AZ2772" s="49"/>
      <c r="BA2772" s="30"/>
      <c r="BB2772" s="12"/>
      <c r="BF2772" s="12"/>
      <c r="BG2772" s="12"/>
      <c r="BH2772" s="12"/>
      <c r="BO2772" s="7"/>
      <c r="BP2772" s="7"/>
      <c r="BQ2772" s="7"/>
      <c r="BU2772" s="7"/>
      <c r="BV2772" s="7"/>
      <c r="BW2772" s="7"/>
      <c r="CD2772" s="7"/>
      <c r="CE2772" s="7"/>
      <c r="CF2772" s="7"/>
      <c r="CJ2772" s="7"/>
      <c r="CK2772" s="7"/>
      <c r="CL2772" s="7"/>
    </row>
    <row r="2773" spans="1:90">
      <c r="A2773" s="11"/>
      <c r="B2773" s="373"/>
      <c r="C2773" s="373"/>
      <c r="D2773" s="373"/>
      <c r="E2773" s="13"/>
      <c r="F2773" s="11"/>
      <c r="G2773" s="25"/>
      <c r="H2773" s="31"/>
      <c r="I2773" s="30"/>
      <c r="M2773" s="25"/>
      <c r="N2773" s="31"/>
      <c r="O2773" s="30"/>
      <c r="V2773" s="12"/>
      <c r="W2773" s="12"/>
      <c r="X2773" s="14"/>
      <c r="AB2773" s="25"/>
      <c r="AC2773" s="12"/>
      <c r="AD2773" s="12"/>
      <c r="AK2773" s="12"/>
      <c r="AL2773" s="30"/>
      <c r="AM2773" s="32"/>
      <c r="AQ2773" s="12"/>
      <c r="AR2773" s="12"/>
      <c r="AS2773" s="12"/>
      <c r="AZ2773" s="49"/>
      <c r="BA2773" s="30"/>
      <c r="BB2773" s="12"/>
      <c r="BF2773" s="12"/>
      <c r="BG2773" s="12"/>
      <c r="BH2773" s="12"/>
      <c r="BO2773" s="7"/>
      <c r="BP2773" s="7"/>
      <c r="BQ2773" s="7"/>
      <c r="BU2773" s="7"/>
      <c r="BV2773" s="7"/>
      <c r="BW2773" s="7"/>
      <c r="CD2773" s="7"/>
      <c r="CE2773" s="7"/>
      <c r="CF2773" s="7"/>
      <c r="CJ2773" s="7"/>
      <c r="CK2773" s="7"/>
      <c r="CL2773" s="7"/>
    </row>
    <row r="2774" spans="1:90">
      <c r="A2774" s="11"/>
      <c r="B2774" s="373"/>
      <c r="C2774" s="373"/>
      <c r="D2774" s="373"/>
      <c r="E2774" s="13"/>
      <c r="F2774" s="11"/>
      <c r="G2774" s="25"/>
      <c r="H2774" s="31"/>
      <c r="I2774" s="30"/>
      <c r="M2774" s="25"/>
      <c r="N2774" s="31"/>
      <c r="O2774" s="30"/>
      <c r="V2774" s="12"/>
      <c r="W2774" s="12"/>
      <c r="X2774" s="14"/>
      <c r="AB2774" s="25"/>
      <c r="AC2774" s="12"/>
      <c r="AD2774" s="12"/>
      <c r="AK2774" s="12"/>
      <c r="AL2774" s="30"/>
      <c r="AM2774" s="32"/>
      <c r="AQ2774" s="12"/>
      <c r="AR2774" s="12"/>
      <c r="AS2774" s="12"/>
      <c r="AZ2774" s="49"/>
      <c r="BA2774" s="30"/>
      <c r="BB2774" s="12"/>
      <c r="BF2774" s="12"/>
      <c r="BG2774" s="12"/>
      <c r="BH2774" s="12"/>
      <c r="BO2774" s="7"/>
      <c r="BP2774" s="7"/>
      <c r="BQ2774" s="7"/>
      <c r="BU2774" s="7"/>
      <c r="BV2774" s="7"/>
      <c r="BW2774" s="7"/>
      <c r="CD2774" s="7"/>
      <c r="CE2774" s="7"/>
      <c r="CF2774" s="7"/>
      <c r="CJ2774" s="7"/>
      <c r="CK2774" s="7"/>
      <c r="CL2774" s="7"/>
    </row>
    <row r="2775" spans="1:90">
      <c r="A2775" s="11"/>
      <c r="B2775" s="373"/>
      <c r="C2775" s="373"/>
      <c r="D2775" s="373"/>
      <c r="E2775" s="13"/>
      <c r="F2775" s="11"/>
      <c r="G2775" s="25"/>
      <c r="H2775" s="31"/>
      <c r="I2775" s="30"/>
      <c r="M2775" s="25"/>
      <c r="N2775" s="31"/>
      <c r="O2775" s="30"/>
      <c r="V2775" s="12"/>
      <c r="W2775" s="12"/>
      <c r="X2775" s="14"/>
      <c r="AB2775" s="25"/>
      <c r="AC2775" s="12"/>
      <c r="AD2775" s="12"/>
      <c r="AK2775" s="12"/>
      <c r="AL2775" s="30"/>
      <c r="AM2775" s="32"/>
      <c r="AQ2775" s="12"/>
      <c r="AR2775" s="12"/>
      <c r="AS2775" s="12"/>
      <c r="AZ2775" s="49"/>
      <c r="BA2775" s="30"/>
      <c r="BB2775" s="12"/>
      <c r="BF2775" s="12"/>
      <c r="BG2775" s="12"/>
      <c r="BH2775" s="12"/>
      <c r="BO2775" s="7"/>
      <c r="BP2775" s="7"/>
      <c r="BQ2775" s="7"/>
      <c r="BU2775" s="7"/>
      <c r="BV2775" s="7"/>
      <c r="BW2775" s="7"/>
      <c r="CD2775" s="7"/>
      <c r="CE2775" s="7"/>
      <c r="CF2775" s="7"/>
      <c r="CJ2775" s="7"/>
      <c r="CK2775" s="7"/>
      <c r="CL2775" s="7"/>
    </row>
    <row r="2776" spans="1:90">
      <c r="A2776" s="11"/>
      <c r="B2776" s="373"/>
      <c r="C2776" s="373"/>
      <c r="D2776" s="373"/>
      <c r="E2776" s="13"/>
      <c r="F2776" s="11"/>
      <c r="G2776" s="25"/>
      <c r="H2776" s="31"/>
      <c r="I2776" s="30"/>
      <c r="M2776" s="25"/>
      <c r="N2776" s="31"/>
      <c r="O2776" s="30"/>
      <c r="V2776" s="12"/>
      <c r="W2776" s="12"/>
      <c r="X2776" s="14"/>
      <c r="AB2776" s="25"/>
      <c r="AC2776" s="12"/>
      <c r="AD2776" s="12"/>
      <c r="AK2776" s="12"/>
      <c r="AL2776" s="30"/>
      <c r="AM2776" s="32"/>
      <c r="AQ2776" s="12"/>
      <c r="AR2776" s="12"/>
      <c r="AS2776" s="12"/>
      <c r="AZ2776" s="49"/>
      <c r="BA2776" s="30"/>
      <c r="BB2776" s="12"/>
      <c r="BF2776" s="12"/>
      <c r="BG2776" s="12"/>
      <c r="BH2776" s="12"/>
      <c r="BO2776" s="7"/>
      <c r="BP2776" s="7"/>
      <c r="BQ2776" s="7"/>
      <c r="BU2776" s="7"/>
      <c r="BV2776" s="7"/>
      <c r="BW2776" s="7"/>
      <c r="CD2776" s="7"/>
      <c r="CE2776" s="7"/>
      <c r="CF2776" s="7"/>
      <c r="CJ2776" s="7"/>
      <c r="CK2776" s="7"/>
      <c r="CL2776" s="7"/>
    </row>
    <row r="2777" spans="1:90">
      <c r="A2777" s="11"/>
      <c r="B2777" s="373"/>
      <c r="C2777" s="373"/>
      <c r="D2777" s="373"/>
      <c r="E2777" s="13"/>
      <c r="F2777" s="11"/>
      <c r="G2777" s="25"/>
      <c r="H2777" s="31"/>
      <c r="I2777" s="30"/>
      <c r="M2777" s="25"/>
      <c r="N2777" s="31"/>
      <c r="O2777" s="30"/>
      <c r="V2777" s="12"/>
      <c r="W2777" s="12"/>
      <c r="X2777" s="14"/>
      <c r="AB2777" s="25"/>
      <c r="AC2777" s="12"/>
      <c r="AD2777" s="12"/>
      <c r="AK2777" s="12"/>
      <c r="AL2777" s="30"/>
      <c r="AM2777" s="32"/>
      <c r="AQ2777" s="12"/>
      <c r="AR2777" s="12"/>
      <c r="AS2777" s="12"/>
      <c r="AZ2777" s="49"/>
      <c r="BA2777" s="30"/>
      <c r="BB2777" s="12"/>
      <c r="BF2777" s="12"/>
      <c r="BG2777" s="12"/>
      <c r="BH2777" s="12"/>
      <c r="BO2777" s="7"/>
      <c r="BP2777" s="7"/>
      <c r="BQ2777" s="7"/>
      <c r="BU2777" s="7"/>
      <c r="BV2777" s="7"/>
      <c r="BW2777" s="7"/>
      <c r="CD2777" s="7"/>
      <c r="CE2777" s="7"/>
      <c r="CF2777" s="7"/>
      <c r="CJ2777" s="7"/>
      <c r="CK2777" s="7"/>
      <c r="CL2777" s="7"/>
    </row>
    <row r="2778" spans="1:90">
      <c r="A2778" s="11"/>
      <c r="B2778" s="373"/>
      <c r="C2778" s="373"/>
      <c r="D2778" s="373"/>
      <c r="E2778" s="13"/>
      <c r="F2778" s="11"/>
      <c r="G2778" s="25"/>
      <c r="H2778" s="31"/>
      <c r="I2778" s="30"/>
      <c r="M2778" s="25"/>
      <c r="N2778" s="31"/>
      <c r="O2778" s="30"/>
      <c r="V2778" s="12"/>
      <c r="W2778" s="12"/>
      <c r="X2778" s="14"/>
      <c r="AB2778" s="25"/>
      <c r="AC2778" s="12"/>
      <c r="AD2778" s="12"/>
      <c r="AK2778" s="12"/>
      <c r="AL2778" s="30"/>
      <c r="AM2778" s="32"/>
      <c r="AQ2778" s="12"/>
      <c r="AR2778" s="12"/>
      <c r="AS2778" s="12"/>
      <c r="AZ2778" s="49"/>
      <c r="BA2778" s="30"/>
      <c r="BB2778" s="12"/>
      <c r="BF2778" s="12"/>
      <c r="BG2778" s="12"/>
      <c r="BH2778" s="12"/>
      <c r="BO2778" s="7"/>
      <c r="BP2778" s="7"/>
      <c r="BQ2778" s="7"/>
      <c r="BU2778" s="7"/>
      <c r="BV2778" s="7"/>
      <c r="BW2778" s="7"/>
      <c r="CD2778" s="7"/>
      <c r="CE2778" s="7"/>
      <c r="CF2778" s="7"/>
      <c r="CJ2778" s="7"/>
      <c r="CK2778" s="7"/>
      <c r="CL2778" s="7"/>
    </row>
    <row r="2779" spans="1:90">
      <c r="A2779" s="11"/>
      <c r="B2779" s="373"/>
      <c r="C2779" s="373"/>
      <c r="D2779" s="373"/>
      <c r="E2779" s="13"/>
      <c r="F2779" s="11"/>
      <c r="G2779" s="25"/>
      <c r="H2779" s="31"/>
      <c r="I2779" s="30"/>
      <c r="M2779" s="25"/>
      <c r="N2779" s="31"/>
      <c r="O2779" s="30"/>
      <c r="V2779" s="12"/>
      <c r="W2779" s="12"/>
      <c r="X2779" s="14"/>
      <c r="AB2779" s="25"/>
      <c r="AC2779" s="12"/>
      <c r="AD2779" s="12"/>
      <c r="AK2779" s="12"/>
      <c r="AL2779" s="30"/>
      <c r="AM2779" s="32"/>
      <c r="AQ2779" s="12"/>
      <c r="AR2779" s="12"/>
      <c r="AS2779" s="12"/>
      <c r="AZ2779" s="49"/>
      <c r="BA2779" s="30"/>
      <c r="BB2779" s="12"/>
      <c r="BF2779" s="12"/>
      <c r="BG2779" s="12"/>
      <c r="BH2779" s="12"/>
      <c r="BO2779" s="7"/>
      <c r="BP2779" s="7"/>
      <c r="BQ2779" s="7"/>
      <c r="BU2779" s="7"/>
      <c r="BV2779" s="7"/>
      <c r="BW2779" s="7"/>
      <c r="CD2779" s="7"/>
      <c r="CE2779" s="7"/>
      <c r="CF2779" s="7"/>
      <c r="CJ2779" s="7"/>
      <c r="CK2779" s="7"/>
      <c r="CL2779" s="7"/>
    </row>
    <row r="2780" spans="1:90">
      <c r="A2780" s="11"/>
      <c r="B2780" s="373"/>
      <c r="C2780" s="373"/>
      <c r="D2780" s="373"/>
      <c r="E2780" s="13"/>
      <c r="F2780" s="11"/>
      <c r="G2780" s="25"/>
      <c r="H2780" s="31"/>
      <c r="I2780" s="30"/>
      <c r="M2780" s="25"/>
      <c r="N2780" s="31"/>
      <c r="O2780" s="30"/>
      <c r="V2780" s="12"/>
      <c r="W2780" s="12"/>
      <c r="X2780" s="14"/>
      <c r="AB2780" s="25"/>
      <c r="AC2780" s="12"/>
      <c r="AD2780" s="12"/>
      <c r="AK2780" s="12"/>
      <c r="AL2780" s="30"/>
      <c r="AM2780" s="32"/>
      <c r="AQ2780" s="12"/>
      <c r="AR2780" s="12"/>
      <c r="AS2780" s="12"/>
      <c r="AZ2780" s="49"/>
      <c r="BA2780" s="30"/>
      <c r="BB2780" s="12"/>
      <c r="BF2780" s="12"/>
      <c r="BG2780" s="12"/>
      <c r="BH2780" s="12"/>
      <c r="BO2780" s="7"/>
      <c r="BP2780" s="7"/>
      <c r="BQ2780" s="7"/>
      <c r="BU2780" s="7"/>
      <c r="BV2780" s="7"/>
      <c r="BW2780" s="7"/>
      <c r="CD2780" s="7"/>
      <c r="CE2780" s="7"/>
      <c r="CF2780" s="7"/>
      <c r="CJ2780" s="7"/>
      <c r="CK2780" s="7"/>
      <c r="CL2780" s="7"/>
    </row>
    <row r="2781" spans="1:90">
      <c r="A2781" s="11"/>
      <c r="B2781" s="373"/>
      <c r="C2781" s="373"/>
      <c r="D2781" s="373"/>
      <c r="E2781" s="13"/>
      <c r="F2781" s="11"/>
      <c r="G2781" s="25"/>
      <c r="H2781" s="31"/>
      <c r="I2781" s="30"/>
      <c r="M2781" s="25"/>
      <c r="N2781" s="31"/>
      <c r="O2781" s="30"/>
      <c r="V2781" s="12"/>
      <c r="W2781" s="12"/>
      <c r="X2781" s="14"/>
      <c r="AB2781" s="25"/>
      <c r="AC2781" s="12"/>
      <c r="AD2781" s="12"/>
      <c r="AK2781" s="12"/>
      <c r="AL2781" s="30"/>
      <c r="AM2781" s="32"/>
      <c r="AQ2781" s="12"/>
      <c r="AR2781" s="12"/>
      <c r="AS2781" s="12"/>
      <c r="AZ2781" s="49"/>
      <c r="BA2781" s="30"/>
      <c r="BB2781" s="12"/>
      <c r="BF2781" s="12"/>
      <c r="BG2781" s="12"/>
      <c r="BH2781" s="12"/>
      <c r="BO2781" s="7"/>
      <c r="BP2781" s="7"/>
      <c r="BQ2781" s="7"/>
      <c r="BU2781" s="7"/>
      <c r="BV2781" s="7"/>
      <c r="BW2781" s="7"/>
      <c r="CD2781" s="7"/>
      <c r="CE2781" s="7"/>
      <c r="CF2781" s="7"/>
      <c r="CJ2781" s="7"/>
      <c r="CK2781" s="7"/>
      <c r="CL2781" s="7"/>
    </row>
    <row r="2782" spans="1:90">
      <c r="A2782" s="11"/>
      <c r="B2782" s="373"/>
      <c r="C2782" s="373"/>
      <c r="D2782" s="373"/>
      <c r="E2782" s="13"/>
      <c r="F2782" s="11"/>
      <c r="G2782" s="25"/>
      <c r="H2782" s="31"/>
      <c r="I2782" s="30"/>
      <c r="M2782" s="25"/>
      <c r="N2782" s="31"/>
      <c r="O2782" s="30"/>
      <c r="V2782" s="12"/>
      <c r="W2782" s="12"/>
      <c r="X2782" s="14"/>
      <c r="AB2782" s="25"/>
      <c r="AC2782" s="12"/>
      <c r="AD2782" s="12"/>
      <c r="AK2782" s="12"/>
      <c r="AL2782" s="30"/>
      <c r="AM2782" s="32"/>
      <c r="AQ2782" s="12"/>
      <c r="AR2782" s="12"/>
      <c r="AS2782" s="12"/>
      <c r="AZ2782" s="49"/>
      <c r="BA2782" s="30"/>
      <c r="BB2782" s="12"/>
      <c r="BF2782" s="12"/>
      <c r="BG2782" s="12"/>
      <c r="BH2782" s="12"/>
      <c r="BO2782" s="7"/>
      <c r="BP2782" s="7"/>
      <c r="BQ2782" s="7"/>
      <c r="BU2782" s="7"/>
      <c r="BV2782" s="7"/>
      <c r="BW2782" s="7"/>
      <c r="CD2782" s="7"/>
      <c r="CE2782" s="7"/>
      <c r="CF2782" s="7"/>
      <c r="CJ2782" s="7"/>
      <c r="CK2782" s="7"/>
      <c r="CL2782" s="7"/>
    </row>
    <row r="2783" spans="1:90">
      <c r="A2783" s="11"/>
      <c r="B2783" s="373"/>
      <c r="C2783" s="373"/>
      <c r="D2783" s="373"/>
      <c r="E2783" s="13"/>
      <c r="F2783" s="11"/>
      <c r="G2783" s="25"/>
      <c r="H2783" s="31"/>
      <c r="I2783" s="30"/>
      <c r="M2783" s="25"/>
      <c r="N2783" s="31"/>
      <c r="O2783" s="30"/>
      <c r="V2783" s="12"/>
      <c r="W2783" s="12"/>
      <c r="X2783" s="14"/>
      <c r="AB2783" s="25"/>
      <c r="AC2783" s="12"/>
      <c r="AD2783" s="12"/>
      <c r="AK2783" s="12"/>
      <c r="AL2783" s="30"/>
      <c r="AM2783" s="32"/>
      <c r="AQ2783" s="12"/>
      <c r="AR2783" s="12"/>
      <c r="AS2783" s="12"/>
      <c r="AZ2783" s="49"/>
      <c r="BA2783" s="30"/>
      <c r="BB2783" s="12"/>
      <c r="BF2783" s="12"/>
      <c r="BG2783" s="12"/>
      <c r="BH2783" s="12"/>
      <c r="BO2783" s="7"/>
      <c r="BP2783" s="7"/>
      <c r="BQ2783" s="7"/>
      <c r="BU2783" s="7"/>
      <c r="BV2783" s="7"/>
      <c r="BW2783" s="7"/>
      <c r="CD2783" s="7"/>
      <c r="CE2783" s="7"/>
      <c r="CF2783" s="7"/>
      <c r="CJ2783" s="7"/>
      <c r="CK2783" s="7"/>
      <c r="CL2783" s="7"/>
    </row>
    <row r="2784" spans="1:90">
      <c r="A2784" s="11"/>
      <c r="B2784" s="373"/>
      <c r="C2784" s="373"/>
      <c r="D2784" s="373"/>
      <c r="E2784" s="13"/>
      <c r="F2784" s="11"/>
      <c r="G2784" s="25"/>
      <c r="H2784" s="31"/>
      <c r="I2784" s="30"/>
      <c r="M2784" s="25"/>
      <c r="N2784" s="31"/>
      <c r="O2784" s="30"/>
      <c r="V2784" s="12"/>
      <c r="W2784" s="12"/>
      <c r="X2784" s="14"/>
      <c r="AB2784" s="25"/>
      <c r="AC2784" s="12"/>
      <c r="AD2784" s="12"/>
      <c r="AK2784" s="12"/>
      <c r="AL2784" s="30"/>
      <c r="AM2784" s="32"/>
      <c r="AQ2784" s="12"/>
      <c r="AR2784" s="12"/>
      <c r="AS2784" s="12"/>
      <c r="AZ2784" s="49"/>
      <c r="BA2784" s="30"/>
      <c r="BB2784" s="12"/>
      <c r="BF2784" s="12"/>
      <c r="BG2784" s="12"/>
      <c r="BH2784" s="12"/>
      <c r="BO2784" s="7"/>
      <c r="BP2784" s="7"/>
      <c r="BQ2784" s="7"/>
      <c r="BU2784" s="7"/>
      <c r="BV2784" s="7"/>
      <c r="BW2784" s="7"/>
      <c r="CD2784" s="7"/>
      <c r="CE2784" s="7"/>
      <c r="CF2784" s="7"/>
      <c r="CJ2784" s="7"/>
      <c r="CK2784" s="7"/>
      <c r="CL2784" s="7"/>
    </row>
    <row r="2785" spans="1:90">
      <c r="A2785" s="11"/>
      <c r="B2785" s="373"/>
      <c r="C2785" s="373"/>
      <c r="D2785" s="373"/>
      <c r="E2785" s="13"/>
      <c r="F2785" s="11"/>
      <c r="G2785" s="25"/>
      <c r="H2785" s="31"/>
      <c r="I2785" s="30"/>
      <c r="M2785" s="25"/>
      <c r="N2785" s="31"/>
      <c r="O2785" s="30"/>
      <c r="V2785" s="12"/>
      <c r="W2785" s="12"/>
      <c r="X2785" s="14"/>
      <c r="AB2785" s="25"/>
      <c r="AC2785" s="12"/>
      <c r="AD2785" s="12"/>
      <c r="AK2785" s="12"/>
      <c r="AL2785" s="30"/>
      <c r="AM2785" s="32"/>
      <c r="AQ2785" s="12"/>
      <c r="AR2785" s="12"/>
      <c r="AS2785" s="12"/>
      <c r="AZ2785" s="49"/>
      <c r="BA2785" s="30"/>
      <c r="BB2785" s="12"/>
      <c r="BF2785" s="12"/>
      <c r="BG2785" s="12"/>
      <c r="BH2785" s="12"/>
      <c r="BO2785" s="7"/>
      <c r="BP2785" s="7"/>
      <c r="BQ2785" s="7"/>
      <c r="BU2785" s="7"/>
      <c r="BV2785" s="7"/>
      <c r="BW2785" s="7"/>
      <c r="CD2785" s="7"/>
      <c r="CE2785" s="7"/>
      <c r="CF2785" s="7"/>
      <c r="CJ2785" s="7"/>
      <c r="CK2785" s="7"/>
      <c r="CL2785" s="7"/>
    </row>
    <row r="2786" spans="1:90">
      <c r="A2786" s="11"/>
      <c r="B2786" s="373"/>
      <c r="C2786" s="373"/>
      <c r="D2786" s="373"/>
      <c r="E2786" s="13"/>
      <c r="F2786" s="11"/>
      <c r="G2786" s="25"/>
      <c r="H2786" s="31"/>
      <c r="I2786" s="30"/>
      <c r="M2786" s="25"/>
      <c r="N2786" s="31"/>
      <c r="O2786" s="30"/>
      <c r="V2786" s="12"/>
      <c r="W2786" s="12"/>
      <c r="X2786" s="14"/>
      <c r="AB2786" s="25"/>
      <c r="AC2786" s="12"/>
      <c r="AD2786" s="12"/>
      <c r="AK2786" s="12"/>
      <c r="AL2786" s="30"/>
      <c r="AM2786" s="32"/>
      <c r="AQ2786" s="12"/>
      <c r="AR2786" s="12"/>
      <c r="AS2786" s="12"/>
      <c r="AZ2786" s="49"/>
      <c r="BA2786" s="30"/>
      <c r="BB2786" s="12"/>
      <c r="BF2786" s="12"/>
      <c r="BG2786" s="12"/>
      <c r="BH2786" s="12"/>
      <c r="BO2786" s="7"/>
      <c r="BP2786" s="7"/>
      <c r="BQ2786" s="7"/>
      <c r="BU2786" s="7"/>
      <c r="BV2786" s="7"/>
      <c r="BW2786" s="7"/>
      <c r="CD2786" s="7"/>
      <c r="CE2786" s="7"/>
      <c r="CF2786" s="7"/>
      <c r="CJ2786" s="7"/>
      <c r="CK2786" s="7"/>
      <c r="CL2786" s="7"/>
    </row>
    <row r="2787" spans="1:90">
      <c r="A2787" s="11"/>
      <c r="B2787" s="373"/>
      <c r="C2787" s="373"/>
      <c r="D2787" s="373"/>
      <c r="E2787" s="13"/>
      <c r="F2787" s="11"/>
      <c r="G2787" s="25"/>
      <c r="H2787" s="31"/>
      <c r="I2787" s="30"/>
      <c r="M2787" s="25"/>
      <c r="N2787" s="31"/>
      <c r="O2787" s="30"/>
      <c r="V2787" s="12"/>
      <c r="W2787" s="12"/>
      <c r="X2787" s="14"/>
      <c r="AB2787" s="25"/>
      <c r="AC2787" s="12"/>
      <c r="AD2787" s="12"/>
      <c r="AK2787" s="12"/>
      <c r="AL2787" s="30"/>
      <c r="AM2787" s="32"/>
      <c r="AQ2787" s="12"/>
      <c r="AR2787" s="12"/>
      <c r="AS2787" s="12"/>
      <c r="AZ2787" s="49"/>
      <c r="BA2787" s="30"/>
      <c r="BB2787" s="12"/>
      <c r="BF2787" s="12"/>
      <c r="BG2787" s="12"/>
      <c r="BH2787" s="12"/>
      <c r="BO2787" s="7"/>
      <c r="BP2787" s="7"/>
      <c r="BQ2787" s="7"/>
      <c r="BU2787" s="7"/>
      <c r="BV2787" s="7"/>
      <c r="BW2787" s="7"/>
      <c r="CD2787" s="7"/>
      <c r="CE2787" s="7"/>
      <c r="CF2787" s="7"/>
      <c r="CJ2787" s="7"/>
      <c r="CK2787" s="7"/>
      <c r="CL2787" s="7"/>
    </row>
    <row r="2788" spans="1:90">
      <c r="A2788" s="11"/>
      <c r="B2788" s="373"/>
      <c r="C2788" s="373"/>
      <c r="D2788" s="373"/>
      <c r="E2788" s="13"/>
      <c r="F2788" s="11"/>
      <c r="G2788" s="25"/>
      <c r="H2788" s="31"/>
      <c r="I2788" s="30"/>
      <c r="M2788" s="25"/>
      <c r="N2788" s="31"/>
      <c r="O2788" s="30"/>
      <c r="V2788" s="12"/>
      <c r="W2788" s="12"/>
      <c r="X2788" s="14"/>
      <c r="AB2788" s="25"/>
      <c r="AC2788" s="12"/>
      <c r="AD2788" s="12"/>
      <c r="AK2788" s="12"/>
      <c r="AL2788" s="30"/>
      <c r="AM2788" s="32"/>
      <c r="AQ2788" s="12"/>
      <c r="AR2788" s="12"/>
      <c r="AS2788" s="12"/>
      <c r="AZ2788" s="49"/>
      <c r="BA2788" s="30"/>
      <c r="BB2788" s="12"/>
      <c r="BF2788" s="12"/>
      <c r="BG2788" s="12"/>
      <c r="BH2788" s="12"/>
      <c r="BO2788" s="7"/>
      <c r="BP2788" s="7"/>
      <c r="BQ2788" s="7"/>
      <c r="BU2788" s="7"/>
      <c r="BV2788" s="7"/>
      <c r="BW2788" s="7"/>
      <c r="CD2788" s="7"/>
      <c r="CE2788" s="7"/>
      <c r="CF2788" s="7"/>
      <c r="CJ2788" s="7"/>
      <c r="CK2788" s="7"/>
      <c r="CL2788" s="7"/>
    </row>
    <row r="2789" spans="1:90">
      <c r="A2789" s="11"/>
      <c r="B2789" s="373"/>
      <c r="C2789" s="373"/>
      <c r="D2789" s="373"/>
      <c r="E2789" s="13"/>
      <c r="F2789" s="11"/>
      <c r="G2789" s="25"/>
      <c r="H2789" s="31"/>
      <c r="I2789" s="30"/>
      <c r="M2789" s="25"/>
      <c r="N2789" s="31"/>
      <c r="O2789" s="30"/>
      <c r="V2789" s="12"/>
      <c r="W2789" s="12"/>
      <c r="X2789" s="14"/>
      <c r="AB2789" s="25"/>
      <c r="AC2789" s="12"/>
      <c r="AD2789" s="12"/>
      <c r="AK2789" s="12"/>
      <c r="AL2789" s="30"/>
      <c r="AM2789" s="32"/>
      <c r="AQ2789" s="12"/>
      <c r="AR2789" s="12"/>
      <c r="AS2789" s="12"/>
      <c r="AZ2789" s="49"/>
      <c r="BA2789" s="30"/>
      <c r="BB2789" s="12"/>
      <c r="BF2789" s="12"/>
      <c r="BG2789" s="12"/>
      <c r="BH2789" s="12"/>
      <c r="BO2789" s="7"/>
      <c r="BP2789" s="7"/>
      <c r="BQ2789" s="7"/>
      <c r="BU2789" s="7"/>
      <c r="BV2789" s="7"/>
      <c r="BW2789" s="7"/>
      <c r="CD2789" s="7"/>
      <c r="CE2789" s="7"/>
      <c r="CF2789" s="7"/>
      <c r="CJ2789" s="7"/>
      <c r="CK2789" s="7"/>
      <c r="CL2789" s="7"/>
    </row>
    <row r="2790" spans="1:90">
      <c r="A2790" s="11"/>
      <c r="B2790" s="373"/>
      <c r="C2790" s="373"/>
      <c r="D2790" s="373"/>
      <c r="E2790" s="13"/>
      <c r="F2790" s="11"/>
      <c r="G2790" s="25"/>
      <c r="H2790" s="31"/>
      <c r="I2790" s="30"/>
      <c r="M2790" s="25"/>
      <c r="N2790" s="31"/>
      <c r="O2790" s="30"/>
      <c r="V2790" s="12"/>
      <c r="W2790" s="12"/>
      <c r="X2790" s="14"/>
      <c r="AB2790" s="25"/>
      <c r="AC2790" s="12"/>
      <c r="AD2790" s="12"/>
      <c r="AK2790" s="12"/>
      <c r="AL2790" s="30"/>
      <c r="AM2790" s="32"/>
      <c r="AQ2790" s="12"/>
      <c r="AR2790" s="12"/>
      <c r="AS2790" s="12"/>
      <c r="AZ2790" s="49"/>
      <c r="BA2790" s="30"/>
      <c r="BB2790" s="12"/>
      <c r="BF2790" s="12"/>
      <c r="BG2790" s="12"/>
      <c r="BH2790" s="12"/>
      <c r="BO2790" s="7"/>
      <c r="BP2790" s="7"/>
      <c r="BQ2790" s="7"/>
      <c r="BU2790" s="7"/>
      <c r="BV2790" s="7"/>
      <c r="BW2790" s="7"/>
      <c r="CD2790" s="7"/>
      <c r="CE2790" s="7"/>
      <c r="CF2790" s="7"/>
      <c r="CJ2790" s="7"/>
      <c r="CK2790" s="7"/>
      <c r="CL2790" s="7"/>
    </row>
    <row r="2791" spans="1:90">
      <c r="A2791" s="11"/>
      <c r="B2791" s="373"/>
      <c r="C2791" s="373"/>
      <c r="D2791" s="373"/>
      <c r="E2791" s="13"/>
      <c r="F2791" s="11"/>
      <c r="G2791" s="25"/>
      <c r="H2791" s="31"/>
      <c r="I2791" s="30"/>
      <c r="M2791" s="25"/>
      <c r="N2791" s="31"/>
      <c r="O2791" s="30"/>
      <c r="V2791" s="12"/>
      <c r="W2791" s="12"/>
      <c r="X2791" s="14"/>
      <c r="AB2791" s="25"/>
      <c r="AC2791" s="12"/>
      <c r="AD2791" s="12"/>
      <c r="AK2791" s="12"/>
      <c r="AL2791" s="30"/>
      <c r="AM2791" s="32"/>
      <c r="AQ2791" s="12"/>
      <c r="AR2791" s="12"/>
      <c r="AS2791" s="12"/>
      <c r="AZ2791" s="49"/>
      <c r="BA2791" s="30"/>
      <c r="BB2791" s="12"/>
      <c r="BF2791" s="12"/>
      <c r="BG2791" s="12"/>
      <c r="BH2791" s="12"/>
      <c r="BO2791" s="7"/>
      <c r="BP2791" s="7"/>
      <c r="BQ2791" s="7"/>
      <c r="BU2791" s="7"/>
      <c r="BV2791" s="7"/>
      <c r="BW2791" s="7"/>
      <c r="CD2791" s="7"/>
      <c r="CE2791" s="7"/>
      <c r="CF2791" s="7"/>
      <c r="CJ2791" s="7"/>
      <c r="CK2791" s="7"/>
      <c r="CL2791" s="7"/>
    </row>
    <row r="2792" spans="1:90">
      <c r="A2792" s="11"/>
      <c r="B2792" s="373"/>
      <c r="C2792" s="373"/>
      <c r="D2792" s="373"/>
      <c r="E2792" s="13"/>
      <c r="F2792" s="11"/>
      <c r="G2792" s="25"/>
      <c r="H2792" s="31"/>
      <c r="I2792" s="30"/>
      <c r="M2792" s="25"/>
      <c r="N2792" s="31"/>
      <c r="O2792" s="30"/>
      <c r="V2792" s="12"/>
      <c r="W2792" s="12"/>
      <c r="X2792" s="14"/>
      <c r="AB2792" s="25"/>
      <c r="AC2792" s="12"/>
      <c r="AD2792" s="12"/>
      <c r="AK2792" s="12"/>
      <c r="AL2792" s="30"/>
      <c r="AM2792" s="32"/>
      <c r="AQ2792" s="12"/>
      <c r="AR2792" s="12"/>
      <c r="AS2792" s="12"/>
      <c r="AZ2792" s="49"/>
      <c r="BA2792" s="30"/>
      <c r="BB2792" s="12"/>
      <c r="BF2792" s="12"/>
      <c r="BG2792" s="12"/>
      <c r="BH2792" s="12"/>
      <c r="BO2792" s="7"/>
      <c r="BP2792" s="7"/>
      <c r="BQ2792" s="7"/>
      <c r="BU2792" s="7"/>
      <c r="BV2792" s="7"/>
      <c r="BW2792" s="7"/>
      <c r="CD2792" s="7"/>
      <c r="CE2792" s="7"/>
      <c r="CF2792" s="7"/>
      <c r="CJ2792" s="7"/>
      <c r="CK2792" s="7"/>
      <c r="CL2792" s="7"/>
    </row>
    <row r="2793" spans="1:90">
      <c r="A2793" s="11"/>
      <c r="B2793" s="373"/>
      <c r="C2793" s="373"/>
      <c r="D2793" s="373"/>
      <c r="E2793" s="13"/>
      <c r="F2793" s="11"/>
      <c r="G2793" s="25"/>
      <c r="H2793" s="31"/>
      <c r="I2793" s="30"/>
      <c r="M2793" s="25"/>
      <c r="N2793" s="31"/>
      <c r="O2793" s="30"/>
      <c r="V2793" s="12"/>
      <c r="W2793" s="12"/>
      <c r="X2793" s="14"/>
      <c r="AB2793" s="25"/>
      <c r="AC2793" s="12"/>
      <c r="AD2793" s="12"/>
      <c r="AK2793" s="12"/>
      <c r="AL2793" s="30"/>
      <c r="AM2793" s="32"/>
      <c r="AQ2793" s="12"/>
      <c r="AR2793" s="12"/>
      <c r="AS2793" s="12"/>
      <c r="AZ2793" s="49"/>
      <c r="BA2793" s="30"/>
      <c r="BB2793" s="12"/>
      <c r="BF2793" s="12"/>
      <c r="BG2793" s="12"/>
      <c r="BH2793" s="12"/>
      <c r="BO2793" s="7"/>
      <c r="BP2793" s="7"/>
      <c r="BQ2793" s="7"/>
      <c r="BU2793" s="7"/>
      <c r="BV2793" s="7"/>
      <c r="BW2793" s="7"/>
      <c r="CD2793" s="7"/>
      <c r="CE2793" s="7"/>
      <c r="CF2793" s="7"/>
      <c r="CJ2793" s="7"/>
      <c r="CK2793" s="7"/>
      <c r="CL2793" s="7"/>
    </row>
    <row r="2794" spans="1:90">
      <c r="A2794" s="11"/>
      <c r="B2794" s="373"/>
      <c r="C2794" s="373"/>
      <c r="D2794" s="373"/>
      <c r="E2794" s="13"/>
      <c r="F2794" s="11"/>
      <c r="G2794" s="25"/>
      <c r="H2794" s="31"/>
      <c r="I2794" s="30"/>
      <c r="M2794" s="25"/>
      <c r="N2794" s="31"/>
      <c r="O2794" s="30"/>
      <c r="V2794" s="12"/>
      <c r="W2794" s="12"/>
      <c r="X2794" s="14"/>
      <c r="AB2794" s="25"/>
      <c r="AC2794" s="12"/>
      <c r="AD2794" s="12"/>
      <c r="AK2794" s="12"/>
      <c r="AL2794" s="30"/>
      <c r="AM2794" s="32"/>
      <c r="AQ2794" s="12"/>
      <c r="AR2794" s="12"/>
      <c r="AS2794" s="12"/>
      <c r="AZ2794" s="49"/>
      <c r="BA2794" s="30"/>
      <c r="BB2794" s="12"/>
      <c r="BF2794" s="12"/>
      <c r="BG2794" s="12"/>
      <c r="BH2794" s="12"/>
      <c r="BO2794" s="7"/>
      <c r="BP2794" s="7"/>
      <c r="BQ2794" s="7"/>
      <c r="BU2794" s="7"/>
      <c r="BV2794" s="7"/>
      <c r="BW2794" s="7"/>
      <c r="CD2794" s="7"/>
      <c r="CE2794" s="7"/>
      <c r="CF2794" s="7"/>
      <c r="CJ2794" s="7"/>
      <c r="CK2794" s="7"/>
      <c r="CL2794" s="7"/>
    </row>
    <row r="2795" spans="1:90">
      <c r="A2795" s="11"/>
      <c r="B2795" s="373"/>
      <c r="C2795" s="373"/>
      <c r="D2795" s="373"/>
      <c r="E2795" s="13"/>
      <c r="F2795" s="11"/>
      <c r="G2795" s="25"/>
      <c r="H2795" s="31"/>
      <c r="I2795" s="30"/>
      <c r="M2795" s="25"/>
      <c r="N2795" s="31"/>
      <c r="O2795" s="30"/>
      <c r="V2795" s="12"/>
      <c r="W2795" s="12"/>
      <c r="X2795" s="14"/>
      <c r="AB2795" s="25"/>
      <c r="AC2795" s="12"/>
      <c r="AD2795" s="12"/>
      <c r="AK2795" s="12"/>
      <c r="AL2795" s="30"/>
      <c r="AM2795" s="32"/>
      <c r="AQ2795" s="12"/>
      <c r="AR2795" s="12"/>
      <c r="AS2795" s="12"/>
      <c r="AZ2795" s="49"/>
      <c r="BA2795" s="30"/>
      <c r="BB2795" s="12"/>
      <c r="BF2795" s="12"/>
      <c r="BG2795" s="12"/>
      <c r="BH2795" s="12"/>
      <c r="BO2795" s="7"/>
      <c r="BP2795" s="7"/>
      <c r="BQ2795" s="7"/>
      <c r="BU2795" s="7"/>
      <c r="BV2795" s="7"/>
      <c r="BW2795" s="7"/>
      <c r="CD2795" s="7"/>
      <c r="CE2795" s="7"/>
      <c r="CF2795" s="7"/>
      <c r="CJ2795" s="7"/>
      <c r="CK2795" s="7"/>
      <c r="CL2795" s="7"/>
    </row>
    <row r="2796" spans="1:90">
      <c r="A2796" s="11"/>
      <c r="B2796" s="373"/>
      <c r="C2796" s="373"/>
      <c r="D2796" s="373"/>
      <c r="E2796" s="13"/>
      <c r="F2796" s="11"/>
      <c r="G2796" s="25"/>
      <c r="H2796" s="31"/>
      <c r="I2796" s="30"/>
      <c r="M2796" s="25"/>
      <c r="N2796" s="31"/>
      <c r="O2796" s="30"/>
      <c r="V2796" s="12"/>
      <c r="W2796" s="12"/>
      <c r="X2796" s="14"/>
      <c r="AB2796" s="25"/>
      <c r="AC2796" s="12"/>
      <c r="AD2796" s="12"/>
      <c r="AK2796" s="12"/>
      <c r="AL2796" s="30"/>
      <c r="AM2796" s="32"/>
      <c r="AQ2796" s="12"/>
      <c r="AR2796" s="12"/>
      <c r="AS2796" s="12"/>
      <c r="AZ2796" s="49"/>
      <c r="BA2796" s="30"/>
      <c r="BB2796" s="12"/>
      <c r="BF2796" s="12"/>
      <c r="BG2796" s="12"/>
      <c r="BH2796" s="12"/>
      <c r="BO2796" s="7"/>
      <c r="BP2796" s="7"/>
      <c r="BQ2796" s="7"/>
      <c r="BU2796" s="7"/>
      <c r="BV2796" s="7"/>
      <c r="BW2796" s="7"/>
      <c r="CD2796" s="7"/>
      <c r="CE2796" s="7"/>
      <c r="CF2796" s="7"/>
      <c r="CJ2796" s="7"/>
      <c r="CK2796" s="7"/>
      <c r="CL2796" s="7"/>
    </row>
    <row r="2797" spans="1:90">
      <c r="A2797" s="11"/>
      <c r="B2797" s="373"/>
      <c r="C2797" s="373"/>
      <c r="D2797" s="373"/>
      <c r="E2797" s="13"/>
      <c r="F2797" s="11"/>
      <c r="G2797" s="25"/>
      <c r="H2797" s="31"/>
      <c r="I2797" s="30"/>
      <c r="M2797" s="25"/>
      <c r="N2797" s="31"/>
      <c r="O2797" s="30"/>
      <c r="V2797" s="12"/>
      <c r="W2797" s="12"/>
      <c r="X2797" s="14"/>
      <c r="AB2797" s="25"/>
      <c r="AC2797" s="12"/>
      <c r="AD2797" s="12"/>
      <c r="AK2797" s="12"/>
      <c r="AL2797" s="30"/>
      <c r="AM2797" s="32"/>
      <c r="AQ2797" s="12"/>
      <c r="AR2797" s="12"/>
      <c r="AS2797" s="12"/>
      <c r="AZ2797" s="49"/>
      <c r="BA2797" s="30"/>
      <c r="BB2797" s="12"/>
      <c r="BF2797" s="12"/>
      <c r="BG2797" s="12"/>
      <c r="BH2797" s="12"/>
      <c r="BO2797" s="7"/>
      <c r="BP2797" s="7"/>
      <c r="BQ2797" s="7"/>
      <c r="BU2797" s="7"/>
      <c r="BV2797" s="7"/>
      <c r="BW2797" s="7"/>
      <c r="CD2797" s="7"/>
      <c r="CE2797" s="7"/>
      <c r="CF2797" s="7"/>
      <c r="CJ2797" s="7"/>
      <c r="CK2797" s="7"/>
      <c r="CL2797" s="7"/>
    </row>
    <row r="2798" spans="1:90">
      <c r="A2798" s="11"/>
      <c r="B2798" s="373"/>
      <c r="C2798" s="373"/>
      <c r="D2798" s="373"/>
      <c r="E2798" s="13"/>
      <c r="F2798" s="11"/>
      <c r="G2798" s="25"/>
      <c r="H2798" s="31"/>
      <c r="I2798" s="30"/>
      <c r="M2798" s="25"/>
      <c r="N2798" s="31"/>
      <c r="O2798" s="30"/>
      <c r="V2798" s="12"/>
      <c r="W2798" s="12"/>
      <c r="X2798" s="14"/>
      <c r="AB2798" s="25"/>
      <c r="AC2798" s="12"/>
      <c r="AD2798" s="12"/>
      <c r="AK2798" s="12"/>
      <c r="AL2798" s="30"/>
      <c r="AM2798" s="32"/>
      <c r="AQ2798" s="12"/>
      <c r="AR2798" s="12"/>
      <c r="AS2798" s="12"/>
      <c r="AZ2798" s="49"/>
      <c r="BA2798" s="30"/>
      <c r="BB2798" s="12"/>
      <c r="BF2798" s="12"/>
      <c r="BG2798" s="12"/>
      <c r="BH2798" s="12"/>
      <c r="BO2798" s="7"/>
      <c r="BP2798" s="7"/>
      <c r="BQ2798" s="7"/>
      <c r="BU2798" s="7"/>
      <c r="BV2798" s="7"/>
      <c r="BW2798" s="7"/>
      <c r="CD2798" s="7"/>
      <c r="CE2798" s="7"/>
      <c r="CF2798" s="7"/>
      <c r="CJ2798" s="7"/>
      <c r="CK2798" s="7"/>
      <c r="CL2798" s="7"/>
    </row>
    <row r="2799" spans="1:90">
      <c r="A2799" s="11"/>
      <c r="B2799" s="373"/>
      <c r="C2799" s="373"/>
      <c r="D2799" s="373"/>
      <c r="E2799" s="13"/>
      <c r="F2799" s="11"/>
      <c r="G2799" s="25"/>
      <c r="H2799" s="31"/>
      <c r="I2799" s="30"/>
      <c r="M2799" s="25"/>
      <c r="N2799" s="31"/>
      <c r="O2799" s="30"/>
      <c r="V2799" s="12"/>
      <c r="W2799" s="12"/>
      <c r="X2799" s="14"/>
      <c r="AB2799" s="25"/>
      <c r="AC2799" s="12"/>
      <c r="AD2799" s="12"/>
      <c r="AK2799" s="12"/>
      <c r="AL2799" s="30"/>
      <c r="AM2799" s="32"/>
      <c r="AQ2799" s="12"/>
      <c r="AR2799" s="12"/>
      <c r="AS2799" s="12"/>
      <c r="AZ2799" s="49"/>
      <c r="BA2799" s="30"/>
      <c r="BB2799" s="12"/>
      <c r="BF2799" s="12"/>
      <c r="BG2799" s="12"/>
      <c r="BH2799" s="12"/>
      <c r="BO2799" s="7"/>
      <c r="BP2799" s="7"/>
      <c r="BQ2799" s="7"/>
      <c r="BU2799" s="7"/>
      <c r="BV2799" s="7"/>
      <c r="BW2799" s="7"/>
      <c r="CD2799" s="7"/>
      <c r="CE2799" s="7"/>
      <c r="CF2799" s="7"/>
      <c r="CJ2799" s="7"/>
      <c r="CK2799" s="7"/>
      <c r="CL2799" s="7"/>
    </row>
    <row r="2800" spans="1:90">
      <c r="A2800" s="11"/>
      <c r="B2800" s="373"/>
      <c r="C2800" s="373"/>
      <c r="D2800" s="373"/>
      <c r="E2800" s="13"/>
      <c r="F2800" s="11"/>
      <c r="G2800" s="25"/>
      <c r="H2800" s="31"/>
      <c r="I2800" s="30"/>
      <c r="M2800" s="25"/>
      <c r="N2800" s="31"/>
      <c r="O2800" s="30"/>
      <c r="V2800" s="12"/>
      <c r="W2800" s="12"/>
      <c r="X2800" s="14"/>
      <c r="AB2800" s="25"/>
      <c r="AC2800" s="12"/>
      <c r="AD2800" s="12"/>
      <c r="AK2800" s="12"/>
      <c r="AL2800" s="30"/>
      <c r="AM2800" s="32"/>
      <c r="AQ2800" s="12"/>
      <c r="AR2800" s="12"/>
      <c r="AS2800" s="12"/>
      <c r="AZ2800" s="49"/>
      <c r="BA2800" s="30"/>
      <c r="BB2800" s="12"/>
      <c r="BF2800" s="12"/>
      <c r="BG2800" s="12"/>
      <c r="BH2800" s="12"/>
      <c r="BO2800" s="7"/>
      <c r="BP2800" s="7"/>
      <c r="BQ2800" s="7"/>
      <c r="BU2800" s="7"/>
      <c r="BV2800" s="7"/>
      <c r="BW2800" s="7"/>
      <c r="CD2800" s="7"/>
      <c r="CE2800" s="7"/>
      <c r="CF2800" s="7"/>
      <c r="CJ2800" s="7"/>
      <c r="CK2800" s="7"/>
      <c r="CL2800" s="7"/>
    </row>
    <row r="2801" spans="1:90">
      <c r="A2801" s="11"/>
      <c r="B2801" s="373"/>
      <c r="C2801" s="373"/>
      <c r="D2801" s="373"/>
      <c r="E2801" s="13"/>
      <c r="F2801" s="11"/>
      <c r="G2801" s="25"/>
      <c r="H2801" s="31"/>
      <c r="I2801" s="30"/>
      <c r="M2801" s="25"/>
      <c r="N2801" s="31"/>
      <c r="O2801" s="30"/>
      <c r="V2801" s="12"/>
      <c r="W2801" s="12"/>
      <c r="X2801" s="14"/>
      <c r="AB2801" s="25"/>
      <c r="AC2801" s="12"/>
      <c r="AD2801" s="12"/>
      <c r="AK2801" s="12"/>
      <c r="AL2801" s="30"/>
      <c r="AM2801" s="32"/>
      <c r="AQ2801" s="12"/>
      <c r="AR2801" s="12"/>
      <c r="AS2801" s="12"/>
      <c r="AZ2801" s="49"/>
      <c r="BA2801" s="30"/>
      <c r="BB2801" s="12"/>
      <c r="BF2801" s="12"/>
      <c r="BG2801" s="12"/>
      <c r="BH2801" s="12"/>
      <c r="BO2801" s="7"/>
      <c r="BP2801" s="7"/>
      <c r="BQ2801" s="7"/>
      <c r="BU2801" s="7"/>
      <c r="BV2801" s="7"/>
      <c r="BW2801" s="7"/>
      <c r="CD2801" s="7"/>
      <c r="CE2801" s="7"/>
      <c r="CF2801" s="7"/>
      <c r="CJ2801" s="7"/>
      <c r="CK2801" s="7"/>
      <c r="CL2801" s="7"/>
    </row>
    <row r="2802" spans="1:90">
      <c r="A2802" s="11"/>
      <c r="B2802" s="373"/>
      <c r="C2802" s="373"/>
      <c r="D2802" s="373"/>
      <c r="E2802" s="13"/>
      <c r="F2802" s="11"/>
      <c r="G2802" s="25"/>
      <c r="H2802" s="31"/>
      <c r="I2802" s="30"/>
      <c r="M2802" s="25"/>
      <c r="N2802" s="31"/>
      <c r="O2802" s="30"/>
      <c r="V2802" s="12"/>
      <c r="W2802" s="12"/>
      <c r="X2802" s="14"/>
      <c r="AB2802" s="25"/>
      <c r="AC2802" s="12"/>
      <c r="AD2802" s="12"/>
      <c r="AK2802" s="12"/>
      <c r="AL2802" s="30"/>
      <c r="AM2802" s="32"/>
      <c r="AQ2802" s="12"/>
      <c r="AR2802" s="12"/>
      <c r="AS2802" s="12"/>
      <c r="AZ2802" s="49"/>
      <c r="BA2802" s="30"/>
      <c r="BB2802" s="12"/>
      <c r="BF2802" s="12"/>
      <c r="BG2802" s="12"/>
      <c r="BH2802" s="12"/>
      <c r="BO2802" s="7"/>
      <c r="BP2802" s="7"/>
      <c r="BQ2802" s="7"/>
      <c r="BU2802" s="7"/>
      <c r="BV2802" s="7"/>
      <c r="BW2802" s="7"/>
      <c r="CD2802" s="7"/>
      <c r="CE2802" s="7"/>
      <c r="CF2802" s="7"/>
      <c r="CJ2802" s="7"/>
      <c r="CK2802" s="7"/>
      <c r="CL2802" s="7"/>
    </row>
    <row r="2803" spans="1:90">
      <c r="A2803" s="11"/>
      <c r="B2803" s="373"/>
      <c r="C2803" s="373"/>
      <c r="D2803" s="373"/>
      <c r="E2803" s="13"/>
      <c r="F2803" s="11"/>
      <c r="G2803" s="25"/>
      <c r="H2803" s="31"/>
      <c r="I2803" s="30"/>
      <c r="M2803" s="25"/>
      <c r="N2803" s="31"/>
      <c r="O2803" s="30"/>
      <c r="V2803" s="12"/>
      <c r="W2803" s="12"/>
      <c r="X2803" s="14"/>
      <c r="AB2803" s="25"/>
      <c r="AC2803" s="12"/>
      <c r="AD2803" s="12"/>
      <c r="AK2803" s="12"/>
      <c r="AL2803" s="30"/>
      <c r="AM2803" s="32"/>
      <c r="AQ2803" s="12"/>
      <c r="AR2803" s="12"/>
      <c r="AS2803" s="12"/>
      <c r="AZ2803" s="49"/>
      <c r="BA2803" s="30"/>
      <c r="BB2803" s="12"/>
      <c r="BF2803" s="12"/>
      <c r="BG2803" s="12"/>
      <c r="BH2803" s="12"/>
      <c r="BO2803" s="7"/>
      <c r="BP2803" s="7"/>
      <c r="BQ2803" s="7"/>
      <c r="BU2803" s="7"/>
      <c r="BV2803" s="7"/>
      <c r="BW2803" s="7"/>
      <c r="CD2803" s="7"/>
      <c r="CE2803" s="7"/>
      <c r="CF2803" s="7"/>
      <c r="CJ2803" s="7"/>
      <c r="CK2803" s="7"/>
      <c r="CL2803" s="7"/>
    </row>
    <row r="2804" spans="1:90">
      <c r="A2804" s="11"/>
      <c r="B2804" s="373"/>
      <c r="C2804" s="373"/>
      <c r="D2804" s="373"/>
      <c r="E2804" s="13"/>
      <c r="F2804" s="11"/>
      <c r="G2804" s="25"/>
      <c r="H2804" s="31"/>
      <c r="I2804" s="30"/>
      <c r="M2804" s="25"/>
      <c r="N2804" s="31"/>
      <c r="O2804" s="30"/>
      <c r="V2804" s="12"/>
      <c r="W2804" s="12"/>
      <c r="X2804" s="14"/>
      <c r="AB2804" s="25"/>
      <c r="AC2804" s="12"/>
      <c r="AD2804" s="12"/>
      <c r="AK2804" s="12"/>
      <c r="AL2804" s="30"/>
      <c r="AM2804" s="32"/>
      <c r="AQ2804" s="12"/>
      <c r="AR2804" s="12"/>
      <c r="AS2804" s="12"/>
      <c r="AZ2804" s="49"/>
      <c r="BA2804" s="30"/>
      <c r="BB2804" s="12"/>
      <c r="BF2804" s="12"/>
      <c r="BG2804" s="12"/>
      <c r="BH2804" s="12"/>
      <c r="BO2804" s="7"/>
      <c r="BP2804" s="7"/>
      <c r="BQ2804" s="7"/>
      <c r="BU2804" s="7"/>
      <c r="BV2804" s="7"/>
      <c r="BW2804" s="7"/>
      <c r="CD2804" s="7"/>
      <c r="CE2804" s="7"/>
      <c r="CF2804" s="7"/>
      <c r="CJ2804" s="7"/>
      <c r="CK2804" s="7"/>
      <c r="CL2804" s="7"/>
    </row>
    <row r="2805" spans="1:90">
      <c r="A2805" s="11"/>
      <c r="B2805" s="373"/>
      <c r="C2805" s="373"/>
      <c r="D2805" s="373"/>
      <c r="E2805" s="13"/>
      <c r="F2805" s="11"/>
      <c r="G2805" s="25"/>
      <c r="H2805" s="31"/>
      <c r="I2805" s="30"/>
      <c r="M2805" s="25"/>
      <c r="N2805" s="31"/>
      <c r="O2805" s="30"/>
      <c r="V2805" s="12"/>
      <c r="W2805" s="12"/>
      <c r="X2805" s="14"/>
      <c r="AB2805" s="25"/>
      <c r="AC2805" s="12"/>
      <c r="AD2805" s="12"/>
      <c r="AK2805" s="12"/>
      <c r="AL2805" s="30"/>
      <c r="AM2805" s="32"/>
      <c r="AQ2805" s="12"/>
      <c r="AR2805" s="12"/>
      <c r="AS2805" s="12"/>
      <c r="AZ2805" s="49"/>
      <c r="BA2805" s="30"/>
      <c r="BB2805" s="12"/>
      <c r="BF2805" s="12"/>
      <c r="BG2805" s="12"/>
      <c r="BH2805" s="12"/>
      <c r="BO2805" s="7"/>
      <c r="BP2805" s="7"/>
      <c r="BQ2805" s="7"/>
      <c r="BU2805" s="7"/>
      <c r="BV2805" s="7"/>
      <c r="BW2805" s="7"/>
      <c r="CD2805" s="7"/>
      <c r="CE2805" s="7"/>
      <c r="CF2805" s="7"/>
      <c r="CJ2805" s="7"/>
      <c r="CK2805" s="7"/>
      <c r="CL2805" s="7"/>
    </row>
    <row r="2806" spans="1:90">
      <c r="A2806" s="11"/>
      <c r="B2806" s="373"/>
      <c r="C2806" s="373"/>
      <c r="D2806" s="373"/>
      <c r="E2806" s="13"/>
      <c r="F2806" s="11"/>
      <c r="G2806" s="25"/>
      <c r="H2806" s="31"/>
      <c r="I2806" s="30"/>
      <c r="M2806" s="25"/>
      <c r="N2806" s="31"/>
      <c r="O2806" s="30"/>
      <c r="V2806" s="12"/>
      <c r="W2806" s="12"/>
      <c r="X2806" s="14"/>
      <c r="AB2806" s="25"/>
      <c r="AC2806" s="12"/>
      <c r="AD2806" s="12"/>
      <c r="AK2806" s="12"/>
      <c r="AL2806" s="30"/>
      <c r="AM2806" s="32"/>
      <c r="AQ2806" s="12"/>
      <c r="AR2806" s="12"/>
      <c r="AS2806" s="12"/>
      <c r="AZ2806" s="49"/>
      <c r="BA2806" s="30"/>
      <c r="BB2806" s="12"/>
      <c r="BF2806" s="12"/>
      <c r="BG2806" s="12"/>
      <c r="BH2806" s="12"/>
      <c r="BO2806" s="7"/>
      <c r="BP2806" s="7"/>
      <c r="BQ2806" s="7"/>
      <c r="BU2806" s="7"/>
      <c r="BV2806" s="7"/>
      <c r="BW2806" s="7"/>
      <c r="CD2806" s="7"/>
      <c r="CE2806" s="7"/>
      <c r="CF2806" s="7"/>
      <c r="CJ2806" s="7"/>
      <c r="CK2806" s="7"/>
      <c r="CL2806" s="7"/>
    </row>
    <row r="2807" spans="1:90">
      <c r="A2807" s="11"/>
      <c r="B2807" s="373"/>
      <c r="C2807" s="373"/>
      <c r="D2807" s="373"/>
      <c r="E2807" s="13"/>
      <c r="F2807" s="11"/>
      <c r="G2807" s="25"/>
      <c r="H2807" s="31"/>
      <c r="I2807" s="30"/>
      <c r="M2807" s="25"/>
      <c r="N2807" s="31"/>
      <c r="O2807" s="30"/>
      <c r="V2807" s="12"/>
      <c r="W2807" s="12"/>
      <c r="X2807" s="14"/>
      <c r="AB2807" s="25"/>
      <c r="AC2807" s="12"/>
      <c r="AD2807" s="12"/>
      <c r="AK2807" s="12"/>
      <c r="AL2807" s="30"/>
      <c r="AM2807" s="32"/>
      <c r="AQ2807" s="12"/>
      <c r="AR2807" s="12"/>
      <c r="AS2807" s="12"/>
      <c r="AZ2807" s="49"/>
      <c r="BA2807" s="30"/>
      <c r="BB2807" s="12"/>
      <c r="BF2807" s="12"/>
      <c r="BG2807" s="12"/>
      <c r="BH2807" s="12"/>
      <c r="BO2807" s="7"/>
      <c r="BP2807" s="7"/>
      <c r="BQ2807" s="7"/>
      <c r="BU2807" s="7"/>
      <c r="BV2807" s="7"/>
      <c r="BW2807" s="7"/>
      <c r="CD2807" s="7"/>
      <c r="CE2807" s="7"/>
      <c r="CF2807" s="7"/>
      <c r="CJ2807" s="7"/>
      <c r="CK2807" s="7"/>
      <c r="CL2807" s="7"/>
    </row>
    <row r="2808" spans="1:90">
      <c r="A2808" s="11"/>
      <c r="B2808" s="373"/>
      <c r="C2808" s="373"/>
      <c r="D2808" s="373"/>
      <c r="E2808" s="13"/>
      <c r="F2808" s="11"/>
      <c r="G2808" s="25"/>
      <c r="H2808" s="31"/>
      <c r="I2808" s="30"/>
      <c r="M2808" s="25"/>
      <c r="N2808" s="31"/>
      <c r="O2808" s="30"/>
      <c r="V2808" s="12"/>
      <c r="W2808" s="12"/>
      <c r="X2808" s="14"/>
      <c r="AB2808" s="25"/>
      <c r="AC2808" s="12"/>
      <c r="AD2808" s="12"/>
      <c r="AK2808" s="12"/>
      <c r="AL2808" s="30"/>
      <c r="AM2808" s="32"/>
      <c r="AQ2808" s="12"/>
      <c r="AR2808" s="12"/>
      <c r="AS2808" s="12"/>
      <c r="AZ2808" s="49"/>
      <c r="BA2808" s="30"/>
      <c r="BB2808" s="12"/>
      <c r="BF2808" s="12"/>
      <c r="BG2808" s="12"/>
      <c r="BH2808" s="12"/>
      <c r="BO2808" s="7"/>
      <c r="BP2808" s="7"/>
      <c r="BQ2808" s="7"/>
      <c r="BU2808" s="7"/>
      <c r="BV2808" s="7"/>
      <c r="BW2808" s="7"/>
      <c r="CD2808" s="7"/>
      <c r="CE2808" s="7"/>
      <c r="CF2808" s="7"/>
      <c r="CJ2808" s="7"/>
      <c r="CK2808" s="7"/>
      <c r="CL2808" s="7"/>
    </row>
    <row r="2809" spans="1:90">
      <c r="A2809" s="11"/>
      <c r="B2809" s="373"/>
      <c r="C2809" s="373"/>
      <c r="D2809" s="373"/>
      <c r="E2809" s="13"/>
      <c r="F2809" s="11"/>
      <c r="G2809" s="25"/>
      <c r="H2809" s="31"/>
      <c r="I2809" s="30"/>
      <c r="M2809" s="25"/>
      <c r="N2809" s="31"/>
      <c r="O2809" s="30"/>
      <c r="V2809" s="12"/>
      <c r="W2809" s="12"/>
      <c r="X2809" s="14"/>
      <c r="AB2809" s="25"/>
      <c r="AC2809" s="12"/>
      <c r="AD2809" s="12"/>
      <c r="AK2809" s="12"/>
      <c r="AL2809" s="30"/>
      <c r="AM2809" s="32"/>
      <c r="AQ2809" s="12"/>
      <c r="AR2809" s="12"/>
      <c r="AS2809" s="12"/>
      <c r="AZ2809" s="49"/>
      <c r="BA2809" s="30"/>
      <c r="BB2809" s="12"/>
      <c r="BF2809" s="12"/>
      <c r="BG2809" s="12"/>
      <c r="BH2809" s="12"/>
      <c r="BO2809" s="7"/>
      <c r="BP2809" s="7"/>
      <c r="BQ2809" s="7"/>
      <c r="BU2809" s="7"/>
      <c r="BV2809" s="7"/>
      <c r="BW2809" s="7"/>
      <c r="CD2809" s="7"/>
      <c r="CE2809" s="7"/>
      <c r="CF2809" s="7"/>
      <c r="CJ2809" s="7"/>
      <c r="CK2809" s="7"/>
      <c r="CL2809" s="7"/>
    </row>
    <row r="2810" spans="1:90">
      <c r="A2810" s="11"/>
      <c r="B2810" s="373"/>
      <c r="C2810" s="373"/>
      <c r="D2810" s="373"/>
      <c r="E2810" s="13"/>
      <c r="F2810" s="11"/>
      <c r="G2810" s="25"/>
      <c r="H2810" s="31"/>
      <c r="I2810" s="30"/>
      <c r="M2810" s="25"/>
      <c r="N2810" s="31"/>
      <c r="O2810" s="30"/>
      <c r="V2810" s="12"/>
      <c r="W2810" s="12"/>
      <c r="X2810" s="14"/>
      <c r="AB2810" s="25"/>
      <c r="AC2810" s="12"/>
      <c r="AD2810" s="12"/>
      <c r="AK2810" s="12"/>
      <c r="AL2810" s="30"/>
      <c r="AM2810" s="32"/>
      <c r="AQ2810" s="12"/>
      <c r="AR2810" s="12"/>
      <c r="AS2810" s="12"/>
      <c r="AZ2810" s="49"/>
      <c r="BA2810" s="30"/>
      <c r="BB2810" s="12"/>
      <c r="BF2810" s="12"/>
      <c r="BG2810" s="12"/>
      <c r="BH2810" s="12"/>
      <c r="BO2810" s="7"/>
      <c r="BP2810" s="7"/>
      <c r="BQ2810" s="7"/>
      <c r="BU2810" s="7"/>
      <c r="BV2810" s="7"/>
      <c r="BW2810" s="7"/>
      <c r="CD2810" s="7"/>
      <c r="CE2810" s="7"/>
      <c r="CF2810" s="7"/>
      <c r="CJ2810" s="7"/>
      <c r="CK2810" s="7"/>
      <c r="CL2810" s="7"/>
    </row>
    <row r="2811" spans="1:90">
      <c r="A2811" s="11"/>
      <c r="B2811" s="373"/>
      <c r="C2811" s="373"/>
      <c r="D2811" s="373"/>
      <c r="E2811" s="13"/>
      <c r="F2811" s="11"/>
      <c r="G2811" s="25"/>
      <c r="H2811" s="31"/>
      <c r="I2811" s="30"/>
      <c r="M2811" s="25"/>
      <c r="N2811" s="31"/>
      <c r="O2811" s="30"/>
      <c r="V2811" s="12"/>
      <c r="W2811" s="12"/>
      <c r="X2811" s="14"/>
      <c r="AB2811" s="25"/>
      <c r="AC2811" s="12"/>
      <c r="AD2811" s="12"/>
      <c r="AK2811" s="12"/>
      <c r="AL2811" s="30"/>
      <c r="AM2811" s="32"/>
      <c r="AQ2811" s="12"/>
      <c r="AR2811" s="12"/>
      <c r="AS2811" s="12"/>
      <c r="AZ2811" s="49"/>
      <c r="BA2811" s="30"/>
      <c r="BB2811" s="12"/>
      <c r="BF2811" s="12"/>
      <c r="BG2811" s="12"/>
      <c r="BH2811" s="12"/>
      <c r="BO2811" s="7"/>
      <c r="BP2811" s="7"/>
      <c r="BQ2811" s="7"/>
      <c r="BU2811" s="7"/>
      <c r="BV2811" s="7"/>
      <c r="BW2811" s="7"/>
      <c r="CD2811" s="7"/>
      <c r="CE2811" s="7"/>
      <c r="CF2811" s="7"/>
      <c r="CJ2811" s="7"/>
      <c r="CK2811" s="7"/>
      <c r="CL2811" s="7"/>
    </row>
    <row r="2812" spans="1:90">
      <c r="A2812" s="11"/>
      <c r="B2812" s="373"/>
      <c r="C2812" s="373"/>
      <c r="D2812" s="373"/>
      <c r="E2812" s="13"/>
      <c r="F2812" s="11"/>
      <c r="G2812" s="25"/>
      <c r="H2812" s="31"/>
      <c r="I2812" s="30"/>
      <c r="M2812" s="25"/>
      <c r="N2812" s="31"/>
      <c r="O2812" s="30"/>
      <c r="V2812" s="12"/>
      <c r="W2812" s="12"/>
      <c r="X2812" s="14"/>
      <c r="AB2812" s="25"/>
      <c r="AC2812" s="12"/>
      <c r="AD2812" s="12"/>
      <c r="AK2812" s="12"/>
      <c r="AL2812" s="30"/>
      <c r="AM2812" s="32"/>
      <c r="AQ2812" s="12"/>
      <c r="AR2812" s="12"/>
      <c r="AS2812" s="12"/>
      <c r="AZ2812" s="49"/>
      <c r="BA2812" s="30"/>
      <c r="BB2812" s="12"/>
      <c r="BF2812" s="12"/>
      <c r="BG2812" s="12"/>
      <c r="BH2812" s="12"/>
      <c r="BO2812" s="7"/>
      <c r="BP2812" s="7"/>
      <c r="BQ2812" s="7"/>
      <c r="BU2812" s="7"/>
      <c r="BV2812" s="7"/>
      <c r="BW2812" s="7"/>
      <c r="CD2812" s="7"/>
      <c r="CE2812" s="7"/>
      <c r="CF2812" s="7"/>
      <c r="CJ2812" s="7"/>
      <c r="CK2812" s="7"/>
      <c r="CL2812" s="7"/>
    </row>
    <row r="2813" spans="1:90">
      <c r="A2813" s="11"/>
      <c r="B2813" s="373"/>
      <c r="C2813" s="373"/>
      <c r="D2813" s="373"/>
      <c r="E2813" s="13"/>
      <c r="F2813" s="11"/>
      <c r="G2813" s="25"/>
      <c r="H2813" s="31"/>
      <c r="I2813" s="30"/>
      <c r="M2813" s="25"/>
      <c r="N2813" s="31"/>
      <c r="O2813" s="30"/>
      <c r="V2813" s="12"/>
      <c r="W2813" s="12"/>
      <c r="X2813" s="14"/>
      <c r="AB2813" s="25"/>
      <c r="AC2813" s="12"/>
      <c r="AD2813" s="12"/>
      <c r="AK2813" s="12"/>
      <c r="AL2813" s="30"/>
      <c r="AM2813" s="32"/>
      <c r="AQ2813" s="12"/>
      <c r="AR2813" s="12"/>
      <c r="AS2813" s="12"/>
      <c r="AZ2813" s="49"/>
      <c r="BA2813" s="30"/>
      <c r="BB2813" s="12"/>
      <c r="BF2813" s="12"/>
      <c r="BG2813" s="12"/>
      <c r="BH2813" s="12"/>
      <c r="BO2813" s="7"/>
      <c r="BP2813" s="7"/>
      <c r="BQ2813" s="7"/>
      <c r="BU2813" s="7"/>
      <c r="BV2813" s="7"/>
      <c r="BW2813" s="7"/>
      <c r="CD2813" s="7"/>
      <c r="CE2813" s="7"/>
      <c r="CF2813" s="7"/>
      <c r="CJ2813" s="7"/>
      <c r="CK2813" s="7"/>
      <c r="CL2813" s="7"/>
    </row>
    <row r="2814" spans="1:90">
      <c r="A2814" s="11"/>
      <c r="B2814" s="373"/>
      <c r="C2814" s="373"/>
      <c r="D2814" s="373"/>
      <c r="E2814" s="13"/>
      <c r="F2814" s="11"/>
      <c r="G2814" s="25"/>
      <c r="H2814" s="31"/>
      <c r="I2814" s="30"/>
      <c r="M2814" s="25"/>
      <c r="N2814" s="31"/>
      <c r="O2814" s="30"/>
      <c r="V2814" s="12"/>
      <c r="W2814" s="12"/>
      <c r="X2814" s="14"/>
      <c r="AB2814" s="25"/>
      <c r="AC2814" s="12"/>
      <c r="AD2814" s="12"/>
      <c r="AK2814" s="12"/>
      <c r="AL2814" s="30"/>
      <c r="AM2814" s="32"/>
      <c r="AQ2814" s="12"/>
      <c r="AR2814" s="12"/>
      <c r="AS2814" s="12"/>
      <c r="AZ2814" s="49"/>
      <c r="BA2814" s="30"/>
      <c r="BB2814" s="12"/>
      <c r="BF2814" s="12"/>
      <c r="BG2814" s="12"/>
      <c r="BH2814" s="12"/>
      <c r="BO2814" s="7"/>
      <c r="BP2814" s="7"/>
      <c r="BQ2814" s="7"/>
      <c r="BU2814" s="7"/>
      <c r="BV2814" s="7"/>
      <c r="BW2814" s="7"/>
      <c r="CD2814" s="7"/>
      <c r="CE2814" s="7"/>
      <c r="CF2814" s="7"/>
      <c r="CJ2814" s="7"/>
      <c r="CK2814" s="7"/>
      <c r="CL2814" s="7"/>
    </row>
    <row r="2815" spans="1:90">
      <c r="A2815" s="11"/>
      <c r="B2815" s="373"/>
      <c r="C2815" s="373"/>
      <c r="D2815" s="373"/>
      <c r="E2815" s="13"/>
      <c r="F2815" s="11"/>
      <c r="G2815" s="25"/>
      <c r="H2815" s="31"/>
      <c r="I2815" s="30"/>
      <c r="M2815" s="25"/>
      <c r="N2815" s="31"/>
      <c r="O2815" s="30"/>
      <c r="V2815" s="12"/>
      <c r="W2815" s="12"/>
      <c r="X2815" s="14"/>
      <c r="AB2815" s="25"/>
      <c r="AC2815" s="12"/>
      <c r="AD2815" s="12"/>
      <c r="AK2815" s="12"/>
      <c r="AL2815" s="30"/>
      <c r="AM2815" s="32"/>
      <c r="AQ2815" s="12"/>
      <c r="AR2815" s="12"/>
      <c r="AS2815" s="12"/>
      <c r="AZ2815" s="49"/>
      <c r="BA2815" s="30"/>
      <c r="BB2815" s="12"/>
      <c r="BF2815" s="12"/>
      <c r="BG2815" s="12"/>
      <c r="BH2815" s="12"/>
      <c r="BO2815" s="7"/>
      <c r="BP2815" s="7"/>
      <c r="BQ2815" s="7"/>
      <c r="BU2815" s="7"/>
      <c r="BV2815" s="7"/>
      <c r="BW2815" s="7"/>
      <c r="CD2815" s="7"/>
      <c r="CE2815" s="7"/>
      <c r="CF2815" s="7"/>
      <c r="CJ2815" s="7"/>
      <c r="CK2815" s="7"/>
      <c r="CL2815" s="7"/>
    </row>
    <row r="2816" spans="1:90">
      <c r="A2816" s="11"/>
      <c r="B2816" s="373"/>
      <c r="C2816" s="373"/>
      <c r="D2816" s="373"/>
      <c r="E2816" s="13"/>
      <c r="F2816" s="11"/>
      <c r="G2816" s="25"/>
      <c r="H2816" s="31"/>
      <c r="I2816" s="30"/>
      <c r="M2816" s="25"/>
      <c r="N2816" s="31"/>
      <c r="O2816" s="30"/>
      <c r="V2816" s="12"/>
      <c r="W2816" s="12"/>
      <c r="X2816" s="14"/>
      <c r="AB2816" s="25"/>
      <c r="AC2816" s="12"/>
      <c r="AD2816" s="12"/>
      <c r="AK2816" s="12"/>
      <c r="AL2816" s="30"/>
      <c r="AM2816" s="32"/>
      <c r="AQ2816" s="12"/>
      <c r="AR2816" s="12"/>
      <c r="AS2816" s="12"/>
      <c r="AZ2816" s="49"/>
      <c r="BA2816" s="30"/>
      <c r="BB2816" s="12"/>
      <c r="BF2816" s="12"/>
      <c r="BG2816" s="12"/>
      <c r="BH2816" s="12"/>
      <c r="BO2816" s="7"/>
      <c r="BP2816" s="7"/>
      <c r="BQ2816" s="7"/>
      <c r="BU2816" s="7"/>
      <c r="BV2816" s="7"/>
      <c r="BW2816" s="7"/>
      <c r="CD2816" s="7"/>
      <c r="CE2816" s="7"/>
      <c r="CF2816" s="7"/>
      <c r="CJ2816" s="7"/>
      <c r="CK2816" s="7"/>
      <c r="CL2816" s="7"/>
    </row>
    <row r="2817" spans="1:90">
      <c r="A2817" s="11"/>
      <c r="B2817" s="373"/>
      <c r="C2817" s="373"/>
      <c r="D2817" s="373"/>
      <c r="E2817" s="13"/>
      <c r="F2817" s="11"/>
      <c r="G2817" s="25"/>
      <c r="H2817" s="31"/>
      <c r="I2817" s="30"/>
      <c r="M2817" s="25"/>
      <c r="N2817" s="31"/>
      <c r="O2817" s="30"/>
      <c r="V2817" s="12"/>
      <c r="W2817" s="12"/>
      <c r="X2817" s="14"/>
      <c r="AB2817" s="25"/>
      <c r="AC2817" s="12"/>
      <c r="AD2817" s="12"/>
      <c r="AK2817" s="12"/>
      <c r="AL2817" s="30"/>
      <c r="AM2817" s="32"/>
      <c r="AQ2817" s="12"/>
      <c r="AR2817" s="12"/>
      <c r="AS2817" s="12"/>
      <c r="AZ2817" s="49"/>
      <c r="BA2817" s="30"/>
      <c r="BB2817" s="12"/>
      <c r="BF2817" s="12"/>
      <c r="BG2817" s="12"/>
      <c r="BH2817" s="12"/>
      <c r="BO2817" s="7"/>
      <c r="BP2817" s="7"/>
      <c r="BQ2817" s="7"/>
      <c r="BU2817" s="7"/>
      <c r="BV2817" s="7"/>
      <c r="BW2817" s="7"/>
      <c r="CD2817" s="7"/>
      <c r="CE2817" s="7"/>
      <c r="CF2817" s="7"/>
      <c r="CJ2817" s="7"/>
      <c r="CK2817" s="7"/>
      <c r="CL2817" s="7"/>
    </row>
    <row r="2818" spans="1:90">
      <c r="A2818" s="11"/>
      <c r="B2818" s="373"/>
      <c r="C2818" s="373"/>
      <c r="D2818" s="373"/>
      <c r="E2818" s="13"/>
      <c r="F2818" s="11"/>
      <c r="G2818" s="25"/>
      <c r="H2818" s="31"/>
      <c r="I2818" s="30"/>
      <c r="M2818" s="25"/>
      <c r="N2818" s="31"/>
      <c r="O2818" s="30"/>
      <c r="V2818" s="12"/>
      <c r="W2818" s="12"/>
      <c r="X2818" s="14"/>
      <c r="AB2818" s="25"/>
      <c r="AC2818" s="12"/>
      <c r="AD2818" s="12"/>
      <c r="AK2818" s="12"/>
      <c r="AL2818" s="30"/>
      <c r="AM2818" s="32"/>
      <c r="AQ2818" s="12"/>
      <c r="AR2818" s="12"/>
      <c r="AS2818" s="12"/>
      <c r="AZ2818" s="49"/>
      <c r="BA2818" s="30"/>
      <c r="BB2818" s="12"/>
      <c r="BF2818" s="12"/>
      <c r="BG2818" s="12"/>
      <c r="BH2818" s="12"/>
      <c r="BO2818" s="7"/>
      <c r="BP2818" s="7"/>
      <c r="BQ2818" s="7"/>
      <c r="BU2818" s="7"/>
      <c r="BV2818" s="7"/>
      <c r="BW2818" s="7"/>
      <c r="CD2818" s="7"/>
      <c r="CE2818" s="7"/>
      <c r="CF2818" s="7"/>
      <c r="CJ2818" s="7"/>
      <c r="CK2818" s="7"/>
      <c r="CL2818" s="7"/>
    </row>
    <row r="2819" spans="1:90">
      <c r="A2819" s="11"/>
      <c r="B2819" s="373"/>
      <c r="C2819" s="373"/>
      <c r="D2819" s="373"/>
      <c r="E2819" s="13"/>
      <c r="F2819" s="11"/>
      <c r="G2819" s="25"/>
      <c r="H2819" s="31"/>
      <c r="I2819" s="30"/>
      <c r="M2819" s="25"/>
      <c r="N2819" s="31"/>
      <c r="O2819" s="30"/>
      <c r="V2819" s="12"/>
      <c r="W2819" s="12"/>
      <c r="X2819" s="14"/>
      <c r="AB2819" s="25"/>
      <c r="AC2819" s="12"/>
      <c r="AD2819" s="12"/>
      <c r="AK2819" s="12"/>
      <c r="AL2819" s="30"/>
      <c r="AM2819" s="32"/>
      <c r="AQ2819" s="12"/>
      <c r="AR2819" s="12"/>
      <c r="AS2819" s="12"/>
      <c r="AZ2819" s="49"/>
      <c r="BA2819" s="30"/>
      <c r="BB2819" s="12"/>
      <c r="BF2819" s="12"/>
      <c r="BG2819" s="12"/>
      <c r="BH2819" s="12"/>
      <c r="BO2819" s="7"/>
      <c r="BP2819" s="7"/>
      <c r="BQ2819" s="7"/>
      <c r="BU2819" s="7"/>
      <c r="BV2819" s="7"/>
      <c r="BW2819" s="7"/>
      <c r="CD2819" s="7"/>
      <c r="CE2819" s="7"/>
      <c r="CF2819" s="7"/>
      <c r="CJ2819" s="7"/>
      <c r="CK2819" s="7"/>
      <c r="CL2819" s="7"/>
    </row>
    <row r="2820" spans="1:90">
      <c r="A2820" s="11"/>
      <c r="B2820" s="373"/>
      <c r="C2820" s="373"/>
      <c r="D2820" s="373"/>
      <c r="E2820" s="13"/>
      <c r="F2820" s="11"/>
      <c r="G2820" s="25"/>
      <c r="H2820" s="31"/>
      <c r="I2820" s="30"/>
      <c r="M2820" s="25"/>
      <c r="N2820" s="31"/>
      <c r="O2820" s="30"/>
      <c r="V2820" s="12"/>
      <c r="W2820" s="12"/>
      <c r="X2820" s="14"/>
      <c r="AB2820" s="25"/>
      <c r="AC2820" s="12"/>
      <c r="AD2820" s="12"/>
      <c r="AK2820" s="12"/>
      <c r="AL2820" s="30"/>
      <c r="AM2820" s="32"/>
      <c r="AQ2820" s="12"/>
      <c r="AR2820" s="12"/>
      <c r="AS2820" s="12"/>
      <c r="AZ2820" s="49"/>
      <c r="BA2820" s="30"/>
      <c r="BB2820" s="12"/>
      <c r="BF2820" s="12"/>
      <c r="BG2820" s="12"/>
      <c r="BH2820" s="12"/>
      <c r="BO2820" s="7"/>
      <c r="BP2820" s="7"/>
      <c r="BQ2820" s="7"/>
      <c r="BU2820" s="7"/>
      <c r="BV2820" s="7"/>
      <c r="BW2820" s="7"/>
      <c r="CD2820" s="7"/>
      <c r="CE2820" s="7"/>
      <c r="CF2820" s="7"/>
      <c r="CJ2820" s="7"/>
      <c r="CK2820" s="7"/>
      <c r="CL2820" s="7"/>
    </row>
    <row r="2821" spans="1:90">
      <c r="A2821" s="11"/>
      <c r="B2821" s="373"/>
      <c r="C2821" s="373"/>
      <c r="D2821" s="373"/>
      <c r="E2821" s="13"/>
      <c r="F2821" s="11"/>
      <c r="G2821" s="25"/>
      <c r="H2821" s="31"/>
      <c r="I2821" s="30"/>
      <c r="M2821" s="25"/>
      <c r="N2821" s="31"/>
      <c r="O2821" s="30"/>
      <c r="V2821" s="12"/>
      <c r="W2821" s="12"/>
      <c r="X2821" s="14"/>
      <c r="AB2821" s="25"/>
      <c r="AC2821" s="12"/>
      <c r="AD2821" s="12"/>
      <c r="AK2821" s="12"/>
      <c r="AL2821" s="30"/>
      <c r="AM2821" s="32"/>
      <c r="AQ2821" s="12"/>
      <c r="AR2821" s="12"/>
      <c r="AS2821" s="12"/>
      <c r="AZ2821" s="49"/>
      <c r="BA2821" s="30"/>
      <c r="BB2821" s="12"/>
      <c r="BF2821" s="12"/>
      <c r="BG2821" s="12"/>
      <c r="BH2821" s="12"/>
      <c r="BO2821" s="7"/>
      <c r="BP2821" s="7"/>
      <c r="BQ2821" s="7"/>
      <c r="BU2821" s="7"/>
      <c r="BV2821" s="7"/>
      <c r="BW2821" s="7"/>
      <c r="CD2821" s="7"/>
      <c r="CE2821" s="7"/>
      <c r="CF2821" s="7"/>
      <c r="CJ2821" s="7"/>
      <c r="CK2821" s="7"/>
      <c r="CL2821" s="7"/>
    </row>
    <row r="2822" spans="1:90">
      <c r="A2822" s="11"/>
      <c r="B2822" s="373"/>
      <c r="C2822" s="373"/>
      <c r="D2822" s="373"/>
      <c r="E2822" s="13"/>
      <c r="F2822" s="11"/>
      <c r="G2822" s="25"/>
      <c r="H2822" s="31"/>
      <c r="I2822" s="30"/>
      <c r="M2822" s="25"/>
      <c r="N2822" s="31"/>
      <c r="O2822" s="30"/>
      <c r="V2822" s="12"/>
      <c r="W2822" s="12"/>
      <c r="X2822" s="14"/>
      <c r="AB2822" s="25"/>
      <c r="AC2822" s="12"/>
      <c r="AD2822" s="12"/>
      <c r="AK2822" s="12"/>
      <c r="AL2822" s="30"/>
      <c r="AM2822" s="32"/>
      <c r="AQ2822" s="12"/>
      <c r="AR2822" s="12"/>
      <c r="AS2822" s="12"/>
      <c r="AZ2822" s="49"/>
      <c r="BA2822" s="30"/>
      <c r="BB2822" s="12"/>
      <c r="BF2822" s="12"/>
      <c r="BG2822" s="12"/>
      <c r="BH2822" s="12"/>
      <c r="BO2822" s="7"/>
      <c r="BP2822" s="7"/>
      <c r="BQ2822" s="7"/>
      <c r="BU2822" s="7"/>
      <c r="BV2822" s="7"/>
      <c r="BW2822" s="7"/>
      <c r="CD2822" s="7"/>
      <c r="CE2822" s="7"/>
      <c r="CF2822" s="7"/>
      <c r="CJ2822" s="7"/>
      <c r="CK2822" s="7"/>
      <c r="CL2822" s="7"/>
    </row>
    <row r="2823" spans="1:90">
      <c r="A2823" s="11"/>
      <c r="B2823" s="373"/>
      <c r="C2823" s="373"/>
      <c r="D2823" s="373"/>
      <c r="E2823" s="13"/>
      <c r="F2823" s="11"/>
      <c r="G2823" s="25"/>
      <c r="H2823" s="31"/>
      <c r="I2823" s="30"/>
      <c r="M2823" s="25"/>
      <c r="N2823" s="31"/>
      <c r="O2823" s="30"/>
      <c r="V2823" s="12"/>
      <c r="W2823" s="12"/>
      <c r="X2823" s="14"/>
      <c r="AB2823" s="25"/>
      <c r="AC2823" s="12"/>
      <c r="AD2823" s="12"/>
      <c r="AK2823" s="12"/>
      <c r="AL2823" s="30"/>
      <c r="AM2823" s="32"/>
      <c r="AQ2823" s="12"/>
      <c r="AR2823" s="12"/>
      <c r="AS2823" s="12"/>
      <c r="AZ2823" s="49"/>
      <c r="BA2823" s="30"/>
      <c r="BB2823" s="12"/>
      <c r="BF2823" s="12"/>
      <c r="BG2823" s="12"/>
      <c r="BH2823" s="12"/>
      <c r="BO2823" s="7"/>
      <c r="BP2823" s="7"/>
      <c r="BQ2823" s="7"/>
      <c r="BU2823" s="7"/>
      <c r="BV2823" s="7"/>
      <c r="BW2823" s="7"/>
      <c r="CD2823" s="7"/>
      <c r="CE2823" s="7"/>
      <c r="CF2823" s="7"/>
      <c r="CJ2823" s="7"/>
      <c r="CK2823" s="7"/>
      <c r="CL2823" s="7"/>
    </row>
    <row r="2824" spans="1:90">
      <c r="A2824" s="11"/>
      <c r="B2824" s="373"/>
      <c r="C2824" s="373"/>
      <c r="D2824" s="373"/>
      <c r="E2824" s="13"/>
      <c r="F2824" s="11"/>
      <c r="G2824" s="25"/>
      <c r="H2824" s="31"/>
      <c r="I2824" s="30"/>
      <c r="M2824" s="25"/>
      <c r="N2824" s="31"/>
      <c r="O2824" s="30"/>
      <c r="V2824" s="12"/>
      <c r="W2824" s="12"/>
      <c r="X2824" s="14"/>
      <c r="AB2824" s="25"/>
      <c r="AC2824" s="12"/>
      <c r="AD2824" s="12"/>
      <c r="AK2824" s="12"/>
      <c r="AL2824" s="30"/>
      <c r="AM2824" s="32"/>
      <c r="AQ2824" s="12"/>
      <c r="AR2824" s="12"/>
      <c r="AS2824" s="12"/>
      <c r="AZ2824" s="49"/>
      <c r="BA2824" s="30"/>
      <c r="BB2824" s="12"/>
      <c r="BF2824" s="12"/>
      <c r="BG2824" s="12"/>
      <c r="BH2824" s="12"/>
      <c r="BO2824" s="7"/>
      <c r="BP2824" s="7"/>
      <c r="BQ2824" s="7"/>
      <c r="BU2824" s="7"/>
      <c r="BV2824" s="7"/>
      <c r="BW2824" s="7"/>
      <c r="CD2824" s="7"/>
      <c r="CE2824" s="7"/>
      <c r="CF2824" s="7"/>
      <c r="CJ2824" s="7"/>
      <c r="CK2824" s="7"/>
      <c r="CL2824" s="7"/>
    </row>
    <row r="2825" spans="1:90">
      <c r="A2825" s="11"/>
      <c r="B2825" s="373"/>
      <c r="C2825" s="373"/>
      <c r="D2825" s="373"/>
      <c r="E2825" s="13"/>
      <c r="F2825" s="11"/>
      <c r="G2825" s="25"/>
      <c r="H2825" s="31"/>
      <c r="I2825" s="30"/>
      <c r="M2825" s="25"/>
      <c r="N2825" s="31"/>
      <c r="O2825" s="30"/>
      <c r="V2825" s="12"/>
      <c r="W2825" s="12"/>
      <c r="X2825" s="14"/>
      <c r="AB2825" s="25"/>
      <c r="AC2825" s="12"/>
      <c r="AD2825" s="12"/>
      <c r="AK2825" s="12"/>
      <c r="AL2825" s="30"/>
      <c r="AM2825" s="32"/>
      <c r="AQ2825" s="12"/>
      <c r="AR2825" s="12"/>
      <c r="AS2825" s="12"/>
      <c r="AZ2825" s="49"/>
      <c r="BA2825" s="30"/>
      <c r="BB2825" s="12"/>
      <c r="BF2825" s="12"/>
      <c r="BG2825" s="12"/>
      <c r="BH2825" s="12"/>
      <c r="BO2825" s="7"/>
      <c r="BP2825" s="7"/>
      <c r="BQ2825" s="7"/>
      <c r="BU2825" s="7"/>
      <c r="BV2825" s="7"/>
      <c r="BW2825" s="7"/>
      <c r="CD2825" s="7"/>
      <c r="CE2825" s="7"/>
      <c r="CF2825" s="7"/>
      <c r="CJ2825" s="7"/>
      <c r="CK2825" s="7"/>
      <c r="CL2825" s="7"/>
    </row>
    <row r="2826" spans="1:90">
      <c r="A2826" s="11"/>
      <c r="B2826" s="373"/>
      <c r="C2826" s="373"/>
      <c r="D2826" s="373"/>
      <c r="E2826" s="13"/>
      <c r="F2826" s="11"/>
      <c r="G2826" s="25"/>
      <c r="H2826" s="31"/>
      <c r="I2826" s="30"/>
      <c r="M2826" s="25"/>
      <c r="N2826" s="31"/>
      <c r="O2826" s="30"/>
      <c r="V2826" s="12"/>
      <c r="W2826" s="12"/>
      <c r="X2826" s="14"/>
      <c r="AB2826" s="25"/>
      <c r="AC2826" s="12"/>
      <c r="AD2826" s="12"/>
      <c r="AK2826" s="12"/>
      <c r="AL2826" s="30"/>
      <c r="AM2826" s="32"/>
      <c r="AQ2826" s="12"/>
      <c r="AR2826" s="12"/>
      <c r="AS2826" s="12"/>
      <c r="AZ2826" s="49"/>
      <c r="BA2826" s="30"/>
      <c r="BB2826" s="12"/>
      <c r="BF2826" s="12"/>
      <c r="BG2826" s="12"/>
      <c r="BH2826" s="12"/>
      <c r="BO2826" s="7"/>
      <c r="BP2826" s="7"/>
      <c r="BQ2826" s="7"/>
      <c r="BU2826" s="7"/>
      <c r="BV2826" s="7"/>
      <c r="BW2826" s="7"/>
      <c r="CD2826" s="7"/>
      <c r="CE2826" s="7"/>
      <c r="CF2826" s="7"/>
      <c r="CJ2826" s="7"/>
      <c r="CK2826" s="7"/>
      <c r="CL2826" s="7"/>
    </row>
    <row r="2827" spans="1:90">
      <c r="A2827" s="11"/>
      <c r="B2827" s="373"/>
      <c r="C2827" s="373"/>
      <c r="D2827" s="373"/>
      <c r="E2827" s="13"/>
      <c r="F2827" s="11"/>
      <c r="G2827" s="25"/>
      <c r="H2827" s="31"/>
      <c r="I2827" s="30"/>
      <c r="M2827" s="25"/>
      <c r="N2827" s="31"/>
      <c r="O2827" s="30"/>
      <c r="V2827" s="12"/>
      <c r="W2827" s="12"/>
      <c r="X2827" s="14"/>
      <c r="AB2827" s="25"/>
      <c r="AC2827" s="12"/>
      <c r="AD2827" s="12"/>
      <c r="AK2827" s="12"/>
      <c r="AL2827" s="30"/>
      <c r="AM2827" s="32"/>
      <c r="AQ2827" s="12"/>
      <c r="AR2827" s="12"/>
      <c r="AS2827" s="12"/>
      <c r="AZ2827" s="49"/>
      <c r="BA2827" s="30"/>
      <c r="BB2827" s="12"/>
      <c r="BF2827" s="12"/>
      <c r="BG2827" s="12"/>
      <c r="BH2827" s="12"/>
      <c r="BO2827" s="7"/>
      <c r="BP2827" s="7"/>
      <c r="BQ2827" s="7"/>
      <c r="BU2827" s="7"/>
      <c r="BV2827" s="7"/>
      <c r="BW2827" s="7"/>
      <c r="CD2827" s="7"/>
      <c r="CE2827" s="7"/>
      <c r="CF2827" s="7"/>
      <c r="CJ2827" s="7"/>
      <c r="CK2827" s="7"/>
      <c r="CL2827" s="7"/>
    </row>
    <row r="2828" spans="1:90">
      <c r="A2828" s="11"/>
      <c r="B2828" s="373"/>
      <c r="C2828" s="373"/>
      <c r="D2828" s="373"/>
      <c r="E2828" s="13"/>
      <c r="F2828" s="11"/>
      <c r="G2828" s="25"/>
      <c r="H2828" s="31"/>
      <c r="I2828" s="30"/>
      <c r="M2828" s="25"/>
      <c r="N2828" s="31"/>
      <c r="O2828" s="30"/>
      <c r="V2828" s="12"/>
      <c r="W2828" s="12"/>
      <c r="X2828" s="14"/>
      <c r="AB2828" s="25"/>
      <c r="AC2828" s="12"/>
      <c r="AD2828" s="12"/>
      <c r="AK2828" s="12"/>
      <c r="AL2828" s="30"/>
      <c r="AM2828" s="32"/>
      <c r="AQ2828" s="12"/>
      <c r="AR2828" s="12"/>
      <c r="AS2828" s="12"/>
      <c r="AZ2828" s="49"/>
      <c r="BA2828" s="30"/>
      <c r="BB2828" s="12"/>
      <c r="BF2828" s="12"/>
      <c r="BG2828" s="12"/>
      <c r="BH2828" s="12"/>
      <c r="BO2828" s="7"/>
      <c r="BP2828" s="7"/>
      <c r="BQ2828" s="7"/>
      <c r="BU2828" s="7"/>
      <c r="BV2828" s="7"/>
      <c r="BW2828" s="7"/>
      <c r="CD2828" s="7"/>
      <c r="CE2828" s="7"/>
      <c r="CF2828" s="7"/>
      <c r="CJ2828" s="7"/>
      <c r="CK2828" s="7"/>
      <c r="CL2828" s="7"/>
    </row>
    <row r="2829" spans="1:90">
      <c r="A2829" s="11"/>
      <c r="B2829" s="373"/>
      <c r="C2829" s="373"/>
      <c r="D2829" s="373"/>
      <c r="E2829" s="13"/>
      <c r="F2829" s="11"/>
      <c r="G2829" s="25"/>
      <c r="H2829" s="31"/>
      <c r="I2829" s="30"/>
      <c r="M2829" s="25"/>
      <c r="N2829" s="31"/>
      <c r="O2829" s="30"/>
      <c r="V2829" s="12"/>
      <c r="W2829" s="12"/>
      <c r="X2829" s="14"/>
      <c r="AB2829" s="25"/>
      <c r="AC2829" s="12"/>
      <c r="AD2829" s="12"/>
      <c r="AK2829" s="12"/>
      <c r="AL2829" s="30"/>
      <c r="AM2829" s="32"/>
      <c r="AQ2829" s="12"/>
      <c r="AR2829" s="12"/>
      <c r="AS2829" s="12"/>
      <c r="AZ2829" s="49"/>
      <c r="BA2829" s="30"/>
      <c r="BB2829" s="12"/>
      <c r="BF2829" s="12"/>
      <c r="BG2829" s="12"/>
      <c r="BH2829" s="12"/>
      <c r="BO2829" s="7"/>
      <c r="BP2829" s="7"/>
      <c r="BQ2829" s="7"/>
      <c r="BU2829" s="7"/>
      <c r="BV2829" s="7"/>
      <c r="BW2829" s="7"/>
      <c r="CD2829" s="7"/>
      <c r="CE2829" s="7"/>
      <c r="CF2829" s="7"/>
      <c r="CJ2829" s="7"/>
      <c r="CK2829" s="7"/>
      <c r="CL2829" s="7"/>
    </row>
    <row r="2830" spans="1:90">
      <c r="A2830" s="11"/>
      <c r="B2830" s="373"/>
      <c r="C2830" s="373"/>
      <c r="D2830" s="373"/>
      <c r="E2830" s="13"/>
      <c r="F2830" s="11"/>
      <c r="G2830" s="25"/>
      <c r="H2830" s="31"/>
      <c r="I2830" s="30"/>
      <c r="M2830" s="25"/>
      <c r="N2830" s="31"/>
      <c r="O2830" s="30"/>
      <c r="V2830" s="12"/>
      <c r="W2830" s="12"/>
      <c r="X2830" s="14"/>
      <c r="AB2830" s="25"/>
      <c r="AC2830" s="12"/>
      <c r="AD2830" s="12"/>
      <c r="AK2830" s="12"/>
      <c r="AL2830" s="30"/>
      <c r="AM2830" s="32"/>
      <c r="AQ2830" s="12"/>
      <c r="AR2830" s="12"/>
      <c r="AS2830" s="12"/>
      <c r="AZ2830" s="49"/>
      <c r="BA2830" s="30"/>
      <c r="BB2830" s="12"/>
      <c r="BF2830" s="12"/>
      <c r="BG2830" s="12"/>
      <c r="BH2830" s="12"/>
      <c r="BO2830" s="7"/>
      <c r="BP2830" s="7"/>
      <c r="BQ2830" s="7"/>
      <c r="BU2830" s="7"/>
      <c r="BV2830" s="7"/>
      <c r="BW2830" s="7"/>
      <c r="CD2830" s="7"/>
      <c r="CE2830" s="7"/>
      <c r="CF2830" s="7"/>
      <c r="CJ2830" s="7"/>
      <c r="CK2830" s="7"/>
      <c r="CL2830" s="7"/>
    </row>
    <row r="2831" spans="1:90">
      <c r="A2831" s="11"/>
      <c r="B2831" s="373"/>
      <c r="C2831" s="373"/>
      <c r="D2831" s="373"/>
      <c r="E2831" s="13"/>
      <c r="F2831" s="11"/>
      <c r="G2831" s="25"/>
      <c r="H2831" s="31"/>
      <c r="I2831" s="30"/>
      <c r="M2831" s="25"/>
      <c r="N2831" s="31"/>
      <c r="O2831" s="30"/>
      <c r="V2831" s="12"/>
      <c r="W2831" s="12"/>
      <c r="X2831" s="14"/>
      <c r="AB2831" s="25"/>
      <c r="AC2831" s="12"/>
      <c r="AD2831" s="12"/>
      <c r="AK2831" s="12"/>
      <c r="AL2831" s="30"/>
      <c r="AM2831" s="32"/>
      <c r="AQ2831" s="12"/>
      <c r="AR2831" s="12"/>
      <c r="AS2831" s="12"/>
      <c r="AZ2831" s="49"/>
      <c r="BA2831" s="30"/>
      <c r="BB2831" s="12"/>
      <c r="BF2831" s="12"/>
      <c r="BG2831" s="12"/>
      <c r="BH2831" s="12"/>
      <c r="BO2831" s="7"/>
      <c r="BP2831" s="7"/>
      <c r="BQ2831" s="7"/>
      <c r="BU2831" s="7"/>
      <c r="BV2831" s="7"/>
      <c r="BW2831" s="7"/>
      <c r="CD2831" s="7"/>
      <c r="CE2831" s="7"/>
      <c r="CF2831" s="7"/>
      <c r="CJ2831" s="7"/>
      <c r="CK2831" s="7"/>
      <c r="CL2831" s="7"/>
    </row>
    <row r="2832" spans="1:90">
      <c r="A2832" s="11"/>
      <c r="B2832" s="373"/>
      <c r="C2832" s="373"/>
      <c r="D2832" s="373"/>
      <c r="E2832" s="13"/>
      <c r="F2832" s="11"/>
      <c r="G2832" s="25"/>
      <c r="H2832" s="31"/>
      <c r="I2832" s="30"/>
      <c r="M2832" s="25"/>
      <c r="N2832" s="31"/>
      <c r="O2832" s="30"/>
      <c r="V2832" s="12"/>
      <c r="W2832" s="12"/>
      <c r="X2832" s="14"/>
      <c r="AB2832" s="25"/>
      <c r="AC2832" s="12"/>
      <c r="AD2832" s="12"/>
      <c r="AK2832" s="12"/>
      <c r="AL2832" s="30"/>
      <c r="AM2832" s="32"/>
      <c r="AQ2832" s="12"/>
      <c r="AR2832" s="12"/>
      <c r="AS2832" s="12"/>
      <c r="AZ2832" s="49"/>
      <c r="BA2832" s="30"/>
      <c r="BB2832" s="12"/>
      <c r="BF2832" s="12"/>
      <c r="BG2832" s="12"/>
      <c r="BH2832" s="12"/>
      <c r="BO2832" s="7"/>
      <c r="BP2832" s="7"/>
      <c r="BQ2832" s="7"/>
      <c r="BU2832" s="7"/>
      <c r="BV2832" s="7"/>
      <c r="BW2832" s="7"/>
      <c r="CD2832" s="7"/>
      <c r="CE2832" s="7"/>
      <c r="CF2832" s="7"/>
      <c r="CJ2832" s="7"/>
      <c r="CK2832" s="7"/>
      <c r="CL2832" s="7"/>
    </row>
    <row r="2833" spans="1:90">
      <c r="A2833" s="11"/>
      <c r="B2833" s="373"/>
      <c r="C2833" s="373"/>
      <c r="D2833" s="373"/>
      <c r="E2833" s="13"/>
      <c r="F2833" s="11"/>
      <c r="G2833" s="25"/>
      <c r="H2833" s="31"/>
      <c r="I2833" s="30"/>
      <c r="M2833" s="25"/>
      <c r="N2833" s="31"/>
      <c r="O2833" s="30"/>
      <c r="V2833" s="12"/>
      <c r="W2833" s="12"/>
      <c r="X2833" s="14"/>
      <c r="AB2833" s="25"/>
      <c r="AC2833" s="12"/>
      <c r="AD2833" s="12"/>
      <c r="AK2833" s="12"/>
      <c r="AL2833" s="30"/>
      <c r="AM2833" s="32"/>
      <c r="AQ2833" s="12"/>
      <c r="AR2833" s="12"/>
      <c r="AS2833" s="12"/>
      <c r="AZ2833" s="49"/>
      <c r="BA2833" s="30"/>
      <c r="BB2833" s="12"/>
      <c r="BF2833" s="12"/>
      <c r="BG2833" s="12"/>
      <c r="BH2833" s="12"/>
      <c r="BO2833" s="7"/>
      <c r="BP2833" s="7"/>
      <c r="BQ2833" s="7"/>
      <c r="BU2833" s="7"/>
      <c r="BV2833" s="7"/>
      <c r="BW2833" s="7"/>
      <c r="CD2833" s="7"/>
      <c r="CE2833" s="7"/>
      <c r="CF2833" s="7"/>
      <c r="CJ2833" s="7"/>
      <c r="CK2833" s="7"/>
      <c r="CL2833" s="7"/>
    </row>
    <row r="2834" spans="1:90">
      <c r="A2834" s="11"/>
      <c r="B2834" s="373"/>
      <c r="C2834" s="373"/>
      <c r="D2834" s="373"/>
      <c r="E2834" s="13"/>
      <c r="F2834" s="11"/>
      <c r="G2834" s="25"/>
      <c r="H2834" s="31"/>
      <c r="I2834" s="30"/>
      <c r="M2834" s="25"/>
      <c r="N2834" s="31"/>
      <c r="O2834" s="30"/>
      <c r="V2834" s="12"/>
      <c r="W2834" s="12"/>
      <c r="X2834" s="14"/>
      <c r="AB2834" s="25"/>
      <c r="AC2834" s="12"/>
      <c r="AD2834" s="12"/>
      <c r="AK2834" s="12"/>
      <c r="AL2834" s="30"/>
      <c r="AM2834" s="32"/>
      <c r="AQ2834" s="12"/>
      <c r="AR2834" s="12"/>
      <c r="AS2834" s="12"/>
      <c r="AZ2834" s="49"/>
      <c r="BA2834" s="30"/>
      <c r="BB2834" s="12"/>
      <c r="BF2834" s="12"/>
      <c r="BG2834" s="12"/>
      <c r="BH2834" s="12"/>
      <c r="BO2834" s="7"/>
      <c r="BP2834" s="7"/>
      <c r="BQ2834" s="7"/>
      <c r="BU2834" s="7"/>
      <c r="BV2834" s="7"/>
      <c r="BW2834" s="7"/>
      <c r="CD2834" s="7"/>
      <c r="CE2834" s="7"/>
      <c r="CF2834" s="7"/>
      <c r="CJ2834" s="7"/>
      <c r="CK2834" s="7"/>
      <c r="CL2834" s="7"/>
    </row>
    <row r="2835" spans="1:90">
      <c r="A2835" s="11"/>
      <c r="B2835" s="373"/>
      <c r="C2835" s="373"/>
      <c r="D2835" s="373"/>
      <c r="E2835" s="13"/>
      <c r="F2835" s="11"/>
      <c r="G2835" s="25"/>
      <c r="H2835" s="31"/>
      <c r="I2835" s="30"/>
      <c r="M2835" s="25"/>
      <c r="N2835" s="31"/>
      <c r="O2835" s="30"/>
      <c r="V2835" s="12"/>
      <c r="W2835" s="12"/>
      <c r="X2835" s="14"/>
      <c r="AB2835" s="25"/>
      <c r="AC2835" s="12"/>
      <c r="AD2835" s="12"/>
      <c r="AK2835" s="12"/>
      <c r="AL2835" s="30"/>
      <c r="AM2835" s="32"/>
      <c r="AQ2835" s="12"/>
      <c r="AR2835" s="12"/>
      <c r="AS2835" s="12"/>
      <c r="AZ2835" s="49"/>
      <c r="BA2835" s="30"/>
      <c r="BB2835" s="12"/>
      <c r="BF2835" s="12"/>
      <c r="BG2835" s="12"/>
      <c r="BH2835" s="12"/>
      <c r="BO2835" s="7"/>
      <c r="BP2835" s="7"/>
      <c r="BQ2835" s="7"/>
      <c r="BU2835" s="7"/>
      <c r="BV2835" s="7"/>
      <c r="BW2835" s="7"/>
      <c r="CD2835" s="7"/>
      <c r="CE2835" s="7"/>
      <c r="CF2835" s="7"/>
      <c r="CJ2835" s="7"/>
      <c r="CK2835" s="7"/>
      <c r="CL2835" s="7"/>
    </row>
    <row r="2836" spans="1:90">
      <c r="A2836" s="11"/>
      <c r="B2836" s="373"/>
      <c r="C2836" s="373"/>
      <c r="D2836" s="373"/>
      <c r="E2836" s="13"/>
      <c r="F2836" s="11"/>
      <c r="G2836" s="25"/>
      <c r="H2836" s="31"/>
      <c r="I2836" s="30"/>
      <c r="M2836" s="25"/>
      <c r="N2836" s="31"/>
      <c r="O2836" s="30"/>
      <c r="V2836" s="12"/>
      <c r="W2836" s="12"/>
      <c r="X2836" s="14"/>
      <c r="AB2836" s="25"/>
      <c r="AC2836" s="12"/>
      <c r="AD2836" s="12"/>
      <c r="AK2836" s="12"/>
      <c r="AL2836" s="30"/>
      <c r="AM2836" s="32"/>
      <c r="AQ2836" s="12"/>
      <c r="AR2836" s="12"/>
      <c r="AS2836" s="12"/>
      <c r="AZ2836" s="49"/>
      <c r="BA2836" s="30"/>
      <c r="BB2836" s="12"/>
      <c r="BF2836" s="12"/>
      <c r="BG2836" s="12"/>
      <c r="BH2836" s="12"/>
      <c r="BO2836" s="7"/>
      <c r="BP2836" s="7"/>
      <c r="BQ2836" s="7"/>
      <c r="BU2836" s="7"/>
      <c r="BV2836" s="7"/>
      <c r="BW2836" s="7"/>
      <c r="CD2836" s="7"/>
      <c r="CE2836" s="7"/>
      <c r="CF2836" s="7"/>
      <c r="CJ2836" s="7"/>
      <c r="CK2836" s="7"/>
      <c r="CL2836" s="7"/>
    </row>
    <row r="2837" spans="1:90">
      <c r="A2837" s="11"/>
      <c r="B2837" s="373"/>
      <c r="C2837" s="373"/>
      <c r="D2837" s="373"/>
      <c r="E2837" s="13"/>
      <c r="F2837" s="11"/>
      <c r="G2837" s="25"/>
      <c r="H2837" s="31"/>
      <c r="I2837" s="30"/>
      <c r="M2837" s="25"/>
      <c r="N2837" s="31"/>
      <c r="O2837" s="30"/>
      <c r="V2837" s="12"/>
      <c r="W2837" s="12"/>
      <c r="X2837" s="14"/>
      <c r="AB2837" s="25"/>
      <c r="AC2837" s="12"/>
      <c r="AD2837" s="12"/>
      <c r="AK2837" s="12"/>
      <c r="AL2837" s="30"/>
      <c r="AM2837" s="32"/>
      <c r="AQ2837" s="12"/>
      <c r="AR2837" s="12"/>
      <c r="AS2837" s="12"/>
      <c r="AZ2837" s="49"/>
      <c r="BA2837" s="30"/>
      <c r="BB2837" s="12"/>
      <c r="BF2837" s="12"/>
      <c r="BG2837" s="12"/>
      <c r="BH2837" s="12"/>
      <c r="BO2837" s="7"/>
      <c r="BP2837" s="7"/>
      <c r="BQ2837" s="7"/>
      <c r="BU2837" s="7"/>
      <c r="BV2837" s="7"/>
      <c r="BW2837" s="7"/>
      <c r="CD2837" s="7"/>
      <c r="CE2837" s="7"/>
      <c r="CF2837" s="7"/>
      <c r="CJ2837" s="7"/>
      <c r="CK2837" s="7"/>
      <c r="CL2837" s="7"/>
    </row>
    <row r="2838" spans="1:90">
      <c r="A2838" s="11"/>
      <c r="B2838" s="373"/>
      <c r="C2838" s="373"/>
      <c r="D2838" s="373"/>
      <c r="E2838" s="13"/>
      <c r="F2838" s="11"/>
      <c r="G2838" s="25"/>
      <c r="H2838" s="31"/>
      <c r="I2838" s="30"/>
      <c r="M2838" s="25"/>
      <c r="N2838" s="31"/>
      <c r="O2838" s="30"/>
      <c r="V2838" s="12"/>
      <c r="W2838" s="12"/>
      <c r="X2838" s="14"/>
      <c r="AB2838" s="25"/>
      <c r="AC2838" s="12"/>
      <c r="AD2838" s="12"/>
      <c r="AK2838" s="12"/>
      <c r="AL2838" s="30"/>
      <c r="AM2838" s="32"/>
      <c r="AQ2838" s="12"/>
      <c r="AR2838" s="12"/>
      <c r="AS2838" s="12"/>
      <c r="AZ2838" s="49"/>
      <c r="BA2838" s="30"/>
      <c r="BB2838" s="12"/>
      <c r="BF2838" s="12"/>
      <c r="BG2838" s="12"/>
      <c r="BH2838" s="12"/>
      <c r="BO2838" s="7"/>
      <c r="BP2838" s="7"/>
      <c r="BQ2838" s="7"/>
      <c r="BU2838" s="7"/>
      <c r="BV2838" s="7"/>
      <c r="BW2838" s="7"/>
      <c r="CD2838" s="7"/>
      <c r="CE2838" s="7"/>
      <c r="CF2838" s="7"/>
      <c r="CJ2838" s="7"/>
      <c r="CK2838" s="7"/>
      <c r="CL2838" s="7"/>
    </row>
    <row r="2839" spans="1:90">
      <c r="A2839" s="11"/>
      <c r="B2839" s="373"/>
      <c r="C2839" s="373"/>
      <c r="D2839" s="373"/>
      <c r="E2839" s="13"/>
      <c r="F2839" s="11"/>
      <c r="G2839" s="25"/>
      <c r="H2839" s="31"/>
      <c r="I2839" s="30"/>
      <c r="M2839" s="25"/>
      <c r="N2839" s="31"/>
      <c r="O2839" s="30"/>
      <c r="V2839" s="12"/>
      <c r="W2839" s="12"/>
      <c r="X2839" s="14"/>
      <c r="AB2839" s="25"/>
      <c r="AC2839" s="12"/>
      <c r="AD2839" s="12"/>
      <c r="AK2839" s="12"/>
      <c r="AL2839" s="30"/>
      <c r="AM2839" s="32"/>
      <c r="AQ2839" s="12"/>
      <c r="AR2839" s="12"/>
      <c r="AS2839" s="12"/>
      <c r="AZ2839" s="49"/>
      <c r="BA2839" s="30"/>
      <c r="BB2839" s="12"/>
      <c r="BF2839" s="12"/>
      <c r="BG2839" s="12"/>
      <c r="BH2839" s="12"/>
      <c r="BO2839" s="7"/>
      <c r="BP2839" s="7"/>
      <c r="BQ2839" s="7"/>
      <c r="BU2839" s="7"/>
      <c r="BV2839" s="7"/>
      <c r="BW2839" s="7"/>
      <c r="CD2839" s="7"/>
      <c r="CE2839" s="7"/>
      <c r="CF2839" s="7"/>
      <c r="CJ2839" s="7"/>
      <c r="CK2839" s="7"/>
      <c r="CL2839" s="7"/>
    </row>
    <row r="2840" spans="1:90">
      <c r="A2840" s="11"/>
      <c r="B2840" s="373"/>
      <c r="C2840" s="373"/>
      <c r="D2840" s="373"/>
      <c r="E2840" s="13"/>
      <c r="F2840" s="11"/>
      <c r="G2840" s="25"/>
      <c r="H2840" s="31"/>
      <c r="I2840" s="30"/>
      <c r="M2840" s="25"/>
      <c r="N2840" s="31"/>
      <c r="O2840" s="30"/>
      <c r="V2840" s="12"/>
      <c r="W2840" s="12"/>
      <c r="X2840" s="14"/>
      <c r="AB2840" s="25"/>
      <c r="AC2840" s="12"/>
      <c r="AD2840" s="12"/>
      <c r="AK2840" s="12"/>
      <c r="AL2840" s="30"/>
      <c r="AM2840" s="32"/>
      <c r="AQ2840" s="12"/>
      <c r="AR2840" s="12"/>
      <c r="AS2840" s="12"/>
      <c r="AZ2840" s="49"/>
      <c r="BA2840" s="30"/>
      <c r="BB2840" s="12"/>
      <c r="BF2840" s="12"/>
      <c r="BG2840" s="12"/>
      <c r="BH2840" s="12"/>
      <c r="BO2840" s="7"/>
      <c r="BP2840" s="7"/>
      <c r="BQ2840" s="7"/>
      <c r="BU2840" s="7"/>
      <c r="BV2840" s="7"/>
      <c r="BW2840" s="7"/>
      <c r="CD2840" s="7"/>
      <c r="CE2840" s="7"/>
      <c r="CF2840" s="7"/>
      <c r="CJ2840" s="7"/>
      <c r="CK2840" s="7"/>
      <c r="CL2840" s="7"/>
    </row>
    <row r="2841" spans="1:90">
      <c r="A2841" s="11"/>
      <c r="B2841" s="373"/>
      <c r="C2841" s="373"/>
      <c r="D2841" s="373"/>
      <c r="E2841" s="13"/>
      <c r="F2841" s="11"/>
      <c r="G2841" s="25"/>
      <c r="H2841" s="31"/>
      <c r="I2841" s="30"/>
      <c r="M2841" s="25"/>
      <c r="N2841" s="31"/>
      <c r="O2841" s="30"/>
      <c r="V2841" s="12"/>
      <c r="W2841" s="12"/>
      <c r="X2841" s="14"/>
      <c r="AB2841" s="25"/>
      <c r="AC2841" s="12"/>
      <c r="AD2841" s="12"/>
      <c r="AK2841" s="12"/>
      <c r="AL2841" s="30"/>
      <c r="AM2841" s="32"/>
      <c r="AQ2841" s="12"/>
      <c r="AR2841" s="12"/>
      <c r="AS2841" s="12"/>
      <c r="AZ2841" s="49"/>
      <c r="BA2841" s="30"/>
      <c r="BB2841" s="12"/>
      <c r="BF2841" s="12"/>
      <c r="BG2841" s="12"/>
      <c r="BH2841" s="12"/>
      <c r="BO2841" s="7"/>
      <c r="BP2841" s="7"/>
      <c r="BQ2841" s="7"/>
      <c r="BU2841" s="7"/>
      <c r="BV2841" s="7"/>
      <c r="BW2841" s="7"/>
      <c r="CD2841" s="7"/>
      <c r="CE2841" s="7"/>
      <c r="CF2841" s="7"/>
      <c r="CJ2841" s="7"/>
      <c r="CK2841" s="7"/>
      <c r="CL2841" s="7"/>
    </row>
    <row r="2842" spans="1:90">
      <c r="A2842" s="11"/>
      <c r="B2842" s="373"/>
      <c r="C2842" s="373"/>
      <c r="D2842" s="373"/>
      <c r="E2842" s="13"/>
      <c r="F2842" s="11"/>
      <c r="G2842" s="25"/>
      <c r="H2842" s="31"/>
      <c r="I2842" s="30"/>
      <c r="M2842" s="25"/>
      <c r="N2842" s="31"/>
      <c r="O2842" s="30"/>
      <c r="V2842" s="12"/>
      <c r="W2842" s="12"/>
      <c r="X2842" s="14"/>
      <c r="AB2842" s="25"/>
      <c r="AC2842" s="12"/>
      <c r="AD2842" s="12"/>
      <c r="AK2842" s="12"/>
      <c r="AL2842" s="30"/>
      <c r="AM2842" s="32"/>
      <c r="AQ2842" s="12"/>
      <c r="AR2842" s="12"/>
      <c r="AS2842" s="12"/>
      <c r="AZ2842" s="49"/>
      <c r="BA2842" s="30"/>
      <c r="BB2842" s="12"/>
      <c r="BF2842" s="12"/>
      <c r="BG2842" s="12"/>
      <c r="BH2842" s="12"/>
      <c r="BO2842" s="7"/>
      <c r="BP2842" s="7"/>
      <c r="BQ2842" s="7"/>
      <c r="BU2842" s="7"/>
      <c r="BV2842" s="7"/>
      <c r="BW2842" s="7"/>
      <c r="CD2842" s="7"/>
      <c r="CE2842" s="7"/>
      <c r="CF2842" s="7"/>
      <c r="CJ2842" s="7"/>
      <c r="CK2842" s="7"/>
      <c r="CL2842" s="7"/>
    </row>
    <row r="2843" spans="1:90">
      <c r="A2843" s="11"/>
      <c r="B2843" s="373"/>
      <c r="C2843" s="373"/>
      <c r="D2843" s="373"/>
      <c r="E2843" s="13"/>
      <c r="F2843" s="11"/>
      <c r="G2843" s="25"/>
      <c r="H2843" s="31"/>
      <c r="I2843" s="30"/>
      <c r="M2843" s="25"/>
      <c r="N2843" s="31"/>
      <c r="O2843" s="30"/>
      <c r="V2843" s="12"/>
      <c r="W2843" s="12"/>
      <c r="X2843" s="14"/>
      <c r="AB2843" s="25"/>
      <c r="AC2843" s="12"/>
      <c r="AD2843" s="12"/>
      <c r="AK2843" s="12"/>
      <c r="AL2843" s="30"/>
      <c r="AM2843" s="32"/>
      <c r="AQ2843" s="12"/>
      <c r="AR2843" s="12"/>
      <c r="AS2843" s="12"/>
      <c r="AZ2843" s="49"/>
      <c r="BA2843" s="30"/>
      <c r="BB2843" s="12"/>
      <c r="BF2843" s="12"/>
      <c r="BG2843" s="12"/>
      <c r="BH2843" s="12"/>
      <c r="BO2843" s="7"/>
      <c r="BP2843" s="7"/>
      <c r="BQ2843" s="7"/>
      <c r="BU2843" s="7"/>
      <c r="BV2843" s="7"/>
      <c r="BW2843" s="7"/>
      <c r="CD2843" s="7"/>
      <c r="CE2843" s="7"/>
      <c r="CF2843" s="7"/>
      <c r="CJ2843" s="7"/>
      <c r="CK2843" s="7"/>
      <c r="CL2843" s="7"/>
    </row>
    <row r="2844" spans="1:90">
      <c r="A2844" s="11"/>
      <c r="B2844" s="373"/>
      <c r="C2844" s="373"/>
      <c r="D2844" s="373"/>
      <c r="E2844" s="13"/>
      <c r="F2844" s="11"/>
      <c r="G2844" s="25"/>
      <c r="H2844" s="31"/>
      <c r="I2844" s="30"/>
      <c r="M2844" s="25"/>
      <c r="N2844" s="31"/>
      <c r="O2844" s="30"/>
      <c r="V2844" s="12"/>
      <c r="W2844" s="12"/>
      <c r="X2844" s="14"/>
      <c r="AB2844" s="25"/>
      <c r="AC2844" s="12"/>
      <c r="AD2844" s="12"/>
      <c r="AK2844" s="12"/>
      <c r="AL2844" s="30"/>
      <c r="AM2844" s="32"/>
      <c r="AQ2844" s="12"/>
      <c r="AR2844" s="12"/>
      <c r="AS2844" s="12"/>
      <c r="AZ2844" s="49"/>
      <c r="BA2844" s="30"/>
      <c r="BB2844" s="12"/>
      <c r="BF2844" s="12"/>
      <c r="BG2844" s="12"/>
      <c r="BH2844" s="12"/>
      <c r="BO2844" s="7"/>
      <c r="BP2844" s="7"/>
      <c r="BQ2844" s="7"/>
      <c r="BU2844" s="7"/>
      <c r="BV2844" s="7"/>
      <c r="BW2844" s="7"/>
      <c r="CD2844" s="7"/>
      <c r="CE2844" s="7"/>
      <c r="CF2844" s="7"/>
      <c r="CJ2844" s="7"/>
      <c r="CK2844" s="7"/>
      <c r="CL2844" s="7"/>
    </row>
    <row r="2845" spans="1:90">
      <c r="A2845" s="11"/>
      <c r="B2845" s="373"/>
      <c r="C2845" s="373"/>
      <c r="D2845" s="373"/>
      <c r="E2845" s="13"/>
      <c r="F2845" s="11"/>
      <c r="G2845" s="25"/>
      <c r="H2845" s="31"/>
      <c r="I2845" s="30"/>
      <c r="M2845" s="25"/>
      <c r="N2845" s="31"/>
      <c r="O2845" s="30"/>
      <c r="V2845" s="12"/>
      <c r="W2845" s="12"/>
      <c r="X2845" s="14"/>
      <c r="AB2845" s="25"/>
      <c r="AC2845" s="12"/>
      <c r="AD2845" s="12"/>
      <c r="AK2845" s="12"/>
      <c r="AL2845" s="30"/>
      <c r="AM2845" s="32"/>
      <c r="AQ2845" s="12"/>
      <c r="AR2845" s="12"/>
      <c r="AS2845" s="12"/>
      <c r="AZ2845" s="49"/>
      <c r="BA2845" s="30"/>
      <c r="BB2845" s="12"/>
      <c r="BF2845" s="12"/>
      <c r="BG2845" s="12"/>
      <c r="BH2845" s="12"/>
      <c r="BO2845" s="7"/>
      <c r="BP2845" s="7"/>
      <c r="BQ2845" s="7"/>
      <c r="BU2845" s="7"/>
      <c r="BV2845" s="7"/>
      <c r="BW2845" s="7"/>
      <c r="CD2845" s="7"/>
      <c r="CE2845" s="7"/>
      <c r="CF2845" s="7"/>
      <c r="CJ2845" s="7"/>
      <c r="CK2845" s="7"/>
      <c r="CL2845" s="7"/>
    </row>
    <row r="2846" spans="1:90">
      <c r="A2846" s="11"/>
      <c r="B2846" s="373"/>
      <c r="C2846" s="373"/>
      <c r="D2846" s="373"/>
      <c r="E2846" s="13"/>
      <c r="F2846" s="11"/>
      <c r="G2846" s="25"/>
      <c r="H2846" s="31"/>
      <c r="I2846" s="30"/>
      <c r="M2846" s="25"/>
      <c r="N2846" s="31"/>
      <c r="O2846" s="30"/>
      <c r="V2846" s="12"/>
      <c r="W2846" s="12"/>
      <c r="X2846" s="14"/>
      <c r="AB2846" s="25"/>
      <c r="AC2846" s="12"/>
      <c r="AD2846" s="12"/>
      <c r="AK2846" s="12"/>
      <c r="AL2846" s="30"/>
      <c r="AM2846" s="32"/>
      <c r="AQ2846" s="12"/>
      <c r="AR2846" s="12"/>
      <c r="AS2846" s="12"/>
      <c r="AZ2846" s="49"/>
      <c r="BA2846" s="30"/>
      <c r="BB2846" s="12"/>
      <c r="BF2846" s="12"/>
      <c r="BG2846" s="12"/>
      <c r="BH2846" s="12"/>
      <c r="BO2846" s="7"/>
      <c r="BP2846" s="7"/>
      <c r="BQ2846" s="7"/>
      <c r="BU2846" s="7"/>
      <c r="BV2846" s="7"/>
      <c r="BW2846" s="7"/>
      <c r="CD2846" s="7"/>
      <c r="CE2846" s="7"/>
      <c r="CF2846" s="7"/>
      <c r="CJ2846" s="7"/>
      <c r="CK2846" s="7"/>
      <c r="CL2846" s="7"/>
    </row>
    <row r="2847" spans="1:90">
      <c r="A2847" s="11"/>
      <c r="B2847" s="373"/>
      <c r="C2847" s="373"/>
      <c r="D2847" s="373"/>
      <c r="E2847" s="13"/>
      <c r="F2847" s="11"/>
      <c r="G2847" s="25"/>
      <c r="H2847" s="31"/>
      <c r="I2847" s="30"/>
      <c r="M2847" s="25"/>
      <c r="N2847" s="31"/>
      <c r="O2847" s="30"/>
      <c r="V2847" s="12"/>
      <c r="W2847" s="12"/>
      <c r="X2847" s="14"/>
      <c r="AB2847" s="25"/>
      <c r="AC2847" s="12"/>
      <c r="AD2847" s="12"/>
      <c r="AK2847" s="12"/>
      <c r="AL2847" s="30"/>
      <c r="AM2847" s="32"/>
      <c r="AQ2847" s="12"/>
      <c r="AR2847" s="12"/>
      <c r="AS2847" s="12"/>
      <c r="AZ2847" s="49"/>
      <c r="BA2847" s="30"/>
      <c r="BB2847" s="12"/>
      <c r="BF2847" s="12"/>
      <c r="BG2847" s="12"/>
      <c r="BH2847" s="12"/>
      <c r="BO2847" s="7"/>
      <c r="BP2847" s="7"/>
      <c r="BQ2847" s="7"/>
      <c r="BU2847" s="7"/>
      <c r="BV2847" s="7"/>
      <c r="BW2847" s="7"/>
      <c r="CD2847" s="7"/>
      <c r="CE2847" s="7"/>
      <c r="CF2847" s="7"/>
      <c r="CJ2847" s="7"/>
      <c r="CK2847" s="7"/>
      <c r="CL2847" s="7"/>
    </row>
    <row r="2848" spans="1:90">
      <c r="A2848" s="11"/>
      <c r="B2848" s="373"/>
      <c r="C2848" s="373"/>
      <c r="D2848" s="373"/>
      <c r="E2848" s="13"/>
      <c r="F2848" s="11"/>
      <c r="G2848" s="25"/>
      <c r="H2848" s="31"/>
      <c r="I2848" s="30"/>
      <c r="M2848" s="25"/>
      <c r="N2848" s="31"/>
      <c r="O2848" s="30"/>
      <c r="V2848" s="12"/>
      <c r="W2848" s="12"/>
      <c r="X2848" s="14"/>
      <c r="AB2848" s="25"/>
      <c r="AC2848" s="12"/>
      <c r="AD2848" s="12"/>
      <c r="AK2848" s="12"/>
      <c r="AL2848" s="30"/>
      <c r="AM2848" s="32"/>
      <c r="AQ2848" s="12"/>
      <c r="AR2848" s="12"/>
      <c r="AS2848" s="12"/>
      <c r="AZ2848" s="49"/>
      <c r="BA2848" s="30"/>
      <c r="BB2848" s="12"/>
      <c r="BF2848" s="12"/>
      <c r="BG2848" s="12"/>
      <c r="BH2848" s="12"/>
      <c r="BO2848" s="7"/>
      <c r="BP2848" s="7"/>
      <c r="BQ2848" s="7"/>
      <c r="BU2848" s="7"/>
      <c r="BV2848" s="7"/>
      <c r="BW2848" s="7"/>
      <c r="CD2848" s="7"/>
      <c r="CE2848" s="7"/>
      <c r="CF2848" s="7"/>
      <c r="CJ2848" s="7"/>
      <c r="CK2848" s="7"/>
      <c r="CL2848" s="7"/>
    </row>
    <row r="2849" spans="1:90">
      <c r="A2849" s="11"/>
      <c r="B2849" s="373"/>
      <c r="C2849" s="373"/>
      <c r="D2849" s="373"/>
      <c r="E2849" s="13"/>
      <c r="F2849" s="11"/>
      <c r="G2849" s="25"/>
      <c r="H2849" s="31"/>
      <c r="I2849" s="30"/>
      <c r="M2849" s="25"/>
      <c r="N2849" s="31"/>
      <c r="O2849" s="30"/>
      <c r="V2849" s="12"/>
      <c r="W2849" s="12"/>
      <c r="X2849" s="14"/>
      <c r="AB2849" s="25"/>
      <c r="AC2849" s="12"/>
      <c r="AD2849" s="12"/>
      <c r="AK2849" s="12"/>
      <c r="AL2849" s="30"/>
      <c r="AM2849" s="32"/>
      <c r="AQ2849" s="12"/>
      <c r="AR2849" s="12"/>
      <c r="AS2849" s="12"/>
      <c r="AZ2849" s="49"/>
      <c r="BA2849" s="30"/>
      <c r="BB2849" s="12"/>
      <c r="BF2849" s="12"/>
      <c r="BG2849" s="12"/>
      <c r="BH2849" s="12"/>
      <c r="BO2849" s="7"/>
      <c r="BP2849" s="7"/>
      <c r="BQ2849" s="7"/>
      <c r="BU2849" s="7"/>
      <c r="BV2849" s="7"/>
      <c r="BW2849" s="7"/>
      <c r="CD2849" s="7"/>
      <c r="CE2849" s="7"/>
      <c r="CF2849" s="7"/>
      <c r="CJ2849" s="7"/>
      <c r="CK2849" s="7"/>
      <c r="CL2849" s="7"/>
    </row>
    <row r="2850" spans="1:90">
      <c r="A2850" s="11"/>
      <c r="B2850" s="373"/>
      <c r="C2850" s="373"/>
      <c r="D2850" s="373"/>
      <c r="E2850" s="13"/>
      <c r="F2850" s="11"/>
      <c r="G2850" s="25"/>
      <c r="H2850" s="31"/>
      <c r="I2850" s="30"/>
      <c r="M2850" s="25"/>
      <c r="N2850" s="31"/>
      <c r="O2850" s="30"/>
      <c r="V2850" s="12"/>
      <c r="W2850" s="12"/>
      <c r="X2850" s="14"/>
      <c r="AB2850" s="25"/>
      <c r="AC2850" s="12"/>
      <c r="AD2850" s="12"/>
      <c r="AK2850" s="12"/>
      <c r="AL2850" s="30"/>
      <c r="AM2850" s="32"/>
      <c r="AQ2850" s="12"/>
      <c r="AR2850" s="12"/>
      <c r="AS2850" s="12"/>
      <c r="AZ2850" s="49"/>
      <c r="BA2850" s="30"/>
      <c r="BB2850" s="12"/>
      <c r="BF2850" s="12"/>
      <c r="BG2850" s="12"/>
      <c r="BH2850" s="12"/>
      <c r="BO2850" s="7"/>
      <c r="BP2850" s="7"/>
      <c r="BQ2850" s="7"/>
      <c r="BU2850" s="7"/>
      <c r="BV2850" s="7"/>
      <c r="BW2850" s="7"/>
      <c r="CD2850" s="7"/>
      <c r="CE2850" s="7"/>
      <c r="CF2850" s="7"/>
      <c r="CJ2850" s="7"/>
      <c r="CK2850" s="7"/>
      <c r="CL2850" s="7"/>
    </row>
    <row r="2851" spans="1:90">
      <c r="A2851" s="11"/>
      <c r="B2851" s="373"/>
      <c r="C2851" s="373"/>
      <c r="D2851" s="373"/>
      <c r="E2851" s="13"/>
      <c r="F2851" s="11"/>
      <c r="G2851" s="25"/>
      <c r="H2851" s="31"/>
      <c r="I2851" s="30"/>
      <c r="M2851" s="25"/>
      <c r="N2851" s="31"/>
      <c r="O2851" s="30"/>
      <c r="V2851" s="12"/>
      <c r="W2851" s="12"/>
      <c r="X2851" s="14"/>
      <c r="AB2851" s="25"/>
      <c r="AC2851" s="12"/>
      <c r="AD2851" s="12"/>
      <c r="AK2851" s="12"/>
      <c r="AL2851" s="30"/>
      <c r="AM2851" s="32"/>
      <c r="AQ2851" s="12"/>
      <c r="AR2851" s="12"/>
      <c r="AS2851" s="12"/>
      <c r="AZ2851" s="49"/>
      <c r="BA2851" s="30"/>
      <c r="BB2851" s="12"/>
      <c r="BF2851" s="12"/>
      <c r="BG2851" s="12"/>
      <c r="BH2851" s="12"/>
      <c r="BO2851" s="7"/>
      <c r="BP2851" s="7"/>
      <c r="BQ2851" s="7"/>
      <c r="BU2851" s="7"/>
      <c r="BV2851" s="7"/>
      <c r="BW2851" s="7"/>
      <c r="CD2851" s="7"/>
      <c r="CE2851" s="7"/>
      <c r="CF2851" s="7"/>
      <c r="CJ2851" s="7"/>
      <c r="CK2851" s="7"/>
      <c r="CL2851" s="7"/>
    </row>
    <row r="2852" spans="1:90">
      <c r="A2852" s="11"/>
      <c r="B2852" s="373"/>
      <c r="C2852" s="373"/>
      <c r="D2852" s="373"/>
      <c r="E2852" s="13"/>
      <c r="F2852" s="11"/>
      <c r="G2852" s="25"/>
      <c r="H2852" s="31"/>
      <c r="I2852" s="30"/>
      <c r="M2852" s="25"/>
      <c r="N2852" s="31"/>
      <c r="O2852" s="30"/>
      <c r="V2852" s="12"/>
      <c r="W2852" s="12"/>
      <c r="X2852" s="14"/>
      <c r="AB2852" s="25"/>
      <c r="AC2852" s="12"/>
      <c r="AD2852" s="12"/>
      <c r="AK2852" s="12"/>
      <c r="AL2852" s="30"/>
      <c r="AM2852" s="32"/>
      <c r="AQ2852" s="12"/>
      <c r="AR2852" s="12"/>
      <c r="AS2852" s="12"/>
      <c r="AZ2852" s="49"/>
      <c r="BA2852" s="30"/>
      <c r="BB2852" s="12"/>
      <c r="BF2852" s="12"/>
      <c r="BG2852" s="12"/>
      <c r="BH2852" s="12"/>
      <c r="BO2852" s="7"/>
      <c r="BP2852" s="7"/>
      <c r="BQ2852" s="7"/>
      <c r="BU2852" s="7"/>
      <c r="BV2852" s="7"/>
      <c r="BW2852" s="7"/>
      <c r="CD2852" s="7"/>
      <c r="CE2852" s="7"/>
      <c r="CF2852" s="7"/>
      <c r="CJ2852" s="7"/>
      <c r="CK2852" s="7"/>
      <c r="CL2852" s="7"/>
    </row>
    <row r="2853" spans="1:90">
      <c r="A2853" s="11"/>
      <c r="B2853" s="373"/>
      <c r="C2853" s="373"/>
      <c r="D2853" s="373"/>
      <c r="E2853" s="13"/>
      <c r="F2853" s="11"/>
      <c r="G2853" s="25"/>
      <c r="H2853" s="31"/>
      <c r="I2853" s="30"/>
      <c r="M2853" s="25"/>
      <c r="N2853" s="31"/>
      <c r="O2853" s="30"/>
      <c r="V2853" s="12"/>
      <c r="W2853" s="12"/>
      <c r="X2853" s="14"/>
      <c r="AB2853" s="25"/>
      <c r="AC2853" s="12"/>
      <c r="AD2853" s="12"/>
      <c r="AK2853" s="12"/>
      <c r="AL2853" s="30"/>
      <c r="AM2853" s="32"/>
      <c r="AQ2853" s="12"/>
      <c r="AR2853" s="12"/>
      <c r="AS2853" s="12"/>
      <c r="AZ2853" s="49"/>
      <c r="BA2853" s="30"/>
      <c r="BB2853" s="12"/>
      <c r="BF2853" s="12"/>
      <c r="BG2853" s="12"/>
      <c r="BH2853" s="12"/>
      <c r="BO2853" s="7"/>
      <c r="BP2853" s="7"/>
      <c r="BQ2853" s="7"/>
      <c r="BU2853" s="7"/>
      <c r="BV2853" s="7"/>
      <c r="BW2853" s="7"/>
      <c r="CD2853" s="7"/>
      <c r="CE2853" s="7"/>
      <c r="CF2853" s="7"/>
      <c r="CJ2853" s="7"/>
      <c r="CK2853" s="7"/>
      <c r="CL2853" s="7"/>
    </row>
    <row r="2854" spans="1:90">
      <c r="A2854" s="11"/>
      <c r="B2854" s="373"/>
      <c r="C2854" s="373"/>
      <c r="D2854" s="373"/>
      <c r="E2854" s="13"/>
      <c r="F2854" s="11"/>
      <c r="G2854" s="25"/>
      <c r="H2854" s="31"/>
      <c r="I2854" s="30"/>
      <c r="M2854" s="25"/>
      <c r="N2854" s="31"/>
      <c r="O2854" s="30"/>
      <c r="V2854" s="12"/>
      <c r="W2854" s="12"/>
      <c r="X2854" s="14"/>
      <c r="AB2854" s="25"/>
      <c r="AC2854" s="12"/>
      <c r="AD2854" s="12"/>
      <c r="AK2854" s="12"/>
      <c r="AL2854" s="30"/>
      <c r="AM2854" s="32"/>
      <c r="AQ2854" s="12"/>
      <c r="AR2854" s="12"/>
      <c r="AS2854" s="12"/>
      <c r="AZ2854" s="49"/>
      <c r="BA2854" s="30"/>
      <c r="BB2854" s="12"/>
      <c r="BF2854" s="12"/>
      <c r="BG2854" s="12"/>
      <c r="BH2854" s="12"/>
      <c r="BO2854" s="7"/>
      <c r="BP2854" s="7"/>
      <c r="BQ2854" s="7"/>
      <c r="BU2854" s="7"/>
      <c r="BV2854" s="7"/>
      <c r="BW2854" s="7"/>
      <c r="CD2854" s="7"/>
      <c r="CE2854" s="7"/>
      <c r="CF2854" s="7"/>
      <c r="CJ2854" s="7"/>
      <c r="CK2854" s="7"/>
      <c r="CL2854" s="7"/>
    </row>
    <row r="2855" spans="1:90">
      <c r="A2855" s="11"/>
      <c r="B2855" s="373"/>
      <c r="C2855" s="373"/>
      <c r="D2855" s="373"/>
      <c r="E2855" s="13"/>
      <c r="F2855" s="11"/>
      <c r="G2855" s="25"/>
      <c r="H2855" s="31"/>
      <c r="I2855" s="30"/>
      <c r="M2855" s="25"/>
      <c r="N2855" s="31"/>
      <c r="O2855" s="30"/>
      <c r="V2855" s="12"/>
      <c r="W2855" s="12"/>
      <c r="X2855" s="14"/>
      <c r="AB2855" s="25"/>
      <c r="AC2855" s="12"/>
      <c r="AD2855" s="12"/>
      <c r="AK2855" s="12"/>
      <c r="AL2855" s="30"/>
      <c r="AM2855" s="32"/>
      <c r="AQ2855" s="12"/>
      <c r="AR2855" s="12"/>
      <c r="AS2855" s="12"/>
      <c r="AZ2855" s="49"/>
      <c r="BA2855" s="30"/>
      <c r="BB2855" s="12"/>
      <c r="BF2855" s="12"/>
      <c r="BG2855" s="12"/>
      <c r="BH2855" s="12"/>
      <c r="BO2855" s="7"/>
      <c r="BP2855" s="7"/>
      <c r="BQ2855" s="7"/>
      <c r="BU2855" s="7"/>
      <c r="BV2855" s="7"/>
      <c r="BW2855" s="7"/>
      <c r="CD2855" s="7"/>
      <c r="CE2855" s="7"/>
      <c r="CF2855" s="7"/>
      <c r="CJ2855" s="7"/>
      <c r="CK2855" s="7"/>
      <c r="CL2855" s="7"/>
    </row>
    <row r="2856" spans="1:90">
      <c r="A2856" s="11"/>
      <c r="B2856" s="373"/>
      <c r="C2856" s="373"/>
      <c r="D2856" s="373"/>
      <c r="E2856" s="13"/>
      <c r="F2856" s="11"/>
      <c r="G2856" s="25"/>
      <c r="H2856" s="31"/>
      <c r="I2856" s="30"/>
      <c r="M2856" s="25"/>
      <c r="N2856" s="31"/>
      <c r="O2856" s="30"/>
      <c r="V2856" s="12"/>
      <c r="W2856" s="12"/>
      <c r="X2856" s="14"/>
      <c r="AB2856" s="25"/>
      <c r="AC2856" s="12"/>
      <c r="AD2856" s="12"/>
      <c r="AK2856" s="12"/>
      <c r="AL2856" s="30"/>
      <c r="AM2856" s="32"/>
      <c r="AQ2856" s="12"/>
      <c r="AR2856" s="12"/>
      <c r="AS2856" s="12"/>
      <c r="AZ2856" s="49"/>
      <c r="BA2856" s="30"/>
      <c r="BB2856" s="12"/>
      <c r="BF2856" s="12"/>
      <c r="BG2856" s="12"/>
      <c r="BH2856" s="12"/>
      <c r="BO2856" s="7"/>
      <c r="BP2856" s="7"/>
      <c r="BQ2856" s="7"/>
      <c r="BU2856" s="7"/>
      <c r="BV2856" s="7"/>
      <c r="BW2856" s="7"/>
      <c r="CD2856" s="7"/>
      <c r="CE2856" s="7"/>
      <c r="CF2856" s="7"/>
      <c r="CJ2856" s="7"/>
      <c r="CK2856" s="7"/>
      <c r="CL2856" s="7"/>
    </row>
    <row r="2857" spans="1:90">
      <c r="A2857" s="11"/>
      <c r="B2857" s="373"/>
      <c r="C2857" s="373"/>
      <c r="D2857" s="373"/>
      <c r="E2857" s="13"/>
      <c r="F2857" s="11"/>
      <c r="G2857" s="25"/>
      <c r="H2857" s="31"/>
      <c r="I2857" s="30"/>
      <c r="M2857" s="25"/>
      <c r="N2857" s="31"/>
      <c r="O2857" s="30"/>
      <c r="V2857" s="12"/>
      <c r="W2857" s="12"/>
      <c r="X2857" s="14"/>
      <c r="AB2857" s="25"/>
      <c r="AC2857" s="12"/>
      <c r="AD2857" s="12"/>
      <c r="AK2857" s="12"/>
      <c r="AL2857" s="30"/>
      <c r="AM2857" s="32"/>
      <c r="AQ2857" s="12"/>
      <c r="AR2857" s="12"/>
      <c r="AS2857" s="12"/>
      <c r="AZ2857" s="49"/>
      <c r="BA2857" s="30"/>
      <c r="BB2857" s="12"/>
      <c r="BF2857" s="12"/>
      <c r="BG2857" s="12"/>
      <c r="BH2857" s="12"/>
      <c r="BO2857" s="7"/>
      <c r="BP2857" s="7"/>
      <c r="BQ2857" s="7"/>
      <c r="BU2857" s="7"/>
      <c r="BV2857" s="7"/>
      <c r="BW2857" s="7"/>
      <c r="CD2857" s="7"/>
      <c r="CE2857" s="7"/>
      <c r="CF2857" s="7"/>
      <c r="CJ2857" s="7"/>
      <c r="CK2857" s="7"/>
      <c r="CL2857" s="7"/>
    </row>
    <row r="2858" spans="1:90">
      <c r="A2858" s="11"/>
      <c r="B2858" s="373"/>
      <c r="C2858" s="373"/>
      <c r="D2858" s="373"/>
      <c r="E2858" s="13"/>
      <c r="F2858" s="11"/>
      <c r="G2858" s="25"/>
      <c r="H2858" s="31"/>
      <c r="I2858" s="30"/>
      <c r="M2858" s="25"/>
      <c r="N2858" s="31"/>
      <c r="O2858" s="30"/>
      <c r="V2858" s="12"/>
      <c r="W2858" s="12"/>
      <c r="X2858" s="14"/>
      <c r="AB2858" s="25"/>
      <c r="AC2858" s="12"/>
      <c r="AD2858" s="12"/>
      <c r="AK2858" s="12"/>
      <c r="AL2858" s="30"/>
      <c r="AM2858" s="32"/>
      <c r="AQ2858" s="12"/>
      <c r="AR2858" s="12"/>
      <c r="AS2858" s="12"/>
      <c r="AZ2858" s="49"/>
      <c r="BA2858" s="30"/>
      <c r="BB2858" s="12"/>
      <c r="BF2858" s="12"/>
      <c r="BG2858" s="12"/>
      <c r="BH2858" s="12"/>
      <c r="BO2858" s="7"/>
      <c r="BP2858" s="7"/>
      <c r="BQ2858" s="7"/>
      <c r="BU2858" s="7"/>
      <c r="BV2858" s="7"/>
      <c r="BW2858" s="7"/>
      <c r="CD2858" s="7"/>
      <c r="CE2858" s="7"/>
      <c r="CF2858" s="7"/>
      <c r="CJ2858" s="7"/>
      <c r="CK2858" s="7"/>
      <c r="CL2858" s="7"/>
    </row>
    <row r="2859" spans="1:90">
      <c r="A2859" s="11"/>
      <c r="B2859" s="373"/>
      <c r="C2859" s="373"/>
      <c r="D2859" s="373"/>
      <c r="E2859" s="13"/>
      <c r="F2859" s="11"/>
      <c r="G2859" s="25"/>
      <c r="H2859" s="31"/>
      <c r="I2859" s="30"/>
      <c r="M2859" s="25"/>
      <c r="N2859" s="31"/>
      <c r="O2859" s="30"/>
      <c r="V2859" s="12"/>
      <c r="W2859" s="12"/>
      <c r="X2859" s="14"/>
      <c r="AB2859" s="25"/>
      <c r="AC2859" s="12"/>
      <c r="AD2859" s="12"/>
      <c r="AK2859" s="12"/>
      <c r="AL2859" s="30"/>
      <c r="AM2859" s="32"/>
      <c r="AQ2859" s="12"/>
      <c r="AR2859" s="12"/>
      <c r="AS2859" s="12"/>
      <c r="AZ2859" s="49"/>
      <c r="BA2859" s="30"/>
      <c r="BB2859" s="12"/>
      <c r="BF2859" s="12"/>
      <c r="BG2859" s="12"/>
      <c r="BH2859" s="12"/>
      <c r="BO2859" s="7"/>
      <c r="BP2859" s="7"/>
      <c r="BQ2859" s="7"/>
      <c r="BU2859" s="7"/>
      <c r="BV2859" s="7"/>
      <c r="BW2859" s="7"/>
      <c r="CD2859" s="7"/>
      <c r="CE2859" s="7"/>
      <c r="CF2859" s="7"/>
      <c r="CJ2859" s="7"/>
      <c r="CK2859" s="7"/>
      <c r="CL2859" s="7"/>
    </row>
    <row r="2860" spans="1:90">
      <c r="A2860" s="11"/>
      <c r="B2860" s="373"/>
      <c r="C2860" s="373"/>
      <c r="D2860" s="373"/>
      <c r="E2860" s="13"/>
      <c r="F2860" s="11"/>
      <c r="G2860" s="25"/>
      <c r="H2860" s="31"/>
      <c r="I2860" s="30"/>
      <c r="M2860" s="25"/>
      <c r="N2860" s="31"/>
      <c r="O2860" s="30"/>
      <c r="V2860" s="12"/>
      <c r="W2860" s="12"/>
      <c r="X2860" s="14"/>
      <c r="AB2860" s="25"/>
      <c r="AC2860" s="12"/>
      <c r="AD2860" s="12"/>
      <c r="AK2860" s="12"/>
      <c r="AL2860" s="30"/>
      <c r="AM2860" s="32"/>
      <c r="AQ2860" s="12"/>
      <c r="AR2860" s="12"/>
      <c r="AS2860" s="12"/>
      <c r="AZ2860" s="49"/>
      <c r="BA2860" s="30"/>
      <c r="BB2860" s="12"/>
      <c r="BF2860" s="12"/>
      <c r="BG2860" s="12"/>
      <c r="BH2860" s="12"/>
      <c r="BO2860" s="7"/>
      <c r="BP2860" s="7"/>
      <c r="BQ2860" s="7"/>
      <c r="BU2860" s="7"/>
      <c r="BV2860" s="7"/>
      <c r="BW2860" s="7"/>
      <c r="CD2860" s="7"/>
      <c r="CE2860" s="7"/>
      <c r="CF2860" s="7"/>
      <c r="CJ2860" s="7"/>
      <c r="CK2860" s="7"/>
      <c r="CL2860" s="7"/>
    </row>
    <row r="2861" spans="1:90">
      <c r="A2861" s="11"/>
      <c r="B2861" s="373"/>
      <c r="C2861" s="373"/>
      <c r="D2861" s="373"/>
      <c r="E2861" s="13"/>
      <c r="F2861" s="11"/>
      <c r="G2861" s="25"/>
      <c r="H2861" s="31"/>
      <c r="I2861" s="30"/>
      <c r="M2861" s="25"/>
      <c r="N2861" s="31"/>
      <c r="O2861" s="30"/>
      <c r="V2861" s="12"/>
      <c r="W2861" s="12"/>
      <c r="X2861" s="14"/>
      <c r="AB2861" s="25"/>
      <c r="AC2861" s="12"/>
      <c r="AD2861" s="12"/>
      <c r="AK2861" s="12"/>
      <c r="AL2861" s="30"/>
      <c r="AM2861" s="32"/>
      <c r="AQ2861" s="12"/>
      <c r="AR2861" s="12"/>
      <c r="AS2861" s="12"/>
      <c r="AZ2861" s="49"/>
      <c r="BA2861" s="30"/>
      <c r="BB2861" s="12"/>
      <c r="BF2861" s="12"/>
      <c r="BG2861" s="12"/>
      <c r="BH2861" s="12"/>
      <c r="BO2861" s="7"/>
      <c r="BP2861" s="7"/>
      <c r="BQ2861" s="7"/>
      <c r="BU2861" s="7"/>
      <c r="BV2861" s="7"/>
      <c r="BW2861" s="7"/>
      <c r="CD2861" s="7"/>
      <c r="CE2861" s="7"/>
      <c r="CF2861" s="7"/>
      <c r="CJ2861" s="7"/>
      <c r="CK2861" s="7"/>
      <c r="CL2861" s="7"/>
    </row>
    <row r="2862" spans="1:90">
      <c r="A2862" s="11"/>
      <c r="B2862" s="373"/>
      <c r="C2862" s="373"/>
      <c r="D2862" s="373"/>
      <c r="E2862" s="13"/>
      <c r="F2862" s="11"/>
      <c r="G2862" s="25"/>
      <c r="H2862" s="31"/>
      <c r="I2862" s="30"/>
      <c r="M2862" s="25"/>
      <c r="N2862" s="31"/>
      <c r="O2862" s="30"/>
      <c r="V2862" s="12"/>
      <c r="W2862" s="12"/>
      <c r="X2862" s="14"/>
      <c r="AB2862" s="25"/>
      <c r="AC2862" s="12"/>
      <c r="AD2862" s="12"/>
      <c r="AK2862" s="12"/>
      <c r="AL2862" s="30"/>
      <c r="AM2862" s="32"/>
      <c r="AQ2862" s="12"/>
      <c r="AR2862" s="12"/>
      <c r="AS2862" s="12"/>
      <c r="AZ2862" s="49"/>
      <c r="BA2862" s="30"/>
      <c r="BB2862" s="12"/>
      <c r="BF2862" s="12"/>
      <c r="BG2862" s="12"/>
      <c r="BH2862" s="12"/>
      <c r="BO2862" s="7"/>
      <c r="BP2862" s="7"/>
      <c r="BQ2862" s="7"/>
      <c r="BU2862" s="7"/>
      <c r="BV2862" s="7"/>
      <c r="BW2862" s="7"/>
      <c r="CD2862" s="7"/>
      <c r="CE2862" s="7"/>
      <c r="CF2862" s="7"/>
      <c r="CJ2862" s="7"/>
      <c r="CK2862" s="7"/>
      <c r="CL2862" s="7"/>
    </row>
    <row r="2863" spans="1:90">
      <c r="A2863" s="11"/>
      <c r="B2863" s="373"/>
      <c r="C2863" s="373"/>
      <c r="D2863" s="373"/>
      <c r="E2863" s="13"/>
      <c r="F2863" s="11"/>
      <c r="G2863" s="25"/>
      <c r="H2863" s="31"/>
      <c r="I2863" s="30"/>
      <c r="M2863" s="25"/>
      <c r="N2863" s="31"/>
      <c r="O2863" s="30"/>
      <c r="V2863" s="12"/>
      <c r="W2863" s="12"/>
      <c r="X2863" s="14"/>
      <c r="AB2863" s="25"/>
      <c r="AC2863" s="12"/>
      <c r="AD2863" s="12"/>
      <c r="AK2863" s="12"/>
      <c r="AL2863" s="30"/>
      <c r="AM2863" s="32"/>
      <c r="AQ2863" s="12"/>
      <c r="AR2863" s="12"/>
      <c r="AS2863" s="12"/>
      <c r="AZ2863" s="49"/>
      <c r="BA2863" s="30"/>
      <c r="BB2863" s="12"/>
      <c r="BF2863" s="12"/>
      <c r="BG2863" s="12"/>
      <c r="BH2863" s="12"/>
      <c r="BO2863" s="7"/>
      <c r="BP2863" s="7"/>
      <c r="BQ2863" s="7"/>
      <c r="BU2863" s="7"/>
      <c r="BV2863" s="7"/>
      <c r="BW2863" s="7"/>
      <c r="CD2863" s="7"/>
      <c r="CE2863" s="7"/>
      <c r="CF2863" s="7"/>
      <c r="CJ2863" s="7"/>
      <c r="CK2863" s="7"/>
      <c r="CL2863" s="7"/>
    </row>
    <row r="2864" spans="1:90">
      <c r="A2864" s="11"/>
      <c r="B2864" s="373"/>
      <c r="C2864" s="373"/>
      <c r="D2864" s="373"/>
      <c r="E2864" s="13"/>
      <c r="F2864" s="11"/>
      <c r="G2864" s="25"/>
      <c r="H2864" s="31"/>
      <c r="I2864" s="30"/>
      <c r="M2864" s="25"/>
      <c r="N2864" s="31"/>
      <c r="O2864" s="30"/>
      <c r="V2864" s="12"/>
      <c r="W2864" s="12"/>
      <c r="X2864" s="14"/>
      <c r="AB2864" s="25"/>
      <c r="AC2864" s="12"/>
      <c r="AD2864" s="12"/>
      <c r="AK2864" s="12"/>
      <c r="AL2864" s="30"/>
      <c r="AM2864" s="32"/>
      <c r="AQ2864" s="12"/>
      <c r="AR2864" s="12"/>
      <c r="AS2864" s="12"/>
      <c r="AZ2864" s="49"/>
      <c r="BA2864" s="30"/>
      <c r="BB2864" s="12"/>
      <c r="BF2864" s="12"/>
      <c r="BG2864" s="12"/>
      <c r="BH2864" s="12"/>
      <c r="BO2864" s="7"/>
      <c r="BP2864" s="7"/>
      <c r="BQ2864" s="7"/>
      <c r="BU2864" s="7"/>
      <c r="BV2864" s="7"/>
      <c r="BW2864" s="7"/>
      <c r="CD2864" s="7"/>
      <c r="CE2864" s="7"/>
      <c r="CF2864" s="7"/>
      <c r="CJ2864" s="7"/>
      <c r="CK2864" s="7"/>
      <c r="CL2864" s="7"/>
    </row>
    <row r="2865" spans="1:90">
      <c r="A2865" s="11"/>
      <c r="B2865" s="373"/>
      <c r="C2865" s="373"/>
      <c r="D2865" s="373"/>
      <c r="E2865" s="13"/>
      <c r="F2865" s="11"/>
      <c r="G2865" s="25"/>
      <c r="H2865" s="31"/>
      <c r="I2865" s="30"/>
      <c r="M2865" s="25"/>
      <c r="N2865" s="31"/>
      <c r="O2865" s="30"/>
      <c r="V2865" s="12"/>
      <c r="W2865" s="12"/>
      <c r="X2865" s="14"/>
      <c r="AB2865" s="25"/>
      <c r="AC2865" s="12"/>
      <c r="AD2865" s="12"/>
      <c r="AK2865" s="12"/>
      <c r="AL2865" s="30"/>
      <c r="AM2865" s="32"/>
      <c r="AQ2865" s="12"/>
      <c r="AR2865" s="12"/>
      <c r="AS2865" s="12"/>
      <c r="AZ2865" s="49"/>
      <c r="BA2865" s="30"/>
      <c r="BB2865" s="12"/>
      <c r="BF2865" s="12"/>
      <c r="BG2865" s="12"/>
      <c r="BH2865" s="12"/>
      <c r="BO2865" s="7"/>
      <c r="BP2865" s="7"/>
      <c r="BQ2865" s="7"/>
      <c r="BU2865" s="7"/>
      <c r="BV2865" s="7"/>
      <c r="BW2865" s="7"/>
      <c r="CD2865" s="7"/>
      <c r="CE2865" s="7"/>
      <c r="CF2865" s="7"/>
      <c r="CJ2865" s="7"/>
      <c r="CK2865" s="7"/>
      <c r="CL2865" s="7"/>
    </row>
    <row r="2866" spans="1:90">
      <c r="A2866" s="11"/>
      <c r="B2866" s="373"/>
      <c r="C2866" s="373"/>
      <c r="D2866" s="373"/>
      <c r="E2866" s="13"/>
      <c r="F2866" s="11"/>
      <c r="G2866" s="25"/>
      <c r="H2866" s="31"/>
      <c r="I2866" s="30"/>
      <c r="M2866" s="25"/>
      <c r="N2866" s="31"/>
      <c r="O2866" s="30"/>
      <c r="V2866" s="12"/>
      <c r="W2866" s="12"/>
      <c r="X2866" s="14"/>
      <c r="AB2866" s="25"/>
      <c r="AC2866" s="12"/>
      <c r="AD2866" s="12"/>
      <c r="AK2866" s="12"/>
      <c r="AL2866" s="30"/>
      <c r="AM2866" s="32"/>
      <c r="AQ2866" s="12"/>
      <c r="AR2866" s="12"/>
      <c r="AS2866" s="12"/>
      <c r="AZ2866" s="49"/>
      <c r="BA2866" s="30"/>
      <c r="BB2866" s="12"/>
      <c r="BF2866" s="12"/>
      <c r="BG2866" s="12"/>
      <c r="BH2866" s="12"/>
      <c r="BO2866" s="7"/>
      <c r="BP2866" s="7"/>
      <c r="BQ2866" s="7"/>
      <c r="BU2866" s="7"/>
      <c r="BV2866" s="7"/>
      <c r="BW2866" s="7"/>
      <c r="CD2866" s="7"/>
      <c r="CE2866" s="7"/>
      <c r="CF2866" s="7"/>
      <c r="CJ2866" s="7"/>
      <c r="CK2866" s="7"/>
      <c r="CL2866" s="7"/>
    </row>
    <row r="2867" spans="1:90">
      <c r="A2867" s="11"/>
      <c r="B2867" s="373"/>
      <c r="C2867" s="373"/>
      <c r="D2867" s="373"/>
      <c r="E2867" s="13"/>
      <c r="F2867" s="11"/>
      <c r="G2867" s="25"/>
      <c r="H2867" s="31"/>
      <c r="I2867" s="30"/>
      <c r="M2867" s="25"/>
      <c r="N2867" s="31"/>
      <c r="O2867" s="30"/>
      <c r="V2867" s="12"/>
      <c r="W2867" s="12"/>
      <c r="X2867" s="14"/>
      <c r="AB2867" s="25"/>
      <c r="AC2867" s="12"/>
      <c r="AD2867" s="12"/>
      <c r="AK2867" s="12"/>
      <c r="AL2867" s="30"/>
      <c r="AM2867" s="32"/>
      <c r="AQ2867" s="12"/>
      <c r="AR2867" s="12"/>
      <c r="AS2867" s="12"/>
      <c r="AZ2867" s="49"/>
      <c r="BA2867" s="30"/>
      <c r="BB2867" s="12"/>
      <c r="BF2867" s="12"/>
      <c r="BG2867" s="12"/>
      <c r="BH2867" s="12"/>
      <c r="BO2867" s="7"/>
      <c r="BP2867" s="7"/>
      <c r="BQ2867" s="7"/>
      <c r="BU2867" s="7"/>
      <c r="BV2867" s="7"/>
      <c r="BW2867" s="7"/>
      <c r="CD2867" s="7"/>
      <c r="CE2867" s="7"/>
      <c r="CF2867" s="7"/>
      <c r="CJ2867" s="7"/>
      <c r="CK2867" s="7"/>
      <c r="CL2867" s="7"/>
    </row>
    <row r="2868" spans="1:90">
      <c r="A2868" s="11"/>
      <c r="B2868" s="373"/>
      <c r="C2868" s="373"/>
      <c r="D2868" s="373"/>
      <c r="E2868" s="13"/>
      <c r="F2868" s="11"/>
      <c r="G2868" s="25"/>
      <c r="H2868" s="31"/>
      <c r="I2868" s="30"/>
      <c r="M2868" s="25"/>
      <c r="N2868" s="31"/>
      <c r="O2868" s="30"/>
      <c r="V2868" s="12"/>
      <c r="W2868" s="12"/>
      <c r="X2868" s="14"/>
      <c r="AB2868" s="25"/>
      <c r="AC2868" s="12"/>
      <c r="AD2868" s="12"/>
      <c r="AK2868" s="12"/>
      <c r="AL2868" s="30"/>
      <c r="AM2868" s="32"/>
      <c r="AQ2868" s="12"/>
      <c r="AR2868" s="12"/>
      <c r="AS2868" s="12"/>
      <c r="AZ2868" s="49"/>
      <c r="BA2868" s="30"/>
      <c r="BB2868" s="12"/>
      <c r="BF2868" s="12"/>
      <c r="BG2868" s="12"/>
      <c r="BH2868" s="12"/>
      <c r="BO2868" s="7"/>
      <c r="BP2868" s="7"/>
      <c r="BQ2868" s="7"/>
      <c r="BU2868" s="7"/>
      <c r="BV2868" s="7"/>
      <c r="BW2868" s="7"/>
      <c r="CD2868" s="7"/>
      <c r="CE2868" s="7"/>
      <c r="CF2868" s="7"/>
      <c r="CJ2868" s="7"/>
      <c r="CK2868" s="7"/>
      <c r="CL2868" s="7"/>
    </row>
    <row r="2869" spans="1:90">
      <c r="A2869" s="11"/>
      <c r="B2869" s="373"/>
      <c r="C2869" s="373"/>
      <c r="D2869" s="373"/>
      <c r="E2869" s="13"/>
      <c r="F2869" s="11"/>
      <c r="G2869" s="25"/>
      <c r="H2869" s="31"/>
      <c r="I2869" s="30"/>
      <c r="M2869" s="25"/>
      <c r="N2869" s="31"/>
      <c r="O2869" s="30"/>
      <c r="V2869" s="12"/>
      <c r="W2869" s="12"/>
      <c r="X2869" s="14"/>
      <c r="AB2869" s="25"/>
      <c r="AC2869" s="12"/>
      <c r="AD2869" s="12"/>
      <c r="AK2869" s="12"/>
      <c r="AL2869" s="30"/>
      <c r="AM2869" s="32"/>
      <c r="AQ2869" s="12"/>
      <c r="AR2869" s="12"/>
      <c r="AS2869" s="12"/>
      <c r="AZ2869" s="49"/>
      <c r="BA2869" s="30"/>
      <c r="BB2869" s="12"/>
      <c r="BF2869" s="12"/>
      <c r="BG2869" s="12"/>
      <c r="BH2869" s="12"/>
      <c r="BO2869" s="7"/>
      <c r="BP2869" s="7"/>
      <c r="BQ2869" s="7"/>
      <c r="BU2869" s="7"/>
      <c r="BV2869" s="7"/>
      <c r="BW2869" s="7"/>
      <c r="CD2869" s="7"/>
      <c r="CE2869" s="7"/>
      <c r="CF2869" s="7"/>
      <c r="CJ2869" s="7"/>
      <c r="CK2869" s="7"/>
      <c r="CL2869" s="7"/>
    </row>
    <row r="2870" spans="1:90">
      <c r="A2870" s="11"/>
      <c r="B2870" s="373"/>
      <c r="C2870" s="373"/>
      <c r="D2870" s="373"/>
      <c r="E2870" s="13"/>
      <c r="F2870" s="11"/>
      <c r="G2870" s="25"/>
      <c r="H2870" s="31"/>
      <c r="I2870" s="30"/>
      <c r="M2870" s="25"/>
      <c r="N2870" s="31"/>
      <c r="O2870" s="30"/>
      <c r="V2870" s="12"/>
      <c r="W2870" s="12"/>
      <c r="X2870" s="14"/>
      <c r="AB2870" s="25"/>
      <c r="AC2870" s="12"/>
      <c r="AD2870" s="12"/>
      <c r="AK2870" s="12"/>
      <c r="AL2870" s="30"/>
      <c r="AM2870" s="32"/>
      <c r="AQ2870" s="12"/>
      <c r="AR2870" s="12"/>
      <c r="AS2870" s="12"/>
      <c r="AZ2870" s="49"/>
      <c r="BA2870" s="30"/>
      <c r="BB2870" s="12"/>
      <c r="BF2870" s="12"/>
      <c r="BG2870" s="12"/>
      <c r="BH2870" s="12"/>
      <c r="BO2870" s="7"/>
      <c r="BP2870" s="7"/>
      <c r="BQ2870" s="7"/>
      <c r="BU2870" s="7"/>
      <c r="BV2870" s="7"/>
      <c r="BW2870" s="7"/>
      <c r="CD2870" s="7"/>
      <c r="CE2870" s="7"/>
      <c r="CF2870" s="7"/>
      <c r="CJ2870" s="7"/>
      <c r="CK2870" s="7"/>
      <c r="CL2870" s="7"/>
    </row>
    <row r="2871" spans="1:90">
      <c r="A2871" s="11"/>
      <c r="B2871" s="373"/>
      <c r="C2871" s="373"/>
      <c r="D2871" s="373"/>
      <c r="E2871" s="13"/>
      <c r="F2871" s="11"/>
      <c r="G2871" s="25"/>
      <c r="H2871" s="31"/>
      <c r="I2871" s="30"/>
      <c r="M2871" s="25"/>
      <c r="N2871" s="31"/>
      <c r="O2871" s="30"/>
      <c r="V2871" s="12"/>
      <c r="W2871" s="12"/>
      <c r="X2871" s="14"/>
      <c r="AB2871" s="25"/>
      <c r="AC2871" s="12"/>
      <c r="AD2871" s="12"/>
      <c r="AK2871" s="12"/>
      <c r="AL2871" s="30"/>
      <c r="AM2871" s="32"/>
      <c r="AQ2871" s="12"/>
      <c r="AR2871" s="12"/>
      <c r="AS2871" s="12"/>
      <c r="AZ2871" s="49"/>
      <c r="BA2871" s="30"/>
      <c r="BB2871" s="12"/>
      <c r="BF2871" s="12"/>
      <c r="BG2871" s="12"/>
      <c r="BH2871" s="12"/>
      <c r="BO2871" s="7"/>
      <c r="BP2871" s="7"/>
      <c r="BQ2871" s="7"/>
      <c r="BU2871" s="7"/>
      <c r="BV2871" s="7"/>
      <c r="BW2871" s="7"/>
      <c r="CD2871" s="7"/>
      <c r="CE2871" s="7"/>
      <c r="CF2871" s="7"/>
      <c r="CJ2871" s="7"/>
      <c r="CK2871" s="7"/>
      <c r="CL2871" s="7"/>
    </row>
    <row r="2872" spans="1:90">
      <c r="A2872" s="11"/>
      <c r="B2872" s="373"/>
      <c r="C2872" s="373"/>
      <c r="D2872" s="373"/>
      <c r="E2872" s="13"/>
      <c r="F2872" s="11"/>
      <c r="G2872" s="25"/>
      <c r="H2872" s="31"/>
      <c r="I2872" s="30"/>
      <c r="M2872" s="25"/>
      <c r="N2872" s="31"/>
      <c r="O2872" s="30"/>
      <c r="V2872" s="12"/>
      <c r="W2872" s="12"/>
      <c r="X2872" s="14"/>
      <c r="AB2872" s="25"/>
      <c r="AC2872" s="12"/>
      <c r="AD2872" s="12"/>
      <c r="AK2872" s="12"/>
      <c r="AL2872" s="30"/>
      <c r="AM2872" s="32"/>
      <c r="AQ2872" s="12"/>
      <c r="AR2872" s="12"/>
      <c r="AS2872" s="12"/>
      <c r="AZ2872" s="49"/>
      <c r="BA2872" s="30"/>
      <c r="BB2872" s="12"/>
      <c r="BF2872" s="12"/>
      <c r="BG2872" s="12"/>
      <c r="BH2872" s="12"/>
      <c r="BO2872" s="7"/>
      <c r="BP2872" s="7"/>
      <c r="BQ2872" s="7"/>
      <c r="BU2872" s="7"/>
      <c r="BV2872" s="7"/>
      <c r="BW2872" s="7"/>
      <c r="CD2872" s="7"/>
      <c r="CE2872" s="7"/>
      <c r="CF2872" s="7"/>
      <c r="CJ2872" s="7"/>
      <c r="CK2872" s="7"/>
      <c r="CL2872" s="7"/>
    </row>
    <row r="2873" spans="1:90">
      <c r="A2873" s="11"/>
      <c r="B2873" s="373"/>
      <c r="C2873" s="373"/>
      <c r="D2873" s="373"/>
      <c r="E2873" s="13"/>
      <c r="F2873" s="11"/>
      <c r="G2873" s="25"/>
      <c r="H2873" s="31"/>
      <c r="I2873" s="30"/>
      <c r="M2873" s="25"/>
      <c r="N2873" s="31"/>
      <c r="O2873" s="30"/>
      <c r="V2873" s="12"/>
      <c r="W2873" s="12"/>
      <c r="X2873" s="14"/>
      <c r="AB2873" s="25"/>
      <c r="AC2873" s="12"/>
      <c r="AD2873" s="12"/>
      <c r="AK2873" s="12"/>
      <c r="AL2873" s="30"/>
      <c r="AM2873" s="32"/>
      <c r="AQ2873" s="12"/>
      <c r="AR2873" s="12"/>
      <c r="AS2873" s="12"/>
      <c r="AZ2873" s="49"/>
      <c r="BA2873" s="30"/>
      <c r="BB2873" s="12"/>
      <c r="BF2873" s="12"/>
      <c r="BG2873" s="12"/>
      <c r="BH2873" s="12"/>
      <c r="BO2873" s="7"/>
      <c r="BP2873" s="7"/>
      <c r="BQ2873" s="7"/>
      <c r="BU2873" s="7"/>
      <c r="BV2873" s="7"/>
      <c r="BW2873" s="7"/>
      <c r="CD2873" s="7"/>
      <c r="CE2873" s="7"/>
      <c r="CF2873" s="7"/>
      <c r="CJ2873" s="7"/>
      <c r="CK2873" s="7"/>
      <c r="CL2873" s="7"/>
    </row>
    <row r="2874" spans="1:90">
      <c r="A2874" s="11"/>
      <c r="B2874" s="373"/>
      <c r="C2874" s="373"/>
      <c r="D2874" s="373"/>
      <c r="E2874" s="13"/>
      <c r="F2874" s="11"/>
      <c r="G2874" s="25"/>
      <c r="H2874" s="31"/>
      <c r="I2874" s="30"/>
      <c r="M2874" s="25"/>
      <c r="N2874" s="31"/>
      <c r="O2874" s="30"/>
      <c r="V2874" s="12"/>
      <c r="W2874" s="12"/>
      <c r="X2874" s="14"/>
      <c r="AB2874" s="25"/>
      <c r="AC2874" s="12"/>
      <c r="AD2874" s="12"/>
      <c r="AK2874" s="12"/>
      <c r="AL2874" s="30"/>
      <c r="AM2874" s="32"/>
      <c r="AQ2874" s="12"/>
      <c r="AR2874" s="12"/>
      <c r="AS2874" s="12"/>
      <c r="AZ2874" s="49"/>
      <c r="BA2874" s="30"/>
      <c r="BB2874" s="12"/>
      <c r="BF2874" s="12"/>
      <c r="BG2874" s="12"/>
      <c r="BH2874" s="12"/>
      <c r="BO2874" s="7"/>
      <c r="BP2874" s="7"/>
      <c r="BQ2874" s="7"/>
      <c r="BU2874" s="7"/>
      <c r="BV2874" s="7"/>
      <c r="BW2874" s="7"/>
      <c r="CD2874" s="7"/>
      <c r="CE2874" s="7"/>
      <c r="CF2874" s="7"/>
      <c r="CJ2874" s="7"/>
      <c r="CK2874" s="7"/>
      <c r="CL2874" s="7"/>
    </row>
    <row r="2875" spans="1:90">
      <c r="A2875" s="11"/>
      <c r="B2875" s="373"/>
      <c r="C2875" s="373"/>
      <c r="D2875" s="373"/>
      <c r="E2875" s="13"/>
      <c r="F2875" s="11"/>
      <c r="G2875" s="25"/>
      <c r="H2875" s="31"/>
      <c r="I2875" s="30"/>
      <c r="M2875" s="25"/>
      <c r="N2875" s="31"/>
      <c r="O2875" s="30"/>
      <c r="V2875" s="12"/>
      <c r="W2875" s="12"/>
      <c r="X2875" s="14"/>
      <c r="AB2875" s="25"/>
      <c r="AC2875" s="12"/>
      <c r="AD2875" s="12"/>
      <c r="AK2875" s="12"/>
      <c r="AL2875" s="30"/>
      <c r="AM2875" s="32"/>
      <c r="AQ2875" s="12"/>
      <c r="AR2875" s="12"/>
      <c r="AS2875" s="12"/>
      <c r="AZ2875" s="49"/>
      <c r="BA2875" s="30"/>
      <c r="BB2875" s="12"/>
      <c r="BF2875" s="12"/>
      <c r="BG2875" s="12"/>
      <c r="BH2875" s="12"/>
      <c r="BO2875" s="7"/>
      <c r="BP2875" s="7"/>
      <c r="BQ2875" s="7"/>
      <c r="BU2875" s="7"/>
      <c r="BV2875" s="7"/>
      <c r="BW2875" s="7"/>
      <c r="CD2875" s="7"/>
      <c r="CE2875" s="7"/>
      <c r="CF2875" s="7"/>
      <c r="CJ2875" s="7"/>
      <c r="CK2875" s="7"/>
      <c r="CL2875" s="7"/>
    </row>
    <row r="2876" spans="1:90">
      <c r="A2876" s="11"/>
      <c r="B2876" s="373"/>
      <c r="C2876" s="373"/>
      <c r="D2876" s="373"/>
      <c r="E2876" s="13"/>
      <c r="F2876" s="11"/>
      <c r="G2876" s="25"/>
      <c r="H2876" s="31"/>
      <c r="I2876" s="30"/>
      <c r="M2876" s="25"/>
      <c r="N2876" s="31"/>
      <c r="O2876" s="30"/>
      <c r="V2876" s="12"/>
      <c r="W2876" s="12"/>
      <c r="X2876" s="14"/>
      <c r="AB2876" s="25"/>
      <c r="AC2876" s="12"/>
      <c r="AD2876" s="12"/>
      <c r="AK2876" s="12"/>
      <c r="AL2876" s="30"/>
      <c r="AM2876" s="32"/>
      <c r="AQ2876" s="12"/>
      <c r="AR2876" s="12"/>
      <c r="AS2876" s="12"/>
      <c r="AZ2876" s="49"/>
      <c r="BA2876" s="30"/>
      <c r="BB2876" s="12"/>
      <c r="BF2876" s="12"/>
      <c r="BG2876" s="12"/>
      <c r="BH2876" s="12"/>
      <c r="BO2876" s="7"/>
      <c r="BP2876" s="7"/>
      <c r="BQ2876" s="7"/>
      <c r="BU2876" s="7"/>
      <c r="BV2876" s="7"/>
      <c r="BW2876" s="7"/>
      <c r="CD2876" s="7"/>
      <c r="CE2876" s="7"/>
      <c r="CF2876" s="7"/>
      <c r="CJ2876" s="7"/>
      <c r="CK2876" s="7"/>
      <c r="CL2876" s="7"/>
    </row>
    <row r="2877" spans="1:90">
      <c r="A2877" s="11"/>
      <c r="B2877" s="373"/>
      <c r="C2877" s="373"/>
      <c r="D2877" s="373"/>
      <c r="E2877" s="13"/>
      <c r="F2877" s="11"/>
      <c r="G2877" s="25"/>
      <c r="H2877" s="31"/>
      <c r="I2877" s="30"/>
      <c r="M2877" s="25"/>
      <c r="N2877" s="31"/>
      <c r="O2877" s="30"/>
      <c r="V2877" s="12"/>
      <c r="W2877" s="12"/>
      <c r="X2877" s="14"/>
      <c r="AB2877" s="25"/>
      <c r="AC2877" s="12"/>
      <c r="AD2877" s="12"/>
      <c r="AK2877" s="12"/>
      <c r="AL2877" s="30"/>
      <c r="AM2877" s="32"/>
      <c r="AQ2877" s="12"/>
      <c r="AR2877" s="12"/>
      <c r="AS2877" s="12"/>
      <c r="AZ2877" s="49"/>
      <c r="BA2877" s="30"/>
      <c r="BB2877" s="12"/>
      <c r="BF2877" s="12"/>
      <c r="BG2877" s="12"/>
      <c r="BH2877" s="12"/>
      <c r="BO2877" s="7"/>
      <c r="BP2877" s="7"/>
      <c r="BQ2877" s="7"/>
      <c r="BU2877" s="7"/>
      <c r="BV2877" s="7"/>
      <c r="BW2877" s="7"/>
      <c r="CD2877" s="7"/>
      <c r="CE2877" s="7"/>
      <c r="CF2877" s="7"/>
      <c r="CJ2877" s="7"/>
      <c r="CK2877" s="7"/>
      <c r="CL2877" s="7"/>
    </row>
    <row r="2878" spans="1:90">
      <c r="A2878" s="11"/>
      <c r="B2878" s="373"/>
      <c r="C2878" s="373"/>
      <c r="D2878" s="373"/>
      <c r="E2878" s="13"/>
      <c r="F2878" s="11"/>
      <c r="G2878" s="25"/>
      <c r="H2878" s="31"/>
      <c r="I2878" s="30"/>
      <c r="M2878" s="25"/>
      <c r="N2878" s="31"/>
      <c r="O2878" s="30"/>
      <c r="V2878" s="12"/>
      <c r="W2878" s="12"/>
      <c r="X2878" s="14"/>
      <c r="AB2878" s="25"/>
      <c r="AC2878" s="12"/>
      <c r="AD2878" s="12"/>
      <c r="AK2878" s="12"/>
      <c r="AL2878" s="30"/>
      <c r="AM2878" s="32"/>
      <c r="AQ2878" s="12"/>
      <c r="AR2878" s="12"/>
      <c r="AS2878" s="12"/>
      <c r="AZ2878" s="49"/>
      <c r="BA2878" s="30"/>
      <c r="BB2878" s="12"/>
      <c r="BF2878" s="12"/>
      <c r="BG2878" s="12"/>
      <c r="BH2878" s="12"/>
      <c r="BO2878" s="7"/>
      <c r="BP2878" s="7"/>
      <c r="BQ2878" s="7"/>
      <c r="BU2878" s="7"/>
      <c r="BV2878" s="7"/>
      <c r="BW2878" s="7"/>
      <c r="CD2878" s="7"/>
      <c r="CE2878" s="7"/>
      <c r="CF2878" s="7"/>
      <c r="CJ2878" s="7"/>
      <c r="CK2878" s="7"/>
      <c r="CL2878" s="7"/>
    </row>
    <row r="2879" spans="1:90">
      <c r="A2879" s="11"/>
      <c r="B2879" s="373"/>
      <c r="C2879" s="373"/>
      <c r="D2879" s="373"/>
      <c r="E2879" s="13"/>
      <c r="F2879" s="11"/>
      <c r="G2879" s="25"/>
      <c r="H2879" s="31"/>
      <c r="I2879" s="30"/>
      <c r="M2879" s="25"/>
      <c r="N2879" s="31"/>
      <c r="O2879" s="30"/>
      <c r="V2879" s="12"/>
      <c r="W2879" s="12"/>
      <c r="X2879" s="14"/>
      <c r="AB2879" s="25"/>
      <c r="AC2879" s="12"/>
      <c r="AD2879" s="12"/>
      <c r="AK2879" s="12"/>
      <c r="AL2879" s="30"/>
      <c r="AM2879" s="32"/>
      <c r="AQ2879" s="12"/>
      <c r="AR2879" s="12"/>
      <c r="AS2879" s="12"/>
      <c r="AZ2879" s="49"/>
      <c r="BA2879" s="30"/>
      <c r="BB2879" s="12"/>
      <c r="BF2879" s="12"/>
      <c r="BG2879" s="12"/>
      <c r="BH2879" s="12"/>
      <c r="BO2879" s="7"/>
      <c r="BP2879" s="7"/>
      <c r="BQ2879" s="7"/>
      <c r="BU2879" s="7"/>
      <c r="BV2879" s="7"/>
      <c r="BW2879" s="7"/>
      <c r="CD2879" s="7"/>
      <c r="CE2879" s="7"/>
      <c r="CF2879" s="7"/>
      <c r="CJ2879" s="7"/>
      <c r="CK2879" s="7"/>
      <c r="CL2879" s="7"/>
    </row>
    <row r="2880" spans="1:90">
      <c r="A2880" s="11"/>
      <c r="B2880" s="373"/>
      <c r="C2880" s="373"/>
      <c r="D2880" s="373"/>
      <c r="E2880" s="13"/>
      <c r="F2880" s="11"/>
      <c r="G2880" s="25"/>
      <c r="H2880" s="31"/>
      <c r="I2880" s="30"/>
      <c r="M2880" s="25"/>
      <c r="N2880" s="31"/>
      <c r="O2880" s="30"/>
      <c r="V2880" s="12"/>
      <c r="W2880" s="12"/>
      <c r="X2880" s="14"/>
      <c r="AB2880" s="25"/>
      <c r="AC2880" s="12"/>
      <c r="AD2880" s="12"/>
      <c r="AK2880" s="12"/>
      <c r="AL2880" s="30"/>
      <c r="AM2880" s="32"/>
      <c r="AQ2880" s="12"/>
      <c r="AR2880" s="12"/>
      <c r="AS2880" s="12"/>
      <c r="AZ2880" s="49"/>
      <c r="BA2880" s="30"/>
      <c r="BB2880" s="12"/>
      <c r="BF2880" s="12"/>
      <c r="BG2880" s="12"/>
      <c r="BH2880" s="12"/>
      <c r="BO2880" s="7"/>
      <c r="BP2880" s="7"/>
      <c r="BQ2880" s="7"/>
      <c r="BU2880" s="7"/>
      <c r="BV2880" s="7"/>
      <c r="BW2880" s="7"/>
      <c r="CD2880" s="7"/>
      <c r="CE2880" s="7"/>
      <c r="CF2880" s="7"/>
      <c r="CJ2880" s="7"/>
      <c r="CK2880" s="7"/>
      <c r="CL2880" s="7"/>
    </row>
    <row r="2881" spans="1:90">
      <c r="A2881" s="11"/>
      <c r="B2881" s="373"/>
      <c r="C2881" s="373"/>
      <c r="D2881" s="373"/>
      <c r="E2881" s="13"/>
      <c r="F2881" s="11"/>
      <c r="G2881" s="25"/>
      <c r="H2881" s="31"/>
      <c r="I2881" s="30"/>
      <c r="M2881" s="25"/>
      <c r="N2881" s="31"/>
      <c r="O2881" s="30"/>
      <c r="V2881" s="12"/>
      <c r="W2881" s="12"/>
      <c r="X2881" s="14"/>
      <c r="AB2881" s="25"/>
      <c r="AC2881" s="12"/>
      <c r="AD2881" s="12"/>
      <c r="AK2881" s="12"/>
      <c r="AL2881" s="30"/>
      <c r="AM2881" s="32"/>
      <c r="AQ2881" s="12"/>
      <c r="AR2881" s="12"/>
      <c r="AS2881" s="12"/>
      <c r="AZ2881" s="49"/>
      <c r="BA2881" s="30"/>
      <c r="BB2881" s="12"/>
      <c r="BF2881" s="12"/>
      <c r="BG2881" s="12"/>
      <c r="BH2881" s="12"/>
      <c r="BO2881" s="7"/>
      <c r="BP2881" s="7"/>
      <c r="BQ2881" s="7"/>
      <c r="BU2881" s="7"/>
      <c r="BV2881" s="7"/>
      <c r="BW2881" s="7"/>
      <c r="CD2881" s="7"/>
      <c r="CE2881" s="7"/>
      <c r="CF2881" s="7"/>
      <c r="CJ2881" s="7"/>
      <c r="CK2881" s="7"/>
      <c r="CL2881" s="7"/>
    </row>
    <row r="2882" spans="1:90">
      <c r="A2882" s="11"/>
      <c r="B2882" s="373"/>
      <c r="C2882" s="373"/>
      <c r="D2882" s="373"/>
      <c r="E2882" s="13"/>
      <c r="F2882" s="11"/>
      <c r="G2882" s="25"/>
      <c r="H2882" s="31"/>
      <c r="I2882" s="30"/>
      <c r="M2882" s="25"/>
      <c r="N2882" s="31"/>
      <c r="O2882" s="30"/>
      <c r="V2882" s="12"/>
      <c r="W2882" s="12"/>
      <c r="X2882" s="14"/>
      <c r="AB2882" s="25"/>
      <c r="AC2882" s="12"/>
      <c r="AD2882" s="12"/>
      <c r="AK2882" s="12"/>
      <c r="AL2882" s="30"/>
      <c r="AM2882" s="32"/>
      <c r="AQ2882" s="12"/>
      <c r="AR2882" s="12"/>
      <c r="AS2882" s="12"/>
      <c r="AZ2882" s="49"/>
      <c r="BA2882" s="30"/>
      <c r="BB2882" s="12"/>
      <c r="BF2882" s="12"/>
      <c r="BG2882" s="12"/>
      <c r="BH2882" s="12"/>
      <c r="BO2882" s="7"/>
      <c r="BP2882" s="7"/>
      <c r="BQ2882" s="7"/>
      <c r="BU2882" s="7"/>
      <c r="BV2882" s="7"/>
      <c r="BW2882" s="7"/>
      <c r="CD2882" s="7"/>
      <c r="CE2882" s="7"/>
      <c r="CF2882" s="7"/>
      <c r="CJ2882" s="7"/>
      <c r="CK2882" s="7"/>
      <c r="CL2882" s="7"/>
    </row>
    <row r="2883" spans="1:90">
      <c r="A2883" s="11"/>
      <c r="B2883" s="373"/>
      <c r="C2883" s="373"/>
      <c r="D2883" s="373"/>
      <c r="E2883" s="13"/>
      <c r="F2883" s="11"/>
      <c r="G2883" s="25"/>
      <c r="H2883" s="31"/>
      <c r="I2883" s="30"/>
      <c r="M2883" s="25"/>
      <c r="N2883" s="31"/>
      <c r="O2883" s="30"/>
      <c r="V2883" s="12"/>
      <c r="W2883" s="12"/>
      <c r="X2883" s="14"/>
      <c r="AB2883" s="25"/>
      <c r="AC2883" s="12"/>
      <c r="AD2883" s="12"/>
      <c r="AK2883" s="12"/>
      <c r="AL2883" s="30"/>
      <c r="AM2883" s="32"/>
      <c r="AQ2883" s="12"/>
      <c r="AR2883" s="12"/>
      <c r="AS2883" s="12"/>
      <c r="AZ2883" s="49"/>
      <c r="BA2883" s="30"/>
      <c r="BB2883" s="12"/>
      <c r="BF2883" s="12"/>
      <c r="BG2883" s="12"/>
      <c r="BH2883" s="12"/>
      <c r="BO2883" s="7"/>
      <c r="BP2883" s="7"/>
      <c r="BQ2883" s="7"/>
      <c r="BU2883" s="7"/>
      <c r="BV2883" s="7"/>
      <c r="BW2883" s="7"/>
      <c r="CD2883" s="7"/>
      <c r="CE2883" s="7"/>
      <c r="CF2883" s="7"/>
      <c r="CJ2883" s="7"/>
      <c r="CK2883" s="7"/>
      <c r="CL2883" s="7"/>
    </row>
    <row r="2884" spans="1:90">
      <c r="A2884" s="11"/>
      <c r="B2884" s="373"/>
      <c r="C2884" s="373"/>
      <c r="D2884" s="373"/>
      <c r="E2884" s="13"/>
      <c r="F2884" s="11"/>
      <c r="G2884" s="25"/>
      <c r="H2884" s="31"/>
      <c r="I2884" s="30"/>
      <c r="M2884" s="25"/>
      <c r="N2884" s="31"/>
      <c r="O2884" s="30"/>
      <c r="V2884" s="12"/>
      <c r="W2884" s="12"/>
      <c r="X2884" s="14"/>
      <c r="AB2884" s="25"/>
      <c r="AC2884" s="12"/>
      <c r="AD2884" s="12"/>
      <c r="AK2884" s="12"/>
      <c r="AL2884" s="30"/>
      <c r="AM2884" s="32"/>
      <c r="AQ2884" s="12"/>
      <c r="AR2884" s="12"/>
      <c r="AS2884" s="12"/>
      <c r="AZ2884" s="49"/>
      <c r="BA2884" s="30"/>
      <c r="BB2884" s="12"/>
      <c r="BF2884" s="12"/>
      <c r="BG2884" s="12"/>
      <c r="BH2884" s="12"/>
      <c r="BO2884" s="7"/>
      <c r="BP2884" s="7"/>
      <c r="BQ2884" s="7"/>
      <c r="BU2884" s="7"/>
      <c r="BV2884" s="7"/>
      <c r="BW2884" s="7"/>
      <c r="CD2884" s="7"/>
      <c r="CE2884" s="7"/>
      <c r="CF2884" s="7"/>
      <c r="CJ2884" s="7"/>
      <c r="CK2884" s="7"/>
      <c r="CL2884" s="7"/>
    </row>
    <row r="2885" spans="1:90">
      <c r="A2885" s="11"/>
      <c r="B2885" s="373"/>
      <c r="C2885" s="373"/>
      <c r="D2885" s="373"/>
      <c r="E2885" s="13"/>
      <c r="F2885" s="11"/>
      <c r="G2885" s="25"/>
      <c r="H2885" s="31"/>
      <c r="I2885" s="30"/>
      <c r="M2885" s="25"/>
      <c r="N2885" s="31"/>
      <c r="O2885" s="30"/>
      <c r="V2885" s="12"/>
      <c r="W2885" s="12"/>
      <c r="X2885" s="14"/>
      <c r="AB2885" s="25"/>
      <c r="AC2885" s="12"/>
      <c r="AD2885" s="12"/>
      <c r="AK2885" s="12"/>
      <c r="AL2885" s="30"/>
      <c r="AM2885" s="32"/>
      <c r="AQ2885" s="12"/>
      <c r="AR2885" s="12"/>
      <c r="AS2885" s="12"/>
      <c r="AZ2885" s="49"/>
      <c r="BA2885" s="30"/>
      <c r="BB2885" s="12"/>
      <c r="BF2885" s="12"/>
      <c r="BG2885" s="12"/>
      <c r="BH2885" s="12"/>
      <c r="BO2885" s="7"/>
      <c r="BP2885" s="7"/>
      <c r="BQ2885" s="7"/>
      <c r="BU2885" s="7"/>
      <c r="BV2885" s="7"/>
      <c r="BW2885" s="7"/>
      <c r="CD2885" s="7"/>
      <c r="CE2885" s="7"/>
      <c r="CF2885" s="7"/>
      <c r="CJ2885" s="7"/>
      <c r="CK2885" s="7"/>
      <c r="CL2885" s="7"/>
    </row>
    <row r="2886" spans="1:90">
      <c r="A2886" s="11"/>
      <c r="B2886" s="373"/>
      <c r="C2886" s="373"/>
      <c r="D2886" s="373"/>
      <c r="E2886" s="13"/>
      <c r="F2886" s="11"/>
      <c r="G2886" s="25"/>
      <c r="H2886" s="31"/>
      <c r="I2886" s="30"/>
      <c r="M2886" s="25"/>
      <c r="N2886" s="31"/>
      <c r="O2886" s="30"/>
      <c r="V2886" s="12"/>
      <c r="W2886" s="12"/>
      <c r="X2886" s="14"/>
      <c r="AB2886" s="25"/>
      <c r="AC2886" s="12"/>
      <c r="AD2886" s="12"/>
      <c r="AK2886" s="12"/>
      <c r="AL2886" s="30"/>
      <c r="AM2886" s="32"/>
      <c r="AQ2886" s="12"/>
      <c r="AR2886" s="12"/>
      <c r="AS2886" s="12"/>
      <c r="AZ2886" s="49"/>
      <c r="BA2886" s="30"/>
      <c r="BB2886" s="12"/>
      <c r="BF2886" s="12"/>
      <c r="BG2886" s="12"/>
      <c r="BH2886" s="12"/>
      <c r="BO2886" s="7"/>
      <c r="BP2886" s="7"/>
      <c r="BQ2886" s="7"/>
      <c r="BU2886" s="7"/>
      <c r="BV2886" s="7"/>
      <c r="BW2886" s="7"/>
      <c r="CD2886" s="7"/>
      <c r="CE2886" s="7"/>
      <c r="CF2886" s="7"/>
      <c r="CJ2886" s="7"/>
      <c r="CK2886" s="7"/>
      <c r="CL2886" s="7"/>
    </row>
    <row r="2887" spans="1:90">
      <c r="A2887" s="11"/>
      <c r="B2887" s="373"/>
      <c r="C2887" s="373"/>
      <c r="D2887" s="373"/>
      <c r="E2887" s="13"/>
      <c r="F2887" s="11"/>
      <c r="G2887" s="25"/>
      <c r="H2887" s="31"/>
      <c r="I2887" s="30"/>
      <c r="M2887" s="25"/>
      <c r="N2887" s="31"/>
      <c r="O2887" s="30"/>
      <c r="V2887" s="12"/>
      <c r="W2887" s="12"/>
      <c r="X2887" s="14"/>
      <c r="AB2887" s="25"/>
      <c r="AC2887" s="12"/>
      <c r="AD2887" s="12"/>
      <c r="AK2887" s="12"/>
      <c r="AL2887" s="30"/>
      <c r="AM2887" s="32"/>
      <c r="AQ2887" s="12"/>
      <c r="AR2887" s="12"/>
      <c r="AS2887" s="12"/>
      <c r="AZ2887" s="49"/>
      <c r="BA2887" s="30"/>
      <c r="BB2887" s="12"/>
      <c r="BF2887" s="12"/>
      <c r="BG2887" s="12"/>
      <c r="BH2887" s="12"/>
      <c r="BO2887" s="7"/>
      <c r="BP2887" s="7"/>
      <c r="BQ2887" s="7"/>
      <c r="BU2887" s="7"/>
      <c r="BV2887" s="7"/>
      <c r="BW2887" s="7"/>
      <c r="CD2887" s="7"/>
      <c r="CE2887" s="7"/>
      <c r="CF2887" s="7"/>
      <c r="CJ2887" s="7"/>
      <c r="CK2887" s="7"/>
      <c r="CL2887" s="7"/>
    </row>
    <row r="2888" spans="1:90">
      <c r="A2888" s="11"/>
      <c r="B2888" s="373"/>
      <c r="C2888" s="373"/>
      <c r="D2888" s="373"/>
      <c r="E2888" s="13"/>
      <c r="F2888" s="11"/>
      <c r="G2888" s="25"/>
      <c r="H2888" s="31"/>
      <c r="I2888" s="30"/>
      <c r="M2888" s="25"/>
      <c r="N2888" s="31"/>
      <c r="O2888" s="30"/>
      <c r="V2888" s="12"/>
      <c r="W2888" s="12"/>
      <c r="X2888" s="14"/>
      <c r="AB2888" s="25"/>
      <c r="AC2888" s="12"/>
      <c r="AD2888" s="12"/>
      <c r="AK2888" s="12"/>
      <c r="AL2888" s="30"/>
      <c r="AM2888" s="32"/>
      <c r="AQ2888" s="12"/>
      <c r="AR2888" s="12"/>
      <c r="AS2888" s="12"/>
      <c r="AZ2888" s="49"/>
      <c r="BA2888" s="30"/>
      <c r="BB2888" s="12"/>
      <c r="BF2888" s="12"/>
      <c r="BG2888" s="12"/>
      <c r="BH2888" s="12"/>
      <c r="BO2888" s="7"/>
      <c r="BP2888" s="7"/>
      <c r="BQ2888" s="7"/>
      <c r="BU2888" s="7"/>
      <c r="BV2888" s="7"/>
      <c r="BW2888" s="7"/>
      <c r="CD2888" s="7"/>
      <c r="CE2888" s="7"/>
      <c r="CF2888" s="7"/>
      <c r="CJ2888" s="7"/>
      <c r="CK2888" s="7"/>
      <c r="CL2888" s="7"/>
    </row>
    <row r="2889" spans="1:90">
      <c r="A2889" s="11"/>
      <c r="B2889" s="373"/>
      <c r="C2889" s="373"/>
      <c r="D2889" s="373"/>
      <c r="E2889" s="13"/>
      <c r="F2889" s="11"/>
      <c r="G2889" s="25"/>
      <c r="H2889" s="31"/>
      <c r="I2889" s="30"/>
      <c r="M2889" s="25"/>
      <c r="N2889" s="31"/>
      <c r="O2889" s="30"/>
      <c r="V2889" s="12"/>
      <c r="W2889" s="12"/>
      <c r="X2889" s="14"/>
      <c r="AB2889" s="25"/>
      <c r="AC2889" s="12"/>
      <c r="AD2889" s="12"/>
      <c r="AK2889" s="12"/>
      <c r="AL2889" s="30"/>
      <c r="AM2889" s="32"/>
      <c r="AQ2889" s="12"/>
      <c r="AR2889" s="12"/>
      <c r="AS2889" s="12"/>
      <c r="AZ2889" s="49"/>
      <c r="BA2889" s="30"/>
      <c r="BB2889" s="12"/>
      <c r="BF2889" s="12"/>
      <c r="BG2889" s="12"/>
      <c r="BH2889" s="12"/>
      <c r="BO2889" s="7"/>
      <c r="BP2889" s="7"/>
      <c r="BQ2889" s="7"/>
      <c r="BU2889" s="7"/>
      <c r="BV2889" s="7"/>
      <c r="BW2889" s="7"/>
      <c r="CD2889" s="7"/>
      <c r="CE2889" s="7"/>
      <c r="CF2889" s="7"/>
      <c r="CJ2889" s="7"/>
      <c r="CK2889" s="7"/>
      <c r="CL2889" s="7"/>
    </row>
    <row r="2890" spans="1:90">
      <c r="A2890" s="11"/>
      <c r="B2890" s="373"/>
      <c r="C2890" s="373"/>
      <c r="D2890" s="373"/>
      <c r="E2890" s="13"/>
      <c r="F2890" s="11"/>
      <c r="G2890" s="25"/>
      <c r="H2890" s="31"/>
      <c r="I2890" s="30"/>
      <c r="M2890" s="25"/>
      <c r="N2890" s="31"/>
      <c r="O2890" s="30"/>
      <c r="V2890" s="12"/>
      <c r="W2890" s="12"/>
      <c r="X2890" s="14"/>
      <c r="AB2890" s="25"/>
      <c r="AC2890" s="12"/>
      <c r="AD2890" s="12"/>
      <c r="AK2890" s="12"/>
      <c r="AL2890" s="30"/>
      <c r="AM2890" s="32"/>
      <c r="AQ2890" s="12"/>
      <c r="AR2890" s="12"/>
      <c r="AS2890" s="12"/>
      <c r="AZ2890" s="49"/>
      <c r="BA2890" s="30"/>
      <c r="BB2890" s="12"/>
      <c r="BF2890" s="12"/>
      <c r="BG2890" s="12"/>
      <c r="BH2890" s="12"/>
      <c r="BO2890" s="7"/>
      <c r="BP2890" s="7"/>
      <c r="BQ2890" s="7"/>
      <c r="BU2890" s="7"/>
      <c r="BV2890" s="7"/>
      <c r="BW2890" s="7"/>
      <c r="CD2890" s="7"/>
      <c r="CE2890" s="7"/>
      <c r="CF2890" s="7"/>
      <c r="CJ2890" s="7"/>
      <c r="CK2890" s="7"/>
      <c r="CL2890" s="7"/>
    </row>
    <row r="2891" spans="1:90">
      <c r="A2891" s="11"/>
      <c r="B2891" s="373"/>
      <c r="C2891" s="373"/>
      <c r="D2891" s="373"/>
      <c r="E2891" s="13"/>
      <c r="F2891" s="11"/>
      <c r="G2891" s="25"/>
      <c r="H2891" s="31"/>
      <c r="I2891" s="30"/>
      <c r="M2891" s="25"/>
      <c r="N2891" s="31"/>
      <c r="O2891" s="30"/>
      <c r="V2891" s="12"/>
      <c r="W2891" s="12"/>
      <c r="X2891" s="14"/>
      <c r="AB2891" s="25"/>
      <c r="AC2891" s="12"/>
      <c r="AD2891" s="12"/>
      <c r="AK2891" s="12"/>
      <c r="AL2891" s="30"/>
      <c r="AM2891" s="32"/>
      <c r="AQ2891" s="12"/>
      <c r="AR2891" s="12"/>
      <c r="AS2891" s="12"/>
      <c r="AZ2891" s="49"/>
      <c r="BA2891" s="30"/>
      <c r="BB2891" s="12"/>
      <c r="BF2891" s="12"/>
      <c r="BG2891" s="12"/>
      <c r="BH2891" s="12"/>
      <c r="BO2891" s="7"/>
      <c r="BP2891" s="7"/>
      <c r="BQ2891" s="7"/>
      <c r="BU2891" s="7"/>
      <c r="BV2891" s="7"/>
      <c r="BW2891" s="7"/>
      <c r="CD2891" s="7"/>
      <c r="CE2891" s="7"/>
      <c r="CF2891" s="7"/>
      <c r="CJ2891" s="7"/>
      <c r="CK2891" s="7"/>
      <c r="CL2891" s="7"/>
    </row>
    <row r="2892" spans="1:90">
      <c r="A2892" s="11"/>
      <c r="B2892" s="373"/>
      <c r="C2892" s="373"/>
      <c r="D2892" s="373"/>
      <c r="E2892" s="13"/>
      <c r="F2892" s="11"/>
      <c r="G2892" s="25"/>
      <c r="H2892" s="31"/>
      <c r="I2892" s="30"/>
      <c r="M2892" s="25"/>
      <c r="N2892" s="31"/>
      <c r="O2892" s="30"/>
      <c r="V2892" s="12"/>
      <c r="W2892" s="12"/>
      <c r="X2892" s="14"/>
      <c r="AB2892" s="25"/>
      <c r="AC2892" s="12"/>
      <c r="AD2892" s="12"/>
      <c r="AK2892" s="12"/>
      <c r="AL2892" s="30"/>
      <c r="AM2892" s="32"/>
      <c r="AQ2892" s="12"/>
      <c r="AR2892" s="12"/>
      <c r="AS2892" s="12"/>
      <c r="AZ2892" s="49"/>
      <c r="BA2892" s="30"/>
      <c r="BB2892" s="12"/>
      <c r="BF2892" s="12"/>
      <c r="BG2892" s="12"/>
      <c r="BH2892" s="12"/>
      <c r="BO2892" s="7"/>
      <c r="BP2892" s="7"/>
      <c r="BQ2892" s="7"/>
      <c r="BU2892" s="7"/>
      <c r="BV2892" s="7"/>
      <c r="BW2892" s="7"/>
      <c r="CD2892" s="7"/>
      <c r="CE2892" s="7"/>
      <c r="CF2892" s="7"/>
      <c r="CJ2892" s="7"/>
      <c r="CK2892" s="7"/>
      <c r="CL2892" s="7"/>
    </row>
    <row r="2893" spans="1:90">
      <c r="A2893" s="11"/>
      <c r="B2893" s="373"/>
      <c r="C2893" s="373"/>
      <c r="D2893" s="373"/>
      <c r="E2893" s="13"/>
      <c r="F2893" s="11"/>
      <c r="G2893" s="25"/>
      <c r="H2893" s="31"/>
      <c r="I2893" s="30"/>
      <c r="M2893" s="25"/>
      <c r="N2893" s="31"/>
      <c r="O2893" s="30"/>
      <c r="V2893" s="12"/>
      <c r="W2893" s="12"/>
      <c r="X2893" s="14"/>
      <c r="AB2893" s="25"/>
      <c r="AC2893" s="12"/>
      <c r="AD2893" s="12"/>
      <c r="AK2893" s="12"/>
      <c r="AL2893" s="30"/>
      <c r="AM2893" s="32"/>
      <c r="AQ2893" s="12"/>
      <c r="AR2893" s="12"/>
      <c r="AS2893" s="12"/>
      <c r="AZ2893" s="49"/>
      <c r="BA2893" s="30"/>
      <c r="BB2893" s="12"/>
      <c r="BF2893" s="12"/>
      <c r="BG2893" s="12"/>
      <c r="BH2893" s="12"/>
      <c r="BO2893" s="7"/>
      <c r="BP2893" s="7"/>
      <c r="BQ2893" s="7"/>
      <c r="BU2893" s="7"/>
      <c r="BV2893" s="7"/>
      <c r="BW2893" s="7"/>
      <c r="CD2893" s="7"/>
      <c r="CE2893" s="7"/>
      <c r="CF2893" s="7"/>
      <c r="CJ2893" s="7"/>
      <c r="CK2893" s="7"/>
      <c r="CL2893" s="7"/>
    </row>
    <row r="2894" spans="1:90">
      <c r="A2894" s="11"/>
      <c r="B2894" s="373"/>
      <c r="C2894" s="373"/>
      <c r="D2894" s="373"/>
      <c r="E2894" s="13"/>
      <c r="F2894" s="11"/>
      <c r="G2894" s="25"/>
      <c r="H2894" s="31"/>
      <c r="I2894" s="30"/>
      <c r="M2894" s="25"/>
      <c r="N2894" s="31"/>
      <c r="O2894" s="30"/>
      <c r="V2894" s="12"/>
      <c r="W2894" s="12"/>
      <c r="X2894" s="14"/>
      <c r="AB2894" s="25"/>
      <c r="AC2894" s="12"/>
      <c r="AD2894" s="12"/>
      <c r="AK2894" s="12"/>
      <c r="AL2894" s="30"/>
      <c r="AM2894" s="32"/>
      <c r="AQ2894" s="12"/>
      <c r="AR2894" s="12"/>
      <c r="AS2894" s="12"/>
      <c r="AZ2894" s="49"/>
      <c r="BA2894" s="30"/>
      <c r="BB2894" s="12"/>
      <c r="BF2894" s="12"/>
      <c r="BG2894" s="12"/>
      <c r="BH2894" s="12"/>
      <c r="BO2894" s="7"/>
      <c r="BP2894" s="7"/>
      <c r="BQ2894" s="7"/>
      <c r="BU2894" s="7"/>
      <c r="BV2894" s="7"/>
      <c r="BW2894" s="7"/>
      <c r="CD2894" s="7"/>
      <c r="CE2894" s="7"/>
      <c r="CF2894" s="7"/>
      <c r="CJ2894" s="7"/>
      <c r="CK2894" s="7"/>
      <c r="CL2894" s="7"/>
    </row>
    <row r="2895" spans="1:90">
      <c r="A2895" s="11"/>
      <c r="B2895" s="373"/>
      <c r="C2895" s="373"/>
      <c r="D2895" s="373"/>
      <c r="E2895" s="13"/>
      <c r="F2895" s="11"/>
      <c r="G2895" s="25"/>
      <c r="H2895" s="31"/>
      <c r="I2895" s="30"/>
      <c r="M2895" s="25"/>
      <c r="N2895" s="31"/>
      <c r="O2895" s="30"/>
      <c r="V2895" s="12"/>
      <c r="W2895" s="12"/>
      <c r="X2895" s="14"/>
      <c r="AB2895" s="25"/>
      <c r="AC2895" s="12"/>
      <c r="AD2895" s="12"/>
      <c r="AK2895" s="12"/>
      <c r="AL2895" s="30"/>
      <c r="AM2895" s="32"/>
      <c r="AQ2895" s="12"/>
      <c r="AR2895" s="12"/>
      <c r="AS2895" s="12"/>
      <c r="AZ2895" s="49"/>
      <c r="BA2895" s="30"/>
      <c r="BB2895" s="12"/>
      <c r="BF2895" s="12"/>
      <c r="BG2895" s="12"/>
      <c r="BH2895" s="12"/>
      <c r="BO2895" s="7"/>
      <c r="BP2895" s="7"/>
      <c r="BQ2895" s="7"/>
      <c r="BU2895" s="7"/>
      <c r="BV2895" s="7"/>
      <c r="BW2895" s="7"/>
      <c r="CD2895" s="7"/>
      <c r="CE2895" s="7"/>
      <c r="CF2895" s="7"/>
      <c r="CJ2895" s="7"/>
      <c r="CK2895" s="7"/>
      <c r="CL2895" s="7"/>
    </row>
    <row r="2896" spans="1:90">
      <c r="A2896" s="11"/>
      <c r="B2896" s="373"/>
      <c r="C2896" s="373"/>
      <c r="D2896" s="373"/>
      <c r="E2896" s="13"/>
      <c r="F2896" s="11"/>
      <c r="G2896" s="25"/>
      <c r="H2896" s="31"/>
      <c r="I2896" s="30"/>
      <c r="M2896" s="25"/>
      <c r="N2896" s="31"/>
      <c r="O2896" s="30"/>
      <c r="V2896" s="12"/>
      <c r="W2896" s="12"/>
      <c r="X2896" s="14"/>
      <c r="AB2896" s="25"/>
      <c r="AC2896" s="12"/>
      <c r="AD2896" s="12"/>
      <c r="AK2896" s="12"/>
      <c r="AL2896" s="30"/>
      <c r="AM2896" s="32"/>
      <c r="AQ2896" s="12"/>
      <c r="AR2896" s="12"/>
      <c r="AS2896" s="12"/>
      <c r="AZ2896" s="49"/>
      <c r="BA2896" s="30"/>
      <c r="BB2896" s="12"/>
      <c r="BF2896" s="12"/>
      <c r="BG2896" s="12"/>
      <c r="BH2896" s="12"/>
      <c r="BO2896" s="7"/>
      <c r="BP2896" s="7"/>
      <c r="BQ2896" s="7"/>
      <c r="BU2896" s="7"/>
      <c r="BV2896" s="7"/>
      <c r="BW2896" s="7"/>
      <c r="CD2896" s="7"/>
      <c r="CE2896" s="7"/>
      <c r="CF2896" s="7"/>
      <c r="CJ2896" s="7"/>
      <c r="CK2896" s="7"/>
      <c r="CL2896" s="7"/>
    </row>
    <row r="2897" spans="1:90">
      <c r="A2897" s="11"/>
      <c r="B2897" s="373"/>
      <c r="C2897" s="373"/>
      <c r="D2897" s="373"/>
      <c r="E2897" s="13"/>
      <c r="F2897" s="11"/>
      <c r="G2897" s="25"/>
      <c r="H2897" s="31"/>
      <c r="I2897" s="30"/>
      <c r="M2897" s="25"/>
      <c r="N2897" s="31"/>
      <c r="O2897" s="30"/>
      <c r="V2897" s="12"/>
      <c r="W2897" s="12"/>
      <c r="X2897" s="14"/>
      <c r="AB2897" s="25"/>
      <c r="AC2897" s="12"/>
      <c r="AD2897" s="12"/>
      <c r="AK2897" s="12"/>
      <c r="AL2897" s="30"/>
      <c r="AM2897" s="32"/>
      <c r="AQ2897" s="12"/>
      <c r="AR2897" s="12"/>
      <c r="AS2897" s="12"/>
      <c r="AZ2897" s="49"/>
      <c r="BA2897" s="30"/>
      <c r="BB2897" s="12"/>
      <c r="BF2897" s="12"/>
      <c r="BG2897" s="12"/>
      <c r="BH2897" s="12"/>
      <c r="BO2897" s="7"/>
      <c r="BP2897" s="7"/>
      <c r="BQ2897" s="7"/>
      <c r="BU2897" s="7"/>
      <c r="BV2897" s="7"/>
      <c r="BW2897" s="7"/>
      <c r="CD2897" s="7"/>
      <c r="CE2897" s="7"/>
      <c r="CF2897" s="7"/>
      <c r="CJ2897" s="7"/>
      <c r="CK2897" s="7"/>
      <c r="CL2897" s="7"/>
    </row>
    <row r="2898" spans="1:90">
      <c r="A2898" s="11"/>
      <c r="B2898" s="373"/>
      <c r="C2898" s="373"/>
      <c r="D2898" s="373"/>
      <c r="E2898" s="13"/>
      <c r="F2898" s="11"/>
      <c r="G2898" s="25"/>
      <c r="H2898" s="31"/>
      <c r="I2898" s="30"/>
      <c r="M2898" s="25"/>
      <c r="N2898" s="31"/>
      <c r="O2898" s="30"/>
      <c r="V2898" s="12"/>
      <c r="W2898" s="12"/>
      <c r="X2898" s="14"/>
      <c r="AB2898" s="25"/>
      <c r="AC2898" s="12"/>
      <c r="AD2898" s="12"/>
      <c r="AK2898" s="12"/>
      <c r="AL2898" s="30"/>
      <c r="AM2898" s="32"/>
      <c r="AQ2898" s="12"/>
      <c r="AR2898" s="12"/>
      <c r="AS2898" s="12"/>
      <c r="AZ2898" s="49"/>
      <c r="BA2898" s="30"/>
      <c r="BB2898" s="12"/>
      <c r="BF2898" s="12"/>
      <c r="BG2898" s="12"/>
      <c r="BH2898" s="12"/>
      <c r="BO2898" s="7"/>
      <c r="BP2898" s="7"/>
      <c r="BQ2898" s="7"/>
      <c r="BU2898" s="7"/>
      <c r="BV2898" s="7"/>
      <c r="BW2898" s="7"/>
      <c r="CD2898" s="7"/>
      <c r="CE2898" s="7"/>
      <c r="CF2898" s="7"/>
      <c r="CJ2898" s="7"/>
      <c r="CK2898" s="7"/>
      <c r="CL2898" s="7"/>
    </row>
    <row r="2899" spans="1:90">
      <c r="A2899" s="11"/>
      <c r="B2899" s="373"/>
      <c r="C2899" s="373"/>
      <c r="D2899" s="373"/>
      <c r="E2899" s="13"/>
      <c r="F2899" s="11"/>
      <c r="G2899" s="25"/>
      <c r="H2899" s="31"/>
      <c r="I2899" s="30"/>
      <c r="M2899" s="25"/>
      <c r="N2899" s="31"/>
      <c r="O2899" s="30"/>
      <c r="V2899" s="12"/>
      <c r="W2899" s="12"/>
      <c r="X2899" s="14"/>
      <c r="AB2899" s="25"/>
      <c r="AC2899" s="12"/>
      <c r="AD2899" s="12"/>
      <c r="AK2899" s="12"/>
      <c r="AL2899" s="30"/>
      <c r="AM2899" s="32"/>
      <c r="AQ2899" s="12"/>
      <c r="AR2899" s="12"/>
      <c r="AS2899" s="12"/>
      <c r="AZ2899" s="49"/>
      <c r="BA2899" s="30"/>
      <c r="BB2899" s="12"/>
      <c r="BF2899" s="12"/>
      <c r="BG2899" s="12"/>
      <c r="BH2899" s="12"/>
      <c r="BO2899" s="7"/>
      <c r="BP2899" s="7"/>
      <c r="BQ2899" s="7"/>
      <c r="BU2899" s="7"/>
      <c r="BV2899" s="7"/>
      <c r="BW2899" s="7"/>
      <c r="CD2899" s="7"/>
      <c r="CE2899" s="7"/>
      <c r="CF2899" s="7"/>
      <c r="CJ2899" s="7"/>
      <c r="CK2899" s="7"/>
      <c r="CL2899" s="7"/>
    </row>
    <row r="2900" spans="1:90">
      <c r="A2900" s="11"/>
      <c r="B2900" s="373"/>
      <c r="C2900" s="373"/>
      <c r="D2900" s="373"/>
      <c r="E2900" s="13"/>
      <c r="F2900" s="11"/>
      <c r="G2900" s="25"/>
      <c r="H2900" s="31"/>
      <c r="I2900" s="30"/>
      <c r="M2900" s="25"/>
      <c r="N2900" s="31"/>
      <c r="O2900" s="30"/>
      <c r="V2900" s="12"/>
      <c r="W2900" s="12"/>
      <c r="X2900" s="14"/>
      <c r="AB2900" s="25"/>
      <c r="AC2900" s="12"/>
      <c r="AD2900" s="12"/>
      <c r="AK2900" s="12"/>
      <c r="AL2900" s="30"/>
      <c r="AM2900" s="32"/>
      <c r="AQ2900" s="12"/>
      <c r="AR2900" s="12"/>
      <c r="AS2900" s="12"/>
      <c r="AZ2900" s="49"/>
      <c r="BA2900" s="30"/>
      <c r="BB2900" s="12"/>
      <c r="BF2900" s="12"/>
      <c r="BG2900" s="12"/>
      <c r="BH2900" s="12"/>
      <c r="BO2900" s="7"/>
      <c r="BP2900" s="7"/>
      <c r="BQ2900" s="7"/>
      <c r="BU2900" s="7"/>
      <c r="BV2900" s="7"/>
      <c r="BW2900" s="7"/>
      <c r="CD2900" s="7"/>
      <c r="CE2900" s="7"/>
      <c r="CF2900" s="7"/>
      <c r="CJ2900" s="7"/>
      <c r="CK2900" s="7"/>
      <c r="CL2900" s="7"/>
    </row>
    <row r="2901" spans="1:90">
      <c r="A2901" s="11"/>
      <c r="B2901" s="373"/>
      <c r="C2901" s="373"/>
      <c r="D2901" s="373"/>
      <c r="E2901" s="13"/>
      <c r="F2901" s="11"/>
      <c r="G2901" s="25"/>
      <c r="H2901" s="31"/>
      <c r="I2901" s="30"/>
      <c r="M2901" s="25"/>
      <c r="N2901" s="31"/>
      <c r="O2901" s="30"/>
      <c r="V2901" s="12"/>
      <c r="W2901" s="12"/>
      <c r="X2901" s="14"/>
      <c r="AB2901" s="25"/>
      <c r="AC2901" s="12"/>
      <c r="AD2901" s="12"/>
      <c r="AK2901" s="12"/>
      <c r="AL2901" s="30"/>
      <c r="AM2901" s="32"/>
      <c r="AQ2901" s="12"/>
      <c r="AR2901" s="12"/>
      <c r="AS2901" s="12"/>
      <c r="AZ2901" s="49"/>
      <c r="BA2901" s="30"/>
      <c r="BB2901" s="12"/>
      <c r="BF2901" s="12"/>
      <c r="BG2901" s="12"/>
      <c r="BH2901" s="12"/>
      <c r="BO2901" s="7"/>
      <c r="BP2901" s="7"/>
      <c r="BQ2901" s="7"/>
      <c r="BU2901" s="7"/>
      <c r="BV2901" s="7"/>
      <c r="BW2901" s="7"/>
      <c r="CD2901" s="7"/>
      <c r="CE2901" s="7"/>
      <c r="CF2901" s="7"/>
      <c r="CJ2901" s="7"/>
      <c r="CK2901" s="7"/>
      <c r="CL2901" s="7"/>
    </row>
    <row r="2902" spans="1:90">
      <c r="A2902" s="11"/>
      <c r="B2902" s="373"/>
      <c r="C2902" s="373"/>
      <c r="D2902" s="373"/>
      <c r="E2902" s="13"/>
      <c r="F2902" s="11"/>
      <c r="G2902" s="25"/>
      <c r="H2902" s="31"/>
      <c r="I2902" s="30"/>
      <c r="M2902" s="25"/>
      <c r="N2902" s="31"/>
      <c r="O2902" s="30"/>
      <c r="V2902" s="12"/>
      <c r="W2902" s="12"/>
      <c r="X2902" s="14"/>
      <c r="AB2902" s="25"/>
      <c r="AC2902" s="12"/>
      <c r="AD2902" s="12"/>
      <c r="AK2902" s="12"/>
      <c r="AL2902" s="30"/>
      <c r="AM2902" s="32"/>
      <c r="AQ2902" s="12"/>
      <c r="AR2902" s="12"/>
      <c r="AS2902" s="12"/>
      <c r="AZ2902" s="49"/>
      <c r="BA2902" s="30"/>
      <c r="BB2902" s="12"/>
      <c r="BF2902" s="12"/>
      <c r="BG2902" s="12"/>
      <c r="BH2902" s="12"/>
      <c r="BO2902" s="7"/>
      <c r="BP2902" s="7"/>
      <c r="BQ2902" s="7"/>
      <c r="BU2902" s="7"/>
      <c r="BV2902" s="7"/>
      <c r="BW2902" s="7"/>
      <c r="CD2902" s="7"/>
      <c r="CE2902" s="7"/>
      <c r="CF2902" s="7"/>
      <c r="CJ2902" s="7"/>
      <c r="CK2902" s="7"/>
      <c r="CL2902" s="7"/>
    </row>
    <row r="2903" spans="1:90">
      <c r="A2903" s="11"/>
      <c r="B2903" s="373"/>
      <c r="C2903" s="373"/>
      <c r="D2903" s="373"/>
      <c r="E2903" s="13"/>
      <c r="F2903" s="11"/>
      <c r="G2903" s="25"/>
      <c r="H2903" s="31"/>
      <c r="I2903" s="30"/>
      <c r="M2903" s="25"/>
      <c r="N2903" s="31"/>
      <c r="O2903" s="30"/>
      <c r="V2903" s="12"/>
      <c r="W2903" s="12"/>
      <c r="X2903" s="14"/>
      <c r="AB2903" s="25"/>
      <c r="AC2903" s="12"/>
      <c r="AD2903" s="12"/>
      <c r="AK2903" s="12"/>
      <c r="AL2903" s="30"/>
      <c r="AM2903" s="32"/>
      <c r="AQ2903" s="12"/>
      <c r="AR2903" s="12"/>
      <c r="AS2903" s="12"/>
      <c r="AZ2903" s="49"/>
      <c r="BA2903" s="30"/>
      <c r="BB2903" s="12"/>
      <c r="BF2903" s="12"/>
      <c r="BG2903" s="12"/>
      <c r="BH2903" s="12"/>
      <c r="BO2903" s="7"/>
      <c r="BP2903" s="7"/>
      <c r="BQ2903" s="7"/>
      <c r="BU2903" s="7"/>
      <c r="BV2903" s="7"/>
      <c r="BW2903" s="7"/>
      <c r="CD2903" s="7"/>
      <c r="CE2903" s="7"/>
      <c r="CF2903" s="7"/>
      <c r="CJ2903" s="7"/>
      <c r="CK2903" s="7"/>
      <c r="CL2903" s="7"/>
    </row>
    <row r="2904" spans="1:90">
      <c r="A2904" s="11"/>
      <c r="B2904" s="373"/>
      <c r="C2904" s="373"/>
      <c r="D2904" s="373"/>
      <c r="E2904" s="13"/>
      <c r="F2904" s="11"/>
      <c r="G2904" s="25"/>
      <c r="H2904" s="31"/>
      <c r="I2904" s="30"/>
      <c r="M2904" s="25"/>
      <c r="N2904" s="31"/>
      <c r="O2904" s="30"/>
      <c r="V2904" s="12"/>
      <c r="W2904" s="12"/>
      <c r="X2904" s="14"/>
      <c r="AB2904" s="25"/>
      <c r="AC2904" s="12"/>
      <c r="AD2904" s="12"/>
      <c r="AK2904" s="12"/>
      <c r="AL2904" s="30"/>
      <c r="AM2904" s="32"/>
      <c r="AQ2904" s="12"/>
      <c r="AR2904" s="12"/>
      <c r="AS2904" s="12"/>
      <c r="AZ2904" s="49"/>
      <c r="BA2904" s="30"/>
      <c r="BB2904" s="12"/>
      <c r="BF2904" s="12"/>
      <c r="BG2904" s="12"/>
      <c r="BH2904" s="12"/>
      <c r="BO2904" s="7"/>
      <c r="BP2904" s="7"/>
      <c r="BQ2904" s="7"/>
      <c r="BU2904" s="7"/>
      <c r="BV2904" s="7"/>
      <c r="BW2904" s="7"/>
      <c r="CD2904" s="7"/>
      <c r="CE2904" s="7"/>
      <c r="CF2904" s="7"/>
      <c r="CJ2904" s="7"/>
      <c r="CK2904" s="7"/>
      <c r="CL2904" s="7"/>
    </row>
    <row r="2905" spans="1:90">
      <c r="A2905" s="11"/>
      <c r="B2905" s="373"/>
      <c r="C2905" s="373"/>
      <c r="D2905" s="373"/>
      <c r="E2905" s="13"/>
      <c r="F2905" s="11"/>
      <c r="G2905" s="25"/>
      <c r="H2905" s="31"/>
      <c r="I2905" s="30"/>
      <c r="M2905" s="25"/>
      <c r="N2905" s="31"/>
      <c r="O2905" s="30"/>
      <c r="V2905" s="12"/>
      <c r="W2905" s="12"/>
      <c r="X2905" s="14"/>
      <c r="AB2905" s="25"/>
      <c r="AC2905" s="12"/>
      <c r="AD2905" s="12"/>
      <c r="AK2905" s="12"/>
      <c r="AL2905" s="30"/>
      <c r="AM2905" s="32"/>
      <c r="AQ2905" s="12"/>
      <c r="AR2905" s="12"/>
      <c r="AS2905" s="12"/>
      <c r="AZ2905" s="49"/>
      <c r="BA2905" s="30"/>
      <c r="BB2905" s="12"/>
      <c r="BF2905" s="12"/>
      <c r="BG2905" s="12"/>
      <c r="BH2905" s="12"/>
      <c r="BO2905" s="7"/>
      <c r="BP2905" s="7"/>
      <c r="BQ2905" s="7"/>
      <c r="BU2905" s="7"/>
      <c r="BV2905" s="7"/>
      <c r="BW2905" s="7"/>
      <c r="CD2905" s="7"/>
      <c r="CE2905" s="7"/>
      <c r="CF2905" s="7"/>
      <c r="CJ2905" s="7"/>
      <c r="CK2905" s="7"/>
      <c r="CL2905" s="7"/>
    </row>
    <row r="2906" spans="1:90">
      <c r="A2906" s="11"/>
      <c r="B2906" s="373"/>
      <c r="C2906" s="373"/>
      <c r="D2906" s="373"/>
      <c r="E2906" s="13"/>
      <c r="F2906" s="11"/>
      <c r="G2906" s="25"/>
      <c r="H2906" s="31"/>
      <c r="I2906" s="30"/>
      <c r="M2906" s="25"/>
      <c r="N2906" s="31"/>
      <c r="O2906" s="30"/>
      <c r="V2906" s="12"/>
      <c r="W2906" s="12"/>
      <c r="X2906" s="14"/>
      <c r="AB2906" s="25"/>
      <c r="AC2906" s="12"/>
      <c r="AD2906" s="12"/>
      <c r="AK2906" s="12"/>
      <c r="AL2906" s="30"/>
      <c r="AM2906" s="32"/>
      <c r="AQ2906" s="12"/>
      <c r="AR2906" s="12"/>
      <c r="AS2906" s="12"/>
      <c r="AZ2906" s="49"/>
      <c r="BA2906" s="30"/>
      <c r="BB2906" s="12"/>
      <c r="BF2906" s="12"/>
      <c r="BG2906" s="12"/>
      <c r="BH2906" s="12"/>
      <c r="BO2906" s="7"/>
      <c r="BP2906" s="7"/>
      <c r="BQ2906" s="7"/>
      <c r="BU2906" s="7"/>
      <c r="BV2906" s="7"/>
      <c r="BW2906" s="7"/>
      <c r="CD2906" s="7"/>
      <c r="CE2906" s="7"/>
      <c r="CF2906" s="7"/>
      <c r="CJ2906" s="7"/>
      <c r="CK2906" s="7"/>
      <c r="CL2906" s="7"/>
    </row>
    <row r="2907" spans="1:90">
      <c r="A2907" s="11"/>
      <c r="B2907" s="373"/>
      <c r="C2907" s="373"/>
      <c r="D2907" s="373"/>
      <c r="E2907" s="13"/>
      <c r="F2907" s="11"/>
      <c r="G2907" s="25"/>
      <c r="H2907" s="31"/>
      <c r="I2907" s="30"/>
      <c r="M2907" s="25"/>
      <c r="N2907" s="31"/>
      <c r="O2907" s="30"/>
      <c r="V2907" s="12"/>
      <c r="W2907" s="12"/>
      <c r="X2907" s="14"/>
      <c r="AB2907" s="25"/>
      <c r="AC2907" s="12"/>
      <c r="AD2907" s="12"/>
      <c r="AK2907" s="12"/>
      <c r="AL2907" s="30"/>
      <c r="AM2907" s="32"/>
      <c r="AQ2907" s="12"/>
      <c r="AR2907" s="12"/>
      <c r="AS2907" s="12"/>
      <c r="AZ2907" s="49"/>
      <c r="BA2907" s="30"/>
      <c r="BB2907" s="12"/>
      <c r="BF2907" s="12"/>
      <c r="BG2907" s="12"/>
      <c r="BH2907" s="12"/>
      <c r="BO2907" s="7"/>
      <c r="BP2907" s="7"/>
      <c r="BQ2907" s="7"/>
      <c r="BU2907" s="7"/>
      <c r="BV2907" s="7"/>
      <c r="BW2907" s="7"/>
      <c r="CD2907" s="7"/>
      <c r="CE2907" s="7"/>
      <c r="CF2907" s="7"/>
      <c r="CJ2907" s="7"/>
      <c r="CK2907" s="7"/>
      <c r="CL2907" s="7"/>
    </row>
    <row r="2908" spans="1:90">
      <c r="A2908" s="11"/>
      <c r="B2908" s="373"/>
      <c r="C2908" s="373"/>
      <c r="D2908" s="373"/>
      <c r="E2908" s="13"/>
      <c r="F2908" s="11"/>
      <c r="G2908" s="25"/>
      <c r="H2908" s="31"/>
      <c r="I2908" s="30"/>
      <c r="M2908" s="25"/>
      <c r="N2908" s="31"/>
      <c r="O2908" s="30"/>
      <c r="V2908" s="12"/>
      <c r="W2908" s="12"/>
      <c r="X2908" s="14"/>
      <c r="AB2908" s="25"/>
      <c r="AC2908" s="12"/>
      <c r="AD2908" s="12"/>
      <c r="AK2908" s="12"/>
      <c r="AL2908" s="30"/>
      <c r="AM2908" s="32"/>
      <c r="AQ2908" s="12"/>
      <c r="AR2908" s="12"/>
      <c r="AS2908" s="12"/>
      <c r="AZ2908" s="49"/>
      <c r="BA2908" s="30"/>
      <c r="BB2908" s="12"/>
      <c r="BF2908" s="12"/>
      <c r="BG2908" s="12"/>
      <c r="BH2908" s="12"/>
      <c r="BO2908" s="7"/>
      <c r="BP2908" s="7"/>
      <c r="BQ2908" s="7"/>
      <c r="BU2908" s="7"/>
      <c r="BV2908" s="7"/>
      <c r="BW2908" s="7"/>
      <c r="CD2908" s="7"/>
      <c r="CE2908" s="7"/>
      <c r="CF2908" s="7"/>
      <c r="CJ2908" s="7"/>
      <c r="CK2908" s="7"/>
      <c r="CL2908" s="7"/>
    </row>
    <row r="2909" spans="1:90">
      <c r="A2909" s="11"/>
      <c r="B2909" s="373"/>
      <c r="C2909" s="373"/>
      <c r="D2909" s="373"/>
      <c r="E2909" s="13"/>
      <c r="F2909" s="11"/>
      <c r="G2909" s="25"/>
      <c r="H2909" s="31"/>
      <c r="I2909" s="30"/>
      <c r="M2909" s="25"/>
      <c r="N2909" s="31"/>
      <c r="O2909" s="30"/>
      <c r="V2909" s="12"/>
      <c r="W2909" s="12"/>
      <c r="X2909" s="14"/>
      <c r="AB2909" s="25"/>
      <c r="AC2909" s="12"/>
      <c r="AD2909" s="12"/>
      <c r="AK2909" s="12"/>
      <c r="AL2909" s="30"/>
      <c r="AM2909" s="32"/>
      <c r="AQ2909" s="12"/>
      <c r="AR2909" s="12"/>
      <c r="AS2909" s="12"/>
      <c r="AZ2909" s="49"/>
      <c r="BA2909" s="30"/>
      <c r="BB2909" s="12"/>
      <c r="BF2909" s="12"/>
      <c r="BG2909" s="12"/>
      <c r="BH2909" s="12"/>
      <c r="BO2909" s="7"/>
      <c r="BP2909" s="7"/>
      <c r="BQ2909" s="7"/>
      <c r="BU2909" s="7"/>
      <c r="BV2909" s="7"/>
      <c r="BW2909" s="7"/>
      <c r="CD2909" s="7"/>
      <c r="CE2909" s="7"/>
      <c r="CF2909" s="7"/>
      <c r="CJ2909" s="7"/>
      <c r="CK2909" s="7"/>
      <c r="CL2909" s="7"/>
    </row>
    <row r="2910" spans="1:90">
      <c r="A2910" s="11"/>
      <c r="B2910" s="373"/>
      <c r="C2910" s="373"/>
      <c r="D2910" s="373"/>
      <c r="E2910" s="13"/>
      <c r="F2910" s="11"/>
      <c r="G2910" s="25"/>
      <c r="H2910" s="31"/>
      <c r="I2910" s="30"/>
      <c r="M2910" s="25"/>
      <c r="N2910" s="31"/>
      <c r="O2910" s="30"/>
      <c r="V2910" s="12"/>
      <c r="W2910" s="12"/>
      <c r="X2910" s="14"/>
      <c r="AB2910" s="25"/>
      <c r="AC2910" s="12"/>
      <c r="AD2910" s="12"/>
      <c r="AK2910" s="12"/>
      <c r="AL2910" s="30"/>
      <c r="AM2910" s="32"/>
      <c r="AQ2910" s="12"/>
      <c r="AR2910" s="12"/>
      <c r="AS2910" s="12"/>
      <c r="AZ2910" s="49"/>
      <c r="BA2910" s="30"/>
      <c r="BB2910" s="12"/>
      <c r="BF2910" s="12"/>
      <c r="BG2910" s="12"/>
      <c r="BH2910" s="12"/>
      <c r="BO2910" s="7"/>
      <c r="BP2910" s="7"/>
      <c r="BQ2910" s="7"/>
      <c r="BU2910" s="7"/>
      <c r="BV2910" s="7"/>
      <c r="BW2910" s="7"/>
      <c r="CD2910" s="7"/>
      <c r="CE2910" s="7"/>
      <c r="CF2910" s="7"/>
      <c r="CJ2910" s="7"/>
      <c r="CK2910" s="7"/>
      <c r="CL2910" s="7"/>
    </row>
    <row r="2911" spans="1:90">
      <c r="A2911" s="11"/>
      <c r="B2911" s="373"/>
      <c r="C2911" s="373"/>
      <c r="D2911" s="373"/>
      <c r="E2911" s="13"/>
      <c r="F2911" s="11"/>
      <c r="G2911" s="25"/>
      <c r="H2911" s="31"/>
      <c r="I2911" s="30"/>
      <c r="M2911" s="25"/>
      <c r="N2911" s="31"/>
      <c r="O2911" s="30"/>
      <c r="V2911" s="12"/>
      <c r="W2911" s="12"/>
      <c r="X2911" s="14"/>
      <c r="AB2911" s="25"/>
      <c r="AC2911" s="12"/>
      <c r="AD2911" s="12"/>
      <c r="AK2911" s="12"/>
      <c r="AL2911" s="30"/>
      <c r="AM2911" s="32"/>
      <c r="AQ2911" s="12"/>
      <c r="AR2911" s="12"/>
      <c r="AS2911" s="12"/>
      <c r="AZ2911" s="49"/>
      <c r="BA2911" s="30"/>
      <c r="BB2911" s="12"/>
      <c r="BF2911" s="12"/>
      <c r="BG2911" s="12"/>
      <c r="BH2911" s="12"/>
      <c r="BO2911" s="7"/>
      <c r="BP2911" s="7"/>
      <c r="BQ2911" s="7"/>
      <c r="BU2911" s="7"/>
      <c r="BV2911" s="7"/>
      <c r="BW2911" s="7"/>
      <c r="CD2911" s="7"/>
      <c r="CE2911" s="7"/>
      <c r="CF2911" s="7"/>
      <c r="CJ2911" s="7"/>
      <c r="CK2911" s="7"/>
      <c r="CL2911" s="7"/>
    </row>
    <row r="2912" spans="1:90">
      <c r="A2912" s="11"/>
      <c r="B2912" s="373"/>
      <c r="C2912" s="373"/>
      <c r="D2912" s="373"/>
      <c r="E2912" s="13"/>
      <c r="F2912" s="11"/>
      <c r="G2912" s="25"/>
      <c r="H2912" s="31"/>
      <c r="I2912" s="30"/>
      <c r="M2912" s="25"/>
      <c r="N2912" s="31"/>
      <c r="O2912" s="30"/>
      <c r="V2912" s="12"/>
      <c r="W2912" s="12"/>
      <c r="X2912" s="14"/>
      <c r="AB2912" s="25"/>
      <c r="AC2912" s="12"/>
      <c r="AD2912" s="12"/>
      <c r="AK2912" s="12"/>
      <c r="AL2912" s="30"/>
      <c r="AM2912" s="32"/>
      <c r="AQ2912" s="12"/>
      <c r="AR2912" s="12"/>
      <c r="AS2912" s="12"/>
      <c r="AZ2912" s="49"/>
      <c r="BA2912" s="30"/>
      <c r="BB2912" s="12"/>
      <c r="BF2912" s="12"/>
      <c r="BG2912" s="12"/>
      <c r="BH2912" s="12"/>
      <c r="BO2912" s="7"/>
      <c r="BP2912" s="7"/>
      <c r="BQ2912" s="7"/>
      <c r="BU2912" s="7"/>
      <c r="BV2912" s="7"/>
      <c r="BW2912" s="7"/>
      <c r="CD2912" s="7"/>
      <c r="CE2912" s="7"/>
      <c r="CF2912" s="7"/>
      <c r="CJ2912" s="7"/>
      <c r="CK2912" s="7"/>
      <c r="CL2912" s="7"/>
    </row>
    <row r="2913" spans="1:90">
      <c r="A2913" s="11"/>
      <c r="B2913" s="373"/>
      <c r="C2913" s="373"/>
      <c r="D2913" s="373"/>
      <c r="E2913" s="13"/>
      <c r="F2913" s="11"/>
      <c r="G2913" s="25"/>
      <c r="H2913" s="31"/>
      <c r="I2913" s="30"/>
      <c r="M2913" s="25"/>
      <c r="N2913" s="31"/>
      <c r="O2913" s="30"/>
      <c r="V2913" s="12"/>
      <c r="W2913" s="12"/>
      <c r="X2913" s="14"/>
      <c r="AB2913" s="25"/>
      <c r="AC2913" s="12"/>
      <c r="AD2913" s="12"/>
      <c r="AK2913" s="12"/>
      <c r="AL2913" s="30"/>
      <c r="AM2913" s="32"/>
      <c r="AQ2913" s="12"/>
      <c r="AR2913" s="12"/>
      <c r="AS2913" s="12"/>
      <c r="AZ2913" s="49"/>
      <c r="BA2913" s="30"/>
      <c r="BB2913" s="12"/>
      <c r="BF2913" s="12"/>
      <c r="BG2913" s="12"/>
      <c r="BH2913" s="12"/>
      <c r="BO2913" s="7"/>
      <c r="BP2913" s="7"/>
      <c r="BQ2913" s="7"/>
      <c r="BU2913" s="7"/>
      <c r="BV2913" s="7"/>
      <c r="BW2913" s="7"/>
      <c r="CD2913" s="7"/>
      <c r="CE2913" s="7"/>
      <c r="CF2913" s="7"/>
      <c r="CJ2913" s="7"/>
      <c r="CK2913" s="7"/>
      <c r="CL2913" s="7"/>
    </row>
    <row r="2914" spans="1:90">
      <c r="A2914" s="11"/>
      <c r="B2914" s="373"/>
      <c r="C2914" s="373"/>
      <c r="D2914" s="373"/>
      <c r="E2914" s="13"/>
      <c r="F2914" s="11"/>
      <c r="G2914" s="25"/>
      <c r="H2914" s="31"/>
      <c r="I2914" s="30"/>
      <c r="M2914" s="25"/>
      <c r="N2914" s="31"/>
      <c r="O2914" s="30"/>
      <c r="V2914" s="12"/>
      <c r="W2914" s="12"/>
      <c r="X2914" s="14"/>
      <c r="AB2914" s="25"/>
      <c r="AC2914" s="12"/>
      <c r="AD2914" s="12"/>
      <c r="AK2914" s="12"/>
      <c r="AL2914" s="30"/>
      <c r="AM2914" s="32"/>
      <c r="AQ2914" s="12"/>
      <c r="AR2914" s="12"/>
      <c r="AS2914" s="12"/>
      <c r="AZ2914" s="49"/>
      <c r="BA2914" s="30"/>
      <c r="BB2914" s="12"/>
      <c r="BF2914" s="12"/>
      <c r="BG2914" s="12"/>
      <c r="BH2914" s="12"/>
      <c r="BO2914" s="7"/>
      <c r="BP2914" s="7"/>
      <c r="BQ2914" s="7"/>
      <c r="BU2914" s="7"/>
      <c r="BV2914" s="7"/>
      <c r="BW2914" s="7"/>
      <c r="CD2914" s="7"/>
      <c r="CE2914" s="7"/>
      <c r="CF2914" s="7"/>
      <c r="CJ2914" s="7"/>
      <c r="CK2914" s="7"/>
      <c r="CL2914" s="7"/>
    </row>
    <row r="2915" spans="1:90">
      <c r="A2915" s="11"/>
      <c r="B2915" s="373"/>
      <c r="C2915" s="373"/>
      <c r="D2915" s="373"/>
      <c r="E2915" s="13"/>
      <c r="F2915" s="11"/>
      <c r="G2915" s="25"/>
      <c r="H2915" s="31"/>
      <c r="I2915" s="30"/>
      <c r="M2915" s="25"/>
      <c r="N2915" s="31"/>
      <c r="O2915" s="30"/>
      <c r="V2915" s="12"/>
      <c r="W2915" s="12"/>
      <c r="X2915" s="14"/>
      <c r="AB2915" s="25"/>
      <c r="AC2915" s="12"/>
      <c r="AD2915" s="12"/>
      <c r="AK2915" s="12"/>
      <c r="AL2915" s="30"/>
      <c r="AM2915" s="32"/>
      <c r="AQ2915" s="12"/>
      <c r="AR2915" s="12"/>
      <c r="AS2915" s="12"/>
      <c r="AZ2915" s="49"/>
      <c r="BA2915" s="30"/>
      <c r="BB2915" s="12"/>
      <c r="BF2915" s="12"/>
      <c r="BG2915" s="12"/>
      <c r="BH2915" s="12"/>
      <c r="BO2915" s="7"/>
      <c r="BP2915" s="7"/>
      <c r="BQ2915" s="7"/>
      <c r="BU2915" s="7"/>
      <c r="BV2915" s="7"/>
      <c r="BW2915" s="7"/>
      <c r="CD2915" s="7"/>
      <c r="CE2915" s="7"/>
      <c r="CF2915" s="7"/>
      <c r="CJ2915" s="7"/>
      <c r="CK2915" s="7"/>
      <c r="CL2915" s="7"/>
    </row>
    <row r="2916" spans="1:90">
      <c r="A2916" s="11"/>
      <c r="B2916" s="373"/>
      <c r="C2916" s="373"/>
      <c r="D2916" s="373"/>
      <c r="E2916" s="13"/>
      <c r="F2916" s="11"/>
      <c r="G2916" s="25"/>
      <c r="H2916" s="31"/>
      <c r="I2916" s="30"/>
      <c r="M2916" s="25"/>
      <c r="N2916" s="31"/>
      <c r="O2916" s="30"/>
      <c r="V2916" s="12"/>
      <c r="W2916" s="12"/>
      <c r="X2916" s="14"/>
      <c r="AB2916" s="25"/>
      <c r="AC2916" s="12"/>
      <c r="AD2916" s="12"/>
      <c r="AK2916" s="12"/>
      <c r="AL2916" s="30"/>
      <c r="AM2916" s="32"/>
      <c r="AQ2916" s="12"/>
      <c r="AR2916" s="12"/>
      <c r="AS2916" s="12"/>
      <c r="AZ2916" s="49"/>
      <c r="BA2916" s="30"/>
      <c r="BB2916" s="12"/>
      <c r="BF2916" s="12"/>
      <c r="BG2916" s="12"/>
      <c r="BH2916" s="12"/>
      <c r="BO2916" s="7"/>
      <c r="BP2916" s="7"/>
      <c r="BQ2916" s="7"/>
      <c r="BU2916" s="7"/>
      <c r="BV2916" s="7"/>
      <c r="BW2916" s="7"/>
      <c r="CD2916" s="7"/>
      <c r="CE2916" s="7"/>
      <c r="CF2916" s="7"/>
      <c r="CJ2916" s="7"/>
      <c r="CK2916" s="7"/>
      <c r="CL2916" s="7"/>
    </row>
    <row r="2917" spans="1:90">
      <c r="A2917" s="11"/>
      <c r="B2917" s="373"/>
      <c r="C2917" s="373"/>
      <c r="D2917" s="373"/>
      <c r="E2917" s="13"/>
      <c r="F2917" s="11"/>
      <c r="G2917" s="25"/>
      <c r="H2917" s="31"/>
      <c r="I2917" s="30"/>
      <c r="M2917" s="25"/>
      <c r="N2917" s="31"/>
      <c r="O2917" s="30"/>
      <c r="V2917" s="12"/>
      <c r="W2917" s="12"/>
      <c r="X2917" s="14"/>
      <c r="AB2917" s="25"/>
      <c r="AC2917" s="12"/>
      <c r="AD2917" s="12"/>
      <c r="AK2917" s="12"/>
      <c r="AL2917" s="30"/>
      <c r="AM2917" s="32"/>
      <c r="AQ2917" s="12"/>
      <c r="AR2917" s="12"/>
      <c r="AS2917" s="12"/>
      <c r="AZ2917" s="49"/>
      <c r="BA2917" s="30"/>
      <c r="BB2917" s="12"/>
      <c r="BF2917" s="12"/>
      <c r="BG2917" s="12"/>
      <c r="BH2917" s="12"/>
      <c r="BO2917" s="7"/>
      <c r="BP2917" s="7"/>
      <c r="BQ2917" s="7"/>
      <c r="BU2917" s="7"/>
      <c r="BV2917" s="7"/>
      <c r="BW2917" s="7"/>
      <c r="CD2917" s="7"/>
      <c r="CE2917" s="7"/>
      <c r="CF2917" s="7"/>
      <c r="CJ2917" s="7"/>
      <c r="CK2917" s="7"/>
      <c r="CL2917" s="7"/>
    </row>
    <row r="2918" spans="1:90">
      <c r="A2918" s="11"/>
      <c r="B2918" s="373"/>
      <c r="C2918" s="373"/>
      <c r="D2918" s="373"/>
      <c r="E2918" s="13"/>
      <c r="F2918" s="11"/>
      <c r="G2918" s="25"/>
      <c r="H2918" s="31"/>
      <c r="I2918" s="30"/>
      <c r="M2918" s="25"/>
      <c r="N2918" s="31"/>
      <c r="O2918" s="30"/>
      <c r="V2918" s="12"/>
      <c r="W2918" s="12"/>
      <c r="X2918" s="14"/>
      <c r="AB2918" s="25"/>
      <c r="AC2918" s="12"/>
      <c r="AD2918" s="12"/>
      <c r="AK2918" s="12"/>
      <c r="AL2918" s="30"/>
      <c r="AM2918" s="32"/>
      <c r="AQ2918" s="12"/>
      <c r="AR2918" s="12"/>
      <c r="AS2918" s="12"/>
      <c r="AZ2918" s="49"/>
      <c r="BA2918" s="30"/>
      <c r="BB2918" s="12"/>
      <c r="BF2918" s="12"/>
      <c r="BG2918" s="12"/>
      <c r="BH2918" s="12"/>
      <c r="BO2918" s="7"/>
      <c r="BP2918" s="7"/>
      <c r="BQ2918" s="7"/>
      <c r="BU2918" s="7"/>
      <c r="BV2918" s="7"/>
      <c r="BW2918" s="7"/>
      <c r="CD2918" s="7"/>
      <c r="CE2918" s="7"/>
      <c r="CF2918" s="7"/>
      <c r="CJ2918" s="7"/>
      <c r="CK2918" s="7"/>
      <c r="CL2918" s="7"/>
    </row>
    <row r="2919" spans="1:90">
      <c r="A2919" s="11"/>
      <c r="B2919" s="373"/>
      <c r="C2919" s="373"/>
      <c r="D2919" s="373"/>
      <c r="E2919" s="13"/>
      <c r="F2919" s="11"/>
      <c r="G2919" s="25"/>
      <c r="H2919" s="31"/>
      <c r="I2919" s="30"/>
      <c r="M2919" s="25"/>
      <c r="N2919" s="31"/>
      <c r="O2919" s="30"/>
      <c r="V2919" s="12"/>
      <c r="W2919" s="12"/>
      <c r="X2919" s="14"/>
      <c r="AB2919" s="25"/>
      <c r="AC2919" s="12"/>
      <c r="AD2919" s="12"/>
      <c r="AK2919" s="12"/>
      <c r="AL2919" s="30"/>
      <c r="AM2919" s="32"/>
      <c r="AQ2919" s="12"/>
      <c r="AR2919" s="12"/>
      <c r="AS2919" s="12"/>
      <c r="AZ2919" s="49"/>
      <c r="BA2919" s="30"/>
      <c r="BB2919" s="12"/>
      <c r="BF2919" s="12"/>
      <c r="BG2919" s="12"/>
      <c r="BH2919" s="12"/>
      <c r="BO2919" s="7"/>
      <c r="BP2919" s="7"/>
      <c r="BQ2919" s="7"/>
      <c r="BU2919" s="7"/>
      <c r="BV2919" s="7"/>
      <c r="BW2919" s="7"/>
      <c r="CD2919" s="7"/>
      <c r="CE2919" s="7"/>
      <c r="CF2919" s="7"/>
      <c r="CJ2919" s="7"/>
      <c r="CK2919" s="7"/>
      <c r="CL2919" s="7"/>
    </row>
    <row r="2920" spans="1:90">
      <c r="A2920" s="11"/>
      <c r="B2920" s="373"/>
      <c r="C2920" s="373"/>
      <c r="D2920" s="373"/>
      <c r="E2920" s="13"/>
      <c r="F2920" s="11"/>
      <c r="G2920" s="25"/>
      <c r="H2920" s="31"/>
      <c r="I2920" s="30"/>
      <c r="M2920" s="25"/>
      <c r="N2920" s="31"/>
      <c r="O2920" s="30"/>
      <c r="V2920" s="12"/>
      <c r="W2920" s="12"/>
      <c r="X2920" s="14"/>
      <c r="AB2920" s="25"/>
      <c r="AC2920" s="12"/>
      <c r="AD2920" s="12"/>
      <c r="AK2920" s="12"/>
      <c r="AL2920" s="30"/>
      <c r="AM2920" s="32"/>
      <c r="AQ2920" s="12"/>
      <c r="AR2920" s="12"/>
      <c r="AS2920" s="12"/>
      <c r="AZ2920" s="49"/>
      <c r="BA2920" s="30"/>
      <c r="BB2920" s="12"/>
      <c r="BF2920" s="12"/>
      <c r="BG2920" s="12"/>
      <c r="BH2920" s="12"/>
      <c r="BO2920" s="7"/>
      <c r="BP2920" s="7"/>
      <c r="BQ2920" s="7"/>
      <c r="BU2920" s="7"/>
      <c r="BV2920" s="7"/>
      <c r="BW2920" s="7"/>
      <c r="CD2920" s="7"/>
      <c r="CE2920" s="7"/>
      <c r="CF2920" s="7"/>
      <c r="CJ2920" s="7"/>
      <c r="CK2920" s="7"/>
      <c r="CL2920" s="7"/>
    </row>
    <row r="2921" spans="1:90">
      <c r="A2921" s="11"/>
      <c r="B2921" s="373"/>
      <c r="C2921" s="373"/>
      <c r="D2921" s="373"/>
      <c r="E2921" s="13"/>
      <c r="F2921" s="11"/>
      <c r="G2921" s="25"/>
      <c r="H2921" s="31"/>
      <c r="I2921" s="30"/>
      <c r="M2921" s="25"/>
      <c r="N2921" s="31"/>
      <c r="O2921" s="30"/>
      <c r="V2921" s="12"/>
      <c r="W2921" s="12"/>
      <c r="X2921" s="14"/>
      <c r="AB2921" s="25"/>
      <c r="AC2921" s="12"/>
      <c r="AD2921" s="12"/>
      <c r="AK2921" s="12"/>
      <c r="AL2921" s="30"/>
      <c r="AM2921" s="32"/>
      <c r="AQ2921" s="12"/>
      <c r="AR2921" s="12"/>
      <c r="AS2921" s="12"/>
      <c r="AZ2921" s="49"/>
      <c r="BA2921" s="30"/>
      <c r="BB2921" s="12"/>
      <c r="BF2921" s="12"/>
      <c r="BG2921" s="12"/>
      <c r="BH2921" s="12"/>
      <c r="BO2921" s="7"/>
      <c r="BP2921" s="7"/>
      <c r="BQ2921" s="7"/>
      <c r="BU2921" s="7"/>
      <c r="BV2921" s="7"/>
      <c r="BW2921" s="7"/>
      <c r="CD2921" s="7"/>
      <c r="CE2921" s="7"/>
      <c r="CF2921" s="7"/>
      <c r="CJ2921" s="7"/>
      <c r="CK2921" s="7"/>
      <c r="CL2921" s="7"/>
    </row>
    <row r="2922" spans="1:90">
      <c r="A2922" s="11"/>
      <c r="B2922" s="373"/>
      <c r="C2922" s="373"/>
      <c r="D2922" s="373"/>
      <c r="E2922" s="13"/>
      <c r="F2922" s="11"/>
      <c r="G2922" s="25"/>
      <c r="H2922" s="31"/>
      <c r="I2922" s="30"/>
      <c r="M2922" s="25"/>
      <c r="N2922" s="31"/>
      <c r="O2922" s="30"/>
      <c r="V2922" s="12"/>
      <c r="W2922" s="12"/>
      <c r="X2922" s="14"/>
      <c r="AB2922" s="25"/>
      <c r="AC2922" s="12"/>
      <c r="AD2922" s="12"/>
      <c r="AK2922" s="12"/>
      <c r="AL2922" s="30"/>
      <c r="AM2922" s="32"/>
      <c r="AQ2922" s="12"/>
      <c r="AR2922" s="12"/>
      <c r="AS2922" s="12"/>
      <c r="AZ2922" s="49"/>
      <c r="BA2922" s="30"/>
      <c r="BB2922" s="12"/>
      <c r="BF2922" s="12"/>
      <c r="BG2922" s="12"/>
      <c r="BH2922" s="12"/>
      <c r="BO2922" s="7"/>
      <c r="BP2922" s="7"/>
      <c r="BQ2922" s="7"/>
      <c r="BU2922" s="7"/>
      <c r="BV2922" s="7"/>
      <c r="BW2922" s="7"/>
      <c r="CD2922" s="7"/>
      <c r="CE2922" s="7"/>
      <c r="CF2922" s="7"/>
      <c r="CJ2922" s="7"/>
      <c r="CK2922" s="7"/>
      <c r="CL2922" s="7"/>
    </row>
    <row r="2923" spans="1:90">
      <c r="A2923" s="11"/>
      <c r="B2923" s="373"/>
      <c r="C2923" s="373"/>
      <c r="D2923" s="373"/>
      <c r="E2923" s="13"/>
      <c r="F2923" s="11"/>
      <c r="G2923" s="25"/>
      <c r="H2923" s="31"/>
      <c r="I2923" s="30"/>
      <c r="M2923" s="25"/>
      <c r="N2923" s="31"/>
      <c r="O2923" s="30"/>
      <c r="V2923" s="12"/>
      <c r="W2923" s="12"/>
      <c r="X2923" s="14"/>
      <c r="AB2923" s="25"/>
      <c r="AC2923" s="12"/>
      <c r="AD2923" s="12"/>
      <c r="AK2923" s="12"/>
      <c r="AL2923" s="30"/>
      <c r="AM2923" s="32"/>
      <c r="AQ2923" s="12"/>
      <c r="AR2923" s="12"/>
      <c r="AS2923" s="12"/>
      <c r="AZ2923" s="49"/>
      <c r="BA2923" s="30"/>
      <c r="BB2923" s="12"/>
      <c r="BF2923" s="12"/>
      <c r="BG2923" s="12"/>
      <c r="BH2923" s="12"/>
      <c r="BO2923" s="7"/>
      <c r="BP2923" s="7"/>
      <c r="BQ2923" s="7"/>
      <c r="BU2923" s="7"/>
      <c r="BV2923" s="7"/>
      <c r="BW2923" s="7"/>
      <c r="CD2923" s="7"/>
      <c r="CE2923" s="7"/>
      <c r="CF2923" s="7"/>
      <c r="CJ2923" s="7"/>
      <c r="CK2923" s="7"/>
      <c r="CL2923" s="7"/>
    </row>
    <row r="2924" spans="1:90">
      <c r="A2924" s="11"/>
      <c r="B2924" s="373"/>
      <c r="C2924" s="373"/>
      <c r="D2924" s="373"/>
      <c r="E2924" s="13"/>
      <c r="F2924" s="11"/>
      <c r="G2924" s="25"/>
      <c r="H2924" s="31"/>
      <c r="I2924" s="30"/>
      <c r="M2924" s="25"/>
      <c r="N2924" s="31"/>
      <c r="O2924" s="30"/>
      <c r="V2924" s="12"/>
      <c r="W2924" s="12"/>
      <c r="X2924" s="14"/>
      <c r="AB2924" s="25"/>
      <c r="AC2924" s="12"/>
      <c r="AD2924" s="12"/>
      <c r="AK2924" s="12"/>
      <c r="AL2924" s="30"/>
      <c r="AM2924" s="32"/>
      <c r="AQ2924" s="12"/>
      <c r="AR2924" s="12"/>
      <c r="AS2924" s="12"/>
      <c r="AZ2924" s="49"/>
      <c r="BA2924" s="30"/>
      <c r="BB2924" s="12"/>
      <c r="BF2924" s="12"/>
      <c r="BG2924" s="12"/>
      <c r="BH2924" s="12"/>
      <c r="BO2924" s="7"/>
      <c r="BP2924" s="7"/>
      <c r="BQ2924" s="7"/>
      <c r="BU2924" s="7"/>
      <c r="BV2924" s="7"/>
      <c r="BW2924" s="7"/>
      <c r="CD2924" s="7"/>
      <c r="CE2924" s="7"/>
      <c r="CF2924" s="7"/>
      <c r="CJ2924" s="7"/>
      <c r="CK2924" s="7"/>
      <c r="CL2924" s="7"/>
    </row>
    <row r="2925" spans="1:90">
      <c r="A2925" s="11"/>
      <c r="B2925" s="373"/>
      <c r="C2925" s="373"/>
      <c r="D2925" s="373"/>
      <c r="E2925" s="13"/>
      <c r="F2925" s="11"/>
      <c r="G2925" s="25"/>
      <c r="H2925" s="31"/>
      <c r="I2925" s="30"/>
      <c r="M2925" s="25"/>
      <c r="N2925" s="31"/>
      <c r="O2925" s="30"/>
      <c r="V2925" s="12"/>
      <c r="W2925" s="12"/>
      <c r="X2925" s="14"/>
      <c r="AB2925" s="25"/>
      <c r="AC2925" s="12"/>
      <c r="AD2925" s="12"/>
      <c r="AK2925" s="12"/>
      <c r="AL2925" s="30"/>
      <c r="AM2925" s="32"/>
      <c r="AQ2925" s="12"/>
      <c r="AR2925" s="12"/>
      <c r="AS2925" s="12"/>
      <c r="AZ2925" s="49"/>
      <c r="BA2925" s="30"/>
      <c r="BB2925" s="12"/>
      <c r="BF2925" s="12"/>
      <c r="BG2925" s="12"/>
      <c r="BH2925" s="12"/>
      <c r="BO2925" s="7"/>
      <c r="BP2925" s="7"/>
      <c r="BQ2925" s="7"/>
      <c r="BU2925" s="7"/>
      <c r="BV2925" s="7"/>
      <c r="BW2925" s="7"/>
      <c r="CD2925" s="7"/>
      <c r="CE2925" s="7"/>
      <c r="CF2925" s="7"/>
      <c r="CJ2925" s="7"/>
      <c r="CK2925" s="7"/>
      <c r="CL2925" s="7"/>
    </row>
    <row r="2926" spans="1:90">
      <c r="A2926" s="11"/>
      <c r="B2926" s="373"/>
      <c r="C2926" s="373"/>
      <c r="D2926" s="373"/>
      <c r="E2926" s="13"/>
      <c r="F2926" s="11"/>
      <c r="G2926" s="25"/>
      <c r="H2926" s="31"/>
      <c r="I2926" s="30"/>
      <c r="M2926" s="25"/>
      <c r="N2926" s="31"/>
      <c r="O2926" s="30"/>
      <c r="V2926" s="12"/>
      <c r="W2926" s="12"/>
      <c r="X2926" s="14"/>
      <c r="AB2926" s="25"/>
      <c r="AC2926" s="12"/>
      <c r="AD2926" s="12"/>
      <c r="AK2926" s="12"/>
      <c r="AL2926" s="30"/>
      <c r="AM2926" s="32"/>
      <c r="AQ2926" s="12"/>
      <c r="AR2926" s="12"/>
      <c r="AS2926" s="12"/>
      <c r="AZ2926" s="49"/>
      <c r="BA2926" s="30"/>
      <c r="BB2926" s="12"/>
      <c r="BF2926" s="12"/>
      <c r="BG2926" s="12"/>
      <c r="BH2926" s="12"/>
      <c r="BO2926" s="7"/>
      <c r="BP2926" s="7"/>
      <c r="BQ2926" s="7"/>
      <c r="BU2926" s="7"/>
      <c r="BV2926" s="7"/>
      <c r="BW2926" s="7"/>
      <c r="CD2926" s="7"/>
      <c r="CE2926" s="7"/>
      <c r="CF2926" s="7"/>
      <c r="CJ2926" s="7"/>
      <c r="CK2926" s="7"/>
      <c r="CL2926" s="7"/>
    </row>
    <row r="2927" spans="1:90">
      <c r="A2927" s="11"/>
      <c r="B2927" s="373"/>
      <c r="C2927" s="373"/>
      <c r="D2927" s="373"/>
      <c r="E2927" s="13"/>
      <c r="F2927" s="11"/>
      <c r="G2927" s="25"/>
      <c r="H2927" s="31"/>
      <c r="I2927" s="30"/>
      <c r="M2927" s="25"/>
      <c r="N2927" s="31"/>
      <c r="O2927" s="30"/>
      <c r="V2927" s="12"/>
      <c r="W2927" s="12"/>
      <c r="X2927" s="14"/>
      <c r="AB2927" s="25"/>
      <c r="AC2927" s="12"/>
      <c r="AD2927" s="12"/>
      <c r="AK2927" s="12"/>
      <c r="AL2927" s="30"/>
      <c r="AM2927" s="32"/>
      <c r="AQ2927" s="12"/>
      <c r="AR2927" s="12"/>
      <c r="AS2927" s="12"/>
      <c r="AZ2927" s="49"/>
      <c r="BA2927" s="30"/>
      <c r="BB2927" s="12"/>
      <c r="BF2927" s="12"/>
      <c r="BG2927" s="12"/>
      <c r="BH2927" s="12"/>
      <c r="BO2927" s="7"/>
      <c r="BP2927" s="7"/>
      <c r="BQ2927" s="7"/>
      <c r="BU2927" s="7"/>
      <c r="BV2927" s="7"/>
      <c r="BW2927" s="7"/>
      <c r="CD2927" s="7"/>
      <c r="CE2927" s="7"/>
      <c r="CF2927" s="7"/>
      <c r="CJ2927" s="7"/>
      <c r="CK2927" s="7"/>
      <c r="CL2927" s="7"/>
    </row>
    <row r="2928" spans="1:90">
      <c r="A2928" s="11"/>
      <c r="B2928" s="373"/>
      <c r="C2928" s="373"/>
      <c r="D2928" s="373"/>
      <c r="E2928" s="13"/>
      <c r="F2928" s="11"/>
      <c r="G2928" s="25"/>
      <c r="H2928" s="31"/>
      <c r="I2928" s="30"/>
      <c r="M2928" s="25"/>
      <c r="N2928" s="31"/>
      <c r="O2928" s="30"/>
      <c r="V2928" s="12"/>
      <c r="W2928" s="12"/>
      <c r="X2928" s="14"/>
      <c r="AB2928" s="25"/>
      <c r="AC2928" s="12"/>
      <c r="AD2928" s="12"/>
      <c r="AK2928" s="12"/>
      <c r="AL2928" s="30"/>
      <c r="AM2928" s="32"/>
      <c r="AQ2928" s="12"/>
      <c r="AR2928" s="12"/>
      <c r="AS2928" s="12"/>
      <c r="AZ2928" s="49"/>
      <c r="BA2928" s="30"/>
      <c r="BB2928" s="12"/>
      <c r="BF2928" s="12"/>
      <c r="BG2928" s="12"/>
      <c r="BH2928" s="12"/>
      <c r="BO2928" s="7"/>
      <c r="BP2928" s="7"/>
      <c r="BQ2928" s="7"/>
      <c r="BU2928" s="7"/>
      <c r="BV2928" s="7"/>
      <c r="BW2928" s="7"/>
      <c r="CD2928" s="7"/>
      <c r="CE2928" s="7"/>
      <c r="CF2928" s="7"/>
      <c r="CJ2928" s="7"/>
      <c r="CK2928" s="7"/>
      <c r="CL2928" s="7"/>
    </row>
    <row r="2929" spans="1:90">
      <c r="A2929" s="11"/>
      <c r="B2929" s="373"/>
      <c r="C2929" s="373"/>
      <c r="D2929" s="373"/>
      <c r="E2929" s="13"/>
      <c r="F2929" s="11"/>
      <c r="G2929" s="25"/>
      <c r="H2929" s="31"/>
      <c r="I2929" s="30"/>
      <c r="M2929" s="25"/>
      <c r="N2929" s="31"/>
      <c r="O2929" s="30"/>
      <c r="V2929" s="12"/>
      <c r="W2929" s="12"/>
      <c r="X2929" s="14"/>
      <c r="AB2929" s="25"/>
      <c r="AC2929" s="12"/>
      <c r="AD2929" s="12"/>
      <c r="AK2929" s="12"/>
      <c r="AL2929" s="30"/>
      <c r="AM2929" s="32"/>
      <c r="AQ2929" s="12"/>
      <c r="AR2929" s="12"/>
      <c r="AS2929" s="12"/>
      <c r="AZ2929" s="49"/>
      <c r="BA2929" s="30"/>
      <c r="BB2929" s="12"/>
      <c r="BF2929" s="12"/>
      <c r="BG2929" s="12"/>
      <c r="BH2929" s="12"/>
      <c r="BO2929" s="7"/>
      <c r="BP2929" s="7"/>
      <c r="BQ2929" s="7"/>
      <c r="BU2929" s="7"/>
      <c r="BV2929" s="7"/>
      <c r="BW2929" s="7"/>
      <c r="CD2929" s="7"/>
      <c r="CE2929" s="7"/>
      <c r="CF2929" s="7"/>
      <c r="CJ2929" s="7"/>
      <c r="CK2929" s="7"/>
      <c r="CL2929" s="7"/>
    </row>
    <row r="2930" spans="1:90">
      <c r="A2930" s="11"/>
      <c r="B2930" s="373"/>
      <c r="C2930" s="373"/>
      <c r="D2930" s="373"/>
      <c r="E2930" s="13"/>
      <c r="F2930" s="11"/>
      <c r="G2930" s="25"/>
      <c r="H2930" s="31"/>
      <c r="I2930" s="30"/>
      <c r="M2930" s="25"/>
      <c r="N2930" s="31"/>
      <c r="O2930" s="30"/>
      <c r="V2930" s="12"/>
      <c r="W2930" s="12"/>
      <c r="X2930" s="14"/>
      <c r="AB2930" s="25"/>
      <c r="AC2930" s="12"/>
      <c r="AD2930" s="12"/>
      <c r="AK2930" s="12"/>
      <c r="AL2930" s="30"/>
      <c r="AM2930" s="32"/>
      <c r="AQ2930" s="12"/>
      <c r="AR2930" s="12"/>
      <c r="AS2930" s="12"/>
      <c r="AZ2930" s="49"/>
      <c r="BA2930" s="30"/>
      <c r="BB2930" s="12"/>
      <c r="BF2930" s="12"/>
      <c r="BG2930" s="12"/>
      <c r="BH2930" s="12"/>
      <c r="BO2930" s="7"/>
      <c r="BP2930" s="7"/>
      <c r="BQ2930" s="7"/>
      <c r="BU2930" s="7"/>
      <c r="BV2930" s="7"/>
      <c r="BW2930" s="7"/>
      <c r="CD2930" s="7"/>
      <c r="CE2930" s="7"/>
      <c r="CF2930" s="7"/>
      <c r="CJ2930" s="7"/>
      <c r="CK2930" s="7"/>
      <c r="CL2930" s="7"/>
    </row>
    <row r="2931" spans="1:90">
      <c r="A2931" s="11"/>
      <c r="B2931" s="373"/>
      <c r="C2931" s="373"/>
      <c r="D2931" s="373"/>
      <c r="E2931" s="13"/>
      <c r="F2931" s="11"/>
      <c r="G2931" s="25"/>
      <c r="H2931" s="31"/>
      <c r="I2931" s="30"/>
      <c r="M2931" s="25"/>
      <c r="N2931" s="31"/>
      <c r="O2931" s="30"/>
      <c r="V2931" s="12"/>
      <c r="W2931" s="12"/>
      <c r="X2931" s="14"/>
      <c r="AB2931" s="25"/>
      <c r="AC2931" s="12"/>
      <c r="AD2931" s="12"/>
      <c r="AK2931" s="12"/>
      <c r="AL2931" s="30"/>
      <c r="AM2931" s="32"/>
      <c r="AQ2931" s="12"/>
      <c r="AR2931" s="12"/>
      <c r="AS2931" s="12"/>
      <c r="AZ2931" s="49"/>
      <c r="BA2931" s="30"/>
      <c r="BB2931" s="12"/>
      <c r="BF2931" s="12"/>
      <c r="BG2931" s="12"/>
      <c r="BH2931" s="12"/>
      <c r="BO2931" s="7"/>
      <c r="BP2931" s="7"/>
      <c r="BQ2931" s="7"/>
      <c r="BU2931" s="7"/>
      <c r="BV2931" s="7"/>
      <c r="BW2931" s="7"/>
      <c r="CD2931" s="7"/>
      <c r="CE2931" s="7"/>
      <c r="CF2931" s="7"/>
      <c r="CJ2931" s="7"/>
      <c r="CK2931" s="7"/>
      <c r="CL2931" s="7"/>
    </row>
    <row r="2932" spans="1:90">
      <c r="A2932" s="11"/>
      <c r="B2932" s="373"/>
      <c r="C2932" s="373"/>
      <c r="D2932" s="373"/>
      <c r="E2932" s="13"/>
      <c r="F2932" s="11"/>
      <c r="G2932" s="25"/>
      <c r="H2932" s="31"/>
      <c r="I2932" s="30"/>
      <c r="M2932" s="25"/>
      <c r="N2932" s="31"/>
      <c r="O2932" s="30"/>
      <c r="V2932" s="12"/>
      <c r="W2932" s="12"/>
      <c r="X2932" s="14"/>
      <c r="AB2932" s="25"/>
      <c r="AC2932" s="12"/>
      <c r="AD2932" s="12"/>
      <c r="AK2932" s="12"/>
      <c r="AL2932" s="30"/>
      <c r="AM2932" s="32"/>
      <c r="AQ2932" s="12"/>
      <c r="AR2932" s="12"/>
      <c r="AS2932" s="12"/>
      <c r="AZ2932" s="49"/>
      <c r="BA2932" s="30"/>
      <c r="BB2932" s="12"/>
      <c r="BF2932" s="12"/>
      <c r="BG2932" s="12"/>
      <c r="BH2932" s="12"/>
      <c r="BO2932" s="7"/>
      <c r="BP2932" s="7"/>
      <c r="BQ2932" s="7"/>
      <c r="BU2932" s="7"/>
      <c r="BV2932" s="7"/>
      <c r="BW2932" s="7"/>
      <c r="CD2932" s="7"/>
      <c r="CE2932" s="7"/>
      <c r="CF2932" s="7"/>
      <c r="CJ2932" s="7"/>
      <c r="CK2932" s="7"/>
      <c r="CL2932" s="7"/>
    </row>
    <row r="2933" spans="1:90">
      <c r="A2933" s="11"/>
      <c r="B2933" s="373"/>
      <c r="C2933" s="373"/>
      <c r="D2933" s="373"/>
      <c r="E2933" s="13"/>
      <c r="F2933" s="11"/>
      <c r="G2933" s="25"/>
      <c r="H2933" s="31"/>
      <c r="I2933" s="30"/>
      <c r="M2933" s="25"/>
      <c r="N2933" s="31"/>
      <c r="O2933" s="30"/>
      <c r="V2933" s="12"/>
      <c r="W2933" s="12"/>
      <c r="X2933" s="14"/>
      <c r="AB2933" s="25"/>
      <c r="AC2933" s="12"/>
      <c r="AD2933" s="12"/>
      <c r="AK2933" s="12"/>
      <c r="AL2933" s="30"/>
      <c r="AM2933" s="32"/>
      <c r="AQ2933" s="12"/>
      <c r="AR2933" s="12"/>
      <c r="AS2933" s="12"/>
      <c r="AZ2933" s="49"/>
      <c r="BA2933" s="30"/>
      <c r="BB2933" s="12"/>
      <c r="BF2933" s="12"/>
      <c r="BG2933" s="12"/>
      <c r="BH2933" s="12"/>
      <c r="BO2933" s="7"/>
      <c r="BP2933" s="7"/>
      <c r="BQ2933" s="7"/>
      <c r="BU2933" s="7"/>
      <c r="BV2933" s="7"/>
      <c r="BW2933" s="7"/>
      <c r="CD2933" s="7"/>
      <c r="CE2933" s="7"/>
      <c r="CF2933" s="7"/>
      <c r="CJ2933" s="7"/>
      <c r="CK2933" s="7"/>
      <c r="CL2933" s="7"/>
    </row>
    <row r="2934" spans="1:90">
      <c r="A2934" s="11"/>
      <c r="B2934" s="373"/>
      <c r="C2934" s="373"/>
      <c r="D2934" s="373"/>
      <c r="E2934" s="13"/>
      <c r="F2934" s="11"/>
      <c r="G2934" s="25"/>
      <c r="H2934" s="31"/>
      <c r="I2934" s="30"/>
      <c r="M2934" s="25"/>
      <c r="N2934" s="31"/>
      <c r="O2934" s="30"/>
      <c r="V2934" s="12"/>
      <c r="W2934" s="12"/>
      <c r="X2934" s="14"/>
      <c r="AB2934" s="25"/>
      <c r="AC2934" s="12"/>
      <c r="AD2934" s="12"/>
      <c r="AK2934" s="12"/>
      <c r="AL2934" s="30"/>
      <c r="AM2934" s="32"/>
      <c r="AQ2934" s="12"/>
      <c r="AR2934" s="12"/>
      <c r="AS2934" s="12"/>
      <c r="AZ2934" s="49"/>
      <c r="BA2934" s="30"/>
      <c r="BB2934" s="12"/>
      <c r="BF2934" s="12"/>
      <c r="BG2934" s="12"/>
      <c r="BH2934" s="12"/>
      <c r="BO2934" s="7"/>
      <c r="BP2934" s="7"/>
      <c r="BQ2934" s="7"/>
      <c r="BU2934" s="7"/>
      <c r="BV2934" s="7"/>
      <c r="BW2934" s="7"/>
      <c r="CD2934" s="7"/>
      <c r="CE2934" s="7"/>
      <c r="CF2934" s="7"/>
      <c r="CJ2934" s="7"/>
      <c r="CK2934" s="7"/>
      <c r="CL2934" s="7"/>
    </row>
    <row r="2935" spans="1:90">
      <c r="A2935" s="11"/>
      <c r="B2935" s="373"/>
      <c r="C2935" s="373"/>
      <c r="D2935" s="373"/>
      <c r="E2935" s="13"/>
      <c r="F2935" s="11"/>
      <c r="G2935" s="25"/>
      <c r="H2935" s="31"/>
      <c r="I2935" s="30"/>
      <c r="M2935" s="25"/>
      <c r="N2935" s="31"/>
      <c r="O2935" s="30"/>
      <c r="V2935" s="12"/>
      <c r="W2935" s="12"/>
      <c r="X2935" s="14"/>
      <c r="AB2935" s="25"/>
      <c r="AC2935" s="12"/>
      <c r="AD2935" s="12"/>
      <c r="AK2935" s="12"/>
      <c r="AL2935" s="30"/>
      <c r="AM2935" s="32"/>
      <c r="AQ2935" s="12"/>
      <c r="AR2935" s="12"/>
      <c r="AS2935" s="12"/>
      <c r="AZ2935" s="49"/>
      <c r="BA2935" s="30"/>
      <c r="BB2935" s="12"/>
      <c r="BF2935" s="12"/>
      <c r="BG2935" s="12"/>
      <c r="BH2935" s="12"/>
      <c r="BO2935" s="7"/>
      <c r="BP2935" s="7"/>
      <c r="BQ2935" s="7"/>
      <c r="BU2935" s="7"/>
      <c r="BV2935" s="7"/>
      <c r="BW2935" s="7"/>
      <c r="CD2935" s="7"/>
      <c r="CE2935" s="7"/>
      <c r="CF2935" s="7"/>
      <c r="CJ2935" s="7"/>
      <c r="CK2935" s="7"/>
      <c r="CL2935" s="7"/>
    </row>
    <row r="2936" spans="1:90">
      <c r="A2936" s="11"/>
      <c r="B2936" s="373"/>
      <c r="C2936" s="373"/>
      <c r="D2936" s="373"/>
      <c r="E2936" s="13"/>
      <c r="F2936" s="11"/>
      <c r="G2936" s="25"/>
      <c r="H2936" s="31"/>
      <c r="I2936" s="30"/>
      <c r="M2936" s="25"/>
      <c r="N2936" s="31"/>
      <c r="O2936" s="30"/>
      <c r="V2936" s="12"/>
      <c r="W2936" s="12"/>
      <c r="X2936" s="14"/>
      <c r="AB2936" s="25"/>
      <c r="AC2936" s="12"/>
      <c r="AD2936" s="12"/>
      <c r="AK2936" s="12"/>
      <c r="AL2936" s="30"/>
      <c r="AM2936" s="32"/>
      <c r="AQ2936" s="12"/>
      <c r="AR2936" s="12"/>
      <c r="AS2936" s="12"/>
      <c r="AZ2936" s="49"/>
      <c r="BA2936" s="30"/>
      <c r="BB2936" s="12"/>
      <c r="BF2936" s="12"/>
      <c r="BG2936" s="12"/>
      <c r="BH2936" s="12"/>
      <c r="BO2936" s="7"/>
      <c r="BP2936" s="7"/>
      <c r="BQ2936" s="7"/>
      <c r="BU2936" s="7"/>
      <c r="BV2936" s="7"/>
      <c r="BW2936" s="7"/>
      <c r="CD2936" s="7"/>
      <c r="CE2936" s="7"/>
      <c r="CF2936" s="7"/>
      <c r="CJ2936" s="7"/>
      <c r="CK2936" s="7"/>
      <c r="CL2936" s="7"/>
    </row>
    <row r="2937" spans="1:90">
      <c r="A2937" s="11"/>
      <c r="B2937" s="373"/>
      <c r="C2937" s="373"/>
      <c r="D2937" s="373"/>
      <c r="E2937" s="13"/>
      <c r="F2937" s="11"/>
      <c r="G2937" s="25"/>
      <c r="H2937" s="31"/>
      <c r="I2937" s="30"/>
      <c r="M2937" s="25"/>
      <c r="N2937" s="31"/>
      <c r="O2937" s="30"/>
      <c r="V2937" s="12"/>
      <c r="W2937" s="12"/>
      <c r="X2937" s="14"/>
      <c r="AB2937" s="25"/>
      <c r="AC2937" s="12"/>
      <c r="AD2937" s="12"/>
      <c r="AK2937" s="12"/>
      <c r="AL2937" s="30"/>
      <c r="AM2937" s="32"/>
      <c r="AQ2937" s="12"/>
      <c r="AR2937" s="12"/>
      <c r="AS2937" s="12"/>
      <c r="AZ2937" s="49"/>
      <c r="BA2937" s="30"/>
      <c r="BB2937" s="12"/>
      <c r="BF2937" s="12"/>
      <c r="BG2937" s="12"/>
      <c r="BH2937" s="12"/>
      <c r="BO2937" s="7"/>
      <c r="BP2937" s="7"/>
      <c r="BQ2937" s="7"/>
      <c r="BU2937" s="7"/>
      <c r="BV2937" s="7"/>
      <c r="BW2937" s="7"/>
      <c r="CD2937" s="7"/>
      <c r="CE2937" s="7"/>
      <c r="CF2937" s="7"/>
      <c r="CJ2937" s="7"/>
      <c r="CK2937" s="7"/>
      <c r="CL2937" s="7"/>
    </row>
    <row r="2938" spans="1:90">
      <c r="A2938" s="11"/>
      <c r="B2938" s="373"/>
      <c r="C2938" s="373"/>
      <c r="D2938" s="373"/>
      <c r="E2938" s="13"/>
      <c r="F2938" s="11"/>
      <c r="G2938" s="25"/>
      <c r="H2938" s="31"/>
      <c r="I2938" s="30"/>
      <c r="M2938" s="25"/>
      <c r="N2938" s="31"/>
      <c r="O2938" s="30"/>
      <c r="V2938" s="12"/>
      <c r="W2938" s="12"/>
      <c r="X2938" s="14"/>
      <c r="AB2938" s="25"/>
      <c r="AC2938" s="12"/>
      <c r="AD2938" s="12"/>
      <c r="AK2938" s="12"/>
      <c r="AL2938" s="30"/>
      <c r="AM2938" s="32"/>
      <c r="AQ2938" s="12"/>
      <c r="AR2938" s="12"/>
      <c r="AS2938" s="12"/>
      <c r="AZ2938" s="49"/>
      <c r="BA2938" s="30"/>
      <c r="BB2938" s="12"/>
      <c r="BF2938" s="12"/>
      <c r="BG2938" s="12"/>
      <c r="BH2938" s="12"/>
      <c r="BO2938" s="7"/>
      <c r="BP2938" s="7"/>
      <c r="BQ2938" s="7"/>
      <c r="BU2938" s="7"/>
      <c r="BV2938" s="7"/>
      <c r="BW2938" s="7"/>
      <c r="CD2938" s="7"/>
      <c r="CE2938" s="7"/>
      <c r="CF2938" s="7"/>
      <c r="CJ2938" s="7"/>
      <c r="CK2938" s="7"/>
      <c r="CL2938" s="7"/>
    </row>
    <row r="2939" spans="1:90">
      <c r="A2939" s="11"/>
      <c r="B2939" s="373"/>
      <c r="C2939" s="373"/>
      <c r="D2939" s="373"/>
      <c r="E2939" s="13"/>
      <c r="F2939" s="11"/>
      <c r="G2939" s="25"/>
      <c r="H2939" s="31"/>
      <c r="I2939" s="30"/>
      <c r="M2939" s="25"/>
      <c r="N2939" s="31"/>
      <c r="O2939" s="30"/>
      <c r="V2939" s="12"/>
      <c r="W2939" s="12"/>
      <c r="X2939" s="14"/>
      <c r="AB2939" s="25"/>
      <c r="AC2939" s="12"/>
      <c r="AD2939" s="12"/>
      <c r="AK2939" s="12"/>
      <c r="AL2939" s="30"/>
      <c r="AM2939" s="32"/>
      <c r="AQ2939" s="12"/>
      <c r="AR2939" s="12"/>
      <c r="AS2939" s="12"/>
      <c r="AZ2939" s="49"/>
      <c r="BA2939" s="30"/>
      <c r="BB2939" s="12"/>
      <c r="BF2939" s="12"/>
      <c r="BG2939" s="12"/>
      <c r="BH2939" s="12"/>
      <c r="BO2939" s="7"/>
      <c r="BP2939" s="7"/>
      <c r="BQ2939" s="7"/>
      <c r="BU2939" s="7"/>
      <c r="BV2939" s="7"/>
      <c r="BW2939" s="7"/>
      <c r="CD2939" s="7"/>
      <c r="CE2939" s="7"/>
      <c r="CF2939" s="7"/>
      <c r="CJ2939" s="7"/>
      <c r="CK2939" s="7"/>
      <c r="CL2939" s="7"/>
    </row>
    <row r="2940" spans="1:90">
      <c r="A2940" s="11"/>
      <c r="B2940" s="373"/>
      <c r="C2940" s="373"/>
      <c r="D2940" s="373"/>
      <c r="E2940" s="13"/>
      <c r="F2940" s="11"/>
      <c r="G2940" s="25"/>
      <c r="H2940" s="31"/>
      <c r="I2940" s="30"/>
      <c r="M2940" s="25"/>
      <c r="N2940" s="31"/>
      <c r="O2940" s="30"/>
      <c r="V2940" s="12"/>
      <c r="W2940" s="12"/>
      <c r="X2940" s="14"/>
      <c r="AB2940" s="25"/>
      <c r="AC2940" s="12"/>
      <c r="AD2940" s="12"/>
      <c r="AK2940" s="12"/>
      <c r="AL2940" s="30"/>
      <c r="AM2940" s="32"/>
      <c r="AQ2940" s="12"/>
      <c r="AR2940" s="12"/>
      <c r="AS2940" s="12"/>
      <c r="AZ2940" s="49"/>
      <c r="BA2940" s="30"/>
      <c r="BB2940" s="12"/>
      <c r="BF2940" s="12"/>
      <c r="BG2940" s="12"/>
      <c r="BH2940" s="12"/>
      <c r="BO2940" s="7"/>
      <c r="BP2940" s="7"/>
      <c r="BQ2940" s="7"/>
      <c r="BU2940" s="7"/>
      <c r="BV2940" s="7"/>
      <c r="BW2940" s="7"/>
      <c r="CD2940" s="7"/>
      <c r="CE2940" s="7"/>
      <c r="CF2940" s="7"/>
      <c r="CJ2940" s="7"/>
      <c r="CK2940" s="7"/>
      <c r="CL2940" s="7"/>
    </row>
    <row r="2941" spans="1:90">
      <c r="A2941" s="11"/>
      <c r="B2941" s="373"/>
      <c r="C2941" s="373"/>
      <c r="D2941" s="373"/>
      <c r="E2941" s="13"/>
      <c r="F2941" s="11"/>
      <c r="G2941" s="25"/>
      <c r="H2941" s="31"/>
      <c r="I2941" s="30"/>
      <c r="M2941" s="25"/>
      <c r="N2941" s="31"/>
      <c r="O2941" s="30"/>
      <c r="V2941" s="12"/>
      <c r="W2941" s="12"/>
      <c r="X2941" s="14"/>
      <c r="AB2941" s="25"/>
      <c r="AC2941" s="12"/>
      <c r="AD2941" s="12"/>
      <c r="AK2941" s="12"/>
      <c r="AL2941" s="30"/>
      <c r="AM2941" s="32"/>
      <c r="AQ2941" s="12"/>
      <c r="AR2941" s="12"/>
      <c r="AS2941" s="12"/>
      <c r="AZ2941" s="49"/>
      <c r="BA2941" s="30"/>
      <c r="BB2941" s="12"/>
      <c r="BF2941" s="12"/>
      <c r="BG2941" s="12"/>
      <c r="BH2941" s="12"/>
      <c r="BO2941" s="7"/>
      <c r="BP2941" s="7"/>
      <c r="BQ2941" s="7"/>
      <c r="BU2941" s="7"/>
      <c r="BV2941" s="7"/>
      <c r="BW2941" s="7"/>
      <c r="CD2941" s="7"/>
      <c r="CE2941" s="7"/>
      <c r="CF2941" s="7"/>
      <c r="CJ2941" s="7"/>
      <c r="CK2941" s="7"/>
      <c r="CL2941" s="7"/>
    </row>
    <row r="2942" spans="1:90">
      <c r="A2942" s="11"/>
      <c r="B2942" s="373"/>
      <c r="C2942" s="373"/>
      <c r="D2942" s="373"/>
      <c r="E2942" s="13"/>
      <c r="F2942" s="11"/>
      <c r="G2942" s="25"/>
      <c r="H2942" s="31"/>
      <c r="I2942" s="30"/>
      <c r="M2942" s="25"/>
      <c r="N2942" s="31"/>
      <c r="O2942" s="30"/>
      <c r="V2942" s="12"/>
      <c r="W2942" s="12"/>
      <c r="X2942" s="14"/>
      <c r="AB2942" s="25"/>
      <c r="AC2942" s="12"/>
      <c r="AD2942" s="12"/>
      <c r="AK2942" s="12"/>
      <c r="AL2942" s="30"/>
      <c r="AM2942" s="32"/>
      <c r="AQ2942" s="12"/>
      <c r="AR2942" s="12"/>
      <c r="AS2942" s="12"/>
      <c r="AZ2942" s="49"/>
      <c r="BA2942" s="30"/>
      <c r="BB2942" s="12"/>
      <c r="BF2942" s="12"/>
      <c r="BG2942" s="12"/>
      <c r="BH2942" s="12"/>
      <c r="BO2942" s="7"/>
      <c r="BP2942" s="7"/>
      <c r="BQ2942" s="7"/>
      <c r="BU2942" s="7"/>
      <c r="BV2942" s="7"/>
      <c r="BW2942" s="7"/>
      <c r="CD2942" s="7"/>
      <c r="CE2942" s="7"/>
      <c r="CF2942" s="7"/>
      <c r="CJ2942" s="7"/>
      <c r="CK2942" s="7"/>
      <c r="CL2942" s="7"/>
    </row>
    <row r="2943" spans="1:90">
      <c r="A2943" s="11"/>
      <c r="B2943" s="373"/>
      <c r="C2943" s="373"/>
      <c r="D2943" s="373"/>
      <c r="E2943" s="13"/>
      <c r="F2943" s="11"/>
      <c r="G2943" s="25"/>
      <c r="H2943" s="31"/>
      <c r="I2943" s="30"/>
      <c r="M2943" s="25"/>
      <c r="N2943" s="31"/>
      <c r="O2943" s="30"/>
      <c r="V2943" s="12"/>
      <c r="W2943" s="12"/>
      <c r="X2943" s="14"/>
      <c r="AB2943" s="25"/>
      <c r="AC2943" s="12"/>
      <c r="AD2943" s="12"/>
      <c r="AK2943" s="12"/>
      <c r="AL2943" s="30"/>
      <c r="AM2943" s="32"/>
      <c r="AQ2943" s="12"/>
      <c r="AR2943" s="12"/>
      <c r="AS2943" s="12"/>
      <c r="AZ2943" s="49"/>
      <c r="BA2943" s="30"/>
      <c r="BB2943" s="12"/>
      <c r="BF2943" s="12"/>
      <c r="BG2943" s="12"/>
      <c r="BH2943" s="12"/>
      <c r="BO2943" s="7"/>
      <c r="BP2943" s="7"/>
      <c r="BQ2943" s="7"/>
      <c r="BU2943" s="7"/>
      <c r="BV2943" s="7"/>
      <c r="BW2943" s="7"/>
      <c r="CD2943" s="7"/>
      <c r="CE2943" s="7"/>
      <c r="CF2943" s="7"/>
      <c r="CJ2943" s="7"/>
      <c r="CK2943" s="7"/>
      <c r="CL2943" s="7"/>
    </row>
    <row r="2944" spans="1:90">
      <c r="A2944" s="11"/>
      <c r="B2944" s="373"/>
      <c r="C2944" s="373"/>
      <c r="D2944" s="373"/>
      <c r="E2944" s="13"/>
      <c r="F2944" s="11"/>
      <c r="G2944" s="25"/>
      <c r="H2944" s="31"/>
      <c r="I2944" s="30"/>
      <c r="M2944" s="25"/>
      <c r="N2944" s="31"/>
      <c r="O2944" s="30"/>
      <c r="V2944" s="12"/>
      <c r="W2944" s="12"/>
      <c r="X2944" s="14"/>
      <c r="AB2944" s="25"/>
      <c r="AC2944" s="12"/>
      <c r="AD2944" s="12"/>
      <c r="AK2944" s="12"/>
      <c r="AL2944" s="30"/>
      <c r="AM2944" s="32"/>
      <c r="AQ2944" s="12"/>
      <c r="AR2944" s="12"/>
      <c r="AS2944" s="12"/>
      <c r="AZ2944" s="49"/>
      <c r="BA2944" s="30"/>
      <c r="BB2944" s="12"/>
      <c r="BF2944" s="12"/>
      <c r="BG2944" s="12"/>
      <c r="BH2944" s="12"/>
      <c r="BO2944" s="7"/>
      <c r="BP2944" s="7"/>
      <c r="BQ2944" s="7"/>
      <c r="BU2944" s="7"/>
      <c r="BV2944" s="7"/>
      <c r="BW2944" s="7"/>
      <c r="CD2944" s="7"/>
      <c r="CE2944" s="7"/>
      <c r="CF2944" s="7"/>
      <c r="CJ2944" s="7"/>
      <c r="CK2944" s="7"/>
      <c r="CL2944" s="7"/>
    </row>
    <row r="2945" spans="1:90">
      <c r="A2945" s="11"/>
      <c r="B2945" s="373"/>
      <c r="C2945" s="373"/>
      <c r="D2945" s="373"/>
      <c r="E2945" s="13"/>
      <c r="F2945" s="11"/>
      <c r="G2945" s="25"/>
      <c r="H2945" s="31"/>
      <c r="I2945" s="30"/>
      <c r="M2945" s="25"/>
      <c r="N2945" s="31"/>
      <c r="O2945" s="30"/>
      <c r="V2945" s="12"/>
      <c r="W2945" s="12"/>
      <c r="X2945" s="14"/>
      <c r="AB2945" s="25"/>
      <c r="AC2945" s="12"/>
      <c r="AD2945" s="12"/>
      <c r="AK2945" s="12"/>
      <c r="AL2945" s="30"/>
      <c r="AM2945" s="32"/>
      <c r="AQ2945" s="12"/>
      <c r="AR2945" s="12"/>
      <c r="AS2945" s="12"/>
      <c r="AZ2945" s="49"/>
      <c r="BA2945" s="30"/>
      <c r="BB2945" s="12"/>
      <c r="BF2945" s="12"/>
      <c r="BG2945" s="12"/>
      <c r="BH2945" s="12"/>
      <c r="BO2945" s="7"/>
      <c r="BP2945" s="7"/>
      <c r="BQ2945" s="7"/>
      <c r="BU2945" s="7"/>
      <c r="BV2945" s="7"/>
      <c r="BW2945" s="7"/>
      <c r="CD2945" s="7"/>
      <c r="CE2945" s="7"/>
      <c r="CF2945" s="7"/>
      <c r="CJ2945" s="7"/>
      <c r="CK2945" s="7"/>
      <c r="CL2945" s="7"/>
    </row>
    <row r="2946" spans="1:90">
      <c r="A2946" s="11"/>
      <c r="B2946" s="373"/>
      <c r="C2946" s="373"/>
      <c r="D2946" s="373"/>
      <c r="E2946" s="13"/>
      <c r="F2946" s="11"/>
      <c r="G2946" s="25"/>
      <c r="H2946" s="31"/>
      <c r="I2946" s="30"/>
      <c r="M2946" s="25"/>
      <c r="N2946" s="31"/>
      <c r="O2946" s="30"/>
      <c r="V2946" s="12"/>
      <c r="W2946" s="12"/>
      <c r="X2946" s="14"/>
      <c r="AB2946" s="25"/>
      <c r="AC2946" s="12"/>
      <c r="AD2946" s="12"/>
      <c r="AK2946" s="12"/>
      <c r="AL2946" s="30"/>
      <c r="AM2946" s="32"/>
      <c r="AQ2946" s="12"/>
      <c r="AR2946" s="12"/>
      <c r="AS2946" s="12"/>
      <c r="AZ2946" s="49"/>
      <c r="BA2946" s="30"/>
      <c r="BB2946" s="12"/>
      <c r="BF2946" s="12"/>
      <c r="BG2946" s="12"/>
      <c r="BH2946" s="12"/>
      <c r="BO2946" s="7"/>
      <c r="BP2946" s="7"/>
      <c r="BQ2946" s="7"/>
      <c r="BU2946" s="7"/>
      <c r="BV2946" s="7"/>
      <c r="BW2946" s="7"/>
      <c r="CD2946" s="7"/>
      <c r="CE2946" s="7"/>
      <c r="CF2946" s="7"/>
      <c r="CJ2946" s="7"/>
      <c r="CK2946" s="7"/>
      <c r="CL2946" s="7"/>
    </row>
    <row r="2947" spans="1:90">
      <c r="A2947" s="11"/>
      <c r="B2947" s="373"/>
      <c r="C2947" s="373"/>
      <c r="D2947" s="373"/>
      <c r="E2947" s="13"/>
      <c r="F2947" s="11"/>
      <c r="G2947" s="25"/>
      <c r="H2947" s="31"/>
      <c r="I2947" s="30"/>
      <c r="M2947" s="25"/>
      <c r="N2947" s="31"/>
      <c r="O2947" s="30"/>
      <c r="V2947" s="12"/>
      <c r="W2947" s="12"/>
      <c r="X2947" s="14"/>
      <c r="AB2947" s="25"/>
      <c r="AC2947" s="12"/>
      <c r="AD2947" s="12"/>
      <c r="AK2947" s="12"/>
      <c r="AL2947" s="30"/>
      <c r="AM2947" s="32"/>
      <c r="AQ2947" s="12"/>
      <c r="AR2947" s="12"/>
      <c r="AS2947" s="12"/>
      <c r="AZ2947" s="49"/>
      <c r="BA2947" s="30"/>
      <c r="BB2947" s="12"/>
      <c r="BF2947" s="12"/>
      <c r="BG2947" s="12"/>
      <c r="BH2947" s="12"/>
      <c r="BO2947" s="7"/>
      <c r="BP2947" s="7"/>
      <c r="BQ2947" s="7"/>
      <c r="BU2947" s="7"/>
      <c r="BV2947" s="7"/>
      <c r="BW2947" s="7"/>
      <c r="CD2947" s="7"/>
      <c r="CE2947" s="7"/>
      <c r="CF2947" s="7"/>
      <c r="CJ2947" s="7"/>
      <c r="CK2947" s="7"/>
      <c r="CL2947" s="7"/>
    </row>
    <row r="2948" spans="1:90">
      <c r="A2948" s="11"/>
      <c r="B2948" s="373"/>
      <c r="C2948" s="373"/>
      <c r="D2948" s="373"/>
      <c r="E2948" s="13"/>
      <c r="F2948" s="11"/>
      <c r="G2948" s="25"/>
      <c r="H2948" s="31"/>
      <c r="I2948" s="30"/>
      <c r="M2948" s="25"/>
      <c r="N2948" s="31"/>
      <c r="O2948" s="30"/>
      <c r="V2948" s="12"/>
      <c r="W2948" s="12"/>
      <c r="X2948" s="14"/>
      <c r="AB2948" s="25"/>
      <c r="AC2948" s="12"/>
      <c r="AD2948" s="12"/>
      <c r="AK2948" s="12"/>
      <c r="AL2948" s="30"/>
      <c r="AM2948" s="32"/>
      <c r="AQ2948" s="12"/>
      <c r="AR2948" s="12"/>
      <c r="AS2948" s="12"/>
      <c r="AZ2948" s="49"/>
      <c r="BA2948" s="30"/>
      <c r="BB2948" s="12"/>
      <c r="BF2948" s="12"/>
      <c r="BG2948" s="12"/>
      <c r="BH2948" s="12"/>
      <c r="BO2948" s="7"/>
      <c r="BP2948" s="7"/>
      <c r="BQ2948" s="7"/>
      <c r="BU2948" s="7"/>
      <c r="BV2948" s="7"/>
      <c r="BW2948" s="7"/>
      <c r="CD2948" s="7"/>
      <c r="CE2948" s="7"/>
      <c r="CF2948" s="7"/>
      <c r="CJ2948" s="7"/>
      <c r="CK2948" s="7"/>
      <c r="CL2948" s="7"/>
    </row>
    <row r="2949" spans="1:90">
      <c r="A2949" s="11"/>
      <c r="B2949" s="373"/>
      <c r="C2949" s="373"/>
      <c r="D2949" s="373"/>
      <c r="E2949" s="13"/>
      <c r="F2949" s="11"/>
      <c r="G2949" s="25"/>
      <c r="H2949" s="31"/>
      <c r="I2949" s="30"/>
      <c r="M2949" s="25"/>
      <c r="N2949" s="31"/>
      <c r="O2949" s="30"/>
      <c r="V2949" s="12"/>
      <c r="W2949" s="12"/>
      <c r="X2949" s="14"/>
      <c r="AB2949" s="25"/>
      <c r="AC2949" s="12"/>
      <c r="AD2949" s="12"/>
      <c r="AK2949" s="12"/>
      <c r="AL2949" s="30"/>
      <c r="AM2949" s="32"/>
      <c r="AQ2949" s="12"/>
      <c r="AR2949" s="12"/>
      <c r="AS2949" s="12"/>
      <c r="AZ2949" s="49"/>
      <c r="BA2949" s="30"/>
      <c r="BB2949" s="12"/>
      <c r="BF2949" s="12"/>
      <c r="BG2949" s="12"/>
      <c r="BH2949" s="12"/>
      <c r="BO2949" s="7"/>
      <c r="BP2949" s="7"/>
      <c r="BQ2949" s="7"/>
      <c r="BU2949" s="7"/>
      <c r="BV2949" s="7"/>
      <c r="BW2949" s="7"/>
      <c r="CD2949" s="7"/>
      <c r="CE2949" s="7"/>
      <c r="CF2949" s="7"/>
      <c r="CJ2949" s="7"/>
      <c r="CK2949" s="7"/>
      <c r="CL2949" s="7"/>
    </row>
    <row r="2950" spans="1:90">
      <c r="A2950" s="11"/>
      <c r="B2950" s="373"/>
      <c r="C2950" s="373"/>
      <c r="D2950" s="373"/>
      <c r="E2950" s="13"/>
      <c r="F2950" s="11"/>
      <c r="G2950" s="25"/>
      <c r="H2950" s="31"/>
      <c r="I2950" s="30"/>
      <c r="M2950" s="25"/>
      <c r="N2950" s="31"/>
      <c r="O2950" s="30"/>
      <c r="V2950" s="12"/>
      <c r="W2950" s="12"/>
      <c r="X2950" s="14"/>
      <c r="AB2950" s="25"/>
      <c r="AC2950" s="12"/>
      <c r="AD2950" s="12"/>
      <c r="AK2950" s="12"/>
      <c r="AL2950" s="30"/>
      <c r="AM2950" s="32"/>
      <c r="AQ2950" s="12"/>
      <c r="AR2950" s="12"/>
      <c r="AS2950" s="12"/>
      <c r="AZ2950" s="49"/>
      <c r="BA2950" s="30"/>
      <c r="BB2950" s="12"/>
      <c r="BF2950" s="12"/>
      <c r="BG2950" s="12"/>
      <c r="BH2950" s="12"/>
      <c r="BO2950" s="7"/>
      <c r="BP2950" s="7"/>
      <c r="BQ2950" s="7"/>
      <c r="BU2950" s="7"/>
      <c r="BV2950" s="7"/>
      <c r="BW2950" s="7"/>
      <c r="CD2950" s="7"/>
      <c r="CE2950" s="7"/>
      <c r="CF2950" s="7"/>
      <c r="CJ2950" s="7"/>
      <c r="CK2950" s="7"/>
      <c r="CL2950" s="7"/>
    </row>
    <row r="2951" spans="1:90">
      <c r="A2951" s="11"/>
      <c r="B2951" s="373"/>
      <c r="C2951" s="373"/>
      <c r="D2951" s="373"/>
      <c r="E2951" s="13"/>
      <c r="F2951" s="11"/>
      <c r="G2951" s="25"/>
      <c r="H2951" s="31"/>
      <c r="I2951" s="30"/>
      <c r="M2951" s="25"/>
      <c r="N2951" s="31"/>
      <c r="O2951" s="30"/>
      <c r="V2951" s="12"/>
      <c r="W2951" s="12"/>
      <c r="X2951" s="14"/>
      <c r="AB2951" s="25"/>
      <c r="AC2951" s="12"/>
      <c r="AD2951" s="12"/>
      <c r="AK2951" s="12"/>
      <c r="AL2951" s="30"/>
      <c r="AM2951" s="32"/>
      <c r="AQ2951" s="12"/>
      <c r="AR2951" s="12"/>
      <c r="AS2951" s="12"/>
      <c r="AZ2951" s="49"/>
      <c r="BA2951" s="30"/>
      <c r="BB2951" s="12"/>
      <c r="BF2951" s="12"/>
      <c r="BG2951" s="12"/>
      <c r="BH2951" s="12"/>
      <c r="BO2951" s="7"/>
      <c r="BP2951" s="7"/>
      <c r="BQ2951" s="7"/>
      <c r="BU2951" s="7"/>
      <c r="BV2951" s="7"/>
      <c r="BW2951" s="7"/>
      <c r="CD2951" s="7"/>
      <c r="CE2951" s="7"/>
      <c r="CF2951" s="7"/>
      <c r="CJ2951" s="7"/>
      <c r="CK2951" s="7"/>
      <c r="CL2951" s="7"/>
    </row>
    <row r="2952" spans="1:90">
      <c r="A2952" s="11"/>
      <c r="B2952" s="373"/>
      <c r="C2952" s="373"/>
      <c r="D2952" s="373"/>
      <c r="E2952" s="13"/>
      <c r="F2952" s="11"/>
      <c r="G2952" s="25"/>
      <c r="H2952" s="31"/>
      <c r="I2952" s="30"/>
      <c r="M2952" s="25"/>
      <c r="N2952" s="31"/>
      <c r="O2952" s="30"/>
      <c r="V2952" s="12"/>
      <c r="W2952" s="12"/>
      <c r="X2952" s="14"/>
      <c r="AB2952" s="25"/>
      <c r="AC2952" s="12"/>
      <c r="AD2952" s="12"/>
      <c r="AK2952" s="12"/>
      <c r="AL2952" s="30"/>
      <c r="AM2952" s="32"/>
      <c r="AQ2952" s="12"/>
      <c r="AR2952" s="12"/>
      <c r="AS2952" s="12"/>
      <c r="AZ2952" s="49"/>
      <c r="BA2952" s="30"/>
      <c r="BB2952" s="12"/>
      <c r="BF2952" s="12"/>
      <c r="BG2952" s="12"/>
      <c r="BH2952" s="12"/>
      <c r="BO2952" s="7"/>
      <c r="BP2952" s="7"/>
      <c r="BQ2952" s="7"/>
      <c r="BU2952" s="7"/>
      <c r="BV2952" s="7"/>
      <c r="BW2952" s="7"/>
      <c r="CD2952" s="7"/>
      <c r="CE2952" s="7"/>
      <c r="CF2952" s="7"/>
      <c r="CJ2952" s="7"/>
      <c r="CK2952" s="7"/>
      <c r="CL2952" s="7"/>
    </row>
    <row r="2953" spans="1:90">
      <c r="A2953" s="11"/>
      <c r="B2953" s="373"/>
      <c r="C2953" s="373"/>
      <c r="D2953" s="373"/>
      <c r="E2953" s="13"/>
      <c r="F2953" s="11"/>
      <c r="G2953" s="25"/>
      <c r="H2953" s="31"/>
      <c r="I2953" s="30"/>
      <c r="M2953" s="25"/>
      <c r="N2953" s="31"/>
      <c r="O2953" s="30"/>
      <c r="V2953" s="12"/>
      <c r="W2953" s="12"/>
      <c r="X2953" s="14"/>
      <c r="AB2953" s="25"/>
      <c r="AC2953" s="12"/>
      <c r="AD2953" s="12"/>
      <c r="AK2953" s="12"/>
      <c r="AL2953" s="30"/>
      <c r="AM2953" s="32"/>
      <c r="AQ2953" s="12"/>
      <c r="AR2953" s="12"/>
      <c r="AS2953" s="12"/>
      <c r="AZ2953" s="49"/>
      <c r="BA2953" s="30"/>
      <c r="BB2953" s="12"/>
      <c r="BF2953" s="12"/>
      <c r="BG2953" s="12"/>
      <c r="BH2953" s="12"/>
      <c r="BO2953" s="7"/>
      <c r="BP2953" s="7"/>
      <c r="BQ2953" s="7"/>
      <c r="BU2953" s="7"/>
      <c r="BV2953" s="7"/>
      <c r="BW2953" s="7"/>
      <c r="CD2953" s="7"/>
      <c r="CE2953" s="7"/>
      <c r="CF2953" s="7"/>
      <c r="CJ2953" s="7"/>
      <c r="CK2953" s="7"/>
      <c r="CL2953" s="7"/>
    </row>
    <row r="2954" spans="1:90">
      <c r="A2954" s="11"/>
      <c r="B2954" s="373"/>
      <c r="C2954" s="373"/>
      <c r="D2954" s="373"/>
      <c r="E2954" s="13"/>
      <c r="F2954" s="11"/>
      <c r="G2954" s="25"/>
      <c r="H2954" s="31"/>
      <c r="I2954" s="30"/>
      <c r="M2954" s="25"/>
      <c r="N2954" s="31"/>
      <c r="O2954" s="30"/>
      <c r="V2954" s="12"/>
      <c r="W2954" s="12"/>
      <c r="X2954" s="14"/>
      <c r="AB2954" s="25"/>
      <c r="AC2954" s="12"/>
      <c r="AD2954" s="12"/>
      <c r="AK2954" s="12"/>
      <c r="AL2954" s="30"/>
      <c r="AM2954" s="32"/>
      <c r="AQ2954" s="12"/>
      <c r="AR2954" s="12"/>
      <c r="AS2954" s="12"/>
      <c r="AZ2954" s="49"/>
      <c r="BA2954" s="30"/>
      <c r="BB2954" s="12"/>
      <c r="BF2954" s="12"/>
      <c r="BG2954" s="12"/>
      <c r="BH2954" s="12"/>
      <c r="BO2954" s="7"/>
      <c r="BP2954" s="7"/>
      <c r="BQ2954" s="7"/>
      <c r="BU2954" s="7"/>
      <c r="BV2954" s="7"/>
      <c r="BW2954" s="7"/>
      <c r="CD2954" s="7"/>
      <c r="CE2954" s="7"/>
      <c r="CF2954" s="7"/>
      <c r="CJ2954" s="7"/>
      <c r="CK2954" s="7"/>
      <c r="CL2954" s="7"/>
    </row>
    <row r="2955" spans="1:90">
      <c r="A2955" s="11"/>
      <c r="B2955" s="373"/>
      <c r="C2955" s="373"/>
      <c r="D2955" s="373"/>
      <c r="E2955" s="13"/>
      <c r="F2955" s="11"/>
      <c r="G2955" s="25"/>
      <c r="H2955" s="31"/>
      <c r="I2955" s="30"/>
      <c r="M2955" s="25"/>
      <c r="N2955" s="31"/>
      <c r="O2955" s="30"/>
      <c r="V2955" s="12"/>
      <c r="W2955" s="12"/>
      <c r="X2955" s="14"/>
      <c r="AB2955" s="25"/>
      <c r="AC2955" s="12"/>
      <c r="AD2955" s="12"/>
      <c r="AK2955" s="12"/>
      <c r="AL2955" s="30"/>
      <c r="AM2955" s="32"/>
      <c r="AQ2955" s="12"/>
      <c r="AR2955" s="12"/>
      <c r="AS2955" s="12"/>
      <c r="AZ2955" s="49"/>
      <c r="BA2955" s="30"/>
      <c r="BB2955" s="12"/>
      <c r="BF2955" s="12"/>
      <c r="BG2955" s="12"/>
      <c r="BH2955" s="12"/>
      <c r="BO2955" s="7"/>
      <c r="BP2955" s="7"/>
      <c r="BQ2955" s="7"/>
      <c r="BU2955" s="7"/>
      <c r="BV2955" s="7"/>
      <c r="BW2955" s="7"/>
      <c r="CD2955" s="7"/>
      <c r="CE2955" s="7"/>
      <c r="CF2955" s="7"/>
      <c r="CJ2955" s="7"/>
      <c r="CK2955" s="7"/>
      <c r="CL2955" s="7"/>
    </row>
    <row r="2956" spans="1:90">
      <c r="A2956" s="11"/>
      <c r="B2956" s="373"/>
      <c r="C2956" s="373"/>
      <c r="D2956" s="373"/>
      <c r="E2956" s="13"/>
      <c r="F2956" s="11"/>
      <c r="G2956" s="25"/>
      <c r="H2956" s="31"/>
      <c r="I2956" s="30"/>
      <c r="M2956" s="25"/>
      <c r="N2956" s="31"/>
      <c r="O2956" s="30"/>
      <c r="V2956" s="12"/>
      <c r="W2956" s="12"/>
      <c r="X2956" s="14"/>
      <c r="AB2956" s="25"/>
      <c r="AC2956" s="12"/>
      <c r="AD2956" s="12"/>
      <c r="AK2956" s="12"/>
      <c r="AL2956" s="30"/>
      <c r="AM2956" s="32"/>
      <c r="AQ2956" s="12"/>
      <c r="AR2956" s="12"/>
      <c r="AS2956" s="12"/>
      <c r="AZ2956" s="49"/>
      <c r="BA2956" s="30"/>
      <c r="BB2956" s="12"/>
      <c r="BF2956" s="12"/>
      <c r="BG2956" s="12"/>
      <c r="BH2956" s="12"/>
      <c r="BO2956" s="7"/>
      <c r="BP2956" s="7"/>
      <c r="BQ2956" s="7"/>
      <c r="BU2956" s="7"/>
      <c r="BV2956" s="7"/>
      <c r="BW2956" s="7"/>
      <c r="CD2956" s="7"/>
      <c r="CE2956" s="7"/>
      <c r="CF2956" s="7"/>
      <c r="CJ2956" s="7"/>
      <c r="CK2956" s="7"/>
      <c r="CL2956" s="7"/>
    </row>
    <row r="2957" spans="1:90">
      <c r="A2957" s="11"/>
      <c r="B2957" s="373"/>
      <c r="C2957" s="373"/>
      <c r="D2957" s="373"/>
      <c r="E2957" s="13"/>
      <c r="F2957" s="11"/>
      <c r="G2957" s="25"/>
      <c r="H2957" s="31"/>
      <c r="I2957" s="30"/>
      <c r="M2957" s="25"/>
      <c r="N2957" s="31"/>
      <c r="O2957" s="30"/>
      <c r="V2957" s="12"/>
      <c r="W2957" s="12"/>
      <c r="X2957" s="14"/>
      <c r="AB2957" s="25"/>
      <c r="AC2957" s="12"/>
      <c r="AD2957" s="12"/>
      <c r="AK2957" s="12"/>
      <c r="AL2957" s="30"/>
      <c r="AM2957" s="32"/>
      <c r="AQ2957" s="12"/>
      <c r="AR2957" s="12"/>
      <c r="AS2957" s="12"/>
      <c r="AZ2957" s="49"/>
      <c r="BA2957" s="30"/>
      <c r="BB2957" s="12"/>
      <c r="BF2957" s="12"/>
      <c r="BG2957" s="12"/>
      <c r="BH2957" s="12"/>
      <c r="BO2957" s="7"/>
      <c r="BP2957" s="7"/>
      <c r="BQ2957" s="7"/>
      <c r="BU2957" s="7"/>
      <c r="BV2957" s="7"/>
      <c r="BW2957" s="7"/>
      <c r="CD2957" s="7"/>
      <c r="CE2957" s="7"/>
      <c r="CF2957" s="7"/>
      <c r="CJ2957" s="7"/>
      <c r="CK2957" s="7"/>
      <c r="CL2957" s="7"/>
    </row>
    <row r="2958" spans="1:90">
      <c r="A2958" s="11"/>
      <c r="B2958" s="373"/>
      <c r="C2958" s="373"/>
      <c r="D2958" s="373"/>
      <c r="E2958" s="13"/>
      <c r="F2958" s="11"/>
      <c r="G2958" s="25"/>
      <c r="H2958" s="31"/>
      <c r="I2958" s="30"/>
      <c r="M2958" s="25"/>
      <c r="N2958" s="31"/>
      <c r="O2958" s="30"/>
      <c r="V2958" s="12"/>
      <c r="W2958" s="12"/>
      <c r="X2958" s="14"/>
      <c r="AB2958" s="25"/>
      <c r="AC2958" s="12"/>
      <c r="AD2958" s="12"/>
      <c r="AK2958" s="12"/>
      <c r="AL2958" s="30"/>
      <c r="AM2958" s="32"/>
      <c r="AQ2958" s="12"/>
      <c r="AR2958" s="12"/>
      <c r="AS2958" s="12"/>
      <c r="AZ2958" s="49"/>
      <c r="BA2958" s="30"/>
      <c r="BB2958" s="12"/>
      <c r="BF2958" s="12"/>
      <c r="BG2958" s="12"/>
      <c r="BH2958" s="12"/>
      <c r="BO2958" s="7"/>
      <c r="BP2958" s="7"/>
      <c r="BQ2958" s="7"/>
      <c r="BU2958" s="7"/>
      <c r="BV2958" s="7"/>
      <c r="BW2958" s="7"/>
      <c r="CD2958" s="7"/>
      <c r="CE2958" s="7"/>
      <c r="CF2958" s="7"/>
      <c r="CJ2958" s="7"/>
      <c r="CK2958" s="7"/>
      <c r="CL2958" s="7"/>
    </row>
    <row r="2959" spans="1:90">
      <c r="A2959" s="11"/>
      <c r="B2959" s="373"/>
      <c r="C2959" s="373"/>
      <c r="D2959" s="373"/>
      <c r="E2959" s="13"/>
      <c r="F2959" s="11"/>
      <c r="G2959" s="25"/>
      <c r="H2959" s="31"/>
      <c r="I2959" s="30"/>
      <c r="M2959" s="25"/>
      <c r="N2959" s="31"/>
      <c r="O2959" s="30"/>
      <c r="V2959" s="12"/>
      <c r="W2959" s="12"/>
      <c r="X2959" s="14"/>
      <c r="AB2959" s="25"/>
      <c r="AC2959" s="12"/>
      <c r="AD2959" s="12"/>
      <c r="AK2959" s="12"/>
      <c r="AL2959" s="30"/>
      <c r="AM2959" s="32"/>
      <c r="AQ2959" s="12"/>
      <c r="AR2959" s="12"/>
      <c r="AS2959" s="12"/>
      <c r="AZ2959" s="49"/>
      <c r="BA2959" s="30"/>
      <c r="BB2959" s="12"/>
      <c r="BF2959" s="12"/>
      <c r="BG2959" s="12"/>
      <c r="BH2959" s="12"/>
      <c r="BO2959" s="7"/>
      <c r="BP2959" s="7"/>
      <c r="BQ2959" s="7"/>
      <c r="BU2959" s="7"/>
      <c r="BV2959" s="7"/>
      <c r="BW2959" s="7"/>
      <c r="CD2959" s="7"/>
      <c r="CE2959" s="7"/>
      <c r="CF2959" s="7"/>
      <c r="CJ2959" s="7"/>
      <c r="CK2959" s="7"/>
      <c r="CL2959" s="7"/>
    </row>
    <row r="2960" spans="1:90">
      <c r="A2960" s="11"/>
      <c r="B2960" s="373"/>
      <c r="C2960" s="373"/>
      <c r="D2960" s="373"/>
      <c r="E2960" s="13"/>
      <c r="F2960" s="11"/>
      <c r="G2960" s="25"/>
      <c r="H2960" s="31"/>
      <c r="I2960" s="30"/>
      <c r="M2960" s="25"/>
      <c r="N2960" s="31"/>
      <c r="O2960" s="30"/>
      <c r="V2960" s="12"/>
      <c r="W2960" s="12"/>
      <c r="X2960" s="14"/>
      <c r="AB2960" s="25"/>
      <c r="AC2960" s="12"/>
      <c r="AD2960" s="12"/>
      <c r="AK2960" s="12"/>
      <c r="AL2960" s="30"/>
      <c r="AM2960" s="32"/>
      <c r="AQ2960" s="12"/>
      <c r="AR2960" s="12"/>
      <c r="AS2960" s="12"/>
      <c r="AZ2960" s="49"/>
      <c r="BA2960" s="30"/>
      <c r="BB2960" s="12"/>
      <c r="BF2960" s="12"/>
      <c r="BG2960" s="12"/>
      <c r="BH2960" s="12"/>
      <c r="BO2960" s="7"/>
      <c r="BP2960" s="7"/>
      <c r="BQ2960" s="7"/>
      <c r="BU2960" s="7"/>
      <c r="BV2960" s="7"/>
      <c r="BW2960" s="7"/>
      <c r="CD2960" s="7"/>
      <c r="CE2960" s="7"/>
      <c r="CF2960" s="7"/>
      <c r="CJ2960" s="7"/>
      <c r="CK2960" s="7"/>
      <c r="CL2960" s="7"/>
    </row>
    <row r="2961" spans="1:90">
      <c r="A2961" s="11"/>
      <c r="B2961" s="373"/>
      <c r="C2961" s="373"/>
      <c r="D2961" s="373"/>
      <c r="E2961" s="13"/>
      <c r="F2961" s="11"/>
      <c r="G2961" s="25"/>
      <c r="H2961" s="31"/>
      <c r="I2961" s="30"/>
      <c r="M2961" s="25"/>
      <c r="N2961" s="31"/>
      <c r="O2961" s="30"/>
      <c r="V2961" s="12"/>
      <c r="W2961" s="12"/>
      <c r="X2961" s="14"/>
      <c r="AB2961" s="25"/>
      <c r="AC2961" s="12"/>
      <c r="AD2961" s="12"/>
      <c r="AK2961" s="12"/>
      <c r="AL2961" s="30"/>
      <c r="AM2961" s="32"/>
      <c r="AQ2961" s="12"/>
      <c r="AR2961" s="12"/>
      <c r="AS2961" s="12"/>
      <c r="AZ2961" s="49"/>
      <c r="BA2961" s="30"/>
      <c r="BB2961" s="12"/>
      <c r="BF2961" s="12"/>
      <c r="BG2961" s="12"/>
      <c r="BH2961" s="12"/>
      <c r="BO2961" s="7"/>
      <c r="BP2961" s="7"/>
      <c r="BQ2961" s="7"/>
      <c r="BU2961" s="7"/>
      <c r="BV2961" s="7"/>
      <c r="BW2961" s="7"/>
      <c r="CD2961" s="7"/>
      <c r="CE2961" s="7"/>
      <c r="CF2961" s="7"/>
      <c r="CJ2961" s="7"/>
      <c r="CK2961" s="7"/>
      <c r="CL2961" s="7"/>
    </row>
    <row r="2962" spans="1:90">
      <c r="A2962" s="11"/>
      <c r="B2962" s="373"/>
      <c r="C2962" s="373"/>
      <c r="D2962" s="373"/>
      <c r="E2962" s="13"/>
      <c r="F2962" s="11"/>
      <c r="G2962" s="25"/>
      <c r="H2962" s="31"/>
      <c r="I2962" s="30"/>
      <c r="M2962" s="25"/>
      <c r="N2962" s="31"/>
      <c r="O2962" s="30"/>
      <c r="V2962" s="12"/>
      <c r="W2962" s="12"/>
      <c r="X2962" s="14"/>
      <c r="AB2962" s="25"/>
      <c r="AC2962" s="12"/>
      <c r="AD2962" s="12"/>
      <c r="AK2962" s="12"/>
      <c r="AL2962" s="30"/>
      <c r="AM2962" s="32"/>
      <c r="AQ2962" s="12"/>
      <c r="AR2962" s="12"/>
      <c r="AS2962" s="12"/>
      <c r="AZ2962" s="49"/>
      <c r="BA2962" s="30"/>
      <c r="BB2962" s="12"/>
      <c r="BF2962" s="12"/>
      <c r="BG2962" s="12"/>
      <c r="BH2962" s="12"/>
      <c r="BO2962" s="7"/>
      <c r="BP2962" s="7"/>
      <c r="BQ2962" s="7"/>
      <c r="BU2962" s="7"/>
      <c r="BV2962" s="7"/>
      <c r="BW2962" s="7"/>
      <c r="CD2962" s="7"/>
      <c r="CE2962" s="7"/>
      <c r="CF2962" s="7"/>
      <c r="CJ2962" s="7"/>
      <c r="CK2962" s="7"/>
      <c r="CL2962" s="7"/>
    </row>
    <row r="2963" spans="1:90">
      <c r="A2963" s="11"/>
      <c r="B2963" s="373"/>
      <c r="C2963" s="373"/>
      <c r="D2963" s="373"/>
      <c r="E2963" s="13"/>
      <c r="F2963" s="11"/>
      <c r="G2963" s="25"/>
      <c r="H2963" s="31"/>
      <c r="I2963" s="30"/>
      <c r="M2963" s="25"/>
      <c r="N2963" s="31"/>
      <c r="O2963" s="30"/>
      <c r="V2963" s="12"/>
      <c r="W2963" s="12"/>
      <c r="X2963" s="14"/>
      <c r="AB2963" s="25"/>
      <c r="AC2963" s="12"/>
      <c r="AD2963" s="12"/>
      <c r="AK2963" s="12"/>
      <c r="AL2963" s="30"/>
      <c r="AM2963" s="32"/>
      <c r="AQ2963" s="12"/>
      <c r="AR2963" s="12"/>
      <c r="AS2963" s="12"/>
      <c r="AZ2963" s="49"/>
      <c r="BA2963" s="30"/>
      <c r="BB2963" s="12"/>
      <c r="BF2963" s="12"/>
      <c r="BG2963" s="12"/>
      <c r="BH2963" s="12"/>
      <c r="BO2963" s="7"/>
      <c r="BP2963" s="7"/>
      <c r="BQ2963" s="7"/>
      <c r="BU2963" s="7"/>
      <c r="BV2963" s="7"/>
      <c r="BW2963" s="7"/>
      <c r="CD2963" s="7"/>
      <c r="CE2963" s="7"/>
      <c r="CF2963" s="7"/>
      <c r="CJ2963" s="7"/>
      <c r="CK2963" s="7"/>
      <c r="CL2963" s="7"/>
    </row>
    <row r="2964" spans="1:90">
      <c r="A2964" s="11"/>
      <c r="B2964" s="373"/>
      <c r="C2964" s="373"/>
      <c r="D2964" s="373"/>
      <c r="E2964" s="13"/>
      <c r="F2964" s="11"/>
      <c r="G2964" s="25"/>
      <c r="H2964" s="31"/>
      <c r="I2964" s="30"/>
      <c r="M2964" s="25"/>
      <c r="N2964" s="31"/>
      <c r="O2964" s="30"/>
      <c r="V2964" s="12"/>
      <c r="W2964" s="12"/>
      <c r="X2964" s="14"/>
      <c r="AB2964" s="25"/>
      <c r="AC2964" s="12"/>
      <c r="AD2964" s="12"/>
      <c r="AK2964" s="12"/>
      <c r="AL2964" s="30"/>
      <c r="AM2964" s="32"/>
      <c r="AQ2964" s="12"/>
      <c r="AR2964" s="12"/>
      <c r="AS2964" s="12"/>
      <c r="AZ2964" s="49"/>
      <c r="BA2964" s="30"/>
      <c r="BB2964" s="12"/>
      <c r="BF2964" s="12"/>
      <c r="BG2964" s="12"/>
      <c r="BH2964" s="12"/>
      <c r="BO2964" s="7"/>
      <c r="BP2964" s="7"/>
      <c r="BQ2964" s="7"/>
      <c r="BU2964" s="7"/>
      <c r="BV2964" s="7"/>
      <c r="BW2964" s="7"/>
      <c r="CD2964" s="7"/>
      <c r="CE2964" s="7"/>
      <c r="CF2964" s="7"/>
      <c r="CJ2964" s="7"/>
      <c r="CK2964" s="7"/>
      <c r="CL2964" s="7"/>
    </row>
    <row r="2965" spans="1:90">
      <c r="A2965" s="11"/>
      <c r="B2965" s="373"/>
      <c r="C2965" s="373"/>
      <c r="D2965" s="373"/>
      <c r="E2965" s="13"/>
      <c r="F2965" s="11"/>
      <c r="G2965" s="25"/>
      <c r="H2965" s="31"/>
      <c r="I2965" s="30"/>
      <c r="M2965" s="25"/>
      <c r="N2965" s="31"/>
      <c r="O2965" s="30"/>
      <c r="V2965" s="12"/>
      <c r="W2965" s="12"/>
      <c r="X2965" s="14"/>
      <c r="AB2965" s="25"/>
      <c r="AC2965" s="12"/>
      <c r="AD2965" s="12"/>
      <c r="AK2965" s="12"/>
      <c r="AL2965" s="30"/>
      <c r="AM2965" s="32"/>
      <c r="AQ2965" s="12"/>
      <c r="AR2965" s="12"/>
      <c r="AS2965" s="12"/>
      <c r="AZ2965" s="49"/>
      <c r="BA2965" s="30"/>
      <c r="BB2965" s="12"/>
      <c r="BF2965" s="12"/>
      <c r="BG2965" s="12"/>
      <c r="BH2965" s="12"/>
      <c r="BO2965" s="7"/>
      <c r="BP2965" s="7"/>
      <c r="BQ2965" s="7"/>
      <c r="BU2965" s="7"/>
      <c r="BV2965" s="7"/>
      <c r="BW2965" s="7"/>
      <c r="CD2965" s="7"/>
      <c r="CE2965" s="7"/>
      <c r="CF2965" s="7"/>
      <c r="CJ2965" s="7"/>
      <c r="CK2965" s="7"/>
      <c r="CL2965" s="7"/>
    </row>
    <row r="2966" spans="1:90">
      <c r="A2966" s="11"/>
      <c r="B2966" s="373"/>
      <c r="C2966" s="373"/>
      <c r="D2966" s="373"/>
      <c r="E2966" s="13"/>
      <c r="F2966" s="11"/>
      <c r="G2966" s="25"/>
      <c r="H2966" s="31"/>
      <c r="I2966" s="30"/>
      <c r="M2966" s="25"/>
      <c r="N2966" s="31"/>
      <c r="O2966" s="30"/>
      <c r="V2966" s="12"/>
      <c r="W2966" s="12"/>
      <c r="X2966" s="14"/>
      <c r="AB2966" s="25"/>
      <c r="AC2966" s="12"/>
      <c r="AD2966" s="12"/>
      <c r="AK2966" s="12"/>
      <c r="AL2966" s="30"/>
      <c r="AM2966" s="32"/>
      <c r="AQ2966" s="12"/>
      <c r="AR2966" s="12"/>
      <c r="AS2966" s="12"/>
      <c r="AZ2966" s="49"/>
      <c r="BA2966" s="30"/>
      <c r="BB2966" s="12"/>
      <c r="BF2966" s="12"/>
      <c r="BG2966" s="12"/>
      <c r="BH2966" s="12"/>
      <c r="BO2966" s="7"/>
      <c r="BP2966" s="7"/>
      <c r="BQ2966" s="7"/>
      <c r="BU2966" s="7"/>
      <c r="BV2966" s="7"/>
      <c r="BW2966" s="7"/>
      <c r="CD2966" s="7"/>
      <c r="CE2966" s="7"/>
      <c r="CF2966" s="7"/>
      <c r="CJ2966" s="7"/>
      <c r="CK2966" s="7"/>
      <c r="CL2966" s="7"/>
    </row>
    <row r="2967" spans="1:90">
      <c r="A2967" s="11"/>
      <c r="B2967" s="373"/>
      <c r="C2967" s="373"/>
      <c r="D2967" s="373"/>
      <c r="E2967" s="13"/>
      <c r="F2967" s="11"/>
      <c r="G2967" s="25"/>
      <c r="H2967" s="31"/>
      <c r="I2967" s="30"/>
      <c r="M2967" s="25"/>
      <c r="N2967" s="31"/>
      <c r="O2967" s="30"/>
      <c r="V2967" s="12"/>
      <c r="W2967" s="12"/>
      <c r="X2967" s="14"/>
      <c r="AB2967" s="25"/>
      <c r="AC2967" s="12"/>
      <c r="AD2967" s="12"/>
      <c r="AK2967" s="12"/>
      <c r="AL2967" s="30"/>
      <c r="AM2967" s="32"/>
      <c r="AQ2967" s="12"/>
      <c r="AR2967" s="12"/>
      <c r="AS2967" s="12"/>
      <c r="AZ2967" s="49"/>
      <c r="BA2967" s="30"/>
      <c r="BB2967" s="12"/>
      <c r="BF2967" s="12"/>
      <c r="BG2967" s="12"/>
      <c r="BH2967" s="12"/>
      <c r="BO2967" s="7"/>
      <c r="BP2967" s="7"/>
      <c r="BQ2967" s="7"/>
      <c r="BU2967" s="7"/>
      <c r="BV2967" s="7"/>
      <c r="BW2967" s="7"/>
      <c r="CD2967" s="7"/>
      <c r="CE2967" s="7"/>
      <c r="CF2967" s="7"/>
      <c r="CJ2967" s="7"/>
      <c r="CK2967" s="7"/>
      <c r="CL2967" s="7"/>
    </row>
    <row r="2968" spans="1:90">
      <c r="A2968" s="11"/>
      <c r="B2968" s="373"/>
      <c r="C2968" s="373"/>
      <c r="D2968" s="373"/>
      <c r="E2968" s="13"/>
      <c r="F2968" s="11"/>
      <c r="G2968" s="25"/>
      <c r="H2968" s="31"/>
      <c r="I2968" s="30"/>
      <c r="M2968" s="25"/>
      <c r="N2968" s="31"/>
      <c r="O2968" s="30"/>
      <c r="V2968" s="12"/>
      <c r="W2968" s="12"/>
      <c r="X2968" s="14"/>
      <c r="AB2968" s="25"/>
      <c r="AC2968" s="12"/>
      <c r="AD2968" s="12"/>
      <c r="AK2968" s="12"/>
      <c r="AL2968" s="30"/>
      <c r="AM2968" s="32"/>
      <c r="AQ2968" s="12"/>
      <c r="AR2968" s="12"/>
      <c r="AS2968" s="12"/>
      <c r="AZ2968" s="49"/>
      <c r="BA2968" s="30"/>
      <c r="BB2968" s="12"/>
      <c r="BF2968" s="12"/>
      <c r="BG2968" s="12"/>
      <c r="BH2968" s="12"/>
      <c r="BO2968" s="7"/>
      <c r="BP2968" s="7"/>
      <c r="BQ2968" s="7"/>
      <c r="BU2968" s="7"/>
      <c r="BV2968" s="7"/>
      <c r="BW2968" s="7"/>
      <c r="CD2968" s="7"/>
      <c r="CE2968" s="7"/>
      <c r="CF2968" s="7"/>
      <c r="CJ2968" s="7"/>
      <c r="CK2968" s="7"/>
      <c r="CL2968" s="7"/>
    </row>
    <row r="2969" spans="1:90">
      <c r="A2969" s="11"/>
      <c r="B2969" s="373"/>
      <c r="C2969" s="373"/>
      <c r="D2969" s="373"/>
      <c r="E2969" s="13"/>
      <c r="F2969" s="11"/>
      <c r="G2969" s="25"/>
      <c r="H2969" s="31"/>
      <c r="I2969" s="30"/>
      <c r="M2969" s="25"/>
      <c r="N2969" s="31"/>
      <c r="O2969" s="30"/>
      <c r="V2969" s="12"/>
      <c r="W2969" s="12"/>
      <c r="X2969" s="14"/>
      <c r="AB2969" s="25"/>
      <c r="AC2969" s="12"/>
      <c r="AD2969" s="12"/>
      <c r="AK2969" s="12"/>
      <c r="AL2969" s="30"/>
      <c r="AM2969" s="32"/>
      <c r="AQ2969" s="12"/>
      <c r="AR2969" s="12"/>
      <c r="AS2969" s="12"/>
      <c r="AZ2969" s="49"/>
      <c r="BA2969" s="30"/>
      <c r="BB2969" s="12"/>
      <c r="BF2969" s="12"/>
      <c r="BG2969" s="12"/>
      <c r="BH2969" s="12"/>
      <c r="BO2969" s="7"/>
      <c r="BP2969" s="7"/>
      <c r="BQ2969" s="7"/>
      <c r="BU2969" s="7"/>
      <c r="BV2969" s="7"/>
      <c r="BW2969" s="7"/>
      <c r="CD2969" s="7"/>
      <c r="CE2969" s="7"/>
      <c r="CF2969" s="7"/>
      <c r="CJ2969" s="7"/>
      <c r="CK2969" s="7"/>
      <c r="CL2969" s="7"/>
    </row>
    <row r="2970" spans="1:90">
      <c r="A2970" s="11"/>
      <c r="B2970" s="373"/>
      <c r="C2970" s="373"/>
      <c r="D2970" s="373"/>
      <c r="E2970" s="13"/>
      <c r="F2970" s="11"/>
      <c r="G2970" s="25"/>
      <c r="H2970" s="31"/>
      <c r="I2970" s="30"/>
      <c r="M2970" s="25"/>
      <c r="N2970" s="31"/>
      <c r="O2970" s="30"/>
      <c r="V2970" s="12"/>
      <c r="W2970" s="12"/>
      <c r="X2970" s="14"/>
      <c r="AB2970" s="25"/>
      <c r="AC2970" s="12"/>
      <c r="AD2970" s="12"/>
      <c r="AK2970" s="12"/>
      <c r="AL2970" s="30"/>
      <c r="AM2970" s="32"/>
      <c r="AQ2970" s="12"/>
      <c r="AR2970" s="12"/>
      <c r="AS2970" s="12"/>
      <c r="AZ2970" s="49"/>
      <c r="BA2970" s="30"/>
      <c r="BB2970" s="12"/>
      <c r="BF2970" s="12"/>
      <c r="BG2970" s="12"/>
      <c r="BH2970" s="12"/>
      <c r="BO2970" s="7"/>
      <c r="BP2970" s="7"/>
      <c r="BQ2970" s="7"/>
      <c r="BU2970" s="7"/>
      <c r="BV2970" s="7"/>
      <c r="BW2970" s="7"/>
      <c r="CD2970" s="7"/>
      <c r="CE2970" s="7"/>
      <c r="CF2970" s="7"/>
      <c r="CJ2970" s="7"/>
      <c r="CK2970" s="7"/>
      <c r="CL2970" s="7"/>
    </row>
    <row r="2971" spans="1:90">
      <c r="A2971" s="11"/>
      <c r="B2971" s="373"/>
      <c r="C2971" s="373"/>
      <c r="D2971" s="373"/>
      <c r="E2971" s="13"/>
      <c r="F2971" s="11"/>
      <c r="G2971" s="25"/>
      <c r="H2971" s="31"/>
      <c r="I2971" s="30"/>
      <c r="M2971" s="25"/>
      <c r="N2971" s="31"/>
      <c r="O2971" s="30"/>
      <c r="V2971" s="12"/>
      <c r="W2971" s="12"/>
      <c r="X2971" s="14"/>
      <c r="AB2971" s="25"/>
      <c r="AC2971" s="12"/>
      <c r="AD2971" s="12"/>
      <c r="AK2971" s="12"/>
      <c r="AL2971" s="30"/>
      <c r="AM2971" s="32"/>
      <c r="AQ2971" s="12"/>
      <c r="AR2971" s="12"/>
      <c r="AS2971" s="12"/>
      <c r="AZ2971" s="49"/>
      <c r="BA2971" s="30"/>
      <c r="BB2971" s="12"/>
      <c r="BF2971" s="12"/>
      <c r="BG2971" s="12"/>
      <c r="BH2971" s="12"/>
      <c r="BO2971" s="7"/>
      <c r="BP2971" s="7"/>
      <c r="BQ2971" s="7"/>
      <c r="BU2971" s="7"/>
      <c r="BV2971" s="7"/>
      <c r="BW2971" s="7"/>
      <c r="CD2971" s="7"/>
      <c r="CE2971" s="7"/>
      <c r="CF2971" s="7"/>
      <c r="CJ2971" s="7"/>
      <c r="CK2971" s="7"/>
      <c r="CL2971" s="7"/>
    </row>
    <row r="2972" spans="1:90">
      <c r="A2972" s="11"/>
      <c r="B2972" s="373"/>
      <c r="C2972" s="373"/>
      <c r="D2972" s="373"/>
      <c r="E2972" s="13"/>
      <c r="F2972" s="11"/>
      <c r="G2972" s="25"/>
      <c r="H2972" s="31"/>
      <c r="I2972" s="30"/>
      <c r="M2972" s="25"/>
      <c r="N2972" s="31"/>
      <c r="O2972" s="30"/>
      <c r="V2972" s="12"/>
      <c r="W2972" s="12"/>
      <c r="X2972" s="14"/>
      <c r="AB2972" s="25"/>
      <c r="AC2972" s="12"/>
      <c r="AD2972" s="12"/>
      <c r="AK2972" s="12"/>
      <c r="AL2972" s="30"/>
      <c r="AM2972" s="32"/>
      <c r="AQ2972" s="12"/>
      <c r="AR2972" s="12"/>
      <c r="AS2972" s="12"/>
      <c r="AZ2972" s="49"/>
      <c r="BA2972" s="30"/>
      <c r="BB2972" s="12"/>
      <c r="BF2972" s="12"/>
      <c r="BG2972" s="12"/>
      <c r="BH2972" s="12"/>
      <c r="BO2972" s="7"/>
      <c r="BP2972" s="7"/>
      <c r="BQ2972" s="7"/>
      <c r="BU2972" s="7"/>
      <c r="BV2972" s="7"/>
      <c r="BW2972" s="7"/>
      <c r="CD2972" s="7"/>
      <c r="CE2972" s="7"/>
      <c r="CF2972" s="7"/>
      <c r="CJ2972" s="7"/>
      <c r="CK2972" s="7"/>
      <c r="CL2972" s="7"/>
    </row>
    <row r="2973" spans="1:90">
      <c r="A2973" s="11"/>
      <c r="B2973" s="373"/>
      <c r="C2973" s="373"/>
      <c r="D2973" s="373"/>
      <c r="E2973" s="13"/>
      <c r="F2973" s="11"/>
      <c r="G2973" s="25"/>
      <c r="H2973" s="31"/>
      <c r="I2973" s="30"/>
      <c r="M2973" s="25"/>
      <c r="N2973" s="31"/>
      <c r="O2973" s="30"/>
      <c r="V2973" s="12"/>
      <c r="W2973" s="12"/>
      <c r="X2973" s="14"/>
      <c r="AB2973" s="25"/>
      <c r="AC2973" s="12"/>
      <c r="AD2973" s="12"/>
      <c r="AK2973" s="12"/>
      <c r="AL2973" s="30"/>
      <c r="AM2973" s="32"/>
      <c r="AQ2973" s="12"/>
      <c r="AR2973" s="12"/>
      <c r="AS2973" s="12"/>
      <c r="AZ2973" s="49"/>
      <c r="BA2973" s="30"/>
      <c r="BB2973" s="12"/>
      <c r="BF2973" s="12"/>
      <c r="BG2973" s="12"/>
      <c r="BH2973" s="12"/>
      <c r="BO2973" s="7"/>
      <c r="BP2973" s="7"/>
      <c r="BQ2973" s="7"/>
      <c r="BU2973" s="7"/>
      <c r="BV2973" s="7"/>
      <c r="BW2973" s="7"/>
      <c r="CD2973" s="7"/>
      <c r="CE2973" s="7"/>
      <c r="CF2973" s="7"/>
      <c r="CJ2973" s="7"/>
      <c r="CK2973" s="7"/>
      <c r="CL2973" s="7"/>
    </row>
    <row r="2974" spans="1:90">
      <c r="A2974" s="11"/>
      <c r="B2974" s="373"/>
      <c r="C2974" s="373"/>
      <c r="D2974" s="373"/>
      <c r="E2974" s="13"/>
      <c r="F2974" s="11"/>
      <c r="G2974" s="25"/>
      <c r="H2974" s="31"/>
      <c r="I2974" s="30"/>
      <c r="M2974" s="25"/>
      <c r="N2974" s="31"/>
      <c r="O2974" s="30"/>
      <c r="V2974" s="12"/>
      <c r="W2974" s="12"/>
      <c r="X2974" s="14"/>
      <c r="AB2974" s="25"/>
      <c r="AC2974" s="12"/>
      <c r="AD2974" s="12"/>
      <c r="AK2974" s="12"/>
      <c r="AL2974" s="30"/>
      <c r="AM2974" s="32"/>
      <c r="AQ2974" s="12"/>
      <c r="AR2974" s="12"/>
      <c r="AS2974" s="12"/>
      <c r="AZ2974" s="49"/>
      <c r="BA2974" s="30"/>
      <c r="BB2974" s="12"/>
      <c r="BF2974" s="12"/>
      <c r="BG2974" s="12"/>
      <c r="BH2974" s="12"/>
      <c r="BO2974" s="7"/>
      <c r="BP2974" s="7"/>
      <c r="BQ2974" s="7"/>
      <c r="BU2974" s="7"/>
      <c r="BV2974" s="7"/>
      <c r="BW2974" s="7"/>
      <c r="CD2974" s="7"/>
      <c r="CE2974" s="7"/>
      <c r="CF2974" s="7"/>
      <c r="CJ2974" s="7"/>
      <c r="CK2974" s="7"/>
      <c r="CL2974" s="7"/>
    </row>
    <row r="2975" spans="1:90">
      <c r="A2975" s="11"/>
      <c r="B2975" s="373"/>
      <c r="C2975" s="373"/>
      <c r="D2975" s="373"/>
      <c r="E2975" s="13"/>
      <c r="F2975" s="11"/>
      <c r="G2975" s="25"/>
      <c r="H2975" s="31"/>
      <c r="I2975" s="30"/>
      <c r="M2975" s="25"/>
      <c r="N2975" s="31"/>
      <c r="O2975" s="30"/>
      <c r="V2975" s="12"/>
      <c r="W2975" s="12"/>
      <c r="X2975" s="14"/>
      <c r="AB2975" s="25"/>
      <c r="AC2975" s="12"/>
      <c r="AD2975" s="12"/>
      <c r="AK2975" s="12"/>
      <c r="AL2975" s="30"/>
      <c r="AM2975" s="32"/>
      <c r="AQ2975" s="12"/>
      <c r="AR2975" s="12"/>
      <c r="AS2975" s="12"/>
      <c r="AZ2975" s="49"/>
      <c r="BA2975" s="30"/>
      <c r="BB2975" s="12"/>
      <c r="BF2975" s="12"/>
      <c r="BG2975" s="12"/>
      <c r="BH2975" s="12"/>
      <c r="BO2975" s="7"/>
      <c r="BP2975" s="7"/>
      <c r="BQ2975" s="7"/>
      <c r="BU2975" s="7"/>
      <c r="BV2975" s="7"/>
      <c r="BW2975" s="7"/>
      <c r="CD2975" s="7"/>
      <c r="CE2975" s="7"/>
      <c r="CF2975" s="7"/>
      <c r="CJ2975" s="7"/>
      <c r="CK2975" s="7"/>
      <c r="CL2975" s="7"/>
    </row>
    <row r="2976" spans="1:90">
      <c r="A2976" s="11"/>
      <c r="B2976" s="373"/>
      <c r="C2976" s="373"/>
      <c r="D2976" s="373"/>
      <c r="E2976" s="13"/>
      <c r="F2976" s="11"/>
      <c r="G2976" s="25"/>
      <c r="H2976" s="31"/>
      <c r="I2976" s="30"/>
      <c r="M2976" s="25"/>
      <c r="N2976" s="31"/>
      <c r="O2976" s="30"/>
      <c r="V2976" s="12"/>
      <c r="W2976" s="12"/>
      <c r="X2976" s="14"/>
      <c r="AB2976" s="25"/>
      <c r="AC2976" s="12"/>
      <c r="AD2976" s="12"/>
      <c r="AK2976" s="12"/>
      <c r="AL2976" s="30"/>
      <c r="AM2976" s="32"/>
      <c r="AQ2976" s="12"/>
      <c r="AR2976" s="12"/>
      <c r="AS2976" s="12"/>
      <c r="AZ2976" s="49"/>
      <c r="BA2976" s="30"/>
      <c r="BB2976" s="12"/>
      <c r="BF2976" s="12"/>
      <c r="BG2976" s="12"/>
      <c r="BH2976" s="12"/>
      <c r="BO2976" s="7"/>
      <c r="BP2976" s="7"/>
      <c r="BQ2976" s="7"/>
      <c r="BU2976" s="7"/>
      <c r="BV2976" s="7"/>
      <c r="BW2976" s="7"/>
      <c r="CD2976" s="7"/>
      <c r="CE2976" s="7"/>
      <c r="CF2976" s="7"/>
      <c r="CJ2976" s="7"/>
      <c r="CK2976" s="7"/>
      <c r="CL2976" s="7"/>
    </row>
    <row r="2977" spans="1:90">
      <c r="A2977" s="11"/>
      <c r="B2977" s="373"/>
      <c r="C2977" s="373"/>
      <c r="D2977" s="373"/>
      <c r="E2977" s="13"/>
      <c r="F2977" s="11"/>
      <c r="G2977" s="25"/>
      <c r="H2977" s="31"/>
      <c r="I2977" s="30"/>
      <c r="M2977" s="25"/>
      <c r="N2977" s="31"/>
      <c r="O2977" s="30"/>
      <c r="V2977" s="12"/>
      <c r="W2977" s="12"/>
      <c r="X2977" s="14"/>
      <c r="AB2977" s="25"/>
      <c r="AC2977" s="12"/>
      <c r="AD2977" s="12"/>
      <c r="AK2977" s="12"/>
      <c r="AL2977" s="30"/>
      <c r="AM2977" s="32"/>
      <c r="AQ2977" s="12"/>
      <c r="AR2977" s="12"/>
      <c r="AS2977" s="12"/>
      <c r="AZ2977" s="49"/>
      <c r="BA2977" s="30"/>
      <c r="BB2977" s="12"/>
      <c r="BF2977" s="12"/>
      <c r="BG2977" s="12"/>
      <c r="BH2977" s="12"/>
      <c r="BO2977" s="7"/>
      <c r="BP2977" s="7"/>
      <c r="BQ2977" s="7"/>
      <c r="BU2977" s="7"/>
      <c r="BV2977" s="7"/>
      <c r="BW2977" s="7"/>
      <c r="CD2977" s="7"/>
      <c r="CE2977" s="7"/>
      <c r="CF2977" s="7"/>
      <c r="CJ2977" s="7"/>
      <c r="CK2977" s="7"/>
      <c r="CL2977" s="7"/>
    </row>
    <row r="2978" spans="1:90">
      <c r="A2978" s="11"/>
      <c r="B2978" s="373"/>
      <c r="C2978" s="373"/>
      <c r="D2978" s="373"/>
      <c r="E2978" s="13"/>
      <c r="F2978" s="11"/>
      <c r="G2978" s="25"/>
      <c r="H2978" s="31"/>
      <c r="I2978" s="30"/>
      <c r="M2978" s="25"/>
      <c r="N2978" s="31"/>
      <c r="O2978" s="30"/>
      <c r="V2978" s="12"/>
      <c r="W2978" s="12"/>
      <c r="X2978" s="14"/>
      <c r="AB2978" s="25"/>
      <c r="AC2978" s="12"/>
      <c r="AD2978" s="12"/>
      <c r="AK2978" s="12"/>
      <c r="AL2978" s="30"/>
      <c r="AM2978" s="32"/>
      <c r="AQ2978" s="12"/>
      <c r="AR2978" s="12"/>
      <c r="AS2978" s="12"/>
      <c r="AZ2978" s="49"/>
      <c r="BA2978" s="30"/>
      <c r="BB2978" s="12"/>
      <c r="BF2978" s="12"/>
      <c r="BG2978" s="12"/>
      <c r="BH2978" s="12"/>
      <c r="BO2978" s="7"/>
      <c r="BP2978" s="7"/>
      <c r="BQ2978" s="7"/>
      <c r="BU2978" s="7"/>
      <c r="BV2978" s="7"/>
      <c r="BW2978" s="7"/>
      <c r="CD2978" s="7"/>
      <c r="CE2978" s="7"/>
      <c r="CF2978" s="7"/>
      <c r="CJ2978" s="7"/>
      <c r="CK2978" s="7"/>
      <c r="CL2978" s="7"/>
    </row>
    <row r="2979" spans="1:90">
      <c r="A2979" s="11"/>
      <c r="B2979" s="373"/>
      <c r="C2979" s="373"/>
      <c r="D2979" s="373"/>
      <c r="E2979" s="13"/>
      <c r="F2979" s="11"/>
      <c r="G2979" s="25"/>
      <c r="H2979" s="31"/>
      <c r="I2979" s="30"/>
      <c r="M2979" s="25"/>
      <c r="N2979" s="31"/>
      <c r="O2979" s="30"/>
      <c r="V2979" s="12"/>
      <c r="W2979" s="12"/>
      <c r="X2979" s="14"/>
      <c r="AB2979" s="25"/>
      <c r="AC2979" s="12"/>
      <c r="AD2979" s="12"/>
      <c r="AK2979" s="12"/>
      <c r="AL2979" s="30"/>
      <c r="AM2979" s="32"/>
      <c r="AQ2979" s="12"/>
      <c r="AR2979" s="12"/>
      <c r="AS2979" s="12"/>
      <c r="AZ2979" s="49"/>
      <c r="BA2979" s="30"/>
      <c r="BB2979" s="12"/>
      <c r="BF2979" s="12"/>
      <c r="BG2979" s="12"/>
      <c r="BH2979" s="12"/>
      <c r="BO2979" s="7"/>
      <c r="BP2979" s="7"/>
      <c r="BQ2979" s="7"/>
      <c r="BU2979" s="7"/>
      <c r="BV2979" s="7"/>
      <c r="BW2979" s="7"/>
      <c r="CD2979" s="7"/>
      <c r="CE2979" s="7"/>
      <c r="CF2979" s="7"/>
      <c r="CJ2979" s="7"/>
      <c r="CK2979" s="7"/>
      <c r="CL2979" s="7"/>
    </row>
    <row r="2980" spans="1:90">
      <c r="A2980" s="11"/>
      <c r="B2980" s="373"/>
      <c r="C2980" s="373"/>
      <c r="D2980" s="373"/>
      <c r="E2980" s="13"/>
      <c r="F2980" s="11"/>
      <c r="G2980" s="25"/>
      <c r="H2980" s="31"/>
      <c r="I2980" s="30"/>
      <c r="M2980" s="25"/>
      <c r="N2980" s="31"/>
      <c r="O2980" s="30"/>
      <c r="V2980" s="12"/>
      <c r="W2980" s="12"/>
      <c r="X2980" s="14"/>
      <c r="AB2980" s="25"/>
      <c r="AC2980" s="12"/>
      <c r="AD2980" s="12"/>
      <c r="AK2980" s="12"/>
      <c r="AL2980" s="30"/>
      <c r="AM2980" s="32"/>
      <c r="AQ2980" s="12"/>
      <c r="AR2980" s="12"/>
      <c r="AS2980" s="12"/>
      <c r="AZ2980" s="49"/>
      <c r="BA2980" s="30"/>
      <c r="BB2980" s="12"/>
      <c r="BF2980" s="12"/>
      <c r="BG2980" s="12"/>
      <c r="BH2980" s="12"/>
      <c r="BO2980" s="7"/>
      <c r="BP2980" s="7"/>
      <c r="BQ2980" s="7"/>
      <c r="BU2980" s="7"/>
      <c r="BV2980" s="7"/>
      <c r="BW2980" s="7"/>
      <c r="CD2980" s="7"/>
      <c r="CE2980" s="7"/>
      <c r="CF2980" s="7"/>
      <c r="CJ2980" s="7"/>
      <c r="CK2980" s="7"/>
      <c r="CL2980" s="7"/>
    </row>
    <row r="2981" spans="1:90">
      <c r="A2981" s="11"/>
      <c r="B2981" s="373"/>
      <c r="C2981" s="373"/>
      <c r="D2981" s="373"/>
      <c r="E2981" s="13"/>
      <c r="F2981" s="11"/>
      <c r="G2981" s="25"/>
      <c r="H2981" s="31"/>
      <c r="I2981" s="30"/>
      <c r="M2981" s="25"/>
      <c r="N2981" s="31"/>
      <c r="O2981" s="30"/>
      <c r="V2981" s="12"/>
      <c r="W2981" s="12"/>
      <c r="X2981" s="14"/>
      <c r="AB2981" s="25"/>
      <c r="AC2981" s="12"/>
      <c r="AD2981" s="12"/>
      <c r="AK2981" s="12"/>
      <c r="AL2981" s="30"/>
      <c r="AM2981" s="32"/>
      <c r="AQ2981" s="12"/>
      <c r="AR2981" s="12"/>
      <c r="AS2981" s="12"/>
      <c r="AZ2981" s="49"/>
      <c r="BA2981" s="30"/>
      <c r="BB2981" s="12"/>
      <c r="BF2981" s="12"/>
      <c r="BG2981" s="12"/>
      <c r="BH2981" s="12"/>
      <c r="BO2981" s="7"/>
      <c r="BP2981" s="7"/>
      <c r="BQ2981" s="7"/>
      <c r="BU2981" s="7"/>
      <c r="BV2981" s="7"/>
      <c r="BW2981" s="7"/>
      <c r="CD2981" s="7"/>
      <c r="CE2981" s="7"/>
      <c r="CF2981" s="7"/>
      <c r="CJ2981" s="7"/>
      <c r="CK2981" s="7"/>
      <c r="CL2981" s="7"/>
    </row>
    <row r="2982" spans="1:90">
      <c r="A2982" s="11"/>
      <c r="B2982" s="373"/>
      <c r="C2982" s="373"/>
      <c r="D2982" s="373"/>
      <c r="E2982" s="13"/>
      <c r="F2982" s="11"/>
      <c r="G2982" s="25"/>
      <c r="H2982" s="31"/>
      <c r="I2982" s="30"/>
      <c r="M2982" s="25"/>
      <c r="N2982" s="31"/>
      <c r="O2982" s="30"/>
      <c r="V2982" s="12"/>
      <c r="W2982" s="12"/>
      <c r="X2982" s="14"/>
      <c r="AB2982" s="25"/>
      <c r="AC2982" s="12"/>
      <c r="AD2982" s="12"/>
      <c r="AK2982" s="12"/>
      <c r="AL2982" s="30"/>
      <c r="AM2982" s="32"/>
      <c r="AQ2982" s="12"/>
      <c r="AR2982" s="12"/>
      <c r="AS2982" s="12"/>
      <c r="AZ2982" s="49"/>
      <c r="BA2982" s="30"/>
      <c r="BB2982" s="12"/>
      <c r="BF2982" s="12"/>
      <c r="BG2982" s="12"/>
      <c r="BH2982" s="12"/>
      <c r="BO2982" s="7"/>
      <c r="BP2982" s="7"/>
      <c r="BQ2982" s="7"/>
      <c r="BU2982" s="7"/>
      <c r="BV2982" s="7"/>
      <c r="BW2982" s="7"/>
      <c r="CD2982" s="7"/>
      <c r="CE2982" s="7"/>
      <c r="CF2982" s="7"/>
      <c r="CJ2982" s="7"/>
      <c r="CK2982" s="7"/>
      <c r="CL2982" s="7"/>
    </row>
    <row r="2983" spans="1:90">
      <c r="A2983" s="11"/>
      <c r="B2983" s="373"/>
      <c r="C2983" s="373"/>
      <c r="D2983" s="373"/>
      <c r="E2983" s="13"/>
      <c r="F2983" s="11"/>
      <c r="G2983" s="25"/>
      <c r="H2983" s="31"/>
      <c r="I2983" s="30"/>
      <c r="M2983" s="25"/>
      <c r="N2983" s="31"/>
      <c r="O2983" s="30"/>
      <c r="V2983" s="12"/>
      <c r="W2983" s="12"/>
      <c r="X2983" s="14"/>
      <c r="AB2983" s="25"/>
      <c r="AC2983" s="12"/>
      <c r="AD2983" s="12"/>
      <c r="AK2983" s="12"/>
      <c r="AL2983" s="30"/>
      <c r="AM2983" s="32"/>
      <c r="AQ2983" s="12"/>
      <c r="AR2983" s="12"/>
      <c r="AS2983" s="12"/>
      <c r="AZ2983" s="49"/>
      <c r="BA2983" s="30"/>
      <c r="BB2983" s="12"/>
      <c r="BF2983" s="12"/>
      <c r="BG2983" s="12"/>
      <c r="BH2983" s="12"/>
      <c r="BO2983" s="7"/>
      <c r="BP2983" s="7"/>
      <c r="BQ2983" s="7"/>
      <c r="BU2983" s="7"/>
      <c r="BV2983" s="7"/>
      <c r="BW2983" s="7"/>
      <c r="CD2983" s="7"/>
      <c r="CE2983" s="7"/>
      <c r="CF2983" s="7"/>
      <c r="CJ2983" s="7"/>
      <c r="CK2983" s="7"/>
      <c r="CL2983" s="7"/>
    </row>
    <row r="2984" spans="1:90">
      <c r="A2984" s="11"/>
      <c r="B2984" s="373"/>
      <c r="C2984" s="373"/>
      <c r="D2984" s="373"/>
      <c r="E2984" s="13"/>
      <c r="F2984" s="11"/>
      <c r="G2984" s="25"/>
      <c r="H2984" s="31"/>
      <c r="I2984" s="30"/>
      <c r="M2984" s="25"/>
      <c r="N2984" s="31"/>
      <c r="O2984" s="30"/>
      <c r="V2984" s="12"/>
      <c r="W2984" s="12"/>
      <c r="X2984" s="14"/>
      <c r="AB2984" s="25"/>
      <c r="AC2984" s="12"/>
      <c r="AD2984" s="12"/>
      <c r="AK2984" s="12"/>
      <c r="AL2984" s="30"/>
      <c r="AM2984" s="32"/>
      <c r="AQ2984" s="12"/>
      <c r="AR2984" s="12"/>
      <c r="AS2984" s="12"/>
      <c r="AZ2984" s="49"/>
      <c r="BA2984" s="30"/>
      <c r="BB2984" s="12"/>
      <c r="BF2984" s="12"/>
      <c r="BG2984" s="12"/>
      <c r="BH2984" s="12"/>
      <c r="BO2984" s="7"/>
      <c r="BP2984" s="7"/>
      <c r="BQ2984" s="7"/>
      <c r="BU2984" s="7"/>
      <c r="BV2984" s="7"/>
      <c r="BW2984" s="7"/>
      <c r="CD2984" s="7"/>
      <c r="CE2984" s="7"/>
      <c r="CF2984" s="7"/>
      <c r="CJ2984" s="7"/>
      <c r="CK2984" s="7"/>
      <c r="CL2984" s="7"/>
    </row>
    <row r="2985" spans="1:90">
      <c r="A2985" s="11"/>
      <c r="B2985" s="373"/>
      <c r="C2985" s="373"/>
      <c r="D2985" s="373"/>
      <c r="E2985" s="13"/>
      <c r="F2985" s="11"/>
      <c r="G2985" s="25"/>
      <c r="H2985" s="31"/>
      <c r="I2985" s="30"/>
      <c r="M2985" s="25"/>
      <c r="N2985" s="31"/>
      <c r="O2985" s="30"/>
      <c r="V2985" s="12"/>
      <c r="W2985" s="12"/>
      <c r="X2985" s="14"/>
      <c r="AB2985" s="25"/>
      <c r="AC2985" s="12"/>
      <c r="AD2985" s="12"/>
      <c r="AK2985" s="12"/>
      <c r="AL2985" s="30"/>
      <c r="AM2985" s="32"/>
      <c r="AQ2985" s="12"/>
      <c r="AR2985" s="12"/>
      <c r="AS2985" s="12"/>
      <c r="AZ2985" s="49"/>
      <c r="BA2985" s="30"/>
      <c r="BB2985" s="12"/>
      <c r="BF2985" s="12"/>
      <c r="BG2985" s="12"/>
      <c r="BH2985" s="12"/>
      <c r="BO2985" s="7"/>
      <c r="BP2985" s="7"/>
      <c r="BQ2985" s="7"/>
      <c r="BU2985" s="7"/>
      <c r="BV2985" s="7"/>
      <c r="BW2985" s="7"/>
      <c r="CD2985" s="7"/>
      <c r="CE2985" s="7"/>
      <c r="CF2985" s="7"/>
      <c r="CJ2985" s="7"/>
      <c r="CK2985" s="7"/>
      <c r="CL2985" s="7"/>
    </row>
    <row r="2986" spans="1:90">
      <c r="A2986" s="11"/>
      <c r="B2986" s="373"/>
      <c r="C2986" s="373"/>
      <c r="D2986" s="373"/>
      <c r="E2986" s="13"/>
      <c r="F2986" s="11"/>
      <c r="G2986" s="25"/>
      <c r="H2986" s="31"/>
      <c r="I2986" s="30"/>
      <c r="M2986" s="25"/>
      <c r="N2986" s="31"/>
      <c r="O2986" s="30"/>
      <c r="V2986" s="12"/>
      <c r="W2986" s="12"/>
      <c r="X2986" s="14"/>
      <c r="AB2986" s="25"/>
      <c r="AC2986" s="12"/>
      <c r="AD2986" s="12"/>
      <c r="AK2986" s="12"/>
      <c r="AL2986" s="30"/>
      <c r="AM2986" s="32"/>
      <c r="AQ2986" s="12"/>
      <c r="AR2986" s="12"/>
      <c r="AS2986" s="12"/>
      <c r="AZ2986" s="49"/>
      <c r="BA2986" s="30"/>
      <c r="BB2986" s="12"/>
      <c r="BF2986" s="12"/>
      <c r="BG2986" s="12"/>
      <c r="BH2986" s="12"/>
      <c r="BO2986" s="7"/>
      <c r="BP2986" s="7"/>
      <c r="BQ2986" s="7"/>
      <c r="BU2986" s="7"/>
      <c r="BV2986" s="7"/>
      <c r="BW2986" s="7"/>
      <c r="CD2986" s="7"/>
      <c r="CE2986" s="7"/>
      <c r="CF2986" s="7"/>
      <c r="CJ2986" s="7"/>
      <c r="CK2986" s="7"/>
      <c r="CL2986" s="7"/>
    </row>
    <row r="2987" spans="1:90">
      <c r="A2987" s="11"/>
      <c r="B2987" s="373"/>
      <c r="C2987" s="373"/>
      <c r="D2987" s="373"/>
      <c r="E2987" s="13"/>
      <c r="F2987" s="11"/>
      <c r="G2987" s="25"/>
      <c r="H2987" s="31"/>
      <c r="I2987" s="30"/>
      <c r="M2987" s="25"/>
      <c r="N2987" s="31"/>
      <c r="O2987" s="30"/>
      <c r="V2987" s="12"/>
      <c r="W2987" s="12"/>
      <c r="X2987" s="14"/>
      <c r="AB2987" s="25"/>
      <c r="AC2987" s="12"/>
      <c r="AD2987" s="12"/>
      <c r="AK2987" s="12"/>
      <c r="AL2987" s="30"/>
      <c r="AM2987" s="32"/>
      <c r="AQ2987" s="12"/>
      <c r="AR2987" s="12"/>
      <c r="AS2987" s="12"/>
      <c r="AZ2987" s="49"/>
      <c r="BA2987" s="30"/>
      <c r="BB2987" s="12"/>
      <c r="BF2987" s="12"/>
      <c r="BG2987" s="12"/>
      <c r="BH2987" s="12"/>
      <c r="BO2987" s="7"/>
      <c r="BP2987" s="7"/>
      <c r="BQ2987" s="7"/>
      <c r="BU2987" s="7"/>
      <c r="BV2987" s="7"/>
      <c r="BW2987" s="7"/>
      <c r="CD2987" s="7"/>
      <c r="CE2987" s="7"/>
      <c r="CF2987" s="7"/>
      <c r="CJ2987" s="7"/>
      <c r="CK2987" s="7"/>
      <c r="CL2987" s="7"/>
    </row>
    <row r="2988" spans="1:90">
      <c r="A2988" s="11"/>
      <c r="B2988" s="373"/>
      <c r="C2988" s="373"/>
      <c r="D2988" s="373"/>
      <c r="E2988" s="13"/>
      <c r="F2988" s="11"/>
      <c r="G2988" s="25"/>
      <c r="H2988" s="31"/>
      <c r="I2988" s="30"/>
      <c r="M2988" s="25"/>
      <c r="N2988" s="31"/>
      <c r="O2988" s="30"/>
      <c r="V2988" s="12"/>
      <c r="W2988" s="12"/>
      <c r="X2988" s="14"/>
      <c r="AB2988" s="25"/>
      <c r="AC2988" s="12"/>
      <c r="AD2988" s="12"/>
      <c r="AK2988" s="12"/>
      <c r="AL2988" s="30"/>
      <c r="AM2988" s="32"/>
      <c r="AQ2988" s="12"/>
      <c r="AR2988" s="12"/>
      <c r="AS2988" s="12"/>
      <c r="AZ2988" s="49"/>
      <c r="BA2988" s="30"/>
      <c r="BB2988" s="12"/>
      <c r="BF2988" s="12"/>
      <c r="BG2988" s="12"/>
      <c r="BH2988" s="12"/>
      <c r="BO2988" s="7"/>
      <c r="BP2988" s="7"/>
      <c r="BQ2988" s="7"/>
      <c r="BU2988" s="7"/>
      <c r="BV2988" s="7"/>
      <c r="BW2988" s="7"/>
      <c r="CD2988" s="7"/>
      <c r="CE2988" s="7"/>
      <c r="CF2988" s="7"/>
      <c r="CJ2988" s="7"/>
      <c r="CK2988" s="7"/>
      <c r="CL2988" s="7"/>
    </row>
    <row r="2989" spans="1:90">
      <c r="A2989" s="11"/>
      <c r="B2989" s="373"/>
      <c r="C2989" s="373"/>
      <c r="D2989" s="373"/>
      <c r="E2989" s="13"/>
      <c r="F2989" s="11"/>
      <c r="G2989" s="25"/>
      <c r="H2989" s="31"/>
      <c r="I2989" s="30"/>
      <c r="M2989" s="25"/>
      <c r="N2989" s="31"/>
      <c r="O2989" s="30"/>
      <c r="V2989" s="12"/>
      <c r="W2989" s="12"/>
      <c r="X2989" s="14"/>
      <c r="AB2989" s="25"/>
      <c r="AC2989" s="12"/>
      <c r="AD2989" s="12"/>
      <c r="AK2989" s="12"/>
      <c r="AL2989" s="30"/>
      <c r="AM2989" s="32"/>
      <c r="AQ2989" s="12"/>
      <c r="AR2989" s="12"/>
      <c r="AS2989" s="12"/>
      <c r="AZ2989" s="49"/>
      <c r="BA2989" s="30"/>
      <c r="BB2989" s="12"/>
      <c r="BF2989" s="12"/>
      <c r="BG2989" s="12"/>
      <c r="BH2989" s="12"/>
      <c r="BO2989" s="7"/>
      <c r="BP2989" s="7"/>
      <c r="BQ2989" s="7"/>
      <c r="BU2989" s="7"/>
      <c r="BV2989" s="7"/>
      <c r="BW2989" s="7"/>
      <c r="CD2989" s="7"/>
      <c r="CE2989" s="7"/>
      <c r="CF2989" s="7"/>
      <c r="CJ2989" s="7"/>
      <c r="CK2989" s="7"/>
      <c r="CL2989" s="7"/>
    </row>
    <row r="2990" spans="1:90">
      <c r="A2990" s="11"/>
      <c r="B2990" s="373"/>
      <c r="C2990" s="373"/>
      <c r="D2990" s="373"/>
      <c r="E2990" s="13"/>
      <c r="F2990" s="11"/>
      <c r="G2990" s="25"/>
      <c r="H2990" s="31"/>
      <c r="I2990" s="30"/>
      <c r="M2990" s="25"/>
      <c r="N2990" s="31"/>
      <c r="O2990" s="30"/>
      <c r="V2990" s="12"/>
      <c r="W2990" s="12"/>
      <c r="X2990" s="14"/>
      <c r="AB2990" s="25"/>
      <c r="AC2990" s="12"/>
      <c r="AD2990" s="12"/>
      <c r="AK2990" s="12"/>
      <c r="AL2990" s="30"/>
      <c r="AM2990" s="32"/>
      <c r="AQ2990" s="12"/>
      <c r="AR2990" s="12"/>
      <c r="AS2990" s="12"/>
      <c r="AZ2990" s="49"/>
      <c r="BA2990" s="30"/>
      <c r="BB2990" s="12"/>
      <c r="BF2990" s="12"/>
      <c r="BG2990" s="12"/>
      <c r="BH2990" s="12"/>
      <c r="BO2990" s="7"/>
      <c r="BP2990" s="7"/>
      <c r="BQ2990" s="7"/>
      <c r="BU2990" s="7"/>
      <c r="BV2990" s="7"/>
      <c r="BW2990" s="7"/>
      <c r="CD2990" s="7"/>
      <c r="CE2990" s="7"/>
      <c r="CF2990" s="7"/>
      <c r="CJ2990" s="7"/>
      <c r="CK2990" s="7"/>
      <c r="CL2990" s="7"/>
    </row>
    <row r="2991" spans="1:90">
      <c r="A2991" s="11"/>
      <c r="B2991" s="373"/>
      <c r="C2991" s="373"/>
      <c r="D2991" s="373"/>
      <c r="E2991" s="13"/>
      <c r="F2991" s="11"/>
      <c r="G2991" s="25"/>
      <c r="H2991" s="31"/>
      <c r="I2991" s="30"/>
      <c r="M2991" s="25"/>
      <c r="N2991" s="31"/>
      <c r="O2991" s="30"/>
      <c r="V2991" s="12"/>
      <c r="W2991" s="12"/>
      <c r="X2991" s="14"/>
      <c r="AB2991" s="25"/>
      <c r="AC2991" s="12"/>
      <c r="AD2991" s="12"/>
      <c r="AK2991" s="12"/>
      <c r="AL2991" s="30"/>
      <c r="AM2991" s="32"/>
      <c r="AQ2991" s="12"/>
      <c r="AR2991" s="12"/>
      <c r="AS2991" s="12"/>
      <c r="AZ2991" s="49"/>
      <c r="BA2991" s="30"/>
      <c r="BB2991" s="12"/>
      <c r="BF2991" s="12"/>
      <c r="BG2991" s="12"/>
      <c r="BH2991" s="12"/>
      <c r="BO2991" s="7"/>
      <c r="BP2991" s="7"/>
      <c r="BQ2991" s="7"/>
      <c r="BU2991" s="7"/>
      <c r="BV2991" s="7"/>
      <c r="BW2991" s="7"/>
      <c r="CD2991" s="7"/>
      <c r="CE2991" s="7"/>
      <c r="CF2991" s="7"/>
      <c r="CJ2991" s="7"/>
      <c r="CK2991" s="7"/>
      <c r="CL2991" s="7"/>
    </row>
    <row r="2992" spans="1:90">
      <c r="A2992" s="11"/>
      <c r="B2992" s="373"/>
      <c r="C2992" s="373"/>
      <c r="D2992" s="373"/>
      <c r="E2992" s="13"/>
      <c r="F2992" s="11"/>
      <c r="G2992" s="25"/>
      <c r="H2992" s="31"/>
      <c r="I2992" s="30"/>
      <c r="M2992" s="25"/>
      <c r="N2992" s="31"/>
      <c r="O2992" s="30"/>
      <c r="V2992" s="12"/>
      <c r="W2992" s="12"/>
      <c r="X2992" s="14"/>
      <c r="AB2992" s="25"/>
      <c r="AC2992" s="12"/>
      <c r="AD2992" s="12"/>
      <c r="AK2992" s="12"/>
      <c r="AL2992" s="30"/>
      <c r="AM2992" s="32"/>
      <c r="AQ2992" s="12"/>
      <c r="AR2992" s="12"/>
      <c r="AS2992" s="12"/>
      <c r="AZ2992" s="49"/>
      <c r="BA2992" s="30"/>
      <c r="BB2992" s="12"/>
      <c r="BF2992" s="12"/>
      <c r="BG2992" s="12"/>
      <c r="BH2992" s="12"/>
      <c r="BO2992" s="7"/>
      <c r="BP2992" s="7"/>
      <c r="BQ2992" s="7"/>
      <c r="BU2992" s="7"/>
      <c r="BV2992" s="7"/>
      <c r="BW2992" s="7"/>
      <c r="CD2992" s="7"/>
      <c r="CE2992" s="7"/>
      <c r="CF2992" s="7"/>
      <c r="CJ2992" s="7"/>
      <c r="CK2992" s="7"/>
      <c r="CL2992" s="7"/>
    </row>
    <row r="2993" spans="1:90">
      <c r="A2993" s="11"/>
      <c r="B2993" s="373"/>
      <c r="C2993" s="373"/>
      <c r="D2993" s="373"/>
      <c r="E2993" s="13"/>
      <c r="F2993" s="11"/>
      <c r="G2993" s="25"/>
      <c r="H2993" s="31"/>
      <c r="I2993" s="30"/>
      <c r="M2993" s="25"/>
      <c r="N2993" s="31"/>
      <c r="O2993" s="30"/>
      <c r="V2993" s="12"/>
      <c r="W2993" s="12"/>
      <c r="X2993" s="14"/>
      <c r="AB2993" s="25"/>
      <c r="AC2993" s="12"/>
      <c r="AD2993" s="12"/>
      <c r="AK2993" s="12"/>
      <c r="AL2993" s="30"/>
      <c r="AM2993" s="32"/>
      <c r="AQ2993" s="12"/>
      <c r="AR2993" s="12"/>
      <c r="AS2993" s="12"/>
      <c r="AZ2993" s="49"/>
      <c r="BA2993" s="30"/>
      <c r="BB2993" s="12"/>
      <c r="BF2993" s="12"/>
      <c r="BG2993" s="12"/>
      <c r="BH2993" s="12"/>
      <c r="BO2993" s="7"/>
      <c r="BP2993" s="7"/>
      <c r="BQ2993" s="7"/>
      <c r="BU2993" s="7"/>
      <c r="BV2993" s="7"/>
      <c r="BW2993" s="7"/>
      <c r="CD2993" s="7"/>
      <c r="CE2993" s="7"/>
      <c r="CF2993" s="7"/>
      <c r="CJ2993" s="7"/>
      <c r="CK2993" s="7"/>
      <c r="CL2993" s="7"/>
    </row>
    <row r="2994" spans="1:90">
      <c r="A2994" s="11"/>
      <c r="B2994" s="373"/>
      <c r="C2994" s="373"/>
      <c r="D2994" s="373"/>
      <c r="E2994" s="13"/>
      <c r="F2994" s="11"/>
      <c r="G2994" s="25"/>
      <c r="H2994" s="31"/>
      <c r="I2994" s="30"/>
      <c r="M2994" s="25"/>
      <c r="N2994" s="31"/>
      <c r="O2994" s="30"/>
      <c r="V2994" s="12"/>
      <c r="W2994" s="12"/>
      <c r="X2994" s="14"/>
      <c r="AB2994" s="25"/>
      <c r="AC2994" s="12"/>
      <c r="AD2994" s="12"/>
      <c r="AK2994" s="12"/>
      <c r="AL2994" s="30"/>
      <c r="AM2994" s="32"/>
      <c r="AQ2994" s="12"/>
      <c r="AR2994" s="12"/>
      <c r="AS2994" s="12"/>
      <c r="AZ2994" s="49"/>
      <c r="BA2994" s="30"/>
      <c r="BB2994" s="12"/>
      <c r="BF2994" s="12"/>
      <c r="BG2994" s="12"/>
      <c r="BH2994" s="12"/>
      <c r="BO2994" s="7"/>
      <c r="BP2994" s="7"/>
      <c r="BQ2994" s="7"/>
      <c r="BU2994" s="7"/>
      <c r="BV2994" s="7"/>
      <c r="BW2994" s="7"/>
      <c r="CD2994" s="7"/>
      <c r="CE2994" s="7"/>
      <c r="CF2994" s="7"/>
      <c r="CJ2994" s="7"/>
      <c r="CK2994" s="7"/>
      <c r="CL2994" s="7"/>
    </row>
    <row r="2995" spans="1:90">
      <c r="A2995" s="11"/>
      <c r="B2995" s="373"/>
      <c r="C2995" s="373"/>
      <c r="D2995" s="373"/>
      <c r="E2995" s="13"/>
      <c r="F2995" s="11"/>
      <c r="G2995" s="25"/>
      <c r="H2995" s="31"/>
      <c r="I2995" s="30"/>
      <c r="M2995" s="25"/>
      <c r="N2995" s="31"/>
      <c r="O2995" s="30"/>
      <c r="V2995" s="12"/>
      <c r="W2995" s="12"/>
      <c r="X2995" s="14"/>
      <c r="AB2995" s="25"/>
      <c r="AC2995" s="12"/>
      <c r="AD2995" s="12"/>
      <c r="AK2995" s="12"/>
      <c r="AL2995" s="30"/>
      <c r="AM2995" s="32"/>
      <c r="AQ2995" s="12"/>
      <c r="AR2995" s="12"/>
      <c r="AS2995" s="12"/>
      <c r="AZ2995" s="49"/>
      <c r="BA2995" s="30"/>
      <c r="BB2995" s="12"/>
      <c r="BF2995" s="12"/>
      <c r="BG2995" s="12"/>
      <c r="BH2995" s="12"/>
      <c r="BO2995" s="7"/>
      <c r="BP2995" s="7"/>
      <c r="BQ2995" s="7"/>
      <c r="BU2995" s="7"/>
      <c r="BV2995" s="7"/>
      <c r="BW2995" s="7"/>
      <c r="CD2995" s="7"/>
      <c r="CE2995" s="7"/>
      <c r="CF2995" s="7"/>
      <c r="CJ2995" s="7"/>
      <c r="CK2995" s="7"/>
      <c r="CL2995" s="7"/>
    </row>
    <row r="2996" spans="1:90">
      <c r="A2996" s="11"/>
      <c r="B2996" s="373"/>
      <c r="C2996" s="373"/>
      <c r="D2996" s="373"/>
      <c r="E2996" s="13"/>
      <c r="F2996" s="11"/>
      <c r="G2996" s="25"/>
      <c r="H2996" s="31"/>
      <c r="I2996" s="30"/>
      <c r="M2996" s="25"/>
      <c r="N2996" s="31"/>
      <c r="O2996" s="30"/>
      <c r="V2996" s="12"/>
      <c r="W2996" s="12"/>
      <c r="X2996" s="14"/>
      <c r="AB2996" s="25"/>
      <c r="AC2996" s="12"/>
      <c r="AD2996" s="12"/>
      <c r="AK2996" s="12"/>
      <c r="AL2996" s="30"/>
      <c r="AM2996" s="32"/>
      <c r="AQ2996" s="12"/>
      <c r="AR2996" s="12"/>
      <c r="AS2996" s="12"/>
      <c r="AZ2996" s="49"/>
      <c r="BA2996" s="30"/>
      <c r="BB2996" s="12"/>
      <c r="BF2996" s="12"/>
      <c r="BG2996" s="12"/>
      <c r="BH2996" s="12"/>
      <c r="BO2996" s="7"/>
      <c r="BP2996" s="7"/>
      <c r="BQ2996" s="7"/>
      <c r="BU2996" s="7"/>
      <c r="BV2996" s="7"/>
      <c r="BW2996" s="7"/>
      <c r="CD2996" s="7"/>
      <c r="CE2996" s="7"/>
      <c r="CF2996" s="7"/>
      <c r="CJ2996" s="7"/>
      <c r="CK2996" s="7"/>
      <c r="CL2996" s="7"/>
    </row>
    <row r="2997" spans="1:90">
      <c r="A2997" s="11"/>
      <c r="B2997" s="373"/>
      <c r="C2997" s="373"/>
      <c r="D2997" s="373"/>
      <c r="E2997" s="13"/>
      <c r="F2997" s="11"/>
      <c r="G2997" s="25"/>
      <c r="H2997" s="31"/>
      <c r="I2997" s="30"/>
      <c r="M2997" s="25"/>
      <c r="N2997" s="31"/>
      <c r="O2997" s="30"/>
      <c r="V2997" s="12"/>
      <c r="W2997" s="12"/>
      <c r="X2997" s="14"/>
      <c r="AB2997" s="25"/>
      <c r="AC2997" s="12"/>
      <c r="AD2997" s="12"/>
      <c r="AK2997" s="12"/>
      <c r="AL2997" s="30"/>
      <c r="AM2997" s="32"/>
      <c r="AQ2997" s="12"/>
      <c r="AR2997" s="12"/>
      <c r="AS2997" s="12"/>
      <c r="AZ2997" s="49"/>
      <c r="BA2997" s="30"/>
      <c r="BB2997" s="12"/>
      <c r="BF2997" s="12"/>
      <c r="BG2997" s="12"/>
      <c r="BH2997" s="12"/>
      <c r="BO2997" s="7"/>
      <c r="BP2997" s="7"/>
      <c r="BQ2997" s="7"/>
      <c r="BU2997" s="7"/>
      <c r="BV2997" s="7"/>
      <c r="BW2997" s="7"/>
      <c r="CD2997" s="7"/>
      <c r="CE2997" s="7"/>
      <c r="CF2997" s="7"/>
      <c r="CJ2997" s="7"/>
      <c r="CK2997" s="7"/>
      <c r="CL2997" s="7"/>
    </row>
    <row r="2998" spans="1:90">
      <c r="A2998" s="11"/>
      <c r="B2998" s="373"/>
      <c r="C2998" s="373"/>
      <c r="D2998" s="373"/>
      <c r="E2998" s="13"/>
      <c r="F2998" s="11"/>
      <c r="G2998" s="25"/>
      <c r="H2998" s="31"/>
      <c r="I2998" s="30"/>
      <c r="M2998" s="25"/>
      <c r="N2998" s="31"/>
      <c r="O2998" s="30"/>
      <c r="V2998" s="12"/>
      <c r="W2998" s="12"/>
      <c r="X2998" s="14"/>
      <c r="AB2998" s="25"/>
      <c r="AC2998" s="12"/>
      <c r="AD2998" s="12"/>
      <c r="AK2998" s="12"/>
      <c r="AL2998" s="30"/>
      <c r="AM2998" s="32"/>
      <c r="AQ2998" s="12"/>
      <c r="AR2998" s="12"/>
      <c r="AS2998" s="12"/>
      <c r="AZ2998" s="49"/>
      <c r="BA2998" s="30"/>
      <c r="BB2998" s="12"/>
      <c r="BF2998" s="12"/>
      <c r="BG2998" s="12"/>
      <c r="BH2998" s="12"/>
      <c r="BO2998" s="7"/>
      <c r="BP2998" s="7"/>
      <c r="BQ2998" s="7"/>
      <c r="BU2998" s="7"/>
      <c r="BV2998" s="7"/>
      <c r="BW2998" s="7"/>
      <c r="CD2998" s="7"/>
      <c r="CE2998" s="7"/>
      <c r="CF2998" s="7"/>
      <c r="CJ2998" s="7"/>
      <c r="CK2998" s="7"/>
      <c r="CL2998" s="7"/>
    </row>
    <row r="2999" spans="1:90">
      <c r="A2999" s="11"/>
      <c r="B2999" s="373"/>
      <c r="C2999" s="373"/>
      <c r="D2999" s="373"/>
      <c r="E2999" s="13"/>
      <c r="F2999" s="11"/>
      <c r="G2999" s="25"/>
      <c r="H2999" s="31"/>
      <c r="I2999" s="30"/>
      <c r="M2999" s="25"/>
      <c r="N2999" s="31"/>
      <c r="O2999" s="30"/>
      <c r="V2999" s="12"/>
      <c r="W2999" s="12"/>
      <c r="X2999" s="14"/>
      <c r="AB2999" s="25"/>
      <c r="AC2999" s="12"/>
      <c r="AD2999" s="12"/>
      <c r="AK2999" s="12"/>
      <c r="AL2999" s="30"/>
      <c r="AM2999" s="32"/>
      <c r="AQ2999" s="12"/>
      <c r="AR2999" s="12"/>
      <c r="AS2999" s="12"/>
      <c r="AZ2999" s="49"/>
      <c r="BA2999" s="30"/>
      <c r="BB2999" s="12"/>
      <c r="BF2999" s="12"/>
      <c r="BG2999" s="12"/>
      <c r="BH2999" s="12"/>
      <c r="BO2999" s="7"/>
      <c r="BP2999" s="7"/>
      <c r="BQ2999" s="7"/>
      <c r="BU2999" s="7"/>
      <c r="BV2999" s="7"/>
      <c r="BW2999" s="7"/>
      <c r="CD2999" s="7"/>
      <c r="CE2999" s="7"/>
      <c r="CF2999" s="7"/>
      <c r="CJ2999" s="7"/>
      <c r="CK2999" s="7"/>
      <c r="CL2999" s="7"/>
    </row>
    <row r="3000" spans="1:90">
      <c r="A3000" s="11"/>
      <c r="B3000" s="373"/>
      <c r="C3000" s="373"/>
      <c r="D3000" s="373"/>
      <c r="E3000" s="13"/>
      <c r="F3000" s="11"/>
      <c r="G3000" s="25"/>
      <c r="H3000" s="31"/>
      <c r="I3000" s="30"/>
      <c r="M3000" s="25"/>
      <c r="N3000" s="31"/>
      <c r="O3000" s="30"/>
      <c r="V3000" s="12"/>
      <c r="W3000" s="12"/>
      <c r="X3000" s="14"/>
      <c r="AB3000" s="25"/>
      <c r="AC3000" s="12"/>
      <c r="AD3000" s="12"/>
      <c r="AK3000" s="12"/>
      <c r="AL3000" s="30"/>
      <c r="AM3000" s="32"/>
      <c r="AQ3000" s="12"/>
      <c r="AR3000" s="12"/>
      <c r="AS3000" s="12"/>
      <c r="AZ3000" s="49"/>
      <c r="BA3000" s="30"/>
      <c r="BB3000" s="12"/>
      <c r="BF3000" s="12"/>
      <c r="BG3000" s="12"/>
      <c r="BH3000" s="12"/>
      <c r="BO3000" s="7"/>
      <c r="BP3000" s="7"/>
      <c r="BQ3000" s="7"/>
      <c r="BU3000" s="7"/>
      <c r="BV3000" s="7"/>
      <c r="BW3000" s="7"/>
      <c r="CD3000" s="7"/>
      <c r="CE3000" s="7"/>
      <c r="CF3000" s="7"/>
      <c r="CJ3000" s="7"/>
      <c r="CK3000" s="7"/>
      <c r="CL3000" s="7"/>
    </row>
    <row r="3001" spans="1:90">
      <c r="A3001" s="11"/>
      <c r="B3001" s="373"/>
      <c r="C3001" s="373"/>
      <c r="D3001" s="373"/>
      <c r="E3001" s="13"/>
      <c r="F3001" s="11"/>
      <c r="G3001" s="25"/>
      <c r="H3001" s="31"/>
      <c r="I3001" s="30"/>
      <c r="M3001" s="25"/>
      <c r="N3001" s="31"/>
      <c r="O3001" s="30"/>
      <c r="V3001" s="12"/>
      <c r="W3001" s="12"/>
      <c r="X3001" s="14"/>
      <c r="AB3001" s="25"/>
      <c r="AC3001" s="12"/>
      <c r="AD3001" s="12"/>
      <c r="AK3001" s="12"/>
      <c r="AL3001" s="30"/>
      <c r="AM3001" s="32"/>
      <c r="AQ3001" s="12"/>
      <c r="AR3001" s="12"/>
      <c r="AS3001" s="12"/>
      <c r="AZ3001" s="49"/>
      <c r="BA3001" s="30"/>
      <c r="BB3001" s="12"/>
      <c r="BF3001" s="12"/>
      <c r="BG3001" s="12"/>
      <c r="BH3001" s="12"/>
      <c r="BO3001" s="7"/>
      <c r="BP3001" s="7"/>
      <c r="BQ3001" s="7"/>
      <c r="BU3001" s="7"/>
      <c r="BV3001" s="7"/>
      <c r="BW3001" s="7"/>
      <c r="CD3001" s="7"/>
      <c r="CE3001" s="7"/>
      <c r="CF3001" s="7"/>
      <c r="CJ3001" s="7"/>
      <c r="CK3001" s="7"/>
      <c r="CL3001" s="7"/>
    </row>
    <row r="3002" spans="1:90">
      <c r="A3002" s="11"/>
      <c r="B3002" s="373"/>
      <c r="C3002" s="373"/>
      <c r="D3002" s="373"/>
      <c r="E3002" s="13"/>
      <c r="F3002" s="11"/>
      <c r="G3002" s="25"/>
      <c r="H3002" s="31"/>
      <c r="I3002" s="30"/>
      <c r="M3002" s="25"/>
      <c r="N3002" s="31"/>
      <c r="O3002" s="30"/>
      <c r="V3002" s="12"/>
      <c r="W3002" s="12"/>
      <c r="X3002" s="14"/>
      <c r="AB3002" s="25"/>
      <c r="AC3002" s="12"/>
      <c r="AD3002" s="12"/>
      <c r="AK3002" s="12"/>
      <c r="AL3002" s="30"/>
      <c r="AM3002" s="32"/>
      <c r="AQ3002" s="12"/>
      <c r="AR3002" s="12"/>
      <c r="AS3002" s="12"/>
      <c r="AZ3002" s="49"/>
      <c r="BA3002" s="30"/>
      <c r="BB3002" s="12"/>
      <c r="BF3002" s="12"/>
      <c r="BG3002" s="12"/>
      <c r="BH3002" s="12"/>
      <c r="BO3002" s="7"/>
      <c r="BP3002" s="7"/>
      <c r="BQ3002" s="7"/>
      <c r="BU3002" s="7"/>
      <c r="BV3002" s="7"/>
      <c r="BW3002" s="7"/>
      <c r="CD3002" s="7"/>
      <c r="CE3002" s="7"/>
      <c r="CF3002" s="7"/>
      <c r="CJ3002" s="7"/>
      <c r="CK3002" s="7"/>
      <c r="CL3002" s="7"/>
    </row>
    <row r="3003" spans="1:90">
      <c r="A3003" s="11"/>
      <c r="B3003" s="373"/>
      <c r="C3003" s="373"/>
      <c r="D3003" s="373"/>
      <c r="E3003" s="13"/>
      <c r="F3003" s="11"/>
      <c r="G3003" s="25"/>
      <c r="H3003" s="31"/>
      <c r="I3003" s="30"/>
      <c r="M3003" s="25"/>
      <c r="N3003" s="31"/>
      <c r="O3003" s="30"/>
      <c r="V3003" s="12"/>
      <c r="W3003" s="12"/>
      <c r="X3003" s="14"/>
      <c r="AB3003" s="25"/>
      <c r="AC3003" s="12"/>
      <c r="AD3003" s="12"/>
      <c r="AK3003" s="12"/>
      <c r="AL3003" s="30"/>
      <c r="AM3003" s="32"/>
      <c r="AQ3003" s="12"/>
      <c r="AR3003" s="12"/>
      <c r="AS3003" s="12"/>
      <c r="AZ3003" s="49"/>
      <c r="BA3003" s="30"/>
      <c r="BB3003" s="12"/>
      <c r="BF3003" s="12"/>
      <c r="BG3003" s="12"/>
      <c r="BH3003" s="12"/>
      <c r="BO3003" s="7"/>
      <c r="BP3003" s="7"/>
      <c r="BQ3003" s="7"/>
      <c r="BU3003" s="7"/>
      <c r="BV3003" s="7"/>
      <c r="BW3003" s="7"/>
      <c r="CD3003" s="7"/>
      <c r="CE3003" s="7"/>
      <c r="CF3003" s="7"/>
      <c r="CJ3003" s="7"/>
      <c r="CK3003" s="7"/>
      <c r="CL3003" s="7"/>
    </row>
    <row r="3004" spans="1:90">
      <c r="A3004" s="11"/>
      <c r="B3004" s="373"/>
      <c r="C3004" s="373"/>
      <c r="D3004" s="373"/>
      <c r="E3004" s="13"/>
      <c r="F3004" s="11"/>
      <c r="G3004" s="25"/>
      <c r="H3004" s="31"/>
      <c r="I3004" s="30"/>
      <c r="M3004" s="25"/>
      <c r="N3004" s="31"/>
      <c r="O3004" s="30"/>
      <c r="V3004" s="12"/>
      <c r="W3004" s="12"/>
      <c r="X3004" s="14"/>
      <c r="AB3004" s="25"/>
      <c r="AC3004" s="12"/>
      <c r="AD3004" s="12"/>
      <c r="AK3004" s="12"/>
      <c r="AL3004" s="30"/>
      <c r="AM3004" s="32"/>
      <c r="AQ3004" s="12"/>
      <c r="AR3004" s="12"/>
      <c r="AS3004" s="12"/>
      <c r="AZ3004" s="49"/>
      <c r="BA3004" s="30"/>
      <c r="BB3004" s="12"/>
      <c r="BF3004" s="12"/>
      <c r="BG3004" s="12"/>
      <c r="BH3004" s="12"/>
      <c r="BO3004" s="7"/>
      <c r="BP3004" s="7"/>
      <c r="BQ3004" s="7"/>
      <c r="BU3004" s="7"/>
      <c r="BV3004" s="7"/>
      <c r="BW3004" s="7"/>
      <c r="CD3004" s="7"/>
      <c r="CE3004" s="7"/>
      <c r="CF3004" s="7"/>
      <c r="CJ3004" s="7"/>
      <c r="CK3004" s="7"/>
      <c r="CL3004" s="7"/>
    </row>
    <row r="3005" spans="1:90">
      <c r="A3005" s="11"/>
      <c r="B3005" s="373"/>
      <c r="C3005" s="373"/>
      <c r="D3005" s="373"/>
      <c r="E3005" s="13"/>
      <c r="F3005" s="11"/>
      <c r="G3005" s="25"/>
      <c r="H3005" s="31"/>
      <c r="I3005" s="30"/>
      <c r="M3005" s="25"/>
      <c r="N3005" s="31"/>
      <c r="O3005" s="30"/>
      <c r="V3005" s="12"/>
      <c r="W3005" s="12"/>
      <c r="X3005" s="14"/>
      <c r="AB3005" s="25"/>
      <c r="AC3005" s="12"/>
      <c r="AD3005" s="12"/>
      <c r="AK3005" s="12"/>
      <c r="AL3005" s="30"/>
      <c r="AM3005" s="32"/>
      <c r="AQ3005" s="12"/>
      <c r="AR3005" s="12"/>
      <c r="AS3005" s="12"/>
      <c r="AZ3005" s="49"/>
      <c r="BA3005" s="30"/>
      <c r="BB3005" s="12"/>
      <c r="BF3005" s="12"/>
      <c r="BG3005" s="12"/>
      <c r="BH3005" s="12"/>
      <c r="BO3005" s="7"/>
      <c r="BP3005" s="7"/>
      <c r="BQ3005" s="7"/>
      <c r="BU3005" s="7"/>
      <c r="BV3005" s="7"/>
      <c r="BW3005" s="7"/>
      <c r="CD3005" s="7"/>
      <c r="CE3005" s="7"/>
      <c r="CF3005" s="7"/>
      <c r="CJ3005" s="7"/>
      <c r="CK3005" s="7"/>
      <c r="CL3005" s="7"/>
    </row>
    <row r="3006" spans="1:90">
      <c r="A3006" s="11"/>
      <c r="B3006" s="373"/>
      <c r="C3006" s="373"/>
      <c r="D3006" s="373"/>
      <c r="E3006" s="13"/>
      <c r="F3006" s="11"/>
      <c r="G3006" s="25"/>
      <c r="H3006" s="31"/>
      <c r="I3006" s="30"/>
      <c r="M3006" s="25"/>
      <c r="N3006" s="31"/>
      <c r="O3006" s="30"/>
      <c r="V3006" s="12"/>
      <c r="W3006" s="12"/>
      <c r="X3006" s="14"/>
      <c r="AB3006" s="25"/>
      <c r="AC3006" s="12"/>
      <c r="AD3006" s="12"/>
      <c r="AK3006" s="12"/>
      <c r="AL3006" s="30"/>
      <c r="AM3006" s="32"/>
      <c r="AQ3006" s="12"/>
      <c r="AR3006" s="12"/>
      <c r="AS3006" s="12"/>
      <c r="AZ3006" s="49"/>
      <c r="BA3006" s="30"/>
      <c r="BB3006" s="12"/>
      <c r="BF3006" s="12"/>
      <c r="BG3006" s="12"/>
      <c r="BH3006" s="12"/>
      <c r="BO3006" s="7"/>
      <c r="BP3006" s="7"/>
      <c r="BQ3006" s="7"/>
      <c r="BU3006" s="7"/>
      <c r="BV3006" s="7"/>
      <c r="BW3006" s="7"/>
      <c r="CD3006" s="7"/>
      <c r="CE3006" s="7"/>
      <c r="CF3006" s="7"/>
      <c r="CJ3006" s="7"/>
      <c r="CK3006" s="7"/>
      <c r="CL3006" s="7"/>
    </row>
    <row r="3007" spans="1:90">
      <c r="A3007" s="11"/>
      <c r="B3007" s="373"/>
      <c r="C3007" s="373"/>
      <c r="D3007" s="373"/>
      <c r="E3007" s="13"/>
      <c r="F3007" s="11"/>
      <c r="G3007" s="25"/>
      <c r="H3007" s="31"/>
      <c r="I3007" s="30"/>
      <c r="M3007" s="25"/>
      <c r="N3007" s="31"/>
      <c r="O3007" s="30"/>
      <c r="V3007" s="12"/>
      <c r="W3007" s="12"/>
      <c r="X3007" s="14"/>
      <c r="AB3007" s="25"/>
      <c r="AC3007" s="12"/>
      <c r="AD3007" s="12"/>
      <c r="AK3007" s="12"/>
      <c r="AL3007" s="30"/>
      <c r="AM3007" s="32"/>
      <c r="AQ3007" s="12"/>
      <c r="AR3007" s="12"/>
      <c r="AS3007" s="12"/>
      <c r="AZ3007" s="49"/>
      <c r="BA3007" s="30"/>
      <c r="BB3007" s="12"/>
      <c r="BF3007" s="12"/>
      <c r="BG3007" s="12"/>
      <c r="BH3007" s="12"/>
      <c r="BO3007" s="7"/>
      <c r="BP3007" s="7"/>
      <c r="BQ3007" s="7"/>
      <c r="BU3007" s="7"/>
      <c r="BV3007" s="7"/>
      <c r="BW3007" s="7"/>
      <c r="CD3007" s="7"/>
      <c r="CE3007" s="7"/>
      <c r="CF3007" s="7"/>
      <c r="CJ3007" s="7"/>
      <c r="CK3007" s="7"/>
      <c r="CL3007" s="7"/>
    </row>
    <row r="3008" spans="1:90">
      <c r="A3008" s="11"/>
      <c r="B3008" s="373"/>
      <c r="C3008" s="373"/>
      <c r="D3008" s="373"/>
      <c r="E3008" s="13"/>
      <c r="F3008" s="11"/>
      <c r="G3008" s="25"/>
      <c r="H3008" s="31"/>
      <c r="I3008" s="30"/>
      <c r="M3008" s="25"/>
      <c r="N3008" s="31"/>
      <c r="O3008" s="30"/>
      <c r="V3008" s="12"/>
      <c r="W3008" s="12"/>
      <c r="X3008" s="14"/>
      <c r="AB3008" s="25"/>
      <c r="AC3008" s="12"/>
      <c r="AD3008" s="12"/>
      <c r="AK3008" s="12"/>
      <c r="AL3008" s="30"/>
      <c r="AM3008" s="32"/>
      <c r="AQ3008" s="12"/>
      <c r="AR3008" s="12"/>
      <c r="AS3008" s="12"/>
      <c r="AZ3008" s="49"/>
      <c r="BA3008" s="30"/>
      <c r="BB3008" s="12"/>
      <c r="BF3008" s="12"/>
      <c r="BG3008" s="12"/>
      <c r="BH3008" s="12"/>
      <c r="BO3008" s="7"/>
      <c r="BP3008" s="7"/>
      <c r="BQ3008" s="7"/>
      <c r="BU3008" s="7"/>
      <c r="BV3008" s="7"/>
      <c r="BW3008" s="7"/>
      <c r="CD3008" s="7"/>
      <c r="CE3008" s="7"/>
      <c r="CF3008" s="7"/>
      <c r="CJ3008" s="7"/>
      <c r="CK3008" s="7"/>
      <c r="CL3008" s="7"/>
    </row>
    <row r="3009" spans="1:90">
      <c r="A3009" s="11"/>
      <c r="B3009" s="373"/>
      <c r="C3009" s="373"/>
      <c r="D3009" s="373"/>
      <c r="E3009" s="13"/>
      <c r="F3009" s="11"/>
      <c r="G3009" s="25"/>
      <c r="H3009" s="31"/>
      <c r="I3009" s="30"/>
      <c r="M3009" s="25"/>
      <c r="N3009" s="31"/>
      <c r="O3009" s="30"/>
      <c r="V3009" s="12"/>
      <c r="W3009" s="12"/>
      <c r="X3009" s="14"/>
      <c r="AB3009" s="25"/>
      <c r="AC3009" s="12"/>
      <c r="AD3009" s="12"/>
      <c r="AK3009" s="12"/>
      <c r="AL3009" s="30"/>
      <c r="AM3009" s="32"/>
      <c r="AQ3009" s="12"/>
      <c r="AR3009" s="12"/>
      <c r="AS3009" s="12"/>
      <c r="AZ3009" s="49"/>
      <c r="BA3009" s="30"/>
      <c r="BB3009" s="12"/>
      <c r="BF3009" s="12"/>
      <c r="BG3009" s="12"/>
      <c r="BH3009" s="12"/>
      <c r="BO3009" s="7"/>
      <c r="BP3009" s="7"/>
      <c r="BQ3009" s="7"/>
      <c r="BU3009" s="7"/>
      <c r="BV3009" s="7"/>
      <c r="BW3009" s="7"/>
      <c r="CD3009" s="7"/>
      <c r="CE3009" s="7"/>
      <c r="CF3009" s="7"/>
      <c r="CJ3009" s="7"/>
      <c r="CK3009" s="7"/>
      <c r="CL3009" s="7"/>
    </row>
    <row r="3010" spans="1:90">
      <c r="A3010" s="11"/>
      <c r="B3010" s="373"/>
      <c r="C3010" s="373"/>
      <c r="D3010" s="373"/>
      <c r="E3010" s="13"/>
      <c r="F3010" s="11"/>
      <c r="G3010" s="25"/>
      <c r="H3010" s="31"/>
      <c r="I3010" s="30"/>
      <c r="M3010" s="25"/>
      <c r="N3010" s="31"/>
      <c r="O3010" s="30"/>
      <c r="V3010" s="12"/>
      <c r="W3010" s="12"/>
      <c r="X3010" s="14"/>
      <c r="AB3010" s="25"/>
      <c r="AC3010" s="12"/>
      <c r="AD3010" s="12"/>
      <c r="AK3010" s="12"/>
      <c r="AL3010" s="30"/>
      <c r="AM3010" s="32"/>
      <c r="AQ3010" s="12"/>
      <c r="AR3010" s="12"/>
      <c r="AS3010" s="12"/>
      <c r="AZ3010" s="49"/>
      <c r="BA3010" s="30"/>
      <c r="BB3010" s="12"/>
      <c r="BF3010" s="12"/>
      <c r="BG3010" s="12"/>
      <c r="BH3010" s="12"/>
      <c r="BO3010" s="7"/>
      <c r="BP3010" s="7"/>
      <c r="BQ3010" s="7"/>
      <c r="BU3010" s="7"/>
      <c r="BV3010" s="7"/>
      <c r="BW3010" s="7"/>
      <c r="CD3010" s="7"/>
      <c r="CE3010" s="7"/>
      <c r="CF3010" s="7"/>
      <c r="CJ3010" s="7"/>
      <c r="CK3010" s="7"/>
      <c r="CL3010" s="7"/>
    </row>
    <row r="3011" spans="1:90">
      <c r="A3011" s="11"/>
      <c r="B3011" s="373"/>
      <c r="C3011" s="373"/>
      <c r="D3011" s="373"/>
      <c r="E3011" s="13"/>
      <c r="F3011" s="11"/>
      <c r="G3011" s="25"/>
      <c r="H3011" s="31"/>
      <c r="I3011" s="30"/>
      <c r="M3011" s="25"/>
      <c r="N3011" s="31"/>
      <c r="O3011" s="30"/>
      <c r="V3011" s="12"/>
      <c r="W3011" s="12"/>
      <c r="X3011" s="14"/>
      <c r="AB3011" s="25"/>
      <c r="AC3011" s="12"/>
      <c r="AD3011" s="12"/>
      <c r="AK3011" s="12"/>
      <c r="AL3011" s="30"/>
      <c r="AM3011" s="32"/>
      <c r="AQ3011" s="12"/>
      <c r="AR3011" s="12"/>
      <c r="AS3011" s="12"/>
      <c r="AZ3011" s="49"/>
      <c r="BA3011" s="30"/>
      <c r="BB3011" s="12"/>
      <c r="BF3011" s="12"/>
      <c r="BG3011" s="12"/>
      <c r="BH3011" s="12"/>
      <c r="BO3011" s="7"/>
      <c r="BP3011" s="7"/>
      <c r="BQ3011" s="7"/>
      <c r="BU3011" s="7"/>
      <c r="BV3011" s="7"/>
      <c r="BW3011" s="7"/>
      <c r="CD3011" s="7"/>
      <c r="CE3011" s="7"/>
      <c r="CF3011" s="7"/>
      <c r="CJ3011" s="7"/>
      <c r="CK3011" s="7"/>
      <c r="CL3011" s="7"/>
    </row>
    <row r="3012" spans="1:90">
      <c r="A3012" s="11"/>
      <c r="B3012" s="373"/>
      <c r="C3012" s="373"/>
      <c r="D3012" s="373"/>
      <c r="E3012" s="13"/>
      <c r="F3012" s="11"/>
      <c r="G3012" s="25"/>
      <c r="H3012" s="31"/>
      <c r="I3012" s="30"/>
      <c r="M3012" s="25"/>
      <c r="N3012" s="31"/>
      <c r="O3012" s="30"/>
      <c r="V3012" s="12"/>
      <c r="W3012" s="12"/>
      <c r="X3012" s="14"/>
      <c r="AB3012" s="25"/>
      <c r="AC3012" s="12"/>
      <c r="AD3012" s="12"/>
      <c r="AK3012" s="12"/>
      <c r="AL3012" s="30"/>
      <c r="AM3012" s="32"/>
      <c r="AQ3012" s="12"/>
      <c r="AR3012" s="12"/>
      <c r="AS3012" s="12"/>
      <c r="AZ3012" s="49"/>
      <c r="BA3012" s="30"/>
      <c r="BB3012" s="12"/>
      <c r="BF3012" s="12"/>
      <c r="BG3012" s="12"/>
      <c r="BH3012" s="12"/>
      <c r="BO3012" s="7"/>
      <c r="BP3012" s="7"/>
      <c r="BQ3012" s="7"/>
      <c r="BU3012" s="7"/>
      <c r="BV3012" s="7"/>
      <c r="BW3012" s="7"/>
      <c r="CD3012" s="7"/>
      <c r="CE3012" s="7"/>
      <c r="CF3012" s="7"/>
      <c r="CJ3012" s="7"/>
      <c r="CK3012" s="7"/>
      <c r="CL3012" s="7"/>
    </row>
    <row r="3013" spans="1:90">
      <c r="A3013" s="11"/>
      <c r="B3013" s="373"/>
      <c r="C3013" s="373"/>
      <c r="D3013" s="373"/>
      <c r="E3013" s="13"/>
      <c r="F3013" s="11"/>
      <c r="G3013" s="25"/>
      <c r="H3013" s="31"/>
      <c r="I3013" s="30"/>
      <c r="M3013" s="25"/>
      <c r="N3013" s="31"/>
      <c r="O3013" s="30"/>
      <c r="V3013" s="12"/>
      <c r="W3013" s="12"/>
      <c r="X3013" s="14"/>
      <c r="AB3013" s="25"/>
      <c r="AC3013" s="12"/>
      <c r="AD3013" s="12"/>
      <c r="AK3013" s="12"/>
      <c r="AL3013" s="30"/>
      <c r="AM3013" s="32"/>
      <c r="AQ3013" s="12"/>
      <c r="AR3013" s="12"/>
      <c r="AS3013" s="12"/>
      <c r="AZ3013" s="49"/>
      <c r="BA3013" s="30"/>
      <c r="BB3013" s="12"/>
      <c r="BF3013" s="12"/>
      <c r="BG3013" s="12"/>
      <c r="BH3013" s="12"/>
      <c r="BO3013" s="7"/>
      <c r="BP3013" s="7"/>
      <c r="BQ3013" s="7"/>
      <c r="BU3013" s="7"/>
      <c r="BV3013" s="7"/>
      <c r="BW3013" s="7"/>
      <c r="CD3013" s="7"/>
      <c r="CE3013" s="7"/>
      <c r="CF3013" s="7"/>
      <c r="CJ3013" s="7"/>
      <c r="CK3013" s="7"/>
      <c r="CL3013" s="7"/>
    </row>
    <row r="3014" spans="1:90">
      <c r="A3014" s="11"/>
      <c r="B3014" s="373"/>
      <c r="C3014" s="373"/>
      <c r="D3014" s="373"/>
      <c r="E3014" s="13"/>
      <c r="F3014" s="11"/>
      <c r="G3014" s="25"/>
      <c r="H3014" s="31"/>
      <c r="I3014" s="30"/>
      <c r="M3014" s="25"/>
      <c r="N3014" s="31"/>
      <c r="O3014" s="30"/>
      <c r="V3014" s="12"/>
      <c r="W3014" s="12"/>
      <c r="X3014" s="14"/>
      <c r="AB3014" s="25"/>
      <c r="AC3014" s="12"/>
      <c r="AD3014" s="12"/>
      <c r="AK3014" s="12"/>
      <c r="AL3014" s="30"/>
      <c r="AM3014" s="32"/>
      <c r="AQ3014" s="12"/>
      <c r="AR3014" s="12"/>
      <c r="AS3014" s="12"/>
      <c r="AZ3014" s="49"/>
      <c r="BA3014" s="30"/>
      <c r="BB3014" s="12"/>
      <c r="BF3014" s="12"/>
      <c r="BG3014" s="12"/>
      <c r="BH3014" s="12"/>
      <c r="BO3014" s="7"/>
      <c r="BP3014" s="7"/>
      <c r="BQ3014" s="7"/>
      <c r="BU3014" s="7"/>
      <c r="BV3014" s="7"/>
      <c r="BW3014" s="7"/>
      <c r="CD3014" s="7"/>
      <c r="CE3014" s="7"/>
      <c r="CF3014" s="7"/>
      <c r="CJ3014" s="7"/>
      <c r="CK3014" s="7"/>
      <c r="CL3014" s="7"/>
    </row>
    <row r="3015" spans="1:90">
      <c r="A3015" s="11"/>
      <c r="B3015" s="373"/>
      <c r="C3015" s="373"/>
      <c r="D3015" s="373"/>
      <c r="E3015" s="13"/>
      <c r="F3015" s="11"/>
      <c r="G3015" s="25"/>
      <c r="H3015" s="31"/>
      <c r="I3015" s="30"/>
      <c r="M3015" s="25"/>
      <c r="N3015" s="31"/>
      <c r="O3015" s="30"/>
      <c r="V3015" s="12"/>
      <c r="W3015" s="12"/>
      <c r="X3015" s="14"/>
      <c r="AB3015" s="25"/>
      <c r="AC3015" s="12"/>
      <c r="AD3015" s="12"/>
      <c r="AK3015" s="12"/>
      <c r="AL3015" s="30"/>
      <c r="AM3015" s="32"/>
      <c r="AQ3015" s="12"/>
      <c r="AR3015" s="12"/>
      <c r="AS3015" s="12"/>
      <c r="AZ3015" s="49"/>
      <c r="BA3015" s="30"/>
      <c r="BB3015" s="12"/>
      <c r="BF3015" s="12"/>
      <c r="BG3015" s="12"/>
      <c r="BH3015" s="12"/>
      <c r="BO3015" s="7"/>
      <c r="BP3015" s="7"/>
      <c r="BQ3015" s="7"/>
      <c r="BU3015" s="7"/>
      <c r="BV3015" s="7"/>
      <c r="BW3015" s="7"/>
      <c r="CD3015" s="7"/>
      <c r="CE3015" s="7"/>
      <c r="CF3015" s="7"/>
      <c r="CJ3015" s="7"/>
      <c r="CK3015" s="7"/>
      <c r="CL3015" s="7"/>
    </row>
    <row r="3016" spans="1:90">
      <c r="A3016" s="11"/>
      <c r="B3016" s="373"/>
      <c r="C3016" s="373"/>
      <c r="D3016" s="373"/>
      <c r="E3016" s="13"/>
      <c r="F3016" s="11"/>
      <c r="G3016" s="25"/>
      <c r="H3016" s="31"/>
      <c r="I3016" s="30"/>
      <c r="M3016" s="25"/>
      <c r="N3016" s="31"/>
      <c r="O3016" s="30"/>
      <c r="V3016" s="12"/>
      <c r="W3016" s="12"/>
      <c r="X3016" s="14"/>
      <c r="AB3016" s="25"/>
      <c r="AC3016" s="12"/>
      <c r="AD3016" s="12"/>
      <c r="AK3016" s="12"/>
      <c r="AL3016" s="30"/>
      <c r="AM3016" s="32"/>
      <c r="AQ3016" s="12"/>
      <c r="AR3016" s="12"/>
      <c r="AS3016" s="12"/>
      <c r="AZ3016" s="49"/>
      <c r="BA3016" s="30"/>
      <c r="BB3016" s="12"/>
      <c r="BF3016" s="12"/>
      <c r="BG3016" s="12"/>
      <c r="BH3016" s="12"/>
      <c r="BO3016" s="7"/>
      <c r="BP3016" s="7"/>
      <c r="BQ3016" s="7"/>
      <c r="BU3016" s="7"/>
      <c r="BV3016" s="7"/>
      <c r="BW3016" s="7"/>
      <c r="CD3016" s="7"/>
      <c r="CE3016" s="7"/>
      <c r="CF3016" s="7"/>
      <c r="CJ3016" s="7"/>
      <c r="CK3016" s="7"/>
      <c r="CL3016" s="7"/>
    </row>
    <row r="3017" spans="1:90">
      <c r="A3017" s="11"/>
      <c r="B3017" s="373"/>
      <c r="C3017" s="373"/>
      <c r="D3017" s="373"/>
      <c r="E3017" s="13"/>
      <c r="F3017" s="11"/>
      <c r="G3017" s="25"/>
      <c r="H3017" s="31"/>
      <c r="I3017" s="30"/>
      <c r="M3017" s="25"/>
      <c r="N3017" s="31"/>
      <c r="O3017" s="30"/>
      <c r="V3017" s="12"/>
      <c r="W3017" s="12"/>
      <c r="X3017" s="14"/>
      <c r="AB3017" s="25"/>
      <c r="AC3017" s="12"/>
      <c r="AD3017" s="12"/>
      <c r="AK3017" s="12"/>
      <c r="AL3017" s="30"/>
      <c r="AM3017" s="32"/>
      <c r="AQ3017" s="12"/>
      <c r="AR3017" s="12"/>
      <c r="AS3017" s="12"/>
      <c r="AZ3017" s="49"/>
      <c r="BA3017" s="30"/>
      <c r="BB3017" s="12"/>
      <c r="BF3017" s="12"/>
      <c r="BG3017" s="12"/>
      <c r="BH3017" s="12"/>
      <c r="BO3017" s="7"/>
      <c r="BP3017" s="7"/>
      <c r="BQ3017" s="7"/>
      <c r="BU3017" s="7"/>
      <c r="BV3017" s="7"/>
      <c r="BW3017" s="7"/>
      <c r="CD3017" s="7"/>
      <c r="CE3017" s="7"/>
      <c r="CF3017" s="7"/>
      <c r="CJ3017" s="7"/>
      <c r="CK3017" s="7"/>
      <c r="CL3017" s="7"/>
    </row>
    <row r="3018" spans="1:90">
      <c r="A3018" s="11"/>
      <c r="B3018" s="373"/>
      <c r="C3018" s="373"/>
      <c r="D3018" s="373"/>
      <c r="E3018" s="13"/>
      <c r="F3018" s="11"/>
      <c r="G3018" s="25"/>
      <c r="H3018" s="31"/>
      <c r="I3018" s="30"/>
      <c r="M3018" s="25"/>
      <c r="N3018" s="31"/>
      <c r="O3018" s="30"/>
      <c r="V3018" s="12"/>
      <c r="W3018" s="12"/>
      <c r="X3018" s="14"/>
      <c r="AB3018" s="25"/>
      <c r="AC3018" s="12"/>
      <c r="AD3018" s="12"/>
      <c r="AK3018" s="12"/>
      <c r="AL3018" s="30"/>
      <c r="AM3018" s="32"/>
      <c r="AQ3018" s="12"/>
      <c r="AR3018" s="12"/>
      <c r="AS3018" s="12"/>
      <c r="AZ3018" s="49"/>
      <c r="BA3018" s="30"/>
      <c r="BB3018" s="12"/>
      <c r="BF3018" s="12"/>
      <c r="BG3018" s="12"/>
      <c r="BH3018" s="12"/>
      <c r="BO3018" s="7"/>
      <c r="BP3018" s="7"/>
      <c r="BQ3018" s="7"/>
      <c r="BU3018" s="7"/>
      <c r="BV3018" s="7"/>
      <c r="BW3018" s="7"/>
      <c r="CD3018" s="7"/>
      <c r="CE3018" s="7"/>
      <c r="CF3018" s="7"/>
      <c r="CJ3018" s="7"/>
      <c r="CK3018" s="7"/>
      <c r="CL3018" s="7"/>
    </row>
    <row r="3019" spans="1:90">
      <c r="A3019" s="11"/>
      <c r="B3019" s="373"/>
      <c r="C3019" s="373"/>
      <c r="D3019" s="373"/>
      <c r="E3019" s="13"/>
      <c r="F3019" s="11"/>
      <c r="G3019" s="25"/>
      <c r="H3019" s="31"/>
      <c r="I3019" s="30"/>
      <c r="M3019" s="25"/>
      <c r="N3019" s="31"/>
      <c r="O3019" s="30"/>
      <c r="V3019" s="12"/>
      <c r="W3019" s="12"/>
      <c r="X3019" s="14"/>
      <c r="AB3019" s="25"/>
      <c r="AC3019" s="12"/>
      <c r="AD3019" s="12"/>
      <c r="AK3019" s="12"/>
      <c r="AL3019" s="30"/>
      <c r="AM3019" s="32"/>
      <c r="AQ3019" s="12"/>
      <c r="AR3019" s="12"/>
      <c r="AS3019" s="12"/>
      <c r="AZ3019" s="49"/>
      <c r="BA3019" s="30"/>
      <c r="BB3019" s="12"/>
      <c r="BF3019" s="12"/>
      <c r="BG3019" s="12"/>
      <c r="BH3019" s="12"/>
      <c r="BO3019" s="7"/>
      <c r="BP3019" s="7"/>
      <c r="BQ3019" s="7"/>
      <c r="BU3019" s="7"/>
      <c r="BV3019" s="7"/>
      <c r="BW3019" s="7"/>
      <c r="CD3019" s="7"/>
      <c r="CE3019" s="7"/>
      <c r="CF3019" s="7"/>
      <c r="CJ3019" s="7"/>
      <c r="CK3019" s="7"/>
      <c r="CL3019" s="7"/>
    </row>
    <row r="3020" spans="1:90">
      <c r="A3020" s="11"/>
      <c r="B3020" s="373"/>
      <c r="C3020" s="373"/>
      <c r="D3020" s="373"/>
      <c r="E3020" s="13"/>
      <c r="F3020" s="11"/>
      <c r="G3020" s="25"/>
      <c r="H3020" s="31"/>
      <c r="I3020" s="30"/>
      <c r="M3020" s="25"/>
      <c r="N3020" s="31"/>
      <c r="O3020" s="30"/>
      <c r="V3020" s="12"/>
      <c r="W3020" s="12"/>
      <c r="X3020" s="14"/>
      <c r="AB3020" s="25"/>
      <c r="AC3020" s="12"/>
      <c r="AD3020" s="12"/>
      <c r="AK3020" s="12"/>
      <c r="AL3020" s="30"/>
      <c r="AM3020" s="32"/>
      <c r="AQ3020" s="12"/>
      <c r="AR3020" s="12"/>
      <c r="AS3020" s="12"/>
      <c r="AZ3020" s="49"/>
      <c r="BA3020" s="30"/>
      <c r="BB3020" s="12"/>
      <c r="BF3020" s="12"/>
      <c r="BG3020" s="12"/>
      <c r="BH3020" s="12"/>
      <c r="BO3020" s="7"/>
      <c r="BP3020" s="7"/>
      <c r="BQ3020" s="7"/>
      <c r="BU3020" s="7"/>
      <c r="BV3020" s="7"/>
      <c r="BW3020" s="7"/>
      <c r="CD3020" s="7"/>
      <c r="CE3020" s="7"/>
      <c r="CF3020" s="7"/>
      <c r="CJ3020" s="7"/>
      <c r="CK3020" s="7"/>
      <c r="CL3020" s="7"/>
    </row>
    <row r="3021" spans="1:90">
      <c r="A3021" s="11"/>
      <c r="B3021" s="373"/>
      <c r="C3021" s="373"/>
      <c r="D3021" s="373"/>
      <c r="E3021" s="13"/>
      <c r="F3021" s="11"/>
      <c r="G3021" s="25"/>
      <c r="H3021" s="31"/>
      <c r="I3021" s="30"/>
      <c r="M3021" s="25"/>
      <c r="N3021" s="31"/>
      <c r="O3021" s="30"/>
      <c r="V3021" s="12"/>
      <c r="W3021" s="12"/>
      <c r="X3021" s="14"/>
      <c r="AB3021" s="25"/>
      <c r="AC3021" s="12"/>
      <c r="AD3021" s="12"/>
      <c r="AK3021" s="12"/>
      <c r="AL3021" s="30"/>
      <c r="AM3021" s="32"/>
      <c r="AQ3021" s="12"/>
      <c r="AR3021" s="12"/>
      <c r="AS3021" s="12"/>
      <c r="AZ3021" s="49"/>
      <c r="BA3021" s="30"/>
      <c r="BB3021" s="12"/>
      <c r="BF3021" s="12"/>
      <c r="BG3021" s="12"/>
      <c r="BH3021" s="12"/>
      <c r="BO3021" s="7"/>
      <c r="BP3021" s="7"/>
      <c r="BQ3021" s="7"/>
      <c r="BU3021" s="7"/>
      <c r="BV3021" s="7"/>
      <c r="BW3021" s="7"/>
      <c r="CD3021" s="7"/>
      <c r="CE3021" s="7"/>
      <c r="CF3021" s="7"/>
      <c r="CJ3021" s="7"/>
      <c r="CK3021" s="7"/>
      <c r="CL3021" s="7"/>
    </row>
    <row r="3022" spans="1:90">
      <c r="A3022" s="11"/>
      <c r="B3022" s="373"/>
      <c r="C3022" s="373"/>
      <c r="D3022" s="373"/>
      <c r="E3022" s="13"/>
      <c r="F3022" s="11"/>
      <c r="G3022" s="25"/>
      <c r="H3022" s="31"/>
      <c r="I3022" s="30"/>
      <c r="M3022" s="25"/>
      <c r="N3022" s="31"/>
      <c r="O3022" s="30"/>
      <c r="V3022" s="12"/>
      <c r="W3022" s="12"/>
      <c r="X3022" s="14"/>
      <c r="AB3022" s="25"/>
      <c r="AC3022" s="12"/>
      <c r="AD3022" s="12"/>
      <c r="AK3022" s="12"/>
      <c r="AL3022" s="30"/>
      <c r="AM3022" s="32"/>
      <c r="AQ3022" s="12"/>
      <c r="AR3022" s="12"/>
      <c r="AS3022" s="12"/>
      <c r="AZ3022" s="49"/>
      <c r="BA3022" s="30"/>
      <c r="BB3022" s="12"/>
      <c r="BF3022" s="12"/>
      <c r="BG3022" s="12"/>
      <c r="BH3022" s="12"/>
      <c r="BO3022" s="7"/>
      <c r="BP3022" s="7"/>
      <c r="BQ3022" s="7"/>
      <c r="BU3022" s="7"/>
      <c r="BV3022" s="7"/>
      <c r="BW3022" s="7"/>
      <c r="CD3022" s="7"/>
      <c r="CE3022" s="7"/>
      <c r="CF3022" s="7"/>
      <c r="CJ3022" s="7"/>
      <c r="CK3022" s="7"/>
      <c r="CL3022" s="7"/>
    </row>
    <row r="3023" spans="1:90">
      <c r="A3023" s="11"/>
      <c r="B3023" s="373"/>
      <c r="C3023" s="373"/>
      <c r="D3023" s="373"/>
      <c r="E3023" s="13"/>
      <c r="F3023" s="11"/>
      <c r="G3023" s="25"/>
      <c r="H3023" s="31"/>
      <c r="I3023" s="30"/>
      <c r="M3023" s="25"/>
      <c r="N3023" s="31"/>
      <c r="O3023" s="30"/>
      <c r="V3023" s="12"/>
      <c r="W3023" s="12"/>
      <c r="X3023" s="14"/>
      <c r="AB3023" s="25"/>
      <c r="AC3023" s="12"/>
      <c r="AD3023" s="12"/>
      <c r="AK3023" s="12"/>
      <c r="AL3023" s="30"/>
      <c r="AM3023" s="32"/>
      <c r="AQ3023" s="12"/>
      <c r="AR3023" s="12"/>
      <c r="AS3023" s="12"/>
      <c r="AZ3023" s="49"/>
      <c r="BA3023" s="30"/>
      <c r="BB3023" s="12"/>
      <c r="BF3023" s="12"/>
      <c r="BG3023" s="12"/>
      <c r="BH3023" s="12"/>
      <c r="BO3023" s="7"/>
      <c r="BP3023" s="7"/>
      <c r="BQ3023" s="7"/>
      <c r="BU3023" s="7"/>
      <c r="BV3023" s="7"/>
      <c r="BW3023" s="7"/>
      <c r="CD3023" s="7"/>
      <c r="CE3023" s="7"/>
      <c r="CF3023" s="7"/>
      <c r="CJ3023" s="7"/>
      <c r="CK3023" s="7"/>
      <c r="CL3023" s="7"/>
    </row>
    <row r="3024" spans="1:90">
      <c r="A3024" s="11"/>
      <c r="B3024" s="373"/>
      <c r="C3024" s="373"/>
      <c r="D3024" s="373"/>
      <c r="E3024" s="13"/>
      <c r="F3024" s="11"/>
      <c r="G3024" s="25"/>
      <c r="H3024" s="31"/>
      <c r="I3024" s="30"/>
      <c r="M3024" s="25"/>
      <c r="N3024" s="31"/>
      <c r="O3024" s="30"/>
      <c r="V3024" s="12"/>
      <c r="W3024" s="12"/>
      <c r="X3024" s="14"/>
      <c r="AB3024" s="25"/>
      <c r="AC3024" s="12"/>
      <c r="AD3024" s="12"/>
      <c r="AK3024" s="12"/>
      <c r="AL3024" s="30"/>
      <c r="AM3024" s="32"/>
      <c r="AQ3024" s="12"/>
      <c r="AR3024" s="12"/>
      <c r="AS3024" s="12"/>
      <c r="AZ3024" s="49"/>
      <c r="BA3024" s="30"/>
      <c r="BB3024" s="12"/>
      <c r="BF3024" s="12"/>
      <c r="BG3024" s="12"/>
      <c r="BH3024" s="12"/>
      <c r="BO3024" s="7"/>
      <c r="BP3024" s="7"/>
      <c r="BQ3024" s="7"/>
      <c r="BU3024" s="7"/>
      <c r="BV3024" s="7"/>
      <c r="BW3024" s="7"/>
      <c r="CD3024" s="7"/>
      <c r="CE3024" s="7"/>
      <c r="CF3024" s="7"/>
      <c r="CJ3024" s="7"/>
      <c r="CK3024" s="7"/>
      <c r="CL3024" s="7"/>
    </row>
    <row r="3025" spans="1:90">
      <c r="A3025" s="11"/>
      <c r="B3025" s="373"/>
      <c r="C3025" s="373"/>
      <c r="D3025" s="373"/>
      <c r="E3025" s="13"/>
      <c r="F3025" s="11"/>
      <c r="G3025" s="25"/>
      <c r="H3025" s="31"/>
      <c r="I3025" s="30"/>
      <c r="M3025" s="25"/>
      <c r="N3025" s="31"/>
      <c r="O3025" s="30"/>
      <c r="V3025" s="12"/>
      <c r="W3025" s="12"/>
      <c r="X3025" s="14"/>
      <c r="AB3025" s="25"/>
      <c r="AC3025" s="12"/>
      <c r="AD3025" s="12"/>
      <c r="AK3025" s="12"/>
      <c r="AL3025" s="30"/>
      <c r="AM3025" s="32"/>
      <c r="AQ3025" s="12"/>
      <c r="AR3025" s="12"/>
      <c r="AS3025" s="12"/>
      <c r="AZ3025" s="49"/>
      <c r="BA3025" s="30"/>
      <c r="BB3025" s="12"/>
      <c r="BF3025" s="12"/>
      <c r="BG3025" s="12"/>
      <c r="BH3025" s="12"/>
      <c r="BO3025" s="7"/>
      <c r="BP3025" s="7"/>
      <c r="BQ3025" s="7"/>
      <c r="BU3025" s="7"/>
      <c r="BV3025" s="7"/>
      <c r="BW3025" s="7"/>
      <c r="CD3025" s="7"/>
      <c r="CE3025" s="7"/>
      <c r="CF3025" s="7"/>
      <c r="CJ3025" s="7"/>
      <c r="CK3025" s="7"/>
      <c r="CL3025" s="7"/>
    </row>
    <row r="3026" spans="1:90">
      <c r="A3026" s="11"/>
      <c r="B3026" s="373"/>
      <c r="C3026" s="373"/>
      <c r="D3026" s="373"/>
      <c r="E3026" s="13"/>
      <c r="F3026" s="11"/>
      <c r="G3026" s="25"/>
      <c r="H3026" s="31"/>
      <c r="I3026" s="30"/>
      <c r="M3026" s="25"/>
      <c r="N3026" s="31"/>
      <c r="O3026" s="30"/>
      <c r="V3026" s="12"/>
      <c r="W3026" s="12"/>
      <c r="X3026" s="14"/>
      <c r="AB3026" s="25"/>
      <c r="AC3026" s="12"/>
      <c r="AD3026" s="12"/>
      <c r="AK3026" s="12"/>
      <c r="AL3026" s="30"/>
      <c r="AM3026" s="32"/>
      <c r="AQ3026" s="12"/>
      <c r="AR3026" s="12"/>
      <c r="AS3026" s="12"/>
      <c r="AZ3026" s="49"/>
      <c r="BA3026" s="30"/>
      <c r="BB3026" s="12"/>
      <c r="BF3026" s="12"/>
      <c r="BG3026" s="12"/>
      <c r="BH3026" s="12"/>
      <c r="BO3026" s="7"/>
      <c r="BP3026" s="7"/>
      <c r="BQ3026" s="7"/>
      <c r="BU3026" s="7"/>
      <c r="BV3026" s="7"/>
      <c r="BW3026" s="7"/>
      <c r="CD3026" s="7"/>
      <c r="CE3026" s="7"/>
      <c r="CF3026" s="7"/>
      <c r="CJ3026" s="7"/>
      <c r="CK3026" s="7"/>
      <c r="CL3026" s="7"/>
    </row>
    <row r="3027" spans="1:90">
      <c r="A3027" s="11"/>
      <c r="B3027" s="373"/>
      <c r="C3027" s="373"/>
      <c r="D3027" s="373"/>
      <c r="E3027" s="13"/>
      <c r="F3027" s="11"/>
      <c r="G3027" s="25"/>
      <c r="H3027" s="31"/>
      <c r="I3027" s="30"/>
      <c r="M3027" s="25"/>
      <c r="N3027" s="31"/>
      <c r="O3027" s="30"/>
      <c r="V3027" s="12"/>
      <c r="W3027" s="12"/>
      <c r="X3027" s="14"/>
      <c r="AB3027" s="25"/>
      <c r="AC3027" s="12"/>
      <c r="AD3027" s="12"/>
      <c r="AK3027" s="12"/>
      <c r="AL3027" s="30"/>
      <c r="AM3027" s="32"/>
      <c r="AQ3027" s="12"/>
      <c r="AR3027" s="12"/>
      <c r="AS3027" s="12"/>
      <c r="AZ3027" s="49"/>
      <c r="BA3027" s="30"/>
      <c r="BB3027" s="12"/>
      <c r="BF3027" s="12"/>
      <c r="BG3027" s="12"/>
      <c r="BH3027" s="12"/>
      <c r="BO3027" s="7"/>
      <c r="BP3027" s="7"/>
      <c r="BQ3027" s="7"/>
      <c r="BU3027" s="7"/>
      <c r="BV3027" s="7"/>
      <c r="BW3027" s="7"/>
      <c r="CD3027" s="7"/>
      <c r="CE3027" s="7"/>
      <c r="CF3027" s="7"/>
      <c r="CJ3027" s="7"/>
      <c r="CK3027" s="7"/>
      <c r="CL3027" s="7"/>
    </row>
    <row r="3028" spans="1:90">
      <c r="A3028" s="11"/>
      <c r="B3028" s="373"/>
      <c r="C3028" s="373"/>
      <c r="D3028" s="373"/>
      <c r="E3028" s="13"/>
      <c r="F3028" s="11"/>
      <c r="G3028" s="25"/>
      <c r="H3028" s="31"/>
      <c r="I3028" s="30"/>
      <c r="M3028" s="25"/>
      <c r="N3028" s="31"/>
      <c r="O3028" s="30"/>
      <c r="V3028" s="12"/>
      <c r="W3028" s="12"/>
      <c r="X3028" s="14"/>
      <c r="AB3028" s="25"/>
      <c r="AC3028" s="12"/>
      <c r="AD3028" s="12"/>
      <c r="AK3028" s="12"/>
      <c r="AL3028" s="30"/>
      <c r="AM3028" s="32"/>
      <c r="AQ3028" s="12"/>
      <c r="AR3028" s="12"/>
      <c r="AS3028" s="12"/>
      <c r="AZ3028" s="49"/>
      <c r="BA3028" s="30"/>
      <c r="BB3028" s="12"/>
      <c r="BF3028" s="12"/>
      <c r="BG3028" s="12"/>
      <c r="BH3028" s="12"/>
      <c r="BO3028" s="7"/>
      <c r="BP3028" s="7"/>
      <c r="BQ3028" s="7"/>
      <c r="BU3028" s="7"/>
      <c r="BV3028" s="7"/>
      <c r="BW3028" s="7"/>
      <c r="CD3028" s="7"/>
      <c r="CE3028" s="7"/>
      <c r="CF3028" s="7"/>
      <c r="CJ3028" s="7"/>
      <c r="CK3028" s="7"/>
      <c r="CL3028" s="7"/>
    </row>
    <row r="3029" spans="1:90">
      <c r="A3029" s="11"/>
      <c r="B3029" s="373"/>
      <c r="C3029" s="373"/>
      <c r="D3029" s="373"/>
      <c r="E3029" s="13"/>
      <c r="F3029" s="11"/>
      <c r="G3029" s="25"/>
      <c r="H3029" s="31"/>
      <c r="I3029" s="30"/>
      <c r="M3029" s="25"/>
      <c r="N3029" s="31"/>
      <c r="O3029" s="30"/>
      <c r="V3029" s="12"/>
      <c r="W3029" s="12"/>
      <c r="X3029" s="14"/>
      <c r="AB3029" s="25"/>
      <c r="AC3029" s="12"/>
      <c r="AD3029" s="12"/>
      <c r="AK3029" s="12"/>
      <c r="AL3029" s="30"/>
      <c r="AM3029" s="32"/>
      <c r="AQ3029" s="12"/>
      <c r="AR3029" s="12"/>
      <c r="AS3029" s="12"/>
      <c r="AZ3029" s="49"/>
      <c r="BA3029" s="30"/>
      <c r="BB3029" s="12"/>
      <c r="BF3029" s="12"/>
      <c r="BG3029" s="12"/>
      <c r="BH3029" s="12"/>
      <c r="BO3029" s="7"/>
      <c r="BP3029" s="7"/>
      <c r="BQ3029" s="7"/>
      <c r="BU3029" s="7"/>
      <c r="BV3029" s="7"/>
      <c r="BW3029" s="7"/>
      <c r="CD3029" s="7"/>
      <c r="CE3029" s="7"/>
      <c r="CF3029" s="7"/>
      <c r="CJ3029" s="7"/>
      <c r="CK3029" s="7"/>
      <c r="CL3029" s="7"/>
    </row>
    <row r="3030" spans="1:90">
      <c r="A3030" s="11"/>
      <c r="B3030" s="373"/>
      <c r="C3030" s="373"/>
      <c r="D3030" s="373"/>
      <c r="E3030" s="13"/>
      <c r="F3030" s="11"/>
      <c r="G3030" s="25"/>
      <c r="H3030" s="31"/>
      <c r="I3030" s="30"/>
      <c r="M3030" s="25"/>
      <c r="N3030" s="31"/>
      <c r="O3030" s="30"/>
      <c r="V3030" s="12"/>
      <c r="W3030" s="12"/>
      <c r="X3030" s="14"/>
      <c r="AB3030" s="25"/>
      <c r="AC3030" s="12"/>
      <c r="AD3030" s="12"/>
      <c r="AK3030" s="12"/>
      <c r="AL3030" s="30"/>
      <c r="AM3030" s="32"/>
      <c r="AQ3030" s="12"/>
      <c r="AR3030" s="12"/>
      <c r="AS3030" s="12"/>
      <c r="AZ3030" s="49"/>
      <c r="BA3030" s="30"/>
      <c r="BB3030" s="12"/>
      <c r="BF3030" s="12"/>
      <c r="BG3030" s="12"/>
      <c r="BH3030" s="12"/>
      <c r="BO3030" s="7"/>
      <c r="BP3030" s="7"/>
      <c r="BQ3030" s="7"/>
      <c r="BU3030" s="7"/>
      <c r="BV3030" s="7"/>
      <c r="BW3030" s="7"/>
      <c r="CD3030" s="7"/>
      <c r="CE3030" s="7"/>
      <c r="CF3030" s="7"/>
      <c r="CJ3030" s="7"/>
      <c r="CK3030" s="7"/>
      <c r="CL3030" s="7"/>
    </row>
    <row r="3031" spans="1:90">
      <c r="A3031" s="11"/>
      <c r="B3031" s="373"/>
      <c r="C3031" s="373"/>
      <c r="D3031" s="373"/>
      <c r="E3031" s="13"/>
      <c r="F3031" s="11"/>
      <c r="G3031" s="25"/>
      <c r="H3031" s="31"/>
      <c r="I3031" s="30"/>
      <c r="M3031" s="25"/>
      <c r="N3031" s="31"/>
      <c r="O3031" s="30"/>
      <c r="V3031" s="12"/>
      <c r="W3031" s="12"/>
      <c r="X3031" s="14"/>
      <c r="AB3031" s="25"/>
      <c r="AC3031" s="12"/>
      <c r="AD3031" s="12"/>
      <c r="AK3031" s="12"/>
      <c r="AL3031" s="30"/>
      <c r="AM3031" s="32"/>
      <c r="AQ3031" s="12"/>
      <c r="AR3031" s="12"/>
      <c r="AS3031" s="12"/>
      <c r="AZ3031" s="49"/>
      <c r="BA3031" s="30"/>
      <c r="BB3031" s="12"/>
      <c r="BF3031" s="12"/>
      <c r="BG3031" s="12"/>
      <c r="BH3031" s="12"/>
      <c r="BO3031" s="7"/>
      <c r="BP3031" s="7"/>
      <c r="BQ3031" s="7"/>
      <c r="BU3031" s="7"/>
      <c r="BV3031" s="7"/>
      <c r="BW3031" s="7"/>
      <c r="CD3031" s="7"/>
      <c r="CE3031" s="7"/>
      <c r="CF3031" s="7"/>
      <c r="CJ3031" s="7"/>
      <c r="CK3031" s="7"/>
      <c r="CL3031" s="7"/>
    </row>
    <row r="3032" spans="1:90">
      <c r="A3032" s="11"/>
      <c r="B3032" s="373"/>
      <c r="C3032" s="373"/>
      <c r="D3032" s="373"/>
      <c r="E3032" s="13"/>
      <c r="F3032" s="11"/>
      <c r="G3032" s="25"/>
      <c r="H3032" s="31"/>
      <c r="I3032" s="30"/>
      <c r="M3032" s="25"/>
      <c r="N3032" s="31"/>
      <c r="O3032" s="30"/>
      <c r="V3032" s="12"/>
      <c r="W3032" s="12"/>
      <c r="X3032" s="14"/>
      <c r="AB3032" s="25"/>
      <c r="AC3032" s="12"/>
      <c r="AD3032" s="12"/>
      <c r="AK3032" s="12"/>
      <c r="AL3032" s="30"/>
      <c r="AM3032" s="32"/>
      <c r="AQ3032" s="12"/>
      <c r="AR3032" s="12"/>
      <c r="AS3032" s="12"/>
      <c r="AZ3032" s="49"/>
      <c r="BA3032" s="30"/>
      <c r="BB3032" s="12"/>
      <c r="BF3032" s="12"/>
      <c r="BG3032" s="12"/>
      <c r="BH3032" s="12"/>
      <c r="BO3032" s="7"/>
      <c r="BP3032" s="7"/>
      <c r="BQ3032" s="7"/>
      <c r="BU3032" s="7"/>
      <c r="BV3032" s="7"/>
      <c r="BW3032" s="7"/>
      <c r="CD3032" s="7"/>
      <c r="CE3032" s="7"/>
      <c r="CF3032" s="7"/>
      <c r="CJ3032" s="7"/>
      <c r="CK3032" s="7"/>
      <c r="CL3032" s="7"/>
    </row>
    <row r="3033" spans="1:90">
      <c r="A3033" s="11"/>
      <c r="B3033" s="373"/>
      <c r="C3033" s="373"/>
      <c r="D3033" s="373"/>
      <c r="E3033" s="13"/>
      <c r="F3033" s="11"/>
      <c r="G3033" s="25"/>
      <c r="H3033" s="31"/>
      <c r="I3033" s="30"/>
      <c r="M3033" s="25"/>
      <c r="N3033" s="31"/>
      <c r="O3033" s="30"/>
      <c r="V3033" s="12"/>
      <c r="W3033" s="12"/>
      <c r="X3033" s="14"/>
      <c r="AB3033" s="25"/>
      <c r="AC3033" s="12"/>
      <c r="AD3033" s="12"/>
      <c r="AK3033" s="12"/>
      <c r="AL3033" s="30"/>
      <c r="AM3033" s="32"/>
      <c r="AQ3033" s="12"/>
      <c r="AR3033" s="12"/>
      <c r="AS3033" s="12"/>
      <c r="AZ3033" s="49"/>
      <c r="BA3033" s="30"/>
      <c r="BB3033" s="12"/>
      <c r="BF3033" s="12"/>
      <c r="BG3033" s="12"/>
      <c r="BH3033" s="12"/>
      <c r="BO3033" s="7"/>
      <c r="BP3033" s="7"/>
      <c r="BQ3033" s="7"/>
      <c r="BU3033" s="7"/>
      <c r="BV3033" s="7"/>
      <c r="BW3033" s="7"/>
      <c r="CD3033" s="7"/>
      <c r="CE3033" s="7"/>
      <c r="CF3033" s="7"/>
      <c r="CJ3033" s="7"/>
      <c r="CK3033" s="7"/>
      <c r="CL3033" s="7"/>
    </row>
    <row r="3034" spans="1:90">
      <c r="A3034" s="11"/>
      <c r="B3034" s="373"/>
      <c r="C3034" s="373"/>
      <c r="D3034" s="373"/>
      <c r="E3034" s="13"/>
      <c r="F3034" s="11"/>
      <c r="G3034" s="25"/>
      <c r="H3034" s="31"/>
      <c r="I3034" s="30"/>
      <c r="M3034" s="25"/>
      <c r="N3034" s="31"/>
      <c r="O3034" s="30"/>
      <c r="V3034" s="12"/>
      <c r="W3034" s="12"/>
      <c r="X3034" s="14"/>
      <c r="AB3034" s="25"/>
      <c r="AC3034" s="12"/>
      <c r="AD3034" s="12"/>
      <c r="AK3034" s="12"/>
      <c r="AL3034" s="30"/>
      <c r="AM3034" s="32"/>
      <c r="AQ3034" s="12"/>
      <c r="AR3034" s="12"/>
      <c r="AS3034" s="12"/>
      <c r="AZ3034" s="49"/>
      <c r="BA3034" s="30"/>
      <c r="BB3034" s="12"/>
      <c r="BF3034" s="12"/>
      <c r="BG3034" s="12"/>
      <c r="BH3034" s="12"/>
      <c r="BO3034" s="7"/>
      <c r="BP3034" s="7"/>
      <c r="BQ3034" s="7"/>
      <c r="BU3034" s="7"/>
      <c r="BV3034" s="7"/>
      <c r="BW3034" s="7"/>
      <c r="CD3034" s="7"/>
      <c r="CE3034" s="7"/>
      <c r="CF3034" s="7"/>
      <c r="CJ3034" s="7"/>
      <c r="CK3034" s="7"/>
      <c r="CL3034" s="7"/>
    </row>
    <row r="3035" spans="1:90">
      <c r="A3035" s="11"/>
      <c r="B3035" s="373"/>
      <c r="C3035" s="373"/>
      <c r="D3035" s="373"/>
      <c r="E3035" s="13"/>
      <c r="F3035" s="11"/>
      <c r="G3035" s="25"/>
      <c r="H3035" s="31"/>
      <c r="I3035" s="30"/>
      <c r="M3035" s="25"/>
      <c r="N3035" s="31"/>
      <c r="O3035" s="30"/>
      <c r="V3035" s="12"/>
      <c r="W3035" s="12"/>
      <c r="X3035" s="14"/>
      <c r="AB3035" s="25"/>
      <c r="AC3035" s="12"/>
      <c r="AD3035" s="12"/>
      <c r="AK3035" s="12"/>
      <c r="AL3035" s="30"/>
      <c r="AM3035" s="32"/>
      <c r="AQ3035" s="12"/>
      <c r="AR3035" s="12"/>
      <c r="AS3035" s="12"/>
      <c r="AZ3035" s="49"/>
      <c r="BA3035" s="30"/>
      <c r="BB3035" s="12"/>
      <c r="BF3035" s="12"/>
      <c r="BG3035" s="12"/>
      <c r="BH3035" s="12"/>
      <c r="BO3035" s="7"/>
      <c r="BP3035" s="7"/>
      <c r="BQ3035" s="7"/>
      <c r="BU3035" s="7"/>
      <c r="BV3035" s="7"/>
      <c r="BW3035" s="7"/>
      <c r="CD3035" s="7"/>
      <c r="CE3035" s="7"/>
      <c r="CF3035" s="7"/>
      <c r="CJ3035" s="7"/>
      <c r="CK3035" s="7"/>
      <c r="CL3035" s="7"/>
    </row>
    <row r="3036" spans="1:90">
      <c r="A3036" s="11"/>
      <c r="B3036" s="373"/>
      <c r="C3036" s="373"/>
      <c r="D3036" s="373"/>
      <c r="E3036" s="13"/>
      <c r="F3036" s="11"/>
      <c r="G3036" s="25"/>
      <c r="H3036" s="31"/>
      <c r="I3036" s="30"/>
      <c r="M3036" s="25"/>
      <c r="N3036" s="31"/>
      <c r="O3036" s="30"/>
      <c r="V3036" s="12"/>
      <c r="W3036" s="12"/>
      <c r="X3036" s="14"/>
      <c r="AB3036" s="25"/>
      <c r="AC3036" s="12"/>
      <c r="AD3036" s="12"/>
      <c r="AK3036" s="12"/>
      <c r="AL3036" s="30"/>
      <c r="AM3036" s="32"/>
      <c r="AQ3036" s="12"/>
      <c r="AR3036" s="12"/>
      <c r="AS3036" s="12"/>
      <c r="AZ3036" s="49"/>
      <c r="BA3036" s="30"/>
      <c r="BB3036" s="12"/>
      <c r="BF3036" s="12"/>
      <c r="BG3036" s="12"/>
      <c r="BH3036" s="12"/>
      <c r="BO3036" s="7"/>
      <c r="BP3036" s="7"/>
      <c r="BQ3036" s="7"/>
      <c r="BU3036" s="7"/>
      <c r="BV3036" s="7"/>
      <c r="BW3036" s="7"/>
      <c r="CD3036" s="7"/>
      <c r="CE3036" s="7"/>
      <c r="CF3036" s="7"/>
      <c r="CJ3036" s="7"/>
      <c r="CK3036" s="7"/>
      <c r="CL3036" s="7"/>
    </row>
    <row r="3037" spans="1:90">
      <c r="A3037" s="11"/>
      <c r="B3037" s="373"/>
      <c r="C3037" s="373"/>
      <c r="D3037" s="373"/>
      <c r="E3037" s="13"/>
      <c r="F3037" s="11"/>
      <c r="G3037" s="25"/>
      <c r="H3037" s="31"/>
      <c r="I3037" s="30"/>
      <c r="M3037" s="25"/>
      <c r="N3037" s="31"/>
      <c r="O3037" s="30"/>
      <c r="V3037" s="12"/>
      <c r="W3037" s="12"/>
      <c r="X3037" s="14"/>
      <c r="AB3037" s="25"/>
      <c r="AC3037" s="12"/>
      <c r="AD3037" s="12"/>
      <c r="AK3037" s="12"/>
      <c r="AL3037" s="30"/>
      <c r="AM3037" s="32"/>
      <c r="AQ3037" s="12"/>
      <c r="AR3037" s="12"/>
      <c r="AS3037" s="12"/>
      <c r="AZ3037" s="49"/>
      <c r="BA3037" s="30"/>
      <c r="BB3037" s="12"/>
      <c r="BF3037" s="12"/>
      <c r="BG3037" s="12"/>
      <c r="BH3037" s="12"/>
      <c r="BO3037" s="7"/>
      <c r="BP3037" s="7"/>
      <c r="BQ3037" s="7"/>
      <c r="BU3037" s="7"/>
      <c r="BV3037" s="7"/>
      <c r="BW3037" s="7"/>
      <c r="CD3037" s="7"/>
      <c r="CE3037" s="7"/>
      <c r="CF3037" s="7"/>
      <c r="CJ3037" s="7"/>
      <c r="CK3037" s="7"/>
      <c r="CL3037" s="7"/>
    </row>
    <row r="3038" spans="1:90">
      <c r="A3038" s="11"/>
      <c r="B3038" s="373"/>
      <c r="C3038" s="373"/>
      <c r="D3038" s="373"/>
      <c r="E3038" s="13"/>
      <c r="F3038" s="11"/>
      <c r="G3038" s="25"/>
      <c r="H3038" s="31"/>
      <c r="I3038" s="30"/>
      <c r="M3038" s="25"/>
      <c r="N3038" s="31"/>
      <c r="O3038" s="30"/>
      <c r="V3038" s="12"/>
      <c r="W3038" s="12"/>
      <c r="X3038" s="14"/>
      <c r="AB3038" s="25"/>
      <c r="AC3038" s="12"/>
      <c r="AD3038" s="12"/>
      <c r="AK3038" s="12"/>
      <c r="AL3038" s="30"/>
      <c r="AM3038" s="32"/>
      <c r="AQ3038" s="12"/>
      <c r="AR3038" s="12"/>
      <c r="AS3038" s="12"/>
      <c r="AZ3038" s="49"/>
      <c r="BA3038" s="30"/>
      <c r="BB3038" s="12"/>
      <c r="BF3038" s="12"/>
      <c r="BG3038" s="12"/>
      <c r="BH3038" s="12"/>
      <c r="BO3038" s="7"/>
      <c r="BP3038" s="7"/>
      <c r="BQ3038" s="7"/>
      <c r="BU3038" s="7"/>
      <c r="BV3038" s="7"/>
      <c r="BW3038" s="7"/>
      <c r="CD3038" s="7"/>
      <c r="CE3038" s="7"/>
      <c r="CF3038" s="7"/>
      <c r="CJ3038" s="7"/>
      <c r="CK3038" s="7"/>
      <c r="CL3038" s="7"/>
    </row>
    <row r="3039" spans="1:90">
      <c r="A3039" s="11"/>
      <c r="B3039" s="373"/>
      <c r="C3039" s="373"/>
      <c r="D3039" s="373"/>
      <c r="E3039" s="13"/>
      <c r="F3039" s="11"/>
      <c r="G3039" s="25"/>
      <c r="H3039" s="31"/>
      <c r="I3039" s="30"/>
      <c r="M3039" s="25"/>
      <c r="N3039" s="31"/>
      <c r="O3039" s="30"/>
      <c r="V3039" s="12"/>
      <c r="W3039" s="12"/>
      <c r="X3039" s="14"/>
      <c r="AB3039" s="25"/>
      <c r="AC3039" s="12"/>
      <c r="AD3039" s="12"/>
      <c r="AK3039" s="12"/>
      <c r="AL3039" s="30"/>
      <c r="AM3039" s="32"/>
      <c r="AQ3039" s="12"/>
      <c r="AR3039" s="12"/>
      <c r="AS3039" s="12"/>
      <c r="AZ3039" s="49"/>
      <c r="BA3039" s="30"/>
      <c r="BB3039" s="12"/>
      <c r="BF3039" s="12"/>
      <c r="BG3039" s="12"/>
      <c r="BH3039" s="12"/>
      <c r="BO3039" s="7"/>
      <c r="BP3039" s="7"/>
      <c r="BQ3039" s="7"/>
      <c r="BU3039" s="7"/>
      <c r="BV3039" s="7"/>
      <c r="BW3039" s="7"/>
      <c r="CD3039" s="7"/>
      <c r="CE3039" s="7"/>
      <c r="CF3039" s="7"/>
      <c r="CJ3039" s="7"/>
      <c r="CK3039" s="7"/>
      <c r="CL3039" s="7"/>
    </row>
    <row r="3040" spans="1:90">
      <c r="A3040" s="11"/>
      <c r="B3040" s="373"/>
      <c r="C3040" s="373"/>
      <c r="D3040" s="373"/>
      <c r="E3040" s="13"/>
      <c r="F3040" s="11"/>
      <c r="G3040" s="25"/>
      <c r="H3040" s="31"/>
      <c r="I3040" s="30"/>
      <c r="M3040" s="25"/>
      <c r="N3040" s="31"/>
      <c r="O3040" s="30"/>
      <c r="V3040" s="12"/>
      <c r="W3040" s="12"/>
      <c r="X3040" s="14"/>
      <c r="AB3040" s="25"/>
      <c r="AC3040" s="12"/>
      <c r="AD3040" s="12"/>
      <c r="AK3040" s="12"/>
      <c r="AL3040" s="30"/>
      <c r="AM3040" s="32"/>
      <c r="AQ3040" s="12"/>
      <c r="AR3040" s="12"/>
      <c r="AS3040" s="12"/>
      <c r="AZ3040" s="49"/>
      <c r="BA3040" s="30"/>
      <c r="BB3040" s="12"/>
      <c r="BF3040" s="12"/>
      <c r="BG3040" s="12"/>
      <c r="BH3040" s="12"/>
      <c r="BO3040" s="7"/>
      <c r="BP3040" s="7"/>
      <c r="BQ3040" s="7"/>
      <c r="BU3040" s="7"/>
      <c r="BV3040" s="7"/>
      <c r="BW3040" s="7"/>
      <c r="CD3040" s="7"/>
      <c r="CE3040" s="7"/>
      <c r="CF3040" s="7"/>
      <c r="CJ3040" s="7"/>
      <c r="CK3040" s="7"/>
      <c r="CL3040" s="7"/>
    </row>
    <row r="3041" spans="1:90">
      <c r="A3041" s="11"/>
      <c r="B3041" s="373"/>
      <c r="C3041" s="373"/>
      <c r="D3041" s="373"/>
      <c r="E3041" s="13"/>
      <c r="F3041" s="11"/>
      <c r="G3041" s="25"/>
      <c r="H3041" s="31"/>
      <c r="I3041" s="30"/>
      <c r="M3041" s="25"/>
      <c r="N3041" s="31"/>
      <c r="O3041" s="30"/>
      <c r="V3041" s="12"/>
      <c r="W3041" s="12"/>
      <c r="X3041" s="14"/>
      <c r="AB3041" s="25"/>
      <c r="AC3041" s="12"/>
      <c r="AD3041" s="12"/>
      <c r="AK3041" s="12"/>
      <c r="AL3041" s="30"/>
      <c r="AM3041" s="32"/>
      <c r="AQ3041" s="12"/>
      <c r="AR3041" s="12"/>
      <c r="AS3041" s="12"/>
      <c r="AZ3041" s="49"/>
      <c r="BA3041" s="30"/>
      <c r="BB3041" s="12"/>
      <c r="BF3041" s="12"/>
      <c r="BG3041" s="12"/>
      <c r="BH3041" s="12"/>
      <c r="BO3041" s="7"/>
      <c r="BP3041" s="7"/>
      <c r="BQ3041" s="7"/>
      <c r="BU3041" s="7"/>
      <c r="BV3041" s="7"/>
      <c r="BW3041" s="7"/>
      <c r="CD3041" s="7"/>
      <c r="CE3041" s="7"/>
      <c r="CF3041" s="7"/>
      <c r="CJ3041" s="7"/>
      <c r="CK3041" s="7"/>
      <c r="CL3041" s="7"/>
    </row>
    <row r="3042" spans="1:90">
      <c r="A3042" s="11"/>
      <c r="B3042" s="373"/>
      <c r="C3042" s="373"/>
      <c r="D3042" s="373"/>
      <c r="E3042" s="13"/>
      <c r="F3042" s="11"/>
      <c r="G3042" s="25"/>
      <c r="H3042" s="31"/>
      <c r="I3042" s="30"/>
      <c r="M3042" s="25"/>
      <c r="N3042" s="31"/>
      <c r="O3042" s="30"/>
      <c r="V3042" s="12"/>
      <c r="W3042" s="12"/>
      <c r="X3042" s="14"/>
      <c r="AB3042" s="25"/>
      <c r="AC3042" s="12"/>
      <c r="AD3042" s="12"/>
      <c r="AK3042" s="12"/>
      <c r="AL3042" s="30"/>
      <c r="AM3042" s="32"/>
      <c r="AQ3042" s="12"/>
      <c r="AR3042" s="12"/>
      <c r="AS3042" s="12"/>
      <c r="AZ3042" s="49"/>
      <c r="BA3042" s="30"/>
      <c r="BB3042" s="12"/>
      <c r="BF3042" s="12"/>
      <c r="BG3042" s="12"/>
      <c r="BH3042" s="12"/>
      <c r="BO3042" s="7"/>
      <c r="BP3042" s="7"/>
      <c r="BQ3042" s="7"/>
      <c r="BU3042" s="7"/>
      <c r="BV3042" s="7"/>
      <c r="BW3042" s="7"/>
      <c r="CD3042" s="7"/>
      <c r="CE3042" s="7"/>
      <c r="CF3042" s="7"/>
      <c r="CJ3042" s="7"/>
      <c r="CK3042" s="7"/>
      <c r="CL3042" s="7"/>
    </row>
    <row r="3043" spans="1:90">
      <c r="A3043" s="11"/>
      <c r="B3043" s="373"/>
      <c r="C3043" s="373"/>
      <c r="D3043" s="373"/>
      <c r="E3043" s="13"/>
      <c r="F3043" s="11"/>
      <c r="G3043" s="25"/>
      <c r="H3043" s="31"/>
      <c r="I3043" s="30"/>
      <c r="M3043" s="25"/>
      <c r="N3043" s="31"/>
      <c r="O3043" s="30"/>
      <c r="V3043" s="12"/>
      <c r="W3043" s="12"/>
      <c r="X3043" s="14"/>
      <c r="AB3043" s="25"/>
      <c r="AC3043" s="12"/>
      <c r="AD3043" s="12"/>
      <c r="AK3043" s="12"/>
      <c r="AL3043" s="30"/>
      <c r="AM3043" s="32"/>
      <c r="AQ3043" s="12"/>
      <c r="AR3043" s="12"/>
      <c r="AS3043" s="12"/>
      <c r="AZ3043" s="49"/>
      <c r="BA3043" s="30"/>
      <c r="BB3043" s="12"/>
      <c r="BF3043" s="12"/>
      <c r="BG3043" s="12"/>
      <c r="BH3043" s="12"/>
      <c r="BO3043" s="7"/>
      <c r="BP3043" s="7"/>
      <c r="BQ3043" s="7"/>
      <c r="BU3043" s="7"/>
      <c r="BV3043" s="7"/>
      <c r="BW3043" s="7"/>
      <c r="CD3043" s="7"/>
      <c r="CE3043" s="7"/>
      <c r="CF3043" s="7"/>
      <c r="CJ3043" s="7"/>
      <c r="CK3043" s="7"/>
      <c r="CL3043" s="7"/>
    </row>
    <row r="3044" spans="1:90">
      <c r="A3044" s="11"/>
      <c r="B3044" s="373"/>
      <c r="C3044" s="373"/>
      <c r="D3044" s="373"/>
      <c r="E3044" s="13"/>
      <c r="F3044" s="11"/>
      <c r="G3044" s="25"/>
      <c r="H3044" s="31"/>
      <c r="I3044" s="30"/>
      <c r="M3044" s="25"/>
      <c r="N3044" s="31"/>
      <c r="O3044" s="30"/>
      <c r="V3044" s="12"/>
      <c r="W3044" s="12"/>
      <c r="X3044" s="14"/>
      <c r="AB3044" s="25"/>
      <c r="AC3044" s="12"/>
      <c r="AD3044" s="12"/>
      <c r="AK3044" s="12"/>
      <c r="AL3044" s="30"/>
      <c r="AM3044" s="32"/>
      <c r="AQ3044" s="12"/>
      <c r="AR3044" s="12"/>
      <c r="AS3044" s="12"/>
      <c r="AZ3044" s="49"/>
      <c r="BA3044" s="30"/>
      <c r="BB3044" s="12"/>
      <c r="BF3044" s="12"/>
      <c r="BG3044" s="12"/>
      <c r="BH3044" s="12"/>
      <c r="BO3044" s="7"/>
      <c r="BP3044" s="7"/>
      <c r="BQ3044" s="7"/>
      <c r="BU3044" s="7"/>
      <c r="BV3044" s="7"/>
      <c r="BW3044" s="7"/>
      <c r="CD3044" s="7"/>
      <c r="CE3044" s="7"/>
      <c r="CF3044" s="7"/>
      <c r="CJ3044" s="7"/>
      <c r="CK3044" s="7"/>
      <c r="CL3044" s="7"/>
    </row>
    <row r="3045" spans="1:90">
      <c r="A3045" s="11"/>
      <c r="B3045" s="373"/>
      <c r="C3045" s="373"/>
      <c r="D3045" s="373"/>
      <c r="E3045" s="13"/>
      <c r="F3045" s="11"/>
      <c r="G3045" s="25"/>
      <c r="H3045" s="31"/>
      <c r="I3045" s="30"/>
      <c r="M3045" s="25"/>
      <c r="N3045" s="31"/>
      <c r="O3045" s="30"/>
      <c r="V3045" s="12"/>
      <c r="W3045" s="12"/>
      <c r="X3045" s="14"/>
      <c r="AB3045" s="25"/>
      <c r="AC3045" s="12"/>
      <c r="AD3045" s="12"/>
      <c r="AK3045" s="12"/>
      <c r="AL3045" s="30"/>
      <c r="AM3045" s="32"/>
      <c r="AQ3045" s="12"/>
      <c r="AR3045" s="12"/>
      <c r="AS3045" s="12"/>
      <c r="AZ3045" s="49"/>
      <c r="BA3045" s="30"/>
      <c r="BB3045" s="12"/>
      <c r="BF3045" s="12"/>
      <c r="BG3045" s="12"/>
      <c r="BH3045" s="12"/>
      <c r="BO3045" s="7"/>
      <c r="BP3045" s="7"/>
      <c r="BQ3045" s="7"/>
      <c r="BU3045" s="7"/>
      <c r="BV3045" s="7"/>
      <c r="BW3045" s="7"/>
      <c r="CD3045" s="7"/>
      <c r="CE3045" s="7"/>
      <c r="CF3045" s="7"/>
      <c r="CJ3045" s="7"/>
      <c r="CK3045" s="7"/>
      <c r="CL3045" s="7"/>
    </row>
    <row r="3046" spans="1:90">
      <c r="A3046" s="11"/>
      <c r="B3046" s="373"/>
      <c r="C3046" s="373"/>
      <c r="D3046" s="373"/>
      <c r="E3046" s="13"/>
      <c r="F3046" s="11"/>
      <c r="G3046" s="25"/>
      <c r="H3046" s="31"/>
      <c r="I3046" s="30"/>
      <c r="M3046" s="25"/>
      <c r="N3046" s="31"/>
      <c r="O3046" s="30"/>
      <c r="V3046" s="12"/>
      <c r="W3046" s="12"/>
      <c r="X3046" s="14"/>
      <c r="AB3046" s="25"/>
      <c r="AC3046" s="12"/>
      <c r="AD3046" s="12"/>
      <c r="AK3046" s="12"/>
      <c r="AL3046" s="30"/>
      <c r="AM3046" s="32"/>
      <c r="AQ3046" s="12"/>
      <c r="AR3046" s="12"/>
      <c r="AS3046" s="12"/>
      <c r="AZ3046" s="49"/>
      <c r="BA3046" s="30"/>
      <c r="BB3046" s="12"/>
      <c r="BF3046" s="12"/>
      <c r="BG3046" s="12"/>
      <c r="BH3046" s="12"/>
      <c r="BO3046" s="7"/>
      <c r="BP3046" s="7"/>
      <c r="BQ3046" s="7"/>
      <c r="BU3046" s="7"/>
      <c r="BV3046" s="7"/>
      <c r="BW3046" s="7"/>
      <c r="CD3046" s="7"/>
      <c r="CE3046" s="7"/>
      <c r="CF3046" s="7"/>
      <c r="CJ3046" s="7"/>
      <c r="CK3046" s="7"/>
      <c r="CL3046" s="7"/>
    </row>
    <row r="3047" spans="1:90">
      <c r="A3047" s="11"/>
      <c r="B3047" s="373"/>
      <c r="C3047" s="373"/>
      <c r="D3047" s="373"/>
      <c r="E3047" s="13"/>
      <c r="F3047" s="11"/>
      <c r="G3047" s="25"/>
      <c r="H3047" s="31"/>
      <c r="I3047" s="30"/>
      <c r="M3047" s="25"/>
      <c r="N3047" s="31"/>
      <c r="O3047" s="30"/>
      <c r="V3047" s="12"/>
      <c r="W3047" s="12"/>
      <c r="X3047" s="14"/>
      <c r="AB3047" s="25"/>
      <c r="AC3047" s="12"/>
      <c r="AD3047" s="12"/>
      <c r="AK3047" s="12"/>
      <c r="AL3047" s="30"/>
      <c r="AM3047" s="32"/>
      <c r="AQ3047" s="12"/>
      <c r="AR3047" s="12"/>
      <c r="AS3047" s="12"/>
      <c r="AZ3047" s="49"/>
      <c r="BA3047" s="30"/>
      <c r="BB3047" s="12"/>
      <c r="BF3047" s="12"/>
      <c r="BG3047" s="12"/>
      <c r="BH3047" s="12"/>
      <c r="BO3047" s="7"/>
      <c r="BP3047" s="7"/>
      <c r="BQ3047" s="7"/>
      <c r="BU3047" s="7"/>
      <c r="BV3047" s="7"/>
      <c r="BW3047" s="7"/>
      <c r="CD3047" s="7"/>
      <c r="CE3047" s="7"/>
      <c r="CF3047" s="7"/>
      <c r="CJ3047" s="7"/>
      <c r="CK3047" s="7"/>
      <c r="CL3047" s="7"/>
    </row>
    <row r="3048" spans="1:90">
      <c r="A3048" s="11"/>
      <c r="B3048" s="373"/>
      <c r="C3048" s="373"/>
      <c r="D3048" s="373"/>
      <c r="E3048" s="13"/>
      <c r="F3048" s="11"/>
      <c r="G3048" s="25"/>
      <c r="H3048" s="31"/>
      <c r="I3048" s="30"/>
      <c r="M3048" s="25"/>
      <c r="N3048" s="31"/>
      <c r="O3048" s="30"/>
      <c r="V3048" s="12"/>
      <c r="W3048" s="12"/>
      <c r="X3048" s="14"/>
      <c r="AB3048" s="25"/>
      <c r="AC3048" s="12"/>
      <c r="AD3048" s="12"/>
      <c r="AK3048" s="12"/>
      <c r="AL3048" s="30"/>
      <c r="AM3048" s="32"/>
      <c r="AQ3048" s="12"/>
      <c r="AR3048" s="12"/>
      <c r="AS3048" s="12"/>
      <c r="AZ3048" s="49"/>
      <c r="BA3048" s="30"/>
      <c r="BB3048" s="12"/>
      <c r="BF3048" s="12"/>
      <c r="BG3048" s="12"/>
      <c r="BH3048" s="12"/>
      <c r="BO3048" s="7"/>
      <c r="BP3048" s="7"/>
      <c r="BQ3048" s="7"/>
      <c r="BU3048" s="7"/>
      <c r="BV3048" s="7"/>
      <c r="BW3048" s="7"/>
      <c r="CD3048" s="7"/>
      <c r="CE3048" s="7"/>
      <c r="CF3048" s="7"/>
      <c r="CJ3048" s="7"/>
      <c r="CK3048" s="7"/>
      <c r="CL3048" s="7"/>
    </row>
    <row r="3049" spans="1:90">
      <c r="A3049" s="11"/>
      <c r="B3049" s="373"/>
      <c r="C3049" s="373"/>
      <c r="D3049" s="373"/>
      <c r="E3049" s="13"/>
      <c r="F3049" s="11"/>
      <c r="G3049" s="25"/>
      <c r="H3049" s="31"/>
      <c r="I3049" s="30"/>
      <c r="M3049" s="25"/>
      <c r="N3049" s="31"/>
      <c r="O3049" s="30"/>
      <c r="V3049" s="12"/>
      <c r="W3049" s="12"/>
      <c r="X3049" s="14"/>
      <c r="AB3049" s="25"/>
      <c r="AC3049" s="12"/>
      <c r="AD3049" s="12"/>
      <c r="AK3049" s="12"/>
      <c r="AL3049" s="30"/>
      <c r="AM3049" s="32"/>
      <c r="AQ3049" s="12"/>
      <c r="AR3049" s="12"/>
      <c r="AS3049" s="12"/>
      <c r="AZ3049" s="49"/>
      <c r="BA3049" s="30"/>
      <c r="BB3049" s="12"/>
      <c r="BF3049" s="12"/>
      <c r="BG3049" s="12"/>
      <c r="BH3049" s="12"/>
      <c r="BO3049" s="7"/>
      <c r="BP3049" s="7"/>
      <c r="BQ3049" s="7"/>
      <c r="BU3049" s="7"/>
      <c r="BV3049" s="7"/>
      <c r="BW3049" s="7"/>
      <c r="CD3049" s="7"/>
      <c r="CE3049" s="7"/>
      <c r="CF3049" s="7"/>
      <c r="CJ3049" s="7"/>
      <c r="CK3049" s="7"/>
      <c r="CL3049" s="7"/>
    </row>
    <row r="3050" spans="1:90">
      <c r="A3050" s="11"/>
      <c r="B3050" s="373"/>
      <c r="C3050" s="373"/>
      <c r="D3050" s="373"/>
      <c r="E3050" s="13"/>
      <c r="F3050" s="11"/>
      <c r="G3050" s="25"/>
      <c r="H3050" s="31"/>
      <c r="I3050" s="30"/>
      <c r="M3050" s="25"/>
      <c r="N3050" s="31"/>
      <c r="O3050" s="30"/>
      <c r="V3050" s="12"/>
      <c r="W3050" s="12"/>
      <c r="X3050" s="14"/>
      <c r="AB3050" s="25"/>
      <c r="AC3050" s="12"/>
      <c r="AD3050" s="12"/>
      <c r="AK3050" s="12"/>
      <c r="AL3050" s="30"/>
      <c r="AM3050" s="32"/>
      <c r="AQ3050" s="12"/>
      <c r="AR3050" s="12"/>
      <c r="AS3050" s="12"/>
      <c r="AZ3050" s="49"/>
      <c r="BA3050" s="30"/>
      <c r="BB3050" s="12"/>
      <c r="BF3050" s="12"/>
      <c r="BG3050" s="12"/>
      <c r="BH3050" s="12"/>
      <c r="BO3050" s="7"/>
      <c r="BP3050" s="7"/>
      <c r="BQ3050" s="7"/>
      <c r="BU3050" s="7"/>
      <c r="BV3050" s="7"/>
      <c r="BW3050" s="7"/>
      <c r="CD3050" s="7"/>
      <c r="CE3050" s="7"/>
      <c r="CF3050" s="7"/>
      <c r="CJ3050" s="7"/>
      <c r="CK3050" s="7"/>
      <c r="CL3050" s="7"/>
    </row>
    <row r="3051" spans="1:90">
      <c r="A3051" s="11"/>
      <c r="B3051" s="373"/>
      <c r="C3051" s="373"/>
      <c r="D3051" s="373"/>
      <c r="E3051" s="13"/>
      <c r="F3051" s="11"/>
      <c r="G3051" s="25"/>
      <c r="H3051" s="31"/>
      <c r="I3051" s="30"/>
      <c r="M3051" s="25"/>
      <c r="N3051" s="31"/>
      <c r="O3051" s="30"/>
      <c r="V3051" s="12"/>
      <c r="W3051" s="12"/>
      <c r="X3051" s="14"/>
      <c r="AB3051" s="25"/>
      <c r="AC3051" s="12"/>
      <c r="AD3051" s="12"/>
      <c r="AK3051" s="12"/>
      <c r="AL3051" s="30"/>
      <c r="AM3051" s="32"/>
      <c r="AQ3051" s="12"/>
      <c r="AR3051" s="12"/>
      <c r="AS3051" s="12"/>
      <c r="AZ3051" s="49"/>
      <c r="BA3051" s="30"/>
      <c r="BB3051" s="12"/>
      <c r="BF3051" s="12"/>
      <c r="BG3051" s="12"/>
      <c r="BH3051" s="12"/>
      <c r="BO3051" s="7"/>
      <c r="BP3051" s="7"/>
      <c r="BQ3051" s="7"/>
      <c r="BU3051" s="7"/>
      <c r="BV3051" s="7"/>
      <c r="BW3051" s="7"/>
      <c r="CD3051" s="7"/>
      <c r="CE3051" s="7"/>
      <c r="CF3051" s="7"/>
      <c r="CJ3051" s="7"/>
      <c r="CK3051" s="7"/>
      <c r="CL3051" s="7"/>
    </row>
    <row r="3052" spans="1:90">
      <c r="A3052" s="11"/>
      <c r="B3052" s="373"/>
      <c r="C3052" s="373"/>
      <c r="D3052" s="373"/>
      <c r="E3052" s="13"/>
      <c r="F3052" s="11"/>
      <c r="G3052" s="25"/>
      <c r="H3052" s="31"/>
      <c r="I3052" s="30"/>
      <c r="M3052" s="25"/>
      <c r="N3052" s="31"/>
      <c r="O3052" s="30"/>
      <c r="V3052" s="12"/>
      <c r="W3052" s="12"/>
      <c r="X3052" s="14"/>
      <c r="AB3052" s="25"/>
      <c r="AC3052" s="12"/>
      <c r="AD3052" s="12"/>
      <c r="AK3052" s="12"/>
      <c r="AL3052" s="30"/>
      <c r="AM3052" s="32"/>
      <c r="AQ3052" s="12"/>
      <c r="AR3052" s="12"/>
      <c r="AS3052" s="12"/>
      <c r="AZ3052" s="49"/>
      <c r="BA3052" s="30"/>
      <c r="BB3052" s="12"/>
      <c r="BF3052" s="12"/>
      <c r="BG3052" s="12"/>
      <c r="BH3052" s="12"/>
      <c r="BO3052" s="7"/>
      <c r="BP3052" s="7"/>
      <c r="BQ3052" s="7"/>
      <c r="BU3052" s="7"/>
      <c r="BV3052" s="7"/>
      <c r="BW3052" s="7"/>
      <c r="CD3052" s="7"/>
      <c r="CE3052" s="7"/>
      <c r="CF3052" s="7"/>
      <c r="CJ3052" s="7"/>
      <c r="CK3052" s="7"/>
      <c r="CL3052" s="7"/>
    </row>
    <row r="3053" spans="1:90">
      <c r="A3053" s="11"/>
      <c r="B3053" s="373"/>
      <c r="C3053" s="373"/>
      <c r="D3053" s="373"/>
      <c r="E3053" s="13"/>
      <c r="F3053" s="11"/>
      <c r="G3053" s="25"/>
      <c r="H3053" s="31"/>
      <c r="I3053" s="30"/>
      <c r="M3053" s="25"/>
      <c r="N3053" s="31"/>
      <c r="O3053" s="30"/>
      <c r="V3053" s="12"/>
      <c r="W3053" s="12"/>
      <c r="X3053" s="14"/>
      <c r="AB3053" s="25"/>
      <c r="AC3053" s="12"/>
      <c r="AD3053" s="12"/>
      <c r="AK3053" s="12"/>
      <c r="AL3053" s="30"/>
      <c r="AM3053" s="32"/>
      <c r="AQ3053" s="12"/>
      <c r="AR3053" s="12"/>
      <c r="AS3053" s="12"/>
      <c r="AZ3053" s="49"/>
      <c r="BA3053" s="30"/>
      <c r="BB3053" s="12"/>
      <c r="BF3053" s="12"/>
      <c r="BG3053" s="12"/>
      <c r="BH3053" s="12"/>
      <c r="BO3053" s="7"/>
      <c r="BP3053" s="7"/>
      <c r="BQ3053" s="7"/>
      <c r="BU3053" s="7"/>
      <c r="BV3053" s="7"/>
      <c r="BW3053" s="7"/>
      <c r="CD3053" s="7"/>
      <c r="CE3053" s="7"/>
      <c r="CF3053" s="7"/>
      <c r="CJ3053" s="7"/>
      <c r="CK3053" s="7"/>
      <c r="CL3053" s="7"/>
    </row>
    <row r="3054" spans="1:90">
      <c r="A3054" s="11"/>
      <c r="B3054" s="373"/>
      <c r="C3054" s="373"/>
      <c r="D3054" s="373"/>
      <c r="E3054" s="13"/>
      <c r="F3054" s="11"/>
      <c r="G3054" s="25"/>
      <c r="H3054" s="31"/>
      <c r="I3054" s="30"/>
      <c r="M3054" s="25"/>
      <c r="N3054" s="31"/>
      <c r="O3054" s="30"/>
      <c r="V3054" s="12"/>
      <c r="W3054" s="12"/>
      <c r="X3054" s="14"/>
      <c r="AB3054" s="25"/>
      <c r="AC3054" s="12"/>
      <c r="AD3054" s="12"/>
      <c r="AK3054" s="12"/>
      <c r="AL3054" s="30"/>
      <c r="AM3054" s="32"/>
      <c r="AQ3054" s="12"/>
      <c r="AR3054" s="12"/>
      <c r="AS3054" s="12"/>
      <c r="AZ3054" s="49"/>
      <c r="BA3054" s="30"/>
      <c r="BB3054" s="12"/>
      <c r="BF3054" s="12"/>
      <c r="BG3054" s="12"/>
      <c r="BH3054" s="12"/>
      <c r="BO3054" s="7"/>
      <c r="BP3054" s="7"/>
      <c r="BQ3054" s="7"/>
      <c r="BU3054" s="7"/>
      <c r="BV3054" s="7"/>
      <c r="BW3054" s="7"/>
      <c r="CD3054" s="7"/>
      <c r="CE3054" s="7"/>
      <c r="CF3054" s="7"/>
      <c r="CJ3054" s="7"/>
      <c r="CK3054" s="7"/>
      <c r="CL3054" s="7"/>
    </row>
    <row r="3055" spans="1:90">
      <c r="A3055" s="11"/>
      <c r="B3055" s="373"/>
      <c r="C3055" s="373"/>
      <c r="D3055" s="373"/>
      <c r="E3055" s="13"/>
      <c r="F3055" s="11"/>
      <c r="G3055" s="25"/>
      <c r="H3055" s="31"/>
      <c r="I3055" s="30"/>
      <c r="M3055" s="25"/>
      <c r="N3055" s="31"/>
      <c r="O3055" s="30"/>
      <c r="V3055" s="12"/>
      <c r="W3055" s="12"/>
      <c r="X3055" s="14"/>
      <c r="AB3055" s="25"/>
      <c r="AC3055" s="12"/>
      <c r="AD3055" s="12"/>
      <c r="AK3055" s="12"/>
      <c r="AL3055" s="30"/>
      <c r="AM3055" s="32"/>
      <c r="AQ3055" s="12"/>
      <c r="AR3055" s="12"/>
      <c r="AS3055" s="12"/>
      <c r="AZ3055" s="49"/>
      <c r="BA3055" s="30"/>
      <c r="BB3055" s="12"/>
      <c r="BF3055" s="12"/>
      <c r="BG3055" s="12"/>
      <c r="BH3055" s="12"/>
      <c r="BO3055" s="7"/>
      <c r="BP3055" s="7"/>
      <c r="BQ3055" s="7"/>
      <c r="BU3055" s="7"/>
      <c r="BV3055" s="7"/>
      <c r="BW3055" s="7"/>
      <c r="CD3055" s="7"/>
      <c r="CE3055" s="7"/>
      <c r="CF3055" s="7"/>
      <c r="CJ3055" s="7"/>
      <c r="CK3055" s="7"/>
      <c r="CL3055" s="7"/>
    </row>
    <row r="3056" spans="1:90">
      <c r="A3056" s="11"/>
      <c r="B3056" s="373"/>
      <c r="C3056" s="373"/>
      <c r="D3056" s="373"/>
      <c r="E3056" s="13"/>
      <c r="F3056" s="11"/>
      <c r="G3056" s="25"/>
      <c r="H3056" s="31"/>
      <c r="I3056" s="30"/>
      <c r="M3056" s="25"/>
      <c r="N3056" s="31"/>
      <c r="O3056" s="30"/>
      <c r="V3056" s="12"/>
      <c r="W3056" s="12"/>
      <c r="X3056" s="14"/>
      <c r="AB3056" s="25"/>
      <c r="AC3056" s="12"/>
      <c r="AD3056" s="12"/>
      <c r="AK3056" s="12"/>
      <c r="AL3056" s="30"/>
      <c r="AM3056" s="32"/>
      <c r="AQ3056" s="12"/>
      <c r="AR3056" s="12"/>
      <c r="AS3056" s="12"/>
      <c r="AZ3056" s="49"/>
      <c r="BA3056" s="30"/>
      <c r="BB3056" s="12"/>
      <c r="BF3056" s="12"/>
      <c r="BG3056" s="12"/>
      <c r="BH3056" s="12"/>
      <c r="BO3056" s="7"/>
      <c r="BP3056" s="7"/>
      <c r="BQ3056" s="7"/>
      <c r="BU3056" s="7"/>
      <c r="BV3056" s="7"/>
      <c r="BW3056" s="7"/>
      <c r="CD3056" s="7"/>
      <c r="CE3056" s="7"/>
      <c r="CF3056" s="7"/>
      <c r="CJ3056" s="7"/>
      <c r="CK3056" s="7"/>
      <c r="CL3056" s="7"/>
    </row>
    <row r="3057" spans="1:90">
      <c r="A3057" s="11"/>
      <c r="B3057" s="373"/>
      <c r="C3057" s="373"/>
      <c r="D3057" s="373"/>
      <c r="E3057" s="13"/>
      <c r="F3057" s="11"/>
      <c r="G3057" s="25"/>
      <c r="H3057" s="31"/>
      <c r="I3057" s="30"/>
      <c r="M3057" s="25"/>
      <c r="N3057" s="31"/>
      <c r="O3057" s="30"/>
      <c r="V3057" s="12"/>
      <c r="W3057" s="12"/>
      <c r="X3057" s="14"/>
      <c r="AB3057" s="25"/>
      <c r="AC3057" s="12"/>
      <c r="AD3057" s="12"/>
      <c r="AK3057" s="12"/>
      <c r="AL3057" s="30"/>
      <c r="AM3057" s="32"/>
      <c r="AQ3057" s="12"/>
      <c r="AR3057" s="12"/>
      <c r="AS3057" s="12"/>
      <c r="AZ3057" s="49"/>
      <c r="BA3057" s="30"/>
      <c r="BB3057" s="12"/>
      <c r="BF3057" s="12"/>
      <c r="BG3057" s="12"/>
      <c r="BH3057" s="12"/>
      <c r="BO3057" s="7"/>
      <c r="BP3057" s="7"/>
      <c r="BQ3057" s="7"/>
      <c r="BU3057" s="7"/>
      <c r="BV3057" s="7"/>
      <c r="BW3057" s="7"/>
      <c r="CD3057" s="7"/>
      <c r="CE3057" s="7"/>
      <c r="CF3057" s="7"/>
      <c r="CJ3057" s="7"/>
      <c r="CK3057" s="7"/>
      <c r="CL3057" s="7"/>
    </row>
    <row r="3058" spans="1:90">
      <c r="A3058" s="11"/>
      <c r="B3058" s="373"/>
      <c r="C3058" s="373"/>
      <c r="D3058" s="373"/>
      <c r="E3058" s="13"/>
      <c r="F3058" s="11"/>
      <c r="G3058" s="25"/>
      <c r="H3058" s="31"/>
      <c r="I3058" s="30"/>
      <c r="M3058" s="25"/>
      <c r="N3058" s="31"/>
      <c r="O3058" s="30"/>
      <c r="V3058" s="12"/>
      <c r="W3058" s="12"/>
      <c r="X3058" s="14"/>
      <c r="AB3058" s="25"/>
      <c r="AC3058" s="12"/>
      <c r="AD3058" s="12"/>
      <c r="AK3058" s="12"/>
      <c r="AL3058" s="30"/>
      <c r="AM3058" s="32"/>
      <c r="AQ3058" s="12"/>
      <c r="AR3058" s="12"/>
      <c r="AS3058" s="12"/>
      <c r="AZ3058" s="49"/>
      <c r="BA3058" s="30"/>
      <c r="BB3058" s="12"/>
      <c r="BF3058" s="12"/>
      <c r="BG3058" s="12"/>
      <c r="BH3058" s="12"/>
      <c r="BO3058" s="7"/>
      <c r="BP3058" s="7"/>
      <c r="BQ3058" s="7"/>
      <c r="BU3058" s="7"/>
      <c r="BV3058" s="7"/>
      <c r="BW3058" s="7"/>
      <c r="CD3058" s="7"/>
      <c r="CE3058" s="7"/>
      <c r="CF3058" s="7"/>
      <c r="CJ3058" s="7"/>
      <c r="CK3058" s="7"/>
      <c r="CL3058" s="7"/>
    </row>
    <row r="3059" spans="1:90">
      <c r="A3059" s="11"/>
      <c r="B3059" s="373"/>
      <c r="C3059" s="373"/>
      <c r="D3059" s="373"/>
      <c r="E3059" s="13"/>
      <c r="F3059" s="11"/>
      <c r="G3059" s="25"/>
      <c r="H3059" s="31"/>
      <c r="I3059" s="30"/>
      <c r="M3059" s="25"/>
      <c r="N3059" s="31"/>
      <c r="O3059" s="30"/>
      <c r="V3059" s="12"/>
      <c r="W3059" s="12"/>
      <c r="X3059" s="14"/>
      <c r="AB3059" s="25"/>
      <c r="AC3059" s="12"/>
      <c r="AD3059" s="12"/>
      <c r="AK3059" s="12"/>
      <c r="AL3059" s="30"/>
      <c r="AM3059" s="32"/>
      <c r="AQ3059" s="12"/>
      <c r="AR3059" s="12"/>
      <c r="AS3059" s="12"/>
      <c r="AZ3059" s="49"/>
      <c r="BA3059" s="30"/>
      <c r="BB3059" s="12"/>
      <c r="BF3059" s="12"/>
      <c r="BG3059" s="12"/>
      <c r="BH3059" s="12"/>
      <c r="BO3059" s="7"/>
      <c r="BP3059" s="7"/>
      <c r="BQ3059" s="7"/>
      <c r="BU3059" s="7"/>
      <c r="BV3059" s="7"/>
      <c r="BW3059" s="7"/>
      <c r="CD3059" s="7"/>
      <c r="CE3059" s="7"/>
      <c r="CF3059" s="7"/>
      <c r="CJ3059" s="7"/>
      <c r="CK3059" s="7"/>
      <c r="CL3059" s="7"/>
    </row>
    <row r="3060" spans="1:90">
      <c r="A3060" s="11"/>
      <c r="B3060" s="373"/>
      <c r="C3060" s="373"/>
      <c r="D3060" s="373"/>
      <c r="E3060" s="13"/>
      <c r="F3060" s="11"/>
      <c r="G3060" s="25"/>
      <c r="H3060" s="31"/>
      <c r="I3060" s="30"/>
      <c r="M3060" s="25"/>
      <c r="N3060" s="31"/>
      <c r="O3060" s="30"/>
      <c r="V3060" s="12"/>
      <c r="W3060" s="12"/>
      <c r="X3060" s="14"/>
      <c r="AB3060" s="25"/>
      <c r="AC3060" s="12"/>
      <c r="AD3060" s="12"/>
      <c r="AK3060" s="12"/>
      <c r="AL3060" s="30"/>
      <c r="AM3060" s="32"/>
      <c r="AQ3060" s="12"/>
      <c r="AR3060" s="12"/>
      <c r="AS3060" s="12"/>
      <c r="AZ3060" s="49"/>
      <c r="BA3060" s="30"/>
      <c r="BB3060" s="12"/>
      <c r="BF3060" s="12"/>
      <c r="BG3060" s="12"/>
      <c r="BH3060" s="12"/>
      <c r="BO3060" s="7"/>
      <c r="BP3060" s="7"/>
      <c r="BQ3060" s="7"/>
      <c r="BU3060" s="7"/>
      <c r="BV3060" s="7"/>
      <c r="BW3060" s="7"/>
      <c r="CD3060" s="7"/>
      <c r="CE3060" s="7"/>
      <c r="CF3060" s="7"/>
      <c r="CJ3060" s="7"/>
      <c r="CK3060" s="7"/>
      <c r="CL3060" s="7"/>
    </row>
    <row r="3061" spans="1:90">
      <c r="A3061" s="11"/>
      <c r="B3061" s="373"/>
      <c r="C3061" s="373"/>
      <c r="D3061" s="373"/>
      <c r="E3061" s="13"/>
      <c r="F3061" s="11"/>
      <c r="G3061" s="25"/>
      <c r="H3061" s="31"/>
      <c r="I3061" s="30"/>
      <c r="M3061" s="25"/>
      <c r="N3061" s="31"/>
      <c r="O3061" s="30"/>
      <c r="V3061" s="12"/>
      <c r="W3061" s="12"/>
      <c r="X3061" s="14"/>
      <c r="AB3061" s="25"/>
      <c r="AC3061" s="12"/>
      <c r="AD3061" s="12"/>
      <c r="AK3061" s="12"/>
      <c r="AL3061" s="30"/>
      <c r="AM3061" s="32"/>
      <c r="AQ3061" s="12"/>
      <c r="AR3061" s="12"/>
      <c r="AS3061" s="12"/>
      <c r="AZ3061" s="49"/>
      <c r="BA3061" s="30"/>
      <c r="BB3061" s="12"/>
      <c r="BF3061" s="12"/>
      <c r="BG3061" s="12"/>
      <c r="BH3061" s="12"/>
      <c r="BO3061" s="7"/>
      <c r="BP3061" s="7"/>
      <c r="BQ3061" s="7"/>
      <c r="BU3061" s="7"/>
      <c r="BV3061" s="7"/>
      <c r="BW3061" s="7"/>
      <c r="CD3061" s="7"/>
      <c r="CE3061" s="7"/>
      <c r="CF3061" s="7"/>
      <c r="CJ3061" s="7"/>
      <c r="CK3061" s="7"/>
      <c r="CL3061" s="7"/>
    </row>
    <row r="3062" spans="1:90">
      <c r="A3062" s="11"/>
      <c r="B3062" s="373"/>
      <c r="C3062" s="373"/>
      <c r="D3062" s="373"/>
      <c r="E3062" s="13"/>
      <c r="F3062" s="11"/>
      <c r="G3062" s="25"/>
      <c r="H3062" s="31"/>
      <c r="I3062" s="30"/>
      <c r="M3062" s="25"/>
      <c r="N3062" s="31"/>
      <c r="O3062" s="30"/>
      <c r="V3062" s="12"/>
      <c r="W3062" s="12"/>
      <c r="X3062" s="14"/>
      <c r="AB3062" s="25"/>
      <c r="AC3062" s="12"/>
      <c r="AD3062" s="12"/>
      <c r="AK3062" s="12"/>
      <c r="AL3062" s="30"/>
      <c r="AM3062" s="32"/>
      <c r="AQ3062" s="12"/>
      <c r="AR3062" s="12"/>
      <c r="AS3062" s="12"/>
      <c r="AZ3062" s="49"/>
      <c r="BA3062" s="30"/>
      <c r="BB3062" s="12"/>
      <c r="BF3062" s="12"/>
      <c r="BG3062" s="12"/>
      <c r="BH3062" s="12"/>
      <c r="BO3062" s="7"/>
      <c r="BP3062" s="7"/>
      <c r="BQ3062" s="7"/>
      <c r="BU3062" s="7"/>
      <c r="BV3062" s="7"/>
      <c r="BW3062" s="7"/>
      <c r="CD3062" s="7"/>
      <c r="CE3062" s="7"/>
      <c r="CF3062" s="7"/>
      <c r="CJ3062" s="7"/>
      <c r="CK3062" s="7"/>
      <c r="CL3062" s="7"/>
    </row>
    <row r="3063" spans="1:90">
      <c r="A3063" s="11"/>
      <c r="B3063" s="373"/>
      <c r="C3063" s="373"/>
      <c r="D3063" s="373"/>
      <c r="E3063" s="13"/>
      <c r="F3063" s="11"/>
      <c r="G3063" s="25"/>
      <c r="H3063" s="31"/>
      <c r="I3063" s="30"/>
      <c r="M3063" s="25"/>
      <c r="N3063" s="31"/>
      <c r="O3063" s="30"/>
      <c r="V3063" s="12"/>
      <c r="W3063" s="12"/>
      <c r="X3063" s="14"/>
      <c r="AB3063" s="25"/>
      <c r="AC3063" s="12"/>
      <c r="AD3063" s="12"/>
      <c r="AK3063" s="12"/>
      <c r="AL3063" s="30"/>
      <c r="AM3063" s="32"/>
      <c r="AQ3063" s="12"/>
      <c r="AR3063" s="12"/>
      <c r="AS3063" s="12"/>
      <c r="AZ3063" s="49"/>
      <c r="BA3063" s="30"/>
      <c r="BB3063" s="12"/>
      <c r="BF3063" s="12"/>
      <c r="BG3063" s="12"/>
      <c r="BH3063" s="12"/>
      <c r="BO3063" s="7"/>
      <c r="BP3063" s="7"/>
      <c r="BQ3063" s="7"/>
      <c r="BU3063" s="7"/>
      <c r="BV3063" s="7"/>
      <c r="BW3063" s="7"/>
      <c r="CD3063" s="7"/>
      <c r="CE3063" s="7"/>
      <c r="CF3063" s="7"/>
      <c r="CJ3063" s="7"/>
      <c r="CK3063" s="7"/>
      <c r="CL3063" s="7"/>
    </row>
    <row r="3064" spans="1:90">
      <c r="A3064" s="11"/>
      <c r="B3064" s="373"/>
      <c r="C3064" s="373"/>
      <c r="D3064" s="373"/>
      <c r="E3064" s="13"/>
      <c r="F3064" s="11"/>
      <c r="G3064" s="25"/>
      <c r="H3064" s="31"/>
      <c r="I3064" s="30"/>
      <c r="M3064" s="25"/>
      <c r="N3064" s="31"/>
      <c r="O3064" s="30"/>
      <c r="V3064" s="12"/>
      <c r="W3064" s="12"/>
      <c r="X3064" s="14"/>
      <c r="AB3064" s="25"/>
      <c r="AC3064" s="12"/>
      <c r="AD3064" s="12"/>
      <c r="AK3064" s="12"/>
      <c r="AL3064" s="30"/>
      <c r="AM3064" s="32"/>
      <c r="AQ3064" s="12"/>
      <c r="AR3064" s="12"/>
      <c r="AS3064" s="12"/>
      <c r="AZ3064" s="49"/>
      <c r="BA3064" s="30"/>
      <c r="BB3064" s="12"/>
      <c r="BF3064" s="12"/>
      <c r="BG3064" s="12"/>
      <c r="BH3064" s="12"/>
      <c r="BO3064" s="7"/>
      <c r="BP3064" s="7"/>
      <c r="BQ3064" s="7"/>
      <c r="BU3064" s="7"/>
      <c r="BV3064" s="7"/>
      <c r="BW3064" s="7"/>
      <c r="CD3064" s="7"/>
      <c r="CE3064" s="7"/>
      <c r="CF3064" s="7"/>
      <c r="CJ3064" s="7"/>
      <c r="CK3064" s="7"/>
      <c r="CL3064" s="7"/>
    </row>
    <row r="3065" spans="1:90">
      <c r="A3065" s="11"/>
      <c r="B3065" s="373"/>
      <c r="C3065" s="373"/>
      <c r="D3065" s="373"/>
      <c r="E3065" s="13"/>
      <c r="F3065" s="11"/>
      <c r="G3065" s="25"/>
      <c r="H3065" s="31"/>
      <c r="I3065" s="30"/>
      <c r="M3065" s="25"/>
      <c r="N3065" s="31"/>
      <c r="O3065" s="30"/>
      <c r="V3065" s="12"/>
      <c r="W3065" s="12"/>
      <c r="X3065" s="14"/>
      <c r="AB3065" s="25"/>
      <c r="AC3065" s="12"/>
      <c r="AD3065" s="12"/>
      <c r="AK3065" s="12"/>
      <c r="AL3065" s="30"/>
      <c r="AM3065" s="32"/>
      <c r="AQ3065" s="12"/>
      <c r="AR3065" s="12"/>
      <c r="AS3065" s="12"/>
      <c r="AZ3065" s="49"/>
      <c r="BA3065" s="30"/>
      <c r="BB3065" s="12"/>
      <c r="BF3065" s="12"/>
      <c r="BG3065" s="12"/>
      <c r="BH3065" s="12"/>
      <c r="BO3065" s="7"/>
      <c r="BP3065" s="7"/>
      <c r="BQ3065" s="7"/>
      <c r="BU3065" s="7"/>
      <c r="BV3065" s="7"/>
      <c r="BW3065" s="7"/>
      <c r="CD3065" s="7"/>
      <c r="CE3065" s="7"/>
      <c r="CF3065" s="7"/>
      <c r="CJ3065" s="7"/>
      <c r="CK3065" s="7"/>
      <c r="CL3065" s="7"/>
    </row>
    <row r="3066" spans="1:90">
      <c r="A3066" s="11"/>
      <c r="B3066" s="373"/>
      <c r="C3066" s="373"/>
      <c r="D3066" s="373"/>
      <c r="E3066" s="13"/>
      <c r="F3066" s="11"/>
      <c r="G3066" s="25"/>
      <c r="H3066" s="31"/>
      <c r="I3066" s="30"/>
      <c r="M3066" s="25"/>
      <c r="N3066" s="31"/>
      <c r="O3066" s="30"/>
      <c r="V3066" s="12"/>
      <c r="W3066" s="12"/>
      <c r="X3066" s="14"/>
      <c r="AB3066" s="25"/>
      <c r="AC3066" s="12"/>
      <c r="AD3066" s="12"/>
      <c r="AK3066" s="12"/>
      <c r="AL3066" s="30"/>
      <c r="AM3066" s="32"/>
      <c r="AQ3066" s="12"/>
      <c r="AR3066" s="12"/>
      <c r="AS3066" s="12"/>
      <c r="AZ3066" s="49"/>
      <c r="BA3066" s="30"/>
      <c r="BB3066" s="12"/>
      <c r="BF3066" s="12"/>
      <c r="BG3066" s="12"/>
      <c r="BH3066" s="12"/>
      <c r="BO3066" s="7"/>
      <c r="BP3066" s="7"/>
      <c r="BQ3066" s="7"/>
      <c r="BU3066" s="7"/>
      <c r="BV3066" s="7"/>
      <c r="BW3066" s="7"/>
      <c r="CD3066" s="7"/>
      <c r="CE3066" s="7"/>
      <c r="CF3066" s="7"/>
      <c r="CJ3066" s="7"/>
      <c r="CK3066" s="7"/>
      <c r="CL3066" s="7"/>
    </row>
    <row r="3067" spans="1:90">
      <c r="A3067" s="11"/>
      <c r="B3067" s="373"/>
      <c r="C3067" s="373"/>
      <c r="D3067" s="373"/>
      <c r="E3067" s="13"/>
      <c r="F3067" s="11"/>
      <c r="G3067" s="25"/>
      <c r="H3067" s="31"/>
      <c r="I3067" s="30"/>
      <c r="M3067" s="25"/>
      <c r="N3067" s="31"/>
      <c r="O3067" s="30"/>
      <c r="V3067" s="12"/>
      <c r="W3067" s="12"/>
      <c r="X3067" s="14"/>
      <c r="AB3067" s="25"/>
      <c r="AC3067" s="12"/>
      <c r="AD3067" s="12"/>
      <c r="AK3067" s="12"/>
      <c r="AL3067" s="30"/>
      <c r="AM3067" s="32"/>
      <c r="AQ3067" s="12"/>
      <c r="AR3067" s="12"/>
      <c r="AS3067" s="12"/>
      <c r="AZ3067" s="49"/>
      <c r="BA3067" s="30"/>
      <c r="BB3067" s="12"/>
      <c r="BF3067" s="12"/>
      <c r="BG3067" s="12"/>
      <c r="BH3067" s="12"/>
      <c r="BO3067" s="7"/>
      <c r="BP3067" s="7"/>
      <c r="BQ3067" s="7"/>
      <c r="BU3067" s="7"/>
      <c r="BV3067" s="7"/>
      <c r="BW3067" s="7"/>
      <c r="CD3067" s="7"/>
      <c r="CE3067" s="7"/>
      <c r="CF3067" s="7"/>
      <c r="CJ3067" s="7"/>
      <c r="CK3067" s="7"/>
      <c r="CL3067" s="7"/>
    </row>
    <row r="3068" spans="1:90">
      <c r="A3068" s="11"/>
      <c r="B3068" s="373"/>
      <c r="C3068" s="373"/>
      <c r="D3068" s="373"/>
      <c r="E3068" s="13"/>
      <c r="F3068" s="11"/>
      <c r="G3068" s="25"/>
      <c r="H3068" s="31"/>
      <c r="I3068" s="30"/>
      <c r="M3068" s="25"/>
      <c r="N3068" s="31"/>
      <c r="O3068" s="30"/>
      <c r="V3068" s="12"/>
      <c r="W3068" s="12"/>
      <c r="X3068" s="14"/>
      <c r="AB3068" s="25"/>
      <c r="AC3068" s="12"/>
      <c r="AD3068" s="12"/>
      <c r="AK3068" s="12"/>
      <c r="AL3068" s="30"/>
      <c r="AM3068" s="32"/>
      <c r="AQ3068" s="12"/>
      <c r="AR3068" s="12"/>
      <c r="AS3068" s="12"/>
      <c r="AZ3068" s="49"/>
      <c r="BA3068" s="30"/>
      <c r="BB3068" s="12"/>
      <c r="BF3068" s="12"/>
      <c r="BG3068" s="12"/>
      <c r="BH3068" s="12"/>
      <c r="BO3068" s="7"/>
      <c r="BP3068" s="7"/>
      <c r="BQ3068" s="7"/>
      <c r="BU3068" s="7"/>
      <c r="BV3068" s="7"/>
      <c r="BW3068" s="7"/>
      <c r="CD3068" s="7"/>
      <c r="CE3068" s="7"/>
      <c r="CF3068" s="7"/>
      <c r="CJ3068" s="7"/>
      <c r="CK3068" s="7"/>
      <c r="CL3068" s="7"/>
    </row>
    <row r="3069" spans="1:90">
      <c r="A3069" s="11"/>
      <c r="B3069" s="373"/>
      <c r="C3069" s="373"/>
      <c r="D3069" s="373"/>
      <c r="E3069" s="13"/>
      <c r="F3069" s="11"/>
      <c r="G3069" s="25"/>
      <c r="H3069" s="31"/>
      <c r="I3069" s="30"/>
      <c r="M3069" s="25"/>
      <c r="N3069" s="31"/>
      <c r="O3069" s="30"/>
      <c r="V3069" s="12"/>
      <c r="W3069" s="12"/>
      <c r="X3069" s="14"/>
      <c r="AB3069" s="25"/>
      <c r="AC3069" s="12"/>
      <c r="AD3069" s="12"/>
      <c r="AK3069" s="12"/>
      <c r="AL3069" s="30"/>
      <c r="AM3069" s="32"/>
      <c r="AQ3069" s="12"/>
      <c r="AR3069" s="12"/>
      <c r="AS3069" s="12"/>
      <c r="AZ3069" s="49"/>
      <c r="BA3069" s="30"/>
      <c r="BB3069" s="12"/>
      <c r="BF3069" s="12"/>
      <c r="BG3069" s="12"/>
      <c r="BH3069" s="12"/>
      <c r="BO3069" s="7"/>
      <c r="BP3069" s="7"/>
      <c r="BQ3069" s="7"/>
      <c r="BU3069" s="7"/>
      <c r="BV3069" s="7"/>
      <c r="BW3069" s="7"/>
      <c r="CD3069" s="7"/>
      <c r="CE3069" s="7"/>
      <c r="CF3069" s="7"/>
      <c r="CJ3069" s="7"/>
      <c r="CK3069" s="7"/>
      <c r="CL3069" s="7"/>
    </row>
    <row r="3070" spans="1:90">
      <c r="A3070" s="11"/>
      <c r="B3070" s="373"/>
      <c r="C3070" s="373"/>
      <c r="D3070" s="373"/>
      <c r="E3070" s="13"/>
      <c r="F3070" s="11"/>
      <c r="G3070" s="25"/>
      <c r="H3070" s="31"/>
      <c r="I3070" s="30"/>
      <c r="M3070" s="25"/>
      <c r="N3070" s="31"/>
      <c r="O3070" s="30"/>
      <c r="V3070" s="12"/>
      <c r="W3070" s="12"/>
      <c r="X3070" s="14"/>
      <c r="AB3070" s="25"/>
      <c r="AC3070" s="12"/>
      <c r="AD3070" s="12"/>
      <c r="AK3070" s="12"/>
      <c r="AL3070" s="30"/>
      <c r="AM3070" s="32"/>
      <c r="AQ3070" s="12"/>
      <c r="AR3070" s="12"/>
      <c r="AS3070" s="12"/>
      <c r="AZ3070" s="49"/>
      <c r="BA3070" s="30"/>
      <c r="BB3070" s="12"/>
      <c r="BF3070" s="12"/>
      <c r="BG3070" s="12"/>
      <c r="BH3070" s="12"/>
      <c r="BO3070" s="7"/>
      <c r="BP3070" s="7"/>
      <c r="BQ3070" s="7"/>
      <c r="BU3070" s="7"/>
      <c r="BV3070" s="7"/>
      <c r="BW3070" s="7"/>
      <c r="CD3070" s="7"/>
      <c r="CE3070" s="7"/>
      <c r="CF3070" s="7"/>
      <c r="CJ3070" s="7"/>
      <c r="CK3070" s="7"/>
      <c r="CL3070" s="7"/>
    </row>
    <row r="3071" spans="1:90">
      <c r="A3071" s="11"/>
      <c r="B3071" s="373"/>
      <c r="C3071" s="373"/>
      <c r="D3071" s="373"/>
      <c r="E3071" s="13"/>
      <c r="F3071" s="11"/>
      <c r="G3071" s="25"/>
      <c r="H3071" s="31"/>
      <c r="I3071" s="30"/>
      <c r="M3071" s="25"/>
      <c r="N3071" s="31"/>
      <c r="O3071" s="30"/>
      <c r="V3071" s="12"/>
      <c r="W3071" s="12"/>
      <c r="X3071" s="14"/>
      <c r="AB3071" s="25"/>
      <c r="AC3071" s="12"/>
      <c r="AD3071" s="12"/>
      <c r="AK3071" s="12"/>
      <c r="AL3071" s="30"/>
      <c r="AM3071" s="32"/>
      <c r="AQ3071" s="12"/>
      <c r="AR3071" s="12"/>
      <c r="AS3071" s="12"/>
      <c r="AZ3071" s="49"/>
      <c r="BA3071" s="30"/>
      <c r="BB3071" s="12"/>
      <c r="BF3071" s="12"/>
      <c r="BG3071" s="12"/>
      <c r="BH3071" s="12"/>
      <c r="BO3071" s="7"/>
      <c r="BP3071" s="7"/>
      <c r="BQ3071" s="7"/>
      <c r="BU3071" s="7"/>
      <c r="BV3071" s="7"/>
      <c r="BW3071" s="7"/>
      <c r="CD3071" s="7"/>
      <c r="CE3071" s="7"/>
      <c r="CF3071" s="7"/>
      <c r="CJ3071" s="7"/>
      <c r="CK3071" s="7"/>
      <c r="CL3071" s="7"/>
    </row>
    <row r="3072" spans="1:90">
      <c r="A3072" s="11"/>
      <c r="B3072" s="373"/>
      <c r="C3072" s="373"/>
      <c r="D3072" s="373"/>
      <c r="E3072" s="13"/>
      <c r="F3072" s="11"/>
      <c r="G3072" s="25"/>
      <c r="H3072" s="31"/>
      <c r="I3072" s="30"/>
      <c r="M3072" s="25"/>
      <c r="N3072" s="31"/>
      <c r="O3072" s="30"/>
      <c r="V3072" s="12"/>
      <c r="W3072" s="12"/>
      <c r="X3072" s="14"/>
      <c r="AB3072" s="25"/>
      <c r="AC3072" s="12"/>
      <c r="AD3072" s="12"/>
      <c r="AK3072" s="12"/>
      <c r="AL3072" s="30"/>
      <c r="AM3072" s="32"/>
      <c r="AQ3072" s="12"/>
      <c r="AR3072" s="12"/>
      <c r="AS3072" s="12"/>
      <c r="AZ3072" s="49"/>
      <c r="BA3072" s="30"/>
      <c r="BB3072" s="12"/>
      <c r="BF3072" s="12"/>
      <c r="BG3072" s="12"/>
      <c r="BH3072" s="12"/>
      <c r="BO3072" s="7"/>
      <c r="BP3072" s="7"/>
      <c r="BQ3072" s="7"/>
      <c r="BU3072" s="7"/>
      <c r="BV3072" s="7"/>
      <c r="BW3072" s="7"/>
      <c r="CD3072" s="7"/>
      <c r="CE3072" s="7"/>
      <c r="CF3072" s="7"/>
      <c r="CJ3072" s="7"/>
      <c r="CK3072" s="7"/>
      <c r="CL3072" s="7"/>
    </row>
    <row r="3073" spans="1:90">
      <c r="A3073" s="11"/>
      <c r="B3073" s="373"/>
      <c r="C3073" s="373"/>
      <c r="D3073" s="373"/>
      <c r="E3073" s="13"/>
      <c r="F3073" s="11"/>
      <c r="G3073" s="25"/>
      <c r="H3073" s="31"/>
      <c r="I3073" s="30"/>
      <c r="M3073" s="25"/>
      <c r="N3073" s="31"/>
      <c r="O3073" s="30"/>
      <c r="V3073" s="12"/>
      <c r="W3073" s="12"/>
      <c r="X3073" s="14"/>
      <c r="AB3073" s="25"/>
      <c r="AC3073" s="12"/>
      <c r="AD3073" s="12"/>
      <c r="AK3073" s="12"/>
      <c r="AL3073" s="30"/>
      <c r="AM3073" s="32"/>
      <c r="AQ3073" s="12"/>
      <c r="AR3073" s="12"/>
      <c r="AS3073" s="12"/>
      <c r="AZ3073" s="49"/>
      <c r="BA3073" s="30"/>
      <c r="BB3073" s="12"/>
      <c r="BF3073" s="12"/>
      <c r="BG3073" s="12"/>
      <c r="BH3073" s="12"/>
      <c r="BO3073" s="7"/>
      <c r="BP3073" s="7"/>
      <c r="BQ3073" s="7"/>
      <c r="BU3073" s="7"/>
      <c r="BV3073" s="7"/>
      <c r="BW3073" s="7"/>
      <c r="CD3073" s="7"/>
      <c r="CE3073" s="7"/>
      <c r="CF3073" s="7"/>
      <c r="CJ3073" s="7"/>
      <c r="CK3073" s="7"/>
      <c r="CL3073" s="7"/>
    </row>
    <row r="3074" spans="1:90">
      <c r="A3074" s="11"/>
      <c r="B3074" s="373"/>
      <c r="C3074" s="373"/>
      <c r="D3074" s="373"/>
      <c r="E3074" s="13"/>
      <c r="F3074" s="11"/>
      <c r="G3074" s="25"/>
      <c r="H3074" s="31"/>
      <c r="I3074" s="30"/>
      <c r="M3074" s="25"/>
      <c r="N3074" s="31"/>
      <c r="O3074" s="30"/>
      <c r="V3074" s="12"/>
      <c r="W3074" s="12"/>
      <c r="X3074" s="14"/>
      <c r="AB3074" s="25"/>
      <c r="AC3074" s="12"/>
      <c r="AD3074" s="12"/>
      <c r="AK3074" s="12"/>
      <c r="AL3074" s="30"/>
      <c r="AM3074" s="32"/>
      <c r="AQ3074" s="12"/>
      <c r="AR3074" s="12"/>
      <c r="AS3074" s="12"/>
      <c r="AZ3074" s="49"/>
      <c r="BA3074" s="30"/>
      <c r="BB3074" s="12"/>
      <c r="BF3074" s="12"/>
      <c r="BG3074" s="12"/>
      <c r="BH3074" s="12"/>
      <c r="BO3074" s="7"/>
      <c r="BP3074" s="7"/>
      <c r="BQ3074" s="7"/>
      <c r="BU3074" s="7"/>
      <c r="BV3074" s="7"/>
      <c r="BW3074" s="7"/>
      <c r="CD3074" s="7"/>
      <c r="CE3074" s="7"/>
      <c r="CF3074" s="7"/>
      <c r="CJ3074" s="7"/>
      <c r="CK3074" s="7"/>
      <c r="CL3074" s="7"/>
    </row>
    <row r="3075" spans="1:90">
      <c r="A3075" s="11"/>
      <c r="B3075" s="373"/>
      <c r="C3075" s="373"/>
      <c r="D3075" s="373"/>
      <c r="E3075" s="13"/>
      <c r="F3075" s="11"/>
      <c r="G3075" s="25"/>
      <c r="H3075" s="31"/>
      <c r="I3075" s="30"/>
      <c r="M3075" s="25"/>
      <c r="N3075" s="31"/>
      <c r="O3075" s="30"/>
      <c r="V3075" s="12"/>
      <c r="W3075" s="12"/>
      <c r="X3075" s="14"/>
      <c r="AB3075" s="25"/>
      <c r="AC3075" s="12"/>
      <c r="AD3075" s="12"/>
      <c r="AK3075" s="12"/>
      <c r="AL3075" s="30"/>
      <c r="AM3075" s="32"/>
      <c r="AQ3075" s="12"/>
      <c r="AR3075" s="12"/>
      <c r="AS3075" s="12"/>
      <c r="AZ3075" s="49"/>
      <c r="BA3075" s="30"/>
      <c r="BB3075" s="12"/>
      <c r="BF3075" s="12"/>
      <c r="BG3075" s="12"/>
      <c r="BH3075" s="12"/>
      <c r="BO3075" s="7"/>
      <c r="BP3075" s="7"/>
      <c r="BQ3075" s="7"/>
      <c r="BU3075" s="7"/>
      <c r="BV3075" s="7"/>
      <c r="BW3075" s="7"/>
      <c r="CD3075" s="7"/>
      <c r="CE3075" s="7"/>
      <c r="CF3075" s="7"/>
      <c r="CJ3075" s="7"/>
      <c r="CK3075" s="7"/>
      <c r="CL3075" s="7"/>
    </row>
    <row r="3076" spans="1:90">
      <c r="A3076" s="11"/>
      <c r="B3076" s="373"/>
      <c r="C3076" s="373"/>
      <c r="D3076" s="373"/>
      <c r="E3076" s="13"/>
      <c r="F3076" s="11"/>
      <c r="G3076" s="25"/>
      <c r="H3076" s="31"/>
      <c r="I3076" s="30"/>
      <c r="M3076" s="25"/>
      <c r="N3076" s="31"/>
      <c r="O3076" s="30"/>
      <c r="V3076" s="12"/>
      <c r="W3076" s="12"/>
      <c r="X3076" s="14"/>
      <c r="AB3076" s="25"/>
      <c r="AC3076" s="12"/>
      <c r="AD3076" s="12"/>
      <c r="AK3076" s="12"/>
      <c r="AL3076" s="30"/>
      <c r="AM3076" s="32"/>
      <c r="AQ3076" s="12"/>
      <c r="AR3076" s="12"/>
      <c r="AS3076" s="12"/>
      <c r="AZ3076" s="49"/>
      <c r="BA3076" s="30"/>
      <c r="BB3076" s="12"/>
      <c r="BF3076" s="12"/>
      <c r="BG3076" s="12"/>
      <c r="BH3076" s="12"/>
      <c r="BO3076" s="7"/>
      <c r="BP3076" s="7"/>
      <c r="BQ3076" s="7"/>
      <c r="BU3076" s="7"/>
      <c r="BV3076" s="7"/>
      <c r="BW3076" s="7"/>
      <c r="CD3076" s="7"/>
      <c r="CE3076" s="7"/>
      <c r="CF3076" s="7"/>
      <c r="CJ3076" s="7"/>
      <c r="CK3076" s="7"/>
      <c r="CL3076" s="7"/>
    </row>
    <row r="3077" spans="1:90">
      <c r="A3077" s="11"/>
      <c r="B3077" s="373"/>
      <c r="C3077" s="373"/>
      <c r="D3077" s="373"/>
      <c r="E3077" s="13"/>
      <c r="F3077" s="11"/>
      <c r="G3077" s="25"/>
      <c r="H3077" s="31"/>
      <c r="I3077" s="30"/>
      <c r="M3077" s="25"/>
      <c r="N3077" s="31"/>
      <c r="O3077" s="30"/>
      <c r="V3077" s="12"/>
      <c r="W3077" s="12"/>
      <c r="X3077" s="14"/>
      <c r="AB3077" s="25"/>
      <c r="AC3077" s="12"/>
      <c r="AD3077" s="12"/>
      <c r="AK3077" s="12"/>
      <c r="AL3077" s="30"/>
      <c r="AM3077" s="32"/>
      <c r="AQ3077" s="12"/>
      <c r="AR3077" s="12"/>
      <c r="AS3077" s="12"/>
      <c r="AZ3077" s="49"/>
      <c r="BA3077" s="30"/>
      <c r="BB3077" s="12"/>
      <c r="BF3077" s="12"/>
      <c r="BG3077" s="12"/>
      <c r="BH3077" s="12"/>
      <c r="BO3077" s="7"/>
      <c r="BP3077" s="7"/>
      <c r="BQ3077" s="7"/>
      <c r="BU3077" s="7"/>
      <c r="BV3077" s="7"/>
      <c r="BW3077" s="7"/>
      <c r="CD3077" s="7"/>
      <c r="CE3077" s="7"/>
      <c r="CF3077" s="7"/>
      <c r="CJ3077" s="7"/>
      <c r="CK3077" s="7"/>
      <c r="CL3077" s="7"/>
    </row>
    <row r="3078" spans="1:90">
      <c r="A3078" s="11"/>
      <c r="B3078" s="373"/>
      <c r="C3078" s="373"/>
      <c r="D3078" s="373"/>
      <c r="E3078" s="13"/>
      <c r="F3078" s="11"/>
      <c r="G3078" s="25"/>
      <c r="H3078" s="31"/>
      <c r="I3078" s="30"/>
      <c r="M3078" s="25"/>
      <c r="N3078" s="31"/>
      <c r="O3078" s="30"/>
      <c r="V3078" s="12"/>
      <c r="W3078" s="12"/>
      <c r="X3078" s="14"/>
      <c r="AB3078" s="25"/>
      <c r="AC3078" s="12"/>
      <c r="AD3078" s="12"/>
      <c r="AK3078" s="12"/>
      <c r="AL3078" s="30"/>
      <c r="AM3078" s="32"/>
      <c r="AQ3078" s="12"/>
      <c r="AR3078" s="12"/>
      <c r="AS3078" s="12"/>
      <c r="AZ3078" s="49"/>
      <c r="BA3078" s="30"/>
      <c r="BB3078" s="12"/>
      <c r="BF3078" s="12"/>
      <c r="BG3078" s="12"/>
      <c r="BH3078" s="12"/>
      <c r="BO3078" s="7"/>
      <c r="BP3078" s="7"/>
      <c r="BQ3078" s="7"/>
      <c r="BU3078" s="7"/>
      <c r="BV3078" s="7"/>
      <c r="BW3078" s="7"/>
      <c r="CD3078" s="7"/>
      <c r="CE3078" s="7"/>
      <c r="CF3078" s="7"/>
      <c r="CJ3078" s="7"/>
      <c r="CK3078" s="7"/>
      <c r="CL3078" s="7"/>
    </row>
    <row r="3079" spans="1:90">
      <c r="A3079" s="11"/>
      <c r="B3079" s="373"/>
      <c r="C3079" s="373"/>
      <c r="D3079" s="373"/>
      <c r="E3079" s="13"/>
      <c r="F3079" s="11"/>
      <c r="G3079" s="25"/>
      <c r="H3079" s="31"/>
      <c r="I3079" s="30"/>
      <c r="M3079" s="25"/>
      <c r="N3079" s="31"/>
      <c r="O3079" s="30"/>
      <c r="V3079" s="12"/>
      <c r="W3079" s="12"/>
      <c r="X3079" s="14"/>
      <c r="AB3079" s="25"/>
      <c r="AC3079" s="12"/>
      <c r="AD3079" s="12"/>
      <c r="AK3079" s="12"/>
      <c r="AL3079" s="30"/>
      <c r="AM3079" s="32"/>
      <c r="AQ3079" s="12"/>
      <c r="AR3079" s="12"/>
      <c r="AS3079" s="12"/>
      <c r="AZ3079" s="49"/>
      <c r="BA3079" s="30"/>
      <c r="BB3079" s="12"/>
      <c r="BF3079" s="12"/>
      <c r="BG3079" s="12"/>
      <c r="BH3079" s="12"/>
      <c r="BO3079" s="7"/>
      <c r="BP3079" s="7"/>
      <c r="BQ3079" s="7"/>
      <c r="BU3079" s="7"/>
      <c r="BV3079" s="7"/>
      <c r="BW3079" s="7"/>
      <c r="CD3079" s="7"/>
      <c r="CE3079" s="7"/>
      <c r="CF3079" s="7"/>
      <c r="CJ3079" s="7"/>
      <c r="CK3079" s="7"/>
      <c r="CL3079" s="7"/>
    </row>
    <row r="3080" spans="1:90">
      <c r="A3080" s="11"/>
      <c r="B3080" s="373"/>
      <c r="C3080" s="373"/>
      <c r="D3080" s="373"/>
      <c r="E3080" s="13"/>
      <c r="F3080" s="11"/>
      <c r="G3080" s="25"/>
      <c r="H3080" s="31"/>
      <c r="I3080" s="30"/>
      <c r="M3080" s="25"/>
      <c r="N3080" s="31"/>
      <c r="O3080" s="30"/>
      <c r="V3080" s="12"/>
      <c r="W3080" s="12"/>
      <c r="X3080" s="14"/>
      <c r="AB3080" s="25"/>
      <c r="AC3080" s="12"/>
      <c r="AD3080" s="12"/>
      <c r="AK3080" s="12"/>
      <c r="AL3080" s="30"/>
      <c r="AM3080" s="32"/>
      <c r="AQ3080" s="12"/>
      <c r="AR3080" s="12"/>
      <c r="AS3080" s="12"/>
      <c r="AZ3080" s="49"/>
      <c r="BA3080" s="30"/>
      <c r="BB3080" s="12"/>
      <c r="BF3080" s="12"/>
      <c r="BG3080" s="12"/>
      <c r="BH3080" s="12"/>
      <c r="BO3080" s="7"/>
      <c r="BP3080" s="7"/>
      <c r="BQ3080" s="7"/>
      <c r="BU3080" s="7"/>
      <c r="BV3080" s="7"/>
      <c r="BW3080" s="7"/>
      <c r="CD3080" s="7"/>
      <c r="CE3080" s="7"/>
      <c r="CF3080" s="7"/>
      <c r="CJ3080" s="7"/>
      <c r="CK3080" s="7"/>
      <c r="CL3080" s="7"/>
    </row>
    <row r="3081" spans="1:90">
      <c r="A3081" s="11"/>
      <c r="B3081" s="373"/>
      <c r="C3081" s="373"/>
      <c r="D3081" s="373"/>
      <c r="E3081" s="13"/>
      <c r="F3081" s="11"/>
      <c r="G3081" s="25"/>
      <c r="H3081" s="31"/>
      <c r="I3081" s="30"/>
      <c r="M3081" s="25"/>
      <c r="N3081" s="31"/>
      <c r="O3081" s="30"/>
      <c r="V3081" s="12"/>
      <c r="W3081" s="12"/>
      <c r="X3081" s="14"/>
      <c r="AB3081" s="25"/>
      <c r="AC3081" s="12"/>
      <c r="AD3081" s="12"/>
      <c r="AK3081" s="12"/>
      <c r="AL3081" s="30"/>
      <c r="AM3081" s="32"/>
      <c r="AQ3081" s="12"/>
      <c r="AR3081" s="12"/>
      <c r="AS3081" s="12"/>
      <c r="AZ3081" s="49"/>
      <c r="BA3081" s="30"/>
      <c r="BB3081" s="12"/>
      <c r="BF3081" s="12"/>
      <c r="BG3081" s="12"/>
      <c r="BH3081" s="12"/>
      <c r="BO3081" s="7"/>
      <c r="BP3081" s="7"/>
      <c r="BQ3081" s="7"/>
      <c r="BU3081" s="7"/>
      <c r="BV3081" s="7"/>
      <c r="BW3081" s="7"/>
      <c r="CD3081" s="7"/>
      <c r="CE3081" s="7"/>
      <c r="CF3081" s="7"/>
      <c r="CJ3081" s="7"/>
      <c r="CK3081" s="7"/>
      <c r="CL3081" s="7"/>
    </row>
    <row r="3082" spans="1:90">
      <c r="A3082" s="11"/>
      <c r="B3082" s="373"/>
      <c r="C3082" s="373"/>
      <c r="D3082" s="373"/>
      <c r="E3082" s="13"/>
      <c r="F3082" s="11"/>
      <c r="G3082" s="25"/>
      <c r="H3082" s="31"/>
      <c r="I3082" s="30"/>
      <c r="M3082" s="25"/>
      <c r="N3082" s="31"/>
      <c r="O3082" s="30"/>
      <c r="V3082" s="12"/>
      <c r="W3082" s="12"/>
      <c r="X3082" s="14"/>
      <c r="AB3082" s="25"/>
      <c r="AC3082" s="12"/>
      <c r="AD3082" s="12"/>
      <c r="AK3082" s="12"/>
      <c r="AL3082" s="30"/>
      <c r="AM3082" s="32"/>
      <c r="AQ3082" s="12"/>
      <c r="AR3082" s="12"/>
      <c r="AS3082" s="12"/>
      <c r="AZ3082" s="49"/>
      <c r="BA3082" s="30"/>
      <c r="BB3082" s="12"/>
      <c r="BF3082" s="12"/>
      <c r="BG3082" s="12"/>
      <c r="BH3082" s="12"/>
      <c r="BO3082" s="7"/>
      <c r="BP3082" s="7"/>
      <c r="BQ3082" s="7"/>
      <c r="BU3082" s="7"/>
      <c r="BV3082" s="7"/>
      <c r="BW3082" s="7"/>
      <c r="CD3082" s="7"/>
      <c r="CE3082" s="7"/>
      <c r="CF3082" s="7"/>
      <c r="CJ3082" s="7"/>
      <c r="CK3082" s="7"/>
      <c r="CL3082" s="7"/>
    </row>
    <row r="3083" spans="1:90">
      <c r="A3083" s="11"/>
      <c r="B3083" s="373"/>
      <c r="C3083" s="373"/>
      <c r="D3083" s="373"/>
      <c r="E3083" s="13"/>
      <c r="F3083" s="11"/>
      <c r="G3083" s="25"/>
      <c r="H3083" s="31"/>
      <c r="I3083" s="30"/>
      <c r="M3083" s="25"/>
      <c r="N3083" s="31"/>
      <c r="O3083" s="30"/>
      <c r="V3083" s="12"/>
      <c r="W3083" s="12"/>
      <c r="X3083" s="14"/>
      <c r="AB3083" s="25"/>
      <c r="AC3083" s="12"/>
      <c r="AD3083" s="12"/>
      <c r="AK3083" s="12"/>
      <c r="AL3083" s="30"/>
      <c r="AM3083" s="32"/>
      <c r="AQ3083" s="12"/>
      <c r="AR3083" s="12"/>
      <c r="AS3083" s="12"/>
      <c r="AZ3083" s="49"/>
      <c r="BA3083" s="30"/>
      <c r="BB3083" s="12"/>
      <c r="BF3083" s="12"/>
      <c r="BG3083" s="12"/>
      <c r="BH3083" s="12"/>
      <c r="BO3083" s="7"/>
      <c r="BP3083" s="7"/>
      <c r="BQ3083" s="7"/>
      <c r="BU3083" s="7"/>
      <c r="BV3083" s="7"/>
      <c r="BW3083" s="7"/>
      <c r="CD3083" s="7"/>
      <c r="CE3083" s="7"/>
      <c r="CF3083" s="7"/>
      <c r="CJ3083" s="7"/>
      <c r="CK3083" s="7"/>
      <c r="CL3083" s="7"/>
    </row>
    <row r="3084" spans="1:90">
      <c r="A3084" s="11"/>
      <c r="B3084" s="373"/>
      <c r="C3084" s="373"/>
      <c r="D3084" s="373"/>
      <c r="E3084" s="13"/>
      <c r="F3084" s="11"/>
      <c r="G3084" s="25"/>
      <c r="H3084" s="31"/>
      <c r="I3084" s="30"/>
      <c r="M3084" s="25"/>
      <c r="N3084" s="31"/>
      <c r="O3084" s="30"/>
      <c r="V3084" s="12"/>
      <c r="W3084" s="12"/>
      <c r="X3084" s="14"/>
      <c r="AB3084" s="25"/>
      <c r="AC3084" s="12"/>
      <c r="AD3084" s="12"/>
      <c r="AK3084" s="12"/>
      <c r="AL3084" s="30"/>
      <c r="AM3084" s="32"/>
      <c r="AQ3084" s="12"/>
      <c r="AR3084" s="12"/>
      <c r="AS3084" s="12"/>
      <c r="AZ3084" s="49"/>
      <c r="BA3084" s="30"/>
      <c r="BB3084" s="12"/>
      <c r="BF3084" s="12"/>
      <c r="BG3084" s="12"/>
      <c r="BH3084" s="12"/>
      <c r="BO3084" s="7"/>
      <c r="BP3084" s="7"/>
      <c r="BQ3084" s="7"/>
      <c r="BU3084" s="7"/>
      <c r="BV3084" s="7"/>
      <c r="BW3084" s="7"/>
      <c r="CD3084" s="7"/>
      <c r="CE3084" s="7"/>
      <c r="CF3084" s="7"/>
      <c r="CJ3084" s="7"/>
      <c r="CK3084" s="7"/>
      <c r="CL3084" s="7"/>
    </row>
    <row r="3085" spans="1:90">
      <c r="A3085" s="11"/>
      <c r="B3085" s="373"/>
      <c r="C3085" s="373"/>
      <c r="D3085" s="373"/>
      <c r="E3085" s="13"/>
      <c r="F3085" s="11"/>
      <c r="G3085" s="25"/>
      <c r="H3085" s="31"/>
      <c r="I3085" s="30"/>
      <c r="M3085" s="25"/>
      <c r="N3085" s="31"/>
      <c r="O3085" s="30"/>
      <c r="V3085" s="12"/>
      <c r="W3085" s="12"/>
      <c r="X3085" s="14"/>
      <c r="AB3085" s="25"/>
      <c r="AC3085" s="12"/>
      <c r="AD3085" s="12"/>
      <c r="AK3085" s="12"/>
      <c r="AL3085" s="30"/>
      <c r="AM3085" s="32"/>
      <c r="AQ3085" s="12"/>
      <c r="AR3085" s="12"/>
      <c r="AS3085" s="12"/>
      <c r="AZ3085" s="49"/>
      <c r="BA3085" s="30"/>
      <c r="BB3085" s="12"/>
      <c r="BF3085" s="12"/>
      <c r="BG3085" s="12"/>
      <c r="BH3085" s="12"/>
      <c r="BO3085" s="7"/>
      <c r="BP3085" s="7"/>
      <c r="BQ3085" s="7"/>
      <c r="BU3085" s="7"/>
      <c r="BV3085" s="7"/>
      <c r="BW3085" s="7"/>
      <c r="CD3085" s="7"/>
      <c r="CE3085" s="7"/>
      <c r="CF3085" s="7"/>
      <c r="CJ3085" s="7"/>
      <c r="CK3085" s="7"/>
      <c r="CL3085" s="7"/>
    </row>
    <row r="3086" spans="1:90">
      <c r="A3086" s="11"/>
      <c r="B3086" s="373"/>
      <c r="C3086" s="373"/>
      <c r="D3086" s="373"/>
      <c r="E3086" s="13"/>
      <c r="F3086" s="11"/>
      <c r="G3086" s="25"/>
      <c r="H3086" s="31"/>
      <c r="I3086" s="30"/>
      <c r="M3086" s="25"/>
      <c r="N3086" s="31"/>
      <c r="O3086" s="30"/>
      <c r="V3086" s="12"/>
      <c r="W3086" s="12"/>
      <c r="X3086" s="14"/>
      <c r="AB3086" s="25"/>
      <c r="AC3086" s="12"/>
      <c r="AD3086" s="12"/>
      <c r="AK3086" s="12"/>
      <c r="AL3086" s="30"/>
      <c r="AM3086" s="32"/>
      <c r="AQ3086" s="12"/>
      <c r="AR3086" s="12"/>
      <c r="AS3086" s="12"/>
      <c r="AZ3086" s="49"/>
      <c r="BA3086" s="30"/>
      <c r="BB3086" s="12"/>
      <c r="BF3086" s="12"/>
      <c r="BG3086" s="12"/>
      <c r="BH3086" s="12"/>
      <c r="BO3086" s="7"/>
      <c r="BP3086" s="7"/>
      <c r="BQ3086" s="7"/>
      <c r="BU3086" s="7"/>
      <c r="BV3086" s="7"/>
      <c r="BW3086" s="7"/>
      <c r="CD3086" s="7"/>
      <c r="CE3086" s="7"/>
      <c r="CF3086" s="7"/>
      <c r="CJ3086" s="7"/>
      <c r="CK3086" s="7"/>
      <c r="CL3086" s="7"/>
    </row>
    <row r="3087" spans="1:90">
      <c r="A3087" s="11"/>
      <c r="B3087" s="373"/>
      <c r="C3087" s="373"/>
      <c r="D3087" s="373"/>
      <c r="E3087" s="13"/>
      <c r="F3087" s="11"/>
      <c r="G3087" s="25"/>
      <c r="H3087" s="31"/>
      <c r="I3087" s="30"/>
      <c r="M3087" s="25"/>
      <c r="N3087" s="31"/>
      <c r="O3087" s="30"/>
      <c r="V3087" s="12"/>
      <c r="W3087" s="12"/>
      <c r="X3087" s="14"/>
      <c r="AB3087" s="25"/>
      <c r="AC3087" s="12"/>
      <c r="AD3087" s="12"/>
      <c r="AK3087" s="12"/>
      <c r="AL3087" s="30"/>
      <c r="AM3087" s="32"/>
      <c r="AQ3087" s="12"/>
      <c r="AR3087" s="12"/>
      <c r="AS3087" s="12"/>
      <c r="AZ3087" s="49"/>
      <c r="BA3087" s="30"/>
      <c r="BB3087" s="12"/>
      <c r="BF3087" s="12"/>
      <c r="BG3087" s="12"/>
      <c r="BH3087" s="12"/>
      <c r="BO3087" s="7"/>
      <c r="BP3087" s="7"/>
      <c r="BQ3087" s="7"/>
      <c r="BU3087" s="7"/>
      <c r="BV3087" s="7"/>
      <c r="BW3087" s="7"/>
      <c r="CD3087" s="7"/>
      <c r="CE3087" s="7"/>
      <c r="CF3087" s="7"/>
      <c r="CJ3087" s="7"/>
      <c r="CK3087" s="7"/>
      <c r="CL3087" s="7"/>
    </row>
    <row r="3088" spans="1:90">
      <c r="A3088" s="11"/>
      <c r="B3088" s="373"/>
      <c r="C3088" s="373"/>
      <c r="D3088" s="373"/>
      <c r="E3088" s="13"/>
      <c r="F3088" s="11"/>
      <c r="G3088" s="25"/>
      <c r="H3088" s="31"/>
      <c r="I3088" s="30"/>
      <c r="M3088" s="25"/>
      <c r="N3088" s="31"/>
      <c r="O3088" s="30"/>
      <c r="V3088" s="12"/>
      <c r="W3088" s="12"/>
      <c r="X3088" s="14"/>
      <c r="AB3088" s="25"/>
      <c r="AC3088" s="12"/>
      <c r="AD3088" s="12"/>
      <c r="AK3088" s="12"/>
      <c r="AL3088" s="30"/>
      <c r="AM3088" s="32"/>
      <c r="AQ3088" s="12"/>
      <c r="AR3088" s="12"/>
      <c r="AS3088" s="12"/>
      <c r="AZ3088" s="49"/>
      <c r="BA3088" s="30"/>
      <c r="BB3088" s="12"/>
      <c r="BF3088" s="12"/>
      <c r="BG3088" s="12"/>
      <c r="BH3088" s="12"/>
      <c r="BO3088" s="7"/>
      <c r="BP3088" s="7"/>
      <c r="BQ3088" s="7"/>
      <c r="BU3088" s="7"/>
      <c r="BV3088" s="7"/>
      <c r="BW3088" s="7"/>
      <c r="CD3088" s="7"/>
      <c r="CE3088" s="7"/>
      <c r="CF3088" s="7"/>
      <c r="CJ3088" s="7"/>
      <c r="CK3088" s="7"/>
      <c r="CL3088" s="7"/>
    </row>
    <row r="3089" spans="1:90">
      <c r="A3089" s="11"/>
      <c r="B3089" s="373"/>
      <c r="C3089" s="373"/>
      <c r="D3089" s="373"/>
      <c r="E3089" s="13"/>
      <c r="F3089" s="11"/>
      <c r="G3089" s="25"/>
      <c r="H3089" s="31"/>
      <c r="I3089" s="30"/>
      <c r="M3089" s="25"/>
      <c r="N3089" s="31"/>
      <c r="O3089" s="30"/>
      <c r="V3089" s="12"/>
      <c r="W3089" s="12"/>
      <c r="X3089" s="14"/>
      <c r="AB3089" s="25"/>
      <c r="AC3089" s="12"/>
      <c r="AD3089" s="12"/>
      <c r="AK3089" s="12"/>
      <c r="AL3089" s="30"/>
      <c r="AM3089" s="32"/>
      <c r="AQ3089" s="12"/>
      <c r="AR3089" s="12"/>
      <c r="AS3089" s="12"/>
      <c r="AZ3089" s="49"/>
      <c r="BA3089" s="30"/>
      <c r="BB3089" s="12"/>
      <c r="BF3089" s="12"/>
      <c r="BG3089" s="12"/>
      <c r="BH3089" s="12"/>
      <c r="BO3089" s="7"/>
      <c r="BP3089" s="7"/>
      <c r="BQ3089" s="7"/>
      <c r="BU3089" s="7"/>
      <c r="BV3089" s="7"/>
      <c r="BW3089" s="7"/>
      <c r="CD3089" s="7"/>
      <c r="CE3089" s="7"/>
      <c r="CF3089" s="7"/>
      <c r="CJ3089" s="7"/>
      <c r="CK3089" s="7"/>
      <c r="CL3089" s="7"/>
    </row>
    <row r="3090" spans="1:90">
      <c r="A3090" s="11"/>
      <c r="B3090" s="373"/>
      <c r="C3090" s="373"/>
      <c r="D3090" s="373"/>
      <c r="E3090" s="13"/>
      <c r="F3090" s="11"/>
      <c r="G3090" s="25"/>
      <c r="H3090" s="31"/>
      <c r="I3090" s="30"/>
      <c r="M3090" s="25"/>
      <c r="N3090" s="31"/>
      <c r="O3090" s="30"/>
      <c r="V3090" s="12"/>
      <c r="W3090" s="12"/>
      <c r="X3090" s="14"/>
      <c r="AB3090" s="25"/>
      <c r="AC3090" s="12"/>
      <c r="AD3090" s="12"/>
      <c r="AK3090" s="12"/>
      <c r="AL3090" s="30"/>
      <c r="AM3090" s="32"/>
      <c r="AQ3090" s="12"/>
      <c r="AR3090" s="12"/>
      <c r="AS3090" s="12"/>
      <c r="AZ3090" s="49"/>
      <c r="BA3090" s="30"/>
      <c r="BB3090" s="12"/>
      <c r="BF3090" s="12"/>
      <c r="BG3090" s="12"/>
      <c r="BH3090" s="12"/>
      <c r="BO3090" s="7"/>
      <c r="BP3090" s="7"/>
      <c r="BQ3090" s="7"/>
      <c r="BU3090" s="7"/>
      <c r="BV3090" s="7"/>
      <c r="BW3090" s="7"/>
      <c r="CD3090" s="7"/>
      <c r="CE3090" s="7"/>
      <c r="CF3090" s="7"/>
      <c r="CJ3090" s="7"/>
      <c r="CK3090" s="7"/>
      <c r="CL3090" s="7"/>
    </row>
    <row r="3091" spans="1:90">
      <c r="A3091" s="11"/>
      <c r="B3091" s="373"/>
      <c r="C3091" s="373"/>
      <c r="D3091" s="373"/>
      <c r="E3091" s="13"/>
      <c r="F3091" s="11"/>
      <c r="G3091" s="25"/>
      <c r="H3091" s="31"/>
      <c r="I3091" s="30"/>
      <c r="M3091" s="25"/>
      <c r="N3091" s="31"/>
      <c r="O3091" s="30"/>
      <c r="V3091" s="12"/>
      <c r="W3091" s="12"/>
      <c r="X3091" s="14"/>
      <c r="AB3091" s="25"/>
      <c r="AC3091" s="12"/>
      <c r="AD3091" s="12"/>
      <c r="AK3091" s="12"/>
      <c r="AL3091" s="30"/>
      <c r="AM3091" s="32"/>
      <c r="AQ3091" s="12"/>
      <c r="AR3091" s="12"/>
      <c r="AS3091" s="12"/>
      <c r="AZ3091" s="49"/>
      <c r="BA3091" s="30"/>
      <c r="BB3091" s="12"/>
      <c r="BF3091" s="12"/>
      <c r="BG3091" s="12"/>
      <c r="BH3091" s="12"/>
      <c r="BO3091" s="7"/>
      <c r="BP3091" s="7"/>
      <c r="BQ3091" s="7"/>
      <c r="BU3091" s="7"/>
      <c r="BV3091" s="7"/>
      <c r="BW3091" s="7"/>
      <c r="CD3091" s="7"/>
      <c r="CE3091" s="7"/>
      <c r="CF3091" s="7"/>
      <c r="CJ3091" s="7"/>
      <c r="CK3091" s="7"/>
      <c r="CL3091" s="7"/>
    </row>
    <row r="3092" spans="1:90">
      <c r="A3092" s="11"/>
      <c r="B3092" s="373"/>
      <c r="C3092" s="373"/>
      <c r="D3092" s="373"/>
      <c r="E3092" s="13"/>
      <c r="F3092" s="11"/>
      <c r="G3092" s="25"/>
      <c r="H3092" s="31"/>
      <c r="I3092" s="30"/>
      <c r="M3092" s="25"/>
      <c r="N3092" s="31"/>
      <c r="O3092" s="30"/>
      <c r="V3092" s="12"/>
      <c r="W3092" s="12"/>
      <c r="X3092" s="14"/>
      <c r="AB3092" s="25"/>
      <c r="AC3092" s="12"/>
      <c r="AD3092" s="12"/>
      <c r="AK3092" s="12"/>
      <c r="AL3092" s="30"/>
      <c r="AM3092" s="32"/>
      <c r="AQ3092" s="12"/>
      <c r="AR3092" s="12"/>
      <c r="AS3092" s="12"/>
      <c r="AZ3092" s="49"/>
      <c r="BA3092" s="30"/>
      <c r="BB3092" s="12"/>
      <c r="BF3092" s="12"/>
      <c r="BG3092" s="12"/>
      <c r="BH3092" s="12"/>
      <c r="BO3092" s="7"/>
      <c r="BP3092" s="7"/>
      <c r="BQ3092" s="7"/>
      <c r="BU3092" s="7"/>
      <c r="BV3092" s="7"/>
      <c r="BW3092" s="7"/>
      <c r="CD3092" s="7"/>
      <c r="CE3092" s="7"/>
      <c r="CF3092" s="7"/>
      <c r="CJ3092" s="7"/>
      <c r="CK3092" s="7"/>
      <c r="CL3092" s="7"/>
    </row>
    <row r="3093" spans="1:90">
      <c r="A3093" s="11"/>
      <c r="B3093" s="373"/>
      <c r="C3093" s="373"/>
      <c r="D3093" s="373"/>
      <c r="E3093" s="13"/>
      <c r="F3093" s="11"/>
      <c r="G3093" s="25"/>
      <c r="H3093" s="31"/>
      <c r="I3093" s="30"/>
      <c r="M3093" s="25"/>
      <c r="N3093" s="31"/>
      <c r="O3093" s="30"/>
      <c r="V3093" s="12"/>
      <c r="W3093" s="12"/>
      <c r="X3093" s="14"/>
      <c r="AB3093" s="25"/>
      <c r="AC3093" s="12"/>
      <c r="AD3093" s="12"/>
      <c r="AK3093" s="12"/>
      <c r="AL3093" s="30"/>
      <c r="AM3093" s="32"/>
      <c r="AQ3093" s="12"/>
      <c r="AR3093" s="12"/>
      <c r="AS3093" s="12"/>
      <c r="AZ3093" s="49"/>
      <c r="BA3093" s="30"/>
      <c r="BB3093" s="12"/>
      <c r="BF3093" s="12"/>
      <c r="BG3093" s="12"/>
      <c r="BH3093" s="12"/>
      <c r="BO3093" s="7"/>
      <c r="BP3093" s="7"/>
      <c r="BQ3093" s="7"/>
      <c r="BU3093" s="7"/>
      <c r="BV3093" s="7"/>
      <c r="BW3093" s="7"/>
      <c r="CD3093" s="7"/>
      <c r="CE3093" s="7"/>
      <c r="CF3093" s="7"/>
      <c r="CJ3093" s="7"/>
      <c r="CK3093" s="7"/>
      <c r="CL3093" s="7"/>
    </row>
    <row r="3094" spans="1:90">
      <c r="A3094" s="11"/>
      <c r="B3094" s="373"/>
      <c r="C3094" s="373"/>
      <c r="D3094" s="373"/>
      <c r="E3094" s="13"/>
      <c r="F3094" s="11"/>
      <c r="G3094" s="25"/>
      <c r="H3094" s="31"/>
      <c r="I3094" s="30"/>
      <c r="M3094" s="25"/>
      <c r="N3094" s="31"/>
      <c r="O3094" s="30"/>
      <c r="V3094" s="12"/>
      <c r="W3094" s="12"/>
      <c r="X3094" s="14"/>
      <c r="AB3094" s="25"/>
      <c r="AC3094" s="12"/>
      <c r="AD3094" s="12"/>
      <c r="AK3094" s="12"/>
      <c r="AL3094" s="30"/>
      <c r="AM3094" s="32"/>
      <c r="AQ3094" s="12"/>
      <c r="AR3094" s="12"/>
      <c r="AS3094" s="12"/>
      <c r="AZ3094" s="49"/>
      <c r="BA3094" s="30"/>
      <c r="BB3094" s="12"/>
      <c r="BF3094" s="12"/>
      <c r="BG3094" s="12"/>
      <c r="BH3094" s="12"/>
      <c r="BO3094" s="7"/>
      <c r="BP3094" s="7"/>
      <c r="BQ3094" s="7"/>
      <c r="BU3094" s="7"/>
      <c r="BV3094" s="7"/>
      <c r="BW3094" s="7"/>
      <c r="CD3094" s="7"/>
      <c r="CE3094" s="7"/>
      <c r="CF3094" s="7"/>
      <c r="CJ3094" s="7"/>
      <c r="CK3094" s="7"/>
      <c r="CL3094" s="7"/>
    </row>
    <row r="3095" spans="1:90">
      <c r="A3095" s="11"/>
      <c r="B3095" s="373"/>
      <c r="C3095" s="373"/>
      <c r="D3095" s="373"/>
      <c r="E3095" s="13"/>
      <c r="F3095" s="11"/>
      <c r="G3095" s="25"/>
      <c r="H3095" s="31"/>
      <c r="I3095" s="30"/>
      <c r="M3095" s="25"/>
      <c r="N3095" s="31"/>
      <c r="O3095" s="30"/>
      <c r="V3095" s="12"/>
      <c r="W3095" s="12"/>
      <c r="X3095" s="14"/>
      <c r="AB3095" s="25"/>
      <c r="AC3095" s="12"/>
      <c r="AD3095" s="12"/>
      <c r="AK3095" s="12"/>
      <c r="AL3095" s="30"/>
      <c r="AM3095" s="32"/>
      <c r="AQ3095" s="12"/>
      <c r="AR3095" s="12"/>
      <c r="AS3095" s="12"/>
      <c r="AZ3095" s="49"/>
      <c r="BA3095" s="30"/>
      <c r="BB3095" s="12"/>
      <c r="BF3095" s="12"/>
      <c r="BG3095" s="12"/>
      <c r="BH3095" s="12"/>
      <c r="BO3095" s="7"/>
      <c r="BP3095" s="7"/>
      <c r="BQ3095" s="7"/>
      <c r="BU3095" s="7"/>
      <c r="BV3095" s="7"/>
      <c r="BW3095" s="7"/>
      <c r="CD3095" s="7"/>
      <c r="CE3095" s="7"/>
      <c r="CF3095" s="7"/>
      <c r="CJ3095" s="7"/>
      <c r="CK3095" s="7"/>
      <c r="CL3095" s="7"/>
    </row>
    <row r="3096" spans="1:90">
      <c r="A3096" s="11"/>
      <c r="B3096" s="373"/>
      <c r="C3096" s="373"/>
      <c r="D3096" s="373"/>
      <c r="E3096" s="13"/>
      <c r="F3096" s="11"/>
      <c r="G3096" s="25"/>
      <c r="H3096" s="31"/>
      <c r="I3096" s="30"/>
      <c r="M3096" s="25"/>
      <c r="N3096" s="31"/>
      <c r="O3096" s="30"/>
      <c r="V3096" s="12"/>
      <c r="W3096" s="12"/>
      <c r="X3096" s="14"/>
      <c r="AB3096" s="25"/>
      <c r="AC3096" s="12"/>
      <c r="AD3096" s="12"/>
      <c r="AK3096" s="12"/>
      <c r="AL3096" s="30"/>
      <c r="AM3096" s="32"/>
      <c r="AQ3096" s="12"/>
      <c r="AR3096" s="12"/>
      <c r="AS3096" s="12"/>
      <c r="AZ3096" s="49"/>
      <c r="BA3096" s="30"/>
      <c r="BB3096" s="12"/>
      <c r="BF3096" s="12"/>
      <c r="BG3096" s="12"/>
      <c r="BH3096" s="12"/>
      <c r="BO3096" s="7"/>
      <c r="BP3096" s="7"/>
      <c r="BQ3096" s="7"/>
      <c r="BU3096" s="7"/>
      <c r="BV3096" s="7"/>
      <c r="BW3096" s="7"/>
      <c r="CD3096" s="7"/>
      <c r="CE3096" s="7"/>
      <c r="CF3096" s="7"/>
      <c r="CJ3096" s="7"/>
      <c r="CK3096" s="7"/>
      <c r="CL3096" s="7"/>
    </row>
    <row r="3097" spans="1:90">
      <c r="A3097" s="11"/>
      <c r="B3097" s="373"/>
      <c r="C3097" s="373"/>
      <c r="D3097" s="373"/>
      <c r="E3097" s="13"/>
      <c r="F3097" s="11"/>
      <c r="G3097" s="25"/>
      <c r="H3097" s="31"/>
      <c r="I3097" s="30"/>
      <c r="M3097" s="25"/>
      <c r="N3097" s="31"/>
      <c r="O3097" s="30"/>
      <c r="V3097" s="12"/>
      <c r="W3097" s="12"/>
      <c r="X3097" s="14"/>
      <c r="AB3097" s="25"/>
      <c r="AC3097" s="12"/>
      <c r="AD3097" s="12"/>
      <c r="AK3097" s="12"/>
      <c r="AL3097" s="30"/>
      <c r="AM3097" s="32"/>
      <c r="AQ3097" s="12"/>
      <c r="AR3097" s="12"/>
      <c r="AS3097" s="12"/>
      <c r="AZ3097" s="49"/>
      <c r="BA3097" s="30"/>
      <c r="BB3097" s="12"/>
      <c r="BF3097" s="12"/>
      <c r="BG3097" s="12"/>
      <c r="BH3097" s="12"/>
      <c r="BO3097" s="7"/>
      <c r="BP3097" s="7"/>
      <c r="BQ3097" s="7"/>
      <c r="BU3097" s="7"/>
      <c r="BV3097" s="7"/>
      <c r="BW3097" s="7"/>
      <c r="CD3097" s="7"/>
      <c r="CE3097" s="7"/>
      <c r="CF3097" s="7"/>
      <c r="CJ3097" s="7"/>
      <c r="CK3097" s="7"/>
      <c r="CL3097" s="7"/>
    </row>
    <row r="3098" spans="1:90">
      <c r="A3098" s="11"/>
      <c r="B3098" s="373"/>
      <c r="C3098" s="373"/>
      <c r="D3098" s="373"/>
      <c r="E3098" s="13"/>
      <c r="F3098" s="11"/>
      <c r="G3098" s="25"/>
      <c r="H3098" s="31"/>
      <c r="I3098" s="30"/>
      <c r="M3098" s="25"/>
      <c r="N3098" s="31"/>
      <c r="O3098" s="30"/>
      <c r="V3098" s="12"/>
      <c r="W3098" s="12"/>
      <c r="X3098" s="14"/>
      <c r="AB3098" s="25"/>
      <c r="AC3098" s="12"/>
      <c r="AD3098" s="12"/>
      <c r="AK3098" s="12"/>
      <c r="AL3098" s="30"/>
      <c r="AM3098" s="32"/>
      <c r="AQ3098" s="12"/>
      <c r="AR3098" s="12"/>
      <c r="AS3098" s="12"/>
      <c r="AZ3098" s="49"/>
      <c r="BA3098" s="30"/>
      <c r="BB3098" s="12"/>
      <c r="BF3098" s="12"/>
      <c r="BG3098" s="12"/>
      <c r="BH3098" s="12"/>
      <c r="BO3098" s="7"/>
      <c r="BP3098" s="7"/>
      <c r="BQ3098" s="7"/>
      <c r="BU3098" s="7"/>
      <c r="BV3098" s="7"/>
      <c r="BW3098" s="7"/>
      <c r="CD3098" s="7"/>
      <c r="CE3098" s="7"/>
      <c r="CF3098" s="7"/>
      <c r="CJ3098" s="7"/>
      <c r="CK3098" s="7"/>
      <c r="CL3098" s="7"/>
    </row>
    <row r="3099" spans="1:90">
      <c r="A3099" s="11"/>
      <c r="B3099" s="373"/>
      <c r="C3099" s="373"/>
      <c r="D3099" s="373"/>
      <c r="E3099" s="13"/>
      <c r="F3099" s="11"/>
      <c r="G3099" s="25"/>
      <c r="H3099" s="31"/>
      <c r="I3099" s="30"/>
      <c r="M3099" s="25"/>
      <c r="N3099" s="31"/>
      <c r="O3099" s="30"/>
      <c r="V3099" s="12"/>
      <c r="W3099" s="12"/>
      <c r="X3099" s="14"/>
      <c r="AB3099" s="25"/>
      <c r="AC3099" s="12"/>
      <c r="AD3099" s="12"/>
      <c r="AK3099" s="12"/>
      <c r="AL3099" s="30"/>
      <c r="AM3099" s="32"/>
      <c r="AQ3099" s="12"/>
      <c r="AR3099" s="12"/>
      <c r="AS3099" s="12"/>
      <c r="AZ3099" s="49"/>
      <c r="BA3099" s="30"/>
      <c r="BB3099" s="12"/>
      <c r="BF3099" s="12"/>
      <c r="BG3099" s="12"/>
      <c r="BH3099" s="12"/>
      <c r="BO3099" s="7"/>
      <c r="BP3099" s="7"/>
      <c r="BQ3099" s="7"/>
      <c r="BU3099" s="7"/>
      <c r="BV3099" s="7"/>
      <c r="BW3099" s="7"/>
      <c r="CD3099" s="7"/>
      <c r="CE3099" s="7"/>
      <c r="CF3099" s="7"/>
      <c r="CJ3099" s="7"/>
      <c r="CK3099" s="7"/>
      <c r="CL3099" s="7"/>
    </row>
    <row r="3100" spans="1:90">
      <c r="A3100" s="11"/>
      <c r="B3100" s="373"/>
      <c r="C3100" s="373"/>
      <c r="D3100" s="373"/>
      <c r="E3100" s="13"/>
      <c r="F3100" s="11"/>
      <c r="G3100" s="25"/>
      <c r="H3100" s="31"/>
      <c r="I3100" s="30"/>
      <c r="M3100" s="25"/>
      <c r="N3100" s="31"/>
      <c r="O3100" s="30"/>
      <c r="V3100" s="12"/>
      <c r="W3100" s="12"/>
      <c r="X3100" s="14"/>
      <c r="AB3100" s="25"/>
      <c r="AC3100" s="12"/>
      <c r="AD3100" s="12"/>
      <c r="AK3100" s="12"/>
      <c r="AL3100" s="30"/>
      <c r="AM3100" s="32"/>
      <c r="AQ3100" s="12"/>
      <c r="AR3100" s="12"/>
      <c r="AS3100" s="12"/>
      <c r="AZ3100" s="49"/>
      <c r="BA3100" s="30"/>
      <c r="BB3100" s="12"/>
      <c r="BF3100" s="12"/>
      <c r="BG3100" s="12"/>
      <c r="BH3100" s="12"/>
      <c r="BO3100" s="7"/>
      <c r="BP3100" s="7"/>
      <c r="BQ3100" s="7"/>
      <c r="BU3100" s="7"/>
      <c r="BV3100" s="7"/>
      <c r="BW3100" s="7"/>
      <c r="CD3100" s="7"/>
      <c r="CE3100" s="7"/>
      <c r="CF3100" s="7"/>
      <c r="CJ3100" s="7"/>
      <c r="CK3100" s="7"/>
      <c r="CL3100" s="7"/>
    </row>
    <row r="3101" spans="1:90">
      <c r="A3101" s="11"/>
      <c r="B3101" s="373"/>
      <c r="C3101" s="373"/>
      <c r="D3101" s="373"/>
      <c r="E3101" s="13"/>
      <c r="F3101" s="11"/>
      <c r="G3101" s="25"/>
      <c r="H3101" s="31"/>
      <c r="I3101" s="30"/>
      <c r="M3101" s="25"/>
      <c r="N3101" s="31"/>
      <c r="O3101" s="30"/>
      <c r="V3101" s="12"/>
      <c r="W3101" s="12"/>
      <c r="X3101" s="14"/>
      <c r="AB3101" s="25"/>
      <c r="AC3101" s="12"/>
      <c r="AD3101" s="12"/>
      <c r="AK3101" s="12"/>
      <c r="AL3101" s="30"/>
      <c r="AM3101" s="32"/>
      <c r="AQ3101" s="12"/>
      <c r="AR3101" s="12"/>
      <c r="AS3101" s="12"/>
      <c r="AZ3101" s="49"/>
      <c r="BA3101" s="30"/>
      <c r="BB3101" s="12"/>
      <c r="BF3101" s="12"/>
      <c r="BG3101" s="12"/>
      <c r="BH3101" s="12"/>
      <c r="BO3101" s="7"/>
      <c r="BP3101" s="7"/>
      <c r="BQ3101" s="7"/>
      <c r="BU3101" s="7"/>
      <c r="BV3101" s="7"/>
      <c r="BW3101" s="7"/>
      <c r="CD3101" s="7"/>
      <c r="CE3101" s="7"/>
      <c r="CF3101" s="7"/>
      <c r="CJ3101" s="7"/>
      <c r="CK3101" s="7"/>
      <c r="CL3101" s="7"/>
    </row>
    <row r="3102" spans="1:90">
      <c r="A3102" s="11"/>
      <c r="B3102" s="373"/>
      <c r="C3102" s="373"/>
      <c r="D3102" s="373"/>
      <c r="E3102" s="13"/>
      <c r="F3102" s="11"/>
      <c r="G3102" s="25"/>
      <c r="H3102" s="31"/>
      <c r="I3102" s="30"/>
      <c r="M3102" s="25"/>
      <c r="N3102" s="31"/>
      <c r="O3102" s="30"/>
      <c r="V3102" s="12"/>
      <c r="W3102" s="12"/>
      <c r="X3102" s="14"/>
      <c r="AB3102" s="25"/>
      <c r="AC3102" s="12"/>
      <c r="AD3102" s="12"/>
      <c r="AK3102" s="12"/>
      <c r="AL3102" s="30"/>
      <c r="AM3102" s="32"/>
      <c r="AQ3102" s="12"/>
      <c r="AR3102" s="12"/>
      <c r="AS3102" s="12"/>
      <c r="AZ3102" s="49"/>
      <c r="BA3102" s="30"/>
      <c r="BB3102" s="12"/>
      <c r="BF3102" s="12"/>
      <c r="BG3102" s="12"/>
      <c r="BH3102" s="12"/>
      <c r="BO3102" s="7"/>
      <c r="BP3102" s="7"/>
      <c r="BQ3102" s="7"/>
      <c r="BU3102" s="7"/>
      <c r="BV3102" s="7"/>
      <c r="BW3102" s="7"/>
      <c r="CD3102" s="7"/>
      <c r="CE3102" s="7"/>
      <c r="CF3102" s="7"/>
      <c r="CJ3102" s="7"/>
      <c r="CK3102" s="7"/>
      <c r="CL3102" s="7"/>
    </row>
    <row r="3103" spans="1:90">
      <c r="A3103" s="11"/>
      <c r="B3103" s="373"/>
      <c r="C3103" s="373"/>
      <c r="D3103" s="373"/>
      <c r="E3103" s="13"/>
      <c r="F3103" s="11"/>
      <c r="G3103" s="25"/>
      <c r="H3103" s="31"/>
      <c r="I3103" s="30"/>
      <c r="M3103" s="25"/>
      <c r="N3103" s="31"/>
      <c r="O3103" s="30"/>
      <c r="V3103" s="12"/>
      <c r="W3103" s="12"/>
      <c r="X3103" s="14"/>
      <c r="AB3103" s="25"/>
      <c r="AC3103" s="12"/>
      <c r="AD3103" s="12"/>
      <c r="AK3103" s="12"/>
      <c r="AL3103" s="30"/>
      <c r="AM3103" s="32"/>
      <c r="AQ3103" s="12"/>
      <c r="AR3103" s="12"/>
      <c r="AS3103" s="12"/>
      <c r="AZ3103" s="49"/>
      <c r="BA3103" s="30"/>
      <c r="BB3103" s="12"/>
      <c r="BF3103" s="12"/>
      <c r="BG3103" s="12"/>
      <c r="BH3103" s="12"/>
      <c r="BO3103" s="7"/>
      <c r="BP3103" s="7"/>
      <c r="BQ3103" s="7"/>
      <c r="BU3103" s="7"/>
      <c r="BV3103" s="7"/>
      <c r="BW3103" s="7"/>
      <c r="CD3103" s="7"/>
      <c r="CE3103" s="7"/>
      <c r="CF3103" s="7"/>
      <c r="CJ3103" s="7"/>
      <c r="CK3103" s="7"/>
      <c r="CL3103" s="7"/>
    </row>
    <row r="3104" spans="1:90">
      <c r="A3104" s="11"/>
      <c r="B3104" s="373"/>
      <c r="C3104" s="373"/>
      <c r="D3104" s="373"/>
      <c r="E3104" s="13"/>
      <c r="F3104" s="11"/>
      <c r="G3104" s="25"/>
      <c r="H3104" s="31"/>
      <c r="I3104" s="30"/>
      <c r="M3104" s="25"/>
      <c r="N3104" s="31"/>
      <c r="O3104" s="30"/>
      <c r="V3104" s="12"/>
      <c r="W3104" s="12"/>
      <c r="X3104" s="14"/>
      <c r="AB3104" s="25"/>
      <c r="AC3104" s="12"/>
      <c r="AD3104" s="12"/>
      <c r="AK3104" s="12"/>
      <c r="AL3104" s="30"/>
      <c r="AM3104" s="32"/>
      <c r="AQ3104" s="12"/>
      <c r="AR3104" s="12"/>
      <c r="AS3104" s="12"/>
      <c r="AZ3104" s="49"/>
      <c r="BA3104" s="30"/>
      <c r="BB3104" s="12"/>
      <c r="BF3104" s="12"/>
      <c r="BG3104" s="12"/>
      <c r="BH3104" s="12"/>
      <c r="BO3104" s="7"/>
      <c r="BP3104" s="7"/>
      <c r="BQ3104" s="7"/>
      <c r="BU3104" s="7"/>
      <c r="BV3104" s="7"/>
      <c r="BW3104" s="7"/>
      <c r="CD3104" s="7"/>
      <c r="CE3104" s="7"/>
      <c r="CF3104" s="7"/>
      <c r="CJ3104" s="7"/>
      <c r="CK3104" s="7"/>
      <c r="CL3104" s="7"/>
    </row>
    <row r="3105" spans="1:90">
      <c r="A3105" s="11"/>
      <c r="B3105" s="373"/>
      <c r="C3105" s="373"/>
      <c r="D3105" s="373"/>
      <c r="E3105" s="13"/>
      <c r="F3105" s="11"/>
      <c r="G3105" s="25"/>
      <c r="H3105" s="31"/>
      <c r="I3105" s="30"/>
      <c r="M3105" s="25"/>
      <c r="N3105" s="31"/>
      <c r="O3105" s="30"/>
      <c r="V3105" s="12"/>
      <c r="W3105" s="12"/>
      <c r="X3105" s="14"/>
      <c r="AB3105" s="25"/>
      <c r="AC3105" s="12"/>
      <c r="AD3105" s="12"/>
      <c r="AK3105" s="12"/>
      <c r="AL3105" s="30"/>
      <c r="AM3105" s="32"/>
      <c r="AQ3105" s="12"/>
      <c r="AR3105" s="12"/>
      <c r="AS3105" s="12"/>
      <c r="AZ3105" s="49"/>
      <c r="BA3105" s="30"/>
      <c r="BB3105" s="12"/>
      <c r="BF3105" s="12"/>
      <c r="BG3105" s="12"/>
      <c r="BH3105" s="12"/>
      <c r="BO3105" s="7"/>
      <c r="BP3105" s="7"/>
      <c r="BQ3105" s="7"/>
      <c r="BU3105" s="7"/>
      <c r="BV3105" s="7"/>
      <c r="BW3105" s="7"/>
      <c r="CD3105" s="7"/>
      <c r="CE3105" s="7"/>
      <c r="CF3105" s="7"/>
      <c r="CJ3105" s="7"/>
      <c r="CK3105" s="7"/>
      <c r="CL3105" s="7"/>
    </row>
    <row r="3106" spans="1:90">
      <c r="A3106" s="11"/>
      <c r="B3106" s="373"/>
      <c r="C3106" s="373"/>
      <c r="D3106" s="373"/>
      <c r="E3106" s="13"/>
      <c r="F3106" s="11"/>
      <c r="G3106" s="25"/>
      <c r="H3106" s="31"/>
      <c r="I3106" s="30"/>
      <c r="M3106" s="25"/>
      <c r="N3106" s="31"/>
      <c r="O3106" s="30"/>
      <c r="V3106" s="12"/>
      <c r="W3106" s="12"/>
      <c r="X3106" s="14"/>
      <c r="AB3106" s="25"/>
      <c r="AC3106" s="12"/>
      <c r="AD3106" s="12"/>
      <c r="AK3106" s="12"/>
      <c r="AL3106" s="30"/>
      <c r="AM3106" s="32"/>
      <c r="AQ3106" s="12"/>
      <c r="AR3106" s="12"/>
      <c r="AS3106" s="12"/>
      <c r="AZ3106" s="49"/>
      <c r="BA3106" s="30"/>
      <c r="BB3106" s="12"/>
      <c r="BF3106" s="12"/>
      <c r="BG3106" s="12"/>
      <c r="BH3106" s="12"/>
      <c r="BO3106" s="7"/>
      <c r="BP3106" s="7"/>
      <c r="BQ3106" s="7"/>
      <c r="BU3106" s="7"/>
      <c r="BV3106" s="7"/>
      <c r="BW3106" s="7"/>
      <c r="CD3106" s="7"/>
      <c r="CE3106" s="7"/>
      <c r="CF3106" s="7"/>
      <c r="CJ3106" s="7"/>
      <c r="CK3106" s="7"/>
      <c r="CL3106" s="7"/>
    </row>
    <row r="3107" spans="1:90">
      <c r="A3107" s="11"/>
      <c r="B3107" s="373"/>
      <c r="C3107" s="373"/>
      <c r="D3107" s="373"/>
      <c r="E3107" s="13"/>
      <c r="F3107" s="11"/>
      <c r="G3107" s="25"/>
      <c r="H3107" s="31"/>
      <c r="I3107" s="30"/>
      <c r="M3107" s="25"/>
      <c r="N3107" s="31"/>
      <c r="O3107" s="30"/>
      <c r="V3107" s="12"/>
      <c r="W3107" s="12"/>
      <c r="X3107" s="14"/>
      <c r="AB3107" s="25"/>
      <c r="AC3107" s="12"/>
      <c r="AD3107" s="12"/>
      <c r="AK3107" s="12"/>
      <c r="AL3107" s="30"/>
      <c r="AM3107" s="32"/>
      <c r="AQ3107" s="12"/>
      <c r="AR3107" s="12"/>
      <c r="AS3107" s="12"/>
      <c r="AZ3107" s="49"/>
      <c r="BA3107" s="30"/>
      <c r="BB3107" s="12"/>
      <c r="BF3107" s="12"/>
      <c r="BG3107" s="12"/>
      <c r="BH3107" s="12"/>
      <c r="BO3107" s="7"/>
      <c r="BP3107" s="7"/>
      <c r="BQ3107" s="7"/>
      <c r="BU3107" s="7"/>
      <c r="BV3107" s="7"/>
      <c r="BW3107" s="7"/>
      <c r="CD3107" s="7"/>
      <c r="CE3107" s="7"/>
      <c r="CF3107" s="7"/>
      <c r="CJ3107" s="7"/>
      <c r="CK3107" s="7"/>
      <c r="CL3107" s="7"/>
    </row>
    <row r="3108" spans="1:90">
      <c r="A3108" s="11"/>
      <c r="B3108" s="373"/>
      <c r="C3108" s="373"/>
      <c r="D3108" s="373"/>
      <c r="E3108" s="13"/>
      <c r="F3108" s="11"/>
      <c r="G3108" s="25"/>
      <c r="H3108" s="31"/>
      <c r="I3108" s="30"/>
      <c r="M3108" s="25"/>
      <c r="N3108" s="31"/>
      <c r="O3108" s="30"/>
      <c r="V3108" s="12"/>
      <c r="W3108" s="12"/>
      <c r="X3108" s="14"/>
      <c r="AB3108" s="25"/>
      <c r="AC3108" s="12"/>
      <c r="AD3108" s="12"/>
      <c r="AK3108" s="12"/>
      <c r="AL3108" s="30"/>
      <c r="AM3108" s="32"/>
      <c r="AQ3108" s="12"/>
      <c r="AR3108" s="12"/>
      <c r="AS3108" s="12"/>
      <c r="AZ3108" s="49"/>
      <c r="BA3108" s="30"/>
      <c r="BB3108" s="12"/>
      <c r="BF3108" s="12"/>
      <c r="BG3108" s="12"/>
      <c r="BH3108" s="12"/>
      <c r="BO3108" s="7"/>
      <c r="BP3108" s="7"/>
      <c r="BQ3108" s="7"/>
      <c r="BU3108" s="7"/>
      <c r="BV3108" s="7"/>
      <c r="BW3108" s="7"/>
      <c r="CD3108" s="7"/>
      <c r="CE3108" s="7"/>
      <c r="CF3108" s="7"/>
      <c r="CJ3108" s="7"/>
      <c r="CK3108" s="7"/>
      <c r="CL3108" s="7"/>
    </row>
    <row r="3109" spans="1:90">
      <c r="A3109" s="11"/>
      <c r="B3109" s="373"/>
      <c r="C3109" s="373"/>
      <c r="D3109" s="373"/>
      <c r="E3109" s="13"/>
      <c r="F3109" s="11"/>
      <c r="G3109" s="25"/>
      <c r="H3109" s="31"/>
      <c r="I3109" s="30"/>
      <c r="M3109" s="25"/>
      <c r="N3109" s="31"/>
      <c r="O3109" s="30"/>
      <c r="V3109" s="12"/>
      <c r="W3109" s="12"/>
      <c r="X3109" s="14"/>
      <c r="AB3109" s="25"/>
      <c r="AC3109" s="12"/>
      <c r="AD3109" s="12"/>
      <c r="AK3109" s="12"/>
      <c r="AL3109" s="30"/>
      <c r="AM3109" s="32"/>
      <c r="AQ3109" s="12"/>
      <c r="AR3109" s="12"/>
      <c r="AS3109" s="12"/>
      <c r="AZ3109" s="49"/>
      <c r="BA3109" s="30"/>
      <c r="BB3109" s="12"/>
      <c r="BF3109" s="12"/>
      <c r="BG3109" s="12"/>
      <c r="BH3109" s="12"/>
      <c r="BO3109" s="7"/>
      <c r="BP3109" s="7"/>
      <c r="BQ3109" s="7"/>
      <c r="BU3109" s="7"/>
      <c r="BV3109" s="7"/>
      <c r="BW3109" s="7"/>
      <c r="CD3109" s="7"/>
      <c r="CE3109" s="7"/>
      <c r="CF3109" s="7"/>
      <c r="CJ3109" s="7"/>
      <c r="CK3109" s="7"/>
      <c r="CL3109" s="7"/>
    </row>
    <row r="3110" spans="1:90">
      <c r="A3110" s="11"/>
      <c r="B3110" s="373"/>
      <c r="C3110" s="373"/>
      <c r="D3110" s="373"/>
      <c r="E3110" s="13"/>
      <c r="F3110" s="11"/>
      <c r="G3110" s="25"/>
      <c r="H3110" s="31"/>
      <c r="I3110" s="30"/>
      <c r="M3110" s="25"/>
      <c r="N3110" s="31"/>
      <c r="O3110" s="30"/>
      <c r="V3110" s="12"/>
      <c r="W3110" s="12"/>
      <c r="X3110" s="14"/>
      <c r="AB3110" s="25"/>
      <c r="AC3110" s="12"/>
      <c r="AD3110" s="12"/>
      <c r="AK3110" s="12"/>
      <c r="AL3110" s="30"/>
      <c r="AM3110" s="32"/>
      <c r="AQ3110" s="12"/>
      <c r="AR3110" s="12"/>
      <c r="AS3110" s="12"/>
      <c r="AZ3110" s="49"/>
      <c r="BA3110" s="30"/>
      <c r="BB3110" s="12"/>
      <c r="BF3110" s="12"/>
      <c r="BG3110" s="12"/>
      <c r="BH3110" s="12"/>
      <c r="BO3110" s="7"/>
      <c r="BP3110" s="7"/>
      <c r="BQ3110" s="7"/>
      <c r="BU3110" s="7"/>
      <c r="BV3110" s="7"/>
      <c r="BW3110" s="7"/>
      <c r="CD3110" s="7"/>
      <c r="CE3110" s="7"/>
      <c r="CF3110" s="7"/>
      <c r="CJ3110" s="7"/>
      <c r="CK3110" s="7"/>
      <c r="CL3110" s="7"/>
    </row>
    <row r="3111" spans="1:90">
      <c r="A3111" s="11"/>
      <c r="B3111" s="373"/>
      <c r="C3111" s="373"/>
      <c r="D3111" s="373"/>
      <c r="E3111" s="13"/>
      <c r="F3111" s="11"/>
      <c r="G3111" s="25"/>
      <c r="H3111" s="31"/>
      <c r="I3111" s="30"/>
      <c r="M3111" s="25"/>
      <c r="N3111" s="31"/>
      <c r="O3111" s="30"/>
      <c r="V3111" s="12"/>
      <c r="W3111" s="12"/>
      <c r="X3111" s="14"/>
      <c r="AB3111" s="25"/>
      <c r="AC3111" s="12"/>
      <c r="AD3111" s="12"/>
      <c r="AK3111" s="12"/>
      <c r="AL3111" s="30"/>
      <c r="AM3111" s="32"/>
      <c r="AQ3111" s="12"/>
      <c r="AR3111" s="12"/>
      <c r="AS3111" s="12"/>
      <c r="AZ3111" s="49"/>
      <c r="BA3111" s="30"/>
      <c r="BB3111" s="12"/>
      <c r="BF3111" s="12"/>
      <c r="BG3111" s="12"/>
      <c r="BH3111" s="12"/>
      <c r="BO3111" s="7"/>
      <c r="BP3111" s="7"/>
      <c r="BQ3111" s="7"/>
      <c r="BU3111" s="7"/>
      <c r="BV3111" s="7"/>
      <c r="BW3111" s="7"/>
      <c r="CD3111" s="7"/>
      <c r="CE3111" s="7"/>
      <c r="CF3111" s="7"/>
      <c r="CJ3111" s="7"/>
      <c r="CK3111" s="7"/>
      <c r="CL3111" s="7"/>
    </row>
    <row r="3112" spans="1:90">
      <c r="A3112" s="11"/>
      <c r="B3112" s="373"/>
      <c r="C3112" s="373"/>
      <c r="D3112" s="373"/>
      <c r="E3112" s="13"/>
      <c r="F3112" s="11"/>
      <c r="G3112" s="25"/>
      <c r="H3112" s="31"/>
      <c r="I3112" s="30"/>
      <c r="M3112" s="25"/>
      <c r="N3112" s="31"/>
      <c r="O3112" s="30"/>
      <c r="V3112" s="12"/>
      <c r="W3112" s="12"/>
      <c r="X3112" s="14"/>
      <c r="AB3112" s="25"/>
      <c r="AC3112" s="12"/>
      <c r="AD3112" s="12"/>
      <c r="AK3112" s="12"/>
      <c r="AL3112" s="30"/>
      <c r="AM3112" s="32"/>
      <c r="AQ3112" s="12"/>
      <c r="AR3112" s="12"/>
      <c r="AS3112" s="12"/>
      <c r="AZ3112" s="49"/>
      <c r="BA3112" s="30"/>
      <c r="BB3112" s="12"/>
      <c r="BF3112" s="12"/>
      <c r="BG3112" s="12"/>
      <c r="BH3112" s="12"/>
      <c r="BO3112" s="7"/>
      <c r="BP3112" s="7"/>
      <c r="BQ3112" s="7"/>
      <c r="BU3112" s="7"/>
      <c r="BV3112" s="7"/>
      <c r="BW3112" s="7"/>
      <c r="CD3112" s="7"/>
      <c r="CE3112" s="7"/>
      <c r="CF3112" s="7"/>
      <c r="CJ3112" s="7"/>
      <c r="CK3112" s="7"/>
      <c r="CL3112" s="7"/>
    </row>
    <row r="3113" spans="1:90">
      <c r="A3113" s="11"/>
      <c r="B3113" s="373"/>
      <c r="C3113" s="373"/>
      <c r="D3113" s="373"/>
      <c r="E3113" s="13"/>
      <c r="F3113" s="11"/>
      <c r="G3113" s="25"/>
      <c r="H3113" s="31"/>
      <c r="I3113" s="30"/>
      <c r="M3113" s="25"/>
      <c r="N3113" s="31"/>
      <c r="O3113" s="30"/>
      <c r="V3113" s="12"/>
      <c r="W3113" s="12"/>
      <c r="X3113" s="14"/>
      <c r="AB3113" s="25"/>
      <c r="AC3113" s="12"/>
      <c r="AD3113" s="12"/>
      <c r="AK3113" s="12"/>
      <c r="AL3113" s="30"/>
      <c r="AM3113" s="32"/>
      <c r="AQ3113" s="12"/>
      <c r="AR3113" s="12"/>
      <c r="AS3113" s="12"/>
      <c r="AZ3113" s="49"/>
      <c r="BA3113" s="30"/>
      <c r="BB3113" s="12"/>
      <c r="BF3113" s="12"/>
      <c r="BG3113" s="12"/>
      <c r="BH3113" s="12"/>
      <c r="BO3113" s="7"/>
      <c r="BP3113" s="7"/>
      <c r="BQ3113" s="7"/>
      <c r="BU3113" s="7"/>
      <c r="BV3113" s="7"/>
      <c r="BW3113" s="7"/>
      <c r="CD3113" s="7"/>
      <c r="CE3113" s="7"/>
      <c r="CF3113" s="7"/>
      <c r="CJ3113" s="7"/>
      <c r="CK3113" s="7"/>
      <c r="CL3113" s="7"/>
    </row>
    <row r="3114" spans="1:90">
      <c r="A3114" s="11"/>
      <c r="B3114" s="373"/>
      <c r="C3114" s="373"/>
      <c r="D3114" s="373"/>
      <c r="E3114" s="13"/>
      <c r="F3114" s="11"/>
      <c r="G3114" s="25"/>
      <c r="H3114" s="31"/>
      <c r="I3114" s="30"/>
      <c r="M3114" s="25"/>
      <c r="N3114" s="31"/>
      <c r="O3114" s="30"/>
      <c r="V3114" s="12"/>
      <c r="W3114" s="12"/>
      <c r="X3114" s="14"/>
      <c r="AB3114" s="25"/>
      <c r="AC3114" s="12"/>
      <c r="AD3114" s="12"/>
      <c r="AK3114" s="12"/>
      <c r="AL3114" s="30"/>
      <c r="AM3114" s="32"/>
      <c r="AQ3114" s="12"/>
      <c r="AR3114" s="12"/>
      <c r="AS3114" s="12"/>
      <c r="AZ3114" s="49"/>
      <c r="BA3114" s="30"/>
      <c r="BB3114" s="12"/>
      <c r="BF3114" s="12"/>
      <c r="BG3114" s="12"/>
      <c r="BH3114" s="12"/>
      <c r="BO3114" s="7"/>
      <c r="BP3114" s="7"/>
      <c r="BQ3114" s="7"/>
      <c r="BU3114" s="7"/>
      <c r="BV3114" s="7"/>
      <c r="BW3114" s="7"/>
      <c r="CD3114" s="7"/>
      <c r="CE3114" s="7"/>
      <c r="CF3114" s="7"/>
      <c r="CJ3114" s="7"/>
      <c r="CK3114" s="7"/>
      <c r="CL3114" s="7"/>
    </row>
    <row r="3115" spans="1:90">
      <c r="A3115" s="11"/>
      <c r="B3115" s="373"/>
      <c r="C3115" s="373"/>
      <c r="D3115" s="373"/>
      <c r="E3115" s="13"/>
      <c r="F3115" s="11"/>
      <c r="G3115" s="25"/>
      <c r="H3115" s="31"/>
      <c r="I3115" s="30"/>
      <c r="M3115" s="25"/>
      <c r="N3115" s="31"/>
      <c r="O3115" s="30"/>
      <c r="V3115" s="12"/>
      <c r="W3115" s="12"/>
      <c r="X3115" s="14"/>
      <c r="AB3115" s="25"/>
      <c r="AC3115" s="12"/>
      <c r="AD3115" s="12"/>
      <c r="AK3115" s="12"/>
      <c r="AL3115" s="30"/>
      <c r="AM3115" s="32"/>
      <c r="AQ3115" s="12"/>
      <c r="AR3115" s="12"/>
      <c r="AS3115" s="12"/>
      <c r="AZ3115" s="49"/>
      <c r="BA3115" s="30"/>
      <c r="BB3115" s="12"/>
      <c r="BF3115" s="12"/>
      <c r="BG3115" s="12"/>
      <c r="BH3115" s="12"/>
      <c r="BO3115" s="7"/>
      <c r="BP3115" s="7"/>
      <c r="BQ3115" s="7"/>
      <c r="BU3115" s="7"/>
      <c r="BV3115" s="7"/>
      <c r="BW3115" s="7"/>
      <c r="CD3115" s="7"/>
      <c r="CE3115" s="7"/>
      <c r="CF3115" s="7"/>
      <c r="CJ3115" s="7"/>
      <c r="CK3115" s="7"/>
      <c r="CL3115" s="7"/>
    </row>
    <row r="3116" spans="1:90">
      <c r="A3116" s="11"/>
      <c r="B3116" s="373"/>
      <c r="C3116" s="373"/>
      <c r="D3116" s="373"/>
      <c r="E3116" s="13"/>
      <c r="F3116" s="11"/>
      <c r="G3116" s="25"/>
      <c r="H3116" s="31"/>
      <c r="I3116" s="30"/>
      <c r="M3116" s="25"/>
      <c r="N3116" s="31"/>
      <c r="O3116" s="30"/>
      <c r="V3116" s="12"/>
      <c r="W3116" s="12"/>
      <c r="X3116" s="14"/>
      <c r="AB3116" s="25"/>
      <c r="AC3116" s="12"/>
      <c r="AD3116" s="12"/>
      <c r="AK3116" s="12"/>
      <c r="AL3116" s="30"/>
      <c r="AM3116" s="32"/>
      <c r="AQ3116" s="12"/>
      <c r="AR3116" s="12"/>
      <c r="AS3116" s="12"/>
      <c r="AZ3116" s="49"/>
      <c r="BA3116" s="30"/>
      <c r="BB3116" s="12"/>
      <c r="BF3116" s="12"/>
      <c r="BG3116" s="12"/>
      <c r="BH3116" s="12"/>
      <c r="BO3116" s="7"/>
      <c r="BP3116" s="7"/>
      <c r="BQ3116" s="7"/>
      <c r="BU3116" s="7"/>
      <c r="BV3116" s="7"/>
      <c r="BW3116" s="7"/>
      <c r="CD3116" s="7"/>
      <c r="CE3116" s="7"/>
      <c r="CF3116" s="7"/>
      <c r="CJ3116" s="7"/>
      <c r="CK3116" s="7"/>
      <c r="CL3116" s="7"/>
    </row>
    <row r="3117" spans="1:90">
      <c r="A3117" s="11"/>
      <c r="B3117" s="373"/>
      <c r="C3117" s="373"/>
      <c r="D3117" s="373"/>
      <c r="E3117" s="13"/>
      <c r="F3117" s="11"/>
      <c r="G3117" s="25"/>
      <c r="H3117" s="31"/>
      <c r="I3117" s="30"/>
      <c r="M3117" s="25"/>
      <c r="N3117" s="31"/>
      <c r="O3117" s="30"/>
      <c r="V3117" s="12"/>
      <c r="W3117" s="12"/>
      <c r="X3117" s="14"/>
      <c r="AB3117" s="25"/>
      <c r="AC3117" s="12"/>
      <c r="AD3117" s="12"/>
      <c r="AK3117" s="12"/>
      <c r="AL3117" s="30"/>
      <c r="AM3117" s="32"/>
      <c r="AQ3117" s="12"/>
      <c r="AR3117" s="12"/>
      <c r="AS3117" s="12"/>
      <c r="AZ3117" s="49"/>
      <c r="BA3117" s="30"/>
      <c r="BB3117" s="12"/>
      <c r="BF3117" s="12"/>
      <c r="BG3117" s="12"/>
      <c r="BH3117" s="12"/>
      <c r="BO3117" s="7"/>
      <c r="BP3117" s="7"/>
      <c r="BQ3117" s="7"/>
      <c r="BU3117" s="7"/>
      <c r="BV3117" s="7"/>
      <c r="BW3117" s="7"/>
      <c r="CD3117" s="7"/>
      <c r="CE3117" s="7"/>
      <c r="CF3117" s="7"/>
      <c r="CJ3117" s="7"/>
      <c r="CK3117" s="7"/>
      <c r="CL3117" s="7"/>
    </row>
    <row r="3118" spans="1:90">
      <c r="A3118" s="11"/>
      <c r="B3118" s="373"/>
      <c r="C3118" s="373"/>
      <c r="D3118" s="373"/>
      <c r="E3118" s="13"/>
      <c r="F3118" s="11"/>
      <c r="G3118" s="25"/>
      <c r="H3118" s="31"/>
      <c r="I3118" s="30"/>
      <c r="M3118" s="25"/>
      <c r="N3118" s="31"/>
      <c r="O3118" s="30"/>
      <c r="V3118" s="12"/>
      <c r="W3118" s="12"/>
      <c r="X3118" s="14"/>
      <c r="AB3118" s="25"/>
      <c r="AC3118" s="12"/>
      <c r="AD3118" s="12"/>
      <c r="AK3118" s="12"/>
      <c r="AL3118" s="30"/>
      <c r="AM3118" s="32"/>
      <c r="AQ3118" s="12"/>
      <c r="AR3118" s="12"/>
      <c r="AS3118" s="12"/>
      <c r="AZ3118" s="49"/>
      <c r="BA3118" s="30"/>
      <c r="BB3118" s="12"/>
      <c r="BF3118" s="12"/>
      <c r="BG3118" s="12"/>
      <c r="BH3118" s="12"/>
      <c r="BO3118" s="7"/>
      <c r="BP3118" s="7"/>
      <c r="BQ3118" s="7"/>
      <c r="BU3118" s="7"/>
      <c r="BV3118" s="7"/>
      <c r="BW3118" s="7"/>
      <c r="CD3118" s="7"/>
      <c r="CE3118" s="7"/>
      <c r="CF3118" s="7"/>
      <c r="CJ3118" s="7"/>
      <c r="CK3118" s="7"/>
      <c r="CL3118" s="7"/>
    </row>
    <row r="3119" spans="1:90">
      <c r="A3119" s="11"/>
      <c r="B3119" s="373"/>
      <c r="C3119" s="373"/>
      <c r="D3119" s="373"/>
      <c r="E3119" s="13"/>
      <c r="F3119" s="11"/>
      <c r="G3119" s="25"/>
      <c r="H3119" s="31"/>
      <c r="I3119" s="30"/>
      <c r="M3119" s="25"/>
      <c r="N3119" s="31"/>
      <c r="O3119" s="30"/>
      <c r="V3119" s="12"/>
      <c r="W3119" s="12"/>
      <c r="X3119" s="14"/>
      <c r="AB3119" s="25"/>
      <c r="AC3119" s="12"/>
      <c r="AD3119" s="12"/>
      <c r="AK3119" s="12"/>
      <c r="AL3119" s="30"/>
      <c r="AM3119" s="32"/>
      <c r="AQ3119" s="12"/>
      <c r="AR3119" s="12"/>
      <c r="AS3119" s="12"/>
      <c r="AZ3119" s="49"/>
      <c r="BA3119" s="30"/>
      <c r="BB3119" s="12"/>
      <c r="BF3119" s="12"/>
      <c r="BG3119" s="12"/>
      <c r="BH3119" s="12"/>
      <c r="BO3119" s="7"/>
      <c r="BP3119" s="7"/>
      <c r="BQ3119" s="7"/>
      <c r="BU3119" s="7"/>
      <c r="BV3119" s="7"/>
      <c r="BW3119" s="7"/>
      <c r="CD3119" s="7"/>
      <c r="CE3119" s="7"/>
      <c r="CF3119" s="7"/>
      <c r="CJ3119" s="7"/>
      <c r="CK3119" s="7"/>
      <c r="CL3119" s="7"/>
    </row>
    <row r="3120" spans="1:90">
      <c r="A3120" s="11"/>
      <c r="B3120" s="373"/>
      <c r="C3120" s="373"/>
      <c r="D3120" s="373"/>
      <c r="E3120" s="13"/>
      <c r="F3120" s="11"/>
      <c r="G3120" s="25"/>
      <c r="H3120" s="31"/>
      <c r="I3120" s="30"/>
      <c r="M3120" s="25"/>
      <c r="N3120" s="31"/>
      <c r="O3120" s="30"/>
      <c r="V3120" s="12"/>
      <c r="W3120" s="12"/>
      <c r="X3120" s="14"/>
      <c r="AB3120" s="25"/>
      <c r="AC3120" s="12"/>
      <c r="AD3120" s="12"/>
      <c r="AK3120" s="12"/>
      <c r="AL3120" s="30"/>
      <c r="AM3120" s="32"/>
      <c r="AQ3120" s="12"/>
      <c r="AR3120" s="12"/>
      <c r="AS3120" s="12"/>
      <c r="AZ3120" s="49"/>
      <c r="BA3120" s="30"/>
      <c r="BB3120" s="12"/>
      <c r="BF3120" s="12"/>
      <c r="BG3120" s="12"/>
      <c r="BH3120" s="12"/>
      <c r="BO3120" s="7"/>
      <c r="BP3120" s="7"/>
      <c r="BQ3120" s="7"/>
      <c r="BU3120" s="7"/>
      <c r="BV3120" s="7"/>
      <c r="BW3120" s="7"/>
      <c r="CD3120" s="7"/>
      <c r="CE3120" s="7"/>
      <c r="CF3120" s="7"/>
      <c r="CJ3120" s="7"/>
      <c r="CK3120" s="7"/>
      <c r="CL3120" s="7"/>
    </row>
    <row r="3121" spans="1:90">
      <c r="A3121" s="11"/>
      <c r="B3121" s="373"/>
      <c r="C3121" s="373"/>
      <c r="D3121" s="373"/>
      <c r="E3121" s="13"/>
      <c r="F3121" s="11"/>
      <c r="G3121" s="25"/>
      <c r="H3121" s="31"/>
      <c r="I3121" s="30"/>
      <c r="M3121" s="25"/>
      <c r="N3121" s="31"/>
      <c r="O3121" s="30"/>
      <c r="V3121" s="12"/>
      <c r="W3121" s="12"/>
      <c r="X3121" s="14"/>
      <c r="AB3121" s="25"/>
      <c r="AC3121" s="12"/>
      <c r="AD3121" s="12"/>
      <c r="AK3121" s="12"/>
      <c r="AL3121" s="30"/>
      <c r="AM3121" s="32"/>
      <c r="AQ3121" s="12"/>
      <c r="AR3121" s="12"/>
      <c r="AS3121" s="12"/>
      <c r="AZ3121" s="49"/>
      <c r="BA3121" s="30"/>
      <c r="BB3121" s="12"/>
      <c r="BF3121" s="12"/>
      <c r="BG3121" s="12"/>
      <c r="BH3121" s="12"/>
      <c r="BO3121" s="7"/>
      <c r="BP3121" s="7"/>
      <c r="BQ3121" s="7"/>
      <c r="BU3121" s="7"/>
      <c r="BV3121" s="7"/>
      <c r="BW3121" s="7"/>
      <c r="CD3121" s="7"/>
      <c r="CE3121" s="7"/>
      <c r="CF3121" s="7"/>
      <c r="CJ3121" s="7"/>
      <c r="CK3121" s="7"/>
      <c r="CL3121" s="7"/>
    </row>
    <row r="3122" spans="1:90">
      <c r="A3122" s="11"/>
      <c r="B3122" s="373"/>
      <c r="C3122" s="373"/>
      <c r="D3122" s="373"/>
      <c r="E3122" s="13"/>
      <c r="F3122" s="11"/>
      <c r="G3122" s="25"/>
      <c r="H3122" s="31"/>
      <c r="I3122" s="30"/>
      <c r="M3122" s="25"/>
      <c r="N3122" s="31"/>
      <c r="O3122" s="30"/>
      <c r="V3122" s="12"/>
      <c r="W3122" s="12"/>
      <c r="X3122" s="14"/>
      <c r="AB3122" s="25"/>
      <c r="AC3122" s="12"/>
      <c r="AD3122" s="12"/>
      <c r="AK3122" s="12"/>
      <c r="AL3122" s="30"/>
      <c r="AM3122" s="32"/>
      <c r="AQ3122" s="12"/>
      <c r="AR3122" s="12"/>
      <c r="AS3122" s="12"/>
      <c r="AZ3122" s="49"/>
      <c r="BA3122" s="30"/>
      <c r="BB3122" s="12"/>
      <c r="BF3122" s="12"/>
      <c r="BG3122" s="12"/>
      <c r="BH3122" s="12"/>
      <c r="BO3122" s="7"/>
      <c r="BP3122" s="7"/>
      <c r="BQ3122" s="7"/>
      <c r="BU3122" s="7"/>
      <c r="BV3122" s="7"/>
      <c r="BW3122" s="7"/>
      <c r="CD3122" s="7"/>
      <c r="CE3122" s="7"/>
      <c r="CF3122" s="7"/>
      <c r="CJ3122" s="7"/>
      <c r="CK3122" s="7"/>
      <c r="CL3122" s="7"/>
    </row>
    <row r="3123" spans="1:90">
      <c r="A3123" s="11"/>
      <c r="B3123" s="373"/>
      <c r="C3123" s="373"/>
      <c r="D3123" s="373"/>
      <c r="E3123" s="13"/>
      <c r="F3123" s="11"/>
      <c r="G3123" s="25"/>
      <c r="H3123" s="31"/>
      <c r="I3123" s="30"/>
      <c r="M3123" s="25"/>
      <c r="N3123" s="31"/>
      <c r="O3123" s="30"/>
      <c r="V3123" s="12"/>
      <c r="W3123" s="12"/>
      <c r="X3123" s="14"/>
      <c r="AB3123" s="25"/>
      <c r="AC3123" s="12"/>
      <c r="AD3123" s="12"/>
      <c r="AK3123" s="12"/>
      <c r="AL3123" s="30"/>
      <c r="AM3123" s="32"/>
      <c r="AQ3123" s="12"/>
      <c r="AR3123" s="12"/>
      <c r="AS3123" s="12"/>
      <c r="AZ3123" s="49"/>
      <c r="BA3123" s="30"/>
      <c r="BB3123" s="12"/>
      <c r="BF3123" s="12"/>
      <c r="BG3123" s="12"/>
      <c r="BH3123" s="12"/>
      <c r="BO3123" s="7"/>
      <c r="BP3123" s="7"/>
      <c r="BQ3123" s="7"/>
      <c r="BU3123" s="7"/>
      <c r="BV3123" s="7"/>
      <c r="BW3123" s="7"/>
      <c r="CD3123" s="7"/>
      <c r="CE3123" s="7"/>
      <c r="CF3123" s="7"/>
      <c r="CJ3123" s="7"/>
      <c r="CK3123" s="7"/>
      <c r="CL3123" s="7"/>
    </row>
    <row r="3124" spans="1:90">
      <c r="A3124" s="11"/>
      <c r="B3124" s="373"/>
      <c r="C3124" s="373"/>
      <c r="D3124" s="373"/>
      <c r="E3124" s="13"/>
      <c r="F3124" s="11"/>
      <c r="G3124" s="25"/>
      <c r="H3124" s="31"/>
      <c r="I3124" s="30"/>
      <c r="M3124" s="25"/>
      <c r="N3124" s="31"/>
      <c r="O3124" s="30"/>
      <c r="V3124" s="12"/>
      <c r="W3124" s="12"/>
      <c r="X3124" s="14"/>
      <c r="AB3124" s="25"/>
      <c r="AC3124" s="12"/>
      <c r="AD3124" s="12"/>
      <c r="AK3124" s="12"/>
      <c r="AL3124" s="30"/>
      <c r="AM3124" s="32"/>
      <c r="AQ3124" s="12"/>
      <c r="AR3124" s="12"/>
      <c r="AS3124" s="12"/>
      <c r="AZ3124" s="49"/>
      <c r="BA3124" s="30"/>
      <c r="BB3124" s="12"/>
      <c r="BF3124" s="12"/>
      <c r="BG3124" s="12"/>
      <c r="BH3124" s="12"/>
      <c r="BO3124" s="7"/>
      <c r="BP3124" s="7"/>
      <c r="BQ3124" s="7"/>
      <c r="BU3124" s="7"/>
      <c r="BV3124" s="7"/>
      <c r="BW3124" s="7"/>
      <c r="CD3124" s="7"/>
      <c r="CE3124" s="7"/>
      <c r="CF3124" s="7"/>
      <c r="CJ3124" s="7"/>
      <c r="CK3124" s="7"/>
      <c r="CL3124" s="7"/>
    </row>
    <row r="3125" spans="1:90">
      <c r="A3125" s="11"/>
      <c r="B3125" s="373"/>
      <c r="C3125" s="373"/>
      <c r="D3125" s="373"/>
      <c r="E3125" s="13"/>
      <c r="F3125" s="11"/>
      <c r="G3125" s="25"/>
      <c r="H3125" s="31"/>
      <c r="I3125" s="30"/>
      <c r="M3125" s="25"/>
      <c r="N3125" s="31"/>
      <c r="O3125" s="30"/>
      <c r="V3125" s="12"/>
      <c r="W3125" s="12"/>
      <c r="X3125" s="14"/>
      <c r="AB3125" s="25"/>
      <c r="AC3125" s="12"/>
      <c r="AD3125" s="12"/>
      <c r="AK3125" s="12"/>
      <c r="AL3125" s="30"/>
      <c r="AM3125" s="32"/>
      <c r="AQ3125" s="12"/>
      <c r="AR3125" s="12"/>
      <c r="AS3125" s="12"/>
      <c r="AZ3125" s="49"/>
      <c r="BA3125" s="30"/>
      <c r="BB3125" s="12"/>
      <c r="BF3125" s="12"/>
      <c r="BG3125" s="12"/>
      <c r="BH3125" s="12"/>
      <c r="BO3125" s="7"/>
      <c r="BP3125" s="7"/>
      <c r="BQ3125" s="7"/>
      <c r="BU3125" s="7"/>
      <c r="BV3125" s="7"/>
      <c r="BW3125" s="7"/>
      <c r="CD3125" s="7"/>
      <c r="CE3125" s="7"/>
      <c r="CF3125" s="7"/>
      <c r="CJ3125" s="7"/>
      <c r="CK3125" s="7"/>
      <c r="CL3125" s="7"/>
    </row>
    <row r="3126" spans="1:90">
      <c r="A3126" s="11"/>
      <c r="B3126" s="373"/>
      <c r="C3126" s="373"/>
      <c r="D3126" s="373"/>
      <c r="E3126" s="13"/>
      <c r="F3126" s="11"/>
      <c r="G3126" s="25"/>
      <c r="H3126" s="31"/>
      <c r="I3126" s="30"/>
      <c r="M3126" s="25"/>
      <c r="N3126" s="31"/>
      <c r="O3126" s="30"/>
      <c r="V3126" s="12"/>
      <c r="W3126" s="12"/>
      <c r="X3126" s="14"/>
      <c r="AB3126" s="25"/>
      <c r="AC3126" s="12"/>
      <c r="AD3126" s="12"/>
      <c r="AK3126" s="12"/>
      <c r="AL3126" s="30"/>
      <c r="AM3126" s="32"/>
      <c r="AQ3126" s="12"/>
      <c r="AR3126" s="12"/>
      <c r="AS3126" s="12"/>
      <c r="AZ3126" s="49"/>
      <c r="BA3126" s="30"/>
      <c r="BB3126" s="12"/>
      <c r="BF3126" s="12"/>
      <c r="BG3126" s="12"/>
      <c r="BH3126" s="12"/>
      <c r="BO3126" s="7"/>
      <c r="BP3126" s="7"/>
      <c r="BQ3126" s="7"/>
      <c r="BU3126" s="7"/>
      <c r="BV3126" s="7"/>
      <c r="BW3126" s="7"/>
      <c r="CD3126" s="7"/>
      <c r="CE3126" s="7"/>
      <c r="CF3126" s="7"/>
      <c r="CJ3126" s="7"/>
      <c r="CK3126" s="7"/>
      <c r="CL3126" s="7"/>
    </row>
    <row r="3127" spans="1:90">
      <c r="A3127" s="11"/>
      <c r="B3127" s="373"/>
      <c r="C3127" s="373"/>
      <c r="D3127" s="373"/>
      <c r="E3127" s="13"/>
      <c r="F3127" s="11"/>
      <c r="G3127" s="25"/>
      <c r="H3127" s="31"/>
      <c r="I3127" s="30"/>
      <c r="M3127" s="25"/>
      <c r="N3127" s="31"/>
      <c r="O3127" s="30"/>
      <c r="V3127" s="12"/>
      <c r="W3127" s="12"/>
      <c r="X3127" s="14"/>
      <c r="AB3127" s="25"/>
      <c r="AC3127" s="12"/>
      <c r="AD3127" s="12"/>
      <c r="AK3127" s="12"/>
      <c r="AL3127" s="30"/>
      <c r="AM3127" s="32"/>
      <c r="AQ3127" s="12"/>
      <c r="AR3127" s="12"/>
      <c r="AS3127" s="12"/>
      <c r="AZ3127" s="49"/>
      <c r="BA3127" s="30"/>
      <c r="BB3127" s="12"/>
      <c r="BF3127" s="12"/>
      <c r="BG3127" s="12"/>
      <c r="BH3127" s="12"/>
      <c r="BO3127" s="7"/>
      <c r="BP3127" s="7"/>
      <c r="BQ3127" s="7"/>
      <c r="BU3127" s="7"/>
      <c r="BV3127" s="7"/>
      <c r="BW3127" s="7"/>
      <c r="CD3127" s="7"/>
      <c r="CE3127" s="7"/>
      <c r="CF3127" s="7"/>
      <c r="CJ3127" s="7"/>
      <c r="CK3127" s="7"/>
      <c r="CL3127" s="7"/>
    </row>
    <row r="3128" spans="1:90">
      <c r="A3128" s="11"/>
      <c r="B3128" s="373"/>
      <c r="C3128" s="373"/>
      <c r="D3128" s="373"/>
      <c r="E3128" s="13"/>
      <c r="F3128" s="11"/>
      <c r="G3128" s="25"/>
      <c r="H3128" s="31"/>
      <c r="I3128" s="30"/>
      <c r="M3128" s="25"/>
      <c r="N3128" s="31"/>
      <c r="O3128" s="30"/>
      <c r="V3128" s="12"/>
      <c r="W3128" s="12"/>
      <c r="X3128" s="14"/>
      <c r="AB3128" s="25"/>
      <c r="AC3128" s="12"/>
      <c r="AD3128" s="12"/>
      <c r="AK3128" s="12"/>
      <c r="AL3128" s="30"/>
      <c r="AM3128" s="32"/>
      <c r="AQ3128" s="12"/>
      <c r="AR3128" s="12"/>
      <c r="AS3128" s="12"/>
      <c r="AZ3128" s="49"/>
      <c r="BA3128" s="30"/>
      <c r="BB3128" s="12"/>
      <c r="BF3128" s="12"/>
      <c r="BG3128" s="12"/>
      <c r="BH3128" s="12"/>
      <c r="BO3128" s="7"/>
      <c r="BP3128" s="7"/>
      <c r="BQ3128" s="7"/>
      <c r="BU3128" s="7"/>
      <c r="BV3128" s="7"/>
      <c r="BW3128" s="7"/>
      <c r="CD3128" s="7"/>
      <c r="CE3128" s="7"/>
      <c r="CF3128" s="7"/>
      <c r="CJ3128" s="7"/>
      <c r="CK3128" s="7"/>
      <c r="CL3128" s="7"/>
    </row>
    <row r="3129" spans="1:90">
      <c r="A3129" s="11"/>
      <c r="B3129" s="373"/>
      <c r="C3129" s="373"/>
      <c r="D3129" s="373"/>
      <c r="E3129" s="13"/>
      <c r="F3129" s="11"/>
      <c r="G3129" s="25"/>
      <c r="H3129" s="31"/>
      <c r="I3129" s="30"/>
      <c r="M3129" s="25"/>
      <c r="N3129" s="31"/>
      <c r="O3129" s="30"/>
      <c r="V3129" s="12"/>
      <c r="W3129" s="12"/>
      <c r="X3129" s="14"/>
      <c r="AB3129" s="25"/>
      <c r="AC3129" s="12"/>
      <c r="AD3129" s="12"/>
      <c r="AK3129" s="12"/>
      <c r="AL3129" s="30"/>
      <c r="AM3129" s="32"/>
      <c r="AQ3129" s="12"/>
      <c r="AR3129" s="12"/>
      <c r="AS3129" s="12"/>
      <c r="AZ3129" s="49"/>
      <c r="BA3129" s="30"/>
      <c r="BB3129" s="12"/>
      <c r="BF3129" s="12"/>
      <c r="BG3129" s="12"/>
      <c r="BH3129" s="12"/>
      <c r="BO3129" s="7"/>
      <c r="BP3129" s="7"/>
      <c r="BQ3129" s="7"/>
      <c r="BU3129" s="7"/>
      <c r="BV3129" s="7"/>
      <c r="BW3129" s="7"/>
      <c r="CD3129" s="7"/>
      <c r="CE3129" s="7"/>
      <c r="CF3129" s="7"/>
      <c r="CJ3129" s="7"/>
      <c r="CK3129" s="7"/>
      <c r="CL3129" s="7"/>
    </row>
    <row r="3130" spans="1:90">
      <c r="A3130" s="11"/>
      <c r="B3130" s="373"/>
      <c r="C3130" s="373"/>
      <c r="D3130" s="373"/>
      <c r="E3130" s="13"/>
      <c r="F3130" s="11"/>
      <c r="G3130" s="25"/>
      <c r="H3130" s="31"/>
      <c r="I3130" s="30"/>
      <c r="M3130" s="25"/>
      <c r="N3130" s="31"/>
      <c r="O3130" s="30"/>
      <c r="V3130" s="12"/>
      <c r="W3130" s="12"/>
      <c r="X3130" s="14"/>
      <c r="AB3130" s="25"/>
      <c r="AC3130" s="12"/>
      <c r="AD3130" s="12"/>
      <c r="AK3130" s="12"/>
      <c r="AL3130" s="30"/>
      <c r="AM3130" s="32"/>
      <c r="AQ3130" s="12"/>
      <c r="AR3130" s="12"/>
      <c r="AS3130" s="12"/>
      <c r="AZ3130" s="49"/>
      <c r="BA3130" s="30"/>
      <c r="BB3130" s="12"/>
      <c r="BF3130" s="12"/>
      <c r="BG3130" s="12"/>
      <c r="BH3130" s="12"/>
      <c r="BO3130" s="7"/>
      <c r="BP3130" s="7"/>
      <c r="BQ3130" s="7"/>
      <c r="BU3130" s="7"/>
      <c r="BV3130" s="7"/>
      <c r="BW3130" s="7"/>
      <c r="CD3130" s="7"/>
      <c r="CE3130" s="7"/>
      <c r="CF3130" s="7"/>
      <c r="CJ3130" s="7"/>
      <c r="CK3130" s="7"/>
      <c r="CL3130" s="7"/>
    </row>
    <row r="3131" spans="1:90">
      <c r="A3131" s="11"/>
      <c r="B3131" s="373"/>
      <c r="C3131" s="373"/>
      <c r="D3131" s="373"/>
      <c r="E3131" s="13"/>
      <c r="F3131" s="11"/>
      <c r="G3131" s="25"/>
      <c r="H3131" s="31"/>
      <c r="I3131" s="30"/>
      <c r="M3131" s="25"/>
      <c r="N3131" s="31"/>
      <c r="O3131" s="30"/>
      <c r="V3131" s="12"/>
      <c r="W3131" s="12"/>
      <c r="X3131" s="14"/>
      <c r="AB3131" s="25"/>
      <c r="AC3131" s="12"/>
      <c r="AD3131" s="12"/>
      <c r="AK3131" s="12"/>
      <c r="AL3131" s="30"/>
      <c r="AM3131" s="32"/>
      <c r="AQ3131" s="12"/>
      <c r="AR3131" s="12"/>
      <c r="AS3131" s="12"/>
      <c r="AZ3131" s="49"/>
      <c r="BA3131" s="30"/>
      <c r="BB3131" s="12"/>
      <c r="BF3131" s="12"/>
      <c r="BG3131" s="12"/>
      <c r="BH3131" s="12"/>
      <c r="BO3131" s="7"/>
      <c r="BP3131" s="7"/>
      <c r="BQ3131" s="7"/>
      <c r="BU3131" s="7"/>
      <c r="BV3131" s="7"/>
      <c r="BW3131" s="7"/>
      <c r="CD3131" s="7"/>
      <c r="CE3131" s="7"/>
      <c r="CF3131" s="7"/>
      <c r="CJ3131" s="7"/>
      <c r="CK3131" s="7"/>
      <c r="CL3131" s="7"/>
    </row>
    <row r="3132" spans="1:90">
      <c r="A3132" s="11"/>
      <c r="B3132" s="373"/>
      <c r="C3132" s="373"/>
      <c r="D3132" s="373"/>
      <c r="E3132" s="13"/>
      <c r="F3132" s="11"/>
      <c r="G3132" s="25"/>
      <c r="H3132" s="31"/>
      <c r="I3132" s="30"/>
      <c r="M3132" s="25"/>
      <c r="N3132" s="31"/>
      <c r="O3132" s="30"/>
      <c r="V3132" s="12"/>
      <c r="W3132" s="12"/>
      <c r="X3132" s="14"/>
      <c r="AB3132" s="25"/>
      <c r="AC3132" s="12"/>
      <c r="AD3132" s="12"/>
      <c r="AK3132" s="12"/>
      <c r="AL3132" s="30"/>
      <c r="AM3132" s="32"/>
      <c r="AQ3132" s="12"/>
      <c r="AR3132" s="12"/>
      <c r="AS3132" s="12"/>
      <c r="AZ3132" s="49"/>
      <c r="BA3132" s="30"/>
      <c r="BB3132" s="12"/>
      <c r="BF3132" s="12"/>
      <c r="BG3132" s="12"/>
      <c r="BH3132" s="12"/>
      <c r="BO3132" s="7"/>
      <c r="BP3132" s="7"/>
      <c r="BQ3132" s="7"/>
      <c r="BU3132" s="7"/>
      <c r="BV3132" s="7"/>
      <c r="BW3132" s="7"/>
      <c r="CD3132" s="7"/>
      <c r="CE3132" s="7"/>
      <c r="CF3132" s="7"/>
      <c r="CJ3132" s="7"/>
      <c r="CK3132" s="7"/>
      <c r="CL3132" s="7"/>
    </row>
    <row r="3133" spans="1:90">
      <c r="A3133" s="11"/>
      <c r="B3133" s="373"/>
      <c r="C3133" s="373"/>
      <c r="D3133" s="373"/>
      <c r="E3133" s="13"/>
      <c r="F3133" s="11"/>
      <c r="G3133" s="25"/>
      <c r="H3133" s="31"/>
      <c r="I3133" s="30"/>
      <c r="M3133" s="25"/>
      <c r="N3133" s="31"/>
      <c r="O3133" s="30"/>
      <c r="V3133" s="12"/>
      <c r="W3133" s="12"/>
      <c r="X3133" s="14"/>
      <c r="AB3133" s="25"/>
      <c r="AC3133" s="12"/>
      <c r="AD3133" s="12"/>
      <c r="AK3133" s="12"/>
      <c r="AL3133" s="30"/>
      <c r="AM3133" s="32"/>
      <c r="AQ3133" s="12"/>
      <c r="AR3133" s="12"/>
      <c r="AS3133" s="12"/>
      <c r="AZ3133" s="49"/>
      <c r="BA3133" s="30"/>
      <c r="BB3133" s="12"/>
      <c r="BF3133" s="12"/>
      <c r="BG3133" s="12"/>
      <c r="BH3133" s="12"/>
      <c r="BO3133" s="7"/>
      <c r="BP3133" s="7"/>
      <c r="BQ3133" s="7"/>
      <c r="BU3133" s="7"/>
      <c r="BV3133" s="7"/>
      <c r="BW3133" s="7"/>
      <c r="CD3133" s="7"/>
      <c r="CE3133" s="7"/>
      <c r="CF3133" s="7"/>
      <c r="CJ3133" s="7"/>
      <c r="CK3133" s="7"/>
      <c r="CL3133" s="7"/>
    </row>
    <row r="3134" spans="1:90">
      <c r="A3134" s="11"/>
      <c r="B3134" s="373"/>
      <c r="C3134" s="373"/>
      <c r="D3134" s="373"/>
      <c r="E3134" s="13"/>
      <c r="F3134" s="11"/>
      <c r="G3134" s="25"/>
      <c r="H3134" s="31"/>
      <c r="I3134" s="30"/>
      <c r="M3134" s="25"/>
      <c r="N3134" s="31"/>
      <c r="O3134" s="30"/>
      <c r="V3134" s="12"/>
      <c r="W3134" s="12"/>
      <c r="X3134" s="14"/>
      <c r="AB3134" s="25"/>
      <c r="AC3134" s="12"/>
      <c r="AD3134" s="12"/>
      <c r="AK3134" s="12"/>
      <c r="AL3134" s="30"/>
      <c r="AM3134" s="32"/>
      <c r="AQ3134" s="12"/>
      <c r="AR3134" s="12"/>
      <c r="AS3134" s="12"/>
      <c r="AZ3134" s="49"/>
      <c r="BA3134" s="30"/>
      <c r="BB3134" s="12"/>
      <c r="BF3134" s="12"/>
      <c r="BG3134" s="12"/>
      <c r="BH3134" s="12"/>
      <c r="BO3134" s="7"/>
      <c r="BP3134" s="7"/>
      <c r="BQ3134" s="7"/>
      <c r="BU3134" s="7"/>
      <c r="BV3134" s="7"/>
      <c r="BW3134" s="7"/>
      <c r="CD3134" s="7"/>
      <c r="CE3134" s="7"/>
      <c r="CF3134" s="7"/>
      <c r="CJ3134" s="7"/>
      <c r="CK3134" s="7"/>
      <c r="CL3134" s="7"/>
    </row>
    <row r="3135" spans="1:90">
      <c r="A3135" s="11"/>
      <c r="B3135" s="373"/>
      <c r="C3135" s="373"/>
      <c r="D3135" s="373"/>
      <c r="E3135" s="13"/>
      <c r="F3135" s="11"/>
      <c r="G3135" s="25"/>
      <c r="H3135" s="31"/>
      <c r="I3135" s="30"/>
      <c r="M3135" s="25"/>
      <c r="N3135" s="31"/>
      <c r="O3135" s="30"/>
      <c r="V3135" s="12"/>
      <c r="W3135" s="12"/>
      <c r="X3135" s="14"/>
      <c r="AB3135" s="25"/>
      <c r="AC3135" s="12"/>
      <c r="AD3135" s="12"/>
      <c r="AK3135" s="12"/>
      <c r="AL3135" s="30"/>
      <c r="AM3135" s="32"/>
      <c r="AQ3135" s="12"/>
      <c r="AR3135" s="12"/>
      <c r="AS3135" s="12"/>
      <c r="AZ3135" s="49"/>
      <c r="BA3135" s="30"/>
      <c r="BB3135" s="12"/>
      <c r="BF3135" s="12"/>
      <c r="BG3135" s="12"/>
      <c r="BH3135" s="12"/>
      <c r="BO3135" s="7"/>
      <c r="BP3135" s="7"/>
      <c r="BQ3135" s="7"/>
      <c r="BU3135" s="7"/>
      <c r="BV3135" s="7"/>
      <c r="BW3135" s="7"/>
      <c r="CD3135" s="7"/>
      <c r="CE3135" s="7"/>
      <c r="CF3135" s="7"/>
      <c r="CJ3135" s="7"/>
      <c r="CK3135" s="7"/>
      <c r="CL3135" s="7"/>
    </row>
    <row r="3136" spans="1:90">
      <c r="A3136" s="11"/>
      <c r="B3136" s="373"/>
      <c r="C3136" s="373"/>
      <c r="D3136" s="373"/>
      <c r="E3136" s="13"/>
      <c r="F3136" s="11"/>
      <c r="G3136" s="25"/>
      <c r="H3136" s="31"/>
      <c r="I3136" s="30"/>
      <c r="M3136" s="25"/>
      <c r="N3136" s="31"/>
      <c r="O3136" s="30"/>
      <c r="V3136" s="12"/>
      <c r="W3136" s="12"/>
      <c r="X3136" s="14"/>
      <c r="AB3136" s="25"/>
      <c r="AC3136" s="12"/>
      <c r="AD3136" s="12"/>
      <c r="AK3136" s="12"/>
      <c r="AL3136" s="30"/>
      <c r="AM3136" s="32"/>
      <c r="AQ3136" s="12"/>
      <c r="AR3136" s="12"/>
      <c r="AS3136" s="12"/>
      <c r="AZ3136" s="49"/>
      <c r="BA3136" s="30"/>
      <c r="BB3136" s="12"/>
      <c r="BF3136" s="12"/>
      <c r="BG3136" s="12"/>
      <c r="BH3136" s="12"/>
      <c r="BO3136" s="7"/>
      <c r="BP3136" s="7"/>
      <c r="BQ3136" s="7"/>
      <c r="BU3136" s="7"/>
      <c r="BV3136" s="7"/>
      <c r="BW3136" s="7"/>
      <c r="CD3136" s="7"/>
      <c r="CE3136" s="7"/>
      <c r="CF3136" s="7"/>
      <c r="CJ3136" s="7"/>
      <c r="CK3136" s="7"/>
      <c r="CL3136" s="7"/>
    </row>
    <row r="3137" spans="1:90">
      <c r="A3137" s="11"/>
      <c r="B3137" s="373"/>
      <c r="C3137" s="373"/>
      <c r="D3137" s="373"/>
      <c r="E3137" s="13"/>
      <c r="F3137" s="11"/>
      <c r="G3137" s="25"/>
      <c r="H3137" s="31"/>
      <c r="I3137" s="30"/>
      <c r="M3137" s="25"/>
      <c r="N3137" s="31"/>
      <c r="O3137" s="30"/>
      <c r="V3137" s="12"/>
      <c r="W3137" s="12"/>
      <c r="X3137" s="14"/>
      <c r="AB3137" s="25"/>
      <c r="AC3137" s="12"/>
      <c r="AD3137" s="12"/>
      <c r="AK3137" s="12"/>
      <c r="AL3137" s="30"/>
      <c r="AM3137" s="32"/>
      <c r="AQ3137" s="12"/>
      <c r="AR3137" s="12"/>
      <c r="AS3137" s="12"/>
      <c r="AZ3137" s="49"/>
      <c r="BA3137" s="30"/>
      <c r="BB3137" s="12"/>
      <c r="BF3137" s="12"/>
      <c r="BG3137" s="12"/>
      <c r="BH3137" s="12"/>
      <c r="BO3137" s="7"/>
      <c r="BP3137" s="7"/>
      <c r="BQ3137" s="7"/>
      <c r="BU3137" s="7"/>
      <c r="BV3137" s="7"/>
      <c r="BW3137" s="7"/>
      <c r="CD3137" s="7"/>
      <c r="CE3137" s="7"/>
      <c r="CF3137" s="7"/>
      <c r="CJ3137" s="7"/>
      <c r="CK3137" s="7"/>
      <c r="CL3137" s="7"/>
    </row>
    <row r="3138" spans="1:90">
      <c r="A3138" s="11"/>
      <c r="B3138" s="373"/>
      <c r="C3138" s="373"/>
      <c r="D3138" s="373"/>
      <c r="E3138" s="13"/>
      <c r="F3138" s="11"/>
      <c r="G3138" s="25"/>
      <c r="H3138" s="31"/>
      <c r="I3138" s="30"/>
      <c r="M3138" s="25"/>
      <c r="N3138" s="31"/>
      <c r="O3138" s="30"/>
      <c r="V3138" s="12"/>
      <c r="W3138" s="12"/>
      <c r="X3138" s="14"/>
      <c r="AB3138" s="25"/>
      <c r="AC3138" s="12"/>
      <c r="AD3138" s="12"/>
      <c r="AK3138" s="12"/>
      <c r="AL3138" s="30"/>
      <c r="AM3138" s="32"/>
      <c r="AQ3138" s="12"/>
      <c r="AR3138" s="12"/>
      <c r="AS3138" s="12"/>
      <c r="AZ3138" s="49"/>
      <c r="BA3138" s="30"/>
      <c r="BB3138" s="12"/>
      <c r="BF3138" s="12"/>
      <c r="BG3138" s="12"/>
      <c r="BH3138" s="12"/>
      <c r="BO3138" s="7"/>
      <c r="BP3138" s="7"/>
      <c r="BQ3138" s="7"/>
      <c r="BU3138" s="7"/>
      <c r="BV3138" s="7"/>
      <c r="BW3138" s="7"/>
      <c r="CD3138" s="7"/>
      <c r="CE3138" s="7"/>
      <c r="CF3138" s="7"/>
      <c r="CJ3138" s="7"/>
      <c r="CK3138" s="7"/>
      <c r="CL3138" s="7"/>
    </row>
    <row r="3139" spans="1:90">
      <c r="A3139" s="11"/>
      <c r="B3139" s="373"/>
      <c r="C3139" s="373"/>
      <c r="D3139" s="373"/>
      <c r="E3139" s="13"/>
      <c r="F3139" s="11"/>
      <c r="G3139" s="25"/>
      <c r="H3139" s="31"/>
      <c r="I3139" s="30"/>
      <c r="M3139" s="25"/>
      <c r="N3139" s="31"/>
      <c r="O3139" s="30"/>
      <c r="V3139" s="12"/>
      <c r="W3139" s="12"/>
      <c r="X3139" s="14"/>
      <c r="AB3139" s="25"/>
      <c r="AC3139" s="12"/>
      <c r="AD3139" s="12"/>
      <c r="AK3139" s="12"/>
      <c r="AL3139" s="30"/>
      <c r="AM3139" s="32"/>
      <c r="AQ3139" s="12"/>
      <c r="AR3139" s="12"/>
      <c r="AS3139" s="12"/>
      <c r="AZ3139" s="49"/>
      <c r="BA3139" s="30"/>
      <c r="BB3139" s="12"/>
      <c r="BF3139" s="12"/>
      <c r="BG3139" s="12"/>
      <c r="BH3139" s="12"/>
      <c r="BO3139" s="7"/>
      <c r="BP3139" s="7"/>
      <c r="BQ3139" s="7"/>
      <c r="BU3139" s="7"/>
      <c r="BV3139" s="7"/>
      <c r="BW3139" s="7"/>
      <c r="CD3139" s="7"/>
      <c r="CE3139" s="7"/>
      <c r="CF3139" s="7"/>
      <c r="CJ3139" s="7"/>
      <c r="CK3139" s="7"/>
      <c r="CL3139" s="7"/>
    </row>
    <row r="3140" spans="1:90">
      <c r="A3140" s="11"/>
      <c r="B3140" s="373"/>
      <c r="C3140" s="373"/>
      <c r="D3140" s="373"/>
      <c r="E3140" s="13"/>
      <c r="F3140" s="11"/>
      <c r="G3140" s="25"/>
      <c r="H3140" s="31"/>
      <c r="I3140" s="30"/>
      <c r="M3140" s="25"/>
      <c r="N3140" s="31"/>
      <c r="O3140" s="30"/>
      <c r="V3140" s="12"/>
      <c r="W3140" s="12"/>
      <c r="X3140" s="14"/>
      <c r="AB3140" s="25"/>
      <c r="AC3140" s="12"/>
      <c r="AD3140" s="12"/>
      <c r="AK3140" s="12"/>
      <c r="AL3140" s="30"/>
      <c r="AM3140" s="32"/>
      <c r="AQ3140" s="12"/>
      <c r="AR3140" s="12"/>
      <c r="AS3140" s="12"/>
      <c r="AZ3140" s="49"/>
      <c r="BA3140" s="30"/>
      <c r="BB3140" s="12"/>
      <c r="BF3140" s="12"/>
      <c r="BG3140" s="12"/>
      <c r="BH3140" s="12"/>
      <c r="BO3140" s="7"/>
      <c r="BP3140" s="7"/>
      <c r="BQ3140" s="7"/>
      <c r="BU3140" s="7"/>
      <c r="BV3140" s="7"/>
      <c r="BW3140" s="7"/>
      <c r="CD3140" s="7"/>
      <c r="CE3140" s="7"/>
      <c r="CF3140" s="7"/>
      <c r="CJ3140" s="7"/>
      <c r="CK3140" s="7"/>
      <c r="CL3140" s="7"/>
    </row>
    <row r="3141" spans="1:90">
      <c r="A3141" s="11"/>
      <c r="B3141" s="373"/>
      <c r="C3141" s="373"/>
      <c r="D3141" s="373"/>
      <c r="E3141" s="13"/>
      <c r="F3141" s="11"/>
      <c r="G3141" s="25"/>
      <c r="H3141" s="31"/>
      <c r="I3141" s="30"/>
      <c r="M3141" s="25"/>
      <c r="N3141" s="31"/>
      <c r="O3141" s="30"/>
      <c r="V3141" s="12"/>
      <c r="W3141" s="12"/>
      <c r="X3141" s="14"/>
      <c r="AB3141" s="25"/>
      <c r="AC3141" s="12"/>
      <c r="AD3141" s="12"/>
      <c r="AK3141" s="12"/>
      <c r="AL3141" s="30"/>
      <c r="AM3141" s="32"/>
      <c r="AQ3141" s="12"/>
      <c r="AR3141" s="12"/>
      <c r="AS3141" s="12"/>
      <c r="AZ3141" s="49"/>
      <c r="BA3141" s="30"/>
      <c r="BB3141" s="12"/>
      <c r="BF3141" s="12"/>
      <c r="BG3141" s="12"/>
      <c r="BH3141" s="12"/>
      <c r="BO3141" s="7"/>
      <c r="BP3141" s="7"/>
      <c r="BQ3141" s="7"/>
      <c r="BU3141" s="7"/>
      <c r="BV3141" s="7"/>
      <c r="BW3141" s="7"/>
      <c r="CD3141" s="7"/>
      <c r="CE3141" s="7"/>
      <c r="CF3141" s="7"/>
      <c r="CJ3141" s="7"/>
      <c r="CK3141" s="7"/>
      <c r="CL3141" s="7"/>
    </row>
    <row r="3142" spans="1:90">
      <c r="A3142" s="11"/>
      <c r="B3142" s="373"/>
      <c r="C3142" s="373"/>
      <c r="D3142" s="373"/>
      <c r="E3142" s="13"/>
      <c r="F3142" s="11"/>
      <c r="G3142" s="25"/>
      <c r="H3142" s="31"/>
      <c r="I3142" s="30"/>
      <c r="M3142" s="25"/>
      <c r="N3142" s="31"/>
      <c r="O3142" s="30"/>
      <c r="V3142" s="12"/>
      <c r="W3142" s="12"/>
      <c r="X3142" s="14"/>
      <c r="AB3142" s="25"/>
      <c r="AC3142" s="12"/>
      <c r="AD3142" s="12"/>
      <c r="AK3142" s="12"/>
      <c r="AL3142" s="30"/>
      <c r="AM3142" s="32"/>
      <c r="AQ3142" s="12"/>
      <c r="AR3142" s="12"/>
      <c r="AS3142" s="12"/>
      <c r="AZ3142" s="49"/>
      <c r="BA3142" s="30"/>
      <c r="BB3142" s="12"/>
      <c r="BF3142" s="12"/>
      <c r="BG3142" s="12"/>
      <c r="BH3142" s="12"/>
      <c r="BO3142" s="7"/>
      <c r="BP3142" s="7"/>
      <c r="BQ3142" s="7"/>
      <c r="BU3142" s="7"/>
      <c r="BV3142" s="7"/>
      <c r="BW3142" s="7"/>
      <c r="CD3142" s="7"/>
      <c r="CE3142" s="7"/>
      <c r="CF3142" s="7"/>
      <c r="CJ3142" s="7"/>
      <c r="CK3142" s="7"/>
      <c r="CL3142" s="7"/>
    </row>
    <row r="3143" spans="1:90">
      <c r="A3143" s="11"/>
      <c r="B3143" s="373"/>
      <c r="C3143" s="373"/>
      <c r="D3143" s="373"/>
      <c r="E3143" s="13"/>
      <c r="F3143" s="11"/>
      <c r="G3143" s="25"/>
      <c r="H3143" s="31"/>
      <c r="I3143" s="30"/>
      <c r="M3143" s="25"/>
      <c r="N3143" s="31"/>
      <c r="O3143" s="30"/>
      <c r="V3143" s="12"/>
      <c r="W3143" s="12"/>
      <c r="X3143" s="14"/>
      <c r="AB3143" s="25"/>
      <c r="AC3143" s="12"/>
      <c r="AD3143" s="12"/>
      <c r="AK3143" s="12"/>
      <c r="AL3143" s="30"/>
      <c r="AM3143" s="32"/>
      <c r="AQ3143" s="12"/>
      <c r="AR3143" s="12"/>
      <c r="AS3143" s="12"/>
      <c r="AZ3143" s="49"/>
      <c r="BA3143" s="30"/>
      <c r="BB3143" s="12"/>
      <c r="BF3143" s="12"/>
      <c r="BG3143" s="12"/>
      <c r="BH3143" s="12"/>
      <c r="BO3143" s="7"/>
      <c r="BP3143" s="7"/>
      <c r="BQ3143" s="7"/>
      <c r="BU3143" s="7"/>
      <c r="BV3143" s="7"/>
      <c r="BW3143" s="7"/>
      <c r="CD3143" s="7"/>
      <c r="CE3143" s="7"/>
      <c r="CF3143" s="7"/>
      <c r="CJ3143" s="7"/>
      <c r="CK3143" s="7"/>
      <c r="CL3143" s="7"/>
    </row>
    <row r="3144" spans="1:90">
      <c r="A3144" s="11"/>
      <c r="B3144" s="373"/>
      <c r="C3144" s="373"/>
      <c r="D3144" s="373"/>
      <c r="E3144" s="13"/>
      <c r="F3144" s="11"/>
      <c r="G3144" s="25"/>
      <c r="H3144" s="31"/>
      <c r="I3144" s="30"/>
      <c r="M3144" s="25"/>
      <c r="N3144" s="31"/>
      <c r="O3144" s="30"/>
      <c r="V3144" s="12"/>
      <c r="W3144" s="12"/>
      <c r="X3144" s="14"/>
      <c r="AB3144" s="25"/>
      <c r="AC3144" s="12"/>
      <c r="AD3144" s="12"/>
      <c r="AK3144" s="12"/>
      <c r="AL3144" s="30"/>
      <c r="AM3144" s="32"/>
      <c r="AQ3144" s="12"/>
      <c r="AR3144" s="12"/>
      <c r="AS3144" s="12"/>
      <c r="AZ3144" s="49"/>
      <c r="BA3144" s="30"/>
      <c r="BB3144" s="12"/>
      <c r="BF3144" s="12"/>
      <c r="BG3144" s="12"/>
      <c r="BH3144" s="12"/>
      <c r="BO3144" s="7"/>
      <c r="BP3144" s="7"/>
      <c r="BQ3144" s="7"/>
      <c r="BU3144" s="7"/>
      <c r="BV3144" s="7"/>
      <c r="BW3144" s="7"/>
      <c r="CD3144" s="7"/>
      <c r="CE3144" s="7"/>
      <c r="CF3144" s="7"/>
      <c r="CJ3144" s="7"/>
      <c r="CK3144" s="7"/>
      <c r="CL3144" s="7"/>
    </row>
    <row r="3145" spans="1:90">
      <c r="A3145" s="11"/>
      <c r="B3145" s="373"/>
      <c r="C3145" s="373"/>
      <c r="D3145" s="373"/>
      <c r="E3145" s="13"/>
      <c r="F3145" s="11"/>
      <c r="G3145" s="25"/>
      <c r="H3145" s="31"/>
      <c r="I3145" s="30"/>
      <c r="M3145" s="25"/>
      <c r="N3145" s="31"/>
      <c r="O3145" s="30"/>
      <c r="V3145" s="12"/>
      <c r="W3145" s="12"/>
      <c r="X3145" s="14"/>
      <c r="AB3145" s="25"/>
      <c r="AC3145" s="12"/>
      <c r="AD3145" s="12"/>
      <c r="AK3145" s="12"/>
      <c r="AL3145" s="30"/>
      <c r="AM3145" s="32"/>
      <c r="AQ3145" s="12"/>
      <c r="AR3145" s="12"/>
      <c r="AS3145" s="12"/>
      <c r="AZ3145" s="49"/>
      <c r="BA3145" s="30"/>
      <c r="BB3145" s="12"/>
      <c r="BF3145" s="12"/>
      <c r="BG3145" s="12"/>
      <c r="BH3145" s="12"/>
      <c r="BO3145" s="7"/>
      <c r="BP3145" s="7"/>
      <c r="BQ3145" s="7"/>
      <c r="BU3145" s="7"/>
      <c r="BV3145" s="7"/>
      <c r="BW3145" s="7"/>
      <c r="CD3145" s="7"/>
      <c r="CE3145" s="7"/>
      <c r="CF3145" s="7"/>
      <c r="CJ3145" s="7"/>
      <c r="CK3145" s="7"/>
      <c r="CL3145" s="7"/>
    </row>
    <row r="3146" spans="1:90">
      <c r="A3146" s="11"/>
      <c r="B3146" s="373"/>
      <c r="C3146" s="373"/>
      <c r="D3146" s="373"/>
      <c r="E3146" s="13"/>
      <c r="F3146" s="11"/>
      <c r="G3146" s="25"/>
      <c r="H3146" s="31"/>
      <c r="I3146" s="30"/>
      <c r="M3146" s="25"/>
      <c r="N3146" s="31"/>
      <c r="O3146" s="30"/>
      <c r="V3146" s="12"/>
      <c r="W3146" s="12"/>
      <c r="X3146" s="14"/>
      <c r="AB3146" s="25"/>
      <c r="AC3146" s="12"/>
      <c r="AD3146" s="12"/>
      <c r="AK3146" s="12"/>
      <c r="AL3146" s="30"/>
      <c r="AM3146" s="32"/>
      <c r="AQ3146" s="12"/>
      <c r="AR3146" s="12"/>
      <c r="AS3146" s="12"/>
      <c r="AZ3146" s="49"/>
      <c r="BA3146" s="30"/>
      <c r="BB3146" s="12"/>
      <c r="BF3146" s="12"/>
      <c r="BG3146" s="12"/>
      <c r="BH3146" s="12"/>
      <c r="BO3146" s="7"/>
      <c r="BP3146" s="7"/>
      <c r="BQ3146" s="7"/>
      <c r="BU3146" s="7"/>
      <c r="BV3146" s="7"/>
      <c r="BW3146" s="7"/>
      <c r="CD3146" s="7"/>
      <c r="CE3146" s="7"/>
      <c r="CF3146" s="7"/>
      <c r="CJ3146" s="7"/>
      <c r="CK3146" s="7"/>
      <c r="CL3146" s="7"/>
    </row>
    <row r="3147" spans="1:90">
      <c r="A3147" s="11"/>
      <c r="B3147" s="373"/>
      <c r="C3147" s="373"/>
      <c r="D3147" s="373"/>
      <c r="E3147" s="13"/>
      <c r="F3147" s="11"/>
      <c r="G3147" s="25"/>
      <c r="H3147" s="31"/>
      <c r="I3147" s="30"/>
      <c r="M3147" s="25"/>
      <c r="N3147" s="31"/>
      <c r="O3147" s="30"/>
      <c r="V3147" s="12"/>
      <c r="W3147" s="12"/>
      <c r="X3147" s="14"/>
      <c r="AB3147" s="25"/>
      <c r="AC3147" s="12"/>
      <c r="AD3147" s="12"/>
      <c r="AK3147" s="12"/>
      <c r="AL3147" s="30"/>
      <c r="AM3147" s="32"/>
      <c r="AQ3147" s="12"/>
      <c r="AR3147" s="12"/>
      <c r="AS3147" s="12"/>
      <c r="AZ3147" s="49"/>
      <c r="BA3147" s="30"/>
      <c r="BB3147" s="12"/>
      <c r="BF3147" s="12"/>
      <c r="BG3147" s="12"/>
      <c r="BH3147" s="12"/>
      <c r="BO3147" s="7"/>
      <c r="BP3147" s="7"/>
      <c r="BQ3147" s="7"/>
      <c r="BU3147" s="7"/>
      <c r="BV3147" s="7"/>
      <c r="BW3147" s="7"/>
      <c r="CD3147" s="7"/>
      <c r="CE3147" s="7"/>
      <c r="CF3147" s="7"/>
      <c r="CJ3147" s="7"/>
      <c r="CK3147" s="7"/>
      <c r="CL3147" s="7"/>
    </row>
    <row r="3148" spans="1:90">
      <c r="A3148" s="11"/>
      <c r="B3148" s="373"/>
      <c r="C3148" s="373"/>
      <c r="D3148" s="373"/>
      <c r="E3148" s="13"/>
      <c r="F3148" s="11"/>
      <c r="G3148" s="25"/>
      <c r="H3148" s="31"/>
      <c r="I3148" s="30"/>
      <c r="M3148" s="25"/>
      <c r="N3148" s="31"/>
      <c r="O3148" s="30"/>
      <c r="V3148" s="12"/>
      <c r="W3148" s="12"/>
      <c r="X3148" s="14"/>
      <c r="AB3148" s="25"/>
      <c r="AC3148" s="12"/>
      <c r="AD3148" s="12"/>
      <c r="AK3148" s="12"/>
      <c r="AL3148" s="30"/>
      <c r="AM3148" s="32"/>
      <c r="AQ3148" s="12"/>
      <c r="AR3148" s="12"/>
      <c r="AS3148" s="12"/>
      <c r="AZ3148" s="49"/>
      <c r="BA3148" s="30"/>
      <c r="BB3148" s="12"/>
      <c r="BF3148" s="12"/>
      <c r="BG3148" s="12"/>
      <c r="BH3148" s="12"/>
      <c r="BO3148" s="7"/>
      <c r="BP3148" s="7"/>
      <c r="BQ3148" s="7"/>
      <c r="BU3148" s="7"/>
      <c r="BV3148" s="7"/>
      <c r="BW3148" s="7"/>
      <c r="CD3148" s="7"/>
      <c r="CE3148" s="7"/>
      <c r="CF3148" s="7"/>
      <c r="CJ3148" s="7"/>
      <c r="CK3148" s="7"/>
      <c r="CL3148" s="7"/>
    </row>
    <row r="3149" spans="1:90">
      <c r="A3149" s="11"/>
      <c r="B3149" s="373"/>
      <c r="C3149" s="373"/>
      <c r="D3149" s="373"/>
      <c r="E3149" s="13"/>
      <c r="F3149" s="11"/>
      <c r="G3149" s="25"/>
      <c r="H3149" s="31"/>
      <c r="I3149" s="30"/>
      <c r="M3149" s="25"/>
      <c r="N3149" s="31"/>
      <c r="O3149" s="30"/>
      <c r="V3149" s="12"/>
      <c r="W3149" s="12"/>
      <c r="X3149" s="14"/>
      <c r="AB3149" s="25"/>
      <c r="AC3149" s="12"/>
      <c r="AD3149" s="12"/>
      <c r="AK3149" s="12"/>
      <c r="AL3149" s="30"/>
      <c r="AM3149" s="32"/>
      <c r="AQ3149" s="12"/>
      <c r="AR3149" s="12"/>
      <c r="AS3149" s="12"/>
      <c r="AZ3149" s="49"/>
      <c r="BA3149" s="30"/>
      <c r="BB3149" s="12"/>
      <c r="BF3149" s="12"/>
      <c r="BG3149" s="12"/>
      <c r="BH3149" s="12"/>
      <c r="BO3149" s="7"/>
      <c r="BP3149" s="7"/>
      <c r="BQ3149" s="7"/>
      <c r="BU3149" s="7"/>
      <c r="BV3149" s="7"/>
      <c r="BW3149" s="7"/>
      <c r="CD3149" s="7"/>
      <c r="CE3149" s="7"/>
      <c r="CF3149" s="7"/>
      <c r="CJ3149" s="7"/>
      <c r="CK3149" s="7"/>
      <c r="CL3149" s="7"/>
    </row>
    <row r="3150" spans="1:90">
      <c r="A3150" s="11"/>
      <c r="B3150" s="373"/>
      <c r="C3150" s="373"/>
      <c r="D3150" s="373"/>
      <c r="E3150" s="13"/>
      <c r="F3150" s="11"/>
      <c r="G3150" s="25"/>
      <c r="H3150" s="31"/>
      <c r="I3150" s="30"/>
      <c r="M3150" s="25"/>
      <c r="N3150" s="31"/>
      <c r="O3150" s="30"/>
      <c r="V3150" s="12"/>
      <c r="W3150" s="12"/>
      <c r="X3150" s="14"/>
      <c r="AB3150" s="25"/>
      <c r="AC3150" s="12"/>
      <c r="AD3150" s="12"/>
      <c r="AK3150" s="12"/>
      <c r="AL3150" s="30"/>
      <c r="AM3150" s="32"/>
      <c r="AQ3150" s="12"/>
      <c r="AR3150" s="12"/>
      <c r="AS3150" s="12"/>
      <c r="AZ3150" s="49"/>
      <c r="BA3150" s="30"/>
      <c r="BB3150" s="12"/>
      <c r="BF3150" s="12"/>
      <c r="BG3150" s="12"/>
      <c r="BH3150" s="12"/>
      <c r="BO3150" s="7"/>
      <c r="BP3150" s="7"/>
      <c r="BQ3150" s="7"/>
      <c r="BU3150" s="7"/>
      <c r="BV3150" s="7"/>
      <c r="BW3150" s="7"/>
      <c r="CD3150" s="7"/>
      <c r="CE3150" s="7"/>
      <c r="CF3150" s="7"/>
      <c r="CJ3150" s="7"/>
      <c r="CK3150" s="7"/>
      <c r="CL3150" s="7"/>
    </row>
    <row r="3151" spans="1:90">
      <c r="A3151" s="11"/>
      <c r="B3151" s="373"/>
      <c r="C3151" s="373"/>
      <c r="D3151" s="373"/>
      <c r="E3151" s="13"/>
      <c r="F3151" s="11"/>
      <c r="G3151" s="25"/>
      <c r="H3151" s="31"/>
      <c r="I3151" s="30"/>
      <c r="M3151" s="25"/>
      <c r="N3151" s="31"/>
      <c r="O3151" s="30"/>
      <c r="V3151" s="12"/>
      <c r="W3151" s="12"/>
      <c r="X3151" s="14"/>
      <c r="AB3151" s="25"/>
      <c r="AC3151" s="12"/>
      <c r="AD3151" s="12"/>
      <c r="AK3151" s="12"/>
      <c r="AL3151" s="30"/>
      <c r="AM3151" s="32"/>
      <c r="AQ3151" s="12"/>
      <c r="AR3151" s="12"/>
      <c r="AS3151" s="12"/>
      <c r="AZ3151" s="49"/>
      <c r="BA3151" s="30"/>
      <c r="BB3151" s="12"/>
      <c r="BF3151" s="12"/>
      <c r="BG3151" s="12"/>
      <c r="BH3151" s="12"/>
      <c r="BO3151" s="7"/>
      <c r="BP3151" s="7"/>
      <c r="BQ3151" s="7"/>
      <c r="BU3151" s="7"/>
      <c r="BV3151" s="7"/>
      <c r="BW3151" s="7"/>
      <c r="CD3151" s="7"/>
      <c r="CE3151" s="7"/>
      <c r="CF3151" s="7"/>
      <c r="CJ3151" s="7"/>
      <c r="CK3151" s="7"/>
      <c r="CL3151" s="7"/>
    </row>
    <row r="3152" spans="1:90">
      <c r="A3152" s="11"/>
      <c r="B3152" s="373"/>
      <c r="C3152" s="373"/>
      <c r="D3152" s="373"/>
      <c r="E3152" s="13"/>
      <c r="F3152" s="11"/>
      <c r="G3152" s="25"/>
      <c r="H3152" s="31"/>
      <c r="I3152" s="30"/>
      <c r="M3152" s="25"/>
      <c r="N3152" s="31"/>
      <c r="O3152" s="30"/>
      <c r="V3152" s="12"/>
      <c r="W3152" s="12"/>
      <c r="X3152" s="14"/>
      <c r="AB3152" s="25"/>
      <c r="AC3152" s="12"/>
      <c r="AD3152" s="12"/>
      <c r="AK3152" s="12"/>
      <c r="AL3152" s="30"/>
      <c r="AM3152" s="32"/>
      <c r="AQ3152" s="12"/>
      <c r="AR3152" s="12"/>
      <c r="AS3152" s="12"/>
      <c r="AZ3152" s="49"/>
      <c r="BA3152" s="30"/>
      <c r="BB3152" s="12"/>
      <c r="BF3152" s="12"/>
      <c r="BG3152" s="12"/>
      <c r="BH3152" s="12"/>
      <c r="BO3152" s="7"/>
      <c r="BP3152" s="7"/>
      <c r="BQ3152" s="7"/>
      <c r="BU3152" s="7"/>
      <c r="BV3152" s="7"/>
      <c r="BW3152" s="7"/>
      <c r="CD3152" s="7"/>
      <c r="CE3152" s="7"/>
      <c r="CF3152" s="7"/>
      <c r="CJ3152" s="7"/>
      <c r="CK3152" s="7"/>
      <c r="CL3152" s="7"/>
    </row>
    <row r="3153" spans="1:90">
      <c r="A3153" s="11"/>
      <c r="B3153" s="373"/>
      <c r="C3153" s="373"/>
      <c r="D3153" s="373"/>
      <c r="E3153" s="13"/>
      <c r="F3153" s="11"/>
      <c r="G3153" s="25"/>
      <c r="H3153" s="31"/>
      <c r="I3153" s="30"/>
      <c r="M3153" s="25"/>
      <c r="N3153" s="31"/>
      <c r="O3153" s="30"/>
      <c r="V3153" s="12"/>
      <c r="W3153" s="12"/>
      <c r="X3153" s="14"/>
      <c r="AB3153" s="25"/>
      <c r="AC3153" s="12"/>
      <c r="AD3153" s="12"/>
      <c r="AK3153" s="12"/>
      <c r="AL3153" s="30"/>
      <c r="AM3153" s="32"/>
      <c r="AQ3153" s="12"/>
      <c r="AR3153" s="12"/>
      <c r="AS3153" s="12"/>
      <c r="AZ3153" s="49"/>
      <c r="BA3153" s="30"/>
      <c r="BB3153" s="12"/>
      <c r="BF3153" s="12"/>
      <c r="BG3153" s="12"/>
      <c r="BH3153" s="12"/>
      <c r="BO3153" s="7"/>
      <c r="BP3153" s="7"/>
      <c r="BQ3153" s="7"/>
      <c r="BU3153" s="7"/>
      <c r="BV3153" s="7"/>
      <c r="BW3153" s="7"/>
      <c r="CD3153" s="7"/>
      <c r="CE3153" s="7"/>
      <c r="CF3153" s="7"/>
      <c r="CJ3153" s="7"/>
      <c r="CK3153" s="7"/>
      <c r="CL3153" s="7"/>
    </row>
    <row r="3154" spans="1:90">
      <c r="A3154" s="11"/>
      <c r="B3154" s="373"/>
      <c r="C3154" s="373"/>
      <c r="D3154" s="373"/>
      <c r="E3154" s="13"/>
      <c r="F3154" s="11"/>
      <c r="G3154" s="25"/>
      <c r="H3154" s="31"/>
      <c r="I3154" s="30"/>
      <c r="M3154" s="25"/>
      <c r="N3154" s="31"/>
      <c r="O3154" s="30"/>
      <c r="V3154" s="12"/>
      <c r="W3154" s="12"/>
      <c r="X3154" s="14"/>
      <c r="AB3154" s="25"/>
      <c r="AC3154" s="12"/>
      <c r="AD3154" s="12"/>
      <c r="AK3154" s="12"/>
      <c r="AL3154" s="30"/>
      <c r="AM3154" s="32"/>
      <c r="AQ3154" s="12"/>
      <c r="AR3154" s="12"/>
      <c r="AS3154" s="12"/>
      <c r="AZ3154" s="49"/>
      <c r="BA3154" s="30"/>
      <c r="BB3154" s="12"/>
      <c r="BF3154" s="12"/>
      <c r="BG3154" s="12"/>
      <c r="BH3154" s="12"/>
      <c r="BO3154" s="7"/>
      <c r="BP3154" s="7"/>
      <c r="BQ3154" s="7"/>
      <c r="BU3154" s="7"/>
      <c r="BV3154" s="7"/>
      <c r="BW3154" s="7"/>
      <c r="CD3154" s="7"/>
      <c r="CE3154" s="7"/>
      <c r="CF3154" s="7"/>
      <c r="CJ3154" s="7"/>
      <c r="CK3154" s="7"/>
      <c r="CL3154" s="7"/>
    </row>
    <row r="3155" spans="1:90">
      <c r="A3155" s="11"/>
      <c r="B3155" s="373"/>
      <c r="C3155" s="373"/>
      <c r="D3155" s="373"/>
      <c r="E3155" s="13"/>
      <c r="F3155" s="11"/>
      <c r="G3155" s="25"/>
      <c r="H3155" s="31"/>
      <c r="I3155" s="30"/>
      <c r="M3155" s="25"/>
      <c r="N3155" s="31"/>
      <c r="O3155" s="30"/>
      <c r="V3155" s="12"/>
      <c r="W3155" s="12"/>
      <c r="X3155" s="14"/>
      <c r="AB3155" s="25"/>
      <c r="AC3155" s="12"/>
      <c r="AD3155" s="12"/>
      <c r="AK3155" s="12"/>
      <c r="AL3155" s="30"/>
      <c r="AM3155" s="32"/>
      <c r="AQ3155" s="12"/>
      <c r="AR3155" s="12"/>
      <c r="AS3155" s="12"/>
      <c r="AZ3155" s="49"/>
      <c r="BA3155" s="30"/>
      <c r="BB3155" s="12"/>
      <c r="BF3155" s="12"/>
      <c r="BG3155" s="12"/>
      <c r="BH3155" s="12"/>
      <c r="BO3155" s="7"/>
      <c r="BP3155" s="7"/>
      <c r="BQ3155" s="7"/>
      <c r="BU3155" s="7"/>
      <c r="BV3155" s="7"/>
      <c r="BW3155" s="7"/>
      <c r="CD3155" s="7"/>
      <c r="CE3155" s="7"/>
      <c r="CF3155" s="7"/>
      <c r="CJ3155" s="7"/>
      <c r="CK3155" s="7"/>
      <c r="CL3155" s="7"/>
    </row>
    <row r="3156" spans="1:90">
      <c r="A3156" s="11"/>
      <c r="B3156" s="373"/>
      <c r="C3156" s="373"/>
      <c r="D3156" s="373"/>
      <c r="E3156" s="13"/>
      <c r="F3156" s="11"/>
      <c r="G3156" s="25"/>
      <c r="H3156" s="31"/>
      <c r="I3156" s="30"/>
      <c r="M3156" s="25"/>
      <c r="N3156" s="31"/>
      <c r="O3156" s="30"/>
      <c r="V3156" s="12"/>
      <c r="W3156" s="12"/>
      <c r="X3156" s="14"/>
      <c r="AB3156" s="25"/>
      <c r="AC3156" s="12"/>
      <c r="AD3156" s="12"/>
      <c r="AK3156" s="12"/>
      <c r="AL3156" s="30"/>
      <c r="AM3156" s="32"/>
      <c r="AQ3156" s="12"/>
      <c r="AR3156" s="12"/>
      <c r="AS3156" s="12"/>
      <c r="AZ3156" s="49"/>
      <c r="BA3156" s="30"/>
      <c r="BB3156" s="12"/>
      <c r="BF3156" s="12"/>
      <c r="BG3156" s="12"/>
      <c r="BH3156" s="12"/>
      <c r="BO3156" s="7"/>
      <c r="BP3156" s="7"/>
      <c r="BQ3156" s="7"/>
      <c r="BU3156" s="7"/>
      <c r="BV3156" s="7"/>
      <c r="BW3156" s="7"/>
      <c r="CD3156" s="7"/>
      <c r="CE3156" s="7"/>
      <c r="CF3156" s="7"/>
      <c r="CJ3156" s="7"/>
      <c r="CK3156" s="7"/>
      <c r="CL3156" s="7"/>
    </row>
    <row r="3157" spans="1:90">
      <c r="A3157" s="11"/>
      <c r="B3157" s="373"/>
      <c r="C3157" s="373"/>
      <c r="D3157" s="373"/>
      <c r="E3157" s="13"/>
      <c r="F3157" s="11"/>
      <c r="G3157" s="25"/>
      <c r="H3157" s="31"/>
      <c r="I3157" s="30"/>
      <c r="M3157" s="25"/>
      <c r="N3157" s="31"/>
      <c r="O3157" s="30"/>
      <c r="V3157" s="12"/>
      <c r="W3157" s="12"/>
      <c r="X3157" s="14"/>
      <c r="AB3157" s="25"/>
      <c r="AC3157" s="12"/>
      <c r="AD3157" s="12"/>
      <c r="AK3157" s="12"/>
      <c r="AL3157" s="30"/>
      <c r="AM3157" s="32"/>
      <c r="AQ3157" s="12"/>
      <c r="AR3157" s="12"/>
      <c r="AS3157" s="12"/>
      <c r="AZ3157" s="49"/>
      <c r="BA3157" s="30"/>
      <c r="BB3157" s="12"/>
      <c r="BF3157" s="12"/>
      <c r="BG3157" s="12"/>
      <c r="BH3157" s="12"/>
      <c r="BO3157" s="7"/>
      <c r="BP3157" s="7"/>
      <c r="BQ3157" s="7"/>
      <c r="BU3157" s="7"/>
      <c r="BV3157" s="7"/>
      <c r="BW3157" s="7"/>
      <c r="CD3157" s="7"/>
      <c r="CE3157" s="7"/>
      <c r="CF3157" s="7"/>
      <c r="CJ3157" s="7"/>
      <c r="CK3157" s="7"/>
      <c r="CL3157" s="7"/>
    </row>
    <row r="3158" spans="1:90">
      <c r="A3158" s="11"/>
      <c r="B3158" s="373"/>
      <c r="C3158" s="373"/>
      <c r="D3158" s="373"/>
      <c r="E3158" s="13"/>
      <c r="F3158" s="11"/>
      <c r="G3158" s="25"/>
      <c r="H3158" s="31"/>
      <c r="I3158" s="30"/>
      <c r="M3158" s="25"/>
      <c r="N3158" s="31"/>
      <c r="O3158" s="30"/>
      <c r="V3158" s="12"/>
      <c r="W3158" s="12"/>
      <c r="X3158" s="14"/>
      <c r="AB3158" s="25"/>
      <c r="AC3158" s="12"/>
      <c r="AD3158" s="12"/>
      <c r="AK3158" s="12"/>
      <c r="AL3158" s="30"/>
      <c r="AM3158" s="32"/>
      <c r="AQ3158" s="12"/>
      <c r="AR3158" s="12"/>
      <c r="AS3158" s="12"/>
      <c r="AZ3158" s="49"/>
      <c r="BA3158" s="30"/>
      <c r="BB3158" s="12"/>
      <c r="BF3158" s="12"/>
      <c r="BG3158" s="12"/>
      <c r="BH3158" s="12"/>
      <c r="BO3158" s="7"/>
      <c r="BP3158" s="7"/>
      <c r="BQ3158" s="7"/>
      <c r="BU3158" s="7"/>
      <c r="BV3158" s="7"/>
      <c r="BW3158" s="7"/>
      <c r="CD3158" s="7"/>
      <c r="CE3158" s="7"/>
      <c r="CF3158" s="7"/>
      <c r="CJ3158" s="7"/>
      <c r="CK3158" s="7"/>
      <c r="CL3158" s="7"/>
    </row>
    <row r="3159" spans="1:90">
      <c r="A3159" s="11"/>
      <c r="B3159" s="373"/>
      <c r="C3159" s="373"/>
      <c r="D3159" s="373"/>
      <c r="E3159" s="13"/>
      <c r="F3159" s="11"/>
      <c r="G3159" s="25"/>
      <c r="H3159" s="31"/>
      <c r="I3159" s="30"/>
      <c r="M3159" s="25"/>
      <c r="N3159" s="31"/>
      <c r="O3159" s="30"/>
      <c r="V3159" s="12"/>
      <c r="W3159" s="12"/>
      <c r="X3159" s="14"/>
      <c r="AB3159" s="25"/>
      <c r="AC3159" s="12"/>
      <c r="AD3159" s="12"/>
      <c r="AK3159" s="12"/>
      <c r="AL3159" s="30"/>
      <c r="AM3159" s="32"/>
      <c r="AQ3159" s="12"/>
      <c r="AR3159" s="12"/>
      <c r="AS3159" s="12"/>
      <c r="AZ3159" s="49"/>
      <c r="BA3159" s="30"/>
      <c r="BB3159" s="12"/>
      <c r="BF3159" s="12"/>
      <c r="BG3159" s="12"/>
      <c r="BH3159" s="12"/>
      <c r="BO3159" s="7"/>
      <c r="BP3159" s="7"/>
      <c r="BQ3159" s="7"/>
      <c r="BU3159" s="7"/>
      <c r="BV3159" s="7"/>
      <c r="BW3159" s="7"/>
      <c r="CD3159" s="7"/>
      <c r="CE3159" s="7"/>
      <c r="CF3159" s="7"/>
      <c r="CJ3159" s="7"/>
      <c r="CK3159" s="7"/>
      <c r="CL3159" s="7"/>
    </row>
    <row r="3160" spans="1:90">
      <c r="A3160" s="11"/>
      <c r="B3160" s="373"/>
      <c r="C3160" s="373"/>
      <c r="D3160" s="373"/>
      <c r="E3160" s="13"/>
      <c r="F3160" s="11"/>
      <c r="G3160" s="25"/>
      <c r="H3160" s="31"/>
      <c r="I3160" s="30"/>
      <c r="M3160" s="25"/>
      <c r="N3160" s="31"/>
      <c r="O3160" s="30"/>
      <c r="V3160" s="12"/>
      <c r="W3160" s="12"/>
      <c r="X3160" s="14"/>
      <c r="AB3160" s="25"/>
      <c r="AC3160" s="12"/>
      <c r="AD3160" s="12"/>
      <c r="AK3160" s="12"/>
      <c r="AL3160" s="30"/>
      <c r="AM3160" s="32"/>
      <c r="AQ3160" s="12"/>
      <c r="AR3160" s="12"/>
      <c r="AS3160" s="12"/>
      <c r="AZ3160" s="49"/>
      <c r="BA3160" s="30"/>
      <c r="BB3160" s="12"/>
      <c r="BF3160" s="12"/>
      <c r="BG3160" s="12"/>
      <c r="BH3160" s="12"/>
      <c r="BO3160" s="7"/>
      <c r="BP3160" s="7"/>
      <c r="BQ3160" s="7"/>
      <c r="BU3160" s="7"/>
      <c r="BV3160" s="7"/>
      <c r="BW3160" s="7"/>
      <c r="CD3160" s="7"/>
      <c r="CE3160" s="7"/>
      <c r="CF3160" s="7"/>
      <c r="CJ3160" s="7"/>
      <c r="CK3160" s="7"/>
      <c r="CL3160" s="7"/>
    </row>
    <row r="3161" spans="1:90">
      <c r="A3161" s="11"/>
      <c r="B3161" s="373"/>
      <c r="C3161" s="373"/>
      <c r="D3161" s="373"/>
      <c r="E3161" s="13"/>
      <c r="F3161" s="11"/>
      <c r="G3161" s="25"/>
      <c r="H3161" s="31"/>
      <c r="I3161" s="30"/>
      <c r="M3161" s="25"/>
      <c r="N3161" s="31"/>
      <c r="O3161" s="30"/>
      <c r="V3161" s="12"/>
      <c r="W3161" s="12"/>
      <c r="X3161" s="14"/>
      <c r="AB3161" s="25"/>
      <c r="AC3161" s="12"/>
      <c r="AD3161" s="12"/>
      <c r="AK3161" s="12"/>
      <c r="AL3161" s="30"/>
      <c r="AM3161" s="32"/>
      <c r="AQ3161" s="12"/>
      <c r="AR3161" s="12"/>
      <c r="AS3161" s="12"/>
      <c r="AZ3161" s="49"/>
      <c r="BA3161" s="30"/>
      <c r="BB3161" s="12"/>
      <c r="BF3161" s="12"/>
      <c r="BG3161" s="12"/>
      <c r="BH3161" s="12"/>
      <c r="BO3161" s="7"/>
      <c r="BP3161" s="7"/>
      <c r="BQ3161" s="7"/>
      <c r="BU3161" s="7"/>
      <c r="BV3161" s="7"/>
      <c r="BW3161" s="7"/>
      <c r="CD3161" s="7"/>
      <c r="CE3161" s="7"/>
      <c r="CF3161" s="7"/>
      <c r="CJ3161" s="7"/>
      <c r="CK3161" s="7"/>
      <c r="CL3161" s="7"/>
    </row>
    <row r="3162" spans="1:90">
      <c r="A3162" s="11"/>
      <c r="B3162" s="373"/>
      <c r="C3162" s="373"/>
      <c r="D3162" s="373"/>
      <c r="E3162" s="13"/>
      <c r="F3162" s="11"/>
      <c r="G3162" s="25"/>
      <c r="H3162" s="31"/>
      <c r="I3162" s="30"/>
      <c r="M3162" s="25"/>
      <c r="N3162" s="31"/>
      <c r="O3162" s="30"/>
      <c r="V3162" s="12"/>
      <c r="W3162" s="12"/>
      <c r="X3162" s="14"/>
      <c r="AB3162" s="25"/>
      <c r="AC3162" s="12"/>
      <c r="AD3162" s="12"/>
      <c r="AK3162" s="12"/>
      <c r="AL3162" s="30"/>
      <c r="AM3162" s="32"/>
      <c r="AQ3162" s="12"/>
      <c r="AR3162" s="12"/>
      <c r="AS3162" s="12"/>
      <c r="AZ3162" s="49"/>
      <c r="BA3162" s="30"/>
      <c r="BB3162" s="12"/>
      <c r="BF3162" s="12"/>
      <c r="BG3162" s="12"/>
      <c r="BH3162" s="12"/>
      <c r="BO3162" s="7"/>
      <c r="BP3162" s="7"/>
      <c r="BQ3162" s="7"/>
      <c r="BU3162" s="7"/>
      <c r="BV3162" s="7"/>
      <c r="BW3162" s="7"/>
      <c r="CD3162" s="7"/>
      <c r="CE3162" s="7"/>
      <c r="CF3162" s="7"/>
      <c r="CJ3162" s="7"/>
      <c r="CK3162" s="7"/>
      <c r="CL3162" s="7"/>
    </row>
    <row r="3163" spans="1:90">
      <c r="A3163" s="11"/>
      <c r="B3163" s="373"/>
      <c r="C3163" s="373"/>
      <c r="D3163" s="373"/>
      <c r="E3163" s="13"/>
      <c r="F3163" s="11"/>
      <c r="G3163" s="25"/>
      <c r="H3163" s="31"/>
      <c r="I3163" s="30"/>
      <c r="M3163" s="25"/>
      <c r="N3163" s="31"/>
      <c r="O3163" s="30"/>
      <c r="V3163" s="12"/>
      <c r="W3163" s="12"/>
      <c r="X3163" s="14"/>
      <c r="AB3163" s="25"/>
      <c r="AC3163" s="12"/>
      <c r="AD3163" s="12"/>
      <c r="AK3163" s="12"/>
      <c r="AL3163" s="30"/>
      <c r="AM3163" s="32"/>
      <c r="AQ3163" s="12"/>
      <c r="AR3163" s="12"/>
      <c r="AS3163" s="12"/>
      <c r="AZ3163" s="49"/>
      <c r="BA3163" s="30"/>
      <c r="BB3163" s="12"/>
      <c r="BF3163" s="12"/>
      <c r="BG3163" s="12"/>
      <c r="BH3163" s="12"/>
      <c r="BO3163" s="7"/>
      <c r="BP3163" s="7"/>
      <c r="BQ3163" s="7"/>
      <c r="BU3163" s="7"/>
      <c r="BV3163" s="7"/>
      <c r="BW3163" s="7"/>
      <c r="CD3163" s="7"/>
      <c r="CE3163" s="7"/>
      <c r="CF3163" s="7"/>
      <c r="CJ3163" s="7"/>
      <c r="CK3163" s="7"/>
      <c r="CL3163" s="7"/>
    </row>
    <row r="3164" spans="1:90">
      <c r="A3164" s="11"/>
      <c r="B3164" s="373"/>
      <c r="C3164" s="373"/>
      <c r="D3164" s="373"/>
      <c r="E3164" s="13"/>
      <c r="F3164" s="11"/>
      <c r="G3164" s="25"/>
      <c r="H3164" s="31"/>
      <c r="I3164" s="30"/>
      <c r="M3164" s="25"/>
      <c r="N3164" s="31"/>
      <c r="O3164" s="30"/>
      <c r="V3164" s="12"/>
      <c r="W3164" s="12"/>
      <c r="X3164" s="14"/>
      <c r="AB3164" s="25"/>
      <c r="AC3164" s="12"/>
      <c r="AD3164" s="12"/>
      <c r="AK3164" s="12"/>
      <c r="AL3164" s="30"/>
      <c r="AM3164" s="32"/>
      <c r="AQ3164" s="12"/>
      <c r="AR3164" s="12"/>
      <c r="AS3164" s="12"/>
      <c r="AZ3164" s="49"/>
      <c r="BA3164" s="30"/>
      <c r="BB3164" s="12"/>
      <c r="BF3164" s="12"/>
      <c r="BG3164" s="12"/>
      <c r="BH3164" s="12"/>
      <c r="BO3164" s="7"/>
      <c r="BP3164" s="7"/>
      <c r="BQ3164" s="7"/>
      <c r="BU3164" s="7"/>
      <c r="BV3164" s="7"/>
      <c r="BW3164" s="7"/>
      <c r="CD3164" s="7"/>
      <c r="CE3164" s="7"/>
      <c r="CF3164" s="7"/>
      <c r="CJ3164" s="7"/>
      <c r="CK3164" s="7"/>
      <c r="CL3164" s="7"/>
    </row>
    <row r="3165" spans="1:90">
      <c r="A3165" s="11"/>
      <c r="B3165" s="373"/>
      <c r="C3165" s="373"/>
      <c r="D3165" s="373"/>
      <c r="E3165" s="13"/>
      <c r="F3165" s="11"/>
      <c r="G3165" s="25"/>
      <c r="H3165" s="31"/>
      <c r="I3165" s="30"/>
      <c r="M3165" s="25"/>
      <c r="N3165" s="31"/>
      <c r="O3165" s="30"/>
      <c r="V3165" s="12"/>
      <c r="W3165" s="12"/>
      <c r="X3165" s="14"/>
      <c r="AB3165" s="25"/>
      <c r="AC3165" s="12"/>
      <c r="AD3165" s="12"/>
      <c r="AK3165" s="12"/>
      <c r="AL3165" s="30"/>
      <c r="AM3165" s="32"/>
      <c r="AQ3165" s="12"/>
      <c r="AR3165" s="12"/>
      <c r="AS3165" s="12"/>
      <c r="AZ3165" s="49"/>
      <c r="BA3165" s="30"/>
      <c r="BB3165" s="12"/>
      <c r="BF3165" s="12"/>
      <c r="BG3165" s="12"/>
      <c r="BH3165" s="12"/>
      <c r="BO3165" s="7"/>
      <c r="BP3165" s="7"/>
      <c r="BQ3165" s="7"/>
      <c r="BU3165" s="7"/>
      <c r="BV3165" s="7"/>
      <c r="BW3165" s="7"/>
      <c r="CD3165" s="7"/>
      <c r="CE3165" s="7"/>
      <c r="CF3165" s="7"/>
      <c r="CJ3165" s="7"/>
      <c r="CK3165" s="7"/>
      <c r="CL3165" s="7"/>
    </row>
    <row r="3166" spans="1:90">
      <c r="A3166" s="11"/>
      <c r="B3166" s="373"/>
      <c r="C3166" s="373"/>
      <c r="D3166" s="373"/>
      <c r="E3166" s="13"/>
      <c r="F3166" s="11"/>
      <c r="G3166" s="25"/>
      <c r="H3166" s="31"/>
      <c r="I3166" s="30"/>
      <c r="M3166" s="25"/>
      <c r="N3166" s="31"/>
      <c r="O3166" s="30"/>
      <c r="V3166" s="12"/>
      <c r="W3166" s="12"/>
      <c r="X3166" s="14"/>
      <c r="AB3166" s="25"/>
      <c r="AC3166" s="12"/>
      <c r="AD3166" s="12"/>
      <c r="AK3166" s="12"/>
      <c r="AL3166" s="30"/>
      <c r="AM3166" s="32"/>
      <c r="AQ3166" s="12"/>
      <c r="AR3166" s="12"/>
      <c r="AS3166" s="12"/>
      <c r="AZ3166" s="49"/>
      <c r="BA3166" s="30"/>
      <c r="BB3166" s="12"/>
      <c r="BF3166" s="12"/>
      <c r="BG3166" s="12"/>
      <c r="BH3166" s="12"/>
      <c r="BO3166" s="7"/>
      <c r="BP3166" s="7"/>
      <c r="BQ3166" s="7"/>
      <c r="BU3166" s="7"/>
      <c r="BV3166" s="7"/>
      <c r="BW3166" s="7"/>
      <c r="CD3166" s="7"/>
      <c r="CE3166" s="7"/>
      <c r="CF3166" s="7"/>
      <c r="CJ3166" s="7"/>
      <c r="CK3166" s="7"/>
      <c r="CL3166" s="7"/>
    </row>
    <row r="3167" spans="1:90">
      <c r="A3167" s="11"/>
      <c r="B3167" s="373"/>
      <c r="C3167" s="373"/>
      <c r="D3167" s="373"/>
      <c r="E3167" s="13"/>
      <c r="F3167" s="11"/>
      <c r="G3167" s="25"/>
      <c r="H3167" s="31"/>
      <c r="I3167" s="30"/>
      <c r="M3167" s="25"/>
      <c r="N3167" s="31"/>
      <c r="O3167" s="30"/>
      <c r="V3167" s="12"/>
      <c r="W3167" s="12"/>
      <c r="X3167" s="14"/>
      <c r="AB3167" s="25"/>
      <c r="AC3167" s="12"/>
      <c r="AD3167" s="12"/>
      <c r="AK3167" s="12"/>
      <c r="AL3167" s="30"/>
      <c r="AM3167" s="32"/>
      <c r="AQ3167" s="12"/>
      <c r="AR3167" s="12"/>
      <c r="AS3167" s="12"/>
      <c r="AZ3167" s="49"/>
      <c r="BA3167" s="30"/>
      <c r="BB3167" s="12"/>
      <c r="BF3167" s="12"/>
      <c r="BG3167" s="12"/>
      <c r="BH3167" s="12"/>
      <c r="BO3167" s="7"/>
      <c r="BP3167" s="7"/>
      <c r="BQ3167" s="7"/>
      <c r="BU3167" s="7"/>
      <c r="BV3167" s="7"/>
      <c r="BW3167" s="7"/>
      <c r="CD3167" s="7"/>
      <c r="CE3167" s="7"/>
      <c r="CF3167" s="7"/>
      <c r="CJ3167" s="7"/>
      <c r="CK3167" s="7"/>
      <c r="CL3167" s="7"/>
    </row>
    <row r="3168" spans="1:90">
      <c r="A3168" s="11"/>
      <c r="B3168" s="373"/>
      <c r="C3168" s="373"/>
      <c r="D3168" s="373"/>
      <c r="E3168" s="13"/>
      <c r="F3168" s="11"/>
      <c r="G3168" s="25"/>
      <c r="H3168" s="31"/>
      <c r="I3168" s="30"/>
      <c r="M3168" s="25"/>
      <c r="N3168" s="31"/>
      <c r="O3168" s="30"/>
      <c r="V3168" s="12"/>
      <c r="W3168" s="12"/>
      <c r="X3168" s="14"/>
      <c r="AB3168" s="25"/>
      <c r="AC3168" s="12"/>
      <c r="AD3168" s="12"/>
      <c r="AK3168" s="12"/>
      <c r="AL3168" s="30"/>
      <c r="AM3168" s="32"/>
      <c r="AQ3168" s="12"/>
      <c r="AR3168" s="12"/>
      <c r="AS3168" s="12"/>
      <c r="AZ3168" s="49"/>
      <c r="BA3168" s="30"/>
      <c r="BB3168" s="12"/>
      <c r="BF3168" s="12"/>
      <c r="BG3168" s="12"/>
      <c r="BH3168" s="12"/>
      <c r="BO3168" s="7"/>
      <c r="BP3168" s="7"/>
      <c r="BQ3168" s="7"/>
      <c r="BU3168" s="7"/>
      <c r="BV3168" s="7"/>
      <c r="BW3168" s="7"/>
      <c r="CD3168" s="7"/>
      <c r="CE3168" s="7"/>
      <c r="CF3168" s="7"/>
      <c r="CJ3168" s="7"/>
      <c r="CK3168" s="7"/>
      <c r="CL3168" s="7"/>
    </row>
    <row r="3169" spans="1:90">
      <c r="A3169" s="11"/>
      <c r="B3169" s="373"/>
      <c r="C3169" s="373"/>
      <c r="D3169" s="373"/>
      <c r="E3169" s="13"/>
      <c r="F3169" s="11"/>
      <c r="G3169" s="25"/>
      <c r="H3169" s="31"/>
      <c r="I3169" s="30"/>
      <c r="M3169" s="25"/>
      <c r="N3169" s="31"/>
      <c r="O3169" s="30"/>
      <c r="V3169" s="12"/>
      <c r="W3169" s="12"/>
      <c r="X3169" s="14"/>
      <c r="AB3169" s="25"/>
      <c r="AC3169" s="12"/>
      <c r="AD3169" s="12"/>
      <c r="AK3169" s="12"/>
      <c r="AL3169" s="30"/>
      <c r="AM3169" s="32"/>
      <c r="AQ3169" s="12"/>
      <c r="AR3169" s="12"/>
      <c r="AS3169" s="12"/>
      <c r="AZ3169" s="49"/>
      <c r="BA3169" s="30"/>
      <c r="BB3169" s="12"/>
      <c r="BF3169" s="12"/>
      <c r="BG3169" s="12"/>
      <c r="BH3169" s="12"/>
      <c r="BO3169" s="7"/>
      <c r="BP3169" s="7"/>
      <c r="BQ3169" s="7"/>
      <c r="BU3169" s="7"/>
      <c r="BV3169" s="7"/>
      <c r="BW3169" s="7"/>
      <c r="CD3169" s="7"/>
      <c r="CE3169" s="7"/>
      <c r="CF3169" s="7"/>
      <c r="CJ3169" s="7"/>
      <c r="CK3169" s="7"/>
      <c r="CL3169" s="7"/>
    </row>
    <row r="3170" spans="1:90">
      <c r="A3170" s="11"/>
      <c r="B3170" s="373"/>
      <c r="C3170" s="373"/>
      <c r="D3170" s="373"/>
      <c r="E3170" s="13"/>
      <c r="F3170" s="11"/>
      <c r="G3170" s="25"/>
      <c r="H3170" s="31"/>
      <c r="I3170" s="30"/>
      <c r="M3170" s="25"/>
      <c r="N3170" s="31"/>
      <c r="O3170" s="30"/>
      <c r="V3170" s="12"/>
      <c r="W3170" s="12"/>
      <c r="X3170" s="14"/>
      <c r="AB3170" s="25"/>
      <c r="AC3170" s="12"/>
      <c r="AD3170" s="12"/>
      <c r="AK3170" s="12"/>
      <c r="AL3170" s="30"/>
      <c r="AM3170" s="32"/>
      <c r="AQ3170" s="12"/>
      <c r="AR3170" s="12"/>
      <c r="AS3170" s="12"/>
      <c r="AZ3170" s="49"/>
      <c r="BA3170" s="30"/>
      <c r="BB3170" s="12"/>
      <c r="BF3170" s="12"/>
      <c r="BG3170" s="12"/>
      <c r="BH3170" s="12"/>
      <c r="BO3170" s="7"/>
      <c r="BP3170" s="7"/>
      <c r="BQ3170" s="7"/>
      <c r="BU3170" s="7"/>
      <c r="BV3170" s="7"/>
      <c r="BW3170" s="7"/>
      <c r="CD3170" s="7"/>
      <c r="CE3170" s="7"/>
      <c r="CF3170" s="7"/>
      <c r="CJ3170" s="7"/>
      <c r="CK3170" s="7"/>
      <c r="CL3170" s="7"/>
    </row>
    <row r="3171" spans="1:90">
      <c r="A3171" s="11"/>
      <c r="B3171" s="373"/>
      <c r="C3171" s="373"/>
      <c r="D3171" s="373"/>
      <c r="E3171" s="13"/>
      <c r="F3171" s="11"/>
      <c r="G3171" s="25"/>
      <c r="H3171" s="31"/>
      <c r="I3171" s="30"/>
      <c r="M3171" s="25"/>
      <c r="N3171" s="31"/>
      <c r="O3171" s="30"/>
      <c r="V3171" s="12"/>
      <c r="W3171" s="12"/>
      <c r="X3171" s="14"/>
      <c r="AB3171" s="25"/>
      <c r="AC3171" s="12"/>
      <c r="AD3171" s="12"/>
      <c r="AK3171" s="12"/>
      <c r="AL3171" s="30"/>
      <c r="AM3171" s="32"/>
      <c r="AQ3171" s="12"/>
      <c r="AR3171" s="12"/>
      <c r="AS3171" s="12"/>
      <c r="AZ3171" s="49"/>
      <c r="BA3171" s="30"/>
      <c r="BB3171" s="12"/>
      <c r="BF3171" s="12"/>
      <c r="BG3171" s="12"/>
      <c r="BH3171" s="12"/>
      <c r="BO3171" s="7"/>
      <c r="BP3171" s="7"/>
      <c r="BQ3171" s="7"/>
      <c r="BU3171" s="7"/>
      <c r="BV3171" s="7"/>
      <c r="BW3171" s="7"/>
      <c r="CD3171" s="7"/>
      <c r="CE3171" s="7"/>
      <c r="CF3171" s="7"/>
      <c r="CJ3171" s="7"/>
      <c r="CK3171" s="7"/>
      <c r="CL3171" s="7"/>
    </row>
    <row r="3172" spans="1:90">
      <c r="A3172" s="11"/>
      <c r="B3172" s="373"/>
      <c r="C3172" s="373"/>
      <c r="D3172" s="373"/>
      <c r="E3172" s="13"/>
      <c r="F3172" s="11"/>
      <c r="G3172" s="25"/>
      <c r="H3172" s="31"/>
      <c r="I3172" s="30"/>
      <c r="M3172" s="25"/>
      <c r="N3172" s="31"/>
      <c r="O3172" s="30"/>
      <c r="V3172" s="12"/>
      <c r="W3172" s="12"/>
      <c r="X3172" s="14"/>
      <c r="AB3172" s="25"/>
      <c r="AC3172" s="12"/>
      <c r="AD3172" s="12"/>
      <c r="AK3172" s="12"/>
      <c r="AL3172" s="30"/>
      <c r="AM3172" s="32"/>
      <c r="AQ3172" s="12"/>
      <c r="AR3172" s="12"/>
      <c r="AS3172" s="12"/>
      <c r="AZ3172" s="49"/>
      <c r="BA3172" s="30"/>
      <c r="BB3172" s="12"/>
      <c r="BF3172" s="12"/>
      <c r="BG3172" s="12"/>
      <c r="BH3172" s="12"/>
      <c r="BO3172" s="7"/>
      <c r="BP3172" s="7"/>
      <c r="BQ3172" s="7"/>
      <c r="BU3172" s="7"/>
      <c r="BV3172" s="7"/>
      <c r="BW3172" s="7"/>
      <c r="CD3172" s="7"/>
      <c r="CE3172" s="7"/>
      <c r="CF3172" s="7"/>
      <c r="CJ3172" s="7"/>
      <c r="CK3172" s="7"/>
      <c r="CL3172" s="7"/>
    </row>
    <row r="3173" spans="1:90">
      <c r="A3173" s="11"/>
      <c r="B3173" s="373"/>
      <c r="C3173" s="373"/>
      <c r="D3173" s="373"/>
      <c r="E3173" s="13"/>
      <c r="F3173" s="11"/>
      <c r="G3173" s="25"/>
      <c r="H3173" s="31"/>
      <c r="I3173" s="30"/>
      <c r="M3173" s="25"/>
      <c r="N3173" s="31"/>
      <c r="O3173" s="30"/>
      <c r="V3173" s="12"/>
      <c r="W3173" s="12"/>
      <c r="X3173" s="14"/>
      <c r="AB3173" s="25"/>
      <c r="AC3173" s="12"/>
      <c r="AD3173" s="12"/>
      <c r="AK3173" s="12"/>
      <c r="AL3173" s="30"/>
      <c r="AM3173" s="32"/>
      <c r="AQ3173" s="12"/>
      <c r="AR3173" s="12"/>
      <c r="AS3173" s="12"/>
      <c r="AZ3173" s="49"/>
      <c r="BA3173" s="30"/>
      <c r="BB3173" s="12"/>
      <c r="BF3173" s="12"/>
      <c r="BG3173" s="12"/>
      <c r="BH3173" s="12"/>
      <c r="BO3173" s="7"/>
      <c r="BP3173" s="7"/>
      <c r="BQ3173" s="7"/>
      <c r="BU3173" s="7"/>
      <c r="BV3173" s="7"/>
      <c r="BW3173" s="7"/>
      <c r="CD3173" s="7"/>
      <c r="CE3173" s="7"/>
      <c r="CF3173" s="7"/>
      <c r="CJ3173" s="7"/>
      <c r="CK3173" s="7"/>
      <c r="CL3173" s="7"/>
    </row>
    <row r="3174" spans="1:90">
      <c r="A3174" s="11"/>
      <c r="B3174" s="373"/>
      <c r="C3174" s="373"/>
      <c r="D3174" s="373"/>
      <c r="E3174" s="13"/>
      <c r="F3174" s="11"/>
      <c r="G3174" s="25"/>
      <c r="H3174" s="31"/>
      <c r="I3174" s="30"/>
      <c r="M3174" s="25"/>
      <c r="N3174" s="31"/>
      <c r="O3174" s="30"/>
      <c r="V3174" s="12"/>
      <c r="W3174" s="12"/>
      <c r="X3174" s="14"/>
      <c r="AB3174" s="25"/>
      <c r="AC3174" s="12"/>
      <c r="AD3174" s="12"/>
      <c r="AK3174" s="12"/>
      <c r="AL3174" s="30"/>
      <c r="AM3174" s="32"/>
      <c r="AQ3174" s="12"/>
      <c r="AR3174" s="12"/>
      <c r="AS3174" s="12"/>
      <c r="AZ3174" s="49"/>
      <c r="BA3174" s="30"/>
      <c r="BB3174" s="12"/>
      <c r="BF3174" s="12"/>
      <c r="BG3174" s="12"/>
      <c r="BH3174" s="12"/>
      <c r="BO3174" s="7"/>
      <c r="BP3174" s="7"/>
      <c r="BQ3174" s="7"/>
      <c r="BU3174" s="7"/>
      <c r="BV3174" s="7"/>
      <c r="BW3174" s="7"/>
      <c r="CD3174" s="7"/>
      <c r="CE3174" s="7"/>
      <c r="CF3174" s="7"/>
      <c r="CJ3174" s="7"/>
      <c r="CK3174" s="7"/>
      <c r="CL3174" s="7"/>
    </row>
    <row r="3175" spans="1:90">
      <c r="A3175" s="11"/>
      <c r="B3175" s="373"/>
      <c r="C3175" s="373"/>
      <c r="D3175" s="373"/>
      <c r="E3175" s="13"/>
      <c r="F3175" s="11"/>
      <c r="G3175" s="25"/>
      <c r="H3175" s="31"/>
      <c r="I3175" s="30"/>
      <c r="M3175" s="25"/>
      <c r="N3175" s="31"/>
      <c r="O3175" s="30"/>
      <c r="V3175" s="12"/>
      <c r="W3175" s="12"/>
      <c r="X3175" s="14"/>
      <c r="AB3175" s="25"/>
      <c r="AC3175" s="12"/>
      <c r="AD3175" s="12"/>
      <c r="AK3175" s="12"/>
      <c r="AL3175" s="30"/>
      <c r="AM3175" s="32"/>
      <c r="AQ3175" s="12"/>
      <c r="AR3175" s="12"/>
      <c r="AS3175" s="12"/>
      <c r="AZ3175" s="49"/>
      <c r="BA3175" s="30"/>
      <c r="BB3175" s="12"/>
      <c r="BF3175" s="12"/>
      <c r="BG3175" s="12"/>
      <c r="BH3175" s="12"/>
      <c r="BO3175" s="7"/>
      <c r="BP3175" s="7"/>
      <c r="BQ3175" s="7"/>
      <c r="BU3175" s="7"/>
      <c r="BV3175" s="7"/>
      <c r="BW3175" s="7"/>
      <c r="CD3175" s="7"/>
      <c r="CE3175" s="7"/>
      <c r="CF3175" s="7"/>
      <c r="CJ3175" s="7"/>
      <c r="CK3175" s="7"/>
      <c r="CL3175" s="7"/>
    </row>
    <row r="3176" spans="1:90">
      <c r="A3176" s="11"/>
      <c r="B3176" s="373"/>
      <c r="C3176" s="373"/>
      <c r="D3176" s="373"/>
      <c r="E3176" s="13"/>
      <c r="F3176" s="11"/>
      <c r="G3176" s="25"/>
      <c r="H3176" s="31"/>
      <c r="I3176" s="30"/>
      <c r="M3176" s="25"/>
      <c r="N3176" s="31"/>
      <c r="O3176" s="30"/>
      <c r="V3176" s="12"/>
      <c r="W3176" s="12"/>
      <c r="X3176" s="14"/>
      <c r="AB3176" s="25"/>
      <c r="AC3176" s="12"/>
      <c r="AD3176" s="12"/>
      <c r="AK3176" s="12"/>
      <c r="AL3176" s="30"/>
      <c r="AM3176" s="32"/>
      <c r="AQ3176" s="12"/>
      <c r="AR3176" s="12"/>
      <c r="AS3176" s="12"/>
      <c r="AZ3176" s="49"/>
      <c r="BA3176" s="30"/>
      <c r="BB3176" s="12"/>
      <c r="BF3176" s="12"/>
      <c r="BG3176" s="12"/>
      <c r="BH3176" s="12"/>
      <c r="BO3176" s="7"/>
      <c r="BP3176" s="7"/>
      <c r="BQ3176" s="7"/>
      <c r="BU3176" s="7"/>
      <c r="BV3176" s="7"/>
      <c r="BW3176" s="7"/>
      <c r="CD3176" s="7"/>
      <c r="CE3176" s="7"/>
      <c r="CF3176" s="7"/>
      <c r="CJ3176" s="7"/>
      <c r="CK3176" s="7"/>
      <c r="CL3176" s="7"/>
    </row>
    <row r="3177" spans="1:90">
      <c r="A3177" s="11"/>
      <c r="B3177" s="373"/>
      <c r="C3177" s="373"/>
      <c r="D3177" s="373"/>
      <c r="E3177" s="13"/>
      <c r="F3177" s="11"/>
      <c r="G3177" s="25"/>
      <c r="H3177" s="31"/>
      <c r="I3177" s="30"/>
      <c r="M3177" s="25"/>
      <c r="N3177" s="31"/>
      <c r="O3177" s="30"/>
      <c r="V3177" s="12"/>
      <c r="W3177" s="12"/>
      <c r="X3177" s="14"/>
      <c r="AB3177" s="25"/>
      <c r="AC3177" s="12"/>
      <c r="AD3177" s="12"/>
      <c r="AK3177" s="12"/>
      <c r="AL3177" s="30"/>
      <c r="AM3177" s="32"/>
      <c r="AQ3177" s="12"/>
      <c r="AR3177" s="12"/>
      <c r="AS3177" s="12"/>
      <c r="AZ3177" s="49"/>
      <c r="BA3177" s="30"/>
      <c r="BB3177" s="12"/>
      <c r="BF3177" s="12"/>
      <c r="BG3177" s="12"/>
      <c r="BH3177" s="12"/>
      <c r="BO3177" s="7"/>
      <c r="BP3177" s="7"/>
      <c r="BQ3177" s="7"/>
      <c r="BU3177" s="7"/>
      <c r="BV3177" s="7"/>
      <c r="BW3177" s="7"/>
      <c r="CD3177" s="7"/>
      <c r="CE3177" s="7"/>
      <c r="CF3177" s="7"/>
      <c r="CJ3177" s="7"/>
      <c r="CK3177" s="7"/>
      <c r="CL3177" s="7"/>
    </row>
    <row r="3178" spans="1:90">
      <c r="A3178" s="11"/>
      <c r="B3178" s="373"/>
      <c r="C3178" s="373"/>
      <c r="D3178" s="373"/>
      <c r="E3178" s="13"/>
      <c r="F3178" s="11"/>
      <c r="G3178" s="25"/>
      <c r="H3178" s="31"/>
      <c r="I3178" s="30"/>
      <c r="M3178" s="25"/>
      <c r="N3178" s="31"/>
      <c r="O3178" s="30"/>
      <c r="V3178" s="12"/>
      <c r="W3178" s="12"/>
      <c r="X3178" s="14"/>
      <c r="AB3178" s="25"/>
      <c r="AC3178" s="12"/>
      <c r="AD3178" s="12"/>
      <c r="AK3178" s="12"/>
      <c r="AL3178" s="30"/>
      <c r="AM3178" s="32"/>
      <c r="AQ3178" s="12"/>
      <c r="AR3178" s="12"/>
      <c r="AS3178" s="12"/>
      <c r="AZ3178" s="49"/>
      <c r="BA3178" s="30"/>
      <c r="BB3178" s="12"/>
      <c r="BF3178" s="12"/>
      <c r="BG3178" s="12"/>
      <c r="BH3178" s="12"/>
      <c r="BO3178" s="7"/>
      <c r="BP3178" s="7"/>
      <c r="BQ3178" s="7"/>
      <c r="BU3178" s="7"/>
      <c r="BV3178" s="7"/>
      <c r="BW3178" s="7"/>
      <c r="CD3178" s="7"/>
      <c r="CE3178" s="7"/>
      <c r="CF3178" s="7"/>
      <c r="CJ3178" s="7"/>
      <c r="CK3178" s="7"/>
      <c r="CL3178" s="7"/>
    </row>
    <row r="3179" spans="1:90">
      <c r="A3179" s="11"/>
      <c r="B3179" s="373"/>
      <c r="C3179" s="373"/>
      <c r="D3179" s="373"/>
      <c r="E3179" s="13"/>
      <c r="F3179" s="11"/>
      <c r="G3179" s="25"/>
      <c r="H3179" s="31"/>
      <c r="I3179" s="30"/>
      <c r="M3179" s="25"/>
      <c r="N3179" s="31"/>
      <c r="O3179" s="30"/>
      <c r="V3179" s="12"/>
      <c r="W3179" s="12"/>
      <c r="X3179" s="14"/>
      <c r="AB3179" s="25"/>
      <c r="AC3179" s="12"/>
      <c r="AD3179" s="12"/>
      <c r="AK3179" s="12"/>
      <c r="AL3179" s="30"/>
      <c r="AM3179" s="32"/>
      <c r="AQ3179" s="12"/>
      <c r="AR3179" s="12"/>
      <c r="AS3179" s="12"/>
      <c r="AZ3179" s="49"/>
      <c r="BA3179" s="30"/>
      <c r="BB3179" s="12"/>
      <c r="BF3179" s="12"/>
      <c r="BG3179" s="12"/>
      <c r="BH3179" s="12"/>
      <c r="BO3179" s="7"/>
      <c r="BP3179" s="7"/>
      <c r="BQ3179" s="7"/>
      <c r="BU3179" s="7"/>
      <c r="BV3179" s="7"/>
      <c r="BW3179" s="7"/>
      <c r="CD3179" s="7"/>
      <c r="CE3179" s="7"/>
      <c r="CF3179" s="7"/>
      <c r="CJ3179" s="7"/>
      <c r="CK3179" s="7"/>
      <c r="CL3179" s="7"/>
    </row>
    <row r="3180" spans="1:90">
      <c r="A3180" s="11"/>
      <c r="B3180" s="373"/>
      <c r="C3180" s="373"/>
      <c r="D3180" s="373"/>
      <c r="E3180" s="13"/>
      <c r="F3180" s="11"/>
      <c r="G3180" s="25"/>
      <c r="H3180" s="31"/>
      <c r="I3180" s="30"/>
      <c r="M3180" s="25"/>
      <c r="N3180" s="31"/>
      <c r="O3180" s="30"/>
      <c r="V3180" s="12"/>
      <c r="W3180" s="12"/>
      <c r="X3180" s="14"/>
      <c r="AB3180" s="25"/>
      <c r="AC3180" s="12"/>
      <c r="AD3180" s="12"/>
      <c r="AK3180" s="12"/>
      <c r="AL3180" s="30"/>
      <c r="AM3180" s="32"/>
      <c r="AQ3180" s="12"/>
      <c r="AR3180" s="12"/>
      <c r="AS3180" s="12"/>
      <c r="AZ3180" s="49"/>
      <c r="BA3180" s="30"/>
      <c r="BB3180" s="12"/>
      <c r="BF3180" s="12"/>
      <c r="BG3180" s="12"/>
      <c r="BH3180" s="12"/>
      <c r="BO3180" s="7"/>
      <c r="BP3180" s="7"/>
      <c r="BQ3180" s="7"/>
      <c r="BU3180" s="7"/>
      <c r="BV3180" s="7"/>
      <c r="BW3180" s="7"/>
      <c r="CD3180" s="7"/>
      <c r="CE3180" s="7"/>
      <c r="CF3180" s="7"/>
      <c r="CJ3180" s="7"/>
      <c r="CK3180" s="7"/>
      <c r="CL3180" s="7"/>
    </row>
    <row r="3181" spans="1:90">
      <c r="A3181" s="11"/>
      <c r="B3181" s="373"/>
      <c r="C3181" s="373"/>
      <c r="D3181" s="373"/>
      <c r="E3181" s="13"/>
      <c r="F3181" s="11"/>
      <c r="G3181" s="25"/>
      <c r="H3181" s="31"/>
      <c r="I3181" s="30"/>
      <c r="M3181" s="25"/>
      <c r="N3181" s="31"/>
      <c r="O3181" s="30"/>
      <c r="V3181" s="12"/>
      <c r="W3181" s="12"/>
      <c r="X3181" s="14"/>
      <c r="AB3181" s="25"/>
      <c r="AC3181" s="12"/>
      <c r="AD3181" s="12"/>
      <c r="AK3181" s="12"/>
      <c r="AL3181" s="30"/>
      <c r="AM3181" s="32"/>
      <c r="AQ3181" s="12"/>
      <c r="AR3181" s="12"/>
      <c r="AS3181" s="12"/>
      <c r="AZ3181" s="49"/>
      <c r="BA3181" s="30"/>
      <c r="BB3181" s="12"/>
      <c r="BF3181" s="12"/>
      <c r="BG3181" s="12"/>
      <c r="BH3181" s="12"/>
      <c r="BO3181" s="7"/>
      <c r="BP3181" s="7"/>
      <c r="BQ3181" s="7"/>
      <c r="BU3181" s="7"/>
      <c r="BV3181" s="7"/>
      <c r="BW3181" s="7"/>
      <c r="CD3181" s="7"/>
      <c r="CE3181" s="7"/>
      <c r="CF3181" s="7"/>
      <c r="CJ3181" s="7"/>
      <c r="CK3181" s="7"/>
      <c r="CL3181" s="7"/>
    </row>
    <row r="3182" spans="1:90">
      <c r="A3182" s="11"/>
      <c r="B3182" s="373"/>
      <c r="C3182" s="373"/>
      <c r="D3182" s="373"/>
      <c r="E3182" s="13"/>
      <c r="F3182" s="11"/>
      <c r="G3182" s="25"/>
      <c r="H3182" s="31"/>
      <c r="I3182" s="30"/>
      <c r="M3182" s="25"/>
      <c r="N3182" s="31"/>
      <c r="O3182" s="30"/>
      <c r="V3182" s="12"/>
      <c r="W3182" s="12"/>
      <c r="X3182" s="14"/>
      <c r="AB3182" s="25"/>
      <c r="AC3182" s="12"/>
      <c r="AD3182" s="12"/>
      <c r="AK3182" s="12"/>
      <c r="AL3182" s="30"/>
      <c r="AM3182" s="32"/>
      <c r="AQ3182" s="12"/>
      <c r="AR3182" s="12"/>
      <c r="AS3182" s="12"/>
      <c r="AZ3182" s="49"/>
      <c r="BA3182" s="30"/>
      <c r="BB3182" s="12"/>
      <c r="BF3182" s="12"/>
      <c r="BG3182" s="12"/>
      <c r="BH3182" s="12"/>
      <c r="BO3182" s="7"/>
      <c r="BP3182" s="7"/>
      <c r="BQ3182" s="7"/>
      <c r="BU3182" s="7"/>
      <c r="BV3182" s="7"/>
      <c r="BW3182" s="7"/>
      <c r="CD3182" s="7"/>
      <c r="CE3182" s="7"/>
      <c r="CF3182" s="7"/>
      <c r="CJ3182" s="7"/>
      <c r="CK3182" s="7"/>
      <c r="CL3182" s="7"/>
    </row>
    <row r="3183" spans="1:90">
      <c r="A3183" s="11"/>
      <c r="B3183" s="373"/>
      <c r="C3183" s="373"/>
      <c r="D3183" s="373"/>
      <c r="E3183" s="13"/>
      <c r="F3183" s="11"/>
      <c r="G3183" s="25"/>
      <c r="H3183" s="31"/>
      <c r="I3183" s="30"/>
      <c r="M3183" s="25"/>
      <c r="N3183" s="31"/>
      <c r="O3183" s="30"/>
      <c r="V3183" s="12"/>
      <c r="W3183" s="12"/>
      <c r="X3183" s="14"/>
      <c r="AB3183" s="25"/>
      <c r="AC3183" s="12"/>
      <c r="AD3183" s="12"/>
      <c r="AK3183" s="12"/>
      <c r="AL3183" s="30"/>
      <c r="AM3183" s="32"/>
      <c r="AQ3183" s="12"/>
      <c r="AR3183" s="12"/>
      <c r="AS3183" s="12"/>
      <c r="AZ3183" s="49"/>
      <c r="BA3183" s="30"/>
      <c r="BB3183" s="12"/>
      <c r="BF3183" s="12"/>
      <c r="BG3183" s="12"/>
      <c r="BH3183" s="12"/>
      <c r="BO3183" s="7"/>
      <c r="BP3183" s="7"/>
      <c r="BQ3183" s="7"/>
      <c r="BU3183" s="7"/>
      <c r="BV3183" s="7"/>
      <c r="BW3183" s="7"/>
      <c r="CD3183" s="7"/>
      <c r="CE3183" s="7"/>
      <c r="CF3183" s="7"/>
      <c r="CJ3183" s="7"/>
      <c r="CK3183" s="7"/>
      <c r="CL3183" s="7"/>
    </row>
    <row r="3184" spans="1:90">
      <c r="A3184" s="11"/>
      <c r="B3184" s="373"/>
      <c r="C3184" s="373"/>
      <c r="D3184" s="373"/>
      <c r="E3184" s="13"/>
      <c r="F3184" s="11"/>
      <c r="G3184" s="25"/>
      <c r="H3184" s="31"/>
      <c r="I3184" s="30"/>
      <c r="M3184" s="25"/>
      <c r="N3184" s="31"/>
      <c r="O3184" s="30"/>
      <c r="V3184" s="12"/>
      <c r="W3184" s="12"/>
      <c r="X3184" s="14"/>
      <c r="AB3184" s="25"/>
      <c r="AC3184" s="12"/>
      <c r="AD3184" s="12"/>
      <c r="AK3184" s="12"/>
      <c r="AL3184" s="30"/>
      <c r="AM3184" s="32"/>
      <c r="AQ3184" s="12"/>
      <c r="AR3184" s="12"/>
      <c r="AS3184" s="12"/>
      <c r="AZ3184" s="49"/>
      <c r="BA3184" s="30"/>
      <c r="BB3184" s="12"/>
      <c r="BF3184" s="12"/>
      <c r="BG3184" s="12"/>
      <c r="BH3184" s="12"/>
      <c r="BO3184" s="7"/>
      <c r="BP3184" s="7"/>
      <c r="BQ3184" s="7"/>
      <c r="BU3184" s="7"/>
      <c r="BV3184" s="7"/>
      <c r="BW3184" s="7"/>
      <c r="CD3184" s="7"/>
      <c r="CE3184" s="7"/>
      <c r="CF3184" s="7"/>
      <c r="CJ3184" s="7"/>
      <c r="CK3184" s="7"/>
      <c r="CL3184" s="7"/>
    </row>
    <row r="3185" spans="1:90">
      <c r="A3185" s="11"/>
      <c r="B3185" s="373"/>
      <c r="C3185" s="373"/>
      <c r="D3185" s="373"/>
      <c r="E3185" s="13"/>
      <c r="F3185" s="11"/>
      <c r="G3185" s="25"/>
      <c r="H3185" s="31"/>
      <c r="I3185" s="30"/>
      <c r="M3185" s="25"/>
      <c r="N3185" s="31"/>
      <c r="O3185" s="30"/>
      <c r="V3185" s="12"/>
      <c r="W3185" s="12"/>
      <c r="X3185" s="14"/>
      <c r="AB3185" s="25"/>
      <c r="AC3185" s="12"/>
      <c r="AD3185" s="12"/>
      <c r="AK3185" s="12"/>
      <c r="AL3185" s="30"/>
      <c r="AM3185" s="32"/>
      <c r="AQ3185" s="12"/>
      <c r="AR3185" s="12"/>
      <c r="AS3185" s="12"/>
      <c r="AZ3185" s="49"/>
      <c r="BA3185" s="30"/>
      <c r="BB3185" s="12"/>
      <c r="BF3185" s="12"/>
      <c r="BG3185" s="12"/>
      <c r="BH3185" s="12"/>
      <c r="BO3185" s="7"/>
      <c r="BP3185" s="7"/>
      <c r="BQ3185" s="7"/>
      <c r="BU3185" s="7"/>
      <c r="BV3185" s="7"/>
      <c r="BW3185" s="7"/>
      <c r="CD3185" s="7"/>
      <c r="CE3185" s="7"/>
      <c r="CF3185" s="7"/>
      <c r="CJ3185" s="7"/>
      <c r="CK3185" s="7"/>
      <c r="CL3185" s="7"/>
    </row>
    <row r="3186" spans="1:90">
      <c r="A3186" s="11"/>
      <c r="B3186" s="373"/>
      <c r="C3186" s="373"/>
      <c r="D3186" s="373"/>
      <c r="E3186" s="13"/>
      <c r="F3186" s="11"/>
      <c r="G3186" s="25"/>
      <c r="H3186" s="31"/>
      <c r="I3186" s="30"/>
      <c r="M3186" s="25"/>
      <c r="N3186" s="31"/>
      <c r="O3186" s="30"/>
      <c r="V3186" s="12"/>
      <c r="W3186" s="12"/>
      <c r="X3186" s="14"/>
      <c r="AB3186" s="25"/>
      <c r="AC3186" s="12"/>
      <c r="AD3186" s="12"/>
      <c r="AK3186" s="12"/>
      <c r="AL3186" s="30"/>
      <c r="AM3186" s="32"/>
      <c r="AQ3186" s="12"/>
      <c r="AR3186" s="12"/>
      <c r="AS3186" s="12"/>
      <c r="AZ3186" s="49"/>
      <c r="BA3186" s="30"/>
      <c r="BB3186" s="12"/>
      <c r="BF3186" s="12"/>
      <c r="BG3186" s="12"/>
      <c r="BH3186" s="12"/>
      <c r="BO3186" s="7"/>
      <c r="BP3186" s="7"/>
      <c r="BQ3186" s="7"/>
      <c r="BU3186" s="7"/>
      <c r="BV3186" s="7"/>
      <c r="BW3186" s="7"/>
      <c r="CD3186" s="7"/>
      <c r="CE3186" s="7"/>
      <c r="CF3186" s="7"/>
      <c r="CJ3186" s="7"/>
      <c r="CK3186" s="7"/>
      <c r="CL3186" s="7"/>
    </row>
    <row r="3187" spans="1:90">
      <c r="A3187" s="11"/>
      <c r="B3187" s="373"/>
      <c r="C3187" s="373"/>
      <c r="D3187" s="373"/>
      <c r="E3187" s="13"/>
      <c r="F3187" s="11"/>
      <c r="G3187" s="25"/>
      <c r="H3187" s="31"/>
      <c r="I3187" s="30"/>
      <c r="M3187" s="25"/>
      <c r="N3187" s="31"/>
      <c r="O3187" s="30"/>
      <c r="V3187" s="12"/>
      <c r="W3187" s="12"/>
      <c r="X3187" s="14"/>
      <c r="AB3187" s="25"/>
      <c r="AC3187" s="12"/>
      <c r="AD3187" s="12"/>
      <c r="AK3187" s="12"/>
      <c r="AL3187" s="30"/>
      <c r="AM3187" s="32"/>
      <c r="AQ3187" s="12"/>
      <c r="AR3187" s="12"/>
      <c r="AS3187" s="12"/>
      <c r="AZ3187" s="49"/>
      <c r="BA3187" s="30"/>
      <c r="BB3187" s="12"/>
      <c r="BF3187" s="12"/>
      <c r="BG3187" s="12"/>
      <c r="BH3187" s="12"/>
      <c r="BO3187" s="7"/>
      <c r="BP3187" s="7"/>
      <c r="BQ3187" s="7"/>
      <c r="BU3187" s="7"/>
      <c r="BV3187" s="7"/>
      <c r="BW3187" s="7"/>
      <c r="CD3187" s="7"/>
      <c r="CE3187" s="7"/>
      <c r="CF3187" s="7"/>
      <c r="CJ3187" s="7"/>
      <c r="CK3187" s="7"/>
      <c r="CL3187" s="7"/>
    </row>
    <row r="3188" spans="1:90">
      <c r="A3188" s="11"/>
      <c r="B3188" s="373"/>
      <c r="C3188" s="373"/>
      <c r="D3188" s="373"/>
      <c r="E3188" s="13"/>
      <c r="F3188" s="11"/>
      <c r="G3188" s="25"/>
      <c r="H3188" s="31"/>
      <c r="I3188" s="30"/>
      <c r="M3188" s="25"/>
      <c r="N3188" s="31"/>
      <c r="O3188" s="30"/>
      <c r="V3188" s="12"/>
      <c r="W3188" s="12"/>
      <c r="X3188" s="14"/>
      <c r="AB3188" s="25"/>
      <c r="AC3188" s="12"/>
      <c r="AD3188" s="12"/>
      <c r="AK3188" s="12"/>
      <c r="AL3188" s="30"/>
      <c r="AM3188" s="32"/>
      <c r="AQ3188" s="12"/>
      <c r="AR3188" s="12"/>
      <c r="AS3188" s="12"/>
      <c r="AZ3188" s="49"/>
      <c r="BA3188" s="30"/>
      <c r="BB3188" s="12"/>
      <c r="BF3188" s="12"/>
      <c r="BG3188" s="12"/>
      <c r="BH3188" s="12"/>
      <c r="BO3188" s="7"/>
      <c r="BP3188" s="7"/>
      <c r="BQ3188" s="7"/>
      <c r="BU3188" s="7"/>
      <c r="BV3188" s="7"/>
      <c r="BW3188" s="7"/>
      <c r="CD3188" s="7"/>
      <c r="CE3188" s="7"/>
      <c r="CF3188" s="7"/>
      <c r="CJ3188" s="7"/>
      <c r="CK3188" s="7"/>
      <c r="CL3188" s="7"/>
    </row>
    <row r="3189" spans="1:90">
      <c r="A3189" s="11"/>
      <c r="B3189" s="373"/>
      <c r="C3189" s="373"/>
      <c r="D3189" s="373"/>
      <c r="E3189" s="13"/>
      <c r="F3189" s="11"/>
      <c r="G3189" s="25"/>
      <c r="H3189" s="31"/>
      <c r="I3189" s="30"/>
      <c r="M3189" s="25"/>
      <c r="N3189" s="31"/>
      <c r="O3189" s="30"/>
      <c r="V3189" s="12"/>
      <c r="W3189" s="12"/>
      <c r="X3189" s="14"/>
      <c r="AB3189" s="25"/>
      <c r="AC3189" s="12"/>
      <c r="AD3189" s="12"/>
      <c r="AK3189" s="12"/>
      <c r="AL3189" s="30"/>
      <c r="AM3189" s="32"/>
      <c r="AQ3189" s="12"/>
      <c r="AR3189" s="12"/>
      <c r="AS3189" s="12"/>
      <c r="AZ3189" s="49"/>
      <c r="BA3189" s="30"/>
      <c r="BB3189" s="12"/>
      <c r="BF3189" s="12"/>
      <c r="BG3189" s="12"/>
      <c r="BH3189" s="12"/>
      <c r="BO3189" s="7"/>
      <c r="BP3189" s="7"/>
      <c r="BQ3189" s="7"/>
      <c r="BU3189" s="7"/>
      <c r="BV3189" s="7"/>
      <c r="BW3189" s="7"/>
      <c r="CD3189" s="7"/>
      <c r="CE3189" s="7"/>
      <c r="CF3189" s="7"/>
      <c r="CJ3189" s="7"/>
      <c r="CK3189" s="7"/>
      <c r="CL3189" s="7"/>
    </row>
    <row r="3190" spans="1:90">
      <c r="A3190" s="11"/>
      <c r="B3190" s="373"/>
      <c r="C3190" s="373"/>
      <c r="D3190" s="373"/>
      <c r="E3190" s="13"/>
      <c r="F3190" s="11"/>
      <c r="G3190" s="25"/>
      <c r="H3190" s="31"/>
      <c r="I3190" s="30"/>
      <c r="M3190" s="25"/>
      <c r="N3190" s="31"/>
      <c r="O3190" s="30"/>
      <c r="V3190" s="12"/>
      <c r="W3190" s="12"/>
      <c r="X3190" s="14"/>
      <c r="AB3190" s="25"/>
      <c r="AC3190" s="12"/>
      <c r="AD3190" s="12"/>
      <c r="AK3190" s="12"/>
      <c r="AL3190" s="30"/>
      <c r="AM3190" s="32"/>
      <c r="AQ3190" s="12"/>
      <c r="AR3190" s="12"/>
      <c r="AS3190" s="12"/>
      <c r="AZ3190" s="49"/>
      <c r="BA3190" s="30"/>
      <c r="BB3190" s="12"/>
      <c r="BF3190" s="12"/>
      <c r="BG3190" s="12"/>
      <c r="BH3190" s="12"/>
      <c r="BO3190" s="7"/>
      <c r="BP3190" s="7"/>
      <c r="BQ3190" s="7"/>
      <c r="BU3190" s="7"/>
      <c r="BV3190" s="7"/>
      <c r="BW3190" s="7"/>
      <c r="CD3190" s="7"/>
      <c r="CE3190" s="7"/>
      <c r="CF3190" s="7"/>
      <c r="CJ3190" s="7"/>
      <c r="CK3190" s="7"/>
      <c r="CL3190" s="7"/>
    </row>
    <row r="3191" spans="1:90">
      <c r="A3191" s="11"/>
      <c r="B3191" s="373"/>
      <c r="C3191" s="373"/>
      <c r="D3191" s="373"/>
      <c r="E3191" s="13"/>
      <c r="F3191" s="11"/>
      <c r="G3191" s="25"/>
      <c r="H3191" s="31"/>
      <c r="I3191" s="30"/>
      <c r="M3191" s="25"/>
      <c r="N3191" s="31"/>
      <c r="O3191" s="30"/>
      <c r="V3191" s="12"/>
      <c r="W3191" s="12"/>
      <c r="X3191" s="14"/>
      <c r="AB3191" s="25"/>
      <c r="AC3191" s="12"/>
      <c r="AD3191" s="12"/>
      <c r="AK3191" s="12"/>
      <c r="AL3191" s="30"/>
      <c r="AM3191" s="32"/>
      <c r="AQ3191" s="12"/>
      <c r="AR3191" s="12"/>
      <c r="AS3191" s="12"/>
      <c r="AZ3191" s="49"/>
      <c r="BA3191" s="30"/>
      <c r="BB3191" s="12"/>
      <c r="BF3191" s="12"/>
      <c r="BG3191" s="12"/>
      <c r="BH3191" s="12"/>
      <c r="BO3191" s="7"/>
      <c r="BP3191" s="7"/>
      <c r="BQ3191" s="7"/>
      <c r="BU3191" s="7"/>
      <c r="BV3191" s="7"/>
      <c r="BW3191" s="7"/>
      <c r="CD3191" s="7"/>
      <c r="CE3191" s="7"/>
      <c r="CF3191" s="7"/>
      <c r="CJ3191" s="7"/>
      <c r="CK3191" s="7"/>
      <c r="CL3191" s="7"/>
    </row>
    <row r="3192" spans="1:90">
      <c r="A3192" s="11"/>
      <c r="B3192" s="373"/>
      <c r="C3192" s="373"/>
      <c r="D3192" s="373"/>
      <c r="E3192" s="13"/>
      <c r="F3192" s="11"/>
      <c r="G3192" s="25"/>
      <c r="H3192" s="31"/>
      <c r="I3192" s="30"/>
      <c r="M3192" s="25"/>
      <c r="N3192" s="31"/>
      <c r="O3192" s="30"/>
      <c r="V3192" s="12"/>
      <c r="W3192" s="12"/>
      <c r="X3192" s="14"/>
      <c r="AB3192" s="25"/>
      <c r="AC3192" s="12"/>
      <c r="AD3192" s="12"/>
      <c r="AK3192" s="12"/>
      <c r="AL3192" s="30"/>
      <c r="AM3192" s="32"/>
      <c r="AQ3192" s="12"/>
      <c r="AR3192" s="12"/>
      <c r="AS3192" s="12"/>
      <c r="AZ3192" s="49"/>
      <c r="BA3192" s="30"/>
      <c r="BB3192" s="12"/>
      <c r="BF3192" s="12"/>
      <c r="BG3192" s="12"/>
      <c r="BH3192" s="12"/>
      <c r="BO3192" s="7"/>
      <c r="BP3192" s="7"/>
      <c r="BQ3192" s="7"/>
      <c r="BU3192" s="7"/>
      <c r="BV3192" s="7"/>
      <c r="BW3192" s="7"/>
      <c r="CD3192" s="7"/>
      <c r="CE3192" s="7"/>
      <c r="CF3192" s="7"/>
      <c r="CJ3192" s="7"/>
      <c r="CK3192" s="7"/>
      <c r="CL3192" s="7"/>
    </row>
    <row r="3193" spans="1:90">
      <c r="A3193" s="11"/>
      <c r="B3193" s="373"/>
      <c r="C3193" s="373"/>
      <c r="D3193" s="373"/>
      <c r="E3193" s="13"/>
      <c r="F3193" s="11"/>
      <c r="G3193" s="25"/>
      <c r="H3193" s="31"/>
      <c r="I3193" s="30"/>
      <c r="M3193" s="25"/>
      <c r="N3193" s="31"/>
      <c r="O3193" s="30"/>
      <c r="V3193" s="12"/>
      <c r="W3193" s="12"/>
      <c r="X3193" s="14"/>
      <c r="AB3193" s="25"/>
      <c r="AC3193" s="12"/>
      <c r="AD3193" s="12"/>
      <c r="AK3193" s="12"/>
      <c r="AL3193" s="30"/>
      <c r="AM3193" s="32"/>
      <c r="AQ3193" s="12"/>
      <c r="AR3193" s="12"/>
      <c r="AS3193" s="12"/>
      <c r="AZ3193" s="49"/>
      <c r="BA3193" s="30"/>
      <c r="BB3193" s="12"/>
      <c r="BF3193" s="12"/>
      <c r="BG3193" s="12"/>
      <c r="BH3193" s="12"/>
      <c r="BO3193" s="7"/>
      <c r="BP3193" s="7"/>
      <c r="BQ3193" s="7"/>
      <c r="BU3193" s="7"/>
      <c r="BV3193" s="7"/>
      <c r="BW3193" s="7"/>
      <c r="CD3193" s="7"/>
      <c r="CE3193" s="7"/>
      <c r="CF3193" s="7"/>
      <c r="CJ3193" s="7"/>
      <c r="CK3193" s="7"/>
      <c r="CL3193" s="7"/>
    </row>
    <row r="3194" spans="1:90">
      <c r="A3194" s="11"/>
      <c r="B3194" s="373"/>
      <c r="C3194" s="373"/>
      <c r="D3194" s="373"/>
      <c r="E3194" s="13"/>
      <c r="F3194" s="11"/>
      <c r="G3194" s="25"/>
      <c r="H3194" s="31"/>
      <c r="I3194" s="30"/>
      <c r="M3194" s="25"/>
      <c r="N3194" s="31"/>
      <c r="O3194" s="30"/>
      <c r="V3194" s="12"/>
      <c r="W3194" s="12"/>
      <c r="X3194" s="14"/>
      <c r="AB3194" s="25"/>
      <c r="AC3194" s="12"/>
      <c r="AD3194" s="12"/>
      <c r="AK3194" s="12"/>
      <c r="AL3194" s="30"/>
      <c r="AM3194" s="32"/>
      <c r="AQ3194" s="12"/>
      <c r="AR3194" s="12"/>
      <c r="AS3194" s="12"/>
      <c r="AZ3194" s="49"/>
      <c r="BA3194" s="30"/>
      <c r="BB3194" s="12"/>
      <c r="BF3194" s="12"/>
      <c r="BG3194" s="12"/>
      <c r="BH3194" s="12"/>
      <c r="BO3194" s="7"/>
      <c r="BP3194" s="7"/>
      <c r="BQ3194" s="7"/>
      <c r="BU3194" s="7"/>
      <c r="BV3194" s="7"/>
      <c r="BW3194" s="7"/>
      <c r="CD3194" s="7"/>
      <c r="CE3194" s="7"/>
      <c r="CF3194" s="7"/>
      <c r="CJ3194" s="7"/>
      <c r="CK3194" s="7"/>
      <c r="CL3194" s="7"/>
    </row>
    <row r="3195" spans="1:90">
      <c r="A3195" s="11"/>
      <c r="B3195" s="373"/>
      <c r="C3195" s="373"/>
      <c r="D3195" s="373"/>
      <c r="E3195" s="13"/>
      <c r="F3195" s="11"/>
      <c r="G3195" s="25"/>
      <c r="H3195" s="31"/>
      <c r="I3195" s="30"/>
      <c r="M3195" s="25"/>
      <c r="N3195" s="31"/>
      <c r="O3195" s="30"/>
      <c r="V3195" s="12"/>
      <c r="W3195" s="12"/>
      <c r="X3195" s="14"/>
      <c r="AB3195" s="25"/>
      <c r="AC3195" s="12"/>
      <c r="AD3195" s="12"/>
      <c r="AK3195" s="12"/>
      <c r="AL3195" s="30"/>
      <c r="AM3195" s="32"/>
      <c r="AQ3195" s="12"/>
      <c r="AR3195" s="12"/>
      <c r="AS3195" s="12"/>
      <c r="AZ3195" s="49"/>
      <c r="BA3195" s="30"/>
      <c r="BB3195" s="12"/>
      <c r="BF3195" s="12"/>
      <c r="BG3195" s="12"/>
      <c r="BH3195" s="12"/>
      <c r="BO3195" s="7"/>
      <c r="BP3195" s="7"/>
      <c r="BQ3195" s="7"/>
      <c r="BU3195" s="7"/>
      <c r="BV3195" s="7"/>
      <c r="BW3195" s="7"/>
      <c r="CD3195" s="7"/>
      <c r="CE3195" s="7"/>
      <c r="CF3195" s="7"/>
      <c r="CJ3195" s="7"/>
      <c r="CK3195" s="7"/>
      <c r="CL3195" s="7"/>
    </row>
    <row r="3196" spans="1:90">
      <c r="A3196" s="11"/>
      <c r="B3196" s="373"/>
      <c r="C3196" s="373"/>
      <c r="D3196" s="373"/>
      <c r="E3196" s="13"/>
      <c r="F3196" s="11"/>
      <c r="G3196" s="25"/>
      <c r="H3196" s="31"/>
      <c r="I3196" s="30"/>
      <c r="M3196" s="25"/>
      <c r="N3196" s="31"/>
      <c r="O3196" s="30"/>
      <c r="V3196" s="12"/>
      <c r="W3196" s="12"/>
      <c r="X3196" s="14"/>
      <c r="AB3196" s="25"/>
      <c r="AC3196" s="12"/>
      <c r="AD3196" s="12"/>
      <c r="AK3196" s="12"/>
      <c r="AL3196" s="30"/>
      <c r="AM3196" s="32"/>
      <c r="AQ3196" s="12"/>
      <c r="AR3196" s="12"/>
      <c r="AS3196" s="12"/>
      <c r="AZ3196" s="49"/>
      <c r="BA3196" s="30"/>
      <c r="BB3196" s="12"/>
      <c r="BF3196" s="12"/>
      <c r="BG3196" s="12"/>
      <c r="BH3196" s="12"/>
      <c r="BO3196" s="7"/>
      <c r="BP3196" s="7"/>
      <c r="BQ3196" s="7"/>
      <c r="BU3196" s="7"/>
      <c r="BV3196" s="7"/>
      <c r="BW3196" s="7"/>
      <c r="CD3196" s="7"/>
      <c r="CE3196" s="7"/>
      <c r="CF3196" s="7"/>
      <c r="CJ3196" s="7"/>
      <c r="CK3196" s="7"/>
      <c r="CL3196" s="7"/>
    </row>
    <row r="3197" spans="1:90">
      <c r="A3197" s="11"/>
      <c r="B3197" s="373"/>
      <c r="C3197" s="373"/>
      <c r="D3197" s="373"/>
      <c r="E3197" s="13"/>
      <c r="F3197" s="11"/>
      <c r="G3197" s="25"/>
      <c r="H3197" s="31"/>
      <c r="I3197" s="30"/>
      <c r="M3197" s="25"/>
      <c r="N3197" s="31"/>
      <c r="O3197" s="30"/>
      <c r="V3197" s="12"/>
      <c r="W3197" s="12"/>
      <c r="X3197" s="14"/>
      <c r="AB3197" s="25"/>
      <c r="AC3197" s="12"/>
      <c r="AD3197" s="12"/>
      <c r="AK3197" s="12"/>
      <c r="AL3197" s="30"/>
      <c r="AM3197" s="32"/>
      <c r="AQ3197" s="12"/>
      <c r="AR3197" s="12"/>
      <c r="AS3197" s="12"/>
      <c r="AZ3197" s="49"/>
      <c r="BA3197" s="30"/>
      <c r="BB3197" s="12"/>
      <c r="BF3197" s="12"/>
      <c r="BG3197" s="12"/>
      <c r="BH3197" s="12"/>
      <c r="BO3197" s="7"/>
      <c r="BP3197" s="7"/>
      <c r="BQ3197" s="7"/>
      <c r="BU3197" s="7"/>
      <c r="BV3197" s="7"/>
      <c r="BW3197" s="7"/>
      <c r="CD3197" s="7"/>
      <c r="CE3197" s="7"/>
      <c r="CF3197" s="7"/>
      <c r="CJ3197" s="7"/>
      <c r="CK3197" s="7"/>
      <c r="CL3197" s="7"/>
    </row>
    <row r="3198" spans="1:90">
      <c r="A3198" s="11"/>
      <c r="B3198" s="373"/>
      <c r="C3198" s="373"/>
      <c r="D3198" s="373"/>
      <c r="E3198" s="13"/>
      <c r="F3198" s="11"/>
      <c r="G3198" s="25"/>
      <c r="H3198" s="31"/>
      <c r="I3198" s="30"/>
      <c r="M3198" s="25"/>
      <c r="N3198" s="31"/>
      <c r="O3198" s="30"/>
      <c r="V3198" s="12"/>
      <c r="W3198" s="12"/>
      <c r="X3198" s="14"/>
      <c r="AB3198" s="25"/>
      <c r="AC3198" s="12"/>
      <c r="AD3198" s="12"/>
      <c r="AK3198" s="12"/>
      <c r="AL3198" s="30"/>
      <c r="AM3198" s="32"/>
      <c r="AQ3198" s="12"/>
      <c r="AR3198" s="12"/>
      <c r="AS3198" s="12"/>
      <c r="AZ3198" s="49"/>
      <c r="BA3198" s="30"/>
      <c r="BB3198" s="12"/>
      <c r="BF3198" s="12"/>
      <c r="BG3198" s="12"/>
      <c r="BH3198" s="12"/>
      <c r="BO3198" s="7"/>
      <c r="BP3198" s="7"/>
      <c r="BQ3198" s="7"/>
      <c r="BU3198" s="7"/>
      <c r="BV3198" s="7"/>
      <c r="BW3198" s="7"/>
      <c r="CD3198" s="7"/>
      <c r="CE3198" s="7"/>
      <c r="CF3198" s="7"/>
      <c r="CJ3198" s="7"/>
      <c r="CK3198" s="7"/>
      <c r="CL3198" s="7"/>
    </row>
    <row r="3199" spans="1:90">
      <c r="A3199" s="11"/>
      <c r="B3199" s="373"/>
      <c r="C3199" s="373"/>
      <c r="D3199" s="373"/>
      <c r="E3199" s="13"/>
      <c r="F3199" s="11"/>
      <c r="G3199" s="25"/>
      <c r="H3199" s="31"/>
      <c r="I3199" s="30"/>
      <c r="M3199" s="25"/>
      <c r="N3199" s="31"/>
      <c r="O3199" s="30"/>
      <c r="V3199" s="12"/>
      <c r="W3199" s="12"/>
      <c r="X3199" s="14"/>
      <c r="AB3199" s="25"/>
      <c r="AC3199" s="12"/>
      <c r="AD3199" s="12"/>
      <c r="AK3199" s="12"/>
      <c r="AL3199" s="30"/>
      <c r="AM3199" s="32"/>
      <c r="AQ3199" s="12"/>
      <c r="AR3199" s="12"/>
      <c r="AS3199" s="12"/>
      <c r="AZ3199" s="49"/>
      <c r="BA3199" s="30"/>
      <c r="BB3199" s="12"/>
      <c r="BF3199" s="12"/>
      <c r="BG3199" s="12"/>
      <c r="BH3199" s="12"/>
      <c r="BO3199" s="7"/>
      <c r="BP3199" s="7"/>
      <c r="BQ3199" s="7"/>
      <c r="BU3199" s="7"/>
      <c r="BV3199" s="7"/>
      <c r="BW3199" s="7"/>
      <c r="CD3199" s="7"/>
      <c r="CE3199" s="7"/>
      <c r="CF3199" s="7"/>
      <c r="CJ3199" s="7"/>
      <c r="CK3199" s="7"/>
      <c r="CL3199" s="7"/>
    </row>
    <row r="3200" spans="1:90">
      <c r="A3200" s="11"/>
      <c r="B3200" s="373"/>
      <c r="C3200" s="373"/>
      <c r="D3200" s="373"/>
      <c r="E3200" s="13"/>
      <c r="F3200" s="11"/>
      <c r="G3200" s="25"/>
      <c r="H3200" s="31"/>
      <c r="I3200" s="30"/>
      <c r="M3200" s="25"/>
      <c r="N3200" s="31"/>
      <c r="O3200" s="30"/>
      <c r="V3200" s="12"/>
      <c r="W3200" s="12"/>
      <c r="X3200" s="14"/>
      <c r="AB3200" s="25"/>
      <c r="AC3200" s="12"/>
      <c r="AD3200" s="12"/>
      <c r="AK3200" s="12"/>
      <c r="AL3200" s="30"/>
      <c r="AM3200" s="32"/>
      <c r="AQ3200" s="12"/>
      <c r="AR3200" s="12"/>
      <c r="AS3200" s="12"/>
      <c r="AZ3200" s="49"/>
      <c r="BA3200" s="30"/>
      <c r="BB3200" s="12"/>
      <c r="BF3200" s="12"/>
      <c r="BG3200" s="12"/>
      <c r="BH3200" s="12"/>
      <c r="BO3200" s="7"/>
      <c r="BP3200" s="7"/>
      <c r="BQ3200" s="7"/>
      <c r="BU3200" s="7"/>
      <c r="BV3200" s="7"/>
      <c r="BW3200" s="7"/>
      <c r="CD3200" s="7"/>
      <c r="CE3200" s="7"/>
      <c r="CF3200" s="7"/>
      <c r="CJ3200" s="7"/>
      <c r="CK3200" s="7"/>
      <c r="CL3200" s="7"/>
    </row>
    <row r="3201" spans="1:90">
      <c r="A3201" s="11"/>
      <c r="B3201" s="373"/>
      <c r="C3201" s="373"/>
      <c r="D3201" s="373"/>
      <c r="E3201" s="13"/>
      <c r="F3201" s="11"/>
      <c r="G3201" s="25"/>
      <c r="H3201" s="31"/>
      <c r="I3201" s="30"/>
      <c r="M3201" s="25"/>
      <c r="N3201" s="31"/>
      <c r="O3201" s="30"/>
      <c r="V3201" s="12"/>
      <c r="W3201" s="12"/>
      <c r="X3201" s="14"/>
      <c r="AB3201" s="25"/>
      <c r="AC3201" s="12"/>
      <c r="AD3201" s="12"/>
      <c r="AK3201" s="12"/>
      <c r="AL3201" s="30"/>
      <c r="AM3201" s="32"/>
      <c r="AQ3201" s="12"/>
      <c r="AR3201" s="12"/>
      <c r="AS3201" s="12"/>
      <c r="AZ3201" s="49"/>
      <c r="BA3201" s="30"/>
      <c r="BB3201" s="12"/>
      <c r="BF3201" s="12"/>
      <c r="BG3201" s="12"/>
      <c r="BH3201" s="12"/>
      <c r="BO3201" s="7"/>
      <c r="BP3201" s="7"/>
      <c r="BQ3201" s="7"/>
      <c r="BU3201" s="7"/>
      <c r="BV3201" s="7"/>
      <c r="BW3201" s="7"/>
      <c r="CD3201" s="7"/>
      <c r="CE3201" s="7"/>
      <c r="CF3201" s="7"/>
      <c r="CJ3201" s="7"/>
      <c r="CK3201" s="7"/>
      <c r="CL3201" s="7"/>
    </row>
    <row r="3202" spans="1:90">
      <c r="A3202" s="11"/>
      <c r="B3202" s="373"/>
      <c r="C3202" s="373"/>
      <c r="D3202" s="373"/>
      <c r="E3202" s="13"/>
      <c r="F3202" s="11"/>
      <c r="G3202" s="25"/>
      <c r="H3202" s="31"/>
      <c r="I3202" s="30"/>
      <c r="M3202" s="25"/>
      <c r="N3202" s="31"/>
      <c r="O3202" s="30"/>
      <c r="V3202" s="12"/>
      <c r="W3202" s="12"/>
      <c r="X3202" s="14"/>
      <c r="AB3202" s="25"/>
      <c r="AC3202" s="12"/>
      <c r="AD3202" s="12"/>
      <c r="AK3202" s="12"/>
      <c r="AL3202" s="30"/>
      <c r="AM3202" s="32"/>
      <c r="AQ3202" s="12"/>
      <c r="AR3202" s="12"/>
      <c r="AS3202" s="12"/>
      <c r="AZ3202" s="49"/>
      <c r="BA3202" s="30"/>
      <c r="BB3202" s="12"/>
      <c r="BF3202" s="12"/>
      <c r="BG3202" s="12"/>
      <c r="BH3202" s="12"/>
      <c r="BO3202" s="7"/>
      <c r="BP3202" s="7"/>
      <c r="BQ3202" s="7"/>
      <c r="BU3202" s="7"/>
      <c r="BV3202" s="7"/>
      <c r="BW3202" s="7"/>
      <c r="CD3202" s="7"/>
      <c r="CE3202" s="7"/>
      <c r="CF3202" s="7"/>
      <c r="CJ3202" s="7"/>
      <c r="CK3202" s="7"/>
      <c r="CL3202" s="7"/>
    </row>
    <row r="3203" spans="1:90">
      <c r="A3203" s="11"/>
      <c r="B3203" s="373"/>
      <c r="C3203" s="373"/>
      <c r="D3203" s="373"/>
      <c r="E3203" s="13"/>
      <c r="F3203" s="11"/>
      <c r="G3203" s="25"/>
      <c r="H3203" s="31"/>
      <c r="I3203" s="30"/>
      <c r="M3203" s="25"/>
      <c r="N3203" s="31"/>
      <c r="O3203" s="30"/>
      <c r="V3203" s="12"/>
      <c r="W3203" s="12"/>
      <c r="X3203" s="14"/>
      <c r="AB3203" s="25"/>
      <c r="AC3203" s="12"/>
      <c r="AD3203" s="12"/>
      <c r="AK3203" s="12"/>
      <c r="AL3203" s="30"/>
      <c r="AM3203" s="32"/>
      <c r="AQ3203" s="12"/>
      <c r="AR3203" s="12"/>
      <c r="AS3203" s="12"/>
      <c r="AZ3203" s="49"/>
      <c r="BA3203" s="30"/>
      <c r="BB3203" s="12"/>
      <c r="BF3203" s="12"/>
      <c r="BG3203" s="12"/>
      <c r="BH3203" s="12"/>
      <c r="BO3203" s="7"/>
      <c r="BP3203" s="7"/>
      <c r="BQ3203" s="7"/>
      <c r="BU3203" s="7"/>
      <c r="BV3203" s="7"/>
      <c r="BW3203" s="7"/>
      <c r="CD3203" s="7"/>
      <c r="CE3203" s="7"/>
      <c r="CF3203" s="7"/>
      <c r="CJ3203" s="7"/>
      <c r="CK3203" s="7"/>
      <c r="CL3203" s="7"/>
    </row>
    <row r="3204" spans="1:90">
      <c r="A3204" s="11"/>
      <c r="B3204" s="373"/>
      <c r="C3204" s="373"/>
      <c r="D3204" s="373"/>
      <c r="E3204" s="13"/>
      <c r="F3204" s="11"/>
      <c r="G3204" s="25"/>
      <c r="H3204" s="31"/>
      <c r="I3204" s="30"/>
      <c r="M3204" s="25"/>
      <c r="N3204" s="31"/>
      <c r="O3204" s="30"/>
      <c r="V3204" s="12"/>
      <c r="W3204" s="12"/>
      <c r="X3204" s="14"/>
      <c r="AB3204" s="25"/>
      <c r="AC3204" s="12"/>
      <c r="AD3204" s="12"/>
      <c r="AK3204" s="12"/>
      <c r="AL3204" s="30"/>
      <c r="AM3204" s="32"/>
      <c r="AQ3204" s="12"/>
      <c r="AR3204" s="12"/>
      <c r="AS3204" s="12"/>
      <c r="AZ3204" s="49"/>
      <c r="BA3204" s="30"/>
      <c r="BB3204" s="12"/>
      <c r="BF3204" s="12"/>
      <c r="BG3204" s="12"/>
      <c r="BH3204" s="12"/>
      <c r="BO3204" s="7"/>
      <c r="BP3204" s="7"/>
      <c r="BQ3204" s="7"/>
      <c r="BU3204" s="7"/>
      <c r="BV3204" s="7"/>
      <c r="BW3204" s="7"/>
      <c r="CD3204" s="7"/>
      <c r="CE3204" s="7"/>
      <c r="CF3204" s="7"/>
      <c r="CJ3204" s="7"/>
      <c r="CK3204" s="7"/>
      <c r="CL3204" s="7"/>
    </row>
    <row r="3205" spans="1:90">
      <c r="A3205" s="11"/>
      <c r="B3205" s="373"/>
      <c r="C3205" s="373"/>
      <c r="D3205" s="373"/>
      <c r="E3205" s="13"/>
      <c r="F3205" s="11"/>
      <c r="G3205" s="25"/>
      <c r="H3205" s="31"/>
      <c r="I3205" s="30"/>
      <c r="M3205" s="25"/>
      <c r="N3205" s="31"/>
      <c r="O3205" s="30"/>
      <c r="V3205" s="12"/>
      <c r="W3205" s="12"/>
      <c r="X3205" s="14"/>
      <c r="AB3205" s="25"/>
      <c r="AC3205" s="12"/>
      <c r="AD3205" s="12"/>
      <c r="AK3205" s="12"/>
      <c r="AL3205" s="30"/>
      <c r="AM3205" s="32"/>
      <c r="AQ3205" s="12"/>
      <c r="AR3205" s="12"/>
      <c r="AS3205" s="12"/>
      <c r="AZ3205" s="49"/>
      <c r="BA3205" s="30"/>
      <c r="BB3205" s="12"/>
      <c r="BF3205" s="12"/>
      <c r="BG3205" s="12"/>
      <c r="BH3205" s="12"/>
      <c r="BO3205" s="7"/>
      <c r="BP3205" s="7"/>
      <c r="BQ3205" s="7"/>
      <c r="BU3205" s="7"/>
      <c r="BV3205" s="7"/>
      <c r="BW3205" s="7"/>
      <c r="CD3205" s="7"/>
      <c r="CE3205" s="7"/>
      <c r="CF3205" s="7"/>
      <c r="CJ3205" s="7"/>
      <c r="CK3205" s="7"/>
      <c r="CL3205" s="7"/>
    </row>
    <row r="3206" spans="1:90">
      <c r="A3206" s="11"/>
      <c r="B3206" s="373"/>
      <c r="C3206" s="373"/>
      <c r="D3206" s="373"/>
      <c r="E3206" s="13"/>
      <c r="F3206" s="11"/>
      <c r="G3206" s="25"/>
      <c r="H3206" s="31"/>
      <c r="I3206" s="30"/>
      <c r="M3206" s="25"/>
      <c r="N3206" s="31"/>
      <c r="O3206" s="30"/>
      <c r="V3206" s="12"/>
      <c r="W3206" s="12"/>
      <c r="X3206" s="14"/>
      <c r="AB3206" s="25"/>
      <c r="AC3206" s="12"/>
      <c r="AD3206" s="12"/>
      <c r="AK3206" s="12"/>
      <c r="AL3206" s="30"/>
      <c r="AM3206" s="32"/>
      <c r="AQ3206" s="12"/>
      <c r="AR3206" s="12"/>
      <c r="AS3206" s="12"/>
      <c r="AZ3206" s="49"/>
      <c r="BA3206" s="30"/>
      <c r="BB3206" s="12"/>
      <c r="BF3206" s="12"/>
      <c r="BG3206" s="12"/>
      <c r="BH3206" s="12"/>
      <c r="BO3206" s="7"/>
      <c r="BP3206" s="7"/>
      <c r="BQ3206" s="7"/>
      <c r="BU3206" s="7"/>
      <c r="BV3206" s="7"/>
      <c r="BW3206" s="7"/>
      <c r="CD3206" s="7"/>
      <c r="CE3206" s="7"/>
      <c r="CF3206" s="7"/>
      <c r="CJ3206" s="7"/>
      <c r="CK3206" s="7"/>
      <c r="CL3206" s="7"/>
    </row>
    <row r="3207" spans="1:90">
      <c r="A3207" s="11"/>
      <c r="B3207" s="373"/>
      <c r="C3207" s="373"/>
      <c r="D3207" s="373"/>
      <c r="E3207" s="13"/>
      <c r="F3207" s="11"/>
      <c r="G3207" s="25"/>
      <c r="H3207" s="31"/>
      <c r="I3207" s="30"/>
      <c r="M3207" s="25"/>
      <c r="N3207" s="31"/>
      <c r="O3207" s="30"/>
      <c r="V3207" s="12"/>
      <c r="W3207" s="12"/>
      <c r="X3207" s="14"/>
      <c r="AB3207" s="25"/>
      <c r="AC3207" s="12"/>
      <c r="AD3207" s="12"/>
      <c r="AK3207" s="12"/>
      <c r="AL3207" s="30"/>
      <c r="AM3207" s="32"/>
      <c r="AQ3207" s="12"/>
      <c r="AR3207" s="12"/>
      <c r="AS3207" s="12"/>
      <c r="AZ3207" s="49"/>
      <c r="BA3207" s="30"/>
      <c r="BB3207" s="12"/>
      <c r="BF3207" s="12"/>
      <c r="BG3207" s="12"/>
      <c r="BH3207" s="12"/>
      <c r="BO3207" s="7"/>
      <c r="BP3207" s="7"/>
      <c r="BQ3207" s="7"/>
      <c r="BU3207" s="7"/>
      <c r="BV3207" s="7"/>
      <c r="BW3207" s="7"/>
      <c r="CD3207" s="7"/>
      <c r="CE3207" s="7"/>
      <c r="CF3207" s="7"/>
      <c r="CJ3207" s="7"/>
      <c r="CK3207" s="7"/>
      <c r="CL3207" s="7"/>
    </row>
    <row r="3208" spans="1:90">
      <c r="A3208" s="11"/>
      <c r="B3208" s="373"/>
      <c r="C3208" s="373"/>
      <c r="D3208" s="373"/>
      <c r="E3208" s="13"/>
      <c r="F3208" s="11"/>
      <c r="G3208" s="25"/>
      <c r="H3208" s="31"/>
      <c r="I3208" s="30"/>
      <c r="M3208" s="25"/>
      <c r="N3208" s="31"/>
      <c r="O3208" s="30"/>
      <c r="V3208" s="12"/>
      <c r="W3208" s="12"/>
      <c r="X3208" s="14"/>
      <c r="AB3208" s="25"/>
      <c r="AC3208" s="12"/>
      <c r="AD3208" s="12"/>
      <c r="AK3208" s="12"/>
      <c r="AL3208" s="30"/>
      <c r="AM3208" s="32"/>
      <c r="AQ3208" s="12"/>
      <c r="AR3208" s="12"/>
      <c r="AS3208" s="12"/>
      <c r="AZ3208" s="49"/>
      <c r="BA3208" s="30"/>
      <c r="BB3208" s="12"/>
      <c r="BF3208" s="12"/>
      <c r="BG3208" s="12"/>
      <c r="BH3208" s="12"/>
      <c r="BO3208" s="7"/>
      <c r="BP3208" s="7"/>
      <c r="BQ3208" s="7"/>
      <c r="BU3208" s="7"/>
      <c r="BV3208" s="7"/>
      <c r="BW3208" s="7"/>
      <c r="CD3208" s="7"/>
      <c r="CE3208" s="7"/>
      <c r="CF3208" s="7"/>
      <c r="CJ3208" s="7"/>
      <c r="CK3208" s="7"/>
      <c r="CL3208" s="7"/>
    </row>
    <row r="3209" spans="1:90">
      <c r="A3209" s="11"/>
      <c r="B3209" s="373"/>
      <c r="C3209" s="373"/>
      <c r="D3209" s="373"/>
      <c r="E3209" s="13"/>
      <c r="F3209" s="11"/>
      <c r="G3209" s="25"/>
      <c r="H3209" s="31"/>
      <c r="I3209" s="30"/>
      <c r="M3209" s="25"/>
      <c r="N3209" s="31"/>
      <c r="O3209" s="30"/>
      <c r="V3209" s="12"/>
      <c r="W3209" s="12"/>
      <c r="X3209" s="14"/>
      <c r="AB3209" s="25"/>
      <c r="AC3209" s="12"/>
      <c r="AD3209" s="12"/>
      <c r="AK3209" s="12"/>
      <c r="AL3209" s="30"/>
      <c r="AM3209" s="32"/>
      <c r="AQ3209" s="12"/>
      <c r="AR3209" s="12"/>
      <c r="AS3209" s="12"/>
      <c r="AZ3209" s="49"/>
      <c r="BA3209" s="30"/>
      <c r="BB3209" s="12"/>
      <c r="BF3209" s="12"/>
      <c r="BG3209" s="12"/>
      <c r="BH3209" s="12"/>
      <c r="BO3209" s="7"/>
      <c r="BP3209" s="7"/>
      <c r="BQ3209" s="7"/>
      <c r="BU3209" s="7"/>
      <c r="BV3209" s="7"/>
      <c r="BW3209" s="7"/>
      <c r="CD3209" s="7"/>
      <c r="CE3209" s="7"/>
      <c r="CF3209" s="7"/>
      <c r="CJ3209" s="7"/>
      <c r="CK3209" s="7"/>
      <c r="CL3209" s="7"/>
    </row>
    <row r="3210" spans="1:90">
      <c r="A3210" s="11"/>
      <c r="B3210" s="373"/>
      <c r="C3210" s="373"/>
      <c r="D3210" s="373"/>
      <c r="E3210" s="13"/>
      <c r="F3210" s="11"/>
      <c r="G3210" s="25"/>
      <c r="H3210" s="31"/>
      <c r="I3210" s="30"/>
      <c r="M3210" s="25"/>
      <c r="N3210" s="31"/>
      <c r="O3210" s="30"/>
      <c r="V3210" s="12"/>
      <c r="W3210" s="12"/>
      <c r="X3210" s="14"/>
      <c r="AB3210" s="25"/>
      <c r="AC3210" s="12"/>
      <c r="AD3210" s="12"/>
      <c r="AK3210" s="12"/>
      <c r="AL3210" s="30"/>
      <c r="AM3210" s="32"/>
      <c r="AQ3210" s="12"/>
      <c r="AR3210" s="12"/>
      <c r="AS3210" s="12"/>
      <c r="AZ3210" s="49"/>
      <c r="BA3210" s="30"/>
      <c r="BB3210" s="12"/>
      <c r="BF3210" s="12"/>
      <c r="BG3210" s="12"/>
      <c r="BH3210" s="12"/>
      <c r="BO3210" s="7"/>
      <c r="BP3210" s="7"/>
      <c r="BQ3210" s="7"/>
      <c r="BU3210" s="7"/>
      <c r="BV3210" s="7"/>
      <c r="BW3210" s="7"/>
      <c r="CD3210" s="7"/>
      <c r="CE3210" s="7"/>
      <c r="CF3210" s="7"/>
      <c r="CJ3210" s="7"/>
      <c r="CK3210" s="7"/>
      <c r="CL3210" s="7"/>
    </row>
    <row r="3211" spans="1:90">
      <c r="A3211" s="11"/>
      <c r="B3211" s="373"/>
      <c r="C3211" s="373"/>
      <c r="D3211" s="373"/>
      <c r="E3211" s="13"/>
      <c r="F3211" s="11"/>
      <c r="G3211" s="25"/>
      <c r="H3211" s="31"/>
      <c r="I3211" s="30"/>
      <c r="M3211" s="25"/>
      <c r="N3211" s="31"/>
      <c r="O3211" s="30"/>
      <c r="V3211" s="12"/>
      <c r="W3211" s="12"/>
      <c r="X3211" s="14"/>
      <c r="AB3211" s="25"/>
      <c r="AC3211" s="12"/>
      <c r="AD3211" s="12"/>
      <c r="AK3211" s="12"/>
      <c r="AL3211" s="30"/>
      <c r="AM3211" s="32"/>
      <c r="AQ3211" s="12"/>
      <c r="AR3211" s="12"/>
      <c r="AS3211" s="12"/>
      <c r="AZ3211" s="49"/>
      <c r="BA3211" s="30"/>
      <c r="BB3211" s="12"/>
      <c r="BF3211" s="12"/>
      <c r="BG3211" s="12"/>
      <c r="BH3211" s="12"/>
      <c r="BO3211" s="7"/>
      <c r="BP3211" s="7"/>
      <c r="BQ3211" s="7"/>
      <c r="BU3211" s="7"/>
      <c r="BV3211" s="7"/>
      <c r="BW3211" s="7"/>
      <c r="CD3211" s="7"/>
      <c r="CE3211" s="7"/>
      <c r="CF3211" s="7"/>
      <c r="CJ3211" s="7"/>
      <c r="CK3211" s="7"/>
      <c r="CL3211" s="7"/>
    </row>
    <row r="3212" spans="1:90">
      <c r="A3212" s="11"/>
      <c r="B3212" s="373"/>
      <c r="C3212" s="373"/>
      <c r="D3212" s="373"/>
      <c r="E3212" s="13"/>
      <c r="F3212" s="11"/>
      <c r="G3212" s="25"/>
      <c r="H3212" s="31"/>
      <c r="I3212" s="30"/>
      <c r="M3212" s="25"/>
      <c r="N3212" s="31"/>
      <c r="O3212" s="30"/>
      <c r="V3212" s="12"/>
      <c r="W3212" s="12"/>
      <c r="X3212" s="14"/>
      <c r="AB3212" s="25"/>
      <c r="AC3212" s="12"/>
      <c r="AD3212" s="12"/>
      <c r="AK3212" s="12"/>
      <c r="AL3212" s="30"/>
      <c r="AM3212" s="32"/>
      <c r="AQ3212" s="12"/>
      <c r="AR3212" s="12"/>
      <c r="AS3212" s="12"/>
      <c r="AZ3212" s="49"/>
      <c r="BA3212" s="30"/>
      <c r="BB3212" s="12"/>
      <c r="BF3212" s="12"/>
      <c r="BG3212" s="12"/>
      <c r="BH3212" s="12"/>
      <c r="BO3212" s="7"/>
      <c r="BP3212" s="7"/>
      <c r="BQ3212" s="7"/>
      <c r="BU3212" s="7"/>
      <c r="BV3212" s="7"/>
      <c r="BW3212" s="7"/>
      <c r="CD3212" s="7"/>
      <c r="CE3212" s="7"/>
      <c r="CF3212" s="7"/>
      <c r="CJ3212" s="7"/>
      <c r="CK3212" s="7"/>
      <c r="CL3212" s="7"/>
    </row>
    <row r="3213" spans="1:90">
      <c r="A3213" s="11"/>
      <c r="B3213" s="373"/>
      <c r="C3213" s="373"/>
      <c r="D3213" s="373"/>
      <c r="E3213" s="13"/>
      <c r="F3213" s="11"/>
      <c r="G3213" s="25"/>
      <c r="H3213" s="31"/>
      <c r="I3213" s="30"/>
      <c r="M3213" s="25"/>
      <c r="N3213" s="31"/>
      <c r="O3213" s="30"/>
      <c r="V3213" s="12"/>
      <c r="W3213" s="12"/>
      <c r="X3213" s="14"/>
      <c r="AB3213" s="25"/>
      <c r="AC3213" s="12"/>
      <c r="AD3213" s="12"/>
      <c r="AK3213" s="12"/>
      <c r="AL3213" s="30"/>
      <c r="AM3213" s="32"/>
      <c r="AQ3213" s="12"/>
      <c r="AR3213" s="12"/>
      <c r="AS3213" s="12"/>
      <c r="AZ3213" s="49"/>
      <c r="BA3213" s="30"/>
      <c r="BB3213" s="12"/>
      <c r="BF3213" s="12"/>
      <c r="BG3213" s="12"/>
      <c r="BH3213" s="12"/>
      <c r="BO3213" s="7"/>
      <c r="BP3213" s="7"/>
      <c r="BQ3213" s="7"/>
      <c r="BU3213" s="7"/>
      <c r="BV3213" s="7"/>
      <c r="BW3213" s="7"/>
      <c r="CD3213" s="7"/>
      <c r="CE3213" s="7"/>
      <c r="CF3213" s="7"/>
      <c r="CJ3213" s="7"/>
      <c r="CK3213" s="7"/>
      <c r="CL3213" s="7"/>
    </row>
    <row r="3214" spans="1:90">
      <c r="A3214" s="11"/>
      <c r="B3214" s="373"/>
      <c r="C3214" s="373"/>
      <c r="D3214" s="373"/>
      <c r="E3214" s="13"/>
      <c r="F3214" s="11"/>
      <c r="G3214" s="25"/>
      <c r="H3214" s="31"/>
      <c r="I3214" s="30"/>
      <c r="M3214" s="25"/>
      <c r="N3214" s="31"/>
      <c r="O3214" s="30"/>
      <c r="V3214" s="12"/>
      <c r="W3214" s="12"/>
      <c r="X3214" s="14"/>
      <c r="AB3214" s="25"/>
      <c r="AC3214" s="12"/>
      <c r="AD3214" s="12"/>
      <c r="AK3214" s="12"/>
      <c r="AL3214" s="30"/>
      <c r="AM3214" s="32"/>
      <c r="AQ3214" s="12"/>
      <c r="AR3214" s="12"/>
      <c r="AS3214" s="12"/>
      <c r="AZ3214" s="49"/>
      <c r="BA3214" s="30"/>
      <c r="BB3214" s="12"/>
      <c r="BF3214" s="12"/>
      <c r="BG3214" s="12"/>
      <c r="BH3214" s="12"/>
      <c r="BO3214" s="7"/>
      <c r="BP3214" s="7"/>
      <c r="BQ3214" s="7"/>
      <c r="BU3214" s="7"/>
      <c r="BV3214" s="7"/>
      <c r="BW3214" s="7"/>
      <c r="CD3214" s="7"/>
      <c r="CE3214" s="7"/>
      <c r="CF3214" s="7"/>
      <c r="CJ3214" s="7"/>
      <c r="CK3214" s="7"/>
      <c r="CL3214" s="7"/>
    </row>
    <row r="3215" spans="1:90">
      <c r="A3215" s="11"/>
      <c r="B3215" s="373"/>
      <c r="C3215" s="373"/>
      <c r="D3215" s="373"/>
      <c r="E3215" s="13"/>
      <c r="F3215" s="11"/>
      <c r="G3215" s="25"/>
      <c r="H3215" s="31"/>
      <c r="I3215" s="30"/>
      <c r="M3215" s="25"/>
      <c r="N3215" s="31"/>
      <c r="O3215" s="30"/>
      <c r="V3215" s="12"/>
      <c r="W3215" s="12"/>
      <c r="X3215" s="14"/>
      <c r="AB3215" s="25"/>
      <c r="AC3215" s="12"/>
      <c r="AD3215" s="12"/>
      <c r="AK3215" s="12"/>
      <c r="AL3215" s="30"/>
      <c r="AM3215" s="32"/>
      <c r="AQ3215" s="12"/>
      <c r="AR3215" s="12"/>
      <c r="AS3215" s="12"/>
      <c r="AZ3215" s="49"/>
      <c r="BA3215" s="30"/>
      <c r="BB3215" s="12"/>
      <c r="BF3215" s="12"/>
      <c r="BG3215" s="12"/>
      <c r="BH3215" s="12"/>
      <c r="BO3215" s="7"/>
      <c r="BP3215" s="7"/>
      <c r="BQ3215" s="7"/>
      <c r="BU3215" s="7"/>
      <c r="BV3215" s="7"/>
      <c r="BW3215" s="7"/>
      <c r="CD3215" s="7"/>
      <c r="CE3215" s="7"/>
      <c r="CF3215" s="7"/>
      <c r="CJ3215" s="7"/>
      <c r="CK3215" s="7"/>
      <c r="CL3215" s="7"/>
    </row>
    <row r="3216" spans="1:90">
      <c r="A3216" s="11"/>
      <c r="B3216" s="373"/>
      <c r="C3216" s="373"/>
      <c r="D3216" s="373"/>
      <c r="E3216" s="13"/>
      <c r="F3216" s="11"/>
      <c r="G3216" s="25"/>
      <c r="H3216" s="31"/>
      <c r="I3216" s="30"/>
      <c r="M3216" s="25"/>
      <c r="N3216" s="31"/>
      <c r="O3216" s="30"/>
      <c r="V3216" s="12"/>
      <c r="W3216" s="12"/>
      <c r="X3216" s="14"/>
      <c r="AB3216" s="25"/>
      <c r="AC3216" s="12"/>
      <c r="AD3216" s="12"/>
      <c r="AK3216" s="12"/>
      <c r="AL3216" s="30"/>
      <c r="AM3216" s="32"/>
      <c r="AQ3216" s="12"/>
      <c r="AR3216" s="12"/>
      <c r="AS3216" s="12"/>
      <c r="AZ3216" s="49"/>
      <c r="BA3216" s="30"/>
      <c r="BB3216" s="12"/>
      <c r="BF3216" s="12"/>
      <c r="BG3216" s="12"/>
      <c r="BH3216" s="12"/>
      <c r="BO3216" s="7"/>
      <c r="BP3216" s="7"/>
      <c r="BQ3216" s="7"/>
      <c r="BU3216" s="7"/>
      <c r="BV3216" s="7"/>
      <c r="BW3216" s="7"/>
      <c r="CD3216" s="7"/>
      <c r="CE3216" s="7"/>
      <c r="CF3216" s="7"/>
      <c r="CJ3216" s="7"/>
      <c r="CK3216" s="7"/>
      <c r="CL3216" s="7"/>
    </row>
    <row r="3217" spans="1:90">
      <c r="A3217" s="11"/>
      <c r="B3217" s="373"/>
      <c r="C3217" s="373"/>
      <c r="D3217" s="373"/>
      <c r="E3217" s="13"/>
      <c r="F3217" s="11"/>
      <c r="G3217" s="25"/>
      <c r="H3217" s="31"/>
      <c r="I3217" s="30"/>
      <c r="M3217" s="25"/>
      <c r="N3217" s="31"/>
      <c r="O3217" s="30"/>
      <c r="V3217" s="12"/>
      <c r="W3217" s="12"/>
      <c r="X3217" s="14"/>
      <c r="AB3217" s="25"/>
      <c r="AC3217" s="12"/>
      <c r="AD3217" s="12"/>
      <c r="AK3217" s="12"/>
      <c r="AL3217" s="30"/>
      <c r="AM3217" s="32"/>
      <c r="AQ3217" s="12"/>
      <c r="AR3217" s="12"/>
      <c r="AS3217" s="12"/>
      <c r="AZ3217" s="49"/>
      <c r="BA3217" s="30"/>
      <c r="BB3217" s="12"/>
      <c r="BF3217" s="12"/>
      <c r="BG3217" s="12"/>
      <c r="BH3217" s="12"/>
      <c r="BO3217" s="7"/>
      <c r="BP3217" s="7"/>
      <c r="BQ3217" s="7"/>
      <c r="BU3217" s="7"/>
      <c r="BV3217" s="7"/>
      <c r="BW3217" s="7"/>
      <c r="CD3217" s="7"/>
      <c r="CE3217" s="7"/>
      <c r="CF3217" s="7"/>
      <c r="CJ3217" s="7"/>
      <c r="CK3217" s="7"/>
      <c r="CL3217" s="7"/>
    </row>
    <row r="3218" spans="1:90">
      <c r="A3218" s="11"/>
      <c r="B3218" s="373"/>
      <c r="C3218" s="373"/>
      <c r="D3218" s="373"/>
      <c r="E3218" s="13"/>
      <c r="F3218" s="11"/>
      <c r="G3218" s="25"/>
      <c r="H3218" s="31"/>
      <c r="I3218" s="30"/>
      <c r="M3218" s="25"/>
      <c r="N3218" s="31"/>
      <c r="O3218" s="30"/>
      <c r="V3218" s="12"/>
      <c r="W3218" s="12"/>
      <c r="X3218" s="14"/>
      <c r="AB3218" s="25"/>
      <c r="AC3218" s="12"/>
      <c r="AD3218" s="12"/>
      <c r="AK3218" s="12"/>
      <c r="AL3218" s="30"/>
      <c r="AM3218" s="32"/>
      <c r="AQ3218" s="12"/>
      <c r="AR3218" s="12"/>
      <c r="AS3218" s="12"/>
      <c r="AZ3218" s="49"/>
      <c r="BA3218" s="30"/>
      <c r="BB3218" s="12"/>
      <c r="BF3218" s="12"/>
      <c r="BG3218" s="12"/>
      <c r="BH3218" s="12"/>
      <c r="BO3218" s="7"/>
      <c r="BP3218" s="7"/>
      <c r="BQ3218" s="7"/>
      <c r="BU3218" s="7"/>
      <c r="BV3218" s="7"/>
      <c r="BW3218" s="7"/>
      <c r="CD3218" s="7"/>
      <c r="CE3218" s="7"/>
      <c r="CF3218" s="7"/>
      <c r="CJ3218" s="7"/>
      <c r="CK3218" s="7"/>
      <c r="CL3218" s="7"/>
    </row>
    <row r="3219" spans="1:90">
      <c r="A3219" s="11"/>
      <c r="B3219" s="373"/>
      <c r="C3219" s="373"/>
      <c r="D3219" s="373"/>
      <c r="E3219" s="13"/>
      <c r="F3219" s="11"/>
      <c r="G3219" s="25"/>
      <c r="H3219" s="31"/>
      <c r="I3219" s="30"/>
      <c r="M3219" s="25"/>
      <c r="N3219" s="31"/>
      <c r="O3219" s="30"/>
      <c r="V3219" s="12"/>
      <c r="W3219" s="12"/>
      <c r="X3219" s="14"/>
      <c r="AB3219" s="25"/>
      <c r="AC3219" s="12"/>
      <c r="AD3219" s="12"/>
      <c r="AK3219" s="12"/>
      <c r="AL3219" s="30"/>
      <c r="AM3219" s="32"/>
      <c r="AQ3219" s="12"/>
      <c r="AR3219" s="12"/>
      <c r="AS3219" s="12"/>
      <c r="AZ3219" s="49"/>
      <c r="BA3219" s="30"/>
      <c r="BB3219" s="12"/>
      <c r="BF3219" s="12"/>
      <c r="BG3219" s="12"/>
      <c r="BH3219" s="12"/>
      <c r="BO3219" s="7"/>
      <c r="BP3219" s="7"/>
      <c r="BQ3219" s="7"/>
      <c r="BU3219" s="7"/>
      <c r="BV3219" s="7"/>
      <c r="BW3219" s="7"/>
      <c r="CD3219" s="7"/>
      <c r="CE3219" s="7"/>
      <c r="CF3219" s="7"/>
      <c r="CJ3219" s="7"/>
      <c r="CK3219" s="7"/>
      <c r="CL3219" s="7"/>
    </row>
    <row r="3220" spans="1:90">
      <c r="A3220" s="11"/>
      <c r="B3220" s="373"/>
      <c r="C3220" s="373"/>
      <c r="D3220" s="373"/>
      <c r="E3220" s="13"/>
      <c r="F3220" s="11"/>
      <c r="G3220" s="25"/>
      <c r="H3220" s="31"/>
      <c r="I3220" s="30"/>
      <c r="M3220" s="25"/>
      <c r="N3220" s="31"/>
      <c r="O3220" s="30"/>
      <c r="V3220" s="12"/>
      <c r="W3220" s="12"/>
      <c r="X3220" s="14"/>
      <c r="AB3220" s="25"/>
      <c r="AC3220" s="12"/>
      <c r="AD3220" s="12"/>
      <c r="AK3220" s="12"/>
      <c r="AL3220" s="30"/>
      <c r="AM3220" s="32"/>
      <c r="AQ3220" s="12"/>
      <c r="AR3220" s="12"/>
      <c r="AS3220" s="12"/>
      <c r="AZ3220" s="49"/>
      <c r="BA3220" s="30"/>
      <c r="BB3220" s="12"/>
      <c r="BF3220" s="12"/>
      <c r="BG3220" s="12"/>
      <c r="BH3220" s="12"/>
      <c r="BO3220" s="7"/>
      <c r="BP3220" s="7"/>
      <c r="BQ3220" s="7"/>
      <c r="BU3220" s="7"/>
      <c r="BV3220" s="7"/>
      <c r="BW3220" s="7"/>
      <c r="CD3220" s="7"/>
      <c r="CE3220" s="7"/>
      <c r="CF3220" s="7"/>
      <c r="CJ3220" s="7"/>
      <c r="CK3220" s="7"/>
      <c r="CL3220" s="7"/>
    </row>
    <row r="3221" spans="1:90">
      <c r="A3221" s="11"/>
      <c r="B3221" s="373"/>
      <c r="C3221" s="373"/>
      <c r="D3221" s="373"/>
      <c r="E3221" s="13"/>
      <c r="F3221" s="11"/>
      <c r="G3221" s="25"/>
      <c r="H3221" s="31"/>
      <c r="I3221" s="30"/>
      <c r="M3221" s="25"/>
      <c r="N3221" s="31"/>
      <c r="O3221" s="30"/>
      <c r="V3221" s="12"/>
      <c r="W3221" s="12"/>
      <c r="X3221" s="14"/>
      <c r="AB3221" s="25"/>
      <c r="AC3221" s="12"/>
      <c r="AD3221" s="12"/>
      <c r="AK3221" s="12"/>
      <c r="AL3221" s="30"/>
      <c r="AM3221" s="32"/>
      <c r="AQ3221" s="12"/>
      <c r="AR3221" s="12"/>
      <c r="AS3221" s="12"/>
      <c r="AZ3221" s="49"/>
      <c r="BA3221" s="30"/>
      <c r="BB3221" s="12"/>
      <c r="BF3221" s="12"/>
      <c r="BG3221" s="12"/>
      <c r="BH3221" s="12"/>
      <c r="BO3221" s="7"/>
      <c r="BP3221" s="7"/>
      <c r="BQ3221" s="7"/>
      <c r="BU3221" s="7"/>
      <c r="BV3221" s="7"/>
      <c r="BW3221" s="7"/>
      <c r="CD3221" s="7"/>
      <c r="CE3221" s="7"/>
      <c r="CF3221" s="7"/>
      <c r="CJ3221" s="7"/>
      <c r="CK3221" s="7"/>
      <c r="CL3221" s="7"/>
    </row>
    <row r="3222" spans="1:90">
      <c r="A3222" s="11"/>
      <c r="B3222" s="373"/>
      <c r="C3222" s="373"/>
      <c r="D3222" s="373"/>
      <c r="E3222" s="13"/>
      <c r="F3222" s="11"/>
      <c r="G3222" s="25"/>
      <c r="H3222" s="31"/>
      <c r="I3222" s="30"/>
      <c r="M3222" s="25"/>
      <c r="N3222" s="31"/>
      <c r="O3222" s="30"/>
      <c r="V3222" s="12"/>
      <c r="W3222" s="12"/>
      <c r="X3222" s="14"/>
      <c r="AB3222" s="25"/>
      <c r="AC3222" s="12"/>
      <c r="AD3222" s="12"/>
      <c r="AK3222" s="12"/>
      <c r="AL3222" s="30"/>
      <c r="AM3222" s="32"/>
      <c r="AQ3222" s="12"/>
      <c r="AR3222" s="12"/>
      <c r="AS3222" s="12"/>
      <c r="AZ3222" s="49"/>
      <c r="BA3222" s="30"/>
      <c r="BB3222" s="12"/>
      <c r="BF3222" s="12"/>
      <c r="BG3222" s="12"/>
      <c r="BH3222" s="12"/>
      <c r="BO3222" s="7"/>
      <c r="BP3222" s="7"/>
      <c r="BQ3222" s="7"/>
      <c r="BU3222" s="7"/>
      <c r="BV3222" s="7"/>
      <c r="BW3222" s="7"/>
      <c r="CD3222" s="7"/>
      <c r="CE3222" s="7"/>
      <c r="CF3222" s="7"/>
      <c r="CJ3222" s="7"/>
      <c r="CK3222" s="7"/>
      <c r="CL3222" s="7"/>
    </row>
    <row r="3223" spans="1:90">
      <c r="A3223" s="11"/>
      <c r="B3223" s="373"/>
      <c r="C3223" s="373"/>
      <c r="D3223" s="373"/>
      <c r="E3223" s="13"/>
      <c r="F3223" s="11"/>
      <c r="G3223" s="25"/>
      <c r="H3223" s="31"/>
      <c r="I3223" s="30"/>
      <c r="M3223" s="25"/>
      <c r="N3223" s="31"/>
      <c r="O3223" s="30"/>
      <c r="V3223" s="12"/>
      <c r="W3223" s="12"/>
      <c r="X3223" s="14"/>
      <c r="AB3223" s="25"/>
      <c r="AC3223" s="12"/>
      <c r="AD3223" s="12"/>
      <c r="AK3223" s="12"/>
      <c r="AL3223" s="30"/>
      <c r="AM3223" s="32"/>
      <c r="AQ3223" s="12"/>
      <c r="AR3223" s="12"/>
      <c r="AS3223" s="12"/>
      <c r="AZ3223" s="49"/>
      <c r="BA3223" s="30"/>
      <c r="BB3223" s="12"/>
      <c r="BF3223" s="12"/>
      <c r="BG3223" s="12"/>
      <c r="BH3223" s="12"/>
      <c r="BO3223" s="7"/>
      <c r="BP3223" s="7"/>
      <c r="BQ3223" s="7"/>
      <c r="BU3223" s="7"/>
      <c r="BV3223" s="7"/>
      <c r="BW3223" s="7"/>
      <c r="CD3223" s="7"/>
      <c r="CE3223" s="7"/>
      <c r="CF3223" s="7"/>
      <c r="CJ3223" s="7"/>
      <c r="CK3223" s="7"/>
      <c r="CL3223" s="7"/>
    </row>
    <row r="3224" spans="1:90">
      <c r="A3224" s="11"/>
      <c r="B3224" s="373"/>
      <c r="C3224" s="373"/>
      <c r="D3224" s="373"/>
      <c r="E3224" s="13"/>
      <c r="F3224" s="11"/>
      <c r="G3224" s="25"/>
      <c r="H3224" s="31"/>
      <c r="I3224" s="30"/>
      <c r="M3224" s="25"/>
      <c r="N3224" s="31"/>
      <c r="O3224" s="30"/>
      <c r="V3224" s="12"/>
      <c r="W3224" s="12"/>
      <c r="X3224" s="14"/>
      <c r="AB3224" s="25"/>
      <c r="AC3224" s="12"/>
      <c r="AD3224" s="12"/>
      <c r="AK3224" s="12"/>
      <c r="AL3224" s="30"/>
      <c r="AM3224" s="32"/>
      <c r="AQ3224" s="12"/>
      <c r="AR3224" s="12"/>
      <c r="AS3224" s="12"/>
      <c r="AZ3224" s="49"/>
      <c r="BA3224" s="30"/>
      <c r="BB3224" s="12"/>
      <c r="BF3224" s="12"/>
      <c r="BG3224" s="12"/>
      <c r="BH3224" s="12"/>
      <c r="BO3224" s="7"/>
      <c r="BP3224" s="7"/>
      <c r="BQ3224" s="7"/>
      <c r="BU3224" s="7"/>
      <c r="BV3224" s="7"/>
      <c r="BW3224" s="7"/>
      <c r="CD3224" s="7"/>
      <c r="CE3224" s="7"/>
      <c r="CF3224" s="7"/>
      <c r="CJ3224" s="7"/>
      <c r="CK3224" s="7"/>
      <c r="CL3224" s="7"/>
    </row>
    <row r="3225" spans="1:90">
      <c r="A3225" s="11"/>
      <c r="B3225" s="373"/>
      <c r="C3225" s="373"/>
      <c r="D3225" s="373"/>
      <c r="E3225" s="13"/>
      <c r="F3225" s="11"/>
      <c r="G3225" s="25"/>
      <c r="H3225" s="31"/>
      <c r="I3225" s="30"/>
      <c r="M3225" s="25"/>
      <c r="N3225" s="31"/>
      <c r="O3225" s="30"/>
      <c r="V3225" s="12"/>
      <c r="W3225" s="12"/>
      <c r="X3225" s="14"/>
      <c r="AB3225" s="25"/>
      <c r="AC3225" s="12"/>
      <c r="AD3225" s="12"/>
      <c r="AK3225" s="12"/>
      <c r="AL3225" s="30"/>
      <c r="AM3225" s="32"/>
      <c r="AQ3225" s="12"/>
      <c r="AR3225" s="12"/>
      <c r="AS3225" s="12"/>
      <c r="AZ3225" s="49"/>
      <c r="BA3225" s="30"/>
      <c r="BB3225" s="12"/>
      <c r="BF3225" s="12"/>
      <c r="BG3225" s="12"/>
      <c r="BH3225" s="12"/>
      <c r="BO3225" s="7"/>
      <c r="BP3225" s="7"/>
      <c r="BQ3225" s="7"/>
      <c r="BU3225" s="7"/>
      <c r="BV3225" s="7"/>
      <c r="BW3225" s="7"/>
      <c r="CD3225" s="7"/>
      <c r="CE3225" s="7"/>
      <c r="CF3225" s="7"/>
      <c r="CJ3225" s="7"/>
      <c r="CK3225" s="7"/>
      <c r="CL3225" s="7"/>
    </row>
    <row r="3226" spans="1:90">
      <c r="A3226" s="11"/>
      <c r="B3226" s="373"/>
      <c r="C3226" s="373"/>
      <c r="D3226" s="373"/>
      <c r="E3226" s="13"/>
      <c r="F3226" s="11"/>
      <c r="G3226" s="25"/>
      <c r="H3226" s="31"/>
      <c r="I3226" s="30"/>
      <c r="M3226" s="25"/>
      <c r="N3226" s="31"/>
      <c r="O3226" s="30"/>
      <c r="V3226" s="12"/>
      <c r="W3226" s="12"/>
      <c r="X3226" s="14"/>
      <c r="AB3226" s="25"/>
      <c r="AC3226" s="12"/>
      <c r="AD3226" s="12"/>
      <c r="AK3226" s="12"/>
      <c r="AL3226" s="30"/>
      <c r="AM3226" s="32"/>
      <c r="AQ3226" s="12"/>
      <c r="AR3226" s="12"/>
      <c r="AS3226" s="12"/>
      <c r="AZ3226" s="49"/>
      <c r="BA3226" s="30"/>
      <c r="BB3226" s="12"/>
      <c r="BF3226" s="12"/>
      <c r="BG3226" s="12"/>
      <c r="BH3226" s="12"/>
      <c r="BO3226" s="7"/>
      <c r="BP3226" s="7"/>
      <c r="BQ3226" s="7"/>
      <c r="BU3226" s="7"/>
      <c r="BV3226" s="7"/>
      <c r="BW3226" s="7"/>
      <c r="CD3226" s="7"/>
      <c r="CE3226" s="7"/>
      <c r="CF3226" s="7"/>
      <c r="CJ3226" s="7"/>
      <c r="CK3226" s="7"/>
      <c r="CL3226" s="7"/>
    </row>
    <row r="3227" spans="1:90">
      <c r="A3227" s="11"/>
      <c r="B3227" s="373"/>
      <c r="C3227" s="373"/>
      <c r="D3227" s="373"/>
      <c r="E3227" s="13"/>
      <c r="F3227" s="11"/>
      <c r="G3227" s="25"/>
      <c r="H3227" s="31"/>
      <c r="I3227" s="30"/>
      <c r="M3227" s="25"/>
      <c r="N3227" s="31"/>
      <c r="O3227" s="30"/>
      <c r="V3227" s="12"/>
      <c r="W3227" s="12"/>
      <c r="X3227" s="14"/>
      <c r="AB3227" s="25"/>
      <c r="AC3227" s="12"/>
      <c r="AD3227" s="12"/>
      <c r="AK3227" s="12"/>
      <c r="AL3227" s="30"/>
      <c r="AM3227" s="32"/>
      <c r="AQ3227" s="12"/>
      <c r="AR3227" s="12"/>
      <c r="AS3227" s="12"/>
      <c r="AZ3227" s="49"/>
      <c r="BA3227" s="30"/>
      <c r="BB3227" s="12"/>
      <c r="BF3227" s="12"/>
      <c r="BG3227" s="12"/>
      <c r="BH3227" s="12"/>
      <c r="BO3227" s="7"/>
      <c r="BP3227" s="7"/>
      <c r="BQ3227" s="7"/>
      <c r="BU3227" s="7"/>
      <c r="BV3227" s="7"/>
      <c r="BW3227" s="7"/>
      <c r="CD3227" s="7"/>
      <c r="CE3227" s="7"/>
      <c r="CF3227" s="7"/>
      <c r="CJ3227" s="7"/>
      <c r="CK3227" s="7"/>
      <c r="CL3227" s="7"/>
    </row>
    <row r="3228" spans="1:90">
      <c r="A3228" s="11"/>
      <c r="B3228" s="373"/>
      <c r="C3228" s="373"/>
      <c r="D3228" s="373"/>
      <c r="E3228" s="13"/>
      <c r="F3228" s="11"/>
      <c r="G3228" s="25"/>
      <c r="H3228" s="31"/>
      <c r="I3228" s="30"/>
      <c r="M3228" s="25"/>
      <c r="N3228" s="31"/>
      <c r="O3228" s="30"/>
      <c r="V3228" s="12"/>
      <c r="W3228" s="12"/>
      <c r="X3228" s="14"/>
      <c r="AB3228" s="25"/>
      <c r="AC3228" s="12"/>
      <c r="AD3228" s="12"/>
      <c r="AK3228" s="12"/>
      <c r="AL3228" s="30"/>
      <c r="AM3228" s="32"/>
      <c r="AQ3228" s="12"/>
      <c r="AR3228" s="12"/>
      <c r="AS3228" s="12"/>
      <c r="AZ3228" s="49"/>
      <c r="BA3228" s="30"/>
      <c r="BB3228" s="12"/>
      <c r="BF3228" s="12"/>
      <c r="BG3228" s="12"/>
      <c r="BH3228" s="12"/>
      <c r="BO3228" s="7"/>
      <c r="BP3228" s="7"/>
      <c r="BQ3228" s="7"/>
      <c r="BU3228" s="7"/>
      <c r="BV3228" s="7"/>
      <c r="BW3228" s="7"/>
      <c r="CD3228" s="7"/>
      <c r="CE3228" s="7"/>
      <c r="CF3228" s="7"/>
      <c r="CJ3228" s="7"/>
      <c r="CK3228" s="7"/>
      <c r="CL3228" s="7"/>
    </row>
    <row r="3229" spans="1:90">
      <c r="A3229" s="11"/>
      <c r="B3229" s="373"/>
      <c r="C3229" s="373"/>
      <c r="D3229" s="373"/>
      <c r="E3229" s="13"/>
      <c r="F3229" s="11"/>
      <c r="G3229" s="25"/>
      <c r="H3229" s="31"/>
      <c r="I3229" s="30"/>
      <c r="M3229" s="25"/>
      <c r="N3229" s="31"/>
      <c r="O3229" s="30"/>
      <c r="V3229" s="12"/>
      <c r="W3229" s="12"/>
      <c r="X3229" s="14"/>
      <c r="AB3229" s="25"/>
      <c r="AC3229" s="12"/>
      <c r="AD3229" s="12"/>
      <c r="AK3229" s="12"/>
      <c r="AL3229" s="30"/>
      <c r="AM3229" s="32"/>
      <c r="AQ3229" s="12"/>
      <c r="AR3229" s="12"/>
      <c r="AS3229" s="12"/>
      <c r="AZ3229" s="49"/>
      <c r="BA3229" s="30"/>
      <c r="BB3229" s="12"/>
      <c r="BF3229" s="12"/>
      <c r="BG3229" s="12"/>
      <c r="BH3229" s="12"/>
      <c r="BO3229" s="7"/>
      <c r="BP3229" s="7"/>
      <c r="BQ3229" s="7"/>
      <c r="BU3229" s="7"/>
      <c r="BV3229" s="7"/>
      <c r="BW3229" s="7"/>
      <c r="CD3229" s="7"/>
      <c r="CE3229" s="7"/>
      <c r="CF3229" s="7"/>
      <c r="CJ3229" s="7"/>
      <c r="CK3229" s="7"/>
      <c r="CL3229" s="7"/>
    </row>
    <row r="3230" spans="1:90">
      <c r="A3230" s="11"/>
      <c r="B3230" s="373"/>
      <c r="C3230" s="373"/>
      <c r="D3230" s="373"/>
      <c r="E3230" s="13"/>
      <c r="F3230" s="11"/>
      <c r="G3230" s="25"/>
      <c r="H3230" s="31"/>
      <c r="I3230" s="30"/>
      <c r="M3230" s="25"/>
      <c r="N3230" s="31"/>
      <c r="O3230" s="30"/>
      <c r="V3230" s="12"/>
      <c r="W3230" s="12"/>
      <c r="X3230" s="14"/>
      <c r="AB3230" s="25"/>
      <c r="AC3230" s="12"/>
      <c r="AD3230" s="12"/>
      <c r="AK3230" s="12"/>
      <c r="AL3230" s="30"/>
      <c r="AM3230" s="32"/>
      <c r="AQ3230" s="12"/>
      <c r="AR3230" s="12"/>
      <c r="AS3230" s="12"/>
      <c r="AZ3230" s="49"/>
      <c r="BA3230" s="30"/>
      <c r="BB3230" s="12"/>
      <c r="BF3230" s="12"/>
      <c r="BG3230" s="12"/>
      <c r="BH3230" s="12"/>
      <c r="BO3230" s="7"/>
      <c r="BP3230" s="7"/>
      <c r="BQ3230" s="7"/>
      <c r="BU3230" s="7"/>
      <c r="BV3230" s="7"/>
      <c r="BW3230" s="7"/>
      <c r="CD3230" s="7"/>
      <c r="CE3230" s="7"/>
      <c r="CF3230" s="7"/>
      <c r="CJ3230" s="7"/>
      <c r="CK3230" s="7"/>
      <c r="CL3230" s="7"/>
    </row>
    <row r="3231" spans="1:90">
      <c r="A3231" s="11"/>
      <c r="B3231" s="373"/>
      <c r="C3231" s="373"/>
      <c r="D3231" s="373"/>
      <c r="E3231" s="13"/>
      <c r="F3231" s="11"/>
      <c r="G3231" s="25"/>
      <c r="H3231" s="31"/>
      <c r="I3231" s="30"/>
      <c r="M3231" s="25"/>
      <c r="N3231" s="31"/>
      <c r="O3231" s="30"/>
      <c r="V3231" s="12"/>
      <c r="W3231" s="12"/>
      <c r="X3231" s="14"/>
      <c r="AB3231" s="25"/>
      <c r="AC3231" s="12"/>
      <c r="AD3231" s="12"/>
      <c r="AK3231" s="12"/>
      <c r="AL3231" s="30"/>
      <c r="AM3231" s="32"/>
      <c r="AQ3231" s="12"/>
      <c r="AR3231" s="12"/>
      <c r="AS3231" s="12"/>
      <c r="AZ3231" s="49"/>
      <c r="BA3231" s="30"/>
      <c r="BB3231" s="12"/>
      <c r="BF3231" s="12"/>
      <c r="BG3231" s="12"/>
      <c r="BH3231" s="12"/>
      <c r="BO3231" s="7"/>
      <c r="BP3231" s="7"/>
      <c r="BQ3231" s="7"/>
      <c r="BU3231" s="7"/>
      <c r="BV3231" s="7"/>
      <c r="BW3231" s="7"/>
      <c r="CD3231" s="7"/>
      <c r="CE3231" s="7"/>
      <c r="CF3231" s="7"/>
      <c r="CJ3231" s="7"/>
      <c r="CK3231" s="7"/>
      <c r="CL3231" s="7"/>
    </row>
    <row r="3232" spans="1:90">
      <c r="A3232" s="11"/>
      <c r="B3232" s="373"/>
      <c r="C3232" s="373"/>
      <c r="D3232" s="373"/>
      <c r="E3232" s="13"/>
      <c r="F3232" s="11"/>
      <c r="G3232" s="25"/>
      <c r="H3232" s="31"/>
      <c r="I3232" s="30"/>
      <c r="M3232" s="25"/>
      <c r="N3232" s="31"/>
      <c r="O3232" s="30"/>
      <c r="V3232" s="12"/>
      <c r="W3232" s="12"/>
      <c r="X3232" s="14"/>
      <c r="AB3232" s="25"/>
      <c r="AC3232" s="12"/>
      <c r="AD3232" s="12"/>
      <c r="AK3232" s="12"/>
      <c r="AL3232" s="30"/>
      <c r="AM3232" s="32"/>
      <c r="AQ3232" s="12"/>
      <c r="AR3232" s="12"/>
      <c r="AS3232" s="12"/>
      <c r="AZ3232" s="49"/>
      <c r="BA3232" s="30"/>
      <c r="BB3232" s="12"/>
      <c r="BF3232" s="12"/>
      <c r="BG3232" s="12"/>
      <c r="BH3232" s="12"/>
      <c r="BO3232" s="7"/>
      <c r="BP3232" s="7"/>
      <c r="BQ3232" s="7"/>
      <c r="BU3232" s="7"/>
      <c r="BV3232" s="7"/>
      <c r="BW3232" s="7"/>
      <c r="CD3232" s="7"/>
      <c r="CE3232" s="7"/>
      <c r="CF3232" s="7"/>
      <c r="CJ3232" s="7"/>
      <c r="CK3232" s="7"/>
      <c r="CL3232" s="7"/>
    </row>
    <row r="3233" spans="1:90">
      <c r="A3233" s="11"/>
      <c r="B3233" s="373"/>
      <c r="C3233" s="373"/>
      <c r="D3233" s="373"/>
      <c r="E3233" s="13"/>
      <c r="F3233" s="11"/>
      <c r="G3233" s="25"/>
      <c r="H3233" s="31"/>
      <c r="I3233" s="30"/>
      <c r="M3233" s="25"/>
      <c r="N3233" s="31"/>
      <c r="O3233" s="30"/>
      <c r="V3233" s="12"/>
      <c r="W3233" s="12"/>
      <c r="X3233" s="14"/>
      <c r="AB3233" s="25"/>
      <c r="AC3233" s="12"/>
      <c r="AD3233" s="12"/>
      <c r="AK3233" s="12"/>
      <c r="AL3233" s="30"/>
      <c r="AM3233" s="32"/>
      <c r="AQ3233" s="12"/>
      <c r="AR3233" s="12"/>
      <c r="AS3233" s="12"/>
      <c r="AZ3233" s="49"/>
      <c r="BA3233" s="30"/>
      <c r="BB3233" s="12"/>
      <c r="BF3233" s="12"/>
      <c r="BG3233" s="12"/>
      <c r="BH3233" s="12"/>
      <c r="BO3233" s="7"/>
      <c r="BP3233" s="7"/>
      <c r="BQ3233" s="7"/>
      <c r="BU3233" s="7"/>
      <c r="BV3233" s="7"/>
      <c r="BW3233" s="7"/>
      <c r="CD3233" s="7"/>
      <c r="CE3233" s="7"/>
      <c r="CF3233" s="7"/>
      <c r="CJ3233" s="7"/>
      <c r="CK3233" s="7"/>
      <c r="CL3233" s="7"/>
    </row>
    <row r="3234" spans="1:90">
      <c r="A3234" s="11"/>
      <c r="B3234" s="373"/>
      <c r="C3234" s="373"/>
      <c r="D3234" s="373"/>
      <c r="E3234" s="13"/>
      <c r="F3234" s="11"/>
      <c r="G3234" s="25"/>
      <c r="H3234" s="31"/>
      <c r="I3234" s="30"/>
      <c r="M3234" s="25"/>
      <c r="N3234" s="31"/>
      <c r="O3234" s="30"/>
      <c r="V3234" s="12"/>
      <c r="W3234" s="12"/>
      <c r="X3234" s="14"/>
      <c r="AB3234" s="25"/>
      <c r="AC3234" s="12"/>
      <c r="AD3234" s="12"/>
      <c r="AK3234" s="12"/>
      <c r="AL3234" s="30"/>
      <c r="AM3234" s="32"/>
      <c r="AQ3234" s="12"/>
      <c r="AR3234" s="12"/>
      <c r="AS3234" s="12"/>
      <c r="AZ3234" s="49"/>
      <c r="BA3234" s="30"/>
      <c r="BB3234" s="12"/>
      <c r="BF3234" s="12"/>
      <c r="BG3234" s="12"/>
      <c r="BH3234" s="12"/>
      <c r="BO3234" s="7"/>
      <c r="BP3234" s="7"/>
      <c r="BQ3234" s="7"/>
      <c r="BU3234" s="7"/>
      <c r="BV3234" s="7"/>
      <c r="BW3234" s="7"/>
      <c r="CD3234" s="7"/>
      <c r="CE3234" s="7"/>
      <c r="CF3234" s="7"/>
      <c r="CJ3234" s="7"/>
      <c r="CK3234" s="7"/>
      <c r="CL3234" s="7"/>
    </row>
    <row r="3235" spans="1:90">
      <c r="A3235" s="11"/>
      <c r="B3235" s="373"/>
      <c r="C3235" s="373"/>
      <c r="D3235" s="373"/>
      <c r="E3235" s="13"/>
      <c r="F3235" s="11"/>
      <c r="G3235" s="25"/>
      <c r="H3235" s="31"/>
      <c r="I3235" s="30"/>
      <c r="M3235" s="25"/>
      <c r="N3235" s="31"/>
      <c r="O3235" s="30"/>
      <c r="V3235" s="12"/>
      <c r="W3235" s="12"/>
      <c r="X3235" s="14"/>
      <c r="AB3235" s="25"/>
      <c r="AC3235" s="12"/>
      <c r="AD3235" s="12"/>
      <c r="AK3235" s="12"/>
      <c r="AL3235" s="30"/>
      <c r="AM3235" s="32"/>
      <c r="AQ3235" s="12"/>
      <c r="AR3235" s="12"/>
      <c r="AS3235" s="12"/>
      <c r="AZ3235" s="49"/>
      <c r="BA3235" s="30"/>
      <c r="BB3235" s="12"/>
      <c r="BF3235" s="12"/>
      <c r="BG3235" s="12"/>
      <c r="BH3235" s="12"/>
      <c r="BO3235" s="7"/>
      <c r="BP3235" s="7"/>
      <c r="BQ3235" s="7"/>
      <c r="BU3235" s="7"/>
      <c r="BV3235" s="7"/>
      <c r="BW3235" s="7"/>
      <c r="CD3235" s="7"/>
      <c r="CE3235" s="7"/>
      <c r="CF3235" s="7"/>
      <c r="CJ3235" s="7"/>
      <c r="CK3235" s="7"/>
      <c r="CL3235" s="7"/>
    </row>
    <row r="3236" spans="1:90">
      <c r="A3236" s="11"/>
      <c r="B3236" s="373"/>
      <c r="C3236" s="373"/>
      <c r="D3236" s="373"/>
      <c r="E3236" s="13"/>
      <c r="F3236" s="11"/>
      <c r="G3236" s="25"/>
      <c r="H3236" s="31"/>
      <c r="I3236" s="30"/>
      <c r="M3236" s="25"/>
      <c r="N3236" s="31"/>
      <c r="O3236" s="30"/>
      <c r="V3236" s="12"/>
      <c r="W3236" s="12"/>
      <c r="X3236" s="14"/>
      <c r="AB3236" s="25"/>
      <c r="AC3236" s="12"/>
      <c r="AD3236" s="12"/>
      <c r="AK3236" s="12"/>
      <c r="AL3236" s="30"/>
      <c r="AM3236" s="32"/>
      <c r="AQ3236" s="12"/>
      <c r="AR3236" s="12"/>
      <c r="AS3236" s="12"/>
      <c r="AZ3236" s="49"/>
      <c r="BA3236" s="30"/>
      <c r="BB3236" s="12"/>
      <c r="BF3236" s="12"/>
      <c r="BG3236" s="12"/>
      <c r="BH3236" s="12"/>
      <c r="BO3236" s="7"/>
      <c r="BP3236" s="7"/>
      <c r="BQ3236" s="7"/>
      <c r="BU3236" s="7"/>
      <c r="BV3236" s="7"/>
      <c r="BW3236" s="7"/>
      <c r="CD3236" s="7"/>
      <c r="CE3236" s="7"/>
      <c r="CF3236" s="7"/>
      <c r="CJ3236" s="7"/>
      <c r="CK3236" s="7"/>
      <c r="CL3236" s="7"/>
    </row>
    <row r="3237" spans="1:90">
      <c r="A3237" s="11"/>
      <c r="B3237" s="373"/>
      <c r="C3237" s="373"/>
      <c r="D3237" s="373"/>
      <c r="E3237" s="13"/>
      <c r="F3237" s="11"/>
      <c r="G3237" s="25"/>
      <c r="H3237" s="31"/>
      <c r="I3237" s="30"/>
      <c r="M3237" s="25"/>
      <c r="N3237" s="31"/>
      <c r="O3237" s="30"/>
      <c r="V3237" s="12"/>
      <c r="W3237" s="12"/>
      <c r="X3237" s="14"/>
      <c r="AB3237" s="25"/>
      <c r="AC3237" s="12"/>
      <c r="AD3237" s="12"/>
      <c r="AK3237" s="12"/>
      <c r="AL3237" s="30"/>
      <c r="AM3237" s="32"/>
      <c r="AQ3237" s="12"/>
      <c r="AR3237" s="12"/>
      <c r="AS3237" s="12"/>
      <c r="AZ3237" s="49"/>
      <c r="BA3237" s="30"/>
      <c r="BB3237" s="12"/>
      <c r="BF3237" s="12"/>
      <c r="BG3237" s="12"/>
      <c r="BH3237" s="12"/>
      <c r="BO3237" s="7"/>
      <c r="BP3237" s="7"/>
      <c r="BQ3237" s="7"/>
      <c r="BU3237" s="7"/>
      <c r="BV3237" s="7"/>
      <c r="BW3237" s="7"/>
      <c r="CD3237" s="7"/>
      <c r="CE3237" s="7"/>
      <c r="CF3237" s="7"/>
      <c r="CJ3237" s="7"/>
      <c r="CK3237" s="7"/>
      <c r="CL3237" s="7"/>
    </row>
    <row r="3238" spans="1:90">
      <c r="A3238" s="11"/>
      <c r="B3238" s="373"/>
      <c r="C3238" s="373"/>
      <c r="D3238" s="373"/>
      <c r="E3238" s="13"/>
      <c r="F3238" s="11"/>
      <c r="G3238" s="25"/>
      <c r="H3238" s="31"/>
      <c r="I3238" s="30"/>
      <c r="M3238" s="25"/>
      <c r="N3238" s="31"/>
      <c r="O3238" s="30"/>
      <c r="V3238" s="12"/>
      <c r="W3238" s="12"/>
      <c r="X3238" s="14"/>
      <c r="AB3238" s="25"/>
      <c r="AC3238" s="12"/>
      <c r="AD3238" s="12"/>
      <c r="AK3238" s="12"/>
      <c r="AL3238" s="30"/>
      <c r="AM3238" s="32"/>
      <c r="AQ3238" s="12"/>
      <c r="AR3238" s="12"/>
      <c r="AS3238" s="12"/>
      <c r="AZ3238" s="49"/>
      <c r="BA3238" s="30"/>
      <c r="BB3238" s="12"/>
      <c r="BF3238" s="12"/>
      <c r="BG3238" s="12"/>
      <c r="BH3238" s="12"/>
      <c r="BO3238" s="7"/>
      <c r="BP3238" s="7"/>
      <c r="BQ3238" s="7"/>
      <c r="BU3238" s="7"/>
      <c r="BV3238" s="7"/>
      <c r="BW3238" s="7"/>
      <c r="CD3238" s="7"/>
      <c r="CE3238" s="7"/>
      <c r="CF3238" s="7"/>
      <c r="CJ3238" s="7"/>
      <c r="CK3238" s="7"/>
      <c r="CL3238" s="7"/>
    </row>
    <row r="3239" spans="1:90">
      <c r="A3239" s="11"/>
      <c r="B3239" s="373"/>
      <c r="C3239" s="373"/>
      <c r="D3239" s="373"/>
      <c r="E3239" s="13"/>
      <c r="F3239" s="11"/>
      <c r="G3239" s="25"/>
      <c r="H3239" s="31"/>
      <c r="I3239" s="30"/>
      <c r="M3239" s="25"/>
      <c r="N3239" s="31"/>
      <c r="O3239" s="30"/>
      <c r="V3239" s="12"/>
      <c r="W3239" s="12"/>
      <c r="X3239" s="14"/>
      <c r="AB3239" s="25"/>
      <c r="AC3239" s="12"/>
      <c r="AD3239" s="12"/>
      <c r="AK3239" s="12"/>
      <c r="AL3239" s="30"/>
      <c r="AM3239" s="32"/>
      <c r="AQ3239" s="12"/>
      <c r="AR3239" s="12"/>
      <c r="AS3239" s="12"/>
      <c r="AZ3239" s="49"/>
      <c r="BA3239" s="30"/>
      <c r="BB3239" s="12"/>
      <c r="BF3239" s="12"/>
      <c r="BG3239" s="12"/>
      <c r="BH3239" s="12"/>
      <c r="BO3239" s="7"/>
      <c r="BP3239" s="7"/>
      <c r="BQ3239" s="7"/>
      <c r="BU3239" s="7"/>
      <c r="BV3239" s="7"/>
      <c r="BW3239" s="7"/>
      <c r="CD3239" s="7"/>
      <c r="CE3239" s="7"/>
      <c r="CF3239" s="7"/>
      <c r="CJ3239" s="7"/>
      <c r="CK3239" s="7"/>
      <c r="CL3239" s="7"/>
    </row>
    <row r="3240" spans="1:90">
      <c r="A3240" s="11"/>
      <c r="B3240" s="373"/>
      <c r="C3240" s="373"/>
      <c r="D3240" s="373"/>
      <c r="E3240" s="13"/>
      <c r="F3240" s="11"/>
      <c r="G3240" s="25"/>
      <c r="H3240" s="31"/>
      <c r="I3240" s="30"/>
      <c r="M3240" s="25"/>
      <c r="N3240" s="31"/>
      <c r="O3240" s="30"/>
      <c r="V3240" s="12"/>
      <c r="W3240" s="12"/>
      <c r="X3240" s="14"/>
      <c r="AB3240" s="25"/>
      <c r="AC3240" s="12"/>
      <c r="AD3240" s="12"/>
      <c r="AK3240" s="12"/>
      <c r="AL3240" s="30"/>
      <c r="AM3240" s="32"/>
      <c r="AQ3240" s="12"/>
      <c r="AR3240" s="12"/>
      <c r="AS3240" s="12"/>
      <c r="AZ3240" s="49"/>
      <c r="BA3240" s="30"/>
      <c r="BB3240" s="12"/>
      <c r="BF3240" s="12"/>
      <c r="BG3240" s="12"/>
      <c r="BH3240" s="12"/>
      <c r="BO3240" s="7"/>
      <c r="BP3240" s="7"/>
      <c r="BQ3240" s="7"/>
      <c r="BU3240" s="7"/>
      <c r="BV3240" s="7"/>
      <c r="BW3240" s="7"/>
      <c r="CD3240" s="7"/>
      <c r="CE3240" s="7"/>
      <c r="CF3240" s="7"/>
      <c r="CJ3240" s="7"/>
      <c r="CK3240" s="7"/>
      <c r="CL3240" s="7"/>
    </row>
    <row r="3241" spans="1:90">
      <c r="A3241" s="11"/>
      <c r="B3241" s="373"/>
      <c r="C3241" s="373"/>
      <c r="D3241" s="373"/>
      <c r="E3241" s="13"/>
      <c r="F3241" s="11"/>
      <c r="G3241" s="25"/>
      <c r="H3241" s="31"/>
      <c r="I3241" s="30"/>
      <c r="M3241" s="25"/>
      <c r="N3241" s="31"/>
      <c r="O3241" s="30"/>
      <c r="V3241" s="12"/>
      <c r="W3241" s="12"/>
      <c r="X3241" s="14"/>
      <c r="AB3241" s="25"/>
      <c r="AC3241" s="12"/>
      <c r="AD3241" s="12"/>
      <c r="AK3241" s="12"/>
      <c r="AL3241" s="30"/>
      <c r="AM3241" s="32"/>
      <c r="AQ3241" s="12"/>
      <c r="AR3241" s="12"/>
      <c r="AS3241" s="12"/>
      <c r="AZ3241" s="49"/>
      <c r="BA3241" s="30"/>
      <c r="BB3241" s="12"/>
      <c r="BF3241" s="12"/>
      <c r="BG3241" s="12"/>
      <c r="BH3241" s="12"/>
      <c r="BO3241" s="7"/>
      <c r="BP3241" s="7"/>
      <c r="BQ3241" s="7"/>
      <c r="BU3241" s="7"/>
      <c r="BV3241" s="7"/>
      <c r="BW3241" s="7"/>
      <c r="CD3241" s="7"/>
      <c r="CE3241" s="7"/>
      <c r="CF3241" s="7"/>
      <c r="CJ3241" s="7"/>
      <c r="CK3241" s="7"/>
      <c r="CL3241" s="7"/>
    </row>
    <row r="3242" spans="1:90">
      <c r="A3242" s="11"/>
      <c r="B3242" s="373"/>
      <c r="C3242" s="373"/>
      <c r="D3242" s="373"/>
      <c r="E3242" s="13"/>
      <c r="F3242" s="11"/>
      <c r="G3242" s="25"/>
      <c r="H3242" s="31"/>
      <c r="I3242" s="30"/>
      <c r="M3242" s="25"/>
      <c r="N3242" s="31"/>
      <c r="O3242" s="30"/>
      <c r="V3242" s="12"/>
      <c r="W3242" s="12"/>
      <c r="X3242" s="14"/>
      <c r="AB3242" s="25"/>
      <c r="AC3242" s="12"/>
      <c r="AD3242" s="12"/>
      <c r="AK3242" s="12"/>
      <c r="AL3242" s="30"/>
      <c r="AM3242" s="32"/>
      <c r="AQ3242" s="12"/>
      <c r="AR3242" s="12"/>
      <c r="AS3242" s="12"/>
      <c r="AZ3242" s="49"/>
      <c r="BA3242" s="30"/>
      <c r="BB3242" s="12"/>
      <c r="BF3242" s="12"/>
      <c r="BG3242" s="12"/>
      <c r="BH3242" s="12"/>
      <c r="BO3242" s="7"/>
      <c r="BP3242" s="7"/>
      <c r="BQ3242" s="7"/>
      <c r="BU3242" s="7"/>
      <c r="BV3242" s="7"/>
      <c r="BW3242" s="7"/>
      <c r="CD3242" s="7"/>
      <c r="CE3242" s="7"/>
      <c r="CF3242" s="7"/>
      <c r="CJ3242" s="7"/>
      <c r="CK3242" s="7"/>
      <c r="CL3242" s="7"/>
    </row>
    <row r="3243" spans="1:90">
      <c r="A3243" s="11"/>
      <c r="B3243" s="373"/>
      <c r="C3243" s="373"/>
      <c r="D3243" s="373"/>
      <c r="E3243" s="13"/>
      <c r="F3243" s="11"/>
      <c r="G3243" s="25"/>
      <c r="H3243" s="31"/>
      <c r="I3243" s="30"/>
      <c r="M3243" s="25"/>
      <c r="N3243" s="31"/>
      <c r="O3243" s="30"/>
      <c r="V3243" s="12"/>
      <c r="W3243" s="12"/>
      <c r="X3243" s="14"/>
      <c r="AB3243" s="25"/>
      <c r="AC3243" s="12"/>
      <c r="AD3243" s="12"/>
      <c r="AK3243" s="12"/>
      <c r="AL3243" s="30"/>
      <c r="AM3243" s="32"/>
      <c r="AQ3243" s="12"/>
      <c r="AR3243" s="12"/>
      <c r="AS3243" s="12"/>
      <c r="AZ3243" s="49"/>
      <c r="BA3243" s="30"/>
      <c r="BB3243" s="12"/>
      <c r="BF3243" s="12"/>
      <c r="BG3243" s="12"/>
      <c r="BH3243" s="12"/>
      <c r="BO3243" s="7"/>
      <c r="BP3243" s="7"/>
      <c r="BQ3243" s="7"/>
      <c r="BU3243" s="7"/>
      <c r="BV3243" s="7"/>
      <c r="BW3243" s="7"/>
      <c r="CD3243" s="7"/>
      <c r="CE3243" s="7"/>
      <c r="CF3243" s="7"/>
      <c r="CJ3243" s="7"/>
      <c r="CK3243" s="7"/>
      <c r="CL3243" s="7"/>
    </row>
    <row r="3244" spans="1:90">
      <c r="A3244" s="11"/>
      <c r="B3244" s="373"/>
      <c r="C3244" s="373"/>
      <c r="D3244" s="373"/>
      <c r="E3244" s="13"/>
      <c r="F3244" s="11"/>
      <c r="G3244" s="25"/>
      <c r="H3244" s="31"/>
      <c r="I3244" s="30"/>
      <c r="M3244" s="25"/>
      <c r="N3244" s="31"/>
      <c r="O3244" s="30"/>
      <c r="V3244" s="12"/>
      <c r="W3244" s="12"/>
      <c r="X3244" s="14"/>
      <c r="AB3244" s="25"/>
      <c r="AC3244" s="12"/>
      <c r="AD3244" s="12"/>
      <c r="AK3244" s="12"/>
      <c r="AL3244" s="30"/>
      <c r="AM3244" s="32"/>
      <c r="AQ3244" s="12"/>
      <c r="AR3244" s="12"/>
      <c r="AS3244" s="12"/>
      <c r="AZ3244" s="49"/>
      <c r="BA3244" s="30"/>
      <c r="BB3244" s="12"/>
      <c r="BF3244" s="12"/>
      <c r="BG3244" s="12"/>
      <c r="BH3244" s="12"/>
      <c r="BO3244" s="7"/>
      <c r="BP3244" s="7"/>
      <c r="BQ3244" s="7"/>
      <c r="BU3244" s="7"/>
      <c r="BV3244" s="7"/>
      <c r="BW3244" s="7"/>
      <c r="CD3244" s="7"/>
      <c r="CE3244" s="7"/>
      <c r="CF3244" s="7"/>
      <c r="CJ3244" s="7"/>
      <c r="CK3244" s="7"/>
      <c r="CL3244" s="7"/>
    </row>
    <row r="3245" spans="1:90">
      <c r="A3245" s="11"/>
      <c r="B3245" s="373"/>
      <c r="C3245" s="373"/>
      <c r="D3245" s="373"/>
      <c r="E3245" s="13"/>
      <c r="F3245" s="11"/>
      <c r="G3245" s="25"/>
      <c r="H3245" s="31"/>
      <c r="I3245" s="30"/>
      <c r="M3245" s="25"/>
      <c r="N3245" s="31"/>
      <c r="O3245" s="30"/>
      <c r="V3245" s="12"/>
      <c r="W3245" s="12"/>
      <c r="X3245" s="14"/>
      <c r="AB3245" s="25"/>
      <c r="AC3245" s="12"/>
      <c r="AD3245" s="12"/>
      <c r="AK3245" s="12"/>
      <c r="AL3245" s="30"/>
      <c r="AM3245" s="32"/>
      <c r="AQ3245" s="12"/>
      <c r="AR3245" s="12"/>
      <c r="AS3245" s="12"/>
      <c r="AZ3245" s="49"/>
      <c r="BA3245" s="30"/>
      <c r="BB3245" s="12"/>
      <c r="BF3245" s="12"/>
      <c r="BG3245" s="12"/>
      <c r="BH3245" s="12"/>
      <c r="BO3245" s="7"/>
      <c r="BP3245" s="7"/>
      <c r="BQ3245" s="7"/>
      <c r="BU3245" s="7"/>
      <c r="BV3245" s="7"/>
      <c r="BW3245" s="7"/>
      <c r="CD3245" s="7"/>
      <c r="CE3245" s="7"/>
      <c r="CF3245" s="7"/>
      <c r="CJ3245" s="7"/>
      <c r="CK3245" s="7"/>
      <c r="CL3245" s="7"/>
    </row>
    <row r="3246" spans="1:90">
      <c r="A3246" s="11"/>
      <c r="B3246" s="373"/>
      <c r="C3246" s="373"/>
      <c r="D3246" s="373"/>
      <c r="E3246" s="13"/>
      <c r="F3246" s="11"/>
      <c r="G3246" s="25"/>
      <c r="H3246" s="31"/>
      <c r="I3246" s="30"/>
      <c r="M3246" s="25"/>
      <c r="N3246" s="31"/>
      <c r="O3246" s="30"/>
      <c r="V3246" s="12"/>
      <c r="W3246" s="12"/>
      <c r="X3246" s="14"/>
      <c r="AB3246" s="25"/>
      <c r="AC3246" s="12"/>
      <c r="AD3246" s="12"/>
      <c r="AK3246" s="12"/>
      <c r="AL3246" s="30"/>
      <c r="AM3246" s="32"/>
      <c r="AQ3246" s="12"/>
      <c r="AR3246" s="12"/>
      <c r="AS3246" s="12"/>
      <c r="AZ3246" s="49"/>
      <c r="BA3246" s="30"/>
      <c r="BB3246" s="12"/>
      <c r="BF3246" s="12"/>
      <c r="BG3246" s="12"/>
      <c r="BH3246" s="12"/>
      <c r="BO3246" s="7"/>
      <c r="BP3246" s="7"/>
      <c r="BQ3246" s="7"/>
      <c r="BU3246" s="7"/>
      <c r="BV3246" s="7"/>
      <c r="BW3246" s="7"/>
      <c r="CD3246" s="7"/>
      <c r="CE3246" s="7"/>
      <c r="CF3246" s="7"/>
      <c r="CJ3246" s="7"/>
      <c r="CK3246" s="7"/>
      <c r="CL3246" s="7"/>
    </row>
    <row r="3247" spans="1:90">
      <c r="A3247" s="11"/>
      <c r="B3247" s="373"/>
      <c r="C3247" s="373"/>
      <c r="D3247" s="373"/>
      <c r="E3247" s="13"/>
      <c r="F3247" s="11"/>
      <c r="G3247" s="25"/>
      <c r="H3247" s="31"/>
      <c r="I3247" s="30"/>
      <c r="M3247" s="25"/>
      <c r="N3247" s="31"/>
      <c r="O3247" s="30"/>
      <c r="V3247" s="12"/>
      <c r="W3247" s="12"/>
      <c r="X3247" s="14"/>
      <c r="AB3247" s="25"/>
      <c r="AC3247" s="12"/>
      <c r="AD3247" s="12"/>
      <c r="AK3247" s="12"/>
      <c r="AL3247" s="30"/>
      <c r="AM3247" s="32"/>
      <c r="AQ3247" s="12"/>
      <c r="AR3247" s="12"/>
      <c r="AS3247" s="12"/>
      <c r="AZ3247" s="49"/>
      <c r="BA3247" s="30"/>
      <c r="BB3247" s="12"/>
      <c r="BF3247" s="12"/>
      <c r="BG3247" s="12"/>
      <c r="BH3247" s="12"/>
      <c r="BO3247" s="7"/>
      <c r="BP3247" s="7"/>
      <c r="BQ3247" s="7"/>
      <c r="BU3247" s="7"/>
      <c r="BV3247" s="7"/>
      <c r="BW3247" s="7"/>
      <c r="CD3247" s="7"/>
      <c r="CE3247" s="7"/>
      <c r="CF3247" s="7"/>
      <c r="CJ3247" s="7"/>
      <c r="CK3247" s="7"/>
      <c r="CL3247" s="7"/>
    </row>
    <row r="3248" spans="1:90">
      <c r="A3248" s="11"/>
      <c r="B3248" s="373"/>
      <c r="C3248" s="373"/>
      <c r="D3248" s="373"/>
      <c r="E3248" s="13"/>
      <c r="F3248" s="11"/>
      <c r="G3248" s="25"/>
      <c r="H3248" s="31"/>
      <c r="I3248" s="30"/>
      <c r="M3248" s="25"/>
      <c r="N3248" s="31"/>
      <c r="O3248" s="30"/>
      <c r="V3248" s="12"/>
      <c r="W3248" s="12"/>
      <c r="X3248" s="14"/>
      <c r="AB3248" s="25"/>
      <c r="AC3248" s="12"/>
      <c r="AD3248" s="12"/>
      <c r="AK3248" s="12"/>
      <c r="AL3248" s="30"/>
      <c r="AM3248" s="32"/>
      <c r="AQ3248" s="12"/>
      <c r="AR3248" s="12"/>
      <c r="AS3248" s="12"/>
      <c r="AZ3248" s="49"/>
      <c r="BA3248" s="30"/>
      <c r="BB3248" s="12"/>
      <c r="BF3248" s="12"/>
      <c r="BG3248" s="12"/>
      <c r="BH3248" s="12"/>
      <c r="BO3248" s="7"/>
      <c r="BP3248" s="7"/>
      <c r="BQ3248" s="7"/>
      <c r="BU3248" s="7"/>
      <c r="BV3248" s="7"/>
      <c r="BW3248" s="7"/>
      <c r="CD3248" s="7"/>
      <c r="CE3248" s="7"/>
      <c r="CF3248" s="7"/>
      <c r="CJ3248" s="7"/>
      <c r="CK3248" s="7"/>
      <c r="CL3248" s="7"/>
    </row>
    <row r="3249" spans="1:90">
      <c r="A3249" s="11"/>
      <c r="B3249" s="373"/>
      <c r="C3249" s="373"/>
      <c r="D3249" s="373"/>
      <c r="E3249" s="13"/>
      <c r="F3249" s="11"/>
      <c r="G3249" s="25"/>
      <c r="H3249" s="31"/>
      <c r="I3249" s="30"/>
      <c r="M3249" s="25"/>
      <c r="N3249" s="31"/>
      <c r="O3249" s="30"/>
      <c r="V3249" s="12"/>
      <c r="W3249" s="12"/>
      <c r="X3249" s="14"/>
      <c r="AB3249" s="25"/>
      <c r="AC3249" s="12"/>
      <c r="AD3249" s="12"/>
      <c r="AK3249" s="12"/>
      <c r="AL3249" s="30"/>
      <c r="AM3249" s="32"/>
      <c r="AQ3249" s="12"/>
      <c r="AR3249" s="12"/>
      <c r="AS3249" s="12"/>
      <c r="AZ3249" s="49"/>
      <c r="BA3249" s="30"/>
      <c r="BB3249" s="12"/>
      <c r="BF3249" s="12"/>
      <c r="BG3249" s="12"/>
      <c r="BH3249" s="12"/>
      <c r="BO3249" s="7"/>
      <c r="BP3249" s="7"/>
      <c r="BQ3249" s="7"/>
      <c r="BU3249" s="7"/>
      <c r="BV3249" s="7"/>
      <c r="BW3249" s="7"/>
      <c r="CD3249" s="7"/>
      <c r="CE3249" s="7"/>
      <c r="CF3249" s="7"/>
      <c r="CJ3249" s="7"/>
      <c r="CK3249" s="7"/>
      <c r="CL3249" s="7"/>
    </row>
    <row r="3250" spans="1:90">
      <c r="A3250" s="11"/>
      <c r="B3250" s="373"/>
      <c r="C3250" s="373"/>
      <c r="D3250" s="373"/>
      <c r="E3250" s="13"/>
      <c r="F3250" s="11"/>
      <c r="G3250" s="25"/>
      <c r="H3250" s="31"/>
      <c r="I3250" s="30"/>
      <c r="M3250" s="25"/>
      <c r="N3250" s="31"/>
      <c r="O3250" s="30"/>
      <c r="V3250" s="12"/>
      <c r="W3250" s="12"/>
      <c r="X3250" s="14"/>
      <c r="AB3250" s="25"/>
      <c r="AC3250" s="12"/>
      <c r="AD3250" s="12"/>
      <c r="AK3250" s="12"/>
      <c r="AL3250" s="30"/>
      <c r="AM3250" s="32"/>
      <c r="AQ3250" s="12"/>
      <c r="AR3250" s="12"/>
      <c r="AS3250" s="12"/>
      <c r="AZ3250" s="49"/>
      <c r="BA3250" s="30"/>
      <c r="BB3250" s="12"/>
      <c r="BF3250" s="12"/>
      <c r="BG3250" s="12"/>
      <c r="BH3250" s="12"/>
      <c r="BO3250" s="7"/>
      <c r="BP3250" s="7"/>
      <c r="BQ3250" s="7"/>
      <c r="BU3250" s="7"/>
      <c r="BV3250" s="7"/>
      <c r="BW3250" s="7"/>
      <c r="CD3250" s="7"/>
      <c r="CE3250" s="7"/>
      <c r="CF3250" s="7"/>
      <c r="CJ3250" s="7"/>
      <c r="CK3250" s="7"/>
      <c r="CL3250" s="7"/>
    </row>
    <row r="3251" spans="1:90">
      <c r="A3251" s="11"/>
      <c r="B3251" s="373"/>
      <c r="C3251" s="373"/>
      <c r="D3251" s="373"/>
      <c r="E3251" s="13"/>
      <c r="F3251" s="11"/>
      <c r="G3251" s="25"/>
      <c r="H3251" s="31"/>
      <c r="I3251" s="30"/>
      <c r="M3251" s="25"/>
      <c r="N3251" s="31"/>
      <c r="O3251" s="30"/>
      <c r="V3251" s="12"/>
      <c r="W3251" s="12"/>
      <c r="X3251" s="14"/>
      <c r="AB3251" s="25"/>
      <c r="AC3251" s="12"/>
      <c r="AD3251" s="12"/>
      <c r="AK3251" s="12"/>
      <c r="AL3251" s="30"/>
      <c r="AM3251" s="32"/>
      <c r="AQ3251" s="12"/>
      <c r="AR3251" s="12"/>
      <c r="AS3251" s="12"/>
      <c r="AZ3251" s="49"/>
      <c r="BA3251" s="30"/>
      <c r="BB3251" s="12"/>
      <c r="BF3251" s="12"/>
      <c r="BG3251" s="12"/>
      <c r="BH3251" s="12"/>
      <c r="BO3251" s="7"/>
      <c r="BP3251" s="7"/>
      <c r="BQ3251" s="7"/>
      <c r="BU3251" s="7"/>
      <c r="BV3251" s="7"/>
      <c r="BW3251" s="7"/>
      <c r="CD3251" s="7"/>
      <c r="CE3251" s="7"/>
      <c r="CF3251" s="7"/>
      <c r="CJ3251" s="7"/>
      <c r="CK3251" s="7"/>
      <c r="CL3251" s="7"/>
    </row>
    <row r="3252" spans="1:90">
      <c r="A3252" s="11"/>
      <c r="B3252" s="373"/>
      <c r="C3252" s="373"/>
      <c r="D3252" s="373"/>
      <c r="E3252" s="13"/>
      <c r="F3252" s="11"/>
      <c r="G3252" s="25"/>
      <c r="H3252" s="31"/>
      <c r="I3252" s="30"/>
      <c r="M3252" s="25"/>
      <c r="N3252" s="31"/>
      <c r="O3252" s="30"/>
      <c r="V3252" s="12"/>
      <c r="W3252" s="12"/>
      <c r="X3252" s="14"/>
      <c r="AB3252" s="25"/>
      <c r="AC3252" s="12"/>
      <c r="AD3252" s="12"/>
      <c r="AK3252" s="12"/>
      <c r="AL3252" s="30"/>
      <c r="AM3252" s="32"/>
      <c r="AQ3252" s="12"/>
      <c r="AR3252" s="12"/>
      <c r="AS3252" s="12"/>
      <c r="AZ3252" s="49"/>
      <c r="BA3252" s="30"/>
      <c r="BB3252" s="12"/>
      <c r="BF3252" s="12"/>
      <c r="BG3252" s="12"/>
      <c r="BH3252" s="12"/>
      <c r="BO3252" s="7"/>
      <c r="BP3252" s="7"/>
      <c r="BQ3252" s="7"/>
      <c r="BU3252" s="7"/>
      <c r="BV3252" s="7"/>
      <c r="BW3252" s="7"/>
      <c r="CD3252" s="7"/>
      <c r="CE3252" s="7"/>
      <c r="CF3252" s="7"/>
      <c r="CJ3252" s="7"/>
      <c r="CK3252" s="7"/>
      <c r="CL3252" s="7"/>
    </row>
    <row r="3253" spans="1:90">
      <c r="A3253" s="11"/>
      <c r="B3253" s="373"/>
      <c r="C3253" s="373"/>
      <c r="D3253" s="373"/>
      <c r="E3253" s="13"/>
      <c r="F3253" s="11"/>
      <c r="G3253" s="25"/>
      <c r="H3253" s="31"/>
      <c r="I3253" s="30"/>
      <c r="M3253" s="25"/>
      <c r="N3253" s="31"/>
      <c r="O3253" s="30"/>
      <c r="V3253" s="12"/>
      <c r="W3253" s="12"/>
      <c r="X3253" s="14"/>
      <c r="AB3253" s="25"/>
      <c r="AC3253" s="12"/>
      <c r="AD3253" s="12"/>
      <c r="AK3253" s="12"/>
      <c r="AL3253" s="30"/>
      <c r="AM3253" s="32"/>
      <c r="AQ3253" s="12"/>
      <c r="AR3253" s="12"/>
      <c r="AS3253" s="12"/>
      <c r="AZ3253" s="49"/>
      <c r="BA3253" s="30"/>
      <c r="BB3253" s="12"/>
      <c r="BF3253" s="12"/>
      <c r="BG3253" s="12"/>
      <c r="BH3253" s="12"/>
      <c r="BO3253" s="7"/>
      <c r="BP3253" s="7"/>
      <c r="BQ3253" s="7"/>
      <c r="BU3253" s="7"/>
      <c r="BV3253" s="7"/>
      <c r="BW3253" s="7"/>
      <c r="CD3253" s="7"/>
      <c r="CE3253" s="7"/>
      <c r="CF3253" s="7"/>
      <c r="CJ3253" s="7"/>
      <c r="CK3253" s="7"/>
      <c r="CL3253" s="7"/>
    </row>
    <row r="3254" spans="1:90">
      <c r="A3254" s="11"/>
      <c r="B3254" s="373"/>
      <c r="C3254" s="373"/>
      <c r="D3254" s="373"/>
      <c r="E3254" s="13"/>
      <c r="F3254" s="11"/>
      <c r="G3254" s="25"/>
      <c r="H3254" s="31"/>
      <c r="I3254" s="30"/>
      <c r="M3254" s="25"/>
      <c r="N3254" s="31"/>
      <c r="O3254" s="30"/>
      <c r="V3254" s="12"/>
      <c r="W3254" s="12"/>
      <c r="X3254" s="14"/>
      <c r="AB3254" s="25"/>
      <c r="AC3254" s="12"/>
      <c r="AD3254" s="12"/>
      <c r="AK3254" s="12"/>
      <c r="AL3254" s="30"/>
      <c r="AM3254" s="32"/>
      <c r="AQ3254" s="12"/>
      <c r="AR3254" s="12"/>
      <c r="AS3254" s="12"/>
      <c r="AZ3254" s="49"/>
      <c r="BA3254" s="30"/>
      <c r="BB3254" s="12"/>
      <c r="BF3254" s="12"/>
      <c r="BG3254" s="12"/>
      <c r="BH3254" s="12"/>
      <c r="BO3254" s="7"/>
      <c r="BP3254" s="7"/>
      <c r="BQ3254" s="7"/>
      <c r="BU3254" s="7"/>
      <c r="BV3254" s="7"/>
      <c r="BW3254" s="7"/>
      <c r="CD3254" s="7"/>
      <c r="CE3254" s="7"/>
      <c r="CF3254" s="7"/>
      <c r="CJ3254" s="7"/>
      <c r="CK3254" s="7"/>
      <c r="CL3254" s="7"/>
    </row>
    <row r="3255" spans="1:90">
      <c r="A3255" s="11"/>
      <c r="B3255" s="373"/>
      <c r="C3255" s="373"/>
      <c r="D3255" s="373"/>
      <c r="E3255" s="13"/>
      <c r="F3255" s="11"/>
      <c r="G3255" s="25"/>
      <c r="H3255" s="31"/>
      <c r="I3255" s="30"/>
      <c r="M3255" s="25"/>
      <c r="N3255" s="31"/>
      <c r="O3255" s="30"/>
      <c r="V3255" s="12"/>
      <c r="W3255" s="12"/>
      <c r="X3255" s="14"/>
      <c r="AB3255" s="25"/>
      <c r="AC3255" s="12"/>
      <c r="AD3255" s="12"/>
      <c r="AK3255" s="12"/>
      <c r="AL3255" s="30"/>
      <c r="AM3255" s="32"/>
      <c r="AQ3255" s="12"/>
      <c r="AR3255" s="12"/>
      <c r="AS3255" s="12"/>
      <c r="AZ3255" s="49"/>
      <c r="BA3255" s="30"/>
      <c r="BB3255" s="12"/>
      <c r="BF3255" s="12"/>
      <c r="BG3255" s="12"/>
      <c r="BH3255" s="12"/>
      <c r="BO3255" s="7"/>
      <c r="BP3255" s="7"/>
      <c r="BQ3255" s="7"/>
      <c r="BU3255" s="7"/>
      <c r="BV3255" s="7"/>
      <c r="BW3255" s="7"/>
      <c r="CD3255" s="7"/>
      <c r="CE3255" s="7"/>
      <c r="CF3255" s="7"/>
      <c r="CJ3255" s="7"/>
      <c r="CK3255" s="7"/>
      <c r="CL3255" s="7"/>
    </row>
    <row r="3256" spans="1:90">
      <c r="A3256" s="11"/>
      <c r="B3256" s="373"/>
      <c r="C3256" s="373"/>
      <c r="D3256" s="373"/>
      <c r="E3256" s="13"/>
      <c r="F3256" s="11"/>
      <c r="G3256" s="25"/>
      <c r="H3256" s="31"/>
      <c r="I3256" s="30"/>
      <c r="M3256" s="25"/>
      <c r="N3256" s="31"/>
      <c r="O3256" s="30"/>
      <c r="V3256" s="12"/>
      <c r="W3256" s="12"/>
      <c r="X3256" s="14"/>
      <c r="AB3256" s="25"/>
      <c r="AC3256" s="12"/>
      <c r="AD3256" s="12"/>
      <c r="AK3256" s="12"/>
      <c r="AL3256" s="30"/>
      <c r="AM3256" s="32"/>
      <c r="AQ3256" s="12"/>
      <c r="AR3256" s="12"/>
      <c r="AS3256" s="12"/>
      <c r="AZ3256" s="49"/>
      <c r="BA3256" s="30"/>
      <c r="BB3256" s="12"/>
      <c r="BF3256" s="12"/>
      <c r="BG3256" s="12"/>
      <c r="BH3256" s="12"/>
      <c r="BO3256" s="7"/>
      <c r="BP3256" s="7"/>
      <c r="BQ3256" s="7"/>
      <c r="BU3256" s="7"/>
      <c r="BV3256" s="7"/>
      <c r="BW3256" s="7"/>
      <c r="CD3256" s="7"/>
      <c r="CE3256" s="7"/>
      <c r="CF3256" s="7"/>
      <c r="CJ3256" s="7"/>
      <c r="CK3256" s="7"/>
      <c r="CL3256" s="7"/>
    </row>
    <row r="3257" spans="1:90">
      <c r="A3257" s="11"/>
      <c r="B3257" s="373"/>
      <c r="C3257" s="373"/>
      <c r="D3257" s="373"/>
      <c r="E3257" s="13"/>
      <c r="F3257" s="11"/>
      <c r="G3257" s="25"/>
      <c r="H3257" s="31"/>
      <c r="I3257" s="30"/>
      <c r="M3257" s="25"/>
      <c r="N3257" s="31"/>
      <c r="O3257" s="30"/>
      <c r="V3257" s="12"/>
      <c r="W3257" s="12"/>
      <c r="X3257" s="14"/>
      <c r="AB3257" s="25"/>
      <c r="AC3257" s="12"/>
      <c r="AD3257" s="12"/>
      <c r="AK3257" s="12"/>
      <c r="AL3257" s="30"/>
      <c r="AM3257" s="32"/>
      <c r="AQ3257" s="12"/>
      <c r="AR3257" s="12"/>
      <c r="AS3257" s="12"/>
      <c r="AZ3257" s="49"/>
      <c r="BA3257" s="30"/>
      <c r="BB3257" s="12"/>
      <c r="BF3257" s="12"/>
      <c r="BG3257" s="12"/>
      <c r="BH3257" s="12"/>
      <c r="BO3257" s="7"/>
      <c r="BP3257" s="7"/>
      <c r="BQ3257" s="7"/>
      <c r="BU3257" s="7"/>
      <c r="BV3257" s="7"/>
      <c r="BW3257" s="7"/>
      <c r="CD3257" s="7"/>
      <c r="CE3257" s="7"/>
      <c r="CF3257" s="7"/>
      <c r="CJ3257" s="7"/>
      <c r="CK3257" s="7"/>
      <c r="CL3257" s="7"/>
    </row>
    <row r="3258" spans="1:90">
      <c r="A3258" s="11"/>
      <c r="B3258" s="373"/>
      <c r="C3258" s="373"/>
      <c r="D3258" s="373"/>
      <c r="E3258" s="13"/>
      <c r="F3258" s="11"/>
      <c r="G3258" s="25"/>
      <c r="H3258" s="31"/>
      <c r="I3258" s="30"/>
      <c r="M3258" s="25"/>
      <c r="N3258" s="31"/>
      <c r="O3258" s="30"/>
      <c r="V3258" s="12"/>
      <c r="W3258" s="12"/>
      <c r="X3258" s="14"/>
      <c r="AB3258" s="25"/>
      <c r="AC3258" s="12"/>
      <c r="AD3258" s="12"/>
      <c r="AK3258" s="12"/>
      <c r="AL3258" s="30"/>
      <c r="AM3258" s="32"/>
      <c r="AQ3258" s="12"/>
      <c r="AR3258" s="12"/>
      <c r="AS3258" s="12"/>
      <c r="AZ3258" s="49"/>
      <c r="BA3258" s="30"/>
      <c r="BB3258" s="12"/>
      <c r="BF3258" s="12"/>
      <c r="BG3258" s="12"/>
      <c r="BH3258" s="12"/>
      <c r="BO3258" s="7"/>
      <c r="BP3258" s="7"/>
      <c r="BQ3258" s="7"/>
      <c r="BU3258" s="7"/>
      <c r="BV3258" s="7"/>
      <c r="BW3258" s="7"/>
      <c r="CD3258" s="7"/>
      <c r="CE3258" s="7"/>
      <c r="CF3258" s="7"/>
      <c r="CJ3258" s="7"/>
      <c r="CK3258" s="7"/>
      <c r="CL3258" s="7"/>
    </row>
    <row r="3259" spans="1:90">
      <c r="A3259" s="11"/>
      <c r="B3259" s="373"/>
      <c r="C3259" s="373"/>
      <c r="D3259" s="373"/>
      <c r="E3259" s="13"/>
      <c r="F3259" s="11"/>
      <c r="G3259" s="25"/>
      <c r="H3259" s="31"/>
      <c r="I3259" s="30"/>
      <c r="M3259" s="25"/>
      <c r="N3259" s="31"/>
      <c r="O3259" s="30"/>
      <c r="V3259" s="12"/>
      <c r="W3259" s="12"/>
      <c r="X3259" s="14"/>
      <c r="AB3259" s="25"/>
      <c r="AC3259" s="12"/>
      <c r="AD3259" s="12"/>
      <c r="AK3259" s="12"/>
      <c r="AL3259" s="30"/>
      <c r="AM3259" s="32"/>
      <c r="AQ3259" s="12"/>
      <c r="AR3259" s="12"/>
      <c r="AS3259" s="12"/>
      <c r="AZ3259" s="49"/>
      <c r="BA3259" s="30"/>
      <c r="BB3259" s="12"/>
      <c r="BF3259" s="12"/>
      <c r="BG3259" s="12"/>
      <c r="BH3259" s="12"/>
      <c r="BO3259" s="7"/>
      <c r="BP3259" s="7"/>
      <c r="BQ3259" s="7"/>
      <c r="BU3259" s="7"/>
      <c r="BV3259" s="7"/>
      <c r="BW3259" s="7"/>
      <c r="CD3259" s="7"/>
      <c r="CE3259" s="7"/>
      <c r="CF3259" s="7"/>
      <c r="CJ3259" s="7"/>
      <c r="CK3259" s="7"/>
      <c r="CL3259" s="7"/>
    </row>
    <row r="3260" spans="1:90">
      <c r="A3260" s="11"/>
      <c r="B3260" s="373"/>
      <c r="C3260" s="373"/>
      <c r="D3260" s="373"/>
      <c r="E3260" s="13"/>
      <c r="F3260" s="11"/>
      <c r="G3260" s="25"/>
      <c r="H3260" s="31"/>
      <c r="I3260" s="30"/>
      <c r="M3260" s="25"/>
      <c r="N3260" s="31"/>
      <c r="O3260" s="30"/>
      <c r="V3260" s="12"/>
      <c r="W3260" s="12"/>
      <c r="X3260" s="14"/>
      <c r="AB3260" s="25"/>
      <c r="AC3260" s="12"/>
      <c r="AD3260" s="12"/>
      <c r="AK3260" s="12"/>
      <c r="AL3260" s="30"/>
      <c r="AM3260" s="32"/>
      <c r="AQ3260" s="12"/>
      <c r="AR3260" s="12"/>
      <c r="AS3260" s="12"/>
      <c r="AZ3260" s="49"/>
      <c r="BA3260" s="30"/>
      <c r="BB3260" s="12"/>
      <c r="BF3260" s="12"/>
      <c r="BG3260" s="12"/>
      <c r="BH3260" s="12"/>
      <c r="BO3260" s="7"/>
      <c r="BP3260" s="7"/>
      <c r="BQ3260" s="7"/>
      <c r="BU3260" s="7"/>
      <c r="BV3260" s="7"/>
      <c r="BW3260" s="7"/>
      <c r="CD3260" s="7"/>
      <c r="CE3260" s="7"/>
      <c r="CF3260" s="7"/>
      <c r="CJ3260" s="7"/>
      <c r="CK3260" s="7"/>
      <c r="CL3260" s="7"/>
    </row>
    <row r="3261" spans="1:90">
      <c r="A3261" s="11"/>
      <c r="B3261" s="373"/>
      <c r="C3261" s="373"/>
      <c r="D3261" s="373"/>
      <c r="E3261" s="13"/>
      <c r="F3261" s="11"/>
      <c r="G3261" s="25"/>
      <c r="H3261" s="31"/>
      <c r="I3261" s="30"/>
      <c r="M3261" s="25"/>
      <c r="N3261" s="31"/>
      <c r="O3261" s="30"/>
      <c r="V3261" s="12"/>
      <c r="W3261" s="12"/>
      <c r="X3261" s="14"/>
      <c r="AB3261" s="25"/>
      <c r="AC3261" s="12"/>
      <c r="AD3261" s="12"/>
      <c r="AK3261" s="12"/>
      <c r="AL3261" s="30"/>
      <c r="AM3261" s="32"/>
      <c r="AQ3261" s="12"/>
      <c r="AR3261" s="12"/>
      <c r="AS3261" s="12"/>
      <c r="AZ3261" s="49"/>
      <c r="BA3261" s="30"/>
      <c r="BB3261" s="12"/>
      <c r="BF3261" s="12"/>
      <c r="BG3261" s="12"/>
      <c r="BH3261" s="12"/>
      <c r="BO3261" s="7"/>
      <c r="BP3261" s="7"/>
      <c r="BQ3261" s="7"/>
      <c r="BU3261" s="7"/>
      <c r="BV3261" s="7"/>
      <c r="BW3261" s="7"/>
      <c r="CD3261" s="7"/>
      <c r="CE3261" s="7"/>
      <c r="CF3261" s="7"/>
      <c r="CJ3261" s="7"/>
      <c r="CK3261" s="7"/>
      <c r="CL3261" s="7"/>
    </row>
    <row r="3262" spans="1:90">
      <c r="A3262" s="11"/>
      <c r="B3262" s="373"/>
      <c r="C3262" s="373"/>
      <c r="D3262" s="373"/>
      <c r="E3262" s="13"/>
      <c r="F3262" s="11"/>
      <c r="G3262" s="25"/>
      <c r="H3262" s="31"/>
      <c r="I3262" s="30"/>
      <c r="M3262" s="25"/>
      <c r="N3262" s="31"/>
      <c r="O3262" s="30"/>
      <c r="V3262" s="12"/>
      <c r="W3262" s="12"/>
      <c r="X3262" s="14"/>
      <c r="AB3262" s="25"/>
      <c r="AC3262" s="12"/>
      <c r="AD3262" s="12"/>
      <c r="AK3262" s="12"/>
      <c r="AL3262" s="30"/>
      <c r="AM3262" s="32"/>
      <c r="AQ3262" s="12"/>
      <c r="AR3262" s="12"/>
      <c r="AS3262" s="12"/>
      <c r="AZ3262" s="49"/>
      <c r="BA3262" s="30"/>
      <c r="BB3262" s="12"/>
      <c r="BF3262" s="12"/>
      <c r="BG3262" s="12"/>
      <c r="BH3262" s="12"/>
      <c r="BO3262" s="7"/>
      <c r="BP3262" s="7"/>
      <c r="BQ3262" s="7"/>
      <c r="BU3262" s="7"/>
      <c r="BV3262" s="7"/>
      <c r="BW3262" s="7"/>
      <c r="CD3262" s="7"/>
      <c r="CE3262" s="7"/>
      <c r="CF3262" s="7"/>
      <c r="CJ3262" s="7"/>
      <c r="CK3262" s="7"/>
      <c r="CL3262" s="7"/>
    </row>
    <row r="3263" spans="1:90">
      <c r="A3263" s="11"/>
      <c r="B3263" s="373"/>
      <c r="C3263" s="373"/>
      <c r="D3263" s="373"/>
      <c r="E3263" s="13"/>
      <c r="F3263" s="11"/>
      <c r="G3263" s="25"/>
      <c r="H3263" s="31"/>
      <c r="I3263" s="30"/>
      <c r="M3263" s="25"/>
      <c r="N3263" s="31"/>
      <c r="O3263" s="30"/>
      <c r="V3263" s="12"/>
      <c r="W3263" s="12"/>
      <c r="X3263" s="14"/>
      <c r="AB3263" s="25"/>
      <c r="AC3263" s="12"/>
      <c r="AD3263" s="12"/>
      <c r="AK3263" s="12"/>
      <c r="AL3263" s="30"/>
      <c r="AM3263" s="32"/>
      <c r="AQ3263" s="12"/>
      <c r="AR3263" s="12"/>
      <c r="AS3263" s="12"/>
      <c r="AZ3263" s="49"/>
      <c r="BA3263" s="30"/>
      <c r="BB3263" s="12"/>
      <c r="BF3263" s="12"/>
      <c r="BG3263" s="12"/>
      <c r="BH3263" s="12"/>
      <c r="BO3263" s="7"/>
      <c r="BP3263" s="7"/>
      <c r="BQ3263" s="7"/>
      <c r="BU3263" s="7"/>
      <c r="BV3263" s="7"/>
      <c r="BW3263" s="7"/>
      <c r="CD3263" s="7"/>
      <c r="CE3263" s="7"/>
      <c r="CF3263" s="7"/>
      <c r="CJ3263" s="7"/>
      <c r="CK3263" s="7"/>
      <c r="CL3263" s="7"/>
    </row>
    <row r="3264" spans="1:90">
      <c r="A3264" s="11"/>
      <c r="B3264" s="373"/>
      <c r="C3264" s="373"/>
      <c r="D3264" s="373"/>
      <c r="E3264" s="13"/>
      <c r="F3264" s="11"/>
      <c r="G3264" s="25"/>
      <c r="H3264" s="31"/>
      <c r="I3264" s="30"/>
      <c r="M3264" s="25"/>
      <c r="N3264" s="31"/>
      <c r="O3264" s="30"/>
      <c r="V3264" s="12"/>
      <c r="W3264" s="12"/>
      <c r="X3264" s="14"/>
      <c r="AB3264" s="25"/>
      <c r="AC3264" s="12"/>
      <c r="AD3264" s="12"/>
      <c r="AK3264" s="12"/>
      <c r="AL3264" s="30"/>
      <c r="AM3264" s="32"/>
      <c r="AQ3264" s="12"/>
      <c r="AR3264" s="12"/>
      <c r="AS3264" s="12"/>
      <c r="AZ3264" s="49"/>
      <c r="BA3264" s="30"/>
      <c r="BB3264" s="12"/>
      <c r="BF3264" s="12"/>
      <c r="BG3264" s="12"/>
      <c r="BH3264" s="12"/>
      <c r="BO3264" s="7"/>
      <c r="BP3264" s="7"/>
      <c r="BQ3264" s="7"/>
      <c r="BU3264" s="7"/>
      <c r="BV3264" s="7"/>
      <c r="BW3264" s="7"/>
      <c r="CD3264" s="7"/>
      <c r="CE3264" s="7"/>
      <c r="CF3264" s="7"/>
      <c r="CJ3264" s="7"/>
      <c r="CK3264" s="7"/>
      <c r="CL3264" s="7"/>
    </row>
    <row r="3265" spans="1:90">
      <c r="A3265" s="11"/>
      <c r="B3265" s="373"/>
      <c r="C3265" s="373"/>
      <c r="D3265" s="373"/>
      <c r="E3265" s="13"/>
      <c r="F3265" s="11"/>
      <c r="G3265" s="25"/>
      <c r="H3265" s="31"/>
      <c r="I3265" s="30"/>
      <c r="M3265" s="25"/>
      <c r="N3265" s="31"/>
      <c r="O3265" s="30"/>
      <c r="V3265" s="12"/>
      <c r="W3265" s="12"/>
      <c r="X3265" s="14"/>
      <c r="AB3265" s="25"/>
      <c r="AC3265" s="12"/>
      <c r="AD3265" s="12"/>
      <c r="AK3265" s="12"/>
      <c r="AL3265" s="30"/>
      <c r="AM3265" s="32"/>
      <c r="AQ3265" s="12"/>
      <c r="AR3265" s="12"/>
      <c r="AS3265" s="12"/>
      <c r="AZ3265" s="49"/>
      <c r="BA3265" s="30"/>
      <c r="BB3265" s="12"/>
      <c r="BF3265" s="12"/>
      <c r="BG3265" s="12"/>
      <c r="BH3265" s="12"/>
      <c r="BO3265" s="7"/>
      <c r="BP3265" s="7"/>
      <c r="BQ3265" s="7"/>
      <c r="BU3265" s="7"/>
      <c r="BV3265" s="7"/>
      <c r="BW3265" s="7"/>
      <c r="CD3265" s="7"/>
      <c r="CE3265" s="7"/>
      <c r="CF3265" s="7"/>
      <c r="CJ3265" s="7"/>
      <c r="CK3265" s="7"/>
      <c r="CL3265" s="7"/>
    </row>
    <row r="3266" spans="1:90">
      <c r="A3266" s="11"/>
      <c r="B3266" s="373"/>
      <c r="C3266" s="373"/>
      <c r="D3266" s="373"/>
      <c r="E3266" s="13"/>
      <c r="F3266" s="11"/>
      <c r="G3266" s="25"/>
      <c r="H3266" s="31"/>
      <c r="I3266" s="30"/>
      <c r="M3266" s="25"/>
      <c r="N3266" s="31"/>
      <c r="O3266" s="30"/>
      <c r="V3266" s="12"/>
      <c r="W3266" s="12"/>
      <c r="X3266" s="14"/>
      <c r="AB3266" s="25"/>
      <c r="AC3266" s="12"/>
      <c r="AD3266" s="12"/>
      <c r="AK3266" s="12"/>
      <c r="AL3266" s="30"/>
      <c r="AM3266" s="32"/>
      <c r="AQ3266" s="12"/>
      <c r="AR3266" s="12"/>
      <c r="AS3266" s="12"/>
      <c r="AZ3266" s="49"/>
      <c r="BA3266" s="30"/>
      <c r="BB3266" s="12"/>
      <c r="BF3266" s="12"/>
      <c r="BG3266" s="12"/>
      <c r="BH3266" s="12"/>
      <c r="BO3266" s="7"/>
      <c r="BP3266" s="7"/>
      <c r="BQ3266" s="7"/>
      <c r="BU3266" s="7"/>
      <c r="BV3266" s="7"/>
      <c r="BW3266" s="7"/>
      <c r="CD3266" s="7"/>
      <c r="CE3266" s="7"/>
      <c r="CF3266" s="7"/>
      <c r="CJ3266" s="7"/>
      <c r="CK3266" s="7"/>
      <c r="CL3266" s="7"/>
    </row>
    <row r="3267" spans="1:90">
      <c r="A3267" s="11"/>
      <c r="B3267" s="373"/>
      <c r="C3267" s="373"/>
      <c r="D3267" s="373"/>
      <c r="E3267" s="13"/>
      <c r="F3267" s="11"/>
      <c r="G3267" s="25"/>
      <c r="H3267" s="31"/>
      <c r="I3267" s="30"/>
      <c r="M3267" s="25"/>
      <c r="N3267" s="31"/>
      <c r="O3267" s="30"/>
      <c r="V3267" s="12"/>
      <c r="W3267" s="12"/>
      <c r="X3267" s="14"/>
      <c r="AB3267" s="25"/>
      <c r="AC3267" s="12"/>
      <c r="AD3267" s="12"/>
      <c r="AK3267" s="12"/>
      <c r="AL3267" s="30"/>
      <c r="AM3267" s="32"/>
      <c r="AQ3267" s="12"/>
      <c r="AR3267" s="12"/>
      <c r="AS3267" s="12"/>
      <c r="AZ3267" s="49"/>
      <c r="BA3267" s="30"/>
      <c r="BB3267" s="12"/>
      <c r="BF3267" s="12"/>
      <c r="BG3267" s="12"/>
      <c r="BH3267" s="12"/>
      <c r="BO3267" s="7"/>
      <c r="BP3267" s="7"/>
      <c r="BQ3267" s="7"/>
      <c r="BU3267" s="7"/>
      <c r="BV3267" s="7"/>
      <c r="BW3267" s="7"/>
      <c r="CD3267" s="7"/>
      <c r="CE3267" s="7"/>
      <c r="CF3267" s="7"/>
      <c r="CJ3267" s="7"/>
      <c r="CK3267" s="7"/>
      <c r="CL3267" s="7"/>
    </row>
    <row r="3268" spans="1:90">
      <c r="A3268" s="11"/>
      <c r="B3268" s="373"/>
      <c r="C3268" s="373"/>
      <c r="D3268" s="373"/>
      <c r="E3268" s="13"/>
      <c r="F3268" s="11"/>
      <c r="G3268" s="25"/>
      <c r="H3268" s="31"/>
      <c r="I3268" s="30"/>
      <c r="M3268" s="25"/>
      <c r="N3268" s="31"/>
      <c r="O3268" s="30"/>
      <c r="V3268" s="12"/>
      <c r="W3268" s="12"/>
      <c r="X3268" s="14"/>
      <c r="AB3268" s="25"/>
      <c r="AC3268" s="12"/>
      <c r="AD3268" s="12"/>
      <c r="AK3268" s="12"/>
      <c r="AL3268" s="30"/>
      <c r="AM3268" s="32"/>
      <c r="AQ3268" s="12"/>
      <c r="AR3268" s="12"/>
      <c r="AS3268" s="12"/>
      <c r="AZ3268" s="49"/>
      <c r="BA3268" s="30"/>
      <c r="BB3268" s="12"/>
      <c r="BF3268" s="12"/>
      <c r="BG3268" s="12"/>
      <c r="BH3268" s="12"/>
      <c r="BO3268" s="7"/>
      <c r="BP3268" s="7"/>
      <c r="BQ3268" s="7"/>
      <c r="BU3268" s="7"/>
      <c r="BV3268" s="7"/>
      <c r="BW3268" s="7"/>
      <c r="CD3268" s="7"/>
      <c r="CE3268" s="7"/>
      <c r="CF3268" s="7"/>
      <c r="CJ3268" s="7"/>
      <c r="CK3268" s="7"/>
      <c r="CL3268" s="7"/>
    </row>
    <row r="3269" spans="1:90">
      <c r="A3269" s="11"/>
      <c r="B3269" s="373"/>
      <c r="C3269" s="373"/>
      <c r="D3269" s="373"/>
      <c r="E3269" s="13"/>
      <c r="F3269" s="11"/>
      <c r="G3269" s="25"/>
      <c r="H3269" s="31"/>
      <c r="I3269" s="30"/>
      <c r="M3269" s="25"/>
      <c r="N3269" s="31"/>
      <c r="O3269" s="30"/>
      <c r="V3269" s="12"/>
      <c r="W3269" s="12"/>
      <c r="X3269" s="14"/>
      <c r="AB3269" s="25"/>
      <c r="AC3269" s="12"/>
      <c r="AD3269" s="12"/>
      <c r="AK3269" s="12"/>
      <c r="AL3269" s="30"/>
      <c r="AM3269" s="32"/>
      <c r="AQ3269" s="12"/>
      <c r="AR3269" s="12"/>
      <c r="AS3269" s="12"/>
      <c r="AZ3269" s="49"/>
      <c r="BA3269" s="30"/>
      <c r="BB3269" s="12"/>
      <c r="BF3269" s="12"/>
      <c r="BG3269" s="12"/>
      <c r="BH3269" s="12"/>
      <c r="BO3269" s="7"/>
      <c r="BP3269" s="7"/>
      <c r="BQ3269" s="7"/>
      <c r="BU3269" s="7"/>
      <c r="BV3269" s="7"/>
      <c r="BW3269" s="7"/>
      <c r="CD3269" s="7"/>
      <c r="CE3269" s="7"/>
      <c r="CF3269" s="7"/>
      <c r="CJ3269" s="7"/>
      <c r="CK3269" s="7"/>
      <c r="CL3269" s="7"/>
    </row>
    <row r="3270" spans="1:90">
      <c r="A3270" s="11"/>
      <c r="B3270" s="373"/>
      <c r="C3270" s="373"/>
      <c r="D3270" s="373"/>
      <c r="E3270" s="13"/>
      <c r="F3270" s="11"/>
      <c r="G3270" s="25"/>
      <c r="H3270" s="31"/>
      <c r="I3270" s="30"/>
      <c r="M3270" s="25"/>
      <c r="N3270" s="31"/>
      <c r="O3270" s="30"/>
      <c r="V3270" s="12"/>
      <c r="W3270" s="12"/>
      <c r="X3270" s="14"/>
      <c r="AB3270" s="25"/>
      <c r="AC3270" s="12"/>
      <c r="AD3270" s="12"/>
      <c r="AK3270" s="12"/>
      <c r="AL3270" s="30"/>
      <c r="AM3270" s="32"/>
      <c r="AQ3270" s="12"/>
      <c r="AR3270" s="12"/>
      <c r="AS3270" s="12"/>
      <c r="AZ3270" s="49"/>
      <c r="BA3270" s="30"/>
      <c r="BB3270" s="12"/>
      <c r="BF3270" s="12"/>
      <c r="BG3270" s="12"/>
      <c r="BH3270" s="12"/>
      <c r="BO3270" s="7"/>
      <c r="BP3270" s="7"/>
      <c r="BQ3270" s="7"/>
      <c r="BU3270" s="7"/>
      <c r="BV3270" s="7"/>
      <c r="BW3270" s="7"/>
      <c r="CD3270" s="7"/>
      <c r="CE3270" s="7"/>
      <c r="CF3270" s="7"/>
      <c r="CJ3270" s="7"/>
      <c r="CK3270" s="7"/>
      <c r="CL3270" s="7"/>
    </row>
    <row r="3271" spans="1:90">
      <c r="A3271" s="11"/>
      <c r="B3271" s="373"/>
      <c r="C3271" s="373"/>
      <c r="D3271" s="373"/>
      <c r="E3271" s="13"/>
      <c r="F3271" s="11"/>
      <c r="G3271" s="25"/>
      <c r="H3271" s="31"/>
      <c r="I3271" s="30"/>
      <c r="M3271" s="25"/>
      <c r="N3271" s="31"/>
      <c r="O3271" s="30"/>
      <c r="V3271" s="12"/>
      <c r="W3271" s="12"/>
      <c r="X3271" s="14"/>
      <c r="AB3271" s="25"/>
      <c r="AC3271" s="12"/>
      <c r="AD3271" s="12"/>
      <c r="AK3271" s="12"/>
      <c r="AL3271" s="30"/>
      <c r="AM3271" s="32"/>
      <c r="AQ3271" s="12"/>
      <c r="AR3271" s="12"/>
      <c r="AS3271" s="12"/>
      <c r="AZ3271" s="49"/>
      <c r="BA3271" s="30"/>
      <c r="BB3271" s="12"/>
      <c r="BF3271" s="12"/>
      <c r="BG3271" s="12"/>
      <c r="BH3271" s="12"/>
      <c r="BO3271" s="7"/>
      <c r="BP3271" s="7"/>
      <c r="BQ3271" s="7"/>
      <c r="BU3271" s="7"/>
      <c r="BV3271" s="7"/>
      <c r="BW3271" s="7"/>
      <c r="CD3271" s="7"/>
      <c r="CE3271" s="7"/>
      <c r="CF3271" s="7"/>
      <c r="CJ3271" s="7"/>
      <c r="CK3271" s="7"/>
      <c r="CL3271" s="7"/>
    </row>
    <row r="3272" spans="1:90">
      <c r="A3272" s="11"/>
      <c r="B3272" s="373"/>
      <c r="C3272" s="373"/>
      <c r="D3272" s="373"/>
      <c r="E3272" s="13"/>
      <c r="F3272" s="11"/>
      <c r="G3272" s="25"/>
      <c r="H3272" s="31"/>
      <c r="I3272" s="30"/>
      <c r="M3272" s="25"/>
      <c r="N3272" s="31"/>
      <c r="O3272" s="30"/>
      <c r="V3272" s="12"/>
      <c r="W3272" s="12"/>
      <c r="X3272" s="14"/>
      <c r="AB3272" s="25"/>
      <c r="AC3272" s="12"/>
      <c r="AD3272" s="12"/>
      <c r="AK3272" s="12"/>
      <c r="AL3272" s="30"/>
      <c r="AM3272" s="32"/>
      <c r="AQ3272" s="12"/>
      <c r="AR3272" s="12"/>
      <c r="AS3272" s="12"/>
      <c r="AZ3272" s="49"/>
      <c r="BA3272" s="30"/>
      <c r="BB3272" s="12"/>
      <c r="BF3272" s="12"/>
      <c r="BG3272" s="12"/>
      <c r="BH3272" s="12"/>
      <c r="BO3272" s="7"/>
      <c r="BP3272" s="7"/>
      <c r="BQ3272" s="7"/>
      <c r="BU3272" s="7"/>
      <c r="BV3272" s="7"/>
      <c r="BW3272" s="7"/>
      <c r="CD3272" s="7"/>
      <c r="CE3272" s="7"/>
      <c r="CF3272" s="7"/>
      <c r="CJ3272" s="7"/>
      <c r="CK3272" s="7"/>
      <c r="CL3272" s="7"/>
    </row>
    <row r="3273" spans="1:90">
      <c r="A3273" s="11"/>
      <c r="B3273" s="373"/>
      <c r="C3273" s="373"/>
      <c r="D3273" s="373"/>
      <c r="E3273" s="13"/>
      <c r="F3273" s="11"/>
      <c r="G3273" s="25"/>
      <c r="H3273" s="31"/>
      <c r="I3273" s="30"/>
      <c r="M3273" s="25"/>
      <c r="N3273" s="31"/>
      <c r="O3273" s="30"/>
      <c r="V3273" s="12"/>
      <c r="W3273" s="12"/>
      <c r="X3273" s="14"/>
      <c r="AB3273" s="25"/>
      <c r="AC3273" s="12"/>
      <c r="AD3273" s="12"/>
      <c r="AK3273" s="12"/>
      <c r="AL3273" s="30"/>
      <c r="AM3273" s="32"/>
      <c r="AQ3273" s="12"/>
      <c r="AR3273" s="12"/>
      <c r="AS3273" s="12"/>
      <c r="AZ3273" s="49"/>
      <c r="BA3273" s="30"/>
      <c r="BB3273" s="12"/>
      <c r="BF3273" s="12"/>
      <c r="BG3273" s="12"/>
      <c r="BH3273" s="12"/>
      <c r="BO3273" s="7"/>
      <c r="BP3273" s="7"/>
      <c r="BQ3273" s="7"/>
      <c r="BU3273" s="7"/>
      <c r="BV3273" s="7"/>
      <c r="BW3273" s="7"/>
      <c r="CD3273" s="7"/>
      <c r="CE3273" s="7"/>
      <c r="CF3273" s="7"/>
      <c r="CJ3273" s="7"/>
      <c r="CK3273" s="7"/>
      <c r="CL3273" s="7"/>
    </row>
    <row r="3274" spans="1:90">
      <c r="A3274" s="11"/>
      <c r="B3274" s="373"/>
      <c r="C3274" s="373"/>
      <c r="D3274" s="373"/>
      <c r="E3274" s="13"/>
      <c r="F3274" s="11"/>
      <c r="G3274" s="25"/>
      <c r="H3274" s="31"/>
      <c r="I3274" s="30"/>
      <c r="M3274" s="25"/>
      <c r="N3274" s="31"/>
      <c r="O3274" s="30"/>
      <c r="V3274" s="12"/>
      <c r="W3274" s="12"/>
      <c r="X3274" s="14"/>
      <c r="AB3274" s="25"/>
      <c r="AC3274" s="12"/>
      <c r="AD3274" s="12"/>
      <c r="AK3274" s="12"/>
      <c r="AL3274" s="30"/>
      <c r="AM3274" s="32"/>
      <c r="AQ3274" s="12"/>
      <c r="AR3274" s="12"/>
      <c r="AS3274" s="12"/>
      <c r="AZ3274" s="49"/>
      <c r="BA3274" s="30"/>
      <c r="BB3274" s="12"/>
      <c r="BF3274" s="12"/>
      <c r="BG3274" s="12"/>
      <c r="BH3274" s="12"/>
      <c r="BO3274" s="7"/>
      <c r="BP3274" s="7"/>
      <c r="BQ3274" s="7"/>
      <c r="BU3274" s="7"/>
      <c r="BV3274" s="7"/>
      <c r="BW3274" s="7"/>
      <c r="CD3274" s="7"/>
      <c r="CE3274" s="7"/>
      <c r="CF3274" s="7"/>
      <c r="CJ3274" s="7"/>
      <c r="CK3274" s="7"/>
      <c r="CL3274" s="7"/>
    </row>
    <row r="3275" spans="1:90">
      <c r="A3275" s="11"/>
      <c r="B3275" s="373"/>
      <c r="C3275" s="373"/>
      <c r="D3275" s="373"/>
      <c r="E3275" s="13"/>
      <c r="F3275" s="11"/>
      <c r="G3275" s="25"/>
      <c r="H3275" s="31"/>
      <c r="I3275" s="30"/>
      <c r="M3275" s="25"/>
      <c r="N3275" s="31"/>
      <c r="O3275" s="30"/>
      <c r="V3275" s="12"/>
      <c r="W3275" s="12"/>
      <c r="X3275" s="14"/>
      <c r="AB3275" s="25"/>
      <c r="AC3275" s="12"/>
      <c r="AD3275" s="12"/>
      <c r="AK3275" s="12"/>
      <c r="AL3275" s="30"/>
      <c r="AM3275" s="32"/>
      <c r="AQ3275" s="12"/>
      <c r="AR3275" s="12"/>
      <c r="AS3275" s="12"/>
      <c r="AZ3275" s="49"/>
      <c r="BA3275" s="30"/>
      <c r="BB3275" s="12"/>
      <c r="BF3275" s="12"/>
      <c r="BG3275" s="12"/>
      <c r="BH3275" s="12"/>
      <c r="BO3275" s="7"/>
      <c r="BP3275" s="7"/>
      <c r="BQ3275" s="7"/>
      <c r="BU3275" s="7"/>
      <c r="BV3275" s="7"/>
      <c r="BW3275" s="7"/>
      <c r="CD3275" s="7"/>
      <c r="CE3275" s="7"/>
      <c r="CF3275" s="7"/>
      <c r="CJ3275" s="7"/>
      <c r="CK3275" s="7"/>
      <c r="CL3275" s="7"/>
    </row>
    <row r="3276" spans="1:90">
      <c r="A3276" s="11"/>
      <c r="B3276" s="373"/>
      <c r="C3276" s="373"/>
      <c r="D3276" s="373"/>
      <c r="E3276" s="13"/>
      <c r="F3276" s="11"/>
      <c r="G3276" s="25"/>
      <c r="H3276" s="31"/>
      <c r="I3276" s="30"/>
      <c r="M3276" s="25"/>
      <c r="N3276" s="31"/>
      <c r="O3276" s="30"/>
      <c r="V3276" s="12"/>
      <c r="W3276" s="12"/>
      <c r="X3276" s="14"/>
      <c r="AB3276" s="25"/>
      <c r="AC3276" s="12"/>
      <c r="AD3276" s="12"/>
      <c r="AK3276" s="12"/>
      <c r="AL3276" s="30"/>
      <c r="AM3276" s="32"/>
      <c r="AQ3276" s="12"/>
      <c r="AR3276" s="12"/>
      <c r="AS3276" s="12"/>
      <c r="AZ3276" s="49"/>
      <c r="BA3276" s="30"/>
      <c r="BB3276" s="12"/>
      <c r="BF3276" s="12"/>
      <c r="BG3276" s="12"/>
      <c r="BH3276" s="12"/>
      <c r="BO3276" s="7"/>
      <c r="BP3276" s="7"/>
      <c r="BQ3276" s="7"/>
      <c r="BU3276" s="7"/>
      <c r="BV3276" s="7"/>
      <c r="BW3276" s="7"/>
      <c r="CD3276" s="7"/>
      <c r="CE3276" s="7"/>
      <c r="CF3276" s="7"/>
      <c r="CJ3276" s="7"/>
      <c r="CK3276" s="7"/>
      <c r="CL3276" s="7"/>
    </row>
    <row r="3277" spans="1:90">
      <c r="A3277" s="11"/>
      <c r="B3277" s="373"/>
      <c r="C3277" s="373"/>
      <c r="D3277" s="373"/>
      <c r="E3277" s="13"/>
      <c r="F3277" s="11"/>
      <c r="G3277" s="25"/>
      <c r="H3277" s="31"/>
      <c r="I3277" s="30"/>
      <c r="M3277" s="25"/>
      <c r="N3277" s="31"/>
      <c r="O3277" s="30"/>
      <c r="V3277" s="12"/>
      <c r="W3277" s="12"/>
      <c r="X3277" s="14"/>
      <c r="AB3277" s="25"/>
      <c r="AC3277" s="12"/>
      <c r="AD3277" s="12"/>
      <c r="AK3277" s="12"/>
      <c r="AL3277" s="30"/>
      <c r="AM3277" s="32"/>
      <c r="AQ3277" s="12"/>
      <c r="AR3277" s="12"/>
      <c r="AS3277" s="12"/>
      <c r="AZ3277" s="49"/>
      <c r="BA3277" s="30"/>
      <c r="BB3277" s="12"/>
      <c r="BF3277" s="12"/>
      <c r="BG3277" s="12"/>
      <c r="BH3277" s="12"/>
      <c r="BO3277" s="7"/>
      <c r="BP3277" s="7"/>
      <c r="BQ3277" s="7"/>
      <c r="BU3277" s="7"/>
      <c r="BV3277" s="7"/>
      <c r="BW3277" s="7"/>
      <c r="CD3277" s="7"/>
      <c r="CE3277" s="7"/>
      <c r="CF3277" s="7"/>
      <c r="CJ3277" s="7"/>
      <c r="CK3277" s="7"/>
      <c r="CL3277" s="7"/>
    </row>
    <row r="3278" spans="1:90">
      <c r="A3278" s="11"/>
      <c r="B3278" s="373"/>
      <c r="C3278" s="373"/>
      <c r="D3278" s="373"/>
      <c r="E3278" s="13"/>
      <c r="F3278" s="11"/>
      <c r="G3278" s="25"/>
      <c r="H3278" s="31"/>
      <c r="I3278" s="30"/>
      <c r="M3278" s="25"/>
      <c r="N3278" s="31"/>
      <c r="O3278" s="30"/>
      <c r="V3278" s="12"/>
      <c r="W3278" s="12"/>
      <c r="X3278" s="14"/>
      <c r="AB3278" s="25"/>
      <c r="AC3278" s="12"/>
      <c r="AD3278" s="12"/>
      <c r="AK3278" s="12"/>
      <c r="AL3278" s="30"/>
      <c r="AM3278" s="32"/>
      <c r="AQ3278" s="12"/>
      <c r="AR3278" s="12"/>
      <c r="AS3278" s="12"/>
      <c r="AZ3278" s="49"/>
      <c r="BA3278" s="30"/>
      <c r="BB3278" s="12"/>
      <c r="BF3278" s="12"/>
      <c r="BG3278" s="12"/>
      <c r="BH3278" s="12"/>
      <c r="BO3278" s="7"/>
      <c r="BP3278" s="7"/>
      <c r="BQ3278" s="7"/>
      <c r="BU3278" s="7"/>
      <c r="BV3278" s="7"/>
      <c r="BW3278" s="7"/>
      <c r="CD3278" s="7"/>
      <c r="CE3278" s="7"/>
      <c r="CF3278" s="7"/>
      <c r="CJ3278" s="7"/>
      <c r="CK3278" s="7"/>
      <c r="CL3278" s="7"/>
    </row>
    <row r="3279" spans="1:90">
      <c r="A3279" s="11"/>
      <c r="B3279" s="373"/>
      <c r="C3279" s="373"/>
      <c r="D3279" s="373"/>
      <c r="E3279" s="13"/>
      <c r="F3279" s="11"/>
      <c r="G3279" s="25"/>
      <c r="H3279" s="31"/>
      <c r="I3279" s="30"/>
      <c r="M3279" s="25"/>
      <c r="N3279" s="31"/>
      <c r="O3279" s="30"/>
      <c r="V3279" s="12"/>
      <c r="W3279" s="12"/>
      <c r="X3279" s="14"/>
      <c r="AB3279" s="25"/>
      <c r="AC3279" s="12"/>
      <c r="AD3279" s="12"/>
      <c r="AK3279" s="12"/>
      <c r="AL3279" s="30"/>
      <c r="AM3279" s="32"/>
      <c r="AQ3279" s="12"/>
      <c r="AR3279" s="12"/>
      <c r="AS3279" s="12"/>
      <c r="AZ3279" s="49"/>
      <c r="BA3279" s="30"/>
      <c r="BB3279" s="12"/>
      <c r="BF3279" s="12"/>
      <c r="BG3279" s="12"/>
      <c r="BH3279" s="12"/>
      <c r="BO3279" s="7"/>
      <c r="BP3279" s="7"/>
      <c r="BQ3279" s="7"/>
      <c r="BU3279" s="7"/>
      <c r="BV3279" s="7"/>
      <c r="BW3279" s="7"/>
      <c r="CD3279" s="7"/>
      <c r="CE3279" s="7"/>
      <c r="CF3279" s="7"/>
      <c r="CJ3279" s="7"/>
      <c r="CK3279" s="7"/>
      <c r="CL3279" s="7"/>
    </row>
    <row r="3280" spans="1:90">
      <c r="A3280" s="11"/>
      <c r="B3280" s="373"/>
      <c r="C3280" s="373"/>
      <c r="D3280" s="373"/>
      <c r="E3280" s="13"/>
      <c r="F3280" s="11"/>
      <c r="G3280" s="25"/>
      <c r="H3280" s="31"/>
      <c r="I3280" s="30"/>
      <c r="M3280" s="25"/>
      <c r="N3280" s="31"/>
      <c r="O3280" s="30"/>
      <c r="V3280" s="12"/>
      <c r="W3280" s="12"/>
      <c r="X3280" s="14"/>
      <c r="AB3280" s="25"/>
      <c r="AC3280" s="12"/>
      <c r="AD3280" s="12"/>
      <c r="AK3280" s="12"/>
      <c r="AL3280" s="30"/>
      <c r="AM3280" s="32"/>
      <c r="AQ3280" s="12"/>
      <c r="AR3280" s="12"/>
      <c r="AS3280" s="12"/>
      <c r="AZ3280" s="49"/>
      <c r="BA3280" s="30"/>
      <c r="BB3280" s="12"/>
      <c r="BF3280" s="12"/>
      <c r="BG3280" s="12"/>
      <c r="BH3280" s="12"/>
      <c r="BO3280" s="7"/>
      <c r="BP3280" s="7"/>
      <c r="BQ3280" s="7"/>
      <c r="BU3280" s="7"/>
      <c r="BV3280" s="7"/>
      <c r="BW3280" s="7"/>
      <c r="CD3280" s="7"/>
      <c r="CE3280" s="7"/>
      <c r="CF3280" s="7"/>
      <c r="CJ3280" s="7"/>
      <c r="CK3280" s="7"/>
      <c r="CL3280" s="7"/>
    </row>
    <row r="3281" spans="1:90">
      <c r="A3281" s="11"/>
      <c r="B3281" s="373"/>
      <c r="C3281" s="373"/>
      <c r="D3281" s="373"/>
      <c r="E3281" s="13"/>
      <c r="F3281" s="11"/>
      <c r="G3281" s="25"/>
      <c r="H3281" s="31"/>
      <c r="I3281" s="30"/>
      <c r="M3281" s="25"/>
      <c r="N3281" s="31"/>
      <c r="O3281" s="30"/>
      <c r="V3281" s="12"/>
      <c r="W3281" s="12"/>
      <c r="X3281" s="14"/>
      <c r="AB3281" s="25"/>
      <c r="AC3281" s="12"/>
      <c r="AD3281" s="12"/>
      <c r="AK3281" s="12"/>
      <c r="AL3281" s="30"/>
      <c r="AM3281" s="32"/>
      <c r="AQ3281" s="12"/>
      <c r="AR3281" s="12"/>
      <c r="AS3281" s="12"/>
      <c r="AZ3281" s="49"/>
      <c r="BA3281" s="30"/>
      <c r="BB3281" s="12"/>
      <c r="BF3281" s="12"/>
      <c r="BG3281" s="12"/>
      <c r="BH3281" s="12"/>
      <c r="BO3281" s="7"/>
      <c r="BP3281" s="7"/>
      <c r="BQ3281" s="7"/>
      <c r="BU3281" s="7"/>
      <c r="BV3281" s="7"/>
      <c r="BW3281" s="7"/>
      <c r="CD3281" s="7"/>
      <c r="CE3281" s="7"/>
      <c r="CF3281" s="7"/>
      <c r="CJ3281" s="7"/>
      <c r="CK3281" s="7"/>
      <c r="CL3281" s="7"/>
    </row>
    <row r="3282" spans="1:90">
      <c r="A3282" s="11"/>
      <c r="B3282" s="373"/>
      <c r="C3282" s="373"/>
      <c r="D3282" s="373"/>
      <c r="E3282" s="13"/>
      <c r="F3282" s="11"/>
      <c r="G3282" s="25"/>
      <c r="H3282" s="31"/>
      <c r="I3282" s="30"/>
      <c r="M3282" s="25"/>
      <c r="N3282" s="31"/>
      <c r="O3282" s="30"/>
      <c r="V3282" s="12"/>
      <c r="W3282" s="12"/>
      <c r="X3282" s="14"/>
      <c r="AB3282" s="25"/>
      <c r="AC3282" s="12"/>
      <c r="AD3282" s="12"/>
      <c r="AK3282" s="12"/>
      <c r="AL3282" s="30"/>
      <c r="AM3282" s="32"/>
      <c r="AQ3282" s="12"/>
      <c r="AR3282" s="12"/>
      <c r="AS3282" s="12"/>
      <c r="AZ3282" s="49"/>
      <c r="BA3282" s="30"/>
      <c r="BB3282" s="12"/>
      <c r="BF3282" s="12"/>
      <c r="BG3282" s="12"/>
      <c r="BH3282" s="12"/>
      <c r="BO3282" s="7"/>
      <c r="BP3282" s="7"/>
      <c r="BQ3282" s="7"/>
      <c r="BU3282" s="7"/>
      <c r="BV3282" s="7"/>
      <c r="BW3282" s="7"/>
      <c r="CD3282" s="7"/>
      <c r="CE3282" s="7"/>
      <c r="CF3282" s="7"/>
      <c r="CJ3282" s="7"/>
      <c r="CK3282" s="7"/>
      <c r="CL3282" s="7"/>
    </row>
    <row r="3283" spans="1:90">
      <c r="A3283" s="11"/>
      <c r="B3283" s="373"/>
      <c r="C3283" s="373"/>
      <c r="D3283" s="373"/>
      <c r="E3283" s="13"/>
      <c r="F3283" s="11"/>
      <c r="G3283" s="25"/>
      <c r="H3283" s="31"/>
      <c r="I3283" s="30"/>
      <c r="M3283" s="25"/>
      <c r="N3283" s="31"/>
      <c r="O3283" s="30"/>
      <c r="V3283" s="12"/>
      <c r="W3283" s="12"/>
      <c r="X3283" s="14"/>
      <c r="AB3283" s="25"/>
      <c r="AC3283" s="12"/>
      <c r="AD3283" s="12"/>
      <c r="AK3283" s="12"/>
      <c r="AL3283" s="30"/>
      <c r="AM3283" s="32"/>
      <c r="AQ3283" s="12"/>
      <c r="AR3283" s="12"/>
      <c r="AS3283" s="12"/>
      <c r="AZ3283" s="49"/>
      <c r="BA3283" s="30"/>
      <c r="BB3283" s="12"/>
      <c r="BF3283" s="12"/>
      <c r="BG3283" s="12"/>
      <c r="BH3283" s="12"/>
      <c r="BO3283" s="7"/>
      <c r="BP3283" s="7"/>
      <c r="BQ3283" s="7"/>
      <c r="BU3283" s="7"/>
      <c r="BV3283" s="7"/>
      <c r="BW3283" s="7"/>
      <c r="CD3283" s="7"/>
      <c r="CE3283" s="7"/>
      <c r="CF3283" s="7"/>
      <c r="CJ3283" s="7"/>
      <c r="CK3283" s="7"/>
      <c r="CL3283" s="7"/>
    </row>
    <row r="3284" spans="1:90">
      <c r="A3284" s="11"/>
      <c r="B3284" s="373"/>
      <c r="C3284" s="373"/>
      <c r="D3284" s="373"/>
      <c r="E3284" s="13"/>
      <c r="F3284" s="11"/>
      <c r="G3284" s="25"/>
      <c r="H3284" s="31"/>
      <c r="I3284" s="30"/>
      <c r="M3284" s="25"/>
      <c r="N3284" s="31"/>
      <c r="O3284" s="30"/>
      <c r="V3284" s="12"/>
      <c r="W3284" s="12"/>
      <c r="X3284" s="14"/>
      <c r="AB3284" s="25"/>
      <c r="AC3284" s="12"/>
      <c r="AD3284" s="12"/>
      <c r="AK3284" s="12"/>
      <c r="AL3284" s="30"/>
      <c r="AM3284" s="32"/>
      <c r="AQ3284" s="12"/>
      <c r="AR3284" s="12"/>
      <c r="AS3284" s="12"/>
      <c r="AZ3284" s="49"/>
      <c r="BA3284" s="30"/>
      <c r="BB3284" s="12"/>
      <c r="BF3284" s="12"/>
      <c r="BG3284" s="12"/>
      <c r="BH3284" s="12"/>
      <c r="BO3284" s="7"/>
      <c r="BP3284" s="7"/>
      <c r="BQ3284" s="7"/>
      <c r="BU3284" s="7"/>
      <c r="BV3284" s="7"/>
      <c r="BW3284" s="7"/>
      <c r="CD3284" s="7"/>
      <c r="CE3284" s="7"/>
      <c r="CF3284" s="7"/>
      <c r="CJ3284" s="7"/>
      <c r="CK3284" s="7"/>
      <c r="CL3284" s="7"/>
    </row>
    <row r="3285" spans="1:90">
      <c r="A3285" s="11"/>
      <c r="B3285" s="373"/>
      <c r="C3285" s="373"/>
      <c r="D3285" s="373"/>
      <c r="E3285" s="13"/>
      <c r="F3285" s="11"/>
      <c r="G3285" s="25"/>
      <c r="H3285" s="31"/>
      <c r="I3285" s="30"/>
      <c r="M3285" s="25"/>
      <c r="N3285" s="31"/>
      <c r="O3285" s="30"/>
      <c r="V3285" s="12"/>
      <c r="W3285" s="12"/>
      <c r="X3285" s="14"/>
      <c r="AB3285" s="25"/>
      <c r="AC3285" s="12"/>
      <c r="AD3285" s="12"/>
      <c r="AK3285" s="12"/>
      <c r="AL3285" s="30"/>
      <c r="AM3285" s="32"/>
      <c r="AQ3285" s="12"/>
      <c r="AR3285" s="12"/>
      <c r="AS3285" s="12"/>
      <c r="AZ3285" s="49"/>
      <c r="BA3285" s="30"/>
      <c r="BB3285" s="12"/>
      <c r="BF3285" s="12"/>
      <c r="BG3285" s="12"/>
      <c r="BH3285" s="12"/>
      <c r="BO3285" s="7"/>
      <c r="BP3285" s="7"/>
      <c r="BQ3285" s="7"/>
      <c r="BU3285" s="7"/>
      <c r="BV3285" s="7"/>
      <c r="BW3285" s="7"/>
      <c r="CD3285" s="7"/>
      <c r="CE3285" s="7"/>
      <c r="CF3285" s="7"/>
      <c r="CJ3285" s="7"/>
      <c r="CK3285" s="7"/>
      <c r="CL3285" s="7"/>
    </row>
    <row r="3286" spans="1:90">
      <c r="A3286" s="11"/>
      <c r="B3286" s="373"/>
      <c r="C3286" s="373"/>
      <c r="D3286" s="373"/>
      <c r="E3286" s="13"/>
      <c r="F3286" s="11"/>
      <c r="G3286" s="25"/>
      <c r="H3286" s="31"/>
      <c r="I3286" s="30"/>
      <c r="M3286" s="25"/>
      <c r="N3286" s="31"/>
      <c r="O3286" s="30"/>
      <c r="V3286" s="12"/>
      <c r="W3286" s="12"/>
      <c r="X3286" s="14"/>
      <c r="AB3286" s="25"/>
      <c r="AC3286" s="12"/>
      <c r="AD3286" s="12"/>
      <c r="AK3286" s="12"/>
      <c r="AL3286" s="30"/>
      <c r="AM3286" s="32"/>
      <c r="AQ3286" s="12"/>
      <c r="AR3286" s="12"/>
      <c r="AS3286" s="12"/>
      <c r="AZ3286" s="49"/>
      <c r="BA3286" s="30"/>
      <c r="BB3286" s="12"/>
      <c r="BF3286" s="12"/>
      <c r="BG3286" s="12"/>
      <c r="BH3286" s="12"/>
      <c r="BO3286" s="7"/>
      <c r="BP3286" s="7"/>
      <c r="BQ3286" s="7"/>
      <c r="BU3286" s="7"/>
      <c r="BV3286" s="7"/>
      <c r="BW3286" s="7"/>
      <c r="CD3286" s="7"/>
      <c r="CE3286" s="7"/>
      <c r="CF3286" s="7"/>
      <c r="CJ3286" s="7"/>
      <c r="CK3286" s="7"/>
      <c r="CL3286" s="7"/>
    </row>
    <row r="3287" spans="1:90">
      <c r="A3287" s="11"/>
      <c r="B3287" s="373"/>
      <c r="C3287" s="373"/>
      <c r="D3287" s="373"/>
      <c r="E3287" s="13"/>
      <c r="F3287" s="11"/>
      <c r="G3287" s="25"/>
      <c r="H3287" s="31"/>
      <c r="I3287" s="30"/>
      <c r="M3287" s="25"/>
      <c r="N3287" s="31"/>
      <c r="O3287" s="30"/>
      <c r="V3287" s="12"/>
      <c r="W3287" s="12"/>
      <c r="X3287" s="14"/>
      <c r="AB3287" s="25"/>
      <c r="AC3287" s="12"/>
      <c r="AD3287" s="12"/>
      <c r="AK3287" s="12"/>
      <c r="AL3287" s="30"/>
      <c r="AM3287" s="32"/>
      <c r="AQ3287" s="12"/>
      <c r="AR3287" s="12"/>
      <c r="AS3287" s="12"/>
      <c r="AZ3287" s="49"/>
      <c r="BA3287" s="30"/>
      <c r="BB3287" s="12"/>
      <c r="BF3287" s="12"/>
      <c r="BG3287" s="12"/>
      <c r="BH3287" s="12"/>
      <c r="BO3287" s="7"/>
      <c r="BP3287" s="7"/>
      <c r="BQ3287" s="7"/>
      <c r="BU3287" s="7"/>
      <c r="BV3287" s="7"/>
      <c r="BW3287" s="7"/>
      <c r="CD3287" s="7"/>
      <c r="CE3287" s="7"/>
      <c r="CF3287" s="7"/>
      <c r="CJ3287" s="7"/>
      <c r="CK3287" s="7"/>
      <c r="CL3287" s="7"/>
    </row>
    <row r="3288" spans="1:90">
      <c r="A3288" s="11"/>
      <c r="B3288" s="373"/>
      <c r="C3288" s="373"/>
      <c r="D3288" s="373"/>
      <c r="E3288" s="13"/>
      <c r="F3288" s="11"/>
      <c r="G3288" s="25"/>
      <c r="H3288" s="31"/>
      <c r="I3288" s="30"/>
      <c r="M3288" s="25"/>
      <c r="N3288" s="31"/>
      <c r="O3288" s="30"/>
      <c r="V3288" s="12"/>
      <c r="W3288" s="12"/>
      <c r="X3288" s="14"/>
      <c r="AB3288" s="25"/>
      <c r="AC3288" s="12"/>
      <c r="AD3288" s="12"/>
      <c r="AK3288" s="12"/>
      <c r="AL3288" s="30"/>
      <c r="AM3288" s="32"/>
      <c r="AQ3288" s="12"/>
      <c r="AR3288" s="12"/>
      <c r="AS3288" s="12"/>
      <c r="AZ3288" s="49"/>
      <c r="BA3288" s="30"/>
      <c r="BB3288" s="12"/>
      <c r="BF3288" s="12"/>
      <c r="BG3288" s="12"/>
      <c r="BH3288" s="12"/>
      <c r="BO3288" s="7"/>
      <c r="BP3288" s="7"/>
      <c r="BQ3288" s="7"/>
      <c r="BU3288" s="7"/>
      <c r="BV3288" s="7"/>
      <c r="BW3288" s="7"/>
      <c r="CD3288" s="7"/>
      <c r="CE3288" s="7"/>
      <c r="CF3288" s="7"/>
      <c r="CJ3288" s="7"/>
      <c r="CK3288" s="7"/>
      <c r="CL3288" s="7"/>
    </row>
    <row r="3289" spans="1:90">
      <c r="A3289" s="11"/>
      <c r="B3289" s="373"/>
      <c r="C3289" s="373"/>
      <c r="D3289" s="373"/>
      <c r="E3289" s="13"/>
      <c r="F3289" s="11"/>
      <c r="G3289" s="25"/>
      <c r="H3289" s="31"/>
      <c r="I3289" s="30"/>
      <c r="M3289" s="25"/>
      <c r="N3289" s="31"/>
      <c r="O3289" s="30"/>
      <c r="V3289" s="12"/>
      <c r="W3289" s="12"/>
      <c r="X3289" s="14"/>
      <c r="AB3289" s="25"/>
      <c r="AC3289" s="12"/>
      <c r="AD3289" s="12"/>
      <c r="AK3289" s="12"/>
      <c r="AL3289" s="30"/>
      <c r="AM3289" s="32"/>
      <c r="AQ3289" s="12"/>
      <c r="AR3289" s="12"/>
      <c r="AS3289" s="12"/>
      <c r="AZ3289" s="49"/>
      <c r="BA3289" s="30"/>
      <c r="BB3289" s="12"/>
      <c r="BF3289" s="12"/>
      <c r="BG3289" s="12"/>
      <c r="BH3289" s="12"/>
      <c r="BO3289" s="7"/>
      <c r="BP3289" s="7"/>
      <c r="BQ3289" s="7"/>
      <c r="BU3289" s="7"/>
      <c r="BV3289" s="7"/>
      <c r="BW3289" s="7"/>
      <c r="CD3289" s="7"/>
      <c r="CE3289" s="7"/>
      <c r="CF3289" s="7"/>
      <c r="CJ3289" s="7"/>
      <c r="CK3289" s="7"/>
      <c r="CL3289" s="7"/>
    </row>
    <row r="3290" spans="1:90">
      <c r="A3290" s="11"/>
      <c r="B3290" s="373"/>
      <c r="C3290" s="373"/>
      <c r="D3290" s="373"/>
      <c r="E3290" s="13"/>
      <c r="F3290" s="11"/>
      <c r="G3290" s="25"/>
      <c r="H3290" s="31"/>
      <c r="I3290" s="30"/>
      <c r="M3290" s="25"/>
      <c r="N3290" s="31"/>
      <c r="O3290" s="30"/>
      <c r="V3290" s="12"/>
      <c r="W3290" s="12"/>
      <c r="X3290" s="14"/>
      <c r="AB3290" s="25"/>
      <c r="AC3290" s="12"/>
      <c r="AD3290" s="12"/>
      <c r="AK3290" s="12"/>
      <c r="AL3290" s="30"/>
      <c r="AM3290" s="32"/>
      <c r="AQ3290" s="12"/>
      <c r="AR3290" s="12"/>
      <c r="AS3290" s="12"/>
      <c r="AZ3290" s="49"/>
      <c r="BA3290" s="30"/>
      <c r="BB3290" s="12"/>
      <c r="BF3290" s="12"/>
      <c r="BG3290" s="12"/>
      <c r="BH3290" s="12"/>
      <c r="BO3290" s="7"/>
      <c r="BP3290" s="7"/>
      <c r="BQ3290" s="7"/>
      <c r="BU3290" s="7"/>
      <c r="BV3290" s="7"/>
      <c r="BW3290" s="7"/>
      <c r="CD3290" s="7"/>
      <c r="CE3290" s="7"/>
      <c r="CF3290" s="7"/>
      <c r="CJ3290" s="7"/>
      <c r="CK3290" s="7"/>
      <c r="CL3290" s="7"/>
    </row>
    <row r="3291" spans="1:90">
      <c r="A3291" s="11"/>
      <c r="B3291" s="373"/>
      <c r="C3291" s="373"/>
      <c r="D3291" s="373"/>
      <c r="E3291" s="13"/>
      <c r="F3291" s="11"/>
      <c r="G3291" s="25"/>
      <c r="H3291" s="31"/>
      <c r="I3291" s="30"/>
      <c r="M3291" s="25"/>
      <c r="N3291" s="31"/>
      <c r="O3291" s="30"/>
      <c r="V3291" s="12"/>
      <c r="W3291" s="12"/>
      <c r="X3291" s="14"/>
      <c r="AB3291" s="25"/>
      <c r="AC3291" s="12"/>
      <c r="AD3291" s="12"/>
      <c r="AK3291" s="12"/>
      <c r="AL3291" s="30"/>
      <c r="AM3291" s="32"/>
      <c r="AQ3291" s="12"/>
      <c r="AR3291" s="12"/>
      <c r="AS3291" s="12"/>
      <c r="AZ3291" s="49"/>
      <c r="BA3291" s="30"/>
      <c r="BB3291" s="12"/>
      <c r="BF3291" s="12"/>
      <c r="BG3291" s="12"/>
      <c r="BH3291" s="12"/>
      <c r="BO3291" s="7"/>
      <c r="BP3291" s="7"/>
      <c r="BQ3291" s="7"/>
      <c r="BU3291" s="7"/>
      <c r="BV3291" s="7"/>
      <c r="BW3291" s="7"/>
      <c r="CD3291" s="7"/>
      <c r="CE3291" s="7"/>
      <c r="CF3291" s="7"/>
      <c r="CJ3291" s="7"/>
      <c r="CK3291" s="7"/>
      <c r="CL3291" s="7"/>
    </row>
    <row r="3292" spans="1:90">
      <c r="A3292" s="11"/>
      <c r="B3292" s="373"/>
      <c r="C3292" s="373"/>
      <c r="D3292" s="373"/>
      <c r="E3292" s="13"/>
      <c r="F3292" s="11"/>
      <c r="G3292" s="25"/>
      <c r="H3292" s="31"/>
      <c r="I3292" s="30"/>
      <c r="M3292" s="25"/>
      <c r="N3292" s="31"/>
      <c r="O3292" s="30"/>
      <c r="V3292" s="12"/>
      <c r="W3292" s="12"/>
      <c r="X3292" s="14"/>
      <c r="AB3292" s="25"/>
      <c r="AC3292" s="12"/>
      <c r="AD3292" s="12"/>
      <c r="AK3292" s="12"/>
      <c r="AL3292" s="30"/>
      <c r="AM3292" s="32"/>
      <c r="AQ3292" s="12"/>
      <c r="AR3292" s="12"/>
      <c r="AS3292" s="12"/>
      <c r="AZ3292" s="49"/>
      <c r="BA3292" s="30"/>
      <c r="BB3292" s="12"/>
      <c r="BF3292" s="12"/>
      <c r="BG3292" s="12"/>
      <c r="BH3292" s="12"/>
      <c r="BO3292" s="7"/>
      <c r="BP3292" s="7"/>
      <c r="BQ3292" s="7"/>
      <c r="BU3292" s="7"/>
      <c r="BV3292" s="7"/>
      <c r="BW3292" s="7"/>
      <c r="CD3292" s="7"/>
      <c r="CE3292" s="7"/>
      <c r="CF3292" s="7"/>
      <c r="CJ3292" s="7"/>
      <c r="CK3292" s="7"/>
      <c r="CL3292" s="7"/>
    </row>
    <row r="3293" spans="1:90">
      <c r="A3293" s="11"/>
      <c r="B3293" s="373"/>
      <c r="C3293" s="373"/>
      <c r="D3293" s="373"/>
      <c r="E3293" s="13"/>
      <c r="F3293" s="11"/>
      <c r="G3293" s="25"/>
      <c r="H3293" s="31"/>
      <c r="I3293" s="30"/>
      <c r="M3293" s="25"/>
      <c r="N3293" s="31"/>
      <c r="O3293" s="30"/>
      <c r="V3293" s="12"/>
      <c r="W3293" s="12"/>
      <c r="X3293" s="14"/>
      <c r="AB3293" s="25"/>
      <c r="AC3293" s="12"/>
      <c r="AD3293" s="12"/>
      <c r="AK3293" s="12"/>
      <c r="AL3293" s="30"/>
      <c r="AM3293" s="32"/>
      <c r="AQ3293" s="12"/>
      <c r="AR3293" s="12"/>
      <c r="AS3293" s="12"/>
      <c r="AZ3293" s="49"/>
      <c r="BA3293" s="30"/>
      <c r="BB3293" s="12"/>
      <c r="BF3293" s="12"/>
      <c r="BG3293" s="12"/>
      <c r="BH3293" s="12"/>
      <c r="BO3293" s="7"/>
      <c r="BP3293" s="7"/>
      <c r="BQ3293" s="7"/>
      <c r="BU3293" s="7"/>
      <c r="BV3293" s="7"/>
      <c r="BW3293" s="7"/>
      <c r="CD3293" s="7"/>
      <c r="CE3293" s="7"/>
      <c r="CF3293" s="7"/>
      <c r="CJ3293" s="7"/>
      <c r="CK3293" s="7"/>
      <c r="CL3293" s="7"/>
    </row>
    <row r="3294" spans="1:90">
      <c r="A3294" s="11"/>
      <c r="B3294" s="373"/>
      <c r="C3294" s="373"/>
      <c r="D3294" s="373"/>
      <c r="E3294" s="13"/>
      <c r="F3294" s="11"/>
      <c r="G3294" s="25"/>
      <c r="H3294" s="31"/>
      <c r="I3294" s="30"/>
      <c r="M3294" s="25"/>
      <c r="N3294" s="31"/>
      <c r="O3294" s="30"/>
      <c r="V3294" s="12"/>
      <c r="W3294" s="12"/>
      <c r="X3294" s="14"/>
      <c r="AB3294" s="25"/>
      <c r="AC3294" s="12"/>
      <c r="AD3294" s="12"/>
      <c r="AK3294" s="12"/>
      <c r="AL3294" s="30"/>
      <c r="AM3294" s="32"/>
      <c r="AQ3294" s="12"/>
      <c r="AR3294" s="12"/>
      <c r="AS3294" s="12"/>
      <c r="AZ3294" s="49"/>
      <c r="BA3294" s="30"/>
      <c r="BB3294" s="12"/>
      <c r="BF3294" s="12"/>
      <c r="BG3294" s="12"/>
      <c r="BH3294" s="12"/>
      <c r="BO3294" s="7"/>
      <c r="BP3294" s="7"/>
      <c r="BQ3294" s="7"/>
      <c r="BU3294" s="7"/>
      <c r="BV3294" s="7"/>
      <c r="BW3294" s="7"/>
      <c r="CD3294" s="7"/>
      <c r="CE3294" s="7"/>
      <c r="CF3294" s="7"/>
      <c r="CJ3294" s="7"/>
      <c r="CK3294" s="7"/>
      <c r="CL3294" s="7"/>
    </row>
    <row r="3295" spans="1:90">
      <c r="A3295" s="11"/>
      <c r="B3295" s="373"/>
      <c r="C3295" s="373"/>
      <c r="D3295" s="373"/>
      <c r="E3295" s="13"/>
      <c r="F3295" s="11"/>
      <c r="G3295" s="25"/>
      <c r="H3295" s="31"/>
      <c r="I3295" s="30"/>
      <c r="M3295" s="25"/>
      <c r="N3295" s="31"/>
      <c r="O3295" s="30"/>
      <c r="V3295" s="12"/>
      <c r="W3295" s="12"/>
      <c r="X3295" s="14"/>
      <c r="AB3295" s="25"/>
      <c r="AC3295" s="12"/>
      <c r="AD3295" s="12"/>
      <c r="AK3295" s="12"/>
      <c r="AL3295" s="30"/>
      <c r="AM3295" s="32"/>
      <c r="AQ3295" s="12"/>
      <c r="AR3295" s="12"/>
      <c r="AS3295" s="12"/>
      <c r="AZ3295" s="49"/>
      <c r="BA3295" s="30"/>
      <c r="BB3295" s="12"/>
      <c r="BF3295" s="12"/>
      <c r="BG3295" s="12"/>
      <c r="BH3295" s="12"/>
      <c r="BO3295" s="7"/>
      <c r="BP3295" s="7"/>
      <c r="BQ3295" s="7"/>
      <c r="BU3295" s="7"/>
      <c r="BV3295" s="7"/>
      <c r="BW3295" s="7"/>
      <c r="CD3295" s="7"/>
      <c r="CE3295" s="7"/>
      <c r="CF3295" s="7"/>
      <c r="CJ3295" s="7"/>
      <c r="CK3295" s="7"/>
      <c r="CL3295" s="7"/>
    </row>
    <row r="3296" spans="1:90">
      <c r="A3296" s="11"/>
      <c r="B3296" s="373"/>
      <c r="C3296" s="373"/>
      <c r="D3296" s="373"/>
      <c r="E3296" s="13"/>
      <c r="F3296" s="11"/>
      <c r="G3296" s="25"/>
      <c r="H3296" s="31"/>
      <c r="I3296" s="30"/>
      <c r="M3296" s="25"/>
      <c r="N3296" s="31"/>
      <c r="O3296" s="30"/>
      <c r="V3296" s="12"/>
      <c r="W3296" s="12"/>
      <c r="X3296" s="14"/>
      <c r="AB3296" s="25"/>
      <c r="AC3296" s="12"/>
      <c r="AD3296" s="12"/>
      <c r="AK3296" s="12"/>
      <c r="AL3296" s="30"/>
      <c r="AM3296" s="32"/>
      <c r="AQ3296" s="12"/>
      <c r="AR3296" s="12"/>
      <c r="AS3296" s="12"/>
      <c r="AZ3296" s="49"/>
      <c r="BA3296" s="30"/>
      <c r="BB3296" s="12"/>
      <c r="BF3296" s="12"/>
      <c r="BG3296" s="12"/>
      <c r="BH3296" s="12"/>
      <c r="BO3296" s="7"/>
      <c r="BP3296" s="7"/>
      <c r="BQ3296" s="7"/>
      <c r="BU3296" s="7"/>
      <c r="BV3296" s="7"/>
      <c r="BW3296" s="7"/>
      <c r="CD3296" s="7"/>
      <c r="CE3296" s="7"/>
      <c r="CF3296" s="7"/>
      <c r="CJ3296" s="7"/>
      <c r="CK3296" s="7"/>
      <c r="CL3296" s="7"/>
    </row>
    <row r="3297" spans="1:90">
      <c r="A3297" s="11"/>
      <c r="B3297" s="373"/>
      <c r="C3297" s="373"/>
      <c r="D3297" s="373"/>
      <c r="E3297" s="13"/>
      <c r="F3297" s="11"/>
      <c r="G3297" s="25"/>
      <c r="H3297" s="31"/>
      <c r="I3297" s="30"/>
      <c r="M3297" s="25"/>
      <c r="N3297" s="31"/>
      <c r="O3297" s="30"/>
      <c r="V3297" s="12"/>
      <c r="W3297" s="12"/>
      <c r="X3297" s="14"/>
      <c r="AB3297" s="25"/>
      <c r="AC3297" s="12"/>
      <c r="AD3297" s="12"/>
      <c r="AK3297" s="12"/>
      <c r="AL3297" s="30"/>
      <c r="AM3297" s="32"/>
      <c r="AQ3297" s="12"/>
      <c r="AR3297" s="12"/>
      <c r="AS3297" s="12"/>
      <c r="AZ3297" s="49"/>
      <c r="BA3297" s="30"/>
      <c r="BB3297" s="12"/>
      <c r="BF3297" s="12"/>
      <c r="BG3297" s="12"/>
      <c r="BH3297" s="12"/>
      <c r="BO3297" s="7"/>
      <c r="BP3297" s="7"/>
      <c r="BQ3297" s="7"/>
      <c r="BU3297" s="7"/>
      <c r="BV3297" s="7"/>
      <c r="BW3297" s="7"/>
      <c r="CD3297" s="7"/>
      <c r="CE3297" s="7"/>
      <c r="CF3297" s="7"/>
      <c r="CJ3297" s="7"/>
      <c r="CK3297" s="7"/>
      <c r="CL3297" s="7"/>
    </row>
    <row r="3298" spans="1:90">
      <c r="A3298" s="11"/>
      <c r="B3298" s="373"/>
      <c r="C3298" s="373"/>
      <c r="D3298" s="373"/>
      <c r="E3298" s="13"/>
      <c r="F3298" s="11"/>
      <c r="G3298" s="25"/>
      <c r="H3298" s="31"/>
      <c r="I3298" s="30"/>
      <c r="M3298" s="25"/>
      <c r="N3298" s="31"/>
      <c r="O3298" s="30"/>
      <c r="V3298" s="12"/>
      <c r="W3298" s="12"/>
      <c r="X3298" s="14"/>
      <c r="AB3298" s="25"/>
      <c r="AC3298" s="12"/>
      <c r="AD3298" s="12"/>
      <c r="AK3298" s="12"/>
      <c r="AL3298" s="30"/>
      <c r="AM3298" s="32"/>
      <c r="AQ3298" s="12"/>
      <c r="AR3298" s="12"/>
      <c r="AS3298" s="12"/>
      <c r="AZ3298" s="49"/>
      <c r="BA3298" s="30"/>
      <c r="BB3298" s="12"/>
      <c r="BF3298" s="12"/>
      <c r="BG3298" s="12"/>
      <c r="BH3298" s="12"/>
      <c r="BO3298" s="7"/>
      <c r="BP3298" s="7"/>
      <c r="BQ3298" s="7"/>
      <c r="BU3298" s="7"/>
      <c r="BV3298" s="7"/>
      <c r="BW3298" s="7"/>
      <c r="CD3298" s="7"/>
      <c r="CE3298" s="7"/>
      <c r="CF3298" s="7"/>
      <c r="CJ3298" s="7"/>
      <c r="CK3298" s="7"/>
      <c r="CL3298" s="7"/>
    </row>
    <row r="3299" spans="1:90">
      <c r="A3299" s="11"/>
      <c r="B3299" s="373"/>
      <c r="C3299" s="373"/>
      <c r="D3299" s="373"/>
      <c r="E3299" s="13"/>
      <c r="F3299" s="11"/>
      <c r="G3299" s="25"/>
      <c r="H3299" s="31"/>
      <c r="I3299" s="30"/>
      <c r="M3299" s="25"/>
      <c r="N3299" s="31"/>
      <c r="O3299" s="30"/>
      <c r="V3299" s="12"/>
      <c r="W3299" s="12"/>
      <c r="X3299" s="14"/>
      <c r="AB3299" s="25"/>
      <c r="AC3299" s="12"/>
      <c r="AD3299" s="12"/>
      <c r="AK3299" s="12"/>
      <c r="AL3299" s="30"/>
      <c r="AM3299" s="32"/>
      <c r="AQ3299" s="12"/>
      <c r="AR3299" s="12"/>
      <c r="AS3299" s="12"/>
      <c r="AZ3299" s="49"/>
      <c r="BA3299" s="30"/>
      <c r="BB3299" s="12"/>
      <c r="BF3299" s="12"/>
      <c r="BG3299" s="12"/>
      <c r="BH3299" s="12"/>
      <c r="BO3299" s="7"/>
      <c r="BP3299" s="7"/>
      <c r="BQ3299" s="7"/>
      <c r="BU3299" s="7"/>
      <c r="BV3299" s="7"/>
      <c r="BW3299" s="7"/>
      <c r="CD3299" s="7"/>
      <c r="CE3299" s="7"/>
      <c r="CF3299" s="7"/>
      <c r="CJ3299" s="7"/>
      <c r="CK3299" s="7"/>
      <c r="CL3299" s="7"/>
    </row>
    <row r="3300" spans="1:90">
      <c r="A3300" s="11"/>
      <c r="B3300" s="373"/>
      <c r="C3300" s="373"/>
      <c r="D3300" s="373"/>
      <c r="E3300" s="13"/>
      <c r="F3300" s="11"/>
      <c r="G3300" s="25"/>
      <c r="H3300" s="31"/>
      <c r="I3300" s="30"/>
      <c r="M3300" s="25"/>
      <c r="N3300" s="31"/>
      <c r="O3300" s="30"/>
      <c r="V3300" s="12"/>
      <c r="W3300" s="12"/>
      <c r="X3300" s="14"/>
      <c r="AB3300" s="25"/>
      <c r="AC3300" s="12"/>
      <c r="AD3300" s="12"/>
      <c r="AK3300" s="12"/>
      <c r="AL3300" s="30"/>
      <c r="AM3300" s="32"/>
      <c r="AQ3300" s="12"/>
      <c r="AR3300" s="12"/>
      <c r="AS3300" s="12"/>
      <c r="AZ3300" s="49"/>
      <c r="BA3300" s="30"/>
      <c r="BB3300" s="12"/>
      <c r="BF3300" s="12"/>
      <c r="BG3300" s="12"/>
      <c r="BH3300" s="12"/>
      <c r="BO3300" s="7"/>
      <c r="BP3300" s="7"/>
      <c r="BQ3300" s="7"/>
      <c r="BU3300" s="7"/>
      <c r="BV3300" s="7"/>
      <c r="BW3300" s="7"/>
      <c r="CD3300" s="7"/>
      <c r="CE3300" s="7"/>
      <c r="CF3300" s="7"/>
      <c r="CJ3300" s="7"/>
      <c r="CK3300" s="7"/>
      <c r="CL3300" s="7"/>
    </row>
    <row r="3301" spans="1:90">
      <c r="A3301" s="11"/>
      <c r="B3301" s="373"/>
      <c r="C3301" s="373"/>
      <c r="D3301" s="373"/>
      <c r="E3301" s="13"/>
      <c r="F3301" s="11"/>
      <c r="G3301" s="25"/>
      <c r="H3301" s="31"/>
      <c r="I3301" s="30"/>
      <c r="M3301" s="25"/>
      <c r="N3301" s="31"/>
      <c r="O3301" s="30"/>
      <c r="V3301" s="12"/>
      <c r="W3301" s="12"/>
      <c r="X3301" s="14"/>
      <c r="AB3301" s="25"/>
      <c r="AC3301" s="12"/>
      <c r="AD3301" s="12"/>
      <c r="AK3301" s="12"/>
      <c r="AL3301" s="30"/>
      <c r="AM3301" s="32"/>
      <c r="AQ3301" s="12"/>
      <c r="AR3301" s="12"/>
      <c r="AS3301" s="12"/>
      <c r="AZ3301" s="49"/>
      <c r="BA3301" s="30"/>
      <c r="BB3301" s="12"/>
      <c r="BF3301" s="12"/>
      <c r="BG3301" s="12"/>
      <c r="BH3301" s="12"/>
      <c r="BO3301" s="7"/>
      <c r="BP3301" s="7"/>
      <c r="BQ3301" s="7"/>
      <c r="BU3301" s="7"/>
      <c r="BV3301" s="7"/>
      <c r="BW3301" s="7"/>
      <c r="CD3301" s="7"/>
      <c r="CE3301" s="7"/>
      <c r="CF3301" s="7"/>
      <c r="CJ3301" s="7"/>
      <c r="CK3301" s="7"/>
      <c r="CL3301" s="7"/>
    </row>
    <row r="3302" spans="1:90">
      <c r="A3302" s="11"/>
      <c r="B3302" s="373"/>
      <c r="C3302" s="373"/>
      <c r="D3302" s="373"/>
      <c r="E3302" s="13"/>
      <c r="F3302" s="11"/>
      <c r="G3302" s="25"/>
      <c r="H3302" s="31"/>
      <c r="I3302" s="30"/>
      <c r="M3302" s="25"/>
      <c r="N3302" s="31"/>
      <c r="O3302" s="30"/>
      <c r="V3302" s="12"/>
      <c r="W3302" s="12"/>
      <c r="X3302" s="14"/>
      <c r="AB3302" s="25"/>
      <c r="AC3302" s="12"/>
      <c r="AD3302" s="12"/>
      <c r="AK3302" s="12"/>
      <c r="AL3302" s="30"/>
      <c r="AM3302" s="32"/>
      <c r="AQ3302" s="12"/>
      <c r="AR3302" s="12"/>
      <c r="AS3302" s="12"/>
      <c r="AZ3302" s="49"/>
      <c r="BA3302" s="30"/>
      <c r="BB3302" s="12"/>
      <c r="BF3302" s="12"/>
      <c r="BG3302" s="12"/>
      <c r="BH3302" s="12"/>
      <c r="BO3302" s="7"/>
      <c r="BP3302" s="7"/>
      <c r="BQ3302" s="7"/>
      <c r="BU3302" s="7"/>
      <c r="BV3302" s="7"/>
      <c r="BW3302" s="7"/>
      <c r="CD3302" s="7"/>
      <c r="CE3302" s="7"/>
      <c r="CF3302" s="7"/>
      <c r="CJ3302" s="7"/>
      <c r="CK3302" s="7"/>
      <c r="CL3302" s="7"/>
    </row>
    <row r="3303" spans="1:90">
      <c r="A3303" s="11"/>
      <c r="B3303" s="373"/>
      <c r="C3303" s="373"/>
      <c r="D3303" s="373"/>
      <c r="E3303" s="13"/>
      <c r="F3303" s="11"/>
      <c r="G3303" s="25"/>
      <c r="H3303" s="31"/>
      <c r="I3303" s="30"/>
      <c r="M3303" s="25"/>
      <c r="N3303" s="31"/>
      <c r="O3303" s="30"/>
      <c r="V3303" s="12"/>
      <c r="W3303" s="12"/>
      <c r="X3303" s="14"/>
      <c r="AB3303" s="25"/>
      <c r="AC3303" s="12"/>
      <c r="AD3303" s="12"/>
      <c r="AK3303" s="12"/>
      <c r="AL3303" s="30"/>
      <c r="AM3303" s="32"/>
      <c r="AQ3303" s="12"/>
      <c r="AR3303" s="12"/>
      <c r="AS3303" s="12"/>
      <c r="AZ3303" s="49"/>
      <c r="BA3303" s="30"/>
      <c r="BB3303" s="12"/>
      <c r="BF3303" s="12"/>
      <c r="BG3303" s="12"/>
      <c r="BH3303" s="12"/>
      <c r="BO3303" s="7"/>
      <c r="BP3303" s="7"/>
      <c r="BQ3303" s="7"/>
      <c r="BU3303" s="7"/>
      <c r="BV3303" s="7"/>
      <c r="BW3303" s="7"/>
      <c r="CD3303" s="7"/>
      <c r="CE3303" s="7"/>
      <c r="CF3303" s="7"/>
      <c r="CJ3303" s="7"/>
      <c r="CK3303" s="7"/>
      <c r="CL3303" s="7"/>
    </row>
    <row r="3304" spans="1:90">
      <c r="A3304" s="11"/>
      <c r="B3304" s="373"/>
      <c r="C3304" s="373"/>
      <c r="D3304" s="373"/>
      <c r="E3304" s="13"/>
      <c r="F3304" s="11"/>
      <c r="G3304" s="25"/>
      <c r="H3304" s="31"/>
      <c r="I3304" s="30"/>
      <c r="M3304" s="25"/>
      <c r="N3304" s="31"/>
      <c r="O3304" s="30"/>
      <c r="V3304" s="12"/>
      <c r="W3304" s="12"/>
      <c r="X3304" s="14"/>
      <c r="AB3304" s="25"/>
      <c r="AC3304" s="12"/>
      <c r="AD3304" s="12"/>
      <c r="AK3304" s="12"/>
      <c r="AL3304" s="30"/>
      <c r="AM3304" s="32"/>
      <c r="AQ3304" s="12"/>
      <c r="AR3304" s="12"/>
      <c r="AS3304" s="12"/>
      <c r="AZ3304" s="49"/>
      <c r="BA3304" s="30"/>
      <c r="BB3304" s="12"/>
      <c r="BF3304" s="12"/>
      <c r="BG3304" s="12"/>
      <c r="BH3304" s="12"/>
      <c r="BO3304" s="7"/>
      <c r="BP3304" s="7"/>
      <c r="BQ3304" s="7"/>
      <c r="BU3304" s="7"/>
      <c r="BV3304" s="7"/>
      <c r="BW3304" s="7"/>
      <c r="CD3304" s="7"/>
      <c r="CE3304" s="7"/>
      <c r="CF3304" s="7"/>
      <c r="CJ3304" s="7"/>
      <c r="CK3304" s="7"/>
      <c r="CL3304" s="7"/>
    </row>
    <row r="3305" spans="1:90">
      <c r="A3305" s="11"/>
      <c r="B3305" s="373"/>
      <c r="C3305" s="373"/>
      <c r="D3305" s="373"/>
      <c r="E3305" s="13"/>
      <c r="F3305" s="11"/>
      <c r="G3305" s="25"/>
      <c r="H3305" s="31"/>
      <c r="I3305" s="30"/>
      <c r="M3305" s="25"/>
      <c r="N3305" s="31"/>
      <c r="O3305" s="30"/>
      <c r="V3305" s="12"/>
      <c r="W3305" s="12"/>
      <c r="X3305" s="14"/>
      <c r="AB3305" s="25"/>
      <c r="AC3305" s="12"/>
      <c r="AD3305" s="12"/>
      <c r="AK3305" s="12"/>
      <c r="AL3305" s="30"/>
      <c r="AM3305" s="32"/>
      <c r="AQ3305" s="12"/>
      <c r="AR3305" s="12"/>
      <c r="AS3305" s="12"/>
      <c r="AZ3305" s="49"/>
      <c r="BA3305" s="30"/>
      <c r="BB3305" s="12"/>
      <c r="BF3305" s="12"/>
      <c r="BG3305" s="12"/>
      <c r="BH3305" s="12"/>
      <c r="BO3305" s="7"/>
      <c r="BP3305" s="7"/>
      <c r="BQ3305" s="7"/>
      <c r="BU3305" s="7"/>
      <c r="BV3305" s="7"/>
      <c r="BW3305" s="7"/>
      <c r="CD3305" s="7"/>
      <c r="CE3305" s="7"/>
      <c r="CF3305" s="7"/>
      <c r="CJ3305" s="7"/>
      <c r="CK3305" s="7"/>
      <c r="CL3305" s="7"/>
    </row>
    <row r="3306" spans="1:90">
      <c r="A3306" s="11"/>
      <c r="B3306" s="373"/>
      <c r="C3306" s="373"/>
      <c r="D3306" s="373"/>
      <c r="E3306" s="13"/>
      <c r="F3306" s="11"/>
      <c r="G3306" s="25"/>
      <c r="H3306" s="31"/>
      <c r="I3306" s="30"/>
      <c r="M3306" s="25"/>
      <c r="N3306" s="31"/>
      <c r="O3306" s="30"/>
      <c r="V3306" s="12"/>
      <c r="W3306" s="12"/>
      <c r="X3306" s="14"/>
      <c r="AB3306" s="25"/>
      <c r="AC3306" s="12"/>
      <c r="AD3306" s="12"/>
      <c r="AK3306" s="12"/>
      <c r="AL3306" s="30"/>
      <c r="AM3306" s="32"/>
      <c r="AQ3306" s="12"/>
      <c r="AR3306" s="12"/>
      <c r="AS3306" s="12"/>
      <c r="AZ3306" s="49"/>
      <c r="BA3306" s="30"/>
      <c r="BB3306" s="12"/>
      <c r="BF3306" s="12"/>
      <c r="BG3306" s="12"/>
      <c r="BH3306" s="12"/>
      <c r="BO3306" s="7"/>
      <c r="BP3306" s="7"/>
      <c r="BQ3306" s="7"/>
      <c r="BU3306" s="7"/>
      <c r="BV3306" s="7"/>
      <c r="BW3306" s="7"/>
      <c r="CD3306" s="7"/>
      <c r="CE3306" s="7"/>
      <c r="CF3306" s="7"/>
      <c r="CJ3306" s="7"/>
      <c r="CK3306" s="7"/>
      <c r="CL3306" s="7"/>
    </row>
    <row r="3307" spans="1:90">
      <c r="A3307" s="11"/>
      <c r="B3307" s="373"/>
      <c r="C3307" s="373"/>
      <c r="D3307" s="373"/>
      <c r="E3307" s="13"/>
      <c r="F3307" s="11"/>
      <c r="G3307" s="25"/>
      <c r="H3307" s="31"/>
      <c r="I3307" s="30"/>
      <c r="M3307" s="25"/>
      <c r="N3307" s="31"/>
      <c r="O3307" s="30"/>
      <c r="V3307" s="12"/>
      <c r="W3307" s="12"/>
      <c r="X3307" s="14"/>
      <c r="AB3307" s="25"/>
      <c r="AC3307" s="12"/>
      <c r="AD3307" s="12"/>
      <c r="AK3307" s="12"/>
      <c r="AL3307" s="30"/>
      <c r="AM3307" s="32"/>
      <c r="AQ3307" s="12"/>
      <c r="AR3307" s="12"/>
      <c r="AS3307" s="12"/>
      <c r="AZ3307" s="49"/>
      <c r="BA3307" s="30"/>
      <c r="BB3307" s="12"/>
      <c r="BF3307" s="12"/>
      <c r="BG3307" s="12"/>
      <c r="BH3307" s="12"/>
      <c r="BO3307" s="7"/>
      <c r="BP3307" s="7"/>
      <c r="BQ3307" s="7"/>
      <c r="BU3307" s="7"/>
      <c r="BV3307" s="7"/>
      <c r="BW3307" s="7"/>
      <c r="CD3307" s="7"/>
      <c r="CE3307" s="7"/>
      <c r="CF3307" s="7"/>
      <c r="CJ3307" s="7"/>
      <c r="CK3307" s="7"/>
      <c r="CL3307" s="7"/>
    </row>
    <row r="3308" spans="1:90">
      <c r="A3308" s="11"/>
      <c r="B3308" s="373"/>
      <c r="C3308" s="373"/>
      <c r="D3308" s="373"/>
      <c r="E3308" s="13"/>
      <c r="F3308" s="11"/>
      <c r="G3308" s="25"/>
      <c r="H3308" s="31"/>
      <c r="I3308" s="30"/>
      <c r="M3308" s="25"/>
      <c r="N3308" s="31"/>
      <c r="O3308" s="30"/>
      <c r="V3308" s="12"/>
      <c r="W3308" s="12"/>
      <c r="X3308" s="14"/>
      <c r="AB3308" s="25"/>
      <c r="AC3308" s="12"/>
      <c r="AD3308" s="12"/>
      <c r="AK3308" s="12"/>
      <c r="AL3308" s="30"/>
      <c r="AM3308" s="32"/>
      <c r="AQ3308" s="12"/>
      <c r="AR3308" s="12"/>
      <c r="AS3308" s="12"/>
      <c r="AZ3308" s="49"/>
      <c r="BA3308" s="30"/>
      <c r="BB3308" s="12"/>
      <c r="BF3308" s="12"/>
      <c r="BG3308" s="12"/>
      <c r="BH3308" s="12"/>
      <c r="BO3308" s="7"/>
      <c r="BP3308" s="7"/>
      <c r="BQ3308" s="7"/>
      <c r="BU3308" s="7"/>
      <c r="BV3308" s="7"/>
      <c r="BW3308" s="7"/>
      <c r="CD3308" s="7"/>
      <c r="CE3308" s="7"/>
      <c r="CF3308" s="7"/>
      <c r="CJ3308" s="7"/>
      <c r="CK3308" s="7"/>
      <c r="CL3308" s="7"/>
    </row>
    <row r="3309" spans="1:90">
      <c r="A3309" s="11"/>
      <c r="B3309" s="373"/>
      <c r="C3309" s="373"/>
      <c r="D3309" s="373"/>
      <c r="E3309" s="13"/>
      <c r="F3309" s="11"/>
      <c r="G3309" s="25"/>
      <c r="H3309" s="31"/>
      <c r="I3309" s="30"/>
      <c r="M3309" s="25"/>
      <c r="N3309" s="31"/>
      <c r="O3309" s="30"/>
      <c r="V3309" s="12"/>
      <c r="W3309" s="12"/>
      <c r="X3309" s="14"/>
      <c r="AB3309" s="25"/>
      <c r="AC3309" s="12"/>
      <c r="AD3309" s="12"/>
      <c r="AK3309" s="12"/>
      <c r="AL3309" s="30"/>
      <c r="AM3309" s="32"/>
      <c r="AQ3309" s="12"/>
      <c r="AR3309" s="12"/>
      <c r="AS3309" s="12"/>
      <c r="AZ3309" s="49"/>
      <c r="BA3309" s="30"/>
      <c r="BB3309" s="12"/>
      <c r="BF3309" s="12"/>
      <c r="BG3309" s="12"/>
      <c r="BH3309" s="12"/>
      <c r="BO3309" s="7"/>
      <c r="BP3309" s="7"/>
      <c r="BQ3309" s="7"/>
      <c r="BU3309" s="7"/>
      <c r="BV3309" s="7"/>
      <c r="BW3309" s="7"/>
      <c r="CD3309" s="7"/>
      <c r="CE3309" s="7"/>
      <c r="CF3309" s="7"/>
      <c r="CJ3309" s="7"/>
      <c r="CK3309" s="7"/>
      <c r="CL3309" s="7"/>
    </row>
    <row r="3310" spans="1:90">
      <c r="A3310" s="11"/>
      <c r="B3310" s="373"/>
      <c r="C3310" s="373"/>
      <c r="D3310" s="373"/>
      <c r="E3310" s="13"/>
      <c r="F3310" s="11"/>
      <c r="G3310" s="25"/>
      <c r="H3310" s="31"/>
      <c r="I3310" s="30"/>
      <c r="M3310" s="25"/>
      <c r="N3310" s="31"/>
      <c r="O3310" s="30"/>
      <c r="V3310" s="12"/>
      <c r="W3310" s="12"/>
      <c r="X3310" s="14"/>
      <c r="AB3310" s="25"/>
      <c r="AC3310" s="12"/>
      <c r="AD3310" s="12"/>
      <c r="AK3310" s="12"/>
      <c r="AL3310" s="30"/>
      <c r="AM3310" s="32"/>
      <c r="AQ3310" s="12"/>
      <c r="AR3310" s="12"/>
      <c r="AS3310" s="12"/>
      <c r="AZ3310" s="49"/>
      <c r="BA3310" s="30"/>
      <c r="BB3310" s="12"/>
      <c r="BF3310" s="12"/>
      <c r="BG3310" s="12"/>
      <c r="BH3310" s="12"/>
      <c r="BO3310" s="7"/>
      <c r="BP3310" s="7"/>
      <c r="BQ3310" s="7"/>
      <c r="BU3310" s="7"/>
      <c r="BV3310" s="7"/>
      <c r="BW3310" s="7"/>
      <c r="CD3310" s="7"/>
      <c r="CE3310" s="7"/>
      <c r="CF3310" s="7"/>
      <c r="CJ3310" s="7"/>
      <c r="CK3310" s="7"/>
      <c r="CL3310" s="7"/>
    </row>
    <row r="3311" spans="1:90">
      <c r="A3311" s="11"/>
      <c r="B3311" s="373"/>
      <c r="C3311" s="373"/>
      <c r="D3311" s="373"/>
      <c r="E3311" s="13"/>
      <c r="F3311" s="11"/>
      <c r="G3311" s="25"/>
      <c r="H3311" s="31"/>
      <c r="I3311" s="30"/>
      <c r="M3311" s="25"/>
      <c r="N3311" s="31"/>
      <c r="O3311" s="30"/>
      <c r="V3311" s="12"/>
      <c r="W3311" s="12"/>
      <c r="X3311" s="14"/>
      <c r="AB3311" s="25"/>
      <c r="AC3311" s="12"/>
      <c r="AD3311" s="12"/>
      <c r="AK3311" s="12"/>
      <c r="AL3311" s="30"/>
      <c r="AM3311" s="32"/>
      <c r="AQ3311" s="12"/>
      <c r="AR3311" s="12"/>
      <c r="AS3311" s="12"/>
      <c r="AZ3311" s="49"/>
      <c r="BA3311" s="30"/>
      <c r="BB3311" s="12"/>
      <c r="BF3311" s="12"/>
      <c r="BG3311" s="12"/>
      <c r="BH3311" s="12"/>
      <c r="BO3311" s="7"/>
      <c r="BP3311" s="7"/>
      <c r="BQ3311" s="7"/>
      <c r="BU3311" s="7"/>
      <c r="BV3311" s="7"/>
      <c r="BW3311" s="7"/>
      <c r="CD3311" s="7"/>
      <c r="CE3311" s="7"/>
      <c r="CF3311" s="7"/>
      <c r="CJ3311" s="7"/>
      <c r="CK3311" s="7"/>
      <c r="CL3311" s="7"/>
    </row>
    <row r="3312" spans="1:90">
      <c r="A3312" s="11"/>
      <c r="B3312" s="373"/>
      <c r="C3312" s="373"/>
      <c r="D3312" s="373"/>
      <c r="E3312" s="13"/>
      <c r="F3312" s="11"/>
      <c r="G3312" s="25"/>
      <c r="H3312" s="31"/>
      <c r="I3312" s="30"/>
      <c r="M3312" s="25"/>
      <c r="N3312" s="31"/>
      <c r="O3312" s="30"/>
      <c r="V3312" s="12"/>
      <c r="W3312" s="12"/>
      <c r="X3312" s="14"/>
      <c r="AB3312" s="25"/>
      <c r="AC3312" s="12"/>
      <c r="AD3312" s="12"/>
      <c r="AK3312" s="12"/>
      <c r="AL3312" s="30"/>
      <c r="AM3312" s="32"/>
      <c r="AQ3312" s="12"/>
      <c r="AR3312" s="12"/>
      <c r="AS3312" s="12"/>
      <c r="AZ3312" s="49"/>
      <c r="BA3312" s="30"/>
      <c r="BB3312" s="12"/>
      <c r="BF3312" s="12"/>
      <c r="BG3312" s="12"/>
      <c r="BH3312" s="12"/>
      <c r="BO3312" s="7"/>
      <c r="BP3312" s="7"/>
      <c r="BQ3312" s="7"/>
      <c r="BU3312" s="7"/>
      <c r="BV3312" s="7"/>
      <c r="BW3312" s="7"/>
      <c r="CD3312" s="7"/>
      <c r="CE3312" s="7"/>
      <c r="CF3312" s="7"/>
      <c r="CJ3312" s="7"/>
      <c r="CK3312" s="7"/>
      <c r="CL3312" s="7"/>
    </row>
    <row r="3313" spans="1:90">
      <c r="A3313" s="11"/>
      <c r="B3313" s="373"/>
      <c r="C3313" s="373"/>
      <c r="D3313" s="373"/>
      <c r="E3313" s="13"/>
      <c r="F3313" s="11"/>
      <c r="G3313" s="25"/>
      <c r="H3313" s="31"/>
      <c r="I3313" s="30"/>
      <c r="M3313" s="25"/>
      <c r="N3313" s="31"/>
      <c r="O3313" s="30"/>
      <c r="V3313" s="12"/>
      <c r="W3313" s="12"/>
      <c r="X3313" s="14"/>
      <c r="AB3313" s="25"/>
      <c r="AC3313" s="12"/>
      <c r="AD3313" s="12"/>
      <c r="AK3313" s="12"/>
      <c r="AL3313" s="30"/>
      <c r="AM3313" s="32"/>
      <c r="AQ3313" s="12"/>
      <c r="AR3313" s="12"/>
      <c r="AS3313" s="12"/>
      <c r="AZ3313" s="49"/>
      <c r="BA3313" s="30"/>
      <c r="BB3313" s="12"/>
      <c r="BF3313" s="12"/>
      <c r="BG3313" s="12"/>
      <c r="BH3313" s="12"/>
      <c r="BO3313" s="7"/>
      <c r="BP3313" s="7"/>
      <c r="BQ3313" s="7"/>
      <c r="BU3313" s="7"/>
      <c r="BV3313" s="7"/>
      <c r="BW3313" s="7"/>
      <c r="CD3313" s="7"/>
      <c r="CE3313" s="7"/>
      <c r="CF3313" s="7"/>
      <c r="CJ3313" s="7"/>
      <c r="CK3313" s="7"/>
      <c r="CL3313" s="7"/>
    </row>
    <row r="3314" spans="1:90">
      <c r="A3314" s="11"/>
      <c r="B3314" s="373"/>
      <c r="C3314" s="373"/>
      <c r="D3314" s="373"/>
      <c r="E3314" s="13"/>
      <c r="F3314" s="11"/>
      <c r="G3314" s="25"/>
      <c r="H3314" s="31"/>
      <c r="I3314" s="30"/>
      <c r="M3314" s="25"/>
      <c r="N3314" s="31"/>
      <c r="O3314" s="30"/>
      <c r="V3314" s="12"/>
      <c r="W3314" s="12"/>
      <c r="X3314" s="14"/>
      <c r="AB3314" s="25"/>
      <c r="AC3314" s="12"/>
      <c r="AD3314" s="12"/>
      <c r="AK3314" s="12"/>
      <c r="AL3314" s="30"/>
      <c r="AM3314" s="32"/>
      <c r="AQ3314" s="12"/>
      <c r="AR3314" s="12"/>
      <c r="AS3314" s="12"/>
      <c r="AZ3314" s="49"/>
      <c r="BA3314" s="30"/>
      <c r="BB3314" s="12"/>
      <c r="BF3314" s="12"/>
      <c r="BG3314" s="12"/>
      <c r="BH3314" s="12"/>
      <c r="BO3314" s="7"/>
      <c r="BP3314" s="7"/>
      <c r="BQ3314" s="7"/>
      <c r="BU3314" s="7"/>
      <c r="BV3314" s="7"/>
      <c r="BW3314" s="7"/>
      <c r="CD3314" s="7"/>
      <c r="CE3314" s="7"/>
      <c r="CF3314" s="7"/>
      <c r="CJ3314" s="7"/>
      <c r="CK3314" s="7"/>
      <c r="CL3314" s="7"/>
    </row>
    <row r="3315" spans="1:90">
      <c r="A3315" s="11"/>
      <c r="B3315" s="373"/>
      <c r="C3315" s="373"/>
      <c r="D3315" s="373"/>
      <c r="E3315" s="13"/>
      <c r="F3315" s="11"/>
      <c r="G3315" s="25"/>
      <c r="H3315" s="31"/>
      <c r="I3315" s="30"/>
      <c r="M3315" s="25"/>
      <c r="N3315" s="31"/>
      <c r="O3315" s="30"/>
      <c r="V3315" s="12"/>
      <c r="W3315" s="12"/>
      <c r="X3315" s="14"/>
      <c r="AB3315" s="25"/>
      <c r="AC3315" s="12"/>
      <c r="AD3315" s="12"/>
      <c r="AK3315" s="12"/>
      <c r="AL3315" s="30"/>
      <c r="AM3315" s="32"/>
      <c r="AQ3315" s="12"/>
      <c r="AR3315" s="12"/>
      <c r="AS3315" s="12"/>
      <c r="AZ3315" s="49"/>
      <c r="BA3315" s="30"/>
      <c r="BB3315" s="12"/>
      <c r="BF3315" s="12"/>
      <c r="BG3315" s="12"/>
      <c r="BH3315" s="12"/>
      <c r="BO3315" s="7"/>
      <c r="BP3315" s="7"/>
      <c r="BQ3315" s="7"/>
      <c r="BU3315" s="7"/>
      <c r="BV3315" s="7"/>
      <c r="BW3315" s="7"/>
      <c r="CD3315" s="7"/>
      <c r="CE3315" s="7"/>
      <c r="CF3315" s="7"/>
      <c r="CJ3315" s="7"/>
      <c r="CK3315" s="7"/>
      <c r="CL3315" s="7"/>
    </row>
    <row r="3316" spans="1:90">
      <c r="A3316" s="11"/>
      <c r="B3316" s="373"/>
      <c r="C3316" s="373"/>
      <c r="D3316" s="373"/>
      <c r="E3316" s="13"/>
      <c r="F3316" s="11"/>
      <c r="G3316" s="25"/>
      <c r="H3316" s="31"/>
      <c r="I3316" s="30"/>
      <c r="M3316" s="25"/>
      <c r="N3316" s="31"/>
      <c r="O3316" s="30"/>
      <c r="V3316" s="12"/>
      <c r="W3316" s="12"/>
      <c r="X3316" s="14"/>
      <c r="AB3316" s="25"/>
      <c r="AC3316" s="12"/>
      <c r="AD3316" s="12"/>
      <c r="AK3316" s="12"/>
      <c r="AL3316" s="30"/>
      <c r="AM3316" s="32"/>
      <c r="AQ3316" s="12"/>
      <c r="AR3316" s="12"/>
      <c r="AS3316" s="12"/>
      <c r="AZ3316" s="49"/>
      <c r="BA3316" s="30"/>
      <c r="BB3316" s="12"/>
      <c r="BF3316" s="12"/>
      <c r="BG3316" s="12"/>
      <c r="BH3316" s="12"/>
      <c r="BO3316" s="7"/>
      <c r="BP3316" s="7"/>
      <c r="BQ3316" s="7"/>
      <c r="BU3316" s="7"/>
      <c r="BV3316" s="7"/>
      <c r="BW3316" s="7"/>
      <c r="CD3316" s="7"/>
      <c r="CE3316" s="7"/>
      <c r="CF3316" s="7"/>
      <c r="CJ3316" s="7"/>
      <c r="CK3316" s="7"/>
      <c r="CL3316" s="7"/>
    </row>
    <row r="3317" spans="1:90">
      <c r="A3317" s="11"/>
      <c r="B3317" s="373"/>
      <c r="C3317" s="373"/>
      <c r="D3317" s="373"/>
      <c r="E3317" s="13"/>
      <c r="F3317" s="11"/>
      <c r="G3317" s="25"/>
      <c r="H3317" s="31"/>
      <c r="I3317" s="30"/>
      <c r="M3317" s="25"/>
      <c r="N3317" s="31"/>
      <c r="O3317" s="30"/>
      <c r="V3317" s="12"/>
      <c r="W3317" s="12"/>
      <c r="X3317" s="14"/>
      <c r="AB3317" s="25"/>
      <c r="AC3317" s="12"/>
      <c r="AD3317" s="12"/>
      <c r="AK3317" s="12"/>
      <c r="AL3317" s="30"/>
      <c r="AM3317" s="32"/>
      <c r="AQ3317" s="12"/>
      <c r="AR3317" s="12"/>
      <c r="AS3317" s="12"/>
      <c r="AZ3317" s="49"/>
      <c r="BA3317" s="30"/>
      <c r="BB3317" s="12"/>
      <c r="BF3317" s="12"/>
      <c r="BG3317" s="12"/>
      <c r="BH3317" s="12"/>
      <c r="BO3317" s="7"/>
      <c r="BP3317" s="7"/>
      <c r="BQ3317" s="7"/>
      <c r="BU3317" s="7"/>
      <c r="BV3317" s="7"/>
      <c r="BW3317" s="7"/>
      <c r="CD3317" s="7"/>
      <c r="CE3317" s="7"/>
      <c r="CF3317" s="7"/>
      <c r="CJ3317" s="7"/>
      <c r="CK3317" s="7"/>
      <c r="CL3317" s="7"/>
    </row>
    <row r="3318" spans="1:90">
      <c r="A3318" s="11"/>
      <c r="B3318" s="373"/>
      <c r="C3318" s="373"/>
      <c r="D3318" s="373"/>
      <c r="E3318" s="13"/>
      <c r="F3318" s="11"/>
      <c r="G3318" s="25"/>
      <c r="H3318" s="31"/>
      <c r="I3318" s="30"/>
      <c r="M3318" s="25"/>
      <c r="N3318" s="31"/>
      <c r="O3318" s="30"/>
      <c r="V3318" s="12"/>
      <c r="W3318" s="12"/>
      <c r="X3318" s="14"/>
      <c r="AB3318" s="25"/>
      <c r="AC3318" s="12"/>
      <c r="AD3318" s="12"/>
      <c r="AK3318" s="12"/>
      <c r="AL3318" s="30"/>
      <c r="AM3318" s="32"/>
      <c r="AQ3318" s="12"/>
      <c r="AR3318" s="12"/>
      <c r="AS3318" s="12"/>
      <c r="AZ3318" s="49"/>
      <c r="BA3318" s="30"/>
      <c r="BB3318" s="12"/>
      <c r="BF3318" s="12"/>
      <c r="BG3318" s="12"/>
      <c r="BH3318" s="12"/>
      <c r="BO3318" s="7"/>
      <c r="BP3318" s="7"/>
      <c r="BQ3318" s="7"/>
      <c r="BU3318" s="7"/>
      <c r="BV3318" s="7"/>
      <c r="BW3318" s="7"/>
      <c r="CD3318" s="7"/>
      <c r="CE3318" s="7"/>
      <c r="CF3318" s="7"/>
      <c r="CJ3318" s="7"/>
      <c r="CK3318" s="7"/>
      <c r="CL3318" s="7"/>
    </row>
    <row r="3319" spans="1:90">
      <c r="A3319" s="11"/>
      <c r="B3319" s="373"/>
      <c r="C3319" s="373"/>
      <c r="D3319" s="373"/>
      <c r="E3319" s="13"/>
      <c r="F3319" s="11"/>
      <c r="G3319" s="25"/>
      <c r="H3319" s="31"/>
      <c r="I3319" s="30"/>
      <c r="M3319" s="25"/>
      <c r="N3319" s="31"/>
      <c r="O3319" s="30"/>
      <c r="V3319" s="12"/>
      <c r="W3319" s="12"/>
      <c r="X3319" s="14"/>
      <c r="AB3319" s="25"/>
      <c r="AC3319" s="12"/>
      <c r="AD3319" s="12"/>
      <c r="AK3319" s="12"/>
      <c r="AL3319" s="30"/>
      <c r="AM3319" s="32"/>
      <c r="AQ3319" s="12"/>
      <c r="AR3319" s="12"/>
      <c r="AS3319" s="12"/>
      <c r="AZ3319" s="49"/>
      <c r="BA3319" s="30"/>
      <c r="BB3319" s="12"/>
      <c r="BF3319" s="12"/>
      <c r="BG3319" s="12"/>
      <c r="BH3319" s="12"/>
      <c r="BO3319" s="7"/>
      <c r="BP3319" s="7"/>
      <c r="BQ3319" s="7"/>
      <c r="BU3319" s="7"/>
      <c r="BV3319" s="7"/>
      <c r="BW3319" s="7"/>
      <c r="CD3319" s="7"/>
      <c r="CE3319" s="7"/>
      <c r="CF3319" s="7"/>
      <c r="CJ3319" s="7"/>
      <c r="CK3319" s="7"/>
      <c r="CL3319" s="7"/>
    </row>
    <row r="3320" spans="1:90">
      <c r="A3320" s="11"/>
      <c r="B3320" s="373"/>
      <c r="C3320" s="373"/>
      <c r="D3320" s="373"/>
      <c r="E3320" s="13"/>
      <c r="F3320" s="11"/>
      <c r="G3320" s="25"/>
      <c r="H3320" s="31"/>
      <c r="I3320" s="30"/>
      <c r="M3320" s="25"/>
      <c r="N3320" s="31"/>
      <c r="O3320" s="30"/>
      <c r="V3320" s="12"/>
      <c r="W3320" s="12"/>
      <c r="X3320" s="14"/>
      <c r="AB3320" s="25"/>
      <c r="AC3320" s="12"/>
      <c r="AD3320" s="12"/>
      <c r="AK3320" s="12"/>
      <c r="AL3320" s="30"/>
      <c r="AM3320" s="32"/>
      <c r="AQ3320" s="12"/>
      <c r="AR3320" s="12"/>
      <c r="AS3320" s="12"/>
      <c r="AZ3320" s="49"/>
      <c r="BA3320" s="30"/>
      <c r="BB3320" s="12"/>
      <c r="BF3320" s="12"/>
      <c r="BG3320" s="12"/>
      <c r="BH3320" s="12"/>
      <c r="BO3320" s="7"/>
      <c r="BP3320" s="7"/>
      <c r="BQ3320" s="7"/>
      <c r="BU3320" s="7"/>
      <c r="BV3320" s="7"/>
      <c r="BW3320" s="7"/>
      <c r="CD3320" s="7"/>
      <c r="CE3320" s="7"/>
      <c r="CF3320" s="7"/>
      <c r="CJ3320" s="7"/>
      <c r="CK3320" s="7"/>
      <c r="CL3320" s="7"/>
    </row>
    <row r="3321" spans="1:90">
      <c r="A3321" s="11"/>
      <c r="B3321" s="373"/>
      <c r="C3321" s="373"/>
      <c r="D3321" s="373"/>
      <c r="E3321" s="13"/>
      <c r="F3321" s="11"/>
      <c r="G3321" s="25"/>
      <c r="H3321" s="31"/>
      <c r="I3321" s="30"/>
      <c r="M3321" s="25"/>
      <c r="N3321" s="31"/>
      <c r="O3321" s="30"/>
      <c r="V3321" s="12"/>
      <c r="W3321" s="12"/>
      <c r="X3321" s="14"/>
      <c r="AB3321" s="25"/>
      <c r="AC3321" s="12"/>
      <c r="AD3321" s="12"/>
      <c r="AK3321" s="12"/>
      <c r="AL3321" s="30"/>
      <c r="AM3321" s="32"/>
      <c r="AQ3321" s="12"/>
      <c r="AR3321" s="12"/>
      <c r="AS3321" s="12"/>
      <c r="AZ3321" s="49"/>
      <c r="BA3321" s="30"/>
      <c r="BB3321" s="12"/>
      <c r="BF3321" s="12"/>
      <c r="BG3321" s="12"/>
      <c r="BH3321" s="12"/>
      <c r="BO3321" s="7"/>
      <c r="BP3321" s="7"/>
      <c r="BQ3321" s="7"/>
      <c r="BU3321" s="7"/>
      <c r="BV3321" s="7"/>
      <c r="BW3321" s="7"/>
      <c r="CD3321" s="7"/>
      <c r="CE3321" s="7"/>
      <c r="CF3321" s="7"/>
      <c r="CJ3321" s="7"/>
      <c r="CK3321" s="7"/>
      <c r="CL3321" s="7"/>
    </row>
    <row r="3322" spans="1:90">
      <c r="A3322" s="11"/>
      <c r="B3322" s="373"/>
      <c r="C3322" s="373"/>
      <c r="D3322" s="373"/>
      <c r="E3322" s="13"/>
      <c r="F3322" s="11"/>
      <c r="G3322" s="25"/>
      <c r="H3322" s="31"/>
      <c r="I3322" s="30"/>
      <c r="M3322" s="25"/>
      <c r="N3322" s="31"/>
      <c r="O3322" s="30"/>
      <c r="V3322" s="12"/>
      <c r="W3322" s="12"/>
      <c r="X3322" s="14"/>
      <c r="AB3322" s="25"/>
      <c r="AC3322" s="12"/>
      <c r="AD3322" s="12"/>
      <c r="AK3322" s="12"/>
      <c r="AL3322" s="30"/>
      <c r="AM3322" s="32"/>
      <c r="AQ3322" s="12"/>
      <c r="AR3322" s="12"/>
      <c r="AS3322" s="12"/>
      <c r="AZ3322" s="49"/>
      <c r="BA3322" s="30"/>
      <c r="BB3322" s="12"/>
      <c r="BF3322" s="12"/>
      <c r="BG3322" s="12"/>
      <c r="BH3322" s="12"/>
      <c r="BO3322" s="7"/>
      <c r="BP3322" s="7"/>
      <c r="BQ3322" s="7"/>
      <c r="BU3322" s="7"/>
      <c r="BV3322" s="7"/>
      <c r="BW3322" s="7"/>
      <c r="CD3322" s="7"/>
      <c r="CE3322" s="7"/>
      <c r="CF3322" s="7"/>
      <c r="CJ3322" s="7"/>
      <c r="CK3322" s="7"/>
      <c r="CL3322" s="7"/>
    </row>
    <row r="3323" spans="1:90">
      <c r="A3323" s="11"/>
      <c r="B3323" s="373"/>
      <c r="C3323" s="373"/>
      <c r="D3323" s="373"/>
      <c r="E3323" s="13"/>
      <c r="F3323" s="11"/>
      <c r="G3323" s="25"/>
      <c r="H3323" s="31"/>
      <c r="I3323" s="30"/>
      <c r="M3323" s="25"/>
      <c r="N3323" s="31"/>
      <c r="O3323" s="30"/>
      <c r="V3323" s="12"/>
      <c r="W3323" s="12"/>
      <c r="X3323" s="14"/>
      <c r="AB3323" s="25"/>
      <c r="AC3323" s="12"/>
      <c r="AD3323" s="12"/>
      <c r="AK3323" s="12"/>
      <c r="AL3323" s="30"/>
      <c r="AM3323" s="32"/>
      <c r="AQ3323" s="12"/>
      <c r="AR3323" s="12"/>
      <c r="AS3323" s="12"/>
      <c r="AZ3323" s="49"/>
      <c r="BA3323" s="30"/>
      <c r="BB3323" s="12"/>
      <c r="BF3323" s="12"/>
      <c r="BG3323" s="12"/>
      <c r="BH3323" s="12"/>
      <c r="BO3323" s="7"/>
      <c r="BP3323" s="7"/>
      <c r="BQ3323" s="7"/>
      <c r="BU3323" s="7"/>
      <c r="BV3323" s="7"/>
      <c r="BW3323" s="7"/>
      <c r="CD3323" s="7"/>
      <c r="CE3323" s="7"/>
      <c r="CF3323" s="7"/>
      <c r="CJ3323" s="7"/>
      <c r="CK3323" s="7"/>
      <c r="CL3323" s="7"/>
    </row>
    <row r="3324" spans="1:90">
      <c r="A3324" s="11"/>
      <c r="B3324" s="373"/>
      <c r="C3324" s="373"/>
      <c r="D3324" s="373"/>
      <c r="E3324" s="13"/>
      <c r="F3324" s="11"/>
      <c r="G3324" s="25"/>
      <c r="H3324" s="31"/>
      <c r="I3324" s="30"/>
      <c r="M3324" s="25"/>
      <c r="N3324" s="31"/>
      <c r="O3324" s="30"/>
      <c r="V3324" s="12"/>
      <c r="W3324" s="12"/>
      <c r="X3324" s="14"/>
      <c r="AB3324" s="25"/>
      <c r="AC3324" s="12"/>
      <c r="AD3324" s="12"/>
      <c r="AK3324" s="12"/>
      <c r="AL3324" s="30"/>
      <c r="AM3324" s="32"/>
      <c r="AQ3324" s="12"/>
      <c r="AR3324" s="12"/>
      <c r="AS3324" s="12"/>
      <c r="AZ3324" s="49"/>
      <c r="BA3324" s="30"/>
      <c r="BB3324" s="12"/>
      <c r="BF3324" s="12"/>
      <c r="BG3324" s="12"/>
      <c r="BH3324" s="12"/>
      <c r="BO3324" s="7"/>
      <c r="BP3324" s="7"/>
      <c r="BQ3324" s="7"/>
      <c r="BU3324" s="7"/>
      <c r="BV3324" s="7"/>
      <c r="BW3324" s="7"/>
      <c r="CD3324" s="7"/>
      <c r="CE3324" s="7"/>
      <c r="CF3324" s="7"/>
      <c r="CJ3324" s="7"/>
      <c r="CK3324" s="7"/>
      <c r="CL3324" s="7"/>
    </row>
    <row r="3325" spans="1:90">
      <c r="A3325" s="11"/>
      <c r="B3325" s="373"/>
      <c r="C3325" s="373"/>
      <c r="D3325" s="373"/>
      <c r="E3325" s="13"/>
      <c r="F3325" s="11"/>
      <c r="G3325" s="25"/>
      <c r="H3325" s="31"/>
      <c r="I3325" s="30"/>
      <c r="M3325" s="25"/>
      <c r="N3325" s="31"/>
      <c r="O3325" s="30"/>
      <c r="V3325" s="12"/>
      <c r="W3325" s="12"/>
      <c r="X3325" s="14"/>
      <c r="AB3325" s="25"/>
      <c r="AC3325" s="12"/>
      <c r="AD3325" s="12"/>
      <c r="AK3325" s="12"/>
      <c r="AL3325" s="30"/>
      <c r="AM3325" s="32"/>
      <c r="AQ3325" s="12"/>
      <c r="AR3325" s="12"/>
      <c r="AS3325" s="12"/>
      <c r="AZ3325" s="49"/>
      <c r="BA3325" s="30"/>
      <c r="BB3325" s="12"/>
      <c r="BF3325" s="12"/>
      <c r="BG3325" s="12"/>
      <c r="BH3325" s="12"/>
      <c r="BO3325" s="7"/>
      <c r="BP3325" s="7"/>
      <c r="BQ3325" s="7"/>
      <c r="BU3325" s="7"/>
      <c r="BV3325" s="7"/>
      <c r="BW3325" s="7"/>
      <c r="CD3325" s="7"/>
      <c r="CE3325" s="7"/>
      <c r="CF3325" s="7"/>
      <c r="CJ3325" s="7"/>
      <c r="CK3325" s="7"/>
      <c r="CL3325" s="7"/>
    </row>
    <row r="3326" spans="1:90">
      <c r="A3326" s="11"/>
      <c r="B3326" s="373"/>
      <c r="C3326" s="373"/>
      <c r="D3326" s="373"/>
      <c r="E3326" s="13"/>
      <c r="F3326" s="11"/>
      <c r="G3326" s="25"/>
      <c r="H3326" s="31"/>
      <c r="I3326" s="30"/>
      <c r="M3326" s="25"/>
      <c r="N3326" s="31"/>
      <c r="O3326" s="30"/>
      <c r="V3326" s="12"/>
      <c r="W3326" s="12"/>
      <c r="X3326" s="14"/>
      <c r="AB3326" s="25"/>
      <c r="AC3326" s="12"/>
      <c r="AD3326" s="12"/>
      <c r="AK3326" s="12"/>
      <c r="AL3326" s="30"/>
      <c r="AM3326" s="32"/>
      <c r="AQ3326" s="12"/>
      <c r="AR3326" s="12"/>
      <c r="AS3326" s="12"/>
      <c r="AZ3326" s="49"/>
      <c r="BA3326" s="30"/>
      <c r="BB3326" s="12"/>
      <c r="BF3326" s="12"/>
      <c r="BG3326" s="12"/>
      <c r="BH3326" s="12"/>
      <c r="BO3326" s="7"/>
      <c r="BP3326" s="7"/>
      <c r="BQ3326" s="7"/>
      <c r="BU3326" s="7"/>
      <c r="BV3326" s="7"/>
      <c r="BW3326" s="7"/>
      <c r="CD3326" s="7"/>
      <c r="CE3326" s="7"/>
      <c r="CF3326" s="7"/>
      <c r="CJ3326" s="7"/>
      <c r="CK3326" s="7"/>
      <c r="CL3326" s="7"/>
    </row>
    <row r="3327" spans="1:90">
      <c r="A3327" s="11"/>
      <c r="B3327" s="373"/>
      <c r="C3327" s="373"/>
      <c r="D3327" s="373"/>
      <c r="E3327" s="13"/>
      <c r="F3327" s="11"/>
      <c r="G3327" s="25"/>
      <c r="H3327" s="31"/>
      <c r="I3327" s="30"/>
      <c r="M3327" s="25"/>
      <c r="N3327" s="31"/>
      <c r="O3327" s="30"/>
      <c r="V3327" s="12"/>
      <c r="W3327" s="12"/>
      <c r="X3327" s="14"/>
      <c r="AB3327" s="25"/>
      <c r="AC3327" s="12"/>
      <c r="AD3327" s="12"/>
      <c r="AK3327" s="12"/>
      <c r="AL3327" s="30"/>
      <c r="AM3327" s="32"/>
      <c r="AQ3327" s="12"/>
      <c r="AR3327" s="12"/>
      <c r="AS3327" s="12"/>
      <c r="AZ3327" s="49"/>
      <c r="BA3327" s="30"/>
      <c r="BB3327" s="12"/>
      <c r="BF3327" s="12"/>
      <c r="BG3327" s="12"/>
      <c r="BH3327" s="12"/>
      <c r="BO3327" s="7"/>
      <c r="BP3327" s="7"/>
      <c r="BQ3327" s="7"/>
      <c r="BU3327" s="7"/>
      <c r="BV3327" s="7"/>
      <c r="BW3327" s="7"/>
      <c r="CD3327" s="7"/>
      <c r="CE3327" s="7"/>
      <c r="CF3327" s="7"/>
      <c r="CJ3327" s="7"/>
      <c r="CK3327" s="7"/>
      <c r="CL3327" s="7"/>
    </row>
    <row r="3328" spans="1:90">
      <c r="A3328" s="11"/>
      <c r="B3328" s="373"/>
      <c r="C3328" s="373"/>
      <c r="D3328" s="373"/>
      <c r="E3328" s="13"/>
      <c r="F3328" s="11"/>
      <c r="G3328" s="25"/>
      <c r="H3328" s="31"/>
      <c r="I3328" s="30"/>
      <c r="M3328" s="25"/>
      <c r="N3328" s="31"/>
      <c r="O3328" s="30"/>
      <c r="V3328" s="12"/>
      <c r="W3328" s="12"/>
      <c r="X3328" s="14"/>
      <c r="AB3328" s="25"/>
      <c r="AC3328" s="12"/>
      <c r="AD3328" s="12"/>
      <c r="AK3328" s="12"/>
      <c r="AL3328" s="30"/>
      <c r="AM3328" s="32"/>
      <c r="AQ3328" s="12"/>
      <c r="AR3328" s="12"/>
      <c r="AS3328" s="12"/>
      <c r="AZ3328" s="49"/>
      <c r="BA3328" s="30"/>
      <c r="BB3328" s="12"/>
      <c r="BF3328" s="12"/>
      <c r="BG3328" s="12"/>
      <c r="BH3328" s="12"/>
      <c r="BO3328" s="7"/>
      <c r="BP3328" s="7"/>
      <c r="BQ3328" s="7"/>
      <c r="BU3328" s="7"/>
      <c r="BV3328" s="7"/>
      <c r="BW3328" s="7"/>
      <c r="CD3328" s="7"/>
      <c r="CE3328" s="7"/>
      <c r="CF3328" s="7"/>
      <c r="CJ3328" s="7"/>
      <c r="CK3328" s="7"/>
      <c r="CL3328" s="7"/>
    </row>
    <row r="3329" spans="1:90">
      <c r="A3329" s="11"/>
      <c r="B3329" s="373"/>
      <c r="C3329" s="373"/>
      <c r="D3329" s="373"/>
      <c r="E3329" s="13"/>
      <c r="F3329" s="11"/>
      <c r="G3329" s="25"/>
      <c r="H3329" s="31"/>
      <c r="I3329" s="30"/>
      <c r="M3329" s="25"/>
      <c r="N3329" s="31"/>
      <c r="O3329" s="30"/>
      <c r="V3329" s="12"/>
      <c r="W3329" s="12"/>
      <c r="X3329" s="14"/>
      <c r="AB3329" s="25"/>
      <c r="AC3329" s="12"/>
      <c r="AD3329" s="12"/>
      <c r="AK3329" s="12"/>
      <c r="AL3329" s="30"/>
      <c r="AM3329" s="32"/>
      <c r="AQ3329" s="12"/>
      <c r="AR3329" s="12"/>
      <c r="AS3329" s="12"/>
      <c r="AZ3329" s="49"/>
      <c r="BA3329" s="30"/>
      <c r="BB3329" s="12"/>
      <c r="BF3329" s="12"/>
      <c r="BG3329" s="12"/>
      <c r="BH3329" s="12"/>
      <c r="BO3329" s="7"/>
      <c r="BP3329" s="7"/>
      <c r="BQ3329" s="7"/>
      <c r="BU3329" s="7"/>
      <c r="BV3329" s="7"/>
      <c r="BW3329" s="7"/>
      <c r="CD3329" s="7"/>
      <c r="CE3329" s="7"/>
      <c r="CF3329" s="7"/>
      <c r="CJ3329" s="7"/>
      <c r="CK3329" s="7"/>
      <c r="CL3329" s="7"/>
    </row>
    <row r="3330" spans="1:90">
      <c r="A3330" s="11"/>
      <c r="B3330" s="373"/>
      <c r="C3330" s="373"/>
      <c r="D3330" s="373"/>
      <c r="E3330" s="13"/>
      <c r="F3330" s="11"/>
      <c r="G3330" s="25"/>
      <c r="H3330" s="31"/>
      <c r="I3330" s="30"/>
      <c r="M3330" s="25"/>
      <c r="N3330" s="31"/>
      <c r="O3330" s="30"/>
      <c r="V3330" s="12"/>
      <c r="W3330" s="12"/>
      <c r="X3330" s="14"/>
      <c r="AB3330" s="25"/>
      <c r="AC3330" s="12"/>
      <c r="AD3330" s="12"/>
      <c r="AK3330" s="12"/>
      <c r="AL3330" s="30"/>
      <c r="AM3330" s="32"/>
      <c r="AQ3330" s="12"/>
      <c r="AR3330" s="12"/>
      <c r="AS3330" s="12"/>
      <c r="AZ3330" s="49"/>
      <c r="BA3330" s="30"/>
      <c r="BB3330" s="12"/>
      <c r="BF3330" s="12"/>
      <c r="BG3330" s="12"/>
      <c r="BH3330" s="12"/>
      <c r="BO3330" s="7"/>
      <c r="BP3330" s="7"/>
      <c r="BQ3330" s="7"/>
      <c r="BU3330" s="7"/>
      <c r="BV3330" s="7"/>
      <c r="BW3330" s="7"/>
      <c r="CD3330" s="7"/>
      <c r="CE3330" s="7"/>
      <c r="CF3330" s="7"/>
      <c r="CJ3330" s="7"/>
      <c r="CK3330" s="7"/>
      <c r="CL3330" s="7"/>
    </row>
    <row r="3331" spans="1:90">
      <c r="A3331" s="11"/>
      <c r="B3331" s="373"/>
      <c r="C3331" s="373"/>
      <c r="D3331" s="373"/>
      <c r="E3331" s="13"/>
      <c r="F3331" s="11"/>
      <c r="G3331" s="25"/>
      <c r="H3331" s="31"/>
      <c r="I3331" s="30"/>
      <c r="M3331" s="25"/>
      <c r="N3331" s="31"/>
      <c r="O3331" s="30"/>
      <c r="V3331" s="12"/>
      <c r="W3331" s="12"/>
      <c r="X3331" s="14"/>
      <c r="AB3331" s="25"/>
      <c r="AC3331" s="12"/>
      <c r="AD3331" s="12"/>
      <c r="AK3331" s="12"/>
      <c r="AL3331" s="30"/>
      <c r="AM3331" s="32"/>
      <c r="AQ3331" s="12"/>
      <c r="AR3331" s="12"/>
      <c r="AS3331" s="12"/>
      <c r="AZ3331" s="49"/>
      <c r="BA3331" s="30"/>
      <c r="BB3331" s="12"/>
      <c r="BF3331" s="12"/>
      <c r="BG3331" s="12"/>
      <c r="BH3331" s="12"/>
      <c r="BO3331" s="7"/>
      <c r="BP3331" s="7"/>
      <c r="BQ3331" s="7"/>
      <c r="BU3331" s="7"/>
      <c r="BV3331" s="7"/>
      <c r="BW3331" s="7"/>
      <c r="CD3331" s="7"/>
      <c r="CE3331" s="7"/>
      <c r="CF3331" s="7"/>
      <c r="CJ3331" s="7"/>
      <c r="CK3331" s="7"/>
      <c r="CL3331" s="7"/>
    </row>
    <row r="3332" spans="1:90">
      <c r="A3332" s="11"/>
      <c r="B3332" s="373"/>
      <c r="C3332" s="373"/>
      <c r="D3332" s="373"/>
      <c r="E3332" s="13"/>
      <c r="F3332" s="11"/>
      <c r="G3332" s="25"/>
      <c r="H3332" s="31"/>
      <c r="I3332" s="30"/>
      <c r="M3332" s="25"/>
      <c r="N3332" s="31"/>
      <c r="O3332" s="30"/>
      <c r="V3332" s="12"/>
      <c r="W3332" s="12"/>
      <c r="X3332" s="14"/>
      <c r="AB3332" s="25"/>
      <c r="AC3332" s="12"/>
      <c r="AD3332" s="12"/>
      <c r="AK3332" s="12"/>
      <c r="AL3332" s="30"/>
      <c r="AM3332" s="32"/>
      <c r="AQ3332" s="12"/>
      <c r="AR3332" s="12"/>
      <c r="AS3332" s="12"/>
      <c r="AZ3332" s="49"/>
      <c r="BA3332" s="30"/>
      <c r="BB3332" s="12"/>
      <c r="BF3332" s="12"/>
      <c r="BG3332" s="12"/>
      <c r="BH3332" s="12"/>
      <c r="BO3332" s="7"/>
      <c r="BP3332" s="7"/>
      <c r="BQ3332" s="7"/>
      <c r="BU3332" s="7"/>
      <c r="BV3332" s="7"/>
      <c r="BW3332" s="7"/>
      <c r="CD3332" s="7"/>
      <c r="CE3332" s="7"/>
      <c r="CF3332" s="7"/>
      <c r="CJ3332" s="7"/>
      <c r="CK3332" s="7"/>
      <c r="CL3332" s="7"/>
    </row>
    <row r="3333" spans="1:90">
      <c r="A3333" s="11"/>
      <c r="B3333" s="373"/>
      <c r="C3333" s="373"/>
      <c r="D3333" s="373"/>
      <c r="E3333" s="13"/>
      <c r="F3333" s="11"/>
      <c r="G3333" s="25"/>
      <c r="H3333" s="31"/>
      <c r="I3333" s="30"/>
      <c r="M3333" s="25"/>
      <c r="N3333" s="31"/>
      <c r="O3333" s="30"/>
      <c r="V3333" s="12"/>
      <c r="W3333" s="12"/>
      <c r="X3333" s="14"/>
      <c r="AB3333" s="25"/>
      <c r="AC3333" s="12"/>
      <c r="AD3333" s="12"/>
      <c r="AK3333" s="12"/>
      <c r="AL3333" s="30"/>
      <c r="AM3333" s="32"/>
      <c r="AQ3333" s="12"/>
      <c r="AR3333" s="12"/>
      <c r="AS3333" s="12"/>
      <c r="AZ3333" s="49"/>
      <c r="BA3333" s="30"/>
      <c r="BB3333" s="12"/>
      <c r="BF3333" s="12"/>
      <c r="BG3333" s="12"/>
      <c r="BH3333" s="12"/>
      <c r="BO3333" s="7"/>
      <c r="BP3333" s="7"/>
      <c r="BQ3333" s="7"/>
      <c r="BU3333" s="7"/>
      <c r="BV3333" s="7"/>
      <c r="BW3333" s="7"/>
      <c r="CD3333" s="7"/>
      <c r="CE3333" s="7"/>
      <c r="CF3333" s="7"/>
      <c r="CJ3333" s="7"/>
      <c r="CK3333" s="7"/>
      <c r="CL3333" s="7"/>
    </row>
    <row r="3334" spans="1:90">
      <c r="A3334" s="11"/>
      <c r="B3334" s="373"/>
      <c r="C3334" s="373"/>
      <c r="D3334" s="373"/>
      <c r="E3334" s="13"/>
      <c r="F3334" s="11"/>
      <c r="G3334" s="25"/>
      <c r="H3334" s="31"/>
      <c r="I3334" s="30"/>
      <c r="M3334" s="25"/>
      <c r="N3334" s="31"/>
      <c r="O3334" s="30"/>
      <c r="V3334" s="12"/>
      <c r="W3334" s="12"/>
      <c r="X3334" s="14"/>
      <c r="AB3334" s="25"/>
      <c r="AC3334" s="12"/>
      <c r="AD3334" s="12"/>
      <c r="AK3334" s="12"/>
      <c r="AL3334" s="30"/>
      <c r="AM3334" s="32"/>
      <c r="AQ3334" s="12"/>
      <c r="AR3334" s="12"/>
      <c r="AS3334" s="12"/>
      <c r="AZ3334" s="49"/>
      <c r="BA3334" s="30"/>
      <c r="BB3334" s="12"/>
      <c r="BF3334" s="12"/>
      <c r="BG3334" s="12"/>
      <c r="BH3334" s="12"/>
      <c r="BO3334" s="7"/>
      <c r="BP3334" s="7"/>
      <c r="BQ3334" s="7"/>
      <c r="BU3334" s="7"/>
      <c r="BV3334" s="7"/>
      <c r="BW3334" s="7"/>
      <c r="CD3334" s="7"/>
      <c r="CE3334" s="7"/>
      <c r="CF3334" s="7"/>
      <c r="CJ3334" s="7"/>
      <c r="CK3334" s="7"/>
      <c r="CL3334" s="7"/>
    </row>
    <row r="3335" spans="1:90">
      <c r="A3335" s="11"/>
      <c r="B3335" s="373"/>
      <c r="C3335" s="373"/>
      <c r="D3335" s="373"/>
      <c r="E3335" s="13"/>
      <c r="F3335" s="11"/>
      <c r="G3335" s="25"/>
      <c r="H3335" s="31"/>
      <c r="I3335" s="30"/>
      <c r="M3335" s="25"/>
      <c r="N3335" s="31"/>
      <c r="O3335" s="30"/>
      <c r="V3335" s="12"/>
      <c r="W3335" s="12"/>
      <c r="X3335" s="14"/>
      <c r="AB3335" s="25"/>
      <c r="AC3335" s="12"/>
      <c r="AD3335" s="12"/>
      <c r="AK3335" s="12"/>
      <c r="AL3335" s="30"/>
      <c r="AM3335" s="32"/>
      <c r="AQ3335" s="12"/>
      <c r="AR3335" s="12"/>
      <c r="AS3335" s="12"/>
      <c r="AZ3335" s="49"/>
      <c r="BA3335" s="30"/>
      <c r="BB3335" s="12"/>
      <c r="BF3335" s="12"/>
      <c r="BG3335" s="12"/>
      <c r="BH3335" s="12"/>
      <c r="BO3335" s="7"/>
      <c r="BP3335" s="7"/>
      <c r="BQ3335" s="7"/>
      <c r="BU3335" s="7"/>
      <c r="BV3335" s="7"/>
      <c r="BW3335" s="7"/>
      <c r="CD3335" s="7"/>
      <c r="CE3335" s="7"/>
      <c r="CF3335" s="7"/>
      <c r="CJ3335" s="7"/>
      <c r="CK3335" s="7"/>
      <c r="CL3335" s="7"/>
    </row>
    <row r="3336" spans="1:90">
      <c r="A3336" s="11"/>
      <c r="B3336" s="373"/>
      <c r="C3336" s="373"/>
      <c r="D3336" s="373"/>
      <c r="E3336" s="13"/>
      <c r="F3336" s="11"/>
      <c r="G3336" s="25"/>
      <c r="H3336" s="31"/>
      <c r="I3336" s="30"/>
      <c r="M3336" s="25"/>
      <c r="N3336" s="31"/>
      <c r="O3336" s="30"/>
      <c r="V3336" s="12"/>
      <c r="W3336" s="12"/>
      <c r="X3336" s="14"/>
      <c r="AB3336" s="25"/>
      <c r="AC3336" s="12"/>
      <c r="AD3336" s="12"/>
      <c r="AK3336" s="12"/>
      <c r="AL3336" s="30"/>
      <c r="AM3336" s="32"/>
      <c r="AQ3336" s="12"/>
      <c r="AR3336" s="12"/>
      <c r="AS3336" s="12"/>
      <c r="AZ3336" s="49"/>
      <c r="BA3336" s="30"/>
      <c r="BB3336" s="12"/>
      <c r="BF3336" s="12"/>
      <c r="BG3336" s="12"/>
      <c r="BH3336" s="12"/>
      <c r="BO3336" s="7"/>
      <c r="BP3336" s="7"/>
      <c r="BQ3336" s="7"/>
      <c r="BU3336" s="7"/>
      <c r="BV3336" s="7"/>
      <c r="BW3336" s="7"/>
      <c r="CD3336" s="7"/>
      <c r="CE3336" s="7"/>
      <c r="CF3336" s="7"/>
      <c r="CJ3336" s="7"/>
      <c r="CK3336" s="7"/>
      <c r="CL3336" s="7"/>
    </row>
    <row r="3337" spans="1:90">
      <c r="A3337" s="11"/>
      <c r="B3337" s="373"/>
      <c r="C3337" s="373"/>
      <c r="D3337" s="373"/>
      <c r="E3337" s="13"/>
      <c r="F3337" s="11"/>
      <c r="G3337" s="25"/>
      <c r="H3337" s="31"/>
      <c r="I3337" s="30"/>
      <c r="M3337" s="25"/>
      <c r="N3337" s="31"/>
      <c r="O3337" s="30"/>
      <c r="V3337" s="12"/>
      <c r="W3337" s="12"/>
      <c r="X3337" s="14"/>
      <c r="AB3337" s="25"/>
      <c r="AC3337" s="12"/>
      <c r="AD3337" s="12"/>
      <c r="AK3337" s="12"/>
      <c r="AL3337" s="30"/>
      <c r="AM3337" s="32"/>
      <c r="AQ3337" s="12"/>
      <c r="AR3337" s="12"/>
      <c r="AS3337" s="12"/>
      <c r="AZ3337" s="49"/>
      <c r="BA3337" s="30"/>
      <c r="BB3337" s="12"/>
      <c r="BF3337" s="12"/>
      <c r="BG3337" s="12"/>
      <c r="BH3337" s="12"/>
      <c r="BO3337" s="7"/>
      <c r="BP3337" s="7"/>
      <c r="BQ3337" s="7"/>
      <c r="BU3337" s="7"/>
      <c r="BV3337" s="7"/>
      <c r="BW3337" s="7"/>
      <c r="CD3337" s="7"/>
      <c r="CE3337" s="7"/>
      <c r="CF3337" s="7"/>
      <c r="CJ3337" s="7"/>
      <c r="CK3337" s="7"/>
      <c r="CL3337" s="7"/>
    </row>
    <row r="3338" spans="1:90">
      <c r="A3338" s="11"/>
      <c r="B3338" s="373"/>
      <c r="C3338" s="373"/>
      <c r="D3338" s="373"/>
      <c r="E3338" s="13"/>
      <c r="F3338" s="11"/>
      <c r="G3338" s="25"/>
      <c r="H3338" s="31"/>
      <c r="I3338" s="30"/>
      <c r="M3338" s="25"/>
      <c r="N3338" s="31"/>
      <c r="O3338" s="30"/>
      <c r="V3338" s="12"/>
      <c r="W3338" s="12"/>
      <c r="X3338" s="14"/>
      <c r="AB3338" s="25"/>
      <c r="AC3338" s="12"/>
      <c r="AD3338" s="12"/>
      <c r="AK3338" s="12"/>
      <c r="AL3338" s="30"/>
      <c r="AM3338" s="32"/>
      <c r="AQ3338" s="12"/>
      <c r="AR3338" s="12"/>
      <c r="AS3338" s="12"/>
      <c r="AZ3338" s="49"/>
      <c r="BA3338" s="30"/>
      <c r="BB3338" s="12"/>
      <c r="BF3338" s="12"/>
      <c r="BG3338" s="12"/>
      <c r="BH3338" s="12"/>
      <c r="BO3338" s="7"/>
      <c r="BP3338" s="7"/>
      <c r="BQ3338" s="7"/>
      <c r="BU3338" s="7"/>
      <c r="BV3338" s="7"/>
      <c r="BW3338" s="7"/>
      <c r="CD3338" s="7"/>
      <c r="CE3338" s="7"/>
      <c r="CF3338" s="7"/>
      <c r="CJ3338" s="7"/>
      <c r="CK3338" s="7"/>
      <c r="CL3338" s="7"/>
    </row>
    <row r="3339" spans="1:90">
      <c r="A3339" s="11"/>
      <c r="B3339" s="373"/>
      <c r="C3339" s="373"/>
      <c r="D3339" s="373"/>
      <c r="E3339" s="13"/>
      <c r="F3339" s="11"/>
      <c r="G3339" s="25"/>
      <c r="H3339" s="31"/>
      <c r="I3339" s="30"/>
      <c r="M3339" s="25"/>
      <c r="N3339" s="31"/>
      <c r="O3339" s="30"/>
      <c r="V3339" s="12"/>
      <c r="W3339" s="12"/>
      <c r="X3339" s="14"/>
      <c r="AB3339" s="25"/>
      <c r="AC3339" s="12"/>
      <c r="AD3339" s="12"/>
      <c r="AK3339" s="12"/>
      <c r="AL3339" s="30"/>
      <c r="AM3339" s="32"/>
      <c r="AQ3339" s="12"/>
      <c r="AR3339" s="12"/>
      <c r="AS3339" s="12"/>
      <c r="AZ3339" s="49"/>
      <c r="BA3339" s="30"/>
      <c r="BB3339" s="12"/>
      <c r="BF3339" s="12"/>
      <c r="BG3339" s="12"/>
      <c r="BH3339" s="12"/>
      <c r="BO3339" s="7"/>
      <c r="BP3339" s="7"/>
      <c r="BQ3339" s="7"/>
      <c r="BU3339" s="7"/>
      <c r="BV3339" s="7"/>
      <c r="BW3339" s="7"/>
      <c r="CD3339" s="7"/>
      <c r="CE3339" s="7"/>
      <c r="CF3339" s="7"/>
      <c r="CJ3339" s="7"/>
      <c r="CK3339" s="7"/>
      <c r="CL3339" s="7"/>
    </row>
    <row r="3340" spans="1:90">
      <c r="A3340" s="11"/>
      <c r="B3340" s="373"/>
      <c r="C3340" s="373"/>
      <c r="D3340" s="373"/>
      <c r="E3340" s="13"/>
      <c r="F3340" s="11"/>
      <c r="G3340" s="25"/>
      <c r="H3340" s="31"/>
      <c r="I3340" s="30"/>
      <c r="M3340" s="25"/>
      <c r="N3340" s="31"/>
      <c r="O3340" s="30"/>
      <c r="V3340" s="12"/>
      <c r="W3340" s="12"/>
      <c r="X3340" s="14"/>
      <c r="AB3340" s="25"/>
      <c r="AC3340" s="12"/>
      <c r="AD3340" s="12"/>
      <c r="AK3340" s="12"/>
      <c r="AL3340" s="30"/>
      <c r="AM3340" s="32"/>
      <c r="AQ3340" s="12"/>
      <c r="AR3340" s="12"/>
      <c r="AS3340" s="12"/>
      <c r="AZ3340" s="49"/>
      <c r="BA3340" s="30"/>
      <c r="BB3340" s="12"/>
      <c r="BF3340" s="12"/>
      <c r="BG3340" s="12"/>
      <c r="BH3340" s="12"/>
      <c r="BO3340" s="7"/>
      <c r="BP3340" s="7"/>
      <c r="BQ3340" s="7"/>
      <c r="BU3340" s="7"/>
      <c r="BV3340" s="7"/>
      <c r="BW3340" s="7"/>
      <c r="CD3340" s="7"/>
      <c r="CE3340" s="7"/>
      <c r="CF3340" s="7"/>
      <c r="CJ3340" s="7"/>
      <c r="CK3340" s="7"/>
      <c r="CL3340" s="7"/>
    </row>
    <row r="3341" spans="1:90">
      <c r="A3341" s="11"/>
      <c r="B3341" s="373"/>
      <c r="C3341" s="373"/>
      <c r="D3341" s="373"/>
      <c r="E3341" s="13"/>
      <c r="F3341" s="11"/>
      <c r="G3341" s="25"/>
      <c r="H3341" s="31"/>
      <c r="I3341" s="30"/>
      <c r="M3341" s="25"/>
      <c r="N3341" s="31"/>
      <c r="O3341" s="30"/>
      <c r="V3341" s="12"/>
      <c r="W3341" s="12"/>
      <c r="X3341" s="14"/>
      <c r="AB3341" s="25"/>
      <c r="AC3341" s="12"/>
      <c r="AD3341" s="12"/>
      <c r="AK3341" s="12"/>
      <c r="AL3341" s="30"/>
      <c r="AM3341" s="32"/>
      <c r="AQ3341" s="12"/>
      <c r="AR3341" s="12"/>
      <c r="AS3341" s="12"/>
      <c r="AZ3341" s="49"/>
      <c r="BA3341" s="30"/>
      <c r="BB3341" s="12"/>
      <c r="BF3341" s="12"/>
      <c r="BG3341" s="12"/>
      <c r="BH3341" s="12"/>
      <c r="BO3341" s="7"/>
      <c r="BP3341" s="7"/>
      <c r="BQ3341" s="7"/>
      <c r="BU3341" s="7"/>
      <c r="BV3341" s="7"/>
      <c r="BW3341" s="7"/>
      <c r="CD3341" s="7"/>
      <c r="CE3341" s="7"/>
      <c r="CF3341" s="7"/>
      <c r="CJ3341" s="7"/>
      <c r="CK3341" s="7"/>
      <c r="CL3341" s="7"/>
    </row>
    <row r="3342" spans="1:90">
      <c r="A3342" s="11"/>
      <c r="B3342" s="373"/>
      <c r="C3342" s="373"/>
      <c r="D3342" s="373"/>
      <c r="E3342" s="13"/>
      <c r="F3342" s="11"/>
      <c r="G3342" s="25"/>
      <c r="H3342" s="31"/>
      <c r="I3342" s="30"/>
      <c r="M3342" s="25"/>
      <c r="N3342" s="31"/>
      <c r="O3342" s="30"/>
      <c r="V3342" s="12"/>
      <c r="W3342" s="12"/>
      <c r="X3342" s="14"/>
      <c r="AB3342" s="25"/>
      <c r="AC3342" s="12"/>
      <c r="AD3342" s="12"/>
      <c r="AK3342" s="12"/>
      <c r="AL3342" s="30"/>
      <c r="AM3342" s="32"/>
      <c r="AQ3342" s="12"/>
      <c r="AR3342" s="12"/>
      <c r="AS3342" s="12"/>
      <c r="AZ3342" s="49"/>
      <c r="BA3342" s="30"/>
      <c r="BB3342" s="12"/>
      <c r="BF3342" s="12"/>
      <c r="BG3342" s="12"/>
      <c r="BH3342" s="12"/>
      <c r="BO3342" s="7"/>
      <c r="BP3342" s="7"/>
      <c r="BQ3342" s="7"/>
      <c r="BU3342" s="7"/>
      <c r="BV3342" s="7"/>
      <c r="BW3342" s="7"/>
      <c r="CD3342" s="7"/>
      <c r="CE3342" s="7"/>
      <c r="CF3342" s="7"/>
      <c r="CJ3342" s="7"/>
      <c r="CK3342" s="7"/>
      <c r="CL3342" s="7"/>
    </row>
    <row r="3343" spans="1:90">
      <c r="A3343" s="11"/>
      <c r="B3343" s="373"/>
      <c r="C3343" s="373"/>
      <c r="D3343" s="373"/>
      <c r="E3343" s="13"/>
      <c r="F3343" s="11"/>
      <c r="G3343" s="25"/>
      <c r="H3343" s="31"/>
      <c r="I3343" s="30"/>
      <c r="M3343" s="25"/>
      <c r="N3343" s="31"/>
      <c r="O3343" s="30"/>
      <c r="V3343" s="12"/>
      <c r="W3343" s="12"/>
      <c r="X3343" s="14"/>
      <c r="AB3343" s="25"/>
      <c r="AC3343" s="12"/>
      <c r="AD3343" s="12"/>
      <c r="AK3343" s="12"/>
      <c r="AL3343" s="30"/>
      <c r="AM3343" s="32"/>
      <c r="AQ3343" s="12"/>
      <c r="AR3343" s="12"/>
      <c r="AS3343" s="12"/>
      <c r="AZ3343" s="49"/>
      <c r="BA3343" s="30"/>
      <c r="BB3343" s="12"/>
      <c r="BF3343" s="12"/>
      <c r="BG3343" s="12"/>
      <c r="BH3343" s="12"/>
      <c r="BO3343" s="7"/>
      <c r="BP3343" s="7"/>
      <c r="BQ3343" s="7"/>
      <c r="BU3343" s="7"/>
      <c r="BV3343" s="7"/>
      <c r="BW3343" s="7"/>
      <c r="CD3343" s="7"/>
      <c r="CE3343" s="7"/>
      <c r="CF3343" s="7"/>
      <c r="CJ3343" s="7"/>
      <c r="CK3343" s="7"/>
      <c r="CL3343" s="7"/>
    </row>
    <row r="3344" spans="1:90">
      <c r="A3344" s="11"/>
      <c r="B3344" s="373"/>
      <c r="C3344" s="373"/>
      <c r="D3344" s="373"/>
      <c r="E3344" s="13"/>
      <c r="F3344" s="11"/>
      <c r="G3344" s="25"/>
      <c r="H3344" s="31"/>
      <c r="I3344" s="30"/>
      <c r="M3344" s="25"/>
      <c r="N3344" s="31"/>
      <c r="O3344" s="30"/>
      <c r="V3344" s="12"/>
      <c r="W3344" s="12"/>
      <c r="X3344" s="14"/>
      <c r="AB3344" s="25"/>
      <c r="AC3344" s="12"/>
      <c r="AD3344" s="12"/>
      <c r="AK3344" s="12"/>
      <c r="AL3344" s="30"/>
      <c r="AM3344" s="32"/>
      <c r="AQ3344" s="12"/>
      <c r="AR3344" s="12"/>
      <c r="AS3344" s="12"/>
      <c r="AZ3344" s="49"/>
      <c r="BA3344" s="30"/>
      <c r="BB3344" s="12"/>
      <c r="BF3344" s="12"/>
      <c r="BG3344" s="12"/>
      <c r="BH3344" s="12"/>
      <c r="BO3344" s="7"/>
      <c r="BP3344" s="7"/>
      <c r="BQ3344" s="7"/>
      <c r="BU3344" s="7"/>
      <c r="BV3344" s="7"/>
      <c r="BW3344" s="7"/>
      <c r="CD3344" s="7"/>
      <c r="CE3344" s="7"/>
      <c r="CF3344" s="7"/>
      <c r="CJ3344" s="7"/>
      <c r="CK3344" s="7"/>
      <c r="CL3344" s="7"/>
    </row>
    <row r="3345" spans="1:90">
      <c r="A3345" s="11"/>
      <c r="B3345" s="373"/>
      <c r="C3345" s="373"/>
      <c r="D3345" s="373"/>
      <c r="E3345" s="13"/>
      <c r="F3345" s="11"/>
      <c r="G3345" s="25"/>
      <c r="H3345" s="31"/>
      <c r="I3345" s="30"/>
      <c r="M3345" s="25"/>
      <c r="N3345" s="31"/>
      <c r="O3345" s="30"/>
      <c r="V3345" s="12"/>
      <c r="W3345" s="12"/>
      <c r="X3345" s="14"/>
      <c r="AB3345" s="25"/>
      <c r="AC3345" s="12"/>
      <c r="AD3345" s="12"/>
      <c r="AK3345" s="12"/>
      <c r="AL3345" s="30"/>
      <c r="AM3345" s="32"/>
      <c r="AQ3345" s="12"/>
      <c r="AR3345" s="12"/>
      <c r="AS3345" s="12"/>
      <c r="AZ3345" s="49"/>
      <c r="BA3345" s="30"/>
      <c r="BB3345" s="12"/>
      <c r="BF3345" s="12"/>
      <c r="BG3345" s="12"/>
      <c r="BH3345" s="12"/>
      <c r="BO3345" s="7"/>
      <c r="BP3345" s="7"/>
      <c r="BQ3345" s="7"/>
      <c r="BU3345" s="7"/>
      <c r="BV3345" s="7"/>
      <c r="BW3345" s="7"/>
      <c r="CD3345" s="7"/>
      <c r="CE3345" s="7"/>
      <c r="CF3345" s="7"/>
      <c r="CJ3345" s="7"/>
      <c r="CK3345" s="7"/>
      <c r="CL3345" s="7"/>
    </row>
    <row r="3346" spans="1:90">
      <c r="A3346" s="11"/>
      <c r="B3346" s="373"/>
      <c r="C3346" s="373"/>
      <c r="D3346" s="373"/>
      <c r="E3346" s="13"/>
      <c r="F3346" s="11"/>
      <c r="G3346" s="25"/>
      <c r="H3346" s="31"/>
      <c r="I3346" s="30"/>
      <c r="M3346" s="25"/>
      <c r="N3346" s="31"/>
      <c r="O3346" s="30"/>
      <c r="V3346" s="12"/>
      <c r="W3346" s="12"/>
      <c r="X3346" s="14"/>
      <c r="AB3346" s="25"/>
      <c r="AC3346" s="12"/>
      <c r="AD3346" s="12"/>
      <c r="AK3346" s="12"/>
      <c r="AL3346" s="30"/>
      <c r="AM3346" s="32"/>
      <c r="AQ3346" s="12"/>
      <c r="AR3346" s="12"/>
      <c r="AS3346" s="12"/>
      <c r="AZ3346" s="49"/>
      <c r="BA3346" s="30"/>
      <c r="BB3346" s="12"/>
      <c r="BF3346" s="12"/>
      <c r="BG3346" s="12"/>
      <c r="BH3346" s="12"/>
      <c r="BO3346" s="7"/>
      <c r="BP3346" s="7"/>
      <c r="BQ3346" s="7"/>
      <c r="BU3346" s="7"/>
      <c r="BV3346" s="7"/>
      <c r="BW3346" s="7"/>
      <c r="CD3346" s="7"/>
      <c r="CE3346" s="7"/>
      <c r="CF3346" s="7"/>
      <c r="CJ3346" s="7"/>
      <c r="CK3346" s="7"/>
      <c r="CL3346" s="7"/>
    </row>
    <row r="3347" spans="1:90">
      <c r="A3347" s="11"/>
      <c r="B3347" s="373"/>
      <c r="C3347" s="373"/>
      <c r="D3347" s="373"/>
      <c r="E3347" s="13"/>
      <c r="F3347" s="11"/>
      <c r="G3347" s="25"/>
      <c r="H3347" s="31"/>
      <c r="I3347" s="30"/>
      <c r="M3347" s="25"/>
      <c r="N3347" s="31"/>
      <c r="O3347" s="30"/>
      <c r="V3347" s="12"/>
      <c r="W3347" s="12"/>
      <c r="X3347" s="14"/>
      <c r="AB3347" s="25"/>
      <c r="AC3347" s="12"/>
      <c r="AD3347" s="12"/>
      <c r="AK3347" s="12"/>
      <c r="AL3347" s="30"/>
      <c r="AM3347" s="32"/>
      <c r="AQ3347" s="12"/>
      <c r="AR3347" s="12"/>
      <c r="AS3347" s="12"/>
      <c r="AZ3347" s="49"/>
      <c r="BA3347" s="30"/>
      <c r="BB3347" s="12"/>
      <c r="BF3347" s="12"/>
      <c r="BG3347" s="12"/>
      <c r="BH3347" s="12"/>
      <c r="BO3347" s="7"/>
      <c r="BP3347" s="7"/>
      <c r="BQ3347" s="7"/>
      <c r="BU3347" s="7"/>
      <c r="BV3347" s="7"/>
      <c r="BW3347" s="7"/>
      <c r="CD3347" s="7"/>
      <c r="CE3347" s="7"/>
      <c r="CF3347" s="7"/>
      <c r="CJ3347" s="7"/>
      <c r="CK3347" s="7"/>
      <c r="CL3347" s="7"/>
    </row>
    <row r="3348" spans="1:90">
      <c r="A3348" s="11"/>
      <c r="B3348" s="373"/>
      <c r="C3348" s="373"/>
      <c r="D3348" s="373"/>
      <c r="E3348" s="13"/>
      <c r="F3348" s="11"/>
      <c r="G3348" s="25"/>
      <c r="H3348" s="31"/>
      <c r="I3348" s="30"/>
      <c r="M3348" s="25"/>
      <c r="N3348" s="31"/>
      <c r="O3348" s="30"/>
      <c r="V3348" s="12"/>
      <c r="W3348" s="12"/>
      <c r="X3348" s="14"/>
      <c r="AB3348" s="25"/>
      <c r="AC3348" s="12"/>
      <c r="AD3348" s="12"/>
      <c r="AK3348" s="12"/>
      <c r="AL3348" s="30"/>
      <c r="AM3348" s="32"/>
      <c r="AQ3348" s="12"/>
      <c r="AR3348" s="12"/>
      <c r="AS3348" s="12"/>
      <c r="AZ3348" s="49"/>
      <c r="BA3348" s="30"/>
      <c r="BB3348" s="12"/>
      <c r="BF3348" s="12"/>
      <c r="BG3348" s="12"/>
      <c r="BH3348" s="12"/>
      <c r="BO3348" s="7"/>
      <c r="BP3348" s="7"/>
      <c r="BQ3348" s="7"/>
      <c r="BU3348" s="7"/>
      <c r="BV3348" s="7"/>
      <c r="BW3348" s="7"/>
      <c r="CD3348" s="7"/>
      <c r="CE3348" s="7"/>
      <c r="CF3348" s="7"/>
      <c r="CJ3348" s="7"/>
      <c r="CK3348" s="7"/>
      <c r="CL3348" s="7"/>
    </row>
    <row r="3349" spans="1:90">
      <c r="A3349" s="11"/>
      <c r="B3349" s="373"/>
      <c r="C3349" s="373"/>
      <c r="D3349" s="373"/>
      <c r="E3349" s="13"/>
      <c r="F3349" s="11"/>
      <c r="G3349" s="25"/>
      <c r="H3349" s="31"/>
      <c r="I3349" s="30"/>
      <c r="M3349" s="25"/>
      <c r="N3349" s="31"/>
      <c r="O3349" s="30"/>
      <c r="V3349" s="12"/>
      <c r="W3349" s="12"/>
      <c r="X3349" s="14"/>
      <c r="AB3349" s="25"/>
      <c r="AC3349" s="12"/>
      <c r="AD3349" s="12"/>
      <c r="AK3349" s="12"/>
      <c r="AL3349" s="30"/>
      <c r="AM3349" s="32"/>
      <c r="AQ3349" s="12"/>
      <c r="AR3349" s="12"/>
      <c r="AS3349" s="12"/>
      <c r="AZ3349" s="49"/>
      <c r="BA3349" s="30"/>
      <c r="BB3349" s="12"/>
      <c r="BF3349" s="12"/>
      <c r="BG3349" s="12"/>
      <c r="BH3349" s="12"/>
      <c r="BO3349" s="7"/>
      <c r="BP3349" s="7"/>
      <c r="BQ3349" s="7"/>
      <c r="BU3349" s="7"/>
      <c r="BV3349" s="7"/>
      <c r="BW3349" s="7"/>
      <c r="CD3349" s="7"/>
      <c r="CE3349" s="7"/>
      <c r="CF3349" s="7"/>
      <c r="CJ3349" s="7"/>
      <c r="CK3349" s="7"/>
      <c r="CL3349" s="7"/>
    </row>
    <row r="3350" spans="1:90">
      <c r="A3350" s="11"/>
      <c r="B3350" s="373"/>
      <c r="C3350" s="373"/>
      <c r="D3350" s="373"/>
      <c r="E3350" s="13"/>
      <c r="F3350" s="11"/>
      <c r="G3350" s="25"/>
      <c r="H3350" s="31"/>
      <c r="I3350" s="30"/>
      <c r="M3350" s="25"/>
      <c r="N3350" s="31"/>
      <c r="O3350" s="30"/>
      <c r="V3350" s="12"/>
      <c r="W3350" s="12"/>
      <c r="X3350" s="14"/>
      <c r="AB3350" s="25"/>
      <c r="AC3350" s="12"/>
      <c r="AD3350" s="12"/>
      <c r="AK3350" s="12"/>
      <c r="AL3350" s="30"/>
      <c r="AM3350" s="32"/>
      <c r="AQ3350" s="12"/>
      <c r="AR3350" s="12"/>
      <c r="AS3350" s="12"/>
      <c r="AZ3350" s="49"/>
      <c r="BA3350" s="30"/>
      <c r="BB3350" s="12"/>
      <c r="BF3350" s="12"/>
      <c r="BG3350" s="12"/>
      <c r="BH3350" s="12"/>
      <c r="BO3350" s="7"/>
      <c r="BP3350" s="7"/>
      <c r="BQ3350" s="7"/>
      <c r="BU3350" s="7"/>
      <c r="BV3350" s="7"/>
      <c r="BW3350" s="7"/>
      <c r="CD3350" s="7"/>
      <c r="CE3350" s="7"/>
      <c r="CF3350" s="7"/>
      <c r="CJ3350" s="7"/>
      <c r="CK3350" s="7"/>
      <c r="CL3350" s="7"/>
    </row>
    <row r="3351" spans="1:90">
      <c r="A3351" s="11"/>
      <c r="B3351" s="373"/>
      <c r="C3351" s="373"/>
      <c r="D3351" s="373"/>
      <c r="E3351" s="13"/>
      <c r="F3351" s="11"/>
      <c r="G3351" s="25"/>
      <c r="H3351" s="31"/>
      <c r="I3351" s="30"/>
      <c r="M3351" s="25"/>
      <c r="N3351" s="31"/>
      <c r="O3351" s="30"/>
      <c r="V3351" s="12"/>
      <c r="W3351" s="12"/>
      <c r="X3351" s="14"/>
      <c r="AB3351" s="25"/>
      <c r="AC3351" s="12"/>
      <c r="AD3351" s="12"/>
      <c r="AK3351" s="12"/>
      <c r="AL3351" s="30"/>
      <c r="AM3351" s="32"/>
      <c r="AQ3351" s="12"/>
      <c r="AR3351" s="12"/>
      <c r="AS3351" s="12"/>
      <c r="AZ3351" s="49"/>
      <c r="BA3351" s="30"/>
      <c r="BB3351" s="12"/>
      <c r="BF3351" s="12"/>
      <c r="BG3351" s="12"/>
      <c r="BH3351" s="12"/>
      <c r="BO3351" s="7"/>
      <c r="BP3351" s="7"/>
      <c r="BQ3351" s="7"/>
      <c r="BU3351" s="7"/>
      <c r="BV3351" s="7"/>
      <c r="BW3351" s="7"/>
      <c r="CD3351" s="7"/>
      <c r="CE3351" s="7"/>
      <c r="CF3351" s="7"/>
      <c r="CJ3351" s="7"/>
      <c r="CK3351" s="7"/>
      <c r="CL3351" s="7"/>
    </row>
    <row r="3352" spans="1:90">
      <c r="A3352" s="11"/>
      <c r="B3352" s="373"/>
      <c r="C3352" s="373"/>
      <c r="D3352" s="373"/>
      <c r="E3352" s="13"/>
      <c r="F3352" s="11"/>
      <c r="G3352" s="25"/>
      <c r="H3352" s="31"/>
      <c r="I3352" s="30"/>
      <c r="M3352" s="25"/>
      <c r="N3352" s="31"/>
      <c r="O3352" s="30"/>
      <c r="V3352" s="12"/>
      <c r="W3352" s="12"/>
      <c r="X3352" s="14"/>
      <c r="AB3352" s="25"/>
      <c r="AC3352" s="12"/>
      <c r="AD3352" s="12"/>
      <c r="AK3352" s="12"/>
      <c r="AL3352" s="30"/>
      <c r="AM3352" s="32"/>
      <c r="AQ3352" s="12"/>
      <c r="AR3352" s="12"/>
      <c r="AS3352" s="12"/>
      <c r="AZ3352" s="49"/>
      <c r="BA3352" s="30"/>
      <c r="BB3352" s="12"/>
      <c r="BF3352" s="12"/>
      <c r="BG3352" s="12"/>
      <c r="BH3352" s="12"/>
      <c r="BO3352" s="7"/>
      <c r="BP3352" s="7"/>
      <c r="BQ3352" s="7"/>
      <c r="BU3352" s="7"/>
      <c r="BV3352" s="7"/>
      <c r="BW3352" s="7"/>
      <c r="CD3352" s="7"/>
      <c r="CE3352" s="7"/>
      <c r="CF3352" s="7"/>
      <c r="CJ3352" s="7"/>
      <c r="CK3352" s="7"/>
      <c r="CL3352" s="7"/>
    </row>
    <row r="3353" spans="1:90">
      <c r="A3353" s="11"/>
      <c r="B3353" s="373"/>
      <c r="C3353" s="373"/>
      <c r="D3353" s="373"/>
      <c r="E3353" s="13"/>
      <c r="F3353" s="11"/>
      <c r="G3353" s="25"/>
      <c r="H3353" s="31"/>
      <c r="I3353" s="30"/>
      <c r="M3353" s="25"/>
      <c r="N3353" s="31"/>
      <c r="O3353" s="30"/>
      <c r="V3353" s="12"/>
      <c r="W3353" s="12"/>
      <c r="X3353" s="14"/>
      <c r="AB3353" s="25"/>
      <c r="AC3353" s="12"/>
      <c r="AD3353" s="12"/>
      <c r="AK3353" s="12"/>
      <c r="AL3353" s="30"/>
      <c r="AM3353" s="32"/>
      <c r="AQ3353" s="12"/>
      <c r="AR3353" s="12"/>
      <c r="AS3353" s="12"/>
      <c r="AZ3353" s="49"/>
      <c r="BA3353" s="30"/>
      <c r="BB3353" s="12"/>
      <c r="BF3353" s="12"/>
      <c r="BG3353" s="12"/>
      <c r="BH3353" s="12"/>
      <c r="BO3353" s="7"/>
      <c r="BP3353" s="7"/>
      <c r="BQ3353" s="7"/>
      <c r="BU3353" s="7"/>
      <c r="BV3353" s="7"/>
      <c r="BW3353" s="7"/>
      <c r="CD3353" s="7"/>
      <c r="CE3353" s="7"/>
      <c r="CF3353" s="7"/>
      <c r="CJ3353" s="7"/>
      <c r="CK3353" s="7"/>
      <c r="CL3353" s="7"/>
    </row>
    <row r="3354" spans="1:90">
      <c r="A3354" s="11"/>
      <c r="B3354" s="373"/>
      <c r="C3354" s="373"/>
      <c r="D3354" s="373"/>
      <c r="E3354" s="13"/>
      <c r="F3354" s="11"/>
      <c r="G3354" s="25"/>
      <c r="H3354" s="31"/>
      <c r="I3354" s="30"/>
      <c r="M3354" s="25"/>
      <c r="N3354" s="31"/>
      <c r="O3354" s="30"/>
      <c r="V3354" s="12"/>
      <c r="W3354" s="12"/>
      <c r="X3354" s="14"/>
      <c r="AB3354" s="25"/>
      <c r="AC3354" s="12"/>
      <c r="AD3354" s="12"/>
      <c r="AK3354" s="12"/>
      <c r="AL3354" s="30"/>
      <c r="AM3354" s="32"/>
      <c r="AQ3354" s="12"/>
      <c r="AR3354" s="12"/>
      <c r="AS3354" s="12"/>
      <c r="AZ3354" s="49"/>
      <c r="BA3354" s="30"/>
      <c r="BB3354" s="12"/>
      <c r="BF3354" s="12"/>
      <c r="BG3354" s="12"/>
      <c r="BH3354" s="12"/>
      <c r="BO3354" s="7"/>
      <c r="BP3354" s="7"/>
      <c r="BQ3354" s="7"/>
      <c r="BU3354" s="7"/>
      <c r="BV3354" s="7"/>
      <c r="BW3354" s="7"/>
      <c r="CD3354" s="7"/>
      <c r="CE3354" s="7"/>
      <c r="CF3354" s="7"/>
      <c r="CJ3354" s="7"/>
      <c r="CK3354" s="7"/>
      <c r="CL3354" s="7"/>
    </row>
    <row r="3355" spans="1:90">
      <c r="A3355" s="11"/>
      <c r="B3355" s="373"/>
      <c r="C3355" s="373"/>
      <c r="D3355" s="373"/>
      <c r="E3355" s="13"/>
      <c r="F3355" s="11"/>
      <c r="G3355" s="25"/>
      <c r="H3355" s="31"/>
      <c r="I3355" s="30"/>
      <c r="M3355" s="25"/>
      <c r="N3355" s="31"/>
      <c r="O3355" s="30"/>
      <c r="V3355" s="12"/>
      <c r="W3355" s="12"/>
      <c r="X3355" s="14"/>
      <c r="AB3355" s="25"/>
      <c r="AC3355" s="12"/>
      <c r="AD3355" s="12"/>
      <c r="AK3355" s="12"/>
      <c r="AL3355" s="30"/>
      <c r="AM3355" s="32"/>
      <c r="AQ3355" s="12"/>
      <c r="AR3355" s="12"/>
      <c r="AS3355" s="12"/>
      <c r="AZ3355" s="49"/>
      <c r="BA3355" s="30"/>
      <c r="BB3355" s="12"/>
      <c r="BF3355" s="12"/>
      <c r="BG3355" s="12"/>
      <c r="BH3355" s="12"/>
      <c r="BO3355" s="7"/>
      <c r="BP3355" s="7"/>
      <c r="BQ3355" s="7"/>
      <c r="BU3355" s="7"/>
      <c r="BV3355" s="7"/>
      <c r="BW3355" s="7"/>
      <c r="CD3355" s="7"/>
      <c r="CE3355" s="7"/>
      <c r="CF3355" s="7"/>
      <c r="CJ3355" s="7"/>
      <c r="CK3355" s="7"/>
      <c r="CL3355" s="7"/>
    </row>
    <row r="3356" spans="1:90">
      <c r="A3356" s="11"/>
      <c r="B3356" s="373"/>
      <c r="C3356" s="373"/>
      <c r="D3356" s="373"/>
      <c r="E3356" s="13"/>
      <c r="F3356" s="11"/>
      <c r="G3356" s="25"/>
      <c r="H3356" s="31"/>
      <c r="I3356" s="30"/>
      <c r="M3356" s="25"/>
      <c r="N3356" s="31"/>
      <c r="O3356" s="30"/>
      <c r="V3356" s="12"/>
      <c r="W3356" s="12"/>
      <c r="X3356" s="14"/>
      <c r="AB3356" s="25"/>
      <c r="AC3356" s="12"/>
      <c r="AD3356" s="12"/>
      <c r="AK3356" s="12"/>
      <c r="AL3356" s="30"/>
      <c r="AM3356" s="32"/>
      <c r="AQ3356" s="12"/>
      <c r="AR3356" s="12"/>
      <c r="AS3356" s="12"/>
      <c r="AZ3356" s="49"/>
      <c r="BA3356" s="30"/>
      <c r="BB3356" s="12"/>
      <c r="BF3356" s="12"/>
      <c r="BG3356" s="12"/>
      <c r="BH3356" s="12"/>
      <c r="BO3356" s="7"/>
      <c r="BP3356" s="7"/>
      <c r="BQ3356" s="7"/>
      <c r="BU3356" s="7"/>
      <c r="BV3356" s="7"/>
      <c r="BW3356" s="7"/>
      <c r="CD3356" s="7"/>
      <c r="CE3356" s="7"/>
      <c r="CF3356" s="7"/>
      <c r="CJ3356" s="7"/>
      <c r="CK3356" s="7"/>
      <c r="CL3356" s="7"/>
    </row>
    <row r="3357" spans="1:90">
      <c r="A3357" s="11"/>
      <c r="B3357" s="373"/>
      <c r="C3357" s="373"/>
      <c r="D3357" s="373"/>
      <c r="E3357" s="13"/>
      <c r="F3357" s="11"/>
      <c r="G3357" s="25"/>
      <c r="H3357" s="31"/>
      <c r="I3357" s="30"/>
      <c r="M3357" s="25"/>
      <c r="N3357" s="31"/>
      <c r="O3357" s="30"/>
      <c r="V3357" s="12"/>
      <c r="W3357" s="12"/>
      <c r="X3357" s="14"/>
      <c r="AB3357" s="25"/>
      <c r="AC3357" s="12"/>
      <c r="AD3357" s="12"/>
      <c r="AK3357" s="12"/>
      <c r="AL3357" s="30"/>
      <c r="AM3357" s="32"/>
      <c r="AQ3357" s="12"/>
      <c r="AR3357" s="12"/>
      <c r="AS3357" s="12"/>
      <c r="AZ3357" s="49"/>
      <c r="BA3357" s="30"/>
      <c r="BB3357" s="12"/>
      <c r="BF3357" s="12"/>
      <c r="BG3357" s="12"/>
      <c r="BH3357" s="12"/>
      <c r="BO3357" s="7"/>
      <c r="BP3357" s="7"/>
      <c r="BQ3357" s="7"/>
      <c r="BU3357" s="7"/>
      <c r="BV3357" s="7"/>
      <c r="BW3357" s="7"/>
      <c r="CD3357" s="7"/>
      <c r="CE3357" s="7"/>
      <c r="CF3357" s="7"/>
      <c r="CJ3357" s="7"/>
      <c r="CK3357" s="7"/>
      <c r="CL3357" s="7"/>
    </row>
    <row r="3358" spans="1:90">
      <c r="A3358" s="11"/>
      <c r="B3358" s="373"/>
      <c r="C3358" s="373"/>
      <c r="D3358" s="373"/>
      <c r="E3358" s="13"/>
      <c r="F3358" s="11"/>
      <c r="G3358" s="25"/>
      <c r="H3358" s="31"/>
      <c r="I3358" s="30"/>
      <c r="M3358" s="25"/>
      <c r="N3358" s="31"/>
      <c r="O3358" s="30"/>
      <c r="V3358" s="12"/>
      <c r="W3358" s="12"/>
      <c r="X3358" s="14"/>
      <c r="AB3358" s="25"/>
      <c r="AC3358" s="12"/>
      <c r="AD3358" s="12"/>
      <c r="AK3358" s="12"/>
      <c r="AL3358" s="30"/>
      <c r="AM3358" s="32"/>
      <c r="AQ3358" s="12"/>
      <c r="AR3358" s="12"/>
      <c r="AS3358" s="12"/>
      <c r="AZ3358" s="49"/>
      <c r="BA3358" s="30"/>
      <c r="BB3358" s="12"/>
      <c r="BF3358" s="12"/>
      <c r="BG3358" s="12"/>
      <c r="BH3358" s="12"/>
      <c r="BO3358" s="7"/>
      <c r="BP3358" s="7"/>
      <c r="BQ3358" s="7"/>
      <c r="BU3358" s="7"/>
      <c r="BV3358" s="7"/>
      <c r="BW3358" s="7"/>
      <c r="CD3358" s="7"/>
      <c r="CE3358" s="7"/>
      <c r="CF3358" s="7"/>
      <c r="CJ3358" s="7"/>
      <c r="CK3358" s="7"/>
      <c r="CL3358" s="7"/>
    </row>
    <row r="3359" spans="1:90">
      <c r="A3359" s="11"/>
      <c r="B3359" s="373"/>
      <c r="C3359" s="373"/>
      <c r="D3359" s="373"/>
      <c r="E3359" s="13"/>
      <c r="F3359" s="11"/>
      <c r="G3359" s="25"/>
      <c r="H3359" s="31"/>
      <c r="I3359" s="30"/>
      <c r="M3359" s="25"/>
      <c r="N3359" s="31"/>
      <c r="O3359" s="30"/>
      <c r="V3359" s="12"/>
      <c r="W3359" s="12"/>
      <c r="X3359" s="14"/>
      <c r="AB3359" s="25"/>
      <c r="AC3359" s="12"/>
      <c r="AD3359" s="12"/>
      <c r="AK3359" s="12"/>
      <c r="AL3359" s="30"/>
      <c r="AM3359" s="32"/>
      <c r="AQ3359" s="12"/>
      <c r="AR3359" s="12"/>
      <c r="AS3359" s="12"/>
      <c r="AZ3359" s="49"/>
      <c r="BA3359" s="30"/>
      <c r="BB3359" s="12"/>
      <c r="BF3359" s="12"/>
      <c r="BG3359" s="12"/>
      <c r="BH3359" s="12"/>
      <c r="BO3359" s="7"/>
      <c r="BP3359" s="7"/>
      <c r="BQ3359" s="7"/>
      <c r="BU3359" s="7"/>
      <c r="BV3359" s="7"/>
      <c r="BW3359" s="7"/>
      <c r="CD3359" s="7"/>
      <c r="CE3359" s="7"/>
      <c r="CF3359" s="7"/>
      <c r="CJ3359" s="7"/>
      <c r="CK3359" s="7"/>
      <c r="CL3359" s="7"/>
    </row>
    <row r="3360" spans="1:90">
      <c r="A3360" s="11"/>
      <c r="B3360" s="373"/>
      <c r="C3360" s="373"/>
      <c r="D3360" s="373"/>
      <c r="E3360" s="13"/>
      <c r="F3360" s="11"/>
      <c r="G3360" s="25"/>
      <c r="H3360" s="31"/>
      <c r="I3360" s="30"/>
      <c r="M3360" s="25"/>
      <c r="N3360" s="31"/>
      <c r="O3360" s="30"/>
      <c r="V3360" s="12"/>
      <c r="W3360" s="12"/>
      <c r="X3360" s="14"/>
      <c r="AB3360" s="25"/>
      <c r="AC3360" s="12"/>
      <c r="AD3360" s="12"/>
      <c r="AK3360" s="12"/>
      <c r="AL3360" s="30"/>
      <c r="AM3360" s="32"/>
      <c r="AQ3360" s="12"/>
      <c r="AR3360" s="12"/>
      <c r="AS3360" s="12"/>
      <c r="AZ3360" s="49"/>
      <c r="BA3360" s="30"/>
      <c r="BB3360" s="12"/>
      <c r="BF3360" s="12"/>
      <c r="BG3360" s="12"/>
      <c r="BH3360" s="12"/>
      <c r="BO3360" s="7"/>
      <c r="BP3360" s="7"/>
      <c r="BQ3360" s="7"/>
      <c r="BU3360" s="7"/>
      <c r="BV3360" s="7"/>
      <c r="BW3360" s="7"/>
      <c r="CD3360" s="7"/>
      <c r="CE3360" s="7"/>
      <c r="CF3360" s="7"/>
      <c r="CJ3360" s="7"/>
      <c r="CK3360" s="7"/>
      <c r="CL3360" s="7"/>
    </row>
    <row r="3361" spans="1:90">
      <c r="A3361" s="11"/>
      <c r="B3361" s="373"/>
      <c r="C3361" s="373"/>
      <c r="D3361" s="373"/>
      <c r="E3361" s="13"/>
      <c r="F3361" s="11"/>
      <c r="G3361" s="25"/>
      <c r="H3361" s="31"/>
      <c r="I3361" s="30"/>
      <c r="M3361" s="25"/>
      <c r="N3361" s="31"/>
      <c r="O3361" s="30"/>
      <c r="V3361" s="12"/>
      <c r="W3361" s="12"/>
      <c r="X3361" s="14"/>
      <c r="AB3361" s="25"/>
      <c r="AC3361" s="12"/>
      <c r="AD3361" s="12"/>
      <c r="AK3361" s="12"/>
      <c r="AL3361" s="30"/>
      <c r="AM3361" s="32"/>
      <c r="AQ3361" s="12"/>
      <c r="AR3361" s="12"/>
      <c r="AS3361" s="12"/>
      <c r="AZ3361" s="49"/>
      <c r="BA3361" s="30"/>
      <c r="BB3361" s="12"/>
      <c r="BF3361" s="12"/>
      <c r="BG3361" s="12"/>
      <c r="BH3361" s="12"/>
      <c r="BO3361" s="7"/>
      <c r="BP3361" s="7"/>
      <c r="BQ3361" s="7"/>
      <c r="BU3361" s="7"/>
      <c r="BV3361" s="7"/>
      <c r="BW3361" s="7"/>
      <c r="CD3361" s="7"/>
      <c r="CE3361" s="7"/>
      <c r="CF3361" s="7"/>
      <c r="CJ3361" s="7"/>
      <c r="CK3361" s="7"/>
      <c r="CL3361" s="7"/>
    </row>
    <row r="3362" spans="1:90">
      <c r="A3362" s="11"/>
      <c r="B3362" s="373"/>
      <c r="C3362" s="373"/>
      <c r="D3362" s="373"/>
      <c r="E3362" s="13"/>
      <c r="F3362" s="11"/>
      <c r="G3362" s="25"/>
      <c r="H3362" s="31"/>
      <c r="I3362" s="30"/>
      <c r="M3362" s="25"/>
      <c r="N3362" s="31"/>
      <c r="O3362" s="30"/>
      <c r="V3362" s="12"/>
      <c r="W3362" s="12"/>
      <c r="X3362" s="14"/>
      <c r="AB3362" s="25"/>
      <c r="AC3362" s="12"/>
      <c r="AD3362" s="12"/>
      <c r="AK3362" s="12"/>
      <c r="AL3362" s="30"/>
      <c r="AM3362" s="32"/>
      <c r="AQ3362" s="12"/>
      <c r="AR3362" s="12"/>
      <c r="AS3362" s="12"/>
      <c r="AZ3362" s="49"/>
      <c r="BA3362" s="30"/>
      <c r="BB3362" s="12"/>
      <c r="BF3362" s="12"/>
      <c r="BG3362" s="12"/>
      <c r="BH3362" s="12"/>
      <c r="BO3362" s="7"/>
      <c r="BP3362" s="7"/>
      <c r="BQ3362" s="7"/>
      <c r="BU3362" s="7"/>
      <c r="BV3362" s="7"/>
      <c r="BW3362" s="7"/>
      <c r="CD3362" s="7"/>
      <c r="CE3362" s="7"/>
      <c r="CF3362" s="7"/>
      <c r="CJ3362" s="7"/>
      <c r="CK3362" s="7"/>
      <c r="CL3362" s="7"/>
    </row>
    <row r="3363" spans="1:90">
      <c r="A3363" s="11"/>
      <c r="B3363" s="373"/>
      <c r="C3363" s="373"/>
      <c r="D3363" s="373"/>
      <c r="E3363" s="13"/>
      <c r="F3363" s="11"/>
      <c r="G3363" s="25"/>
      <c r="H3363" s="31"/>
      <c r="I3363" s="30"/>
      <c r="M3363" s="25"/>
      <c r="N3363" s="31"/>
      <c r="O3363" s="30"/>
      <c r="V3363" s="12"/>
      <c r="W3363" s="12"/>
      <c r="X3363" s="14"/>
      <c r="AB3363" s="25"/>
      <c r="AC3363" s="12"/>
      <c r="AD3363" s="12"/>
      <c r="AK3363" s="12"/>
      <c r="AL3363" s="30"/>
      <c r="AM3363" s="32"/>
      <c r="AQ3363" s="12"/>
      <c r="AR3363" s="12"/>
      <c r="AS3363" s="12"/>
      <c r="AZ3363" s="49"/>
      <c r="BA3363" s="30"/>
      <c r="BB3363" s="12"/>
      <c r="BF3363" s="12"/>
      <c r="BG3363" s="12"/>
      <c r="BH3363" s="12"/>
      <c r="BO3363" s="7"/>
      <c r="BP3363" s="7"/>
      <c r="BQ3363" s="7"/>
      <c r="BU3363" s="7"/>
      <c r="BV3363" s="7"/>
      <c r="BW3363" s="7"/>
      <c r="CD3363" s="7"/>
      <c r="CE3363" s="7"/>
      <c r="CF3363" s="7"/>
      <c r="CJ3363" s="7"/>
      <c r="CK3363" s="7"/>
      <c r="CL3363" s="7"/>
    </row>
    <row r="3364" spans="1:90">
      <c r="A3364" s="11"/>
      <c r="B3364" s="373"/>
      <c r="C3364" s="373"/>
      <c r="D3364" s="373"/>
      <c r="E3364" s="13"/>
      <c r="F3364" s="11"/>
      <c r="G3364" s="25"/>
      <c r="H3364" s="31"/>
      <c r="I3364" s="30"/>
      <c r="M3364" s="25"/>
      <c r="N3364" s="31"/>
      <c r="O3364" s="30"/>
      <c r="V3364" s="12"/>
      <c r="W3364" s="12"/>
      <c r="X3364" s="14"/>
      <c r="AB3364" s="25"/>
      <c r="AC3364" s="12"/>
      <c r="AD3364" s="12"/>
      <c r="AK3364" s="12"/>
      <c r="AL3364" s="30"/>
      <c r="AM3364" s="32"/>
      <c r="AQ3364" s="12"/>
      <c r="AR3364" s="12"/>
      <c r="AS3364" s="12"/>
      <c r="AZ3364" s="49"/>
      <c r="BA3364" s="30"/>
      <c r="BB3364" s="12"/>
      <c r="BF3364" s="12"/>
      <c r="BG3364" s="12"/>
      <c r="BH3364" s="12"/>
      <c r="BO3364" s="7"/>
      <c r="BP3364" s="7"/>
      <c r="BQ3364" s="7"/>
      <c r="BU3364" s="7"/>
      <c r="BV3364" s="7"/>
      <c r="BW3364" s="7"/>
      <c r="CD3364" s="7"/>
      <c r="CE3364" s="7"/>
      <c r="CF3364" s="7"/>
      <c r="CJ3364" s="7"/>
      <c r="CK3364" s="7"/>
      <c r="CL3364" s="7"/>
    </row>
    <row r="3365" spans="1:90">
      <c r="A3365" s="11"/>
      <c r="B3365" s="373"/>
      <c r="C3365" s="373"/>
      <c r="D3365" s="373"/>
      <c r="E3365" s="13"/>
      <c r="F3365" s="11"/>
      <c r="G3365" s="25"/>
      <c r="H3365" s="31"/>
      <c r="I3365" s="30"/>
      <c r="M3365" s="25"/>
      <c r="N3365" s="31"/>
      <c r="O3365" s="30"/>
      <c r="V3365" s="12"/>
      <c r="W3365" s="12"/>
      <c r="X3365" s="14"/>
      <c r="AB3365" s="25"/>
      <c r="AC3365" s="12"/>
      <c r="AD3365" s="12"/>
      <c r="AK3365" s="12"/>
      <c r="AL3365" s="30"/>
      <c r="AM3365" s="32"/>
      <c r="AQ3365" s="12"/>
      <c r="AR3365" s="12"/>
      <c r="AS3365" s="12"/>
      <c r="AZ3365" s="49"/>
      <c r="BA3365" s="30"/>
      <c r="BB3365" s="12"/>
      <c r="BF3365" s="12"/>
      <c r="BG3365" s="12"/>
      <c r="BH3365" s="12"/>
      <c r="BO3365" s="7"/>
      <c r="BP3365" s="7"/>
      <c r="BQ3365" s="7"/>
      <c r="BU3365" s="7"/>
      <c r="BV3365" s="7"/>
      <c r="BW3365" s="7"/>
      <c r="CD3365" s="7"/>
      <c r="CE3365" s="7"/>
      <c r="CF3365" s="7"/>
      <c r="CJ3365" s="7"/>
      <c r="CK3365" s="7"/>
      <c r="CL3365" s="7"/>
    </row>
    <row r="3366" spans="1:90">
      <c r="A3366" s="11"/>
      <c r="B3366" s="373"/>
      <c r="C3366" s="373"/>
      <c r="D3366" s="373"/>
      <c r="E3366" s="13"/>
      <c r="F3366" s="11"/>
      <c r="G3366" s="25"/>
      <c r="H3366" s="31"/>
      <c r="I3366" s="30"/>
      <c r="M3366" s="25"/>
      <c r="N3366" s="31"/>
      <c r="O3366" s="30"/>
      <c r="V3366" s="12"/>
      <c r="W3366" s="12"/>
      <c r="X3366" s="14"/>
      <c r="AB3366" s="25"/>
      <c r="AC3366" s="12"/>
      <c r="AD3366" s="12"/>
      <c r="AK3366" s="12"/>
      <c r="AL3366" s="30"/>
      <c r="AM3366" s="32"/>
      <c r="AQ3366" s="12"/>
      <c r="AR3366" s="12"/>
      <c r="AS3366" s="12"/>
      <c r="AZ3366" s="49"/>
      <c r="BA3366" s="30"/>
      <c r="BB3366" s="12"/>
      <c r="BF3366" s="12"/>
      <c r="BG3366" s="12"/>
      <c r="BH3366" s="12"/>
      <c r="BO3366" s="7"/>
      <c r="BP3366" s="7"/>
      <c r="BQ3366" s="7"/>
      <c r="BU3366" s="7"/>
      <c r="BV3366" s="7"/>
      <c r="BW3366" s="7"/>
      <c r="CD3366" s="7"/>
      <c r="CE3366" s="7"/>
      <c r="CF3366" s="7"/>
      <c r="CJ3366" s="7"/>
      <c r="CK3366" s="7"/>
      <c r="CL3366" s="7"/>
    </row>
    <row r="3367" spans="1:90">
      <c r="A3367" s="11"/>
      <c r="B3367" s="373"/>
      <c r="C3367" s="373"/>
      <c r="D3367" s="373"/>
      <c r="E3367" s="13"/>
      <c r="F3367" s="11"/>
      <c r="G3367" s="25"/>
      <c r="H3367" s="31"/>
      <c r="I3367" s="30"/>
      <c r="M3367" s="25"/>
      <c r="N3367" s="31"/>
      <c r="O3367" s="30"/>
      <c r="V3367" s="12"/>
      <c r="W3367" s="12"/>
      <c r="X3367" s="14"/>
      <c r="AB3367" s="25"/>
      <c r="AC3367" s="12"/>
      <c r="AD3367" s="12"/>
      <c r="AK3367" s="12"/>
      <c r="AL3367" s="30"/>
      <c r="AM3367" s="32"/>
      <c r="AQ3367" s="12"/>
      <c r="AR3367" s="12"/>
      <c r="AS3367" s="12"/>
      <c r="AZ3367" s="49"/>
      <c r="BA3367" s="30"/>
      <c r="BB3367" s="12"/>
      <c r="BF3367" s="12"/>
      <c r="BG3367" s="12"/>
      <c r="BH3367" s="12"/>
      <c r="BO3367" s="7"/>
      <c r="BP3367" s="7"/>
      <c r="BQ3367" s="7"/>
      <c r="BU3367" s="7"/>
      <c r="BV3367" s="7"/>
      <c r="BW3367" s="7"/>
      <c r="CD3367" s="7"/>
      <c r="CE3367" s="7"/>
      <c r="CF3367" s="7"/>
      <c r="CJ3367" s="7"/>
      <c r="CK3367" s="7"/>
      <c r="CL3367" s="7"/>
    </row>
    <row r="3368" spans="1:90">
      <c r="A3368" s="11"/>
      <c r="B3368" s="373"/>
      <c r="C3368" s="373"/>
      <c r="D3368" s="373"/>
      <c r="E3368" s="13"/>
      <c r="F3368" s="11"/>
      <c r="G3368" s="25"/>
      <c r="H3368" s="31"/>
      <c r="I3368" s="30"/>
      <c r="M3368" s="25"/>
      <c r="N3368" s="31"/>
      <c r="O3368" s="30"/>
      <c r="V3368" s="12"/>
      <c r="W3368" s="12"/>
      <c r="X3368" s="14"/>
      <c r="AB3368" s="25"/>
      <c r="AC3368" s="12"/>
      <c r="AD3368" s="12"/>
      <c r="AK3368" s="12"/>
      <c r="AL3368" s="30"/>
      <c r="AM3368" s="32"/>
      <c r="AQ3368" s="12"/>
      <c r="AR3368" s="12"/>
      <c r="AS3368" s="12"/>
      <c r="AZ3368" s="49"/>
      <c r="BA3368" s="30"/>
      <c r="BB3368" s="12"/>
      <c r="BF3368" s="12"/>
      <c r="BG3368" s="12"/>
      <c r="BH3368" s="12"/>
      <c r="BO3368" s="7"/>
      <c r="BP3368" s="7"/>
      <c r="BQ3368" s="7"/>
      <c r="BU3368" s="7"/>
      <c r="BV3368" s="7"/>
      <c r="BW3368" s="7"/>
      <c r="CD3368" s="7"/>
      <c r="CE3368" s="7"/>
      <c r="CF3368" s="7"/>
      <c r="CJ3368" s="7"/>
      <c r="CK3368" s="7"/>
      <c r="CL3368" s="7"/>
    </row>
    <row r="3369" spans="1:90">
      <c r="A3369" s="11"/>
      <c r="B3369" s="373"/>
      <c r="C3369" s="373"/>
      <c r="D3369" s="373"/>
      <c r="E3369" s="13"/>
      <c r="F3369" s="11"/>
      <c r="G3369" s="25"/>
      <c r="H3369" s="31"/>
      <c r="I3369" s="30"/>
      <c r="M3369" s="25"/>
      <c r="N3369" s="31"/>
      <c r="O3369" s="30"/>
      <c r="V3369" s="12"/>
      <c r="W3369" s="12"/>
      <c r="X3369" s="14"/>
      <c r="AB3369" s="25"/>
      <c r="AC3369" s="12"/>
      <c r="AD3369" s="12"/>
      <c r="AK3369" s="12"/>
      <c r="AL3369" s="30"/>
      <c r="AM3369" s="32"/>
      <c r="AQ3369" s="12"/>
      <c r="AR3369" s="12"/>
      <c r="AS3369" s="12"/>
      <c r="AZ3369" s="49"/>
      <c r="BA3369" s="30"/>
      <c r="BB3369" s="12"/>
      <c r="BF3369" s="12"/>
      <c r="BG3369" s="12"/>
      <c r="BH3369" s="12"/>
      <c r="BO3369" s="7"/>
      <c r="BP3369" s="7"/>
      <c r="BQ3369" s="7"/>
      <c r="BU3369" s="7"/>
      <c r="BV3369" s="7"/>
      <c r="BW3369" s="7"/>
      <c r="CD3369" s="7"/>
      <c r="CE3369" s="7"/>
      <c r="CF3369" s="7"/>
      <c r="CJ3369" s="7"/>
      <c r="CK3369" s="7"/>
      <c r="CL3369" s="7"/>
    </row>
    <row r="3370" spans="1:90">
      <c r="A3370" s="11"/>
      <c r="B3370" s="373"/>
      <c r="C3370" s="373"/>
      <c r="D3370" s="373"/>
      <c r="E3370" s="13"/>
      <c r="F3370" s="11"/>
      <c r="G3370" s="25"/>
      <c r="H3370" s="31"/>
      <c r="I3370" s="30"/>
      <c r="M3370" s="25"/>
      <c r="N3370" s="31"/>
      <c r="O3370" s="30"/>
      <c r="V3370" s="12"/>
      <c r="W3370" s="12"/>
      <c r="X3370" s="14"/>
      <c r="AB3370" s="25"/>
      <c r="AC3370" s="12"/>
      <c r="AD3370" s="12"/>
      <c r="AK3370" s="12"/>
      <c r="AL3370" s="30"/>
      <c r="AM3370" s="32"/>
      <c r="AQ3370" s="12"/>
      <c r="AR3370" s="12"/>
      <c r="AS3370" s="12"/>
      <c r="AZ3370" s="49"/>
      <c r="BA3370" s="30"/>
      <c r="BB3370" s="12"/>
      <c r="BF3370" s="12"/>
      <c r="BG3370" s="12"/>
      <c r="BH3370" s="12"/>
      <c r="BO3370" s="7"/>
      <c r="BP3370" s="7"/>
      <c r="BQ3370" s="7"/>
      <c r="BU3370" s="7"/>
      <c r="BV3370" s="7"/>
      <c r="BW3370" s="7"/>
      <c r="CD3370" s="7"/>
      <c r="CE3370" s="7"/>
      <c r="CF3370" s="7"/>
      <c r="CJ3370" s="7"/>
      <c r="CK3370" s="7"/>
      <c r="CL3370" s="7"/>
    </row>
    <row r="3371" spans="1:90">
      <c r="A3371" s="11"/>
      <c r="B3371" s="373"/>
      <c r="C3371" s="373"/>
      <c r="D3371" s="373"/>
      <c r="E3371" s="13"/>
      <c r="F3371" s="11"/>
      <c r="G3371" s="25"/>
      <c r="H3371" s="31"/>
      <c r="I3371" s="30"/>
      <c r="M3371" s="25"/>
      <c r="N3371" s="31"/>
      <c r="O3371" s="30"/>
      <c r="V3371" s="12"/>
      <c r="W3371" s="12"/>
      <c r="X3371" s="14"/>
      <c r="AB3371" s="25"/>
      <c r="AC3371" s="12"/>
      <c r="AD3371" s="12"/>
      <c r="AK3371" s="12"/>
      <c r="AL3371" s="30"/>
      <c r="AM3371" s="32"/>
      <c r="AQ3371" s="12"/>
      <c r="AR3371" s="12"/>
      <c r="AS3371" s="12"/>
      <c r="AZ3371" s="49"/>
      <c r="BA3371" s="30"/>
      <c r="BB3371" s="12"/>
      <c r="BF3371" s="12"/>
      <c r="BG3371" s="12"/>
      <c r="BH3371" s="12"/>
      <c r="BO3371" s="7"/>
      <c r="BP3371" s="7"/>
      <c r="BQ3371" s="7"/>
      <c r="BU3371" s="7"/>
      <c r="BV3371" s="7"/>
      <c r="BW3371" s="7"/>
      <c r="CD3371" s="7"/>
      <c r="CE3371" s="7"/>
      <c r="CF3371" s="7"/>
      <c r="CJ3371" s="7"/>
      <c r="CK3371" s="7"/>
      <c r="CL3371" s="7"/>
    </row>
    <row r="3372" spans="1:90">
      <c r="A3372" s="11"/>
      <c r="B3372" s="373"/>
      <c r="C3372" s="373"/>
      <c r="D3372" s="373"/>
      <c r="E3372" s="13"/>
      <c r="F3372" s="11"/>
      <c r="G3372" s="25"/>
      <c r="H3372" s="31"/>
      <c r="I3372" s="30"/>
      <c r="M3372" s="25"/>
      <c r="N3372" s="31"/>
      <c r="O3372" s="30"/>
      <c r="V3372" s="12"/>
      <c r="W3372" s="12"/>
      <c r="X3372" s="14"/>
      <c r="AB3372" s="25"/>
      <c r="AC3372" s="12"/>
      <c r="AD3372" s="12"/>
      <c r="AK3372" s="12"/>
      <c r="AL3372" s="30"/>
      <c r="AM3372" s="32"/>
      <c r="AQ3372" s="12"/>
      <c r="AR3372" s="12"/>
      <c r="AS3372" s="12"/>
      <c r="AZ3372" s="49"/>
      <c r="BA3372" s="30"/>
      <c r="BB3372" s="12"/>
      <c r="BF3372" s="12"/>
      <c r="BG3372" s="12"/>
      <c r="BH3372" s="12"/>
      <c r="BO3372" s="7"/>
      <c r="BP3372" s="7"/>
      <c r="BQ3372" s="7"/>
      <c r="BU3372" s="7"/>
      <c r="BV3372" s="7"/>
      <c r="BW3372" s="7"/>
      <c r="CD3372" s="7"/>
      <c r="CE3372" s="7"/>
      <c r="CF3372" s="7"/>
      <c r="CJ3372" s="7"/>
      <c r="CK3372" s="7"/>
      <c r="CL3372" s="7"/>
    </row>
    <row r="3373" spans="1:90">
      <c r="A3373" s="11"/>
      <c r="B3373" s="373"/>
      <c r="C3373" s="373"/>
      <c r="D3373" s="373"/>
      <c r="E3373" s="13"/>
      <c r="F3373" s="11"/>
      <c r="G3373" s="25"/>
      <c r="H3373" s="31"/>
      <c r="I3373" s="30"/>
      <c r="M3373" s="25"/>
      <c r="N3373" s="31"/>
      <c r="O3373" s="30"/>
      <c r="V3373" s="12"/>
      <c r="W3373" s="12"/>
      <c r="X3373" s="14"/>
      <c r="AB3373" s="25"/>
      <c r="AC3373" s="12"/>
      <c r="AD3373" s="12"/>
      <c r="AK3373" s="12"/>
      <c r="AL3373" s="30"/>
      <c r="AM3373" s="32"/>
      <c r="AQ3373" s="12"/>
      <c r="AR3373" s="12"/>
      <c r="AS3373" s="12"/>
      <c r="AZ3373" s="49"/>
      <c r="BA3373" s="30"/>
      <c r="BB3373" s="12"/>
      <c r="BF3373" s="12"/>
      <c r="BG3373" s="12"/>
      <c r="BH3373" s="12"/>
      <c r="BO3373" s="7"/>
      <c r="BP3373" s="7"/>
      <c r="BQ3373" s="7"/>
      <c r="BU3373" s="7"/>
      <c r="BV3373" s="7"/>
      <c r="BW3373" s="7"/>
      <c r="CD3373" s="7"/>
      <c r="CE3373" s="7"/>
      <c r="CF3373" s="7"/>
      <c r="CJ3373" s="7"/>
      <c r="CK3373" s="7"/>
      <c r="CL3373" s="7"/>
    </row>
    <row r="3374" spans="1:90">
      <c r="A3374" s="11"/>
      <c r="B3374" s="373"/>
      <c r="C3374" s="373"/>
      <c r="D3374" s="373"/>
      <c r="E3374" s="13"/>
      <c r="F3374" s="11"/>
      <c r="G3374" s="25"/>
      <c r="H3374" s="31"/>
      <c r="I3374" s="30"/>
      <c r="M3374" s="25"/>
      <c r="N3374" s="31"/>
      <c r="O3374" s="30"/>
      <c r="V3374" s="12"/>
      <c r="W3374" s="12"/>
      <c r="X3374" s="14"/>
      <c r="AB3374" s="25"/>
      <c r="AC3374" s="12"/>
      <c r="AD3374" s="12"/>
      <c r="AK3374" s="12"/>
      <c r="AL3374" s="30"/>
      <c r="AM3374" s="32"/>
      <c r="AQ3374" s="12"/>
      <c r="AR3374" s="12"/>
      <c r="AS3374" s="12"/>
      <c r="AZ3374" s="49"/>
      <c r="BA3374" s="30"/>
      <c r="BB3374" s="12"/>
      <c r="BF3374" s="12"/>
      <c r="BG3374" s="12"/>
      <c r="BH3374" s="12"/>
      <c r="BO3374" s="7"/>
      <c r="BP3374" s="7"/>
      <c r="BQ3374" s="7"/>
      <c r="BU3374" s="7"/>
      <c r="BV3374" s="7"/>
      <c r="BW3374" s="7"/>
      <c r="CD3374" s="7"/>
      <c r="CE3374" s="7"/>
      <c r="CF3374" s="7"/>
      <c r="CJ3374" s="7"/>
      <c r="CK3374" s="7"/>
      <c r="CL3374" s="7"/>
    </row>
    <row r="3375" spans="1:90">
      <c r="A3375" s="11"/>
      <c r="B3375" s="373"/>
      <c r="C3375" s="373"/>
      <c r="D3375" s="373"/>
      <c r="E3375" s="13"/>
      <c r="F3375" s="11"/>
      <c r="G3375" s="25"/>
      <c r="H3375" s="31"/>
      <c r="I3375" s="30"/>
      <c r="M3375" s="25"/>
      <c r="N3375" s="31"/>
      <c r="O3375" s="30"/>
      <c r="V3375" s="12"/>
      <c r="W3375" s="12"/>
      <c r="X3375" s="14"/>
      <c r="AB3375" s="25"/>
      <c r="AC3375" s="12"/>
      <c r="AD3375" s="12"/>
      <c r="AK3375" s="12"/>
      <c r="AL3375" s="30"/>
      <c r="AM3375" s="32"/>
      <c r="AQ3375" s="12"/>
      <c r="AR3375" s="12"/>
      <c r="AS3375" s="12"/>
      <c r="AZ3375" s="49"/>
      <c r="BA3375" s="30"/>
      <c r="BB3375" s="12"/>
      <c r="BF3375" s="12"/>
      <c r="BG3375" s="12"/>
      <c r="BH3375" s="12"/>
      <c r="BO3375" s="7"/>
      <c r="BP3375" s="7"/>
      <c r="BQ3375" s="7"/>
      <c r="BU3375" s="7"/>
      <c r="BV3375" s="7"/>
      <c r="BW3375" s="7"/>
      <c r="CD3375" s="7"/>
      <c r="CE3375" s="7"/>
      <c r="CF3375" s="7"/>
      <c r="CJ3375" s="7"/>
      <c r="CK3375" s="7"/>
      <c r="CL3375" s="7"/>
    </row>
    <row r="3376" spans="1:90">
      <c r="A3376" s="11"/>
      <c r="B3376" s="373"/>
      <c r="C3376" s="373"/>
      <c r="D3376" s="373"/>
      <c r="E3376" s="13"/>
      <c r="F3376" s="11"/>
      <c r="G3376" s="25"/>
      <c r="H3376" s="31"/>
      <c r="I3376" s="30"/>
      <c r="M3376" s="25"/>
      <c r="N3376" s="31"/>
      <c r="O3376" s="30"/>
      <c r="V3376" s="12"/>
      <c r="W3376" s="12"/>
      <c r="X3376" s="14"/>
      <c r="AB3376" s="25"/>
      <c r="AC3376" s="12"/>
      <c r="AD3376" s="12"/>
      <c r="AK3376" s="12"/>
      <c r="AL3376" s="30"/>
      <c r="AM3376" s="32"/>
      <c r="AQ3376" s="12"/>
      <c r="AR3376" s="12"/>
      <c r="AS3376" s="12"/>
      <c r="AZ3376" s="49"/>
      <c r="BA3376" s="30"/>
      <c r="BB3376" s="12"/>
      <c r="BF3376" s="12"/>
      <c r="BG3376" s="12"/>
      <c r="BH3376" s="12"/>
      <c r="BO3376" s="7"/>
      <c r="BP3376" s="7"/>
      <c r="BQ3376" s="7"/>
      <c r="BU3376" s="7"/>
      <c r="BV3376" s="7"/>
      <c r="BW3376" s="7"/>
      <c r="CD3376" s="7"/>
      <c r="CE3376" s="7"/>
      <c r="CF3376" s="7"/>
      <c r="CJ3376" s="7"/>
      <c r="CK3376" s="7"/>
      <c r="CL3376" s="7"/>
    </row>
    <row r="3377" spans="1:90">
      <c r="A3377" s="11"/>
      <c r="B3377" s="373"/>
      <c r="C3377" s="373"/>
      <c r="D3377" s="373"/>
      <c r="E3377" s="13"/>
      <c r="F3377" s="11"/>
      <c r="G3377" s="25"/>
      <c r="H3377" s="31"/>
      <c r="I3377" s="30"/>
      <c r="M3377" s="25"/>
      <c r="N3377" s="31"/>
      <c r="O3377" s="30"/>
      <c r="V3377" s="12"/>
      <c r="W3377" s="12"/>
      <c r="X3377" s="14"/>
      <c r="AB3377" s="25"/>
      <c r="AC3377" s="12"/>
      <c r="AD3377" s="12"/>
      <c r="AK3377" s="12"/>
      <c r="AL3377" s="30"/>
      <c r="AM3377" s="32"/>
      <c r="AQ3377" s="12"/>
      <c r="AR3377" s="12"/>
      <c r="AS3377" s="12"/>
      <c r="AZ3377" s="49"/>
      <c r="BA3377" s="30"/>
      <c r="BB3377" s="12"/>
      <c r="BF3377" s="12"/>
      <c r="BG3377" s="12"/>
      <c r="BH3377" s="12"/>
      <c r="BO3377" s="7"/>
      <c r="BP3377" s="7"/>
      <c r="BQ3377" s="7"/>
      <c r="BU3377" s="7"/>
      <c r="BV3377" s="7"/>
      <c r="BW3377" s="7"/>
      <c r="CD3377" s="7"/>
      <c r="CE3377" s="7"/>
      <c r="CF3377" s="7"/>
      <c r="CJ3377" s="7"/>
      <c r="CK3377" s="7"/>
      <c r="CL3377" s="7"/>
    </row>
    <row r="3378" spans="1:90">
      <c r="A3378" s="11"/>
      <c r="B3378" s="373"/>
      <c r="C3378" s="373"/>
      <c r="D3378" s="373"/>
      <c r="E3378" s="13"/>
      <c r="F3378" s="11"/>
      <c r="G3378" s="25"/>
      <c r="H3378" s="31"/>
      <c r="I3378" s="30"/>
      <c r="M3378" s="25"/>
      <c r="N3378" s="31"/>
      <c r="O3378" s="30"/>
      <c r="V3378" s="12"/>
      <c r="W3378" s="12"/>
      <c r="X3378" s="14"/>
      <c r="AB3378" s="25"/>
      <c r="AC3378" s="12"/>
      <c r="AD3378" s="12"/>
      <c r="AK3378" s="12"/>
      <c r="AL3378" s="30"/>
      <c r="AM3378" s="32"/>
      <c r="AQ3378" s="12"/>
      <c r="AR3378" s="12"/>
      <c r="AS3378" s="12"/>
      <c r="AZ3378" s="49"/>
      <c r="BA3378" s="30"/>
      <c r="BB3378" s="12"/>
      <c r="BF3378" s="12"/>
      <c r="BG3378" s="12"/>
      <c r="BH3378" s="12"/>
      <c r="BO3378" s="7"/>
      <c r="BP3378" s="7"/>
      <c r="BQ3378" s="7"/>
      <c r="BU3378" s="7"/>
      <c r="BV3378" s="7"/>
      <c r="BW3378" s="7"/>
      <c r="CD3378" s="7"/>
      <c r="CE3378" s="7"/>
      <c r="CF3378" s="7"/>
      <c r="CJ3378" s="7"/>
      <c r="CK3378" s="7"/>
      <c r="CL3378" s="7"/>
    </row>
    <row r="3379" spans="1:90">
      <c r="A3379" s="11"/>
      <c r="B3379" s="373"/>
      <c r="C3379" s="373"/>
      <c r="D3379" s="373"/>
      <c r="E3379" s="13"/>
      <c r="F3379" s="11"/>
      <c r="G3379" s="25"/>
      <c r="H3379" s="31"/>
      <c r="I3379" s="30"/>
      <c r="M3379" s="25"/>
      <c r="N3379" s="31"/>
      <c r="O3379" s="30"/>
      <c r="V3379" s="12"/>
      <c r="W3379" s="12"/>
      <c r="X3379" s="14"/>
      <c r="AB3379" s="25"/>
      <c r="AC3379" s="12"/>
      <c r="AD3379" s="12"/>
      <c r="AK3379" s="12"/>
      <c r="AL3379" s="30"/>
      <c r="AM3379" s="32"/>
      <c r="AQ3379" s="12"/>
      <c r="AR3379" s="12"/>
      <c r="AS3379" s="12"/>
      <c r="AZ3379" s="49"/>
      <c r="BA3379" s="30"/>
      <c r="BB3379" s="12"/>
      <c r="BF3379" s="12"/>
      <c r="BG3379" s="12"/>
      <c r="BH3379" s="12"/>
      <c r="BO3379" s="7"/>
      <c r="BP3379" s="7"/>
      <c r="BQ3379" s="7"/>
      <c r="BU3379" s="7"/>
      <c r="BV3379" s="7"/>
      <c r="BW3379" s="7"/>
      <c r="CD3379" s="7"/>
      <c r="CE3379" s="7"/>
      <c r="CF3379" s="7"/>
      <c r="CJ3379" s="7"/>
      <c r="CK3379" s="7"/>
      <c r="CL3379" s="7"/>
    </row>
    <row r="3380" spans="1:90">
      <c r="A3380" s="11"/>
      <c r="B3380" s="373"/>
      <c r="C3380" s="373"/>
      <c r="D3380" s="373"/>
      <c r="E3380" s="13"/>
      <c r="F3380" s="11"/>
      <c r="G3380" s="25"/>
      <c r="H3380" s="31"/>
      <c r="I3380" s="30"/>
      <c r="M3380" s="25"/>
      <c r="N3380" s="31"/>
      <c r="O3380" s="30"/>
      <c r="V3380" s="12"/>
      <c r="W3380" s="12"/>
      <c r="X3380" s="14"/>
      <c r="AB3380" s="25"/>
      <c r="AC3380" s="12"/>
      <c r="AD3380" s="12"/>
      <c r="AK3380" s="12"/>
      <c r="AL3380" s="30"/>
      <c r="AM3380" s="32"/>
      <c r="AQ3380" s="12"/>
      <c r="AR3380" s="12"/>
      <c r="AS3380" s="12"/>
      <c r="AZ3380" s="49"/>
      <c r="BA3380" s="30"/>
      <c r="BB3380" s="12"/>
      <c r="BF3380" s="12"/>
      <c r="BG3380" s="12"/>
      <c r="BH3380" s="12"/>
      <c r="BO3380" s="7"/>
      <c r="BP3380" s="7"/>
      <c r="BQ3380" s="7"/>
      <c r="BU3380" s="7"/>
      <c r="BV3380" s="7"/>
      <c r="BW3380" s="7"/>
      <c r="CD3380" s="7"/>
      <c r="CE3380" s="7"/>
      <c r="CF3380" s="7"/>
      <c r="CJ3380" s="7"/>
      <c r="CK3380" s="7"/>
      <c r="CL3380" s="7"/>
    </row>
    <row r="3381" spans="1:90">
      <c r="A3381" s="11"/>
      <c r="B3381" s="373"/>
      <c r="C3381" s="373"/>
      <c r="D3381" s="373"/>
      <c r="E3381" s="13"/>
      <c r="F3381" s="11"/>
      <c r="G3381" s="25"/>
      <c r="H3381" s="31"/>
      <c r="I3381" s="30"/>
      <c r="M3381" s="25"/>
      <c r="N3381" s="31"/>
      <c r="O3381" s="30"/>
      <c r="V3381" s="12"/>
      <c r="W3381" s="12"/>
      <c r="X3381" s="14"/>
      <c r="AB3381" s="25"/>
      <c r="AC3381" s="12"/>
      <c r="AD3381" s="12"/>
      <c r="AK3381" s="12"/>
      <c r="AL3381" s="30"/>
      <c r="AM3381" s="32"/>
      <c r="AQ3381" s="12"/>
      <c r="AR3381" s="12"/>
      <c r="AS3381" s="12"/>
      <c r="AZ3381" s="49"/>
      <c r="BA3381" s="30"/>
      <c r="BB3381" s="12"/>
      <c r="BF3381" s="12"/>
      <c r="BG3381" s="12"/>
      <c r="BH3381" s="12"/>
      <c r="BO3381" s="7"/>
      <c r="BP3381" s="7"/>
      <c r="BQ3381" s="7"/>
      <c r="BU3381" s="7"/>
      <c r="BV3381" s="7"/>
      <c r="BW3381" s="7"/>
      <c r="CD3381" s="7"/>
      <c r="CE3381" s="7"/>
      <c r="CF3381" s="7"/>
      <c r="CJ3381" s="7"/>
      <c r="CK3381" s="7"/>
      <c r="CL3381" s="7"/>
    </row>
    <row r="3382" spans="1:90">
      <c r="A3382" s="11"/>
      <c r="B3382" s="373"/>
      <c r="C3382" s="373"/>
      <c r="D3382" s="373"/>
      <c r="E3382" s="13"/>
      <c r="F3382" s="11"/>
      <c r="G3382" s="25"/>
      <c r="H3382" s="31"/>
      <c r="I3382" s="30"/>
      <c r="M3382" s="25"/>
      <c r="N3382" s="31"/>
      <c r="O3382" s="30"/>
      <c r="V3382" s="12"/>
      <c r="W3382" s="12"/>
      <c r="X3382" s="14"/>
      <c r="AB3382" s="25"/>
      <c r="AC3382" s="12"/>
      <c r="AD3382" s="12"/>
      <c r="AK3382" s="12"/>
      <c r="AL3382" s="30"/>
      <c r="AM3382" s="32"/>
      <c r="AQ3382" s="12"/>
      <c r="AR3382" s="12"/>
      <c r="AS3382" s="12"/>
      <c r="AZ3382" s="49"/>
      <c r="BA3382" s="30"/>
      <c r="BB3382" s="12"/>
      <c r="BF3382" s="12"/>
      <c r="BG3382" s="12"/>
      <c r="BH3382" s="12"/>
      <c r="BO3382" s="7"/>
      <c r="BP3382" s="7"/>
      <c r="BQ3382" s="7"/>
      <c r="BU3382" s="7"/>
      <c r="BV3382" s="7"/>
      <c r="BW3382" s="7"/>
      <c r="CD3382" s="7"/>
      <c r="CE3382" s="7"/>
      <c r="CF3382" s="7"/>
      <c r="CJ3382" s="7"/>
      <c r="CK3382" s="7"/>
      <c r="CL3382" s="7"/>
    </row>
    <row r="3383" spans="1:90">
      <c r="A3383" s="11"/>
      <c r="B3383" s="373"/>
      <c r="C3383" s="373"/>
      <c r="D3383" s="373"/>
      <c r="E3383" s="13"/>
      <c r="F3383" s="11"/>
      <c r="G3383" s="25"/>
      <c r="H3383" s="31"/>
      <c r="I3383" s="30"/>
      <c r="M3383" s="25"/>
      <c r="N3383" s="31"/>
      <c r="O3383" s="30"/>
      <c r="V3383" s="12"/>
      <c r="W3383" s="12"/>
      <c r="X3383" s="14"/>
      <c r="AB3383" s="25"/>
      <c r="AC3383" s="12"/>
      <c r="AD3383" s="12"/>
      <c r="AK3383" s="12"/>
      <c r="AL3383" s="30"/>
      <c r="AM3383" s="32"/>
      <c r="AQ3383" s="12"/>
      <c r="AR3383" s="12"/>
      <c r="AS3383" s="12"/>
      <c r="AZ3383" s="49"/>
      <c r="BA3383" s="30"/>
      <c r="BB3383" s="12"/>
      <c r="BF3383" s="12"/>
      <c r="BG3383" s="12"/>
      <c r="BH3383" s="12"/>
      <c r="BO3383" s="7"/>
      <c r="BP3383" s="7"/>
      <c r="BQ3383" s="7"/>
      <c r="BU3383" s="7"/>
      <c r="BV3383" s="7"/>
      <c r="BW3383" s="7"/>
      <c r="CD3383" s="7"/>
      <c r="CE3383" s="7"/>
      <c r="CF3383" s="7"/>
      <c r="CJ3383" s="7"/>
      <c r="CK3383" s="7"/>
      <c r="CL3383" s="7"/>
    </row>
    <row r="3384" spans="1:90">
      <c r="A3384" s="11"/>
      <c r="B3384" s="373"/>
      <c r="C3384" s="373"/>
      <c r="D3384" s="373"/>
      <c r="E3384" s="13"/>
      <c r="F3384" s="11"/>
      <c r="G3384" s="25"/>
      <c r="H3384" s="31"/>
      <c r="I3384" s="30"/>
      <c r="M3384" s="25"/>
      <c r="N3384" s="31"/>
      <c r="O3384" s="30"/>
      <c r="V3384" s="12"/>
      <c r="W3384" s="12"/>
      <c r="X3384" s="14"/>
      <c r="AB3384" s="25"/>
      <c r="AC3384" s="12"/>
      <c r="AD3384" s="12"/>
      <c r="AK3384" s="12"/>
      <c r="AL3384" s="30"/>
      <c r="AM3384" s="32"/>
      <c r="AQ3384" s="12"/>
      <c r="AR3384" s="12"/>
      <c r="AS3384" s="12"/>
      <c r="AZ3384" s="49"/>
      <c r="BA3384" s="30"/>
      <c r="BB3384" s="12"/>
      <c r="BF3384" s="12"/>
      <c r="BG3384" s="12"/>
      <c r="BH3384" s="12"/>
      <c r="BO3384" s="7"/>
      <c r="BP3384" s="7"/>
      <c r="BQ3384" s="7"/>
      <c r="BU3384" s="7"/>
      <c r="BV3384" s="7"/>
      <c r="BW3384" s="7"/>
      <c r="CD3384" s="7"/>
      <c r="CE3384" s="7"/>
      <c r="CF3384" s="7"/>
      <c r="CJ3384" s="7"/>
      <c r="CK3384" s="7"/>
      <c r="CL3384" s="7"/>
    </row>
    <row r="3385" spans="1:90">
      <c r="A3385" s="11"/>
      <c r="B3385" s="373"/>
      <c r="C3385" s="373"/>
      <c r="D3385" s="373"/>
      <c r="E3385" s="13"/>
      <c r="F3385" s="11"/>
      <c r="G3385" s="25"/>
      <c r="H3385" s="31"/>
      <c r="I3385" s="30"/>
      <c r="M3385" s="25"/>
      <c r="N3385" s="31"/>
      <c r="O3385" s="30"/>
      <c r="V3385" s="12"/>
      <c r="W3385" s="12"/>
      <c r="X3385" s="14"/>
      <c r="AB3385" s="25"/>
      <c r="AC3385" s="12"/>
      <c r="AD3385" s="12"/>
      <c r="AK3385" s="12"/>
      <c r="AL3385" s="30"/>
      <c r="AM3385" s="32"/>
      <c r="AQ3385" s="12"/>
      <c r="AR3385" s="12"/>
      <c r="AS3385" s="12"/>
      <c r="AZ3385" s="49"/>
      <c r="BA3385" s="30"/>
      <c r="BB3385" s="12"/>
      <c r="BF3385" s="12"/>
      <c r="BG3385" s="12"/>
      <c r="BH3385" s="12"/>
      <c r="BO3385" s="7"/>
      <c r="BP3385" s="7"/>
      <c r="BQ3385" s="7"/>
      <c r="BU3385" s="7"/>
      <c r="BV3385" s="7"/>
      <c r="BW3385" s="7"/>
      <c r="CD3385" s="7"/>
      <c r="CE3385" s="7"/>
      <c r="CF3385" s="7"/>
      <c r="CJ3385" s="7"/>
      <c r="CK3385" s="7"/>
      <c r="CL3385" s="7"/>
    </row>
    <row r="3386" spans="1:90">
      <c r="A3386" s="11"/>
      <c r="B3386" s="373"/>
      <c r="C3386" s="373"/>
      <c r="D3386" s="373"/>
      <c r="E3386" s="13"/>
      <c r="F3386" s="11"/>
      <c r="G3386" s="25"/>
      <c r="H3386" s="31"/>
      <c r="I3386" s="30"/>
      <c r="M3386" s="25"/>
      <c r="N3386" s="31"/>
      <c r="O3386" s="30"/>
      <c r="V3386" s="12"/>
      <c r="W3386" s="12"/>
      <c r="X3386" s="14"/>
      <c r="AB3386" s="25"/>
      <c r="AC3386" s="12"/>
      <c r="AD3386" s="12"/>
      <c r="AK3386" s="12"/>
      <c r="AL3386" s="30"/>
      <c r="AM3386" s="32"/>
      <c r="AQ3386" s="12"/>
      <c r="AR3386" s="12"/>
      <c r="AS3386" s="12"/>
      <c r="AZ3386" s="49"/>
      <c r="BA3386" s="30"/>
      <c r="BB3386" s="12"/>
      <c r="BF3386" s="12"/>
      <c r="BG3386" s="12"/>
      <c r="BH3386" s="12"/>
      <c r="BO3386" s="7"/>
      <c r="BP3386" s="7"/>
      <c r="BQ3386" s="7"/>
      <c r="BU3386" s="7"/>
      <c r="BV3386" s="7"/>
      <c r="BW3386" s="7"/>
      <c r="CD3386" s="7"/>
      <c r="CE3386" s="7"/>
      <c r="CF3386" s="7"/>
      <c r="CJ3386" s="7"/>
      <c r="CK3386" s="7"/>
      <c r="CL3386" s="7"/>
    </row>
    <row r="3387" spans="1:90">
      <c r="A3387" s="11"/>
      <c r="B3387" s="373"/>
      <c r="C3387" s="373"/>
      <c r="D3387" s="373"/>
      <c r="E3387" s="13"/>
      <c r="F3387" s="11"/>
      <c r="G3387" s="25"/>
      <c r="H3387" s="31"/>
      <c r="I3387" s="30"/>
      <c r="M3387" s="25"/>
      <c r="N3387" s="31"/>
      <c r="O3387" s="30"/>
      <c r="V3387" s="12"/>
      <c r="W3387" s="12"/>
      <c r="X3387" s="14"/>
      <c r="AB3387" s="25"/>
      <c r="AC3387" s="12"/>
      <c r="AD3387" s="12"/>
      <c r="AK3387" s="12"/>
      <c r="AL3387" s="30"/>
      <c r="AM3387" s="32"/>
      <c r="AQ3387" s="12"/>
      <c r="AR3387" s="12"/>
      <c r="AS3387" s="12"/>
      <c r="AZ3387" s="49"/>
      <c r="BA3387" s="30"/>
      <c r="BB3387" s="12"/>
      <c r="BF3387" s="12"/>
      <c r="BG3387" s="12"/>
      <c r="BH3387" s="12"/>
      <c r="BO3387" s="7"/>
      <c r="BP3387" s="7"/>
      <c r="BQ3387" s="7"/>
      <c r="BU3387" s="7"/>
      <c r="BV3387" s="7"/>
      <c r="BW3387" s="7"/>
      <c r="CD3387" s="7"/>
      <c r="CE3387" s="7"/>
      <c r="CF3387" s="7"/>
      <c r="CJ3387" s="7"/>
      <c r="CK3387" s="7"/>
      <c r="CL3387" s="7"/>
    </row>
    <row r="3388" spans="1:90">
      <c r="A3388" s="11"/>
      <c r="B3388" s="373"/>
      <c r="C3388" s="373"/>
      <c r="D3388" s="373"/>
      <c r="E3388" s="13"/>
      <c r="F3388" s="11"/>
      <c r="G3388" s="25"/>
      <c r="H3388" s="31"/>
      <c r="I3388" s="30"/>
      <c r="M3388" s="25"/>
      <c r="N3388" s="31"/>
      <c r="O3388" s="30"/>
      <c r="V3388" s="12"/>
      <c r="W3388" s="12"/>
      <c r="X3388" s="14"/>
      <c r="AB3388" s="25"/>
      <c r="AC3388" s="12"/>
      <c r="AD3388" s="12"/>
      <c r="AK3388" s="12"/>
      <c r="AL3388" s="30"/>
      <c r="AM3388" s="32"/>
      <c r="AQ3388" s="12"/>
      <c r="AR3388" s="12"/>
      <c r="AS3388" s="12"/>
      <c r="AZ3388" s="49"/>
      <c r="BA3388" s="30"/>
      <c r="BB3388" s="12"/>
      <c r="BF3388" s="12"/>
      <c r="BG3388" s="12"/>
      <c r="BH3388" s="12"/>
      <c r="BO3388" s="7"/>
      <c r="BP3388" s="7"/>
      <c r="BQ3388" s="7"/>
      <c r="BU3388" s="7"/>
      <c r="BV3388" s="7"/>
      <c r="BW3388" s="7"/>
      <c r="CD3388" s="7"/>
      <c r="CE3388" s="7"/>
      <c r="CF3388" s="7"/>
      <c r="CJ3388" s="7"/>
      <c r="CK3388" s="7"/>
      <c r="CL3388" s="7"/>
    </row>
    <row r="3389" spans="1:90">
      <c r="A3389" s="11"/>
      <c r="B3389" s="373"/>
      <c r="C3389" s="373"/>
      <c r="D3389" s="373"/>
      <c r="E3389" s="13"/>
      <c r="F3389" s="11"/>
      <c r="G3389" s="25"/>
      <c r="H3389" s="31"/>
      <c r="I3389" s="30"/>
      <c r="M3389" s="25"/>
      <c r="N3389" s="31"/>
      <c r="O3389" s="30"/>
      <c r="V3389" s="12"/>
      <c r="W3389" s="12"/>
      <c r="X3389" s="14"/>
      <c r="AB3389" s="25"/>
      <c r="AC3389" s="12"/>
      <c r="AD3389" s="12"/>
      <c r="AK3389" s="12"/>
      <c r="AL3389" s="30"/>
      <c r="AM3389" s="32"/>
      <c r="AQ3389" s="12"/>
      <c r="AR3389" s="12"/>
      <c r="AS3389" s="12"/>
      <c r="AZ3389" s="49"/>
      <c r="BA3389" s="30"/>
      <c r="BB3389" s="12"/>
      <c r="BF3389" s="12"/>
      <c r="BG3389" s="12"/>
      <c r="BH3389" s="12"/>
      <c r="BO3389" s="7"/>
      <c r="BP3389" s="7"/>
      <c r="BQ3389" s="7"/>
      <c r="BU3389" s="7"/>
      <c r="BV3389" s="7"/>
      <c r="BW3389" s="7"/>
      <c r="CD3389" s="7"/>
      <c r="CE3389" s="7"/>
      <c r="CF3389" s="7"/>
      <c r="CJ3389" s="7"/>
      <c r="CK3389" s="7"/>
      <c r="CL3389" s="7"/>
    </row>
    <row r="3390" spans="1:90">
      <c r="A3390" s="11"/>
      <c r="B3390" s="373"/>
      <c r="C3390" s="373"/>
      <c r="D3390" s="373"/>
      <c r="E3390" s="13"/>
      <c r="F3390" s="11"/>
      <c r="G3390" s="25"/>
      <c r="H3390" s="31"/>
      <c r="I3390" s="30"/>
      <c r="M3390" s="25"/>
      <c r="N3390" s="31"/>
      <c r="O3390" s="30"/>
      <c r="V3390" s="12"/>
      <c r="W3390" s="12"/>
      <c r="X3390" s="14"/>
      <c r="AB3390" s="25"/>
      <c r="AC3390" s="12"/>
      <c r="AD3390" s="12"/>
      <c r="AK3390" s="12"/>
      <c r="AL3390" s="30"/>
      <c r="AM3390" s="32"/>
      <c r="AQ3390" s="12"/>
      <c r="AR3390" s="12"/>
      <c r="AS3390" s="12"/>
      <c r="AZ3390" s="49"/>
      <c r="BA3390" s="30"/>
      <c r="BB3390" s="12"/>
      <c r="BF3390" s="12"/>
      <c r="BG3390" s="12"/>
      <c r="BH3390" s="12"/>
      <c r="BO3390" s="7"/>
      <c r="BP3390" s="7"/>
      <c r="BQ3390" s="7"/>
      <c r="BU3390" s="7"/>
      <c r="BV3390" s="7"/>
      <c r="BW3390" s="7"/>
      <c r="CD3390" s="7"/>
      <c r="CE3390" s="7"/>
      <c r="CF3390" s="7"/>
      <c r="CJ3390" s="7"/>
      <c r="CK3390" s="7"/>
      <c r="CL3390" s="7"/>
    </row>
    <row r="3391" spans="1:90">
      <c r="A3391" s="11"/>
      <c r="B3391" s="373"/>
      <c r="C3391" s="373"/>
      <c r="D3391" s="373"/>
      <c r="E3391" s="13"/>
      <c r="F3391" s="11"/>
      <c r="G3391" s="25"/>
      <c r="H3391" s="31"/>
      <c r="I3391" s="30"/>
      <c r="M3391" s="25"/>
      <c r="N3391" s="31"/>
      <c r="O3391" s="30"/>
      <c r="V3391" s="12"/>
      <c r="W3391" s="12"/>
      <c r="X3391" s="14"/>
      <c r="AB3391" s="25"/>
      <c r="AC3391" s="12"/>
      <c r="AD3391" s="12"/>
      <c r="AK3391" s="12"/>
      <c r="AL3391" s="30"/>
      <c r="AM3391" s="32"/>
      <c r="AQ3391" s="12"/>
      <c r="AR3391" s="12"/>
      <c r="AS3391" s="12"/>
      <c r="AZ3391" s="49"/>
      <c r="BA3391" s="30"/>
      <c r="BB3391" s="12"/>
      <c r="BF3391" s="12"/>
      <c r="BG3391" s="12"/>
      <c r="BH3391" s="12"/>
      <c r="BO3391" s="7"/>
      <c r="BP3391" s="7"/>
      <c r="BQ3391" s="7"/>
      <c r="BU3391" s="7"/>
      <c r="BV3391" s="7"/>
      <c r="BW3391" s="7"/>
      <c r="CD3391" s="7"/>
      <c r="CE3391" s="7"/>
      <c r="CF3391" s="7"/>
      <c r="CJ3391" s="7"/>
      <c r="CK3391" s="7"/>
      <c r="CL3391" s="7"/>
    </row>
    <row r="3392" spans="1:90">
      <c r="A3392" s="11"/>
      <c r="B3392" s="373"/>
      <c r="C3392" s="373"/>
      <c r="D3392" s="373"/>
      <c r="E3392" s="13"/>
      <c r="F3392" s="11"/>
      <c r="G3392" s="25"/>
      <c r="H3392" s="31"/>
      <c r="I3392" s="30"/>
      <c r="M3392" s="25"/>
      <c r="N3392" s="31"/>
      <c r="O3392" s="30"/>
      <c r="V3392" s="12"/>
      <c r="W3392" s="12"/>
      <c r="X3392" s="14"/>
      <c r="AB3392" s="25"/>
      <c r="AC3392" s="12"/>
      <c r="AD3392" s="12"/>
      <c r="AK3392" s="12"/>
      <c r="AL3392" s="30"/>
      <c r="AM3392" s="32"/>
      <c r="AQ3392" s="12"/>
      <c r="AR3392" s="12"/>
      <c r="AS3392" s="12"/>
      <c r="AZ3392" s="49"/>
      <c r="BA3392" s="30"/>
      <c r="BB3392" s="12"/>
      <c r="BF3392" s="12"/>
      <c r="BG3392" s="12"/>
      <c r="BH3392" s="12"/>
      <c r="BO3392" s="7"/>
      <c r="BP3392" s="7"/>
      <c r="BQ3392" s="7"/>
      <c r="BU3392" s="7"/>
      <c r="BV3392" s="7"/>
      <c r="BW3392" s="7"/>
      <c r="CD3392" s="7"/>
      <c r="CE3392" s="7"/>
      <c r="CF3392" s="7"/>
      <c r="CJ3392" s="7"/>
      <c r="CK3392" s="7"/>
      <c r="CL3392" s="7"/>
    </row>
    <row r="3393" spans="1:90">
      <c r="A3393" s="11"/>
      <c r="B3393" s="373"/>
      <c r="C3393" s="373"/>
      <c r="D3393" s="373"/>
      <c r="E3393" s="13"/>
      <c r="F3393" s="11"/>
      <c r="G3393" s="25"/>
      <c r="H3393" s="31"/>
      <c r="I3393" s="30"/>
      <c r="M3393" s="25"/>
      <c r="N3393" s="31"/>
      <c r="O3393" s="30"/>
      <c r="V3393" s="12"/>
      <c r="W3393" s="12"/>
      <c r="X3393" s="14"/>
      <c r="AB3393" s="25"/>
      <c r="AC3393" s="12"/>
      <c r="AD3393" s="12"/>
      <c r="AK3393" s="12"/>
      <c r="AL3393" s="30"/>
      <c r="AM3393" s="32"/>
      <c r="AQ3393" s="12"/>
      <c r="AR3393" s="12"/>
      <c r="AS3393" s="12"/>
      <c r="AZ3393" s="49"/>
      <c r="BA3393" s="30"/>
      <c r="BB3393" s="12"/>
      <c r="BF3393" s="12"/>
      <c r="BG3393" s="12"/>
      <c r="BH3393" s="12"/>
      <c r="BO3393" s="7"/>
      <c r="BP3393" s="7"/>
      <c r="BQ3393" s="7"/>
      <c r="BU3393" s="7"/>
      <c r="BV3393" s="7"/>
      <c r="BW3393" s="7"/>
      <c r="CD3393" s="7"/>
      <c r="CE3393" s="7"/>
      <c r="CF3393" s="7"/>
      <c r="CJ3393" s="7"/>
      <c r="CK3393" s="7"/>
      <c r="CL3393" s="7"/>
    </row>
    <row r="3394" spans="1:90">
      <c r="A3394" s="11"/>
      <c r="B3394" s="373"/>
      <c r="C3394" s="373"/>
      <c r="D3394" s="373"/>
      <c r="E3394" s="13"/>
      <c r="F3394" s="11"/>
      <c r="G3394" s="25"/>
      <c r="H3394" s="31"/>
      <c r="I3394" s="30"/>
      <c r="M3394" s="25"/>
      <c r="N3394" s="31"/>
      <c r="O3394" s="30"/>
      <c r="V3394" s="12"/>
      <c r="W3394" s="12"/>
      <c r="X3394" s="14"/>
      <c r="AB3394" s="25"/>
      <c r="AC3394" s="12"/>
      <c r="AD3394" s="12"/>
      <c r="AK3394" s="12"/>
      <c r="AL3394" s="30"/>
      <c r="AM3394" s="32"/>
      <c r="AQ3394" s="12"/>
      <c r="AR3394" s="12"/>
      <c r="AS3394" s="12"/>
      <c r="AZ3394" s="49"/>
      <c r="BA3394" s="30"/>
      <c r="BB3394" s="12"/>
      <c r="BF3394" s="12"/>
      <c r="BG3394" s="12"/>
      <c r="BH3394" s="12"/>
      <c r="BO3394" s="7"/>
      <c r="BP3394" s="7"/>
      <c r="BQ3394" s="7"/>
      <c r="BU3394" s="7"/>
      <c r="BV3394" s="7"/>
      <c r="BW3394" s="7"/>
      <c r="CD3394" s="7"/>
      <c r="CE3394" s="7"/>
      <c r="CF3394" s="7"/>
      <c r="CJ3394" s="7"/>
      <c r="CK3394" s="7"/>
      <c r="CL3394" s="7"/>
    </row>
    <row r="3395" spans="1:90">
      <c r="A3395" s="11"/>
      <c r="B3395" s="373"/>
      <c r="C3395" s="373"/>
      <c r="D3395" s="373"/>
      <c r="E3395" s="13"/>
      <c r="F3395" s="11"/>
      <c r="G3395" s="25"/>
      <c r="H3395" s="31"/>
      <c r="I3395" s="30"/>
      <c r="M3395" s="25"/>
      <c r="N3395" s="31"/>
      <c r="O3395" s="30"/>
      <c r="V3395" s="12"/>
      <c r="W3395" s="12"/>
      <c r="X3395" s="14"/>
      <c r="AB3395" s="25"/>
      <c r="AC3395" s="12"/>
      <c r="AD3395" s="12"/>
      <c r="AK3395" s="12"/>
      <c r="AL3395" s="30"/>
      <c r="AM3395" s="32"/>
      <c r="AQ3395" s="12"/>
      <c r="AR3395" s="12"/>
      <c r="AS3395" s="12"/>
      <c r="AZ3395" s="49"/>
      <c r="BA3395" s="30"/>
      <c r="BB3395" s="12"/>
      <c r="BF3395" s="12"/>
      <c r="BG3395" s="12"/>
      <c r="BH3395" s="12"/>
      <c r="BO3395" s="7"/>
      <c r="BP3395" s="7"/>
      <c r="BQ3395" s="7"/>
      <c r="BU3395" s="7"/>
      <c r="BV3395" s="7"/>
      <c r="BW3395" s="7"/>
      <c r="CD3395" s="7"/>
      <c r="CE3395" s="7"/>
      <c r="CF3395" s="7"/>
      <c r="CJ3395" s="7"/>
      <c r="CK3395" s="7"/>
      <c r="CL3395" s="7"/>
    </row>
    <row r="3396" spans="1:90">
      <c r="A3396" s="11"/>
      <c r="B3396" s="373"/>
      <c r="C3396" s="373"/>
      <c r="D3396" s="373"/>
      <c r="E3396" s="13"/>
      <c r="F3396" s="11"/>
      <c r="G3396" s="25"/>
      <c r="H3396" s="31"/>
      <c r="I3396" s="30"/>
      <c r="M3396" s="25"/>
      <c r="N3396" s="31"/>
      <c r="O3396" s="30"/>
      <c r="V3396" s="12"/>
      <c r="W3396" s="12"/>
      <c r="X3396" s="14"/>
      <c r="AB3396" s="25"/>
      <c r="AC3396" s="12"/>
      <c r="AD3396" s="12"/>
      <c r="AK3396" s="12"/>
      <c r="AL3396" s="30"/>
      <c r="AM3396" s="32"/>
      <c r="AQ3396" s="12"/>
      <c r="AR3396" s="12"/>
      <c r="AS3396" s="12"/>
      <c r="AZ3396" s="49"/>
      <c r="BA3396" s="30"/>
      <c r="BB3396" s="12"/>
      <c r="BF3396" s="12"/>
      <c r="BG3396" s="12"/>
      <c r="BH3396" s="12"/>
      <c r="BO3396" s="7"/>
      <c r="BP3396" s="7"/>
      <c r="BQ3396" s="7"/>
      <c r="BU3396" s="7"/>
      <c r="BV3396" s="7"/>
      <c r="BW3396" s="7"/>
      <c r="CD3396" s="7"/>
      <c r="CE3396" s="7"/>
      <c r="CF3396" s="7"/>
      <c r="CJ3396" s="7"/>
      <c r="CK3396" s="7"/>
      <c r="CL3396" s="7"/>
    </row>
    <row r="3397" spans="1:90">
      <c r="A3397" s="11"/>
      <c r="B3397" s="373"/>
      <c r="C3397" s="373"/>
      <c r="D3397" s="373"/>
      <c r="E3397" s="13"/>
      <c r="F3397" s="11"/>
      <c r="G3397" s="25"/>
      <c r="H3397" s="31"/>
      <c r="I3397" s="30"/>
      <c r="M3397" s="25"/>
      <c r="N3397" s="31"/>
      <c r="O3397" s="30"/>
      <c r="V3397" s="12"/>
      <c r="W3397" s="12"/>
      <c r="X3397" s="14"/>
      <c r="AB3397" s="25"/>
      <c r="AC3397" s="12"/>
      <c r="AD3397" s="12"/>
      <c r="AK3397" s="12"/>
      <c r="AL3397" s="30"/>
      <c r="AM3397" s="32"/>
      <c r="AQ3397" s="12"/>
      <c r="AR3397" s="12"/>
      <c r="AS3397" s="12"/>
      <c r="AZ3397" s="49"/>
      <c r="BA3397" s="30"/>
      <c r="BB3397" s="12"/>
      <c r="BF3397" s="12"/>
      <c r="BG3397" s="12"/>
      <c r="BH3397" s="12"/>
      <c r="BO3397" s="7"/>
      <c r="BP3397" s="7"/>
      <c r="BQ3397" s="7"/>
      <c r="BU3397" s="7"/>
      <c r="BV3397" s="7"/>
      <c r="BW3397" s="7"/>
      <c r="CD3397" s="7"/>
      <c r="CE3397" s="7"/>
      <c r="CF3397" s="7"/>
      <c r="CJ3397" s="7"/>
      <c r="CK3397" s="7"/>
      <c r="CL3397" s="7"/>
    </row>
    <row r="3398" spans="1:90">
      <c r="A3398" s="11"/>
      <c r="B3398" s="373"/>
      <c r="C3398" s="373"/>
      <c r="D3398" s="373"/>
      <c r="E3398" s="13"/>
      <c r="F3398" s="11"/>
      <c r="G3398" s="25"/>
      <c r="H3398" s="31"/>
      <c r="I3398" s="30"/>
      <c r="M3398" s="25"/>
      <c r="N3398" s="31"/>
      <c r="O3398" s="30"/>
      <c r="V3398" s="12"/>
      <c r="W3398" s="12"/>
      <c r="X3398" s="14"/>
      <c r="AB3398" s="25"/>
      <c r="AC3398" s="12"/>
      <c r="AD3398" s="12"/>
      <c r="AK3398" s="12"/>
      <c r="AL3398" s="30"/>
      <c r="AM3398" s="32"/>
      <c r="AQ3398" s="12"/>
      <c r="AR3398" s="12"/>
      <c r="AS3398" s="12"/>
      <c r="AZ3398" s="49"/>
      <c r="BA3398" s="30"/>
      <c r="BB3398" s="12"/>
      <c r="BF3398" s="12"/>
      <c r="BG3398" s="12"/>
      <c r="BH3398" s="12"/>
      <c r="BO3398" s="7"/>
      <c r="BP3398" s="7"/>
      <c r="BQ3398" s="7"/>
      <c r="BU3398" s="7"/>
      <c r="BV3398" s="7"/>
      <c r="BW3398" s="7"/>
      <c r="CD3398" s="7"/>
      <c r="CE3398" s="7"/>
      <c r="CF3398" s="7"/>
      <c r="CJ3398" s="7"/>
      <c r="CK3398" s="7"/>
      <c r="CL3398" s="7"/>
    </row>
    <row r="3399" spans="1:90">
      <c r="A3399" s="11"/>
      <c r="B3399" s="373"/>
      <c r="C3399" s="373"/>
      <c r="D3399" s="373"/>
      <c r="E3399" s="13"/>
      <c r="F3399" s="11"/>
      <c r="G3399" s="25"/>
      <c r="H3399" s="31"/>
      <c r="I3399" s="30"/>
      <c r="M3399" s="25"/>
      <c r="N3399" s="31"/>
      <c r="O3399" s="30"/>
      <c r="V3399" s="12"/>
      <c r="W3399" s="12"/>
      <c r="X3399" s="14"/>
      <c r="AB3399" s="25"/>
      <c r="AC3399" s="12"/>
      <c r="AD3399" s="12"/>
      <c r="AK3399" s="12"/>
      <c r="AL3399" s="30"/>
      <c r="AM3399" s="32"/>
      <c r="AQ3399" s="12"/>
      <c r="AR3399" s="12"/>
      <c r="AS3399" s="12"/>
      <c r="AZ3399" s="49"/>
      <c r="BA3399" s="30"/>
      <c r="BB3399" s="12"/>
      <c r="BF3399" s="12"/>
      <c r="BG3399" s="12"/>
      <c r="BH3399" s="12"/>
      <c r="BO3399" s="7"/>
      <c r="BP3399" s="7"/>
      <c r="BQ3399" s="7"/>
      <c r="BU3399" s="7"/>
      <c r="BV3399" s="7"/>
      <c r="BW3399" s="7"/>
      <c r="CD3399" s="7"/>
      <c r="CE3399" s="7"/>
      <c r="CF3399" s="7"/>
      <c r="CJ3399" s="7"/>
      <c r="CK3399" s="7"/>
      <c r="CL3399" s="7"/>
    </row>
    <row r="3400" spans="1:90">
      <c r="A3400" s="11"/>
      <c r="B3400" s="373"/>
      <c r="C3400" s="373"/>
      <c r="D3400" s="373"/>
      <c r="E3400" s="13"/>
      <c r="F3400" s="11"/>
      <c r="G3400" s="25"/>
      <c r="H3400" s="31"/>
      <c r="I3400" s="30"/>
      <c r="M3400" s="25"/>
      <c r="N3400" s="31"/>
      <c r="O3400" s="30"/>
      <c r="V3400" s="12"/>
      <c r="W3400" s="12"/>
      <c r="X3400" s="14"/>
      <c r="AB3400" s="25"/>
      <c r="AC3400" s="12"/>
      <c r="AD3400" s="12"/>
      <c r="AK3400" s="12"/>
      <c r="AL3400" s="30"/>
      <c r="AM3400" s="32"/>
      <c r="AQ3400" s="12"/>
      <c r="AR3400" s="12"/>
      <c r="AS3400" s="12"/>
      <c r="AZ3400" s="49"/>
      <c r="BA3400" s="30"/>
      <c r="BB3400" s="12"/>
      <c r="BF3400" s="12"/>
      <c r="BG3400" s="12"/>
      <c r="BH3400" s="12"/>
      <c r="BO3400" s="7"/>
      <c r="BP3400" s="7"/>
      <c r="BQ3400" s="7"/>
      <c r="BU3400" s="7"/>
      <c r="BV3400" s="7"/>
      <c r="BW3400" s="7"/>
      <c r="CD3400" s="7"/>
      <c r="CE3400" s="7"/>
      <c r="CF3400" s="7"/>
      <c r="CJ3400" s="7"/>
      <c r="CK3400" s="7"/>
      <c r="CL3400" s="7"/>
    </row>
    <row r="3401" spans="1:90">
      <c r="A3401" s="11"/>
      <c r="B3401" s="373"/>
      <c r="C3401" s="373"/>
      <c r="D3401" s="373"/>
      <c r="E3401" s="13"/>
      <c r="F3401" s="11"/>
      <c r="G3401" s="25"/>
      <c r="H3401" s="31"/>
      <c r="I3401" s="30"/>
      <c r="M3401" s="25"/>
      <c r="N3401" s="31"/>
      <c r="O3401" s="30"/>
      <c r="V3401" s="12"/>
      <c r="W3401" s="12"/>
      <c r="X3401" s="14"/>
      <c r="AB3401" s="25"/>
      <c r="AC3401" s="12"/>
      <c r="AD3401" s="12"/>
      <c r="AK3401" s="12"/>
      <c r="AL3401" s="30"/>
      <c r="AM3401" s="32"/>
      <c r="AQ3401" s="12"/>
      <c r="AR3401" s="12"/>
      <c r="AS3401" s="12"/>
      <c r="AZ3401" s="49"/>
      <c r="BA3401" s="30"/>
      <c r="BB3401" s="12"/>
      <c r="BF3401" s="12"/>
      <c r="BG3401" s="12"/>
      <c r="BH3401" s="12"/>
      <c r="BO3401" s="7"/>
      <c r="BP3401" s="7"/>
      <c r="BQ3401" s="7"/>
      <c r="BU3401" s="7"/>
      <c r="BV3401" s="7"/>
      <c r="BW3401" s="7"/>
      <c r="CD3401" s="7"/>
      <c r="CE3401" s="7"/>
      <c r="CF3401" s="7"/>
      <c r="CJ3401" s="7"/>
      <c r="CK3401" s="7"/>
      <c r="CL3401" s="7"/>
    </row>
    <row r="3402" spans="1:90">
      <c r="A3402" s="11"/>
      <c r="B3402" s="373"/>
      <c r="C3402" s="373"/>
      <c r="D3402" s="373"/>
      <c r="E3402" s="13"/>
      <c r="F3402" s="11"/>
      <c r="G3402" s="25"/>
      <c r="H3402" s="31"/>
      <c r="I3402" s="30"/>
      <c r="M3402" s="25"/>
      <c r="N3402" s="31"/>
      <c r="O3402" s="30"/>
      <c r="V3402" s="12"/>
      <c r="W3402" s="12"/>
      <c r="X3402" s="14"/>
      <c r="AB3402" s="25"/>
      <c r="AC3402" s="12"/>
      <c r="AD3402" s="12"/>
      <c r="AK3402" s="12"/>
      <c r="AL3402" s="30"/>
      <c r="AM3402" s="32"/>
      <c r="AQ3402" s="12"/>
      <c r="AR3402" s="12"/>
      <c r="AS3402" s="12"/>
      <c r="AZ3402" s="49"/>
      <c r="BA3402" s="30"/>
      <c r="BB3402" s="12"/>
      <c r="BF3402" s="12"/>
      <c r="BG3402" s="12"/>
      <c r="BH3402" s="12"/>
      <c r="BO3402" s="7"/>
      <c r="BP3402" s="7"/>
      <c r="BQ3402" s="7"/>
      <c r="BU3402" s="7"/>
      <c r="BV3402" s="7"/>
      <c r="BW3402" s="7"/>
      <c r="CD3402" s="7"/>
      <c r="CE3402" s="7"/>
      <c r="CF3402" s="7"/>
      <c r="CJ3402" s="7"/>
      <c r="CK3402" s="7"/>
      <c r="CL3402" s="7"/>
    </row>
    <row r="3403" spans="1:90">
      <c r="A3403" s="11"/>
      <c r="B3403" s="373"/>
      <c r="C3403" s="373"/>
      <c r="D3403" s="373"/>
      <c r="E3403" s="13"/>
      <c r="F3403" s="11"/>
      <c r="G3403" s="25"/>
      <c r="H3403" s="31"/>
      <c r="I3403" s="30"/>
      <c r="M3403" s="25"/>
      <c r="N3403" s="31"/>
      <c r="O3403" s="30"/>
      <c r="V3403" s="12"/>
      <c r="W3403" s="12"/>
      <c r="X3403" s="14"/>
      <c r="AB3403" s="25"/>
      <c r="AC3403" s="12"/>
      <c r="AD3403" s="12"/>
      <c r="AK3403" s="12"/>
      <c r="AL3403" s="30"/>
      <c r="AM3403" s="32"/>
      <c r="AQ3403" s="12"/>
      <c r="AR3403" s="12"/>
      <c r="AS3403" s="12"/>
      <c r="AZ3403" s="49"/>
      <c r="BA3403" s="30"/>
      <c r="BB3403" s="12"/>
      <c r="BF3403" s="12"/>
      <c r="BG3403" s="12"/>
      <c r="BH3403" s="12"/>
      <c r="BO3403" s="7"/>
      <c r="BP3403" s="7"/>
      <c r="BQ3403" s="7"/>
      <c r="BU3403" s="7"/>
      <c r="BV3403" s="7"/>
      <c r="BW3403" s="7"/>
      <c r="CD3403" s="7"/>
      <c r="CE3403" s="7"/>
      <c r="CF3403" s="7"/>
      <c r="CJ3403" s="7"/>
      <c r="CK3403" s="7"/>
      <c r="CL3403" s="7"/>
    </row>
    <row r="3404" spans="1:90">
      <c r="A3404" s="11"/>
      <c r="B3404" s="373"/>
      <c r="C3404" s="373"/>
      <c r="D3404" s="373"/>
      <c r="E3404" s="13"/>
      <c r="F3404" s="11"/>
      <c r="G3404" s="25"/>
      <c r="H3404" s="31"/>
      <c r="I3404" s="30"/>
      <c r="M3404" s="25"/>
      <c r="N3404" s="31"/>
      <c r="O3404" s="30"/>
      <c r="V3404" s="12"/>
      <c r="W3404" s="12"/>
      <c r="X3404" s="14"/>
      <c r="AB3404" s="25"/>
      <c r="AC3404" s="12"/>
      <c r="AD3404" s="12"/>
      <c r="AK3404" s="12"/>
      <c r="AL3404" s="30"/>
      <c r="AM3404" s="32"/>
      <c r="AQ3404" s="12"/>
      <c r="AR3404" s="12"/>
      <c r="AS3404" s="12"/>
      <c r="AZ3404" s="49"/>
      <c r="BA3404" s="30"/>
      <c r="BB3404" s="12"/>
      <c r="BF3404" s="12"/>
      <c r="BG3404" s="12"/>
      <c r="BH3404" s="12"/>
      <c r="BO3404" s="7"/>
      <c r="BP3404" s="7"/>
      <c r="BQ3404" s="7"/>
      <c r="BU3404" s="7"/>
      <c r="BV3404" s="7"/>
      <c r="BW3404" s="7"/>
      <c r="CD3404" s="7"/>
      <c r="CE3404" s="7"/>
      <c r="CF3404" s="7"/>
      <c r="CJ3404" s="7"/>
      <c r="CK3404" s="7"/>
      <c r="CL3404" s="7"/>
    </row>
    <row r="3405" spans="1:90">
      <c r="A3405" s="11"/>
      <c r="B3405" s="373"/>
      <c r="C3405" s="373"/>
      <c r="D3405" s="373"/>
      <c r="E3405" s="13"/>
      <c r="F3405" s="11"/>
      <c r="G3405" s="25"/>
      <c r="H3405" s="31"/>
      <c r="I3405" s="30"/>
      <c r="M3405" s="25"/>
      <c r="N3405" s="31"/>
      <c r="O3405" s="30"/>
      <c r="V3405" s="12"/>
      <c r="W3405" s="12"/>
      <c r="X3405" s="14"/>
      <c r="AB3405" s="25"/>
      <c r="AC3405" s="12"/>
      <c r="AD3405" s="12"/>
      <c r="AK3405" s="12"/>
      <c r="AL3405" s="30"/>
      <c r="AM3405" s="32"/>
      <c r="AQ3405" s="12"/>
      <c r="AR3405" s="12"/>
      <c r="AS3405" s="12"/>
      <c r="AZ3405" s="49"/>
      <c r="BA3405" s="30"/>
      <c r="BB3405" s="12"/>
      <c r="BF3405" s="12"/>
      <c r="BG3405" s="12"/>
      <c r="BH3405" s="12"/>
      <c r="BO3405" s="7"/>
      <c r="BP3405" s="7"/>
      <c r="BQ3405" s="7"/>
      <c r="BU3405" s="7"/>
      <c r="BV3405" s="7"/>
      <c r="BW3405" s="7"/>
      <c r="CD3405" s="7"/>
      <c r="CE3405" s="7"/>
      <c r="CF3405" s="7"/>
      <c r="CJ3405" s="7"/>
      <c r="CK3405" s="7"/>
      <c r="CL3405" s="7"/>
    </row>
    <row r="3406" spans="1:90">
      <c r="A3406" s="11"/>
      <c r="B3406" s="373"/>
      <c r="C3406" s="373"/>
      <c r="D3406" s="373"/>
      <c r="E3406" s="13"/>
      <c r="F3406" s="11"/>
      <c r="G3406" s="25"/>
      <c r="H3406" s="31"/>
      <c r="I3406" s="30"/>
      <c r="M3406" s="25"/>
      <c r="N3406" s="31"/>
      <c r="O3406" s="30"/>
      <c r="V3406" s="12"/>
      <c r="W3406" s="12"/>
      <c r="X3406" s="14"/>
      <c r="AB3406" s="25"/>
      <c r="AC3406" s="12"/>
      <c r="AD3406" s="12"/>
      <c r="AK3406" s="12"/>
      <c r="AL3406" s="30"/>
      <c r="AM3406" s="32"/>
      <c r="AQ3406" s="12"/>
      <c r="AR3406" s="12"/>
      <c r="AS3406" s="12"/>
      <c r="AZ3406" s="49"/>
      <c r="BA3406" s="30"/>
      <c r="BB3406" s="12"/>
      <c r="BF3406" s="12"/>
      <c r="BG3406" s="12"/>
      <c r="BH3406" s="12"/>
      <c r="BO3406" s="7"/>
      <c r="BP3406" s="7"/>
      <c r="BQ3406" s="7"/>
      <c r="BU3406" s="7"/>
      <c r="BV3406" s="7"/>
      <c r="BW3406" s="7"/>
      <c r="CD3406" s="7"/>
      <c r="CE3406" s="7"/>
      <c r="CF3406" s="7"/>
      <c r="CJ3406" s="7"/>
      <c r="CK3406" s="7"/>
      <c r="CL3406" s="7"/>
    </row>
    <row r="3407" spans="1:90">
      <c r="A3407" s="11"/>
      <c r="B3407" s="373"/>
      <c r="C3407" s="373"/>
      <c r="D3407" s="373"/>
      <c r="E3407" s="13"/>
      <c r="F3407" s="11"/>
      <c r="G3407" s="25"/>
      <c r="H3407" s="31"/>
      <c r="I3407" s="30"/>
      <c r="M3407" s="25"/>
      <c r="N3407" s="31"/>
      <c r="O3407" s="30"/>
      <c r="V3407" s="12"/>
      <c r="W3407" s="12"/>
      <c r="X3407" s="14"/>
      <c r="AB3407" s="25"/>
      <c r="AC3407" s="12"/>
      <c r="AD3407" s="12"/>
      <c r="AK3407" s="12"/>
      <c r="AL3407" s="30"/>
      <c r="AM3407" s="32"/>
      <c r="AQ3407" s="12"/>
      <c r="AR3407" s="12"/>
      <c r="AS3407" s="12"/>
      <c r="AZ3407" s="49"/>
      <c r="BA3407" s="30"/>
      <c r="BB3407" s="12"/>
      <c r="BF3407" s="12"/>
      <c r="BG3407" s="12"/>
      <c r="BH3407" s="12"/>
      <c r="BO3407" s="7"/>
      <c r="BP3407" s="7"/>
      <c r="BQ3407" s="7"/>
      <c r="BU3407" s="7"/>
      <c r="BV3407" s="7"/>
      <c r="BW3407" s="7"/>
      <c r="CD3407" s="7"/>
      <c r="CE3407" s="7"/>
      <c r="CF3407" s="7"/>
      <c r="CJ3407" s="7"/>
      <c r="CK3407" s="7"/>
      <c r="CL3407" s="7"/>
    </row>
    <row r="3408" spans="1:90">
      <c r="A3408" s="11"/>
      <c r="B3408" s="373"/>
      <c r="C3408" s="373"/>
      <c r="D3408" s="373"/>
      <c r="E3408" s="13"/>
      <c r="F3408" s="11"/>
      <c r="G3408" s="25"/>
      <c r="H3408" s="31"/>
      <c r="I3408" s="30"/>
      <c r="M3408" s="25"/>
      <c r="N3408" s="31"/>
      <c r="O3408" s="30"/>
      <c r="V3408" s="12"/>
      <c r="W3408" s="12"/>
      <c r="X3408" s="14"/>
      <c r="AB3408" s="25"/>
      <c r="AC3408" s="12"/>
      <c r="AD3408" s="12"/>
      <c r="AK3408" s="12"/>
      <c r="AL3408" s="30"/>
      <c r="AM3408" s="32"/>
      <c r="AQ3408" s="12"/>
      <c r="AR3408" s="12"/>
      <c r="AS3408" s="12"/>
      <c r="AZ3408" s="49"/>
      <c r="BA3408" s="30"/>
      <c r="BB3408" s="12"/>
      <c r="BF3408" s="12"/>
      <c r="BG3408" s="12"/>
      <c r="BH3408" s="12"/>
      <c r="BO3408" s="7"/>
      <c r="BP3408" s="7"/>
      <c r="BQ3408" s="7"/>
      <c r="BU3408" s="7"/>
      <c r="BV3408" s="7"/>
      <c r="BW3408" s="7"/>
      <c r="CD3408" s="7"/>
      <c r="CE3408" s="7"/>
      <c r="CF3408" s="7"/>
      <c r="CJ3408" s="7"/>
      <c r="CK3408" s="7"/>
      <c r="CL3408" s="7"/>
    </row>
    <row r="3409" spans="1:90">
      <c r="A3409" s="11"/>
      <c r="B3409" s="373"/>
      <c r="C3409" s="373"/>
      <c r="D3409" s="373"/>
      <c r="E3409" s="13"/>
      <c r="F3409" s="11"/>
      <c r="G3409" s="25"/>
      <c r="H3409" s="31"/>
      <c r="I3409" s="30"/>
      <c r="M3409" s="25"/>
      <c r="N3409" s="31"/>
      <c r="O3409" s="30"/>
      <c r="V3409" s="12"/>
      <c r="W3409" s="12"/>
      <c r="X3409" s="14"/>
      <c r="AB3409" s="25"/>
      <c r="AC3409" s="12"/>
      <c r="AD3409" s="12"/>
      <c r="AK3409" s="12"/>
      <c r="AL3409" s="30"/>
      <c r="AM3409" s="32"/>
      <c r="AQ3409" s="12"/>
      <c r="AR3409" s="12"/>
      <c r="AS3409" s="12"/>
      <c r="AZ3409" s="49"/>
      <c r="BA3409" s="30"/>
      <c r="BB3409" s="12"/>
      <c r="BF3409" s="12"/>
      <c r="BG3409" s="12"/>
      <c r="BH3409" s="12"/>
      <c r="BO3409" s="7"/>
      <c r="BP3409" s="7"/>
      <c r="BQ3409" s="7"/>
      <c r="BU3409" s="7"/>
      <c r="BV3409" s="7"/>
      <c r="BW3409" s="7"/>
      <c r="CD3409" s="7"/>
      <c r="CE3409" s="7"/>
      <c r="CF3409" s="7"/>
      <c r="CJ3409" s="7"/>
      <c r="CK3409" s="7"/>
      <c r="CL3409" s="7"/>
    </row>
    <row r="3410" spans="1:90">
      <c r="A3410" s="11"/>
      <c r="B3410" s="373"/>
      <c r="C3410" s="373"/>
      <c r="D3410" s="373"/>
      <c r="E3410" s="13"/>
      <c r="F3410" s="11"/>
      <c r="G3410" s="25"/>
      <c r="H3410" s="31"/>
      <c r="I3410" s="30"/>
      <c r="M3410" s="25"/>
      <c r="N3410" s="31"/>
      <c r="O3410" s="30"/>
      <c r="V3410" s="12"/>
      <c r="W3410" s="12"/>
      <c r="X3410" s="14"/>
      <c r="AB3410" s="25"/>
      <c r="AC3410" s="12"/>
      <c r="AD3410" s="12"/>
      <c r="AK3410" s="12"/>
      <c r="AL3410" s="30"/>
      <c r="AM3410" s="32"/>
      <c r="AQ3410" s="12"/>
      <c r="AR3410" s="12"/>
      <c r="AS3410" s="12"/>
      <c r="AZ3410" s="49"/>
      <c r="BA3410" s="30"/>
      <c r="BB3410" s="12"/>
      <c r="BF3410" s="12"/>
      <c r="BG3410" s="12"/>
      <c r="BH3410" s="12"/>
      <c r="BO3410" s="7"/>
      <c r="BP3410" s="7"/>
      <c r="BQ3410" s="7"/>
      <c r="BU3410" s="7"/>
      <c r="BV3410" s="7"/>
      <c r="BW3410" s="7"/>
      <c r="CD3410" s="7"/>
      <c r="CE3410" s="7"/>
      <c r="CF3410" s="7"/>
      <c r="CJ3410" s="7"/>
      <c r="CK3410" s="7"/>
      <c r="CL3410" s="7"/>
    </row>
    <row r="3411" spans="1:90">
      <c r="A3411" s="11"/>
      <c r="B3411" s="373"/>
      <c r="C3411" s="373"/>
      <c r="D3411" s="373"/>
      <c r="E3411" s="13"/>
      <c r="F3411" s="11"/>
      <c r="G3411" s="25"/>
      <c r="H3411" s="31"/>
      <c r="I3411" s="30"/>
      <c r="M3411" s="25"/>
      <c r="N3411" s="31"/>
      <c r="O3411" s="30"/>
      <c r="V3411" s="12"/>
      <c r="W3411" s="12"/>
      <c r="X3411" s="14"/>
      <c r="AB3411" s="25"/>
      <c r="AC3411" s="12"/>
      <c r="AD3411" s="12"/>
      <c r="AK3411" s="12"/>
      <c r="AL3411" s="30"/>
      <c r="AM3411" s="32"/>
      <c r="AQ3411" s="12"/>
      <c r="AR3411" s="12"/>
      <c r="AS3411" s="12"/>
      <c r="AZ3411" s="49"/>
      <c r="BA3411" s="30"/>
      <c r="BB3411" s="12"/>
      <c r="BF3411" s="12"/>
      <c r="BG3411" s="12"/>
      <c r="BH3411" s="12"/>
      <c r="BO3411" s="7"/>
      <c r="BP3411" s="7"/>
      <c r="BQ3411" s="7"/>
      <c r="BU3411" s="7"/>
      <c r="BV3411" s="7"/>
      <c r="BW3411" s="7"/>
      <c r="CD3411" s="7"/>
      <c r="CE3411" s="7"/>
      <c r="CF3411" s="7"/>
      <c r="CJ3411" s="7"/>
      <c r="CK3411" s="7"/>
      <c r="CL3411" s="7"/>
    </row>
    <row r="3412" spans="1:90">
      <c r="A3412" s="11"/>
      <c r="B3412" s="373"/>
      <c r="C3412" s="373"/>
      <c r="D3412" s="373"/>
      <c r="E3412" s="13"/>
      <c r="F3412" s="11"/>
      <c r="G3412" s="25"/>
      <c r="H3412" s="31"/>
      <c r="I3412" s="30"/>
      <c r="M3412" s="25"/>
      <c r="N3412" s="31"/>
      <c r="O3412" s="30"/>
      <c r="V3412" s="12"/>
      <c r="W3412" s="12"/>
      <c r="X3412" s="14"/>
      <c r="AB3412" s="25"/>
      <c r="AC3412" s="12"/>
      <c r="AD3412" s="12"/>
      <c r="AK3412" s="12"/>
      <c r="AL3412" s="30"/>
      <c r="AM3412" s="32"/>
      <c r="AQ3412" s="12"/>
      <c r="AR3412" s="12"/>
      <c r="AS3412" s="12"/>
      <c r="AZ3412" s="49"/>
      <c r="BA3412" s="30"/>
      <c r="BB3412" s="12"/>
      <c r="BF3412" s="12"/>
      <c r="BG3412" s="12"/>
      <c r="BH3412" s="12"/>
      <c r="BO3412" s="7"/>
      <c r="BP3412" s="7"/>
      <c r="BQ3412" s="7"/>
      <c r="BU3412" s="7"/>
      <c r="BV3412" s="7"/>
      <c r="BW3412" s="7"/>
      <c r="CD3412" s="7"/>
      <c r="CE3412" s="7"/>
      <c r="CF3412" s="7"/>
      <c r="CJ3412" s="7"/>
      <c r="CK3412" s="7"/>
      <c r="CL3412" s="7"/>
    </row>
    <row r="3413" spans="1:90">
      <c r="A3413" s="11"/>
      <c r="B3413" s="373"/>
      <c r="C3413" s="373"/>
      <c r="D3413" s="373"/>
      <c r="E3413" s="13"/>
      <c r="F3413" s="11"/>
      <c r="G3413" s="25"/>
      <c r="H3413" s="31"/>
      <c r="I3413" s="30"/>
      <c r="M3413" s="25"/>
      <c r="N3413" s="31"/>
      <c r="O3413" s="30"/>
      <c r="V3413" s="12"/>
      <c r="W3413" s="12"/>
      <c r="X3413" s="14"/>
      <c r="AB3413" s="25"/>
      <c r="AC3413" s="12"/>
      <c r="AD3413" s="12"/>
      <c r="AK3413" s="12"/>
      <c r="AL3413" s="30"/>
      <c r="AM3413" s="32"/>
      <c r="AQ3413" s="12"/>
      <c r="AR3413" s="12"/>
      <c r="AS3413" s="12"/>
      <c r="AZ3413" s="49"/>
      <c r="BA3413" s="30"/>
      <c r="BB3413" s="12"/>
      <c r="BF3413" s="12"/>
      <c r="BG3413" s="12"/>
      <c r="BH3413" s="12"/>
      <c r="BO3413" s="7"/>
      <c r="BP3413" s="7"/>
      <c r="BQ3413" s="7"/>
      <c r="BU3413" s="7"/>
      <c r="BV3413" s="7"/>
      <c r="BW3413" s="7"/>
      <c r="CD3413" s="7"/>
      <c r="CE3413" s="7"/>
      <c r="CF3413" s="7"/>
      <c r="CJ3413" s="7"/>
      <c r="CK3413" s="7"/>
      <c r="CL3413" s="7"/>
    </row>
    <row r="3414" spans="1:90">
      <c r="A3414" s="11"/>
      <c r="B3414" s="373"/>
      <c r="C3414" s="373"/>
      <c r="D3414" s="373"/>
      <c r="E3414" s="13"/>
      <c r="F3414" s="11"/>
      <c r="G3414" s="25"/>
      <c r="H3414" s="31"/>
      <c r="I3414" s="30"/>
      <c r="M3414" s="25"/>
      <c r="N3414" s="31"/>
      <c r="O3414" s="30"/>
      <c r="V3414" s="12"/>
      <c r="W3414" s="12"/>
      <c r="X3414" s="14"/>
      <c r="AB3414" s="25"/>
      <c r="AC3414" s="12"/>
      <c r="AD3414" s="12"/>
      <c r="AK3414" s="12"/>
      <c r="AL3414" s="30"/>
      <c r="AM3414" s="32"/>
      <c r="AQ3414" s="12"/>
      <c r="AR3414" s="12"/>
      <c r="AS3414" s="12"/>
      <c r="AZ3414" s="49"/>
      <c r="BA3414" s="30"/>
      <c r="BB3414" s="12"/>
      <c r="BF3414" s="12"/>
      <c r="BG3414" s="12"/>
      <c r="BH3414" s="12"/>
      <c r="BO3414" s="7"/>
      <c r="BP3414" s="7"/>
      <c r="BQ3414" s="7"/>
      <c r="BU3414" s="7"/>
      <c r="BV3414" s="7"/>
      <c r="BW3414" s="7"/>
      <c r="CD3414" s="7"/>
      <c r="CE3414" s="7"/>
      <c r="CF3414" s="7"/>
      <c r="CJ3414" s="7"/>
      <c r="CK3414" s="7"/>
      <c r="CL3414" s="7"/>
    </row>
    <row r="3415" spans="1:90">
      <c r="A3415" s="11"/>
      <c r="B3415" s="373"/>
      <c r="C3415" s="373"/>
      <c r="D3415" s="373"/>
      <c r="E3415" s="13"/>
      <c r="F3415" s="11"/>
      <c r="G3415" s="25"/>
      <c r="H3415" s="31"/>
      <c r="I3415" s="30"/>
      <c r="M3415" s="25"/>
      <c r="N3415" s="31"/>
      <c r="O3415" s="30"/>
      <c r="V3415" s="12"/>
      <c r="W3415" s="12"/>
      <c r="X3415" s="14"/>
      <c r="AB3415" s="25"/>
      <c r="AC3415" s="12"/>
      <c r="AD3415" s="12"/>
      <c r="AK3415" s="12"/>
      <c r="AL3415" s="30"/>
      <c r="AM3415" s="32"/>
      <c r="AQ3415" s="12"/>
      <c r="AR3415" s="12"/>
      <c r="AS3415" s="12"/>
      <c r="AZ3415" s="49"/>
      <c r="BA3415" s="30"/>
      <c r="BB3415" s="12"/>
      <c r="BF3415" s="12"/>
      <c r="BG3415" s="12"/>
      <c r="BH3415" s="12"/>
      <c r="BO3415" s="7"/>
      <c r="BP3415" s="7"/>
      <c r="BQ3415" s="7"/>
      <c r="BU3415" s="7"/>
      <c r="BV3415" s="7"/>
      <c r="BW3415" s="7"/>
      <c r="CD3415" s="7"/>
      <c r="CE3415" s="7"/>
      <c r="CF3415" s="7"/>
      <c r="CJ3415" s="7"/>
      <c r="CK3415" s="7"/>
      <c r="CL3415" s="7"/>
    </row>
    <row r="3416" spans="1:90">
      <c r="A3416" s="11"/>
      <c r="B3416" s="373"/>
      <c r="C3416" s="373"/>
      <c r="D3416" s="373"/>
      <c r="E3416" s="13"/>
      <c r="F3416" s="11"/>
      <c r="G3416" s="25"/>
      <c r="H3416" s="31"/>
      <c r="I3416" s="30"/>
      <c r="M3416" s="25"/>
      <c r="N3416" s="31"/>
      <c r="O3416" s="30"/>
      <c r="V3416" s="12"/>
      <c r="W3416" s="12"/>
      <c r="X3416" s="14"/>
      <c r="AB3416" s="25"/>
      <c r="AC3416" s="12"/>
      <c r="AD3416" s="12"/>
      <c r="AK3416" s="12"/>
      <c r="AL3416" s="30"/>
      <c r="AM3416" s="32"/>
      <c r="AQ3416" s="12"/>
      <c r="AR3416" s="12"/>
      <c r="AS3416" s="12"/>
      <c r="AZ3416" s="49"/>
      <c r="BA3416" s="30"/>
      <c r="BB3416" s="12"/>
      <c r="BF3416" s="12"/>
      <c r="BG3416" s="12"/>
      <c r="BH3416" s="12"/>
      <c r="BO3416" s="7"/>
      <c r="BP3416" s="7"/>
      <c r="BQ3416" s="7"/>
      <c r="BU3416" s="7"/>
      <c r="BV3416" s="7"/>
      <c r="BW3416" s="7"/>
      <c r="CD3416" s="7"/>
      <c r="CE3416" s="7"/>
      <c r="CF3416" s="7"/>
      <c r="CJ3416" s="7"/>
      <c r="CK3416" s="7"/>
      <c r="CL3416" s="7"/>
    </row>
    <row r="3417" spans="1:90">
      <c r="A3417" s="11"/>
      <c r="B3417" s="373"/>
      <c r="C3417" s="373"/>
      <c r="D3417" s="373"/>
      <c r="E3417" s="13"/>
      <c r="F3417" s="11"/>
      <c r="G3417" s="25"/>
      <c r="H3417" s="31"/>
      <c r="I3417" s="30"/>
      <c r="M3417" s="25"/>
      <c r="N3417" s="31"/>
      <c r="O3417" s="30"/>
      <c r="V3417" s="12"/>
      <c r="W3417" s="12"/>
      <c r="X3417" s="14"/>
      <c r="AB3417" s="25"/>
      <c r="AC3417" s="12"/>
      <c r="AD3417" s="12"/>
      <c r="AK3417" s="12"/>
      <c r="AL3417" s="30"/>
      <c r="AM3417" s="32"/>
      <c r="AQ3417" s="12"/>
      <c r="AR3417" s="12"/>
      <c r="AS3417" s="12"/>
      <c r="AZ3417" s="49"/>
      <c r="BA3417" s="30"/>
      <c r="BB3417" s="12"/>
      <c r="BF3417" s="12"/>
      <c r="BG3417" s="12"/>
      <c r="BH3417" s="12"/>
      <c r="BO3417" s="7"/>
      <c r="BP3417" s="7"/>
      <c r="BQ3417" s="7"/>
      <c r="BU3417" s="7"/>
      <c r="BV3417" s="7"/>
      <c r="BW3417" s="7"/>
      <c r="CD3417" s="7"/>
      <c r="CE3417" s="7"/>
      <c r="CF3417" s="7"/>
      <c r="CJ3417" s="7"/>
      <c r="CK3417" s="7"/>
      <c r="CL3417" s="7"/>
    </row>
    <row r="3418" spans="1:90">
      <c r="A3418" s="11"/>
      <c r="B3418" s="373"/>
      <c r="C3418" s="373"/>
      <c r="D3418" s="373"/>
      <c r="E3418" s="13"/>
      <c r="F3418" s="11"/>
      <c r="G3418" s="25"/>
      <c r="H3418" s="31"/>
      <c r="I3418" s="30"/>
      <c r="M3418" s="25"/>
      <c r="N3418" s="31"/>
      <c r="O3418" s="30"/>
      <c r="V3418" s="12"/>
      <c r="W3418" s="12"/>
      <c r="X3418" s="14"/>
      <c r="AB3418" s="25"/>
      <c r="AC3418" s="12"/>
      <c r="AD3418" s="12"/>
      <c r="AK3418" s="12"/>
      <c r="AL3418" s="30"/>
      <c r="AM3418" s="32"/>
      <c r="AQ3418" s="12"/>
      <c r="AR3418" s="12"/>
      <c r="AS3418" s="12"/>
      <c r="AZ3418" s="49"/>
      <c r="BA3418" s="30"/>
      <c r="BB3418" s="12"/>
      <c r="BF3418" s="12"/>
      <c r="BG3418" s="12"/>
      <c r="BH3418" s="12"/>
      <c r="BO3418" s="7"/>
      <c r="BP3418" s="7"/>
      <c r="BQ3418" s="7"/>
      <c r="BU3418" s="7"/>
      <c r="BV3418" s="7"/>
      <c r="BW3418" s="7"/>
      <c r="CD3418" s="7"/>
      <c r="CE3418" s="7"/>
      <c r="CF3418" s="7"/>
      <c r="CJ3418" s="7"/>
      <c r="CK3418" s="7"/>
      <c r="CL3418" s="7"/>
    </row>
    <row r="3419" spans="1:90">
      <c r="A3419" s="11"/>
      <c r="B3419" s="373"/>
      <c r="C3419" s="373"/>
      <c r="D3419" s="373"/>
      <c r="E3419" s="13"/>
      <c r="F3419" s="11"/>
      <c r="G3419" s="25"/>
      <c r="H3419" s="31"/>
      <c r="I3419" s="30"/>
      <c r="M3419" s="25"/>
      <c r="N3419" s="31"/>
      <c r="O3419" s="30"/>
      <c r="V3419" s="12"/>
      <c r="W3419" s="12"/>
      <c r="X3419" s="14"/>
      <c r="AB3419" s="25"/>
      <c r="AC3419" s="12"/>
      <c r="AD3419" s="12"/>
      <c r="AK3419" s="12"/>
      <c r="AL3419" s="30"/>
      <c r="AM3419" s="32"/>
      <c r="AQ3419" s="12"/>
      <c r="AR3419" s="12"/>
      <c r="AS3419" s="12"/>
      <c r="AZ3419" s="49"/>
      <c r="BA3419" s="30"/>
      <c r="BB3419" s="12"/>
      <c r="BF3419" s="12"/>
      <c r="BG3419" s="12"/>
      <c r="BH3419" s="12"/>
      <c r="BO3419" s="7"/>
      <c r="BP3419" s="7"/>
      <c r="BQ3419" s="7"/>
      <c r="BU3419" s="7"/>
      <c r="BV3419" s="7"/>
      <c r="BW3419" s="7"/>
      <c r="CD3419" s="7"/>
      <c r="CE3419" s="7"/>
      <c r="CF3419" s="7"/>
      <c r="CJ3419" s="7"/>
      <c r="CK3419" s="7"/>
      <c r="CL3419" s="7"/>
    </row>
    <row r="3420" spans="1:90">
      <c r="A3420" s="11"/>
      <c r="B3420" s="373"/>
      <c r="C3420" s="373"/>
      <c r="D3420" s="373"/>
      <c r="E3420" s="13"/>
      <c r="F3420" s="11"/>
      <c r="G3420" s="25"/>
      <c r="H3420" s="31"/>
      <c r="I3420" s="30"/>
      <c r="M3420" s="25"/>
      <c r="N3420" s="31"/>
      <c r="O3420" s="30"/>
      <c r="V3420" s="12"/>
      <c r="W3420" s="12"/>
      <c r="X3420" s="14"/>
      <c r="AB3420" s="25"/>
      <c r="AC3420" s="12"/>
      <c r="AD3420" s="12"/>
      <c r="AK3420" s="12"/>
      <c r="AL3420" s="30"/>
      <c r="AM3420" s="32"/>
      <c r="AQ3420" s="12"/>
      <c r="AR3420" s="12"/>
      <c r="AS3420" s="12"/>
      <c r="AZ3420" s="49"/>
      <c r="BA3420" s="30"/>
      <c r="BB3420" s="12"/>
      <c r="BF3420" s="12"/>
      <c r="BG3420" s="12"/>
      <c r="BH3420" s="12"/>
      <c r="BO3420" s="7"/>
      <c r="BP3420" s="7"/>
      <c r="BQ3420" s="7"/>
      <c r="BU3420" s="7"/>
      <c r="BV3420" s="7"/>
      <c r="BW3420" s="7"/>
      <c r="CD3420" s="7"/>
      <c r="CE3420" s="7"/>
      <c r="CF3420" s="7"/>
      <c r="CJ3420" s="7"/>
      <c r="CK3420" s="7"/>
      <c r="CL3420" s="7"/>
    </row>
    <row r="3421" spans="1:90">
      <c r="A3421" s="11"/>
      <c r="B3421" s="373"/>
      <c r="C3421" s="373"/>
      <c r="D3421" s="373"/>
      <c r="E3421" s="13"/>
      <c r="F3421" s="11"/>
      <c r="G3421" s="25"/>
      <c r="H3421" s="31"/>
      <c r="I3421" s="30"/>
      <c r="M3421" s="25"/>
      <c r="N3421" s="31"/>
      <c r="O3421" s="30"/>
      <c r="V3421" s="12"/>
      <c r="W3421" s="12"/>
      <c r="X3421" s="14"/>
      <c r="AB3421" s="25"/>
      <c r="AC3421" s="12"/>
      <c r="AD3421" s="12"/>
      <c r="AK3421" s="12"/>
      <c r="AL3421" s="30"/>
      <c r="AM3421" s="32"/>
      <c r="AQ3421" s="12"/>
      <c r="AR3421" s="12"/>
      <c r="AS3421" s="12"/>
      <c r="AZ3421" s="49"/>
      <c r="BA3421" s="30"/>
      <c r="BB3421" s="12"/>
      <c r="BF3421" s="12"/>
      <c r="BG3421" s="12"/>
      <c r="BH3421" s="12"/>
      <c r="BO3421" s="7"/>
      <c r="BP3421" s="7"/>
      <c r="BQ3421" s="7"/>
      <c r="BU3421" s="7"/>
      <c r="BV3421" s="7"/>
      <c r="BW3421" s="7"/>
      <c r="CD3421" s="7"/>
      <c r="CE3421" s="7"/>
      <c r="CF3421" s="7"/>
      <c r="CJ3421" s="7"/>
      <c r="CK3421" s="7"/>
      <c r="CL3421" s="7"/>
    </row>
    <row r="3422" spans="1:90">
      <c r="A3422" s="11"/>
      <c r="B3422" s="373"/>
      <c r="C3422" s="373"/>
      <c r="D3422" s="373"/>
      <c r="E3422" s="13"/>
      <c r="F3422" s="11"/>
      <c r="G3422" s="25"/>
      <c r="H3422" s="31"/>
      <c r="I3422" s="30"/>
      <c r="M3422" s="25"/>
      <c r="N3422" s="31"/>
      <c r="O3422" s="30"/>
      <c r="V3422" s="12"/>
      <c r="W3422" s="12"/>
      <c r="X3422" s="14"/>
      <c r="AB3422" s="25"/>
      <c r="AC3422" s="12"/>
      <c r="AD3422" s="12"/>
      <c r="AK3422" s="12"/>
      <c r="AL3422" s="30"/>
      <c r="AM3422" s="32"/>
      <c r="AQ3422" s="12"/>
      <c r="AR3422" s="12"/>
      <c r="AS3422" s="12"/>
      <c r="AZ3422" s="49"/>
      <c r="BA3422" s="30"/>
      <c r="BB3422" s="12"/>
      <c r="BF3422" s="12"/>
      <c r="BG3422" s="12"/>
      <c r="BH3422" s="12"/>
      <c r="BO3422" s="7"/>
      <c r="BP3422" s="7"/>
      <c r="BQ3422" s="7"/>
      <c r="BU3422" s="7"/>
      <c r="BV3422" s="7"/>
      <c r="BW3422" s="7"/>
      <c r="CD3422" s="7"/>
      <c r="CE3422" s="7"/>
      <c r="CF3422" s="7"/>
      <c r="CJ3422" s="7"/>
      <c r="CK3422" s="7"/>
      <c r="CL3422" s="7"/>
    </row>
    <row r="3423" spans="1:90">
      <c r="A3423" s="11"/>
      <c r="B3423" s="373"/>
      <c r="C3423" s="373"/>
      <c r="D3423" s="373"/>
      <c r="E3423" s="13"/>
      <c r="F3423" s="11"/>
      <c r="G3423" s="25"/>
      <c r="H3423" s="31"/>
      <c r="I3423" s="30"/>
      <c r="M3423" s="25"/>
      <c r="N3423" s="31"/>
      <c r="O3423" s="30"/>
      <c r="V3423" s="12"/>
      <c r="W3423" s="12"/>
      <c r="X3423" s="14"/>
      <c r="AB3423" s="25"/>
      <c r="AC3423" s="12"/>
      <c r="AD3423" s="12"/>
      <c r="AK3423" s="12"/>
      <c r="AL3423" s="30"/>
      <c r="AM3423" s="32"/>
      <c r="AQ3423" s="12"/>
      <c r="AR3423" s="12"/>
      <c r="AS3423" s="12"/>
      <c r="AZ3423" s="49"/>
      <c r="BA3423" s="30"/>
      <c r="BB3423" s="12"/>
      <c r="BF3423" s="12"/>
      <c r="BG3423" s="12"/>
      <c r="BH3423" s="12"/>
      <c r="BO3423" s="7"/>
      <c r="BP3423" s="7"/>
      <c r="BQ3423" s="7"/>
      <c r="BU3423" s="7"/>
      <c r="BV3423" s="7"/>
      <c r="BW3423" s="7"/>
      <c r="CD3423" s="7"/>
      <c r="CE3423" s="7"/>
      <c r="CF3423" s="7"/>
      <c r="CJ3423" s="7"/>
      <c r="CK3423" s="7"/>
      <c r="CL3423" s="7"/>
    </row>
    <row r="3424" spans="1:90">
      <c r="A3424" s="11"/>
      <c r="B3424" s="373"/>
      <c r="C3424" s="373"/>
      <c r="D3424" s="373"/>
      <c r="E3424" s="13"/>
      <c r="F3424" s="11"/>
      <c r="G3424" s="25"/>
      <c r="H3424" s="31"/>
      <c r="I3424" s="30"/>
      <c r="M3424" s="25"/>
      <c r="N3424" s="31"/>
      <c r="O3424" s="30"/>
      <c r="V3424" s="12"/>
      <c r="W3424" s="12"/>
      <c r="X3424" s="14"/>
      <c r="AB3424" s="25"/>
      <c r="AC3424" s="12"/>
      <c r="AD3424" s="12"/>
      <c r="AK3424" s="12"/>
      <c r="AL3424" s="30"/>
      <c r="AM3424" s="32"/>
      <c r="AQ3424" s="12"/>
      <c r="AR3424" s="12"/>
      <c r="AS3424" s="12"/>
      <c r="AZ3424" s="49"/>
      <c r="BA3424" s="30"/>
      <c r="BB3424" s="12"/>
      <c r="BF3424" s="12"/>
      <c r="BG3424" s="12"/>
      <c r="BH3424" s="12"/>
      <c r="BO3424" s="7"/>
      <c r="BP3424" s="7"/>
      <c r="BQ3424" s="7"/>
      <c r="BU3424" s="7"/>
      <c r="BV3424" s="7"/>
      <c r="BW3424" s="7"/>
      <c r="CD3424" s="7"/>
      <c r="CE3424" s="7"/>
      <c r="CF3424" s="7"/>
      <c r="CJ3424" s="7"/>
      <c r="CK3424" s="7"/>
      <c r="CL3424" s="7"/>
    </row>
    <row r="3425" spans="1:90">
      <c r="A3425" s="11"/>
      <c r="B3425" s="373"/>
      <c r="C3425" s="373"/>
      <c r="D3425" s="373"/>
      <c r="E3425" s="13"/>
      <c r="F3425" s="11"/>
      <c r="G3425" s="25"/>
      <c r="H3425" s="31"/>
      <c r="I3425" s="30"/>
      <c r="M3425" s="25"/>
      <c r="N3425" s="31"/>
      <c r="O3425" s="30"/>
      <c r="V3425" s="12"/>
      <c r="W3425" s="12"/>
      <c r="X3425" s="14"/>
      <c r="AB3425" s="25"/>
      <c r="AC3425" s="12"/>
      <c r="AD3425" s="12"/>
      <c r="AK3425" s="12"/>
      <c r="AL3425" s="30"/>
      <c r="AM3425" s="32"/>
      <c r="AQ3425" s="12"/>
      <c r="AR3425" s="12"/>
      <c r="AS3425" s="12"/>
      <c r="AZ3425" s="49"/>
      <c r="BA3425" s="30"/>
      <c r="BB3425" s="12"/>
      <c r="BF3425" s="12"/>
      <c r="BG3425" s="12"/>
      <c r="BH3425" s="12"/>
      <c r="BO3425" s="7"/>
      <c r="BP3425" s="7"/>
      <c r="BQ3425" s="7"/>
      <c r="BU3425" s="7"/>
      <c r="BV3425" s="7"/>
      <c r="BW3425" s="7"/>
      <c r="CD3425" s="7"/>
      <c r="CE3425" s="7"/>
      <c r="CF3425" s="7"/>
      <c r="CJ3425" s="7"/>
      <c r="CK3425" s="7"/>
      <c r="CL3425" s="7"/>
    </row>
    <row r="3426" spans="1:90">
      <c r="A3426" s="11"/>
      <c r="B3426" s="373"/>
      <c r="C3426" s="373"/>
      <c r="D3426" s="373"/>
      <c r="E3426" s="13"/>
      <c r="F3426" s="11"/>
      <c r="G3426" s="25"/>
      <c r="H3426" s="31"/>
      <c r="I3426" s="30"/>
      <c r="M3426" s="25"/>
      <c r="N3426" s="31"/>
      <c r="O3426" s="30"/>
      <c r="V3426" s="12"/>
      <c r="W3426" s="12"/>
      <c r="X3426" s="14"/>
      <c r="AB3426" s="25"/>
      <c r="AC3426" s="12"/>
      <c r="AD3426" s="12"/>
      <c r="AK3426" s="12"/>
      <c r="AL3426" s="30"/>
      <c r="AM3426" s="32"/>
      <c r="AQ3426" s="12"/>
      <c r="AR3426" s="12"/>
      <c r="AS3426" s="12"/>
      <c r="AZ3426" s="49"/>
      <c r="BA3426" s="30"/>
      <c r="BB3426" s="12"/>
      <c r="BF3426" s="12"/>
      <c r="BG3426" s="12"/>
      <c r="BH3426" s="12"/>
      <c r="BO3426" s="7"/>
      <c r="BP3426" s="7"/>
      <c r="BQ3426" s="7"/>
      <c r="BU3426" s="7"/>
      <c r="BV3426" s="7"/>
      <c r="BW3426" s="7"/>
      <c r="CD3426" s="7"/>
      <c r="CE3426" s="7"/>
      <c r="CF3426" s="7"/>
      <c r="CJ3426" s="7"/>
      <c r="CK3426" s="7"/>
      <c r="CL3426" s="7"/>
    </row>
    <row r="3427" spans="1:90">
      <c r="A3427" s="11"/>
      <c r="B3427" s="373"/>
      <c r="C3427" s="373"/>
      <c r="D3427" s="373"/>
      <c r="E3427" s="13"/>
      <c r="F3427" s="11"/>
      <c r="G3427" s="25"/>
      <c r="H3427" s="31"/>
      <c r="I3427" s="30"/>
      <c r="M3427" s="25"/>
      <c r="N3427" s="31"/>
      <c r="O3427" s="30"/>
      <c r="V3427" s="12"/>
      <c r="W3427" s="12"/>
      <c r="X3427" s="14"/>
      <c r="AB3427" s="25"/>
      <c r="AC3427" s="12"/>
      <c r="AD3427" s="12"/>
      <c r="AK3427" s="12"/>
      <c r="AL3427" s="30"/>
      <c r="AM3427" s="32"/>
      <c r="AQ3427" s="12"/>
      <c r="AR3427" s="12"/>
      <c r="AS3427" s="12"/>
      <c r="AZ3427" s="49"/>
      <c r="BA3427" s="30"/>
      <c r="BB3427" s="12"/>
      <c r="BF3427" s="12"/>
      <c r="BG3427" s="12"/>
      <c r="BH3427" s="12"/>
      <c r="BO3427" s="7"/>
      <c r="BP3427" s="7"/>
      <c r="BQ3427" s="7"/>
      <c r="BU3427" s="7"/>
      <c r="BV3427" s="7"/>
      <c r="BW3427" s="7"/>
      <c r="CD3427" s="7"/>
      <c r="CE3427" s="7"/>
      <c r="CF3427" s="7"/>
      <c r="CJ3427" s="7"/>
      <c r="CK3427" s="7"/>
      <c r="CL3427" s="7"/>
    </row>
    <row r="3428" spans="1:90">
      <c r="A3428" s="11"/>
      <c r="B3428" s="373"/>
      <c r="C3428" s="373"/>
      <c r="D3428" s="373"/>
      <c r="E3428" s="13"/>
      <c r="F3428" s="11"/>
      <c r="G3428" s="25"/>
      <c r="H3428" s="31"/>
      <c r="I3428" s="30"/>
      <c r="M3428" s="25"/>
      <c r="N3428" s="31"/>
      <c r="O3428" s="30"/>
      <c r="V3428" s="12"/>
      <c r="W3428" s="12"/>
      <c r="X3428" s="14"/>
      <c r="AB3428" s="25"/>
      <c r="AC3428" s="12"/>
      <c r="AD3428" s="12"/>
      <c r="AK3428" s="12"/>
      <c r="AL3428" s="30"/>
      <c r="AM3428" s="32"/>
      <c r="AQ3428" s="12"/>
      <c r="AR3428" s="12"/>
      <c r="AS3428" s="12"/>
      <c r="AZ3428" s="49"/>
      <c r="BA3428" s="30"/>
      <c r="BB3428" s="12"/>
      <c r="BF3428" s="12"/>
      <c r="BG3428" s="12"/>
      <c r="BH3428" s="12"/>
      <c r="BO3428" s="7"/>
      <c r="BP3428" s="7"/>
      <c r="BQ3428" s="7"/>
      <c r="BU3428" s="7"/>
      <c r="BV3428" s="7"/>
      <c r="BW3428" s="7"/>
      <c r="CD3428" s="7"/>
      <c r="CE3428" s="7"/>
      <c r="CF3428" s="7"/>
      <c r="CJ3428" s="7"/>
      <c r="CK3428" s="7"/>
      <c r="CL3428" s="7"/>
    </row>
    <row r="3429" spans="1:90">
      <c r="A3429" s="11"/>
      <c r="B3429" s="373"/>
      <c r="C3429" s="373"/>
      <c r="D3429" s="373"/>
      <c r="E3429" s="13"/>
      <c r="F3429" s="11"/>
      <c r="G3429" s="25"/>
      <c r="H3429" s="31"/>
      <c r="I3429" s="30"/>
      <c r="M3429" s="25"/>
      <c r="N3429" s="31"/>
      <c r="O3429" s="30"/>
      <c r="V3429" s="12"/>
      <c r="W3429" s="12"/>
      <c r="X3429" s="14"/>
      <c r="AB3429" s="25"/>
      <c r="AC3429" s="12"/>
      <c r="AD3429" s="12"/>
      <c r="AK3429" s="12"/>
      <c r="AL3429" s="30"/>
      <c r="AM3429" s="32"/>
      <c r="AQ3429" s="12"/>
      <c r="AR3429" s="12"/>
      <c r="AS3429" s="12"/>
      <c r="AZ3429" s="49"/>
      <c r="BA3429" s="30"/>
      <c r="BB3429" s="12"/>
      <c r="BF3429" s="12"/>
      <c r="BG3429" s="12"/>
      <c r="BH3429" s="12"/>
      <c r="BO3429" s="7"/>
      <c r="BP3429" s="7"/>
      <c r="BQ3429" s="7"/>
      <c r="BU3429" s="7"/>
      <c r="BV3429" s="7"/>
      <c r="BW3429" s="7"/>
      <c r="CD3429" s="7"/>
      <c r="CE3429" s="7"/>
      <c r="CF3429" s="7"/>
      <c r="CJ3429" s="7"/>
      <c r="CK3429" s="7"/>
      <c r="CL3429" s="7"/>
    </row>
    <row r="3430" spans="1:90">
      <c r="A3430" s="11"/>
      <c r="B3430" s="373"/>
      <c r="C3430" s="373"/>
      <c r="D3430" s="373"/>
      <c r="E3430" s="13"/>
      <c r="F3430" s="11"/>
      <c r="G3430" s="25"/>
      <c r="H3430" s="31"/>
      <c r="I3430" s="30"/>
      <c r="M3430" s="25"/>
      <c r="N3430" s="31"/>
      <c r="O3430" s="30"/>
      <c r="V3430" s="12"/>
      <c r="W3430" s="12"/>
      <c r="X3430" s="14"/>
      <c r="AB3430" s="25"/>
      <c r="AC3430" s="12"/>
      <c r="AD3430" s="12"/>
      <c r="AK3430" s="12"/>
      <c r="AL3430" s="30"/>
      <c r="AM3430" s="32"/>
      <c r="AQ3430" s="12"/>
      <c r="AR3430" s="12"/>
      <c r="AS3430" s="12"/>
      <c r="AZ3430" s="49"/>
      <c r="BA3430" s="30"/>
      <c r="BB3430" s="12"/>
      <c r="BF3430" s="12"/>
      <c r="BG3430" s="12"/>
      <c r="BH3430" s="12"/>
      <c r="BO3430" s="7"/>
      <c r="BP3430" s="7"/>
      <c r="BQ3430" s="7"/>
      <c r="BU3430" s="7"/>
      <c r="BV3430" s="7"/>
      <c r="BW3430" s="7"/>
      <c r="CD3430" s="7"/>
      <c r="CE3430" s="7"/>
      <c r="CF3430" s="7"/>
      <c r="CJ3430" s="7"/>
      <c r="CK3430" s="7"/>
      <c r="CL3430" s="7"/>
    </row>
    <row r="3431" spans="1:90">
      <c r="A3431" s="11"/>
      <c r="B3431" s="373"/>
      <c r="C3431" s="373"/>
      <c r="D3431" s="373"/>
      <c r="E3431" s="13"/>
      <c r="F3431" s="11"/>
      <c r="G3431" s="25"/>
      <c r="H3431" s="31"/>
      <c r="I3431" s="30"/>
      <c r="M3431" s="25"/>
      <c r="N3431" s="31"/>
      <c r="O3431" s="30"/>
      <c r="V3431" s="12"/>
      <c r="W3431" s="12"/>
      <c r="X3431" s="14"/>
      <c r="AB3431" s="25"/>
      <c r="AC3431" s="12"/>
      <c r="AD3431" s="12"/>
      <c r="AK3431" s="12"/>
      <c r="AL3431" s="30"/>
      <c r="AM3431" s="32"/>
      <c r="AQ3431" s="12"/>
      <c r="AR3431" s="12"/>
      <c r="AS3431" s="12"/>
      <c r="AZ3431" s="49"/>
      <c r="BA3431" s="30"/>
      <c r="BB3431" s="12"/>
      <c r="BF3431" s="12"/>
      <c r="BG3431" s="12"/>
      <c r="BH3431" s="12"/>
      <c r="BO3431" s="7"/>
      <c r="BP3431" s="7"/>
      <c r="BQ3431" s="7"/>
      <c r="BU3431" s="7"/>
      <c r="BV3431" s="7"/>
      <c r="BW3431" s="7"/>
      <c r="CD3431" s="7"/>
      <c r="CE3431" s="7"/>
      <c r="CF3431" s="7"/>
      <c r="CJ3431" s="7"/>
      <c r="CK3431" s="7"/>
      <c r="CL3431" s="7"/>
    </row>
    <row r="3432" spans="1:90">
      <c r="A3432" s="11"/>
      <c r="B3432" s="373"/>
      <c r="C3432" s="373"/>
      <c r="D3432" s="373"/>
      <c r="E3432" s="13"/>
      <c r="F3432" s="11"/>
      <c r="G3432" s="25"/>
      <c r="H3432" s="31"/>
      <c r="I3432" s="30"/>
      <c r="M3432" s="25"/>
      <c r="N3432" s="31"/>
      <c r="O3432" s="30"/>
      <c r="V3432" s="12"/>
      <c r="W3432" s="12"/>
      <c r="X3432" s="14"/>
      <c r="AB3432" s="25"/>
      <c r="AC3432" s="12"/>
      <c r="AD3432" s="12"/>
      <c r="AK3432" s="12"/>
      <c r="AL3432" s="30"/>
      <c r="AM3432" s="32"/>
      <c r="AQ3432" s="12"/>
      <c r="AR3432" s="12"/>
      <c r="AS3432" s="12"/>
      <c r="AZ3432" s="49"/>
      <c r="BA3432" s="30"/>
      <c r="BB3432" s="12"/>
      <c r="BF3432" s="12"/>
      <c r="BG3432" s="12"/>
      <c r="BH3432" s="12"/>
      <c r="BO3432" s="7"/>
      <c r="BP3432" s="7"/>
      <c r="BQ3432" s="7"/>
      <c r="BU3432" s="7"/>
      <c r="BV3432" s="7"/>
      <c r="BW3432" s="7"/>
      <c r="CD3432" s="7"/>
      <c r="CE3432" s="7"/>
      <c r="CF3432" s="7"/>
      <c r="CJ3432" s="7"/>
      <c r="CK3432" s="7"/>
      <c r="CL3432" s="7"/>
    </row>
    <row r="3433" spans="1:90">
      <c r="A3433" s="11"/>
      <c r="B3433" s="373"/>
      <c r="C3433" s="373"/>
      <c r="D3433" s="373"/>
      <c r="E3433" s="13"/>
      <c r="F3433" s="11"/>
      <c r="G3433" s="25"/>
      <c r="H3433" s="31"/>
      <c r="I3433" s="30"/>
      <c r="M3433" s="25"/>
      <c r="N3433" s="31"/>
      <c r="O3433" s="30"/>
      <c r="V3433" s="12"/>
      <c r="W3433" s="12"/>
      <c r="X3433" s="14"/>
      <c r="AB3433" s="25"/>
      <c r="AC3433" s="12"/>
      <c r="AD3433" s="12"/>
      <c r="AK3433" s="12"/>
      <c r="AL3433" s="30"/>
      <c r="AM3433" s="32"/>
      <c r="AQ3433" s="12"/>
      <c r="AR3433" s="12"/>
      <c r="AS3433" s="12"/>
      <c r="AZ3433" s="49"/>
      <c r="BA3433" s="30"/>
      <c r="BB3433" s="12"/>
      <c r="BF3433" s="12"/>
      <c r="BG3433" s="12"/>
      <c r="BH3433" s="12"/>
      <c r="BO3433" s="7"/>
      <c r="BP3433" s="7"/>
      <c r="BQ3433" s="7"/>
      <c r="BU3433" s="7"/>
      <c r="BV3433" s="7"/>
      <c r="BW3433" s="7"/>
      <c r="CD3433" s="7"/>
      <c r="CE3433" s="7"/>
      <c r="CF3433" s="7"/>
      <c r="CJ3433" s="7"/>
      <c r="CK3433" s="7"/>
      <c r="CL3433" s="7"/>
    </row>
    <row r="3434" spans="1:90">
      <c r="A3434" s="11"/>
      <c r="B3434" s="373"/>
      <c r="C3434" s="373"/>
      <c r="D3434" s="373"/>
      <c r="E3434" s="13"/>
      <c r="F3434" s="11"/>
      <c r="G3434" s="25"/>
      <c r="H3434" s="31"/>
      <c r="I3434" s="30"/>
      <c r="M3434" s="25"/>
      <c r="N3434" s="31"/>
      <c r="O3434" s="30"/>
      <c r="V3434" s="12"/>
      <c r="W3434" s="12"/>
      <c r="X3434" s="14"/>
      <c r="AB3434" s="25"/>
      <c r="AC3434" s="12"/>
      <c r="AD3434" s="12"/>
      <c r="AK3434" s="12"/>
      <c r="AL3434" s="30"/>
      <c r="AM3434" s="32"/>
      <c r="AQ3434" s="12"/>
      <c r="AR3434" s="12"/>
      <c r="AS3434" s="12"/>
      <c r="AZ3434" s="49"/>
      <c r="BA3434" s="30"/>
      <c r="BB3434" s="12"/>
      <c r="BF3434" s="12"/>
      <c r="BG3434" s="12"/>
      <c r="BH3434" s="12"/>
      <c r="BO3434" s="7"/>
      <c r="BP3434" s="7"/>
      <c r="BQ3434" s="7"/>
      <c r="BU3434" s="7"/>
      <c r="BV3434" s="7"/>
      <c r="BW3434" s="7"/>
      <c r="CD3434" s="7"/>
      <c r="CE3434" s="7"/>
      <c r="CF3434" s="7"/>
      <c r="CJ3434" s="7"/>
      <c r="CK3434" s="7"/>
      <c r="CL3434" s="7"/>
    </row>
    <row r="3435" spans="1:90">
      <c r="A3435" s="11"/>
      <c r="B3435" s="373"/>
      <c r="C3435" s="373"/>
      <c r="D3435" s="373"/>
      <c r="E3435" s="13"/>
      <c r="F3435" s="11"/>
      <c r="G3435" s="25"/>
      <c r="H3435" s="31"/>
      <c r="I3435" s="30"/>
      <c r="M3435" s="25"/>
      <c r="N3435" s="31"/>
      <c r="O3435" s="30"/>
      <c r="V3435" s="12"/>
      <c r="W3435" s="12"/>
      <c r="X3435" s="14"/>
      <c r="AB3435" s="25"/>
      <c r="AC3435" s="12"/>
      <c r="AD3435" s="12"/>
      <c r="AK3435" s="12"/>
      <c r="AL3435" s="30"/>
      <c r="AM3435" s="32"/>
      <c r="AQ3435" s="12"/>
      <c r="AR3435" s="12"/>
      <c r="AS3435" s="12"/>
      <c r="AZ3435" s="49"/>
      <c r="BA3435" s="30"/>
      <c r="BB3435" s="12"/>
      <c r="BF3435" s="12"/>
      <c r="BG3435" s="12"/>
      <c r="BH3435" s="12"/>
      <c r="BO3435" s="7"/>
      <c r="BP3435" s="7"/>
      <c r="BQ3435" s="7"/>
      <c r="BU3435" s="7"/>
      <c r="BV3435" s="7"/>
      <c r="BW3435" s="7"/>
      <c r="CD3435" s="7"/>
      <c r="CE3435" s="7"/>
      <c r="CF3435" s="7"/>
      <c r="CJ3435" s="7"/>
      <c r="CK3435" s="7"/>
      <c r="CL3435" s="7"/>
    </row>
    <row r="3436" spans="1:90">
      <c r="A3436" s="11"/>
      <c r="B3436" s="373"/>
      <c r="C3436" s="373"/>
      <c r="D3436" s="373"/>
      <c r="E3436" s="13"/>
      <c r="F3436" s="11"/>
      <c r="G3436" s="25"/>
      <c r="H3436" s="31"/>
      <c r="I3436" s="30"/>
      <c r="M3436" s="25"/>
      <c r="N3436" s="31"/>
      <c r="O3436" s="30"/>
      <c r="V3436" s="12"/>
      <c r="W3436" s="12"/>
      <c r="X3436" s="14"/>
      <c r="AB3436" s="25"/>
      <c r="AC3436" s="12"/>
      <c r="AD3436" s="12"/>
      <c r="AK3436" s="12"/>
      <c r="AL3436" s="30"/>
      <c r="AM3436" s="32"/>
      <c r="AQ3436" s="12"/>
      <c r="AR3436" s="12"/>
      <c r="AS3436" s="12"/>
      <c r="AZ3436" s="49"/>
      <c r="BA3436" s="30"/>
      <c r="BB3436" s="12"/>
      <c r="BF3436" s="12"/>
      <c r="BG3436" s="12"/>
      <c r="BH3436" s="12"/>
      <c r="BO3436" s="7"/>
      <c r="BP3436" s="7"/>
      <c r="BQ3436" s="7"/>
      <c r="BU3436" s="7"/>
      <c r="BV3436" s="7"/>
      <c r="BW3436" s="7"/>
      <c r="CD3436" s="7"/>
      <c r="CE3436" s="7"/>
      <c r="CF3436" s="7"/>
      <c r="CJ3436" s="7"/>
      <c r="CK3436" s="7"/>
      <c r="CL3436" s="7"/>
    </row>
    <row r="3437" spans="1:90">
      <c r="A3437" s="11"/>
      <c r="B3437" s="373"/>
      <c r="C3437" s="373"/>
      <c r="D3437" s="373"/>
      <c r="E3437" s="13"/>
      <c r="F3437" s="11"/>
      <c r="G3437" s="25"/>
      <c r="H3437" s="31"/>
      <c r="I3437" s="30"/>
      <c r="M3437" s="25"/>
      <c r="N3437" s="31"/>
      <c r="O3437" s="30"/>
      <c r="V3437" s="12"/>
      <c r="W3437" s="12"/>
      <c r="X3437" s="14"/>
      <c r="AB3437" s="25"/>
      <c r="AC3437" s="12"/>
      <c r="AD3437" s="12"/>
      <c r="AK3437" s="12"/>
      <c r="AL3437" s="30"/>
      <c r="AM3437" s="32"/>
      <c r="AQ3437" s="12"/>
      <c r="AR3437" s="12"/>
      <c r="AS3437" s="12"/>
      <c r="AZ3437" s="49"/>
      <c r="BA3437" s="30"/>
      <c r="BB3437" s="12"/>
      <c r="BF3437" s="12"/>
      <c r="BG3437" s="12"/>
      <c r="BH3437" s="12"/>
      <c r="BO3437" s="7"/>
      <c r="BP3437" s="7"/>
      <c r="BQ3437" s="7"/>
      <c r="BU3437" s="7"/>
      <c r="BV3437" s="7"/>
      <c r="BW3437" s="7"/>
      <c r="CD3437" s="7"/>
      <c r="CE3437" s="7"/>
      <c r="CF3437" s="7"/>
      <c r="CJ3437" s="7"/>
      <c r="CK3437" s="7"/>
      <c r="CL3437" s="7"/>
    </row>
    <row r="3438" spans="1:90">
      <c r="A3438" s="11"/>
      <c r="B3438" s="373"/>
      <c r="C3438" s="373"/>
      <c r="D3438" s="373"/>
      <c r="E3438" s="13"/>
      <c r="F3438" s="11"/>
      <c r="G3438" s="25"/>
      <c r="H3438" s="31"/>
      <c r="I3438" s="30"/>
      <c r="M3438" s="25"/>
      <c r="N3438" s="31"/>
      <c r="O3438" s="30"/>
      <c r="V3438" s="12"/>
      <c r="W3438" s="12"/>
      <c r="X3438" s="14"/>
      <c r="AB3438" s="25"/>
      <c r="AC3438" s="12"/>
      <c r="AD3438" s="12"/>
      <c r="AK3438" s="12"/>
      <c r="AL3438" s="30"/>
      <c r="AM3438" s="32"/>
      <c r="AQ3438" s="12"/>
      <c r="AR3438" s="12"/>
      <c r="AS3438" s="12"/>
      <c r="AZ3438" s="49"/>
      <c r="BA3438" s="30"/>
      <c r="BB3438" s="12"/>
      <c r="BF3438" s="12"/>
      <c r="BG3438" s="12"/>
      <c r="BH3438" s="12"/>
      <c r="BO3438" s="7"/>
      <c r="BP3438" s="7"/>
      <c r="BQ3438" s="7"/>
      <c r="BU3438" s="7"/>
      <c r="BV3438" s="7"/>
      <c r="BW3438" s="7"/>
      <c r="CD3438" s="7"/>
      <c r="CE3438" s="7"/>
      <c r="CF3438" s="7"/>
      <c r="CJ3438" s="7"/>
      <c r="CK3438" s="7"/>
      <c r="CL3438" s="7"/>
    </row>
    <row r="3439" spans="1:90">
      <c r="A3439" s="11"/>
      <c r="B3439" s="373"/>
      <c r="C3439" s="373"/>
      <c r="D3439" s="373"/>
      <c r="E3439" s="13"/>
      <c r="F3439" s="11"/>
      <c r="G3439" s="25"/>
      <c r="H3439" s="31"/>
      <c r="I3439" s="30"/>
      <c r="M3439" s="25"/>
      <c r="N3439" s="31"/>
      <c r="O3439" s="30"/>
      <c r="V3439" s="12"/>
      <c r="W3439" s="12"/>
      <c r="X3439" s="14"/>
      <c r="AB3439" s="25"/>
      <c r="AC3439" s="12"/>
      <c r="AD3439" s="12"/>
      <c r="AK3439" s="12"/>
      <c r="AL3439" s="30"/>
      <c r="AM3439" s="32"/>
      <c r="AQ3439" s="12"/>
      <c r="AR3439" s="12"/>
      <c r="AS3439" s="12"/>
      <c r="AZ3439" s="49"/>
      <c r="BA3439" s="30"/>
      <c r="BB3439" s="12"/>
      <c r="BF3439" s="12"/>
      <c r="BG3439" s="12"/>
      <c r="BH3439" s="12"/>
      <c r="BO3439" s="7"/>
      <c r="BP3439" s="7"/>
      <c r="BQ3439" s="7"/>
      <c r="BU3439" s="7"/>
      <c r="BV3439" s="7"/>
      <c r="BW3439" s="7"/>
      <c r="CD3439" s="7"/>
      <c r="CE3439" s="7"/>
      <c r="CF3439" s="7"/>
      <c r="CJ3439" s="7"/>
      <c r="CK3439" s="7"/>
      <c r="CL3439" s="7"/>
    </row>
    <row r="3440" spans="1:90">
      <c r="A3440" s="11"/>
      <c r="B3440" s="373"/>
      <c r="C3440" s="373"/>
      <c r="D3440" s="373"/>
      <c r="E3440" s="13"/>
      <c r="F3440" s="11"/>
      <c r="G3440" s="25"/>
      <c r="H3440" s="31"/>
      <c r="I3440" s="30"/>
      <c r="M3440" s="25"/>
      <c r="N3440" s="31"/>
      <c r="O3440" s="30"/>
      <c r="V3440" s="12"/>
      <c r="W3440" s="12"/>
      <c r="X3440" s="14"/>
      <c r="AB3440" s="25"/>
      <c r="AC3440" s="12"/>
      <c r="AD3440" s="12"/>
      <c r="AK3440" s="12"/>
      <c r="AL3440" s="30"/>
      <c r="AM3440" s="32"/>
      <c r="AQ3440" s="12"/>
      <c r="AR3440" s="12"/>
      <c r="AS3440" s="12"/>
      <c r="AZ3440" s="49"/>
      <c r="BA3440" s="30"/>
      <c r="BB3440" s="12"/>
      <c r="BF3440" s="12"/>
      <c r="BG3440" s="12"/>
      <c r="BH3440" s="12"/>
      <c r="BO3440" s="7"/>
      <c r="BP3440" s="7"/>
      <c r="BQ3440" s="7"/>
      <c r="BU3440" s="7"/>
      <c r="BV3440" s="7"/>
      <c r="BW3440" s="7"/>
      <c r="CD3440" s="7"/>
      <c r="CE3440" s="7"/>
      <c r="CF3440" s="7"/>
      <c r="CJ3440" s="7"/>
      <c r="CK3440" s="7"/>
      <c r="CL3440" s="7"/>
    </row>
    <row r="3441" spans="1:90">
      <c r="A3441" s="11"/>
      <c r="B3441" s="373"/>
      <c r="C3441" s="373"/>
      <c r="D3441" s="373"/>
      <c r="E3441" s="13"/>
      <c r="F3441" s="11"/>
      <c r="G3441" s="25"/>
      <c r="H3441" s="31"/>
      <c r="I3441" s="30"/>
      <c r="M3441" s="25"/>
      <c r="N3441" s="31"/>
      <c r="O3441" s="30"/>
      <c r="V3441" s="12"/>
      <c r="W3441" s="12"/>
      <c r="X3441" s="14"/>
      <c r="AB3441" s="25"/>
      <c r="AC3441" s="12"/>
      <c r="AD3441" s="12"/>
      <c r="AK3441" s="12"/>
      <c r="AL3441" s="30"/>
      <c r="AM3441" s="32"/>
      <c r="AQ3441" s="12"/>
      <c r="AR3441" s="12"/>
      <c r="AS3441" s="12"/>
      <c r="AZ3441" s="49"/>
      <c r="BA3441" s="30"/>
      <c r="BB3441" s="12"/>
      <c r="BF3441" s="12"/>
      <c r="BG3441" s="12"/>
      <c r="BH3441" s="12"/>
      <c r="BO3441" s="7"/>
      <c r="BP3441" s="7"/>
      <c r="BQ3441" s="7"/>
      <c r="BU3441" s="7"/>
      <c r="BV3441" s="7"/>
      <c r="BW3441" s="7"/>
      <c r="CD3441" s="7"/>
      <c r="CE3441" s="7"/>
      <c r="CF3441" s="7"/>
      <c r="CJ3441" s="7"/>
      <c r="CK3441" s="7"/>
      <c r="CL3441" s="7"/>
    </row>
    <row r="3442" spans="1:90">
      <c r="A3442" s="11"/>
      <c r="B3442" s="373"/>
      <c r="C3442" s="373"/>
      <c r="D3442" s="373"/>
      <c r="E3442" s="13"/>
      <c r="F3442" s="11"/>
      <c r="G3442" s="25"/>
      <c r="H3442" s="31"/>
      <c r="I3442" s="30"/>
      <c r="M3442" s="25"/>
      <c r="N3442" s="31"/>
      <c r="O3442" s="30"/>
      <c r="V3442" s="12"/>
      <c r="W3442" s="12"/>
      <c r="X3442" s="14"/>
      <c r="AB3442" s="25"/>
      <c r="AC3442" s="12"/>
      <c r="AD3442" s="12"/>
      <c r="AK3442" s="12"/>
      <c r="AL3442" s="30"/>
      <c r="AM3442" s="32"/>
      <c r="AQ3442" s="12"/>
      <c r="AR3442" s="12"/>
      <c r="AS3442" s="12"/>
      <c r="AZ3442" s="49"/>
      <c r="BA3442" s="30"/>
      <c r="BB3442" s="12"/>
      <c r="BF3442" s="12"/>
      <c r="BG3442" s="12"/>
      <c r="BH3442" s="12"/>
      <c r="BO3442" s="7"/>
      <c r="BP3442" s="7"/>
      <c r="BQ3442" s="7"/>
      <c r="BU3442" s="7"/>
      <c r="BV3442" s="7"/>
      <c r="BW3442" s="7"/>
      <c r="CD3442" s="7"/>
      <c r="CE3442" s="7"/>
      <c r="CF3442" s="7"/>
      <c r="CJ3442" s="7"/>
      <c r="CK3442" s="7"/>
      <c r="CL3442" s="7"/>
    </row>
    <row r="3443" spans="1:90">
      <c r="A3443" s="11"/>
      <c r="B3443" s="373"/>
      <c r="C3443" s="373"/>
      <c r="D3443" s="373"/>
      <c r="E3443" s="13"/>
      <c r="F3443" s="11"/>
      <c r="G3443" s="25"/>
      <c r="H3443" s="31"/>
      <c r="I3443" s="30"/>
      <c r="M3443" s="25"/>
      <c r="N3443" s="31"/>
      <c r="O3443" s="30"/>
      <c r="V3443" s="12"/>
      <c r="W3443" s="12"/>
      <c r="X3443" s="14"/>
      <c r="AB3443" s="25"/>
      <c r="AC3443" s="12"/>
      <c r="AD3443" s="12"/>
      <c r="AK3443" s="12"/>
      <c r="AL3443" s="30"/>
      <c r="AM3443" s="32"/>
      <c r="AQ3443" s="12"/>
      <c r="AR3443" s="12"/>
      <c r="AS3443" s="12"/>
      <c r="AZ3443" s="49"/>
      <c r="BA3443" s="30"/>
      <c r="BB3443" s="12"/>
      <c r="BF3443" s="12"/>
      <c r="BG3443" s="12"/>
      <c r="BH3443" s="12"/>
      <c r="BO3443" s="7"/>
      <c r="BP3443" s="7"/>
      <c r="BQ3443" s="7"/>
      <c r="BU3443" s="7"/>
      <c r="BV3443" s="7"/>
      <c r="BW3443" s="7"/>
      <c r="CD3443" s="7"/>
      <c r="CE3443" s="7"/>
      <c r="CF3443" s="7"/>
      <c r="CJ3443" s="7"/>
      <c r="CK3443" s="7"/>
      <c r="CL3443" s="7"/>
    </row>
    <row r="3444" spans="1:90">
      <c r="A3444" s="11"/>
      <c r="B3444" s="373"/>
      <c r="C3444" s="373"/>
      <c r="D3444" s="373"/>
      <c r="E3444" s="13"/>
      <c r="F3444" s="11"/>
      <c r="G3444" s="25"/>
      <c r="H3444" s="31"/>
      <c r="I3444" s="30"/>
      <c r="M3444" s="25"/>
      <c r="N3444" s="31"/>
      <c r="O3444" s="30"/>
      <c r="V3444" s="12"/>
      <c r="W3444" s="12"/>
      <c r="X3444" s="14"/>
      <c r="AB3444" s="25"/>
      <c r="AC3444" s="12"/>
      <c r="AD3444" s="12"/>
      <c r="AK3444" s="12"/>
      <c r="AL3444" s="30"/>
      <c r="AM3444" s="32"/>
      <c r="AQ3444" s="12"/>
      <c r="AR3444" s="12"/>
      <c r="AS3444" s="12"/>
      <c r="AZ3444" s="49"/>
      <c r="BA3444" s="30"/>
      <c r="BB3444" s="12"/>
      <c r="BF3444" s="12"/>
      <c r="BG3444" s="12"/>
      <c r="BH3444" s="12"/>
      <c r="BO3444" s="7"/>
      <c r="BP3444" s="7"/>
      <c r="BQ3444" s="7"/>
      <c r="BU3444" s="7"/>
      <c r="BV3444" s="7"/>
      <c r="BW3444" s="7"/>
      <c r="CD3444" s="7"/>
      <c r="CE3444" s="7"/>
      <c r="CF3444" s="7"/>
      <c r="CJ3444" s="7"/>
      <c r="CK3444" s="7"/>
      <c r="CL3444" s="7"/>
    </row>
    <row r="3445" spans="1:90">
      <c r="A3445" s="11"/>
      <c r="B3445" s="373"/>
      <c r="C3445" s="373"/>
      <c r="D3445" s="373"/>
      <c r="E3445" s="13"/>
      <c r="F3445" s="11"/>
      <c r="G3445" s="25"/>
      <c r="H3445" s="31"/>
      <c r="I3445" s="30"/>
      <c r="M3445" s="25"/>
      <c r="N3445" s="31"/>
      <c r="O3445" s="30"/>
      <c r="V3445" s="12"/>
      <c r="W3445" s="12"/>
      <c r="X3445" s="14"/>
      <c r="AB3445" s="25"/>
      <c r="AC3445" s="12"/>
      <c r="AD3445" s="12"/>
      <c r="AK3445" s="12"/>
      <c r="AL3445" s="30"/>
      <c r="AM3445" s="32"/>
      <c r="AQ3445" s="12"/>
      <c r="AR3445" s="12"/>
      <c r="AS3445" s="12"/>
      <c r="AZ3445" s="49"/>
      <c r="BA3445" s="30"/>
      <c r="BB3445" s="12"/>
      <c r="BF3445" s="12"/>
      <c r="BG3445" s="12"/>
      <c r="BH3445" s="12"/>
      <c r="BO3445" s="7"/>
      <c r="BP3445" s="7"/>
      <c r="BQ3445" s="7"/>
      <c r="BU3445" s="7"/>
      <c r="BV3445" s="7"/>
      <c r="BW3445" s="7"/>
      <c r="CD3445" s="7"/>
      <c r="CE3445" s="7"/>
      <c r="CF3445" s="7"/>
      <c r="CJ3445" s="7"/>
      <c r="CK3445" s="7"/>
      <c r="CL3445" s="7"/>
    </row>
    <row r="3446" spans="1:90">
      <c r="A3446" s="11"/>
      <c r="B3446" s="373"/>
      <c r="C3446" s="373"/>
      <c r="D3446" s="373"/>
      <c r="E3446" s="13"/>
      <c r="F3446" s="11"/>
      <c r="G3446" s="25"/>
      <c r="H3446" s="31"/>
      <c r="I3446" s="30"/>
      <c r="M3446" s="25"/>
      <c r="N3446" s="31"/>
      <c r="O3446" s="30"/>
      <c r="V3446" s="12"/>
      <c r="W3446" s="12"/>
      <c r="X3446" s="14"/>
      <c r="AB3446" s="25"/>
      <c r="AC3446" s="12"/>
      <c r="AD3446" s="12"/>
      <c r="AK3446" s="12"/>
      <c r="AL3446" s="30"/>
      <c r="AM3446" s="32"/>
      <c r="AQ3446" s="12"/>
      <c r="AR3446" s="12"/>
      <c r="AS3446" s="12"/>
      <c r="AZ3446" s="49"/>
      <c r="BA3446" s="30"/>
      <c r="BB3446" s="12"/>
      <c r="BF3446" s="12"/>
      <c r="BG3446" s="12"/>
      <c r="BH3446" s="12"/>
      <c r="BO3446" s="7"/>
      <c r="BP3446" s="7"/>
      <c r="BQ3446" s="7"/>
      <c r="BU3446" s="7"/>
      <c r="BV3446" s="7"/>
      <c r="BW3446" s="7"/>
      <c r="CD3446" s="7"/>
      <c r="CE3446" s="7"/>
      <c r="CF3446" s="7"/>
      <c r="CJ3446" s="7"/>
      <c r="CK3446" s="7"/>
      <c r="CL3446" s="7"/>
    </row>
    <row r="3447" spans="1:90">
      <c r="A3447" s="11"/>
      <c r="B3447" s="373"/>
      <c r="C3447" s="373"/>
      <c r="D3447" s="373"/>
      <c r="E3447" s="13"/>
      <c r="F3447" s="11"/>
      <c r="G3447" s="25"/>
      <c r="H3447" s="31"/>
      <c r="I3447" s="30"/>
      <c r="M3447" s="25"/>
      <c r="N3447" s="31"/>
      <c r="O3447" s="30"/>
      <c r="V3447" s="12"/>
      <c r="W3447" s="12"/>
      <c r="X3447" s="14"/>
      <c r="AB3447" s="25"/>
      <c r="AC3447" s="12"/>
      <c r="AD3447" s="12"/>
      <c r="AK3447" s="12"/>
      <c r="AL3447" s="30"/>
      <c r="AM3447" s="32"/>
      <c r="AQ3447" s="12"/>
      <c r="AR3447" s="12"/>
      <c r="AS3447" s="12"/>
      <c r="AZ3447" s="49"/>
      <c r="BA3447" s="30"/>
      <c r="BB3447" s="12"/>
      <c r="BF3447" s="12"/>
      <c r="BG3447" s="12"/>
      <c r="BH3447" s="12"/>
      <c r="BO3447" s="7"/>
      <c r="BP3447" s="7"/>
      <c r="BQ3447" s="7"/>
      <c r="BU3447" s="7"/>
      <c r="BV3447" s="7"/>
      <c r="BW3447" s="7"/>
      <c r="CD3447" s="7"/>
      <c r="CE3447" s="7"/>
      <c r="CF3447" s="7"/>
      <c r="CJ3447" s="7"/>
      <c r="CK3447" s="7"/>
      <c r="CL3447" s="7"/>
    </row>
    <row r="3448" spans="1:90">
      <c r="A3448" s="11"/>
      <c r="B3448" s="373"/>
      <c r="C3448" s="373"/>
      <c r="D3448" s="373"/>
      <c r="E3448" s="13"/>
      <c r="F3448" s="11"/>
      <c r="G3448" s="25"/>
      <c r="H3448" s="31"/>
      <c r="I3448" s="30"/>
      <c r="M3448" s="25"/>
      <c r="N3448" s="31"/>
      <c r="O3448" s="30"/>
      <c r="V3448" s="12"/>
      <c r="W3448" s="12"/>
      <c r="X3448" s="14"/>
      <c r="AB3448" s="25"/>
      <c r="AC3448" s="12"/>
      <c r="AD3448" s="12"/>
      <c r="AK3448" s="12"/>
      <c r="AL3448" s="30"/>
      <c r="AM3448" s="32"/>
      <c r="AQ3448" s="12"/>
      <c r="AR3448" s="12"/>
      <c r="AS3448" s="12"/>
      <c r="AZ3448" s="49"/>
      <c r="BA3448" s="30"/>
      <c r="BB3448" s="12"/>
      <c r="BF3448" s="12"/>
      <c r="BG3448" s="12"/>
      <c r="BH3448" s="12"/>
      <c r="BO3448" s="7"/>
      <c r="BP3448" s="7"/>
      <c r="BQ3448" s="7"/>
      <c r="BU3448" s="7"/>
      <c r="BV3448" s="7"/>
      <c r="BW3448" s="7"/>
      <c r="CD3448" s="7"/>
      <c r="CE3448" s="7"/>
      <c r="CF3448" s="7"/>
      <c r="CJ3448" s="7"/>
      <c r="CK3448" s="7"/>
      <c r="CL3448" s="7"/>
    </row>
    <row r="3449" spans="1:90">
      <c r="A3449" s="11"/>
      <c r="B3449" s="373"/>
      <c r="C3449" s="373"/>
      <c r="D3449" s="373"/>
      <c r="E3449" s="13"/>
      <c r="F3449" s="11"/>
      <c r="G3449" s="25"/>
      <c r="H3449" s="31"/>
      <c r="I3449" s="30"/>
      <c r="M3449" s="25"/>
      <c r="N3449" s="31"/>
      <c r="O3449" s="30"/>
      <c r="V3449" s="12"/>
      <c r="W3449" s="12"/>
      <c r="X3449" s="14"/>
      <c r="AB3449" s="25"/>
      <c r="AC3449" s="12"/>
      <c r="AD3449" s="12"/>
      <c r="AK3449" s="12"/>
      <c r="AL3449" s="30"/>
      <c r="AM3449" s="32"/>
      <c r="AQ3449" s="12"/>
      <c r="AR3449" s="12"/>
      <c r="AS3449" s="12"/>
      <c r="AZ3449" s="49"/>
      <c r="BA3449" s="30"/>
      <c r="BB3449" s="12"/>
      <c r="BF3449" s="12"/>
      <c r="BG3449" s="12"/>
      <c r="BH3449" s="12"/>
      <c r="BO3449" s="7"/>
      <c r="BP3449" s="7"/>
      <c r="BQ3449" s="7"/>
      <c r="BU3449" s="7"/>
      <c r="BV3449" s="7"/>
      <c r="BW3449" s="7"/>
      <c r="CD3449" s="7"/>
      <c r="CE3449" s="7"/>
      <c r="CF3449" s="7"/>
      <c r="CJ3449" s="7"/>
      <c r="CK3449" s="7"/>
      <c r="CL3449" s="7"/>
    </row>
    <row r="3450" spans="1:90">
      <c r="A3450" s="11"/>
      <c r="B3450" s="373"/>
      <c r="C3450" s="373"/>
      <c r="D3450" s="373"/>
      <c r="E3450" s="13"/>
      <c r="F3450" s="11"/>
      <c r="G3450" s="25"/>
      <c r="H3450" s="31"/>
      <c r="I3450" s="30"/>
      <c r="M3450" s="25"/>
      <c r="N3450" s="31"/>
      <c r="O3450" s="30"/>
      <c r="V3450" s="12"/>
      <c r="W3450" s="12"/>
      <c r="X3450" s="14"/>
      <c r="AB3450" s="25"/>
      <c r="AC3450" s="12"/>
      <c r="AD3450" s="12"/>
      <c r="AK3450" s="12"/>
      <c r="AL3450" s="30"/>
      <c r="AM3450" s="32"/>
      <c r="AQ3450" s="12"/>
      <c r="AR3450" s="12"/>
      <c r="AS3450" s="12"/>
      <c r="AZ3450" s="49"/>
      <c r="BA3450" s="30"/>
      <c r="BB3450" s="12"/>
      <c r="BF3450" s="12"/>
      <c r="BG3450" s="12"/>
      <c r="BH3450" s="12"/>
      <c r="BO3450" s="7"/>
      <c r="BP3450" s="7"/>
      <c r="BQ3450" s="7"/>
      <c r="BU3450" s="7"/>
      <c r="BV3450" s="7"/>
      <c r="BW3450" s="7"/>
      <c r="CD3450" s="7"/>
      <c r="CE3450" s="7"/>
      <c r="CF3450" s="7"/>
      <c r="CJ3450" s="7"/>
      <c r="CK3450" s="7"/>
      <c r="CL3450" s="7"/>
    </row>
    <row r="3451" spans="1:90">
      <c r="A3451" s="11"/>
      <c r="B3451" s="373"/>
      <c r="C3451" s="373"/>
      <c r="D3451" s="373"/>
      <c r="E3451" s="13"/>
      <c r="F3451" s="11"/>
      <c r="G3451" s="25"/>
      <c r="H3451" s="31"/>
      <c r="I3451" s="30"/>
      <c r="M3451" s="25"/>
      <c r="N3451" s="31"/>
      <c r="O3451" s="30"/>
      <c r="V3451" s="12"/>
      <c r="W3451" s="12"/>
      <c r="X3451" s="14"/>
      <c r="AB3451" s="25"/>
      <c r="AC3451" s="12"/>
      <c r="AD3451" s="12"/>
      <c r="AK3451" s="12"/>
      <c r="AL3451" s="30"/>
      <c r="AM3451" s="32"/>
      <c r="AQ3451" s="12"/>
      <c r="AR3451" s="12"/>
      <c r="AS3451" s="12"/>
      <c r="AZ3451" s="49"/>
      <c r="BA3451" s="30"/>
      <c r="BB3451" s="12"/>
      <c r="BF3451" s="12"/>
      <c r="BG3451" s="12"/>
      <c r="BH3451" s="12"/>
      <c r="BO3451" s="7"/>
      <c r="BP3451" s="7"/>
      <c r="BQ3451" s="7"/>
      <c r="BU3451" s="7"/>
      <c r="BV3451" s="7"/>
      <c r="BW3451" s="7"/>
      <c r="CD3451" s="7"/>
      <c r="CE3451" s="7"/>
      <c r="CF3451" s="7"/>
      <c r="CJ3451" s="7"/>
      <c r="CK3451" s="7"/>
      <c r="CL3451" s="7"/>
    </row>
    <row r="3452" spans="1:90">
      <c r="A3452" s="11"/>
      <c r="B3452" s="373"/>
      <c r="C3452" s="373"/>
      <c r="D3452" s="373"/>
      <c r="E3452" s="13"/>
      <c r="F3452" s="11"/>
      <c r="G3452" s="25"/>
      <c r="H3452" s="31"/>
      <c r="I3452" s="30"/>
      <c r="M3452" s="25"/>
      <c r="N3452" s="31"/>
      <c r="O3452" s="30"/>
      <c r="V3452" s="12"/>
      <c r="W3452" s="12"/>
      <c r="X3452" s="14"/>
      <c r="AB3452" s="25"/>
      <c r="AC3452" s="12"/>
      <c r="AD3452" s="12"/>
      <c r="AK3452" s="12"/>
      <c r="AL3452" s="30"/>
      <c r="AM3452" s="32"/>
      <c r="AQ3452" s="12"/>
      <c r="AR3452" s="12"/>
      <c r="AS3452" s="12"/>
      <c r="AZ3452" s="49"/>
      <c r="BA3452" s="30"/>
      <c r="BB3452" s="12"/>
      <c r="BF3452" s="12"/>
      <c r="BG3452" s="12"/>
      <c r="BH3452" s="12"/>
      <c r="BO3452" s="7"/>
      <c r="BP3452" s="7"/>
      <c r="BQ3452" s="7"/>
      <c r="BU3452" s="7"/>
      <c r="BV3452" s="7"/>
      <c r="BW3452" s="7"/>
      <c r="CD3452" s="7"/>
      <c r="CE3452" s="7"/>
      <c r="CF3452" s="7"/>
      <c r="CJ3452" s="7"/>
      <c r="CK3452" s="7"/>
      <c r="CL3452" s="7"/>
    </row>
    <row r="3453" spans="1:90">
      <c r="A3453" s="11"/>
      <c r="B3453" s="373"/>
      <c r="C3453" s="373"/>
      <c r="D3453" s="373"/>
      <c r="E3453" s="13"/>
      <c r="F3453" s="11"/>
      <c r="G3453" s="25"/>
      <c r="H3453" s="31"/>
      <c r="I3453" s="30"/>
      <c r="M3453" s="25"/>
      <c r="N3453" s="31"/>
      <c r="O3453" s="30"/>
      <c r="V3453" s="12"/>
      <c r="W3453" s="12"/>
      <c r="X3453" s="14"/>
      <c r="AB3453" s="25"/>
      <c r="AC3453" s="12"/>
      <c r="AD3453" s="12"/>
      <c r="AK3453" s="12"/>
      <c r="AL3453" s="30"/>
      <c r="AM3453" s="32"/>
      <c r="AQ3453" s="12"/>
      <c r="AR3453" s="12"/>
      <c r="AS3453" s="12"/>
      <c r="AZ3453" s="49"/>
      <c r="BA3453" s="30"/>
      <c r="BB3453" s="12"/>
      <c r="BF3453" s="12"/>
      <c r="BG3453" s="12"/>
      <c r="BH3453" s="12"/>
      <c r="BO3453" s="7"/>
      <c r="BP3453" s="7"/>
      <c r="BQ3453" s="7"/>
      <c r="BU3453" s="7"/>
      <c r="BV3453" s="7"/>
      <c r="BW3453" s="7"/>
      <c r="CD3453" s="7"/>
      <c r="CE3453" s="7"/>
      <c r="CF3453" s="7"/>
      <c r="CJ3453" s="7"/>
      <c r="CK3453" s="7"/>
      <c r="CL3453" s="7"/>
    </row>
    <row r="3454" spans="1:90">
      <c r="A3454" s="11"/>
      <c r="B3454" s="373"/>
      <c r="C3454" s="373"/>
      <c r="D3454" s="373"/>
      <c r="E3454" s="13"/>
      <c r="F3454" s="11"/>
      <c r="G3454" s="25"/>
      <c r="H3454" s="31"/>
      <c r="I3454" s="30"/>
      <c r="M3454" s="25"/>
      <c r="N3454" s="31"/>
      <c r="O3454" s="30"/>
      <c r="V3454" s="12"/>
      <c r="W3454" s="12"/>
      <c r="X3454" s="14"/>
      <c r="AB3454" s="25"/>
      <c r="AC3454" s="12"/>
      <c r="AD3454" s="12"/>
      <c r="AK3454" s="12"/>
      <c r="AL3454" s="30"/>
      <c r="AM3454" s="32"/>
      <c r="AQ3454" s="12"/>
      <c r="AR3454" s="12"/>
      <c r="AS3454" s="12"/>
      <c r="AZ3454" s="49"/>
      <c r="BA3454" s="30"/>
      <c r="BB3454" s="12"/>
      <c r="BF3454" s="12"/>
      <c r="BG3454" s="12"/>
      <c r="BH3454" s="12"/>
      <c r="BO3454" s="7"/>
      <c r="BP3454" s="7"/>
      <c r="BQ3454" s="7"/>
      <c r="BU3454" s="7"/>
      <c r="BV3454" s="7"/>
      <c r="BW3454" s="7"/>
      <c r="CD3454" s="7"/>
      <c r="CE3454" s="7"/>
      <c r="CF3454" s="7"/>
      <c r="CJ3454" s="7"/>
      <c r="CK3454" s="7"/>
      <c r="CL3454" s="7"/>
    </row>
    <row r="3455" spans="1:90">
      <c r="A3455" s="11"/>
      <c r="B3455" s="373"/>
      <c r="C3455" s="373"/>
      <c r="D3455" s="373"/>
      <c r="E3455" s="13"/>
      <c r="F3455" s="11"/>
      <c r="G3455" s="25"/>
      <c r="H3455" s="31"/>
      <c r="I3455" s="30"/>
      <c r="M3455" s="25"/>
      <c r="N3455" s="31"/>
      <c r="O3455" s="30"/>
      <c r="V3455" s="12"/>
      <c r="W3455" s="12"/>
      <c r="X3455" s="14"/>
      <c r="AB3455" s="25"/>
      <c r="AC3455" s="12"/>
      <c r="AD3455" s="12"/>
      <c r="AK3455" s="12"/>
      <c r="AL3455" s="30"/>
      <c r="AM3455" s="32"/>
      <c r="AQ3455" s="12"/>
      <c r="AR3455" s="12"/>
      <c r="AS3455" s="12"/>
      <c r="AZ3455" s="49"/>
      <c r="BA3455" s="30"/>
      <c r="BB3455" s="12"/>
      <c r="BF3455" s="12"/>
      <c r="BG3455" s="12"/>
      <c r="BH3455" s="12"/>
      <c r="BO3455" s="7"/>
      <c r="BP3455" s="7"/>
      <c r="BQ3455" s="7"/>
      <c r="BU3455" s="7"/>
      <c r="BV3455" s="7"/>
      <c r="BW3455" s="7"/>
      <c r="CD3455" s="7"/>
      <c r="CE3455" s="7"/>
      <c r="CF3455" s="7"/>
      <c r="CJ3455" s="7"/>
      <c r="CK3455" s="7"/>
      <c r="CL3455" s="7"/>
    </row>
    <row r="3456" spans="1:90">
      <c r="A3456" s="11"/>
      <c r="B3456" s="373"/>
      <c r="C3456" s="373"/>
      <c r="D3456" s="373"/>
      <c r="E3456" s="13"/>
      <c r="F3456" s="11"/>
      <c r="G3456" s="25"/>
      <c r="H3456" s="31"/>
      <c r="I3456" s="30"/>
      <c r="M3456" s="25"/>
      <c r="N3456" s="31"/>
      <c r="O3456" s="30"/>
      <c r="V3456" s="12"/>
      <c r="W3456" s="12"/>
      <c r="X3456" s="14"/>
      <c r="AB3456" s="25"/>
      <c r="AC3456" s="12"/>
      <c r="AD3456" s="12"/>
      <c r="AK3456" s="12"/>
      <c r="AL3456" s="30"/>
      <c r="AM3456" s="32"/>
      <c r="AQ3456" s="12"/>
      <c r="AR3456" s="12"/>
      <c r="AS3456" s="12"/>
      <c r="AZ3456" s="49"/>
      <c r="BA3456" s="30"/>
      <c r="BB3456" s="12"/>
      <c r="BF3456" s="12"/>
      <c r="BG3456" s="12"/>
      <c r="BH3456" s="12"/>
      <c r="BO3456" s="7"/>
      <c r="BP3456" s="7"/>
      <c r="BQ3456" s="7"/>
      <c r="BU3456" s="7"/>
      <c r="BV3456" s="7"/>
      <c r="BW3456" s="7"/>
      <c r="CD3456" s="7"/>
      <c r="CE3456" s="7"/>
      <c r="CF3456" s="7"/>
      <c r="CJ3456" s="7"/>
      <c r="CK3456" s="7"/>
      <c r="CL3456" s="7"/>
    </row>
    <row r="3457" spans="1:90">
      <c r="A3457" s="11"/>
      <c r="B3457" s="373"/>
      <c r="C3457" s="373"/>
      <c r="D3457" s="373"/>
      <c r="E3457" s="13"/>
      <c r="F3457" s="11"/>
      <c r="G3457" s="25"/>
      <c r="H3457" s="31"/>
      <c r="I3457" s="30"/>
      <c r="M3457" s="25"/>
      <c r="N3457" s="31"/>
      <c r="O3457" s="30"/>
      <c r="V3457" s="12"/>
      <c r="W3457" s="12"/>
      <c r="X3457" s="14"/>
      <c r="AB3457" s="25"/>
      <c r="AC3457" s="12"/>
      <c r="AD3457" s="12"/>
      <c r="AK3457" s="12"/>
      <c r="AL3457" s="30"/>
      <c r="AM3457" s="32"/>
      <c r="AQ3457" s="12"/>
      <c r="AR3457" s="12"/>
      <c r="AS3457" s="12"/>
      <c r="AZ3457" s="49"/>
      <c r="BA3457" s="30"/>
      <c r="BB3457" s="12"/>
      <c r="BF3457" s="12"/>
      <c r="BG3457" s="12"/>
      <c r="BH3457" s="12"/>
      <c r="BO3457" s="7"/>
      <c r="BP3457" s="7"/>
      <c r="BQ3457" s="7"/>
      <c r="BU3457" s="7"/>
      <c r="BV3457" s="7"/>
      <c r="BW3457" s="7"/>
      <c r="CD3457" s="7"/>
      <c r="CE3457" s="7"/>
      <c r="CF3457" s="7"/>
      <c r="CJ3457" s="7"/>
      <c r="CK3457" s="7"/>
      <c r="CL3457" s="7"/>
    </row>
    <row r="3458" spans="1:90">
      <c r="A3458" s="11"/>
      <c r="B3458" s="373"/>
      <c r="C3458" s="373"/>
      <c r="D3458" s="373"/>
      <c r="E3458" s="13"/>
      <c r="F3458" s="11"/>
      <c r="G3458" s="25"/>
      <c r="H3458" s="31"/>
      <c r="I3458" s="30"/>
      <c r="M3458" s="25"/>
      <c r="N3458" s="31"/>
      <c r="O3458" s="30"/>
      <c r="V3458" s="12"/>
      <c r="W3458" s="12"/>
      <c r="X3458" s="14"/>
      <c r="AB3458" s="25"/>
      <c r="AC3458" s="12"/>
      <c r="AD3458" s="12"/>
      <c r="AK3458" s="12"/>
      <c r="AL3458" s="30"/>
      <c r="AM3458" s="32"/>
      <c r="AQ3458" s="12"/>
      <c r="AR3458" s="12"/>
      <c r="AS3458" s="12"/>
      <c r="AZ3458" s="49"/>
      <c r="BA3458" s="30"/>
      <c r="BB3458" s="12"/>
      <c r="BF3458" s="12"/>
      <c r="BG3458" s="12"/>
      <c r="BH3458" s="12"/>
      <c r="BO3458" s="7"/>
      <c r="BP3458" s="7"/>
      <c r="BQ3458" s="7"/>
      <c r="BU3458" s="7"/>
      <c r="BV3458" s="7"/>
      <c r="BW3458" s="7"/>
      <c r="CD3458" s="7"/>
      <c r="CE3458" s="7"/>
      <c r="CF3458" s="7"/>
      <c r="CJ3458" s="7"/>
      <c r="CK3458" s="7"/>
      <c r="CL3458" s="7"/>
    </row>
    <row r="3459" spans="1:90">
      <c r="A3459" s="11"/>
      <c r="B3459" s="373"/>
      <c r="C3459" s="373"/>
      <c r="D3459" s="373"/>
      <c r="E3459" s="13"/>
      <c r="F3459" s="11"/>
      <c r="G3459" s="25"/>
      <c r="H3459" s="31"/>
      <c r="I3459" s="30"/>
      <c r="M3459" s="25"/>
      <c r="N3459" s="31"/>
      <c r="O3459" s="30"/>
      <c r="V3459" s="12"/>
      <c r="W3459" s="12"/>
      <c r="X3459" s="14"/>
      <c r="AB3459" s="25"/>
      <c r="AC3459" s="12"/>
      <c r="AD3459" s="12"/>
      <c r="AK3459" s="12"/>
      <c r="AL3459" s="30"/>
      <c r="AM3459" s="32"/>
      <c r="AQ3459" s="12"/>
      <c r="AR3459" s="12"/>
      <c r="AS3459" s="12"/>
      <c r="AZ3459" s="49"/>
      <c r="BA3459" s="30"/>
      <c r="BB3459" s="12"/>
      <c r="BF3459" s="12"/>
      <c r="BG3459" s="12"/>
      <c r="BH3459" s="12"/>
      <c r="BO3459" s="7"/>
      <c r="BP3459" s="7"/>
      <c r="BQ3459" s="7"/>
      <c r="BU3459" s="7"/>
      <c r="BV3459" s="7"/>
      <c r="BW3459" s="7"/>
      <c r="CD3459" s="7"/>
      <c r="CE3459" s="7"/>
      <c r="CF3459" s="7"/>
      <c r="CJ3459" s="7"/>
      <c r="CK3459" s="7"/>
      <c r="CL3459" s="7"/>
    </row>
    <row r="3460" spans="1:90">
      <c r="A3460" s="11"/>
      <c r="B3460" s="373"/>
      <c r="C3460" s="373"/>
      <c r="D3460" s="373"/>
      <c r="E3460" s="13"/>
      <c r="F3460" s="11"/>
      <c r="G3460" s="25"/>
      <c r="H3460" s="31"/>
      <c r="I3460" s="30"/>
      <c r="M3460" s="25"/>
      <c r="N3460" s="31"/>
      <c r="O3460" s="30"/>
      <c r="V3460" s="12"/>
      <c r="W3460" s="12"/>
      <c r="X3460" s="14"/>
      <c r="AB3460" s="25"/>
      <c r="AC3460" s="12"/>
      <c r="AD3460" s="12"/>
      <c r="AK3460" s="12"/>
      <c r="AL3460" s="30"/>
      <c r="AM3460" s="32"/>
      <c r="AQ3460" s="12"/>
      <c r="AR3460" s="12"/>
      <c r="AS3460" s="12"/>
      <c r="AZ3460" s="49"/>
      <c r="BA3460" s="30"/>
      <c r="BB3460" s="12"/>
      <c r="BF3460" s="12"/>
      <c r="BG3460" s="12"/>
      <c r="BH3460" s="12"/>
      <c r="BO3460" s="7"/>
      <c r="BP3460" s="7"/>
      <c r="BQ3460" s="7"/>
      <c r="BU3460" s="7"/>
      <c r="BV3460" s="7"/>
      <c r="BW3460" s="7"/>
      <c r="CD3460" s="7"/>
      <c r="CE3460" s="7"/>
      <c r="CF3460" s="7"/>
      <c r="CJ3460" s="7"/>
      <c r="CK3460" s="7"/>
      <c r="CL3460" s="7"/>
    </row>
    <row r="3461" spans="1:90">
      <c r="A3461" s="11"/>
      <c r="B3461" s="373"/>
      <c r="C3461" s="373"/>
      <c r="D3461" s="373"/>
      <c r="E3461" s="13"/>
      <c r="F3461" s="11"/>
      <c r="G3461" s="25"/>
      <c r="H3461" s="31"/>
      <c r="I3461" s="30"/>
      <c r="M3461" s="25"/>
      <c r="N3461" s="31"/>
      <c r="O3461" s="30"/>
      <c r="V3461" s="12"/>
      <c r="W3461" s="12"/>
      <c r="X3461" s="14"/>
      <c r="AB3461" s="25"/>
      <c r="AC3461" s="12"/>
      <c r="AD3461" s="12"/>
      <c r="AK3461" s="12"/>
      <c r="AL3461" s="30"/>
      <c r="AM3461" s="32"/>
      <c r="AQ3461" s="12"/>
      <c r="AR3461" s="12"/>
      <c r="AS3461" s="12"/>
      <c r="AZ3461" s="49"/>
      <c r="BA3461" s="30"/>
      <c r="BB3461" s="12"/>
      <c r="BF3461" s="12"/>
      <c r="BG3461" s="12"/>
      <c r="BH3461" s="12"/>
      <c r="BO3461" s="7"/>
      <c r="BP3461" s="7"/>
      <c r="BQ3461" s="7"/>
      <c r="BU3461" s="7"/>
      <c r="BV3461" s="7"/>
      <c r="BW3461" s="7"/>
      <c r="CD3461" s="7"/>
      <c r="CE3461" s="7"/>
      <c r="CF3461" s="7"/>
      <c r="CJ3461" s="7"/>
      <c r="CK3461" s="7"/>
      <c r="CL3461" s="7"/>
    </row>
    <row r="3462" spans="1:90">
      <c r="A3462" s="11"/>
      <c r="B3462" s="373"/>
      <c r="C3462" s="373"/>
      <c r="D3462" s="373"/>
      <c r="E3462" s="13"/>
      <c r="F3462" s="11"/>
      <c r="G3462" s="25"/>
      <c r="H3462" s="31"/>
      <c r="I3462" s="30"/>
      <c r="M3462" s="25"/>
      <c r="N3462" s="31"/>
      <c r="O3462" s="30"/>
      <c r="V3462" s="12"/>
      <c r="W3462" s="12"/>
      <c r="X3462" s="14"/>
      <c r="AB3462" s="25"/>
      <c r="AC3462" s="12"/>
      <c r="AD3462" s="12"/>
      <c r="AK3462" s="12"/>
      <c r="AL3462" s="30"/>
      <c r="AM3462" s="32"/>
      <c r="AQ3462" s="12"/>
      <c r="AR3462" s="12"/>
      <c r="AS3462" s="12"/>
      <c r="AZ3462" s="49"/>
      <c r="BA3462" s="30"/>
      <c r="BB3462" s="12"/>
      <c r="BF3462" s="12"/>
      <c r="BG3462" s="12"/>
      <c r="BH3462" s="12"/>
      <c r="BO3462" s="7"/>
      <c r="BP3462" s="7"/>
      <c r="BQ3462" s="7"/>
      <c r="BU3462" s="7"/>
      <c r="BV3462" s="7"/>
      <c r="BW3462" s="7"/>
      <c r="CD3462" s="7"/>
      <c r="CE3462" s="7"/>
      <c r="CF3462" s="7"/>
      <c r="CJ3462" s="7"/>
      <c r="CK3462" s="7"/>
      <c r="CL3462" s="7"/>
    </row>
    <row r="3463" spans="1:90">
      <c r="A3463" s="11"/>
      <c r="B3463" s="373"/>
      <c r="C3463" s="373"/>
      <c r="D3463" s="373"/>
      <c r="E3463" s="13"/>
      <c r="F3463" s="11"/>
      <c r="G3463" s="25"/>
      <c r="H3463" s="31"/>
      <c r="I3463" s="30"/>
      <c r="M3463" s="25"/>
      <c r="N3463" s="31"/>
      <c r="O3463" s="30"/>
      <c r="V3463" s="12"/>
      <c r="W3463" s="12"/>
      <c r="X3463" s="14"/>
      <c r="AB3463" s="25"/>
      <c r="AC3463" s="12"/>
      <c r="AD3463" s="12"/>
      <c r="AK3463" s="12"/>
      <c r="AL3463" s="30"/>
      <c r="AM3463" s="32"/>
      <c r="AQ3463" s="12"/>
      <c r="AR3463" s="12"/>
      <c r="AS3463" s="12"/>
      <c r="AZ3463" s="49"/>
      <c r="BA3463" s="30"/>
      <c r="BB3463" s="12"/>
      <c r="BF3463" s="12"/>
      <c r="BG3463" s="12"/>
      <c r="BH3463" s="12"/>
      <c r="BO3463" s="7"/>
      <c r="BP3463" s="7"/>
      <c r="BQ3463" s="7"/>
      <c r="BU3463" s="7"/>
      <c r="BV3463" s="7"/>
      <c r="BW3463" s="7"/>
      <c r="CD3463" s="7"/>
      <c r="CE3463" s="7"/>
      <c r="CF3463" s="7"/>
      <c r="CJ3463" s="7"/>
      <c r="CK3463" s="7"/>
      <c r="CL3463" s="7"/>
    </row>
    <row r="3464" spans="1:90">
      <c r="A3464" s="11"/>
      <c r="B3464" s="373"/>
      <c r="C3464" s="373"/>
      <c r="D3464" s="373"/>
      <c r="E3464" s="13"/>
      <c r="F3464" s="11"/>
      <c r="G3464" s="25"/>
      <c r="H3464" s="31"/>
      <c r="I3464" s="30"/>
      <c r="M3464" s="25"/>
      <c r="N3464" s="31"/>
      <c r="O3464" s="30"/>
      <c r="V3464" s="12"/>
      <c r="W3464" s="12"/>
      <c r="X3464" s="14"/>
      <c r="AB3464" s="25"/>
      <c r="AC3464" s="12"/>
      <c r="AD3464" s="12"/>
      <c r="AK3464" s="12"/>
      <c r="AL3464" s="30"/>
      <c r="AM3464" s="32"/>
      <c r="AQ3464" s="12"/>
      <c r="AR3464" s="12"/>
      <c r="AS3464" s="12"/>
      <c r="AZ3464" s="49"/>
      <c r="BA3464" s="30"/>
      <c r="BB3464" s="12"/>
      <c r="BF3464" s="12"/>
      <c r="BG3464" s="12"/>
      <c r="BH3464" s="12"/>
      <c r="BO3464" s="7"/>
      <c r="BP3464" s="7"/>
      <c r="BQ3464" s="7"/>
      <c r="BU3464" s="7"/>
      <c r="BV3464" s="7"/>
      <c r="BW3464" s="7"/>
      <c r="CD3464" s="7"/>
      <c r="CE3464" s="7"/>
      <c r="CF3464" s="7"/>
      <c r="CJ3464" s="7"/>
      <c r="CK3464" s="7"/>
      <c r="CL3464" s="7"/>
    </row>
    <row r="3465" spans="1:90">
      <c r="A3465" s="11"/>
      <c r="B3465" s="373"/>
      <c r="C3465" s="373"/>
      <c r="D3465" s="373"/>
      <c r="E3465" s="13"/>
      <c r="F3465" s="11"/>
      <c r="G3465" s="25"/>
      <c r="H3465" s="31"/>
      <c r="I3465" s="30"/>
      <c r="M3465" s="25"/>
      <c r="N3465" s="31"/>
      <c r="O3465" s="30"/>
      <c r="V3465" s="12"/>
      <c r="W3465" s="12"/>
      <c r="X3465" s="14"/>
      <c r="AB3465" s="25"/>
      <c r="AC3465" s="12"/>
      <c r="AD3465" s="12"/>
      <c r="AK3465" s="12"/>
      <c r="AL3465" s="30"/>
      <c r="AM3465" s="32"/>
      <c r="AQ3465" s="12"/>
      <c r="AR3465" s="12"/>
      <c r="AS3465" s="12"/>
      <c r="AZ3465" s="49"/>
      <c r="BA3465" s="30"/>
      <c r="BB3465" s="12"/>
      <c r="BF3465" s="12"/>
      <c r="BG3465" s="12"/>
      <c r="BH3465" s="12"/>
      <c r="BO3465" s="7"/>
      <c r="BP3465" s="7"/>
      <c r="BQ3465" s="7"/>
      <c r="BU3465" s="7"/>
      <c r="BV3465" s="7"/>
      <c r="BW3465" s="7"/>
      <c r="CD3465" s="7"/>
      <c r="CE3465" s="7"/>
      <c r="CF3465" s="7"/>
      <c r="CJ3465" s="7"/>
      <c r="CK3465" s="7"/>
      <c r="CL3465" s="7"/>
    </row>
    <row r="3466" spans="1:90">
      <c r="A3466" s="11"/>
      <c r="B3466" s="373"/>
      <c r="C3466" s="373"/>
      <c r="D3466" s="373"/>
      <c r="E3466" s="13"/>
      <c r="F3466" s="11"/>
      <c r="G3466" s="25"/>
      <c r="H3466" s="31"/>
      <c r="I3466" s="30"/>
      <c r="M3466" s="25"/>
      <c r="N3466" s="31"/>
      <c r="O3466" s="30"/>
      <c r="V3466" s="12"/>
      <c r="W3466" s="12"/>
      <c r="X3466" s="14"/>
      <c r="AB3466" s="25"/>
      <c r="AC3466" s="12"/>
      <c r="AD3466" s="12"/>
      <c r="AK3466" s="12"/>
      <c r="AL3466" s="30"/>
      <c r="AM3466" s="32"/>
      <c r="AQ3466" s="12"/>
      <c r="AR3466" s="12"/>
      <c r="AS3466" s="12"/>
      <c r="AZ3466" s="49"/>
      <c r="BA3466" s="30"/>
      <c r="BB3466" s="12"/>
      <c r="BF3466" s="12"/>
      <c r="BG3466" s="12"/>
      <c r="BH3466" s="12"/>
      <c r="BO3466" s="7"/>
      <c r="BP3466" s="7"/>
      <c r="BQ3466" s="7"/>
      <c r="BU3466" s="7"/>
      <c r="BV3466" s="7"/>
      <c r="BW3466" s="7"/>
      <c r="CD3466" s="7"/>
      <c r="CE3466" s="7"/>
      <c r="CF3466" s="7"/>
      <c r="CJ3466" s="7"/>
      <c r="CK3466" s="7"/>
      <c r="CL3466" s="7"/>
    </row>
    <row r="3467" spans="1:90">
      <c r="A3467" s="11"/>
      <c r="B3467" s="373"/>
      <c r="C3467" s="373"/>
      <c r="D3467" s="373"/>
      <c r="E3467" s="13"/>
      <c r="F3467" s="11"/>
      <c r="G3467" s="25"/>
      <c r="H3467" s="31"/>
      <c r="I3467" s="30"/>
      <c r="M3467" s="25"/>
      <c r="N3467" s="31"/>
      <c r="O3467" s="30"/>
      <c r="V3467" s="12"/>
      <c r="W3467" s="12"/>
      <c r="X3467" s="14"/>
      <c r="AB3467" s="25"/>
      <c r="AC3467" s="12"/>
      <c r="AD3467" s="12"/>
      <c r="AK3467" s="12"/>
      <c r="AL3467" s="30"/>
      <c r="AM3467" s="32"/>
      <c r="AQ3467" s="12"/>
      <c r="AR3467" s="12"/>
      <c r="AS3467" s="12"/>
      <c r="AZ3467" s="49"/>
      <c r="BA3467" s="30"/>
      <c r="BB3467" s="12"/>
      <c r="BF3467" s="12"/>
      <c r="BG3467" s="12"/>
      <c r="BH3467" s="12"/>
      <c r="BO3467" s="7"/>
      <c r="BP3467" s="7"/>
      <c r="BQ3467" s="7"/>
      <c r="BU3467" s="7"/>
      <c r="BV3467" s="7"/>
      <c r="BW3467" s="7"/>
      <c r="CD3467" s="7"/>
      <c r="CE3467" s="7"/>
      <c r="CF3467" s="7"/>
      <c r="CJ3467" s="7"/>
      <c r="CK3467" s="7"/>
      <c r="CL3467" s="7"/>
    </row>
    <row r="3468" spans="1:90">
      <c r="A3468" s="11"/>
      <c r="B3468" s="373"/>
      <c r="C3468" s="373"/>
      <c r="D3468" s="373"/>
      <c r="E3468" s="13"/>
      <c r="F3468" s="11"/>
      <c r="G3468" s="25"/>
      <c r="H3468" s="31"/>
      <c r="I3468" s="30"/>
      <c r="M3468" s="25"/>
      <c r="N3468" s="31"/>
      <c r="O3468" s="30"/>
      <c r="V3468" s="12"/>
      <c r="W3468" s="12"/>
      <c r="X3468" s="14"/>
      <c r="AB3468" s="25"/>
      <c r="AC3468" s="12"/>
      <c r="AD3468" s="12"/>
      <c r="AK3468" s="12"/>
      <c r="AL3468" s="30"/>
      <c r="AM3468" s="32"/>
      <c r="AQ3468" s="12"/>
      <c r="AR3468" s="12"/>
      <c r="AS3468" s="12"/>
      <c r="AZ3468" s="49"/>
      <c r="BA3468" s="30"/>
      <c r="BB3468" s="12"/>
      <c r="BF3468" s="12"/>
      <c r="BG3468" s="12"/>
      <c r="BH3468" s="12"/>
      <c r="BO3468" s="7"/>
      <c r="BP3468" s="7"/>
      <c r="BQ3468" s="7"/>
      <c r="BU3468" s="7"/>
      <c r="BV3468" s="7"/>
      <c r="BW3468" s="7"/>
      <c r="CD3468" s="7"/>
      <c r="CE3468" s="7"/>
      <c r="CF3468" s="7"/>
      <c r="CJ3468" s="7"/>
      <c r="CK3468" s="7"/>
      <c r="CL3468" s="7"/>
    </row>
    <row r="3469" spans="1:90">
      <c r="A3469" s="11"/>
      <c r="B3469" s="373"/>
      <c r="C3469" s="373"/>
      <c r="D3469" s="373"/>
      <c r="E3469" s="13"/>
      <c r="F3469" s="11"/>
      <c r="G3469" s="25"/>
      <c r="H3469" s="31"/>
      <c r="I3469" s="30"/>
      <c r="M3469" s="25"/>
      <c r="N3469" s="31"/>
      <c r="O3469" s="30"/>
      <c r="V3469" s="12"/>
      <c r="W3469" s="12"/>
      <c r="X3469" s="14"/>
      <c r="AB3469" s="25"/>
      <c r="AC3469" s="12"/>
      <c r="AD3469" s="12"/>
      <c r="AK3469" s="12"/>
      <c r="AL3469" s="30"/>
      <c r="AM3469" s="32"/>
      <c r="AQ3469" s="12"/>
      <c r="AR3469" s="12"/>
      <c r="AS3469" s="12"/>
      <c r="AZ3469" s="49"/>
      <c r="BA3469" s="30"/>
      <c r="BB3469" s="12"/>
      <c r="BF3469" s="12"/>
      <c r="BG3469" s="12"/>
      <c r="BH3469" s="12"/>
      <c r="BO3469" s="7"/>
      <c r="BP3469" s="7"/>
      <c r="BQ3469" s="7"/>
      <c r="BU3469" s="7"/>
      <c r="BV3469" s="7"/>
      <c r="BW3469" s="7"/>
      <c r="CD3469" s="7"/>
      <c r="CE3469" s="7"/>
      <c r="CF3469" s="7"/>
      <c r="CJ3469" s="7"/>
      <c r="CK3469" s="7"/>
      <c r="CL3469" s="7"/>
    </row>
    <row r="3470" spans="1:90">
      <c r="A3470" s="11"/>
      <c r="B3470" s="373"/>
      <c r="C3470" s="373"/>
      <c r="D3470" s="373"/>
      <c r="E3470" s="13"/>
      <c r="F3470" s="11"/>
      <c r="G3470" s="25"/>
      <c r="H3470" s="31"/>
      <c r="I3470" s="30"/>
      <c r="M3470" s="25"/>
      <c r="N3470" s="31"/>
      <c r="O3470" s="30"/>
      <c r="V3470" s="12"/>
      <c r="W3470" s="12"/>
      <c r="X3470" s="14"/>
      <c r="AB3470" s="25"/>
      <c r="AC3470" s="12"/>
      <c r="AD3470" s="12"/>
      <c r="AK3470" s="12"/>
      <c r="AL3470" s="30"/>
      <c r="AM3470" s="32"/>
      <c r="AQ3470" s="12"/>
      <c r="AR3470" s="12"/>
      <c r="AS3470" s="12"/>
      <c r="AZ3470" s="49"/>
      <c r="BA3470" s="30"/>
      <c r="BB3470" s="12"/>
      <c r="BF3470" s="12"/>
      <c r="BG3470" s="12"/>
      <c r="BH3470" s="12"/>
      <c r="BO3470" s="7"/>
      <c r="BP3470" s="7"/>
      <c r="BQ3470" s="7"/>
      <c r="BU3470" s="7"/>
      <c r="BV3470" s="7"/>
      <c r="BW3470" s="7"/>
      <c r="CD3470" s="7"/>
      <c r="CE3470" s="7"/>
      <c r="CF3470" s="7"/>
      <c r="CJ3470" s="7"/>
      <c r="CK3470" s="7"/>
      <c r="CL3470" s="7"/>
    </row>
    <row r="3471" spans="1:90">
      <c r="A3471" s="11"/>
      <c r="B3471" s="373"/>
      <c r="C3471" s="373"/>
      <c r="D3471" s="373"/>
      <c r="E3471" s="13"/>
      <c r="F3471" s="11"/>
      <c r="G3471" s="25"/>
      <c r="H3471" s="31"/>
      <c r="I3471" s="30"/>
      <c r="M3471" s="25"/>
      <c r="N3471" s="31"/>
      <c r="O3471" s="30"/>
      <c r="V3471" s="12"/>
      <c r="W3471" s="12"/>
      <c r="X3471" s="14"/>
      <c r="AB3471" s="25"/>
      <c r="AC3471" s="12"/>
      <c r="AD3471" s="12"/>
      <c r="AK3471" s="12"/>
      <c r="AL3471" s="30"/>
      <c r="AM3471" s="32"/>
      <c r="AQ3471" s="12"/>
      <c r="AR3471" s="12"/>
      <c r="AS3471" s="12"/>
      <c r="AZ3471" s="49"/>
      <c r="BA3471" s="30"/>
      <c r="BB3471" s="12"/>
      <c r="BF3471" s="12"/>
      <c r="BG3471" s="12"/>
      <c r="BH3471" s="12"/>
      <c r="BO3471" s="7"/>
      <c r="BP3471" s="7"/>
      <c r="BQ3471" s="7"/>
      <c r="BU3471" s="7"/>
      <c r="BV3471" s="7"/>
      <c r="BW3471" s="7"/>
      <c r="CD3471" s="7"/>
      <c r="CE3471" s="7"/>
      <c r="CF3471" s="7"/>
      <c r="CJ3471" s="7"/>
      <c r="CK3471" s="7"/>
      <c r="CL3471" s="7"/>
    </row>
    <row r="3472" spans="1:90">
      <c r="A3472" s="11"/>
      <c r="B3472" s="373"/>
      <c r="C3472" s="373"/>
      <c r="D3472" s="373"/>
      <c r="E3472" s="13"/>
      <c r="F3472" s="11"/>
      <c r="G3472" s="25"/>
      <c r="H3472" s="31"/>
      <c r="I3472" s="30"/>
      <c r="M3472" s="25"/>
      <c r="N3472" s="31"/>
      <c r="O3472" s="30"/>
      <c r="V3472" s="12"/>
      <c r="W3472" s="12"/>
      <c r="X3472" s="14"/>
      <c r="AB3472" s="25"/>
      <c r="AC3472" s="12"/>
      <c r="AD3472" s="12"/>
      <c r="AK3472" s="12"/>
      <c r="AL3472" s="30"/>
      <c r="AM3472" s="32"/>
      <c r="AQ3472" s="12"/>
      <c r="AR3472" s="12"/>
      <c r="AS3472" s="12"/>
      <c r="AZ3472" s="49"/>
      <c r="BA3472" s="30"/>
      <c r="BB3472" s="12"/>
      <c r="BF3472" s="12"/>
      <c r="BG3472" s="12"/>
      <c r="BH3472" s="12"/>
      <c r="BO3472" s="7"/>
      <c r="BP3472" s="7"/>
      <c r="BQ3472" s="7"/>
      <c r="BU3472" s="7"/>
      <c r="BV3472" s="7"/>
      <c r="BW3472" s="7"/>
      <c r="CD3472" s="7"/>
      <c r="CE3472" s="7"/>
      <c r="CF3472" s="7"/>
      <c r="CJ3472" s="7"/>
      <c r="CK3472" s="7"/>
      <c r="CL3472" s="7"/>
    </row>
    <row r="3473" spans="1:90">
      <c r="A3473" s="11"/>
      <c r="B3473" s="373"/>
      <c r="C3473" s="373"/>
      <c r="D3473" s="373"/>
      <c r="E3473" s="13"/>
      <c r="F3473" s="11"/>
      <c r="G3473" s="25"/>
      <c r="H3473" s="31"/>
      <c r="I3473" s="30"/>
      <c r="M3473" s="25"/>
      <c r="N3473" s="31"/>
      <c r="O3473" s="30"/>
      <c r="V3473" s="12"/>
      <c r="W3473" s="12"/>
      <c r="X3473" s="14"/>
      <c r="AB3473" s="25"/>
      <c r="AC3473" s="12"/>
      <c r="AD3473" s="12"/>
      <c r="AK3473" s="12"/>
      <c r="AL3473" s="30"/>
      <c r="AM3473" s="32"/>
      <c r="AQ3473" s="12"/>
      <c r="AR3473" s="12"/>
      <c r="AS3473" s="12"/>
      <c r="AZ3473" s="49"/>
      <c r="BA3473" s="30"/>
      <c r="BB3473" s="12"/>
      <c r="BF3473" s="12"/>
      <c r="BG3473" s="12"/>
      <c r="BH3473" s="12"/>
      <c r="BO3473" s="7"/>
      <c r="BP3473" s="7"/>
      <c r="BQ3473" s="7"/>
      <c r="BU3473" s="7"/>
      <c r="BV3473" s="7"/>
      <c r="BW3473" s="7"/>
      <c r="CD3473" s="7"/>
      <c r="CE3473" s="7"/>
      <c r="CF3473" s="7"/>
      <c r="CJ3473" s="7"/>
      <c r="CK3473" s="7"/>
      <c r="CL3473" s="7"/>
    </row>
    <row r="3474" spans="1:90">
      <c r="A3474" s="11"/>
      <c r="B3474" s="373"/>
      <c r="C3474" s="373"/>
      <c r="D3474" s="373"/>
      <c r="E3474" s="13"/>
      <c r="F3474" s="11"/>
      <c r="G3474" s="25"/>
      <c r="H3474" s="31"/>
      <c r="I3474" s="30"/>
      <c r="M3474" s="25"/>
      <c r="N3474" s="31"/>
      <c r="O3474" s="30"/>
      <c r="V3474" s="12"/>
      <c r="W3474" s="12"/>
      <c r="X3474" s="14"/>
      <c r="AB3474" s="25"/>
      <c r="AC3474" s="12"/>
      <c r="AD3474" s="12"/>
      <c r="AK3474" s="12"/>
      <c r="AL3474" s="30"/>
      <c r="AM3474" s="32"/>
      <c r="AQ3474" s="12"/>
      <c r="AR3474" s="12"/>
      <c r="AS3474" s="12"/>
      <c r="AZ3474" s="49"/>
      <c r="BA3474" s="30"/>
      <c r="BB3474" s="12"/>
      <c r="BF3474" s="12"/>
      <c r="BG3474" s="12"/>
      <c r="BH3474" s="12"/>
      <c r="BO3474" s="7"/>
      <c r="BP3474" s="7"/>
      <c r="BQ3474" s="7"/>
      <c r="BU3474" s="7"/>
      <c r="BV3474" s="7"/>
      <c r="BW3474" s="7"/>
      <c r="CD3474" s="7"/>
      <c r="CE3474" s="7"/>
      <c r="CF3474" s="7"/>
      <c r="CJ3474" s="7"/>
      <c r="CK3474" s="7"/>
      <c r="CL3474" s="7"/>
    </row>
    <row r="3475" spans="1:90">
      <c r="A3475" s="11"/>
      <c r="B3475" s="373"/>
      <c r="C3475" s="373"/>
      <c r="D3475" s="373"/>
      <c r="E3475" s="13"/>
      <c r="F3475" s="11"/>
      <c r="G3475" s="25"/>
      <c r="H3475" s="31"/>
      <c r="I3475" s="30"/>
      <c r="M3475" s="25"/>
      <c r="N3475" s="31"/>
      <c r="O3475" s="30"/>
      <c r="V3475" s="12"/>
      <c r="W3475" s="12"/>
      <c r="X3475" s="14"/>
      <c r="AB3475" s="25"/>
      <c r="AC3475" s="12"/>
      <c r="AD3475" s="12"/>
      <c r="AK3475" s="12"/>
      <c r="AL3475" s="30"/>
      <c r="AM3475" s="32"/>
      <c r="AQ3475" s="12"/>
      <c r="AR3475" s="12"/>
      <c r="AS3475" s="12"/>
      <c r="AZ3475" s="49"/>
      <c r="BA3475" s="30"/>
      <c r="BB3475" s="12"/>
      <c r="BF3475" s="12"/>
      <c r="BG3475" s="12"/>
      <c r="BH3475" s="12"/>
      <c r="BO3475" s="7"/>
      <c r="BP3475" s="7"/>
      <c r="BQ3475" s="7"/>
      <c r="BU3475" s="7"/>
      <c r="BV3475" s="7"/>
      <c r="BW3475" s="7"/>
      <c r="CD3475" s="7"/>
      <c r="CE3475" s="7"/>
      <c r="CF3475" s="7"/>
      <c r="CJ3475" s="7"/>
      <c r="CK3475" s="7"/>
      <c r="CL3475" s="7"/>
    </row>
    <row r="3476" spans="1:90">
      <c r="A3476" s="11"/>
      <c r="B3476" s="373"/>
      <c r="C3476" s="373"/>
      <c r="D3476" s="373"/>
      <c r="E3476" s="13"/>
      <c r="F3476" s="11"/>
      <c r="G3476" s="25"/>
      <c r="H3476" s="31"/>
      <c r="I3476" s="30"/>
      <c r="M3476" s="25"/>
      <c r="N3476" s="31"/>
      <c r="O3476" s="30"/>
      <c r="V3476" s="12"/>
      <c r="W3476" s="12"/>
      <c r="X3476" s="14"/>
      <c r="AB3476" s="25"/>
      <c r="AC3476" s="12"/>
      <c r="AD3476" s="12"/>
      <c r="AK3476" s="12"/>
      <c r="AL3476" s="30"/>
      <c r="AM3476" s="32"/>
      <c r="AQ3476" s="12"/>
      <c r="AR3476" s="12"/>
      <c r="AS3476" s="12"/>
      <c r="AZ3476" s="49"/>
      <c r="BA3476" s="30"/>
      <c r="BB3476" s="12"/>
      <c r="BF3476" s="12"/>
      <c r="BG3476" s="12"/>
      <c r="BH3476" s="12"/>
      <c r="BO3476" s="7"/>
      <c r="BP3476" s="7"/>
      <c r="BQ3476" s="7"/>
      <c r="BU3476" s="7"/>
      <c r="BV3476" s="7"/>
      <c r="BW3476" s="7"/>
      <c r="CD3476" s="7"/>
      <c r="CE3476" s="7"/>
      <c r="CF3476" s="7"/>
      <c r="CJ3476" s="7"/>
      <c r="CK3476" s="7"/>
      <c r="CL3476" s="7"/>
    </row>
    <row r="3477" spans="1:90">
      <c r="A3477" s="11"/>
      <c r="B3477" s="373"/>
      <c r="C3477" s="373"/>
      <c r="D3477" s="373"/>
      <c r="E3477" s="13"/>
      <c r="F3477" s="11"/>
      <c r="G3477" s="25"/>
      <c r="H3477" s="31"/>
      <c r="I3477" s="30"/>
      <c r="M3477" s="25"/>
      <c r="N3477" s="31"/>
      <c r="O3477" s="30"/>
      <c r="V3477" s="12"/>
      <c r="W3477" s="12"/>
      <c r="X3477" s="14"/>
      <c r="AB3477" s="25"/>
      <c r="AC3477" s="12"/>
      <c r="AD3477" s="12"/>
      <c r="AK3477" s="12"/>
      <c r="AL3477" s="30"/>
      <c r="AM3477" s="32"/>
      <c r="AQ3477" s="12"/>
      <c r="AR3477" s="12"/>
      <c r="AS3477" s="12"/>
      <c r="AZ3477" s="49"/>
      <c r="BA3477" s="30"/>
      <c r="BB3477" s="12"/>
      <c r="BF3477" s="12"/>
      <c r="BG3477" s="12"/>
      <c r="BH3477" s="12"/>
      <c r="BO3477" s="7"/>
      <c r="BP3477" s="7"/>
      <c r="BQ3477" s="7"/>
      <c r="BU3477" s="7"/>
      <c r="BV3477" s="7"/>
      <c r="BW3477" s="7"/>
      <c r="CD3477" s="7"/>
      <c r="CE3477" s="7"/>
      <c r="CF3477" s="7"/>
      <c r="CJ3477" s="7"/>
      <c r="CK3477" s="7"/>
      <c r="CL3477" s="7"/>
    </row>
    <row r="3478" spans="1:90">
      <c r="A3478" s="11"/>
      <c r="B3478" s="373"/>
      <c r="C3478" s="373"/>
      <c r="D3478" s="373"/>
      <c r="E3478" s="13"/>
      <c r="F3478" s="11"/>
      <c r="G3478" s="25"/>
      <c r="H3478" s="31"/>
      <c r="I3478" s="30"/>
      <c r="M3478" s="25"/>
      <c r="N3478" s="31"/>
      <c r="O3478" s="30"/>
      <c r="V3478" s="12"/>
      <c r="W3478" s="12"/>
      <c r="X3478" s="14"/>
      <c r="AB3478" s="25"/>
      <c r="AC3478" s="12"/>
      <c r="AD3478" s="12"/>
      <c r="AK3478" s="12"/>
      <c r="AL3478" s="30"/>
      <c r="AM3478" s="32"/>
      <c r="AQ3478" s="12"/>
      <c r="AR3478" s="12"/>
      <c r="AS3478" s="12"/>
      <c r="AZ3478" s="49"/>
      <c r="BA3478" s="30"/>
      <c r="BB3478" s="12"/>
      <c r="BF3478" s="12"/>
      <c r="BG3478" s="12"/>
      <c r="BH3478" s="12"/>
      <c r="BO3478" s="7"/>
      <c r="BP3478" s="7"/>
      <c r="BQ3478" s="7"/>
      <c r="BU3478" s="7"/>
      <c r="BV3478" s="7"/>
      <c r="BW3478" s="7"/>
      <c r="CD3478" s="7"/>
      <c r="CE3478" s="7"/>
      <c r="CF3478" s="7"/>
      <c r="CJ3478" s="7"/>
      <c r="CK3478" s="7"/>
      <c r="CL3478" s="7"/>
    </row>
    <row r="3479" spans="1:90">
      <c r="A3479" s="11"/>
      <c r="B3479" s="373"/>
      <c r="C3479" s="373"/>
      <c r="D3479" s="373"/>
      <c r="E3479" s="13"/>
      <c r="F3479" s="11"/>
      <c r="G3479" s="25"/>
      <c r="H3479" s="31"/>
      <c r="I3479" s="30"/>
      <c r="M3479" s="25"/>
      <c r="N3479" s="31"/>
      <c r="O3479" s="30"/>
      <c r="V3479" s="12"/>
      <c r="W3479" s="12"/>
      <c r="X3479" s="14"/>
      <c r="AB3479" s="25"/>
      <c r="AC3479" s="12"/>
      <c r="AD3479" s="12"/>
      <c r="AK3479" s="12"/>
      <c r="AL3479" s="30"/>
      <c r="AM3479" s="32"/>
      <c r="AQ3479" s="12"/>
      <c r="AR3479" s="12"/>
      <c r="AS3479" s="12"/>
      <c r="AZ3479" s="49"/>
      <c r="BA3479" s="30"/>
      <c r="BB3479" s="12"/>
      <c r="BF3479" s="12"/>
      <c r="BG3479" s="12"/>
      <c r="BH3479" s="12"/>
      <c r="BO3479" s="7"/>
      <c r="BP3479" s="7"/>
      <c r="BQ3479" s="7"/>
      <c r="BU3479" s="7"/>
      <c r="BV3479" s="7"/>
      <c r="BW3479" s="7"/>
      <c r="CD3479" s="7"/>
      <c r="CE3479" s="7"/>
      <c r="CF3479" s="7"/>
      <c r="CJ3479" s="7"/>
      <c r="CK3479" s="7"/>
      <c r="CL3479" s="7"/>
    </row>
    <row r="3480" spans="1:90">
      <c r="A3480" s="11"/>
      <c r="B3480" s="373"/>
      <c r="C3480" s="373"/>
      <c r="D3480" s="373"/>
      <c r="E3480" s="13"/>
      <c r="F3480" s="11"/>
      <c r="G3480" s="25"/>
      <c r="H3480" s="31"/>
      <c r="I3480" s="30"/>
      <c r="M3480" s="25"/>
      <c r="N3480" s="31"/>
      <c r="O3480" s="30"/>
      <c r="V3480" s="12"/>
      <c r="W3480" s="12"/>
      <c r="X3480" s="14"/>
      <c r="AB3480" s="25"/>
      <c r="AC3480" s="12"/>
      <c r="AD3480" s="12"/>
      <c r="AK3480" s="12"/>
      <c r="AL3480" s="30"/>
      <c r="AM3480" s="32"/>
      <c r="AQ3480" s="12"/>
      <c r="AR3480" s="12"/>
      <c r="AS3480" s="12"/>
      <c r="AZ3480" s="49"/>
      <c r="BA3480" s="30"/>
      <c r="BB3480" s="12"/>
      <c r="BF3480" s="12"/>
      <c r="BG3480" s="12"/>
      <c r="BH3480" s="12"/>
      <c r="BO3480" s="7"/>
      <c r="BP3480" s="7"/>
      <c r="BQ3480" s="7"/>
      <c r="BU3480" s="7"/>
      <c r="BV3480" s="7"/>
      <c r="BW3480" s="7"/>
      <c r="CD3480" s="7"/>
      <c r="CE3480" s="7"/>
      <c r="CF3480" s="7"/>
      <c r="CJ3480" s="7"/>
      <c r="CK3480" s="7"/>
      <c r="CL3480" s="7"/>
    </row>
    <row r="3481" spans="1:90">
      <c r="A3481" s="11"/>
      <c r="B3481" s="373"/>
      <c r="C3481" s="373"/>
      <c r="D3481" s="373"/>
      <c r="E3481" s="13"/>
      <c r="F3481" s="11"/>
      <c r="G3481" s="25"/>
      <c r="H3481" s="31"/>
      <c r="I3481" s="30"/>
      <c r="M3481" s="25"/>
      <c r="N3481" s="31"/>
      <c r="O3481" s="30"/>
      <c r="V3481" s="12"/>
      <c r="W3481" s="12"/>
      <c r="X3481" s="14"/>
      <c r="AB3481" s="25"/>
      <c r="AC3481" s="12"/>
      <c r="AD3481" s="12"/>
      <c r="AK3481" s="12"/>
      <c r="AL3481" s="30"/>
      <c r="AM3481" s="32"/>
      <c r="AQ3481" s="12"/>
      <c r="AR3481" s="12"/>
      <c r="AS3481" s="12"/>
      <c r="AZ3481" s="49"/>
      <c r="BA3481" s="30"/>
      <c r="BB3481" s="12"/>
      <c r="BF3481" s="12"/>
      <c r="BG3481" s="12"/>
      <c r="BH3481" s="12"/>
      <c r="BO3481" s="7"/>
      <c r="BP3481" s="7"/>
      <c r="BQ3481" s="7"/>
      <c r="BU3481" s="7"/>
      <c r="BV3481" s="7"/>
      <c r="BW3481" s="7"/>
      <c r="CD3481" s="7"/>
      <c r="CE3481" s="7"/>
      <c r="CF3481" s="7"/>
      <c r="CJ3481" s="7"/>
      <c r="CK3481" s="7"/>
      <c r="CL3481" s="7"/>
    </row>
    <row r="3482" spans="1:90">
      <c r="A3482" s="11"/>
      <c r="B3482" s="373"/>
      <c r="C3482" s="373"/>
      <c r="D3482" s="373"/>
      <c r="E3482" s="13"/>
      <c r="F3482" s="11"/>
      <c r="G3482" s="25"/>
      <c r="H3482" s="31"/>
      <c r="I3482" s="30"/>
      <c r="M3482" s="25"/>
      <c r="N3482" s="31"/>
      <c r="O3482" s="30"/>
      <c r="V3482" s="12"/>
      <c r="W3482" s="12"/>
      <c r="X3482" s="14"/>
      <c r="AB3482" s="25"/>
      <c r="AC3482" s="12"/>
      <c r="AD3482" s="12"/>
      <c r="AK3482" s="12"/>
      <c r="AL3482" s="30"/>
      <c r="AM3482" s="32"/>
      <c r="AQ3482" s="12"/>
      <c r="AR3482" s="12"/>
      <c r="AS3482" s="12"/>
      <c r="AZ3482" s="49"/>
      <c r="BA3482" s="30"/>
      <c r="BB3482" s="12"/>
      <c r="BF3482" s="12"/>
      <c r="BG3482" s="12"/>
      <c r="BH3482" s="12"/>
      <c r="BO3482" s="7"/>
      <c r="BP3482" s="7"/>
      <c r="BQ3482" s="7"/>
      <c r="BU3482" s="7"/>
      <c r="BV3482" s="7"/>
      <c r="BW3482" s="7"/>
      <c r="CD3482" s="7"/>
      <c r="CE3482" s="7"/>
      <c r="CF3482" s="7"/>
      <c r="CJ3482" s="7"/>
      <c r="CK3482" s="7"/>
      <c r="CL3482" s="7"/>
    </row>
    <row r="3483" spans="1:90">
      <c r="A3483" s="11"/>
      <c r="B3483" s="373"/>
      <c r="C3483" s="373"/>
      <c r="D3483" s="373"/>
      <c r="E3483" s="13"/>
      <c r="F3483" s="11"/>
      <c r="G3483" s="25"/>
      <c r="H3483" s="31"/>
      <c r="I3483" s="30"/>
      <c r="M3483" s="25"/>
      <c r="N3483" s="31"/>
      <c r="O3483" s="30"/>
      <c r="V3483" s="12"/>
      <c r="W3483" s="12"/>
      <c r="X3483" s="14"/>
      <c r="AB3483" s="25"/>
      <c r="AC3483" s="12"/>
      <c r="AD3483" s="12"/>
      <c r="AK3483" s="12"/>
      <c r="AL3483" s="30"/>
      <c r="AM3483" s="32"/>
      <c r="AQ3483" s="12"/>
      <c r="AR3483" s="12"/>
      <c r="AS3483" s="12"/>
      <c r="AZ3483" s="49"/>
      <c r="BA3483" s="30"/>
      <c r="BB3483" s="12"/>
      <c r="BF3483" s="12"/>
      <c r="BG3483" s="12"/>
      <c r="BH3483" s="12"/>
      <c r="BO3483" s="7"/>
      <c r="BP3483" s="7"/>
      <c r="BQ3483" s="7"/>
      <c r="BU3483" s="7"/>
      <c r="BV3483" s="7"/>
      <c r="BW3483" s="7"/>
      <c r="CD3483" s="7"/>
      <c r="CE3483" s="7"/>
      <c r="CF3483" s="7"/>
      <c r="CJ3483" s="7"/>
      <c r="CK3483" s="7"/>
      <c r="CL3483" s="7"/>
    </row>
    <row r="3484" spans="1:90">
      <c r="A3484" s="11"/>
      <c r="B3484" s="373"/>
      <c r="C3484" s="373"/>
      <c r="D3484" s="373"/>
      <c r="E3484" s="13"/>
      <c r="F3484" s="11"/>
      <c r="G3484" s="25"/>
      <c r="H3484" s="31"/>
      <c r="I3484" s="30"/>
      <c r="M3484" s="25"/>
      <c r="N3484" s="31"/>
      <c r="O3484" s="30"/>
      <c r="V3484" s="12"/>
      <c r="W3484" s="12"/>
      <c r="X3484" s="14"/>
      <c r="AB3484" s="25"/>
      <c r="AC3484" s="12"/>
      <c r="AD3484" s="12"/>
      <c r="AK3484" s="12"/>
      <c r="AL3484" s="30"/>
      <c r="AM3484" s="32"/>
      <c r="AQ3484" s="12"/>
      <c r="AR3484" s="12"/>
      <c r="AS3484" s="12"/>
      <c r="AZ3484" s="49"/>
      <c r="BA3484" s="30"/>
      <c r="BB3484" s="12"/>
      <c r="BF3484" s="12"/>
      <c r="BG3484" s="12"/>
      <c r="BH3484" s="12"/>
      <c r="BO3484" s="7"/>
      <c r="BP3484" s="7"/>
      <c r="BQ3484" s="7"/>
      <c r="BU3484" s="7"/>
      <c r="BV3484" s="7"/>
      <c r="BW3484" s="7"/>
      <c r="CD3484" s="7"/>
      <c r="CE3484" s="7"/>
      <c r="CF3484" s="7"/>
      <c r="CJ3484" s="7"/>
      <c r="CK3484" s="7"/>
      <c r="CL3484" s="7"/>
    </row>
    <row r="3485" spans="1:90">
      <c r="A3485" s="11"/>
      <c r="B3485" s="373"/>
      <c r="C3485" s="373"/>
      <c r="D3485" s="373"/>
      <c r="E3485" s="13"/>
      <c r="F3485" s="11"/>
      <c r="G3485" s="25"/>
      <c r="H3485" s="31"/>
      <c r="I3485" s="30"/>
      <c r="M3485" s="25"/>
      <c r="N3485" s="31"/>
      <c r="O3485" s="30"/>
      <c r="V3485" s="12"/>
      <c r="W3485" s="12"/>
      <c r="X3485" s="14"/>
      <c r="AB3485" s="25"/>
      <c r="AC3485" s="12"/>
      <c r="AD3485" s="12"/>
      <c r="AK3485" s="12"/>
      <c r="AL3485" s="30"/>
      <c r="AM3485" s="32"/>
      <c r="AQ3485" s="12"/>
      <c r="AR3485" s="12"/>
      <c r="AS3485" s="12"/>
      <c r="AZ3485" s="49"/>
      <c r="BA3485" s="30"/>
      <c r="BB3485" s="12"/>
      <c r="BF3485" s="12"/>
      <c r="BG3485" s="12"/>
      <c r="BH3485" s="12"/>
      <c r="BO3485" s="7"/>
      <c r="BP3485" s="7"/>
      <c r="BQ3485" s="7"/>
      <c r="BU3485" s="7"/>
      <c r="BV3485" s="7"/>
      <c r="BW3485" s="7"/>
      <c r="CD3485" s="7"/>
      <c r="CE3485" s="7"/>
      <c r="CF3485" s="7"/>
      <c r="CJ3485" s="7"/>
      <c r="CK3485" s="7"/>
      <c r="CL3485" s="7"/>
    </row>
    <row r="3486" spans="1:90">
      <c r="A3486" s="11"/>
      <c r="B3486" s="373"/>
      <c r="C3486" s="373"/>
      <c r="D3486" s="373"/>
      <c r="E3486" s="13"/>
      <c r="F3486" s="11"/>
      <c r="G3486" s="25"/>
      <c r="H3486" s="31"/>
      <c r="I3486" s="30"/>
      <c r="M3486" s="25"/>
      <c r="N3486" s="31"/>
      <c r="O3486" s="30"/>
      <c r="V3486" s="12"/>
      <c r="W3486" s="12"/>
      <c r="X3486" s="14"/>
      <c r="AB3486" s="25"/>
      <c r="AC3486" s="12"/>
      <c r="AD3486" s="12"/>
      <c r="AK3486" s="12"/>
      <c r="AL3486" s="30"/>
      <c r="AM3486" s="32"/>
      <c r="AQ3486" s="12"/>
      <c r="AR3486" s="12"/>
      <c r="AS3486" s="12"/>
      <c r="AZ3486" s="49"/>
      <c r="BA3486" s="30"/>
      <c r="BB3486" s="12"/>
      <c r="BF3486" s="12"/>
      <c r="BG3486" s="12"/>
      <c r="BH3486" s="12"/>
      <c r="BO3486" s="7"/>
      <c r="BP3486" s="7"/>
      <c r="BQ3486" s="7"/>
      <c r="BU3486" s="7"/>
      <c r="BV3486" s="7"/>
      <c r="BW3486" s="7"/>
      <c r="CD3486" s="7"/>
      <c r="CE3486" s="7"/>
      <c r="CF3486" s="7"/>
      <c r="CJ3486" s="7"/>
      <c r="CK3486" s="7"/>
      <c r="CL3486" s="7"/>
    </row>
    <row r="3487" spans="1:90">
      <c r="A3487" s="11"/>
      <c r="B3487" s="373"/>
      <c r="C3487" s="373"/>
      <c r="D3487" s="373"/>
      <c r="E3487" s="13"/>
      <c r="F3487" s="11"/>
      <c r="G3487" s="25"/>
      <c r="H3487" s="31"/>
      <c r="I3487" s="30"/>
      <c r="M3487" s="25"/>
      <c r="N3487" s="31"/>
      <c r="O3487" s="30"/>
      <c r="V3487" s="12"/>
      <c r="W3487" s="12"/>
      <c r="X3487" s="14"/>
      <c r="AB3487" s="25"/>
      <c r="AC3487" s="12"/>
      <c r="AD3487" s="12"/>
      <c r="AK3487" s="12"/>
      <c r="AL3487" s="30"/>
      <c r="AM3487" s="32"/>
      <c r="AQ3487" s="12"/>
      <c r="AR3487" s="12"/>
      <c r="AS3487" s="12"/>
      <c r="AZ3487" s="49"/>
      <c r="BA3487" s="30"/>
      <c r="BB3487" s="12"/>
      <c r="BF3487" s="12"/>
      <c r="BG3487" s="12"/>
      <c r="BH3487" s="12"/>
      <c r="BO3487" s="7"/>
      <c r="BP3487" s="7"/>
      <c r="BQ3487" s="7"/>
      <c r="BU3487" s="7"/>
      <c r="BV3487" s="7"/>
      <c r="BW3487" s="7"/>
      <c r="CD3487" s="7"/>
      <c r="CE3487" s="7"/>
      <c r="CF3487" s="7"/>
      <c r="CJ3487" s="7"/>
      <c r="CK3487" s="7"/>
      <c r="CL3487" s="7"/>
    </row>
    <row r="3488" spans="1:90">
      <c r="A3488" s="11"/>
      <c r="B3488" s="373"/>
      <c r="C3488" s="373"/>
      <c r="D3488" s="373"/>
      <c r="E3488" s="13"/>
      <c r="F3488" s="11"/>
      <c r="G3488" s="25"/>
      <c r="H3488" s="31"/>
      <c r="I3488" s="30"/>
      <c r="M3488" s="25"/>
      <c r="N3488" s="31"/>
      <c r="O3488" s="30"/>
      <c r="V3488" s="12"/>
      <c r="W3488" s="12"/>
      <c r="X3488" s="14"/>
      <c r="AB3488" s="25"/>
      <c r="AC3488" s="12"/>
      <c r="AD3488" s="12"/>
      <c r="AK3488" s="12"/>
      <c r="AL3488" s="30"/>
      <c r="AM3488" s="32"/>
      <c r="AQ3488" s="12"/>
      <c r="AR3488" s="12"/>
      <c r="AS3488" s="12"/>
      <c r="AZ3488" s="49"/>
      <c r="BA3488" s="30"/>
      <c r="BB3488" s="12"/>
      <c r="BF3488" s="12"/>
      <c r="BG3488" s="12"/>
      <c r="BH3488" s="12"/>
      <c r="BO3488" s="7"/>
      <c r="BP3488" s="7"/>
      <c r="BQ3488" s="7"/>
      <c r="BU3488" s="7"/>
      <c r="BV3488" s="7"/>
      <c r="BW3488" s="7"/>
      <c r="CD3488" s="7"/>
      <c r="CE3488" s="7"/>
      <c r="CF3488" s="7"/>
      <c r="CJ3488" s="7"/>
      <c r="CK3488" s="7"/>
      <c r="CL3488" s="7"/>
    </row>
    <row r="3489" spans="1:90">
      <c r="A3489" s="11"/>
      <c r="B3489" s="373"/>
      <c r="C3489" s="373"/>
      <c r="D3489" s="373"/>
      <c r="E3489" s="13"/>
      <c r="F3489" s="11"/>
      <c r="G3489" s="25"/>
      <c r="H3489" s="31"/>
      <c r="I3489" s="30"/>
      <c r="M3489" s="25"/>
      <c r="N3489" s="31"/>
      <c r="O3489" s="30"/>
      <c r="V3489" s="12"/>
      <c r="W3489" s="12"/>
      <c r="X3489" s="14"/>
      <c r="AB3489" s="25"/>
      <c r="AC3489" s="12"/>
      <c r="AD3489" s="12"/>
      <c r="AK3489" s="12"/>
      <c r="AL3489" s="30"/>
      <c r="AM3489" s="32"/>
      <c r="AQ3489" s="12"/>
      <c r="AR3489" s="12"/>
      <c r="AS3489" s="12"/>
      <c r="AZ3489" s="49"/>
      <c r="BA3489" s="30"/>
      <c r="BB3489" s="12"/>
      <c r="BF3489" s="12"/>
      <c r="BG3489" s="12"/>
      <c r="BH3489" s="12"/>
      <c r="BO3489" s="7"/>
      <c r="BP3489" s="7"/>
      <c r="BQ3489" s="7"/>
      <c r="BU3489" s="7"/>
      <c r="BV3489" s="7"/>
      <c r="BW3489" s="7"/>
      <c r="CD3489" s="7"/>
      <c r="CE3489" s="7"/>
      <c r="CF3489" s="7"/>
      <c r="CJ3489" s="7"/>
      <c r="CK3489" s="7"/>
      <c r="CL3489" s="7"/>
    </row>
    <row r="3490" spans="1:90">
      <c r="A3490" s="11"/>
      <c r="B3490" s="373"/>
      <c r="C3490" s="373"/>
      <c r="D3490" s="373"/>
      <c r="E3490" s="13"/>
      <c r="F3490" s="11"/>
      <c r="G3490" s="25"/>
      <c r="H3490" s="31"/>
      <c r="I3490" s="30"/>
      <c r="M3490" s="25"/>
      <c r="N3490" s="31"/>
      <c r="O3490" s="30"/>
      <c r="V3490" s="12"/>
      <c r="W3490" s="12"/>
      <c r="X3490" s="14"/>
      <c r="AB3490" s="25"/>
      <c r="AC3490" s="12"/>
      <c r="AD3490" s="12"/>
      <c r="AK3490" s="12"/>
      <c r="AL3490" s="30"/>
      <c r="AM3490" s="32"/>
      <c r="AQ3490" s="12"/>
      <c r="AR3490" s="12"/>
      <c r="AS3490" s="12"/>
      <c r="AZ3490" s="49"/>
      <c r="BA3490" s="30"/>
      <c r="BB3490" s="12"/>
      <c r="BF3490" s="12"/>
      <c r="BG3490" s="12"/>
      <c r="BH3490" s="12"/>
      <c r="BO3490" s="7"/>
      <c r="BP3490" s="7"/>
      <c r="BQ3490" s="7"/>
      <c r="BU3490" s="7"/>
      <c r="BV3490" s="7"/>
      <c r="BW3490" s="7"/>
      <c r="CD3490" s="7"/>
      <c r="CE3490" s="7"/>
      <c r="CF3490" s="7"/>
      <c r="CJ3490" s="7"/>
      <c r="CK3490" s="7"/>
      <c r="CL3490" s="7"/>
    </row>
    <row r="3491" spans="1:90">
      <c r="A3491" s="11"/>
      <c r="B3491" s="373"/>
      <c r="C3491" s="373"/>
      <c r="D3491" s="373"/>
      <c r="E3491" s="13"/>
      <c r="F3491" s="11"/>
      <c r="G3491" s="25"/>
      <c r="H3491" s="31"/>
      <c r="I3491" s="30"/>
      <c r="M3491" s="25"/>
      <c r="N3491" s="31"/>
      <c r="O3491" s="30"/>
      <c r="V3491" s="12"/>
      <c r="W3491" s="12"/>
      <c r="X3491" s="14"/>
      <c r="AB3491" s="25"/>
      <c r="AC3491" s="12"/>
      <c r="AD3491" s="12"/>
      <c r="AK3491" s="12"/>
      <c r="AL3491" s="30"/>
      <c r="AM3491" s="32"/>
      <c r="AQ3491" s="12"/>
      <c r="AR3491" s="12"/>
      <c r="AS3491" s="12"/>
      <c r="AZ3491" s="49"/>
      <c r="BA3491" s="30"/>
      <c r="BB3491" s="12"/>
      <c r="BF3491" s="12"/>
      <c r="BG3491" s="12"/>
      <c r="BH3491" s="12"/>
      <c r="BO3491" s="7"/>
      <c r="BP3491" s="7"/>
      <c r="BQ3491" s="7"/>
      <c r="BU3491" s="7"/>
      <c r="BV3491" s="7"/>
      <c r="BW3491" s="7"/>
      <c r="CD3491" s="7"/>
      <c r="CE3491" s="7"/>
      <c r="CF3491" s="7"/>
      <c r="CJ3491" s="7"/>
      <c r="CK3491" s="7"/>
      <c r="CL3491" s="7"/>
    </row>
    <row r="3492" spans="1:90">
      <c r="A3492" s="11"/>
      <c r="B3492" s="373"/>
      <c r="C3492" s="373"/>
      <c r="D3492" s="373"/>
      <c r="E3492" s="13"/>
      <c r="F3492" s="11"/>
      <c r="G3492" s="25"/>
      <c r="H3492" s="31"/>
      <c r="I3492" s="30"/>
      <c r="M3492" s="25"/>
      <c r="N3492" s="31"/>
      <c r="O3492" s="30"/>
      <c r="V3492" s="12"/>
      <c r="W3492" s="12"/>
      <c r="X3492" s="14"/>
      <c r="AB3492" s="25"/>
      <c r="AC3492" s="12"/>
      <c r="AD3492" s="12"/>
      <c r="AK3492" s="12"/>
      <c r="AL3492" s="30"/>
      <c r="AM3492" s="32"/>
      <c r="AQ3492" s="12"/>
      <c r="AR3492" s="12"/>
      <c r="AS3492" s="12"/>
      <c r="AZ3492" s="49"/>
      <c r="BA3492" s="30"/>
      <c r="BB3492" s="12"/>
      <c r="BF3492" s="12"/>
      <c r="BG3492" s="12"/>
      <c r="BH3492" s="12"/>
      <c r="BO3492" s="7"/>
      <c r="BP3492" s="7"/>
      <c r="BQ3492" s="7"/>
      <c r="BU3492" s="7"/>
      <c r="BV3492" s="7"/>
      <c r="BW3492" s="7"/>
      <c r="CD3492" s="7"/>
      <c r="CE3492" s="7"/>
      <c r="CF3492" s="7"/>
      <c r="CJ3492" s="7"/>
      <c r="CK3492" s="7"/>
      <c r="CL3492" s="7"/>
    </row>
    <row r="3493" spans="1:90">
      <c r="A3493" s="11"/>
      <c r="B3493" s="373"/>
      <c r="C3493" s="373"/>
      <c r="D3493" s="373"/>
      <c r="E3493" s="13"/>
      <c r="F3493" s="11"/>
      <c r="G3493" s="25"/>
      <c r="H3493" s="31"/>
      <c r="I3493" s="30"/>
      <c r="M3493" s="25"/>
      <c r="N3493" s="31"/>
      <c r="O3493" s="30"/>
      <c r="V3493" s="12"/>
      <c r="W3493" s="12"/>
      <c r="X3493" s="14"/>
      <c r="AB3493" s="25"/>
      <c r="AC3493" s="12"/>
      <c r="AD3493" s="12"/>
      <c r="AK3493" s="12"/>
      <c r="AL3493" s="30"/>
      <c r="AM3493" s="32"/>
      <c r="AQ3493" s="12"/>
      <c r="AR3493" s="12"/>
      <c r="AS3493" s="12"/>
      <c r="AZ3493" s="49"/>
      <c r="BA3493" s="30"/>
      <c r="BB3493" s="12"/>
      <c r="BF3493" s="12"/>
      <c r="BG3493" s="12"/>
      <c r="BH3493" s="12"/>
      <c r="BO3493" s="7"/>
      <c r="BP3493" s="7"/>
      <c r="BQ3493" s="7"/>
      <c r="BU3493" s="7"/>
      <c r="BV3493" s="7"/>
      <c r="BW3493" s="7"/>
      <c r="CD3493" s="7"/>
      <c r="CE3493" s="7"/>
      <c r="CF3493" s="7"/>
      <c r="CJ3493" s="7"/>
      <c r="CK3493" s="7"/>
      <c r="CL3493" s="7"/>
    </row>
    <row r="3494" spans="1:90">
      <c r="A3494" s="11"/>
      <c r="B3494" s="373"/>
      <c r="C3494" s="373"/>
      <c r="D3494" s="373"/>
      <c r="E3494" s="13"/>
      <c r="F3494" s="11"/>
      <c r="G3494" s="25"/>
      <c r="H3494" s="31"/>
      <c r="I3494" s="30"/>
      <c r="M3494" s="25"/>
      <c r="N3494" s="31"/>
      <c r="O3494" s="30"/>
      <c r="V3494" s="12"/>
      <c r="W3494" s="12"/>
      <c r="X3494" s="14"/>
      <c r="AB3494" s="25"/>
      <c r="AC3494" s="12"/>
      <c r="AD3494" s="12"/>
      <c r="AK3494" s="12"/>
      <c r="AL3494" s="30"/>
      <c r="AM3494" s="32"/>
      <c r="AQ3494" s="12"/>
      <c r="AR3494" s="12"/>
      <c r="AS3494" s="12"/>
      <c r="AZ3494" s="49"/>
      <c r="BA3494" s="30"/>
      <c r="BB3494" s="12"/>
      <c r="BF3494" s="12"/>
      <c r="BG3494" s="12"/>
      <c r="BH3494" s="12"/>
      <c r="BO3494" s="7"/>
      <c r="BP3494" s="7"/>
      <c r="BQ3494" s="7"/>
      <c r="BU3494" s="7"/>
      <c r="BV3494" s="7"/>
      <c r="BW3494" s="7"/>
      <c r="CD3494" s="7"/>
      <c r="CE3494" s="7"/>
      <c r="CF3494" s="7"/>
      <c r="CJ3494" s="7"/>
      <c r="CK3494" s="7"/>
      <c r="CL3494" s="7"/>
    </row>
    <row r="3495" spans="1:90">
      <c r="A3495" s="11"/>
      <c r="B3495" s="373"/>
      <c r="C3495" s="373"/>
      <c r="D3495" s="373"/>
      <c r="E3495" s="13"/>
      <c r="F3495" s="11"/>
      <c r="G3495" s="25"/>
      <c r="H3495" s="31"/>
      <c r="I3495" s="30"/>
      <c r="M3495" s="25"/>
      <c r="N3495" s="31"/>
      <c r="O3495" s="30"/>
      <c r="V3495" s="12"/>
      <c r="W3495" s="12"/>
      <c r="X3495" s="14"/>
      <c r="AB3495" s="25"/>
      <c r="AC3495" s="12"/>
      <c r="AD3495" s="12"/>
      <c r="AK3495" s="12"/>
      <c r="AL3495" s="30"/>
      <c r="AM3495" s="32"/>
      <c r="AQ3495" s="12"/>
      <c r="AR3495" s="12"/>
      <c r="AS3495" s="12"/>
      <c r="AZ3495" s="49"/>
      <c r="BA3495" s="30"/>
      <c r="BB3495" s="12"/>
      <c r="BF3495" s="12"/>
      <c r="BG3495" s="12"/>
      <c r="BH3495" s="12"/>
      <c r="BO3495" s="7"/>
      <c r="BP3495" s="7"/>
      <c r="BQ3495" s="7"/>
      <c r="BU3495" s="7"/>
      <c r="BV3495" s="7"/>
      <c r="BW3495" s="7"/>
      <c r="CD3495" s="7"/>
      <c r="CE3495" s="7"/>
      <c r="CF3495" s="7"/>
      <c r="CJ3495" s="7"/>
      <c r="CK3495" s="7"/>
      <c r="CL3495" s="7"/>
    </row>
    <row r="3496" spans="1:90">
      <c r="A3496" s="11"/>
      <c r="B3496" s="373"/>
      <c r="C3496" s="373"/>
      <c r="D3496" s="373"/>
      <c r="E3496" s="13"/>
      <c r="F3496" s="11"/>
      <c r="G3496" s="25"/>
      <c r="H3496" s="31"/>
      <c r="I3496" s="30"/>
      <c r="M3496" s="25"/>
      <c r="N3496" s="31"/>
      <c r="O3496" s="30"/>
      <c r="V3496" s="12"/>
      <c r="W3496" s="12"/>
      <c r="X3496" s="14"/>
      <c r="AB3496" s="25"/>
      <c r="AC3496" s="12"/>
      <c r="AD3496" s="12"/>
      <c r="AK3496" s="12"/>
      <c r="AL3496" s="30"/>
      <c r="AM3496" s="32"/>
      <c r="AQ3496" s="12"/>
      <c r="AR3496" s="12"/>
      <c r="AS3496" s="12"/>
      <c r="AZ3496" s="49"/>
      <c r="BA3496" s="30"/>
      <c r="BB3496" s="12"/>
      <c r="BF3496" s="12"/>
      <c r="BG3496" s="12"/>
      <c r="BH3496" s="12"/>
      <c r="BO3496" s="7"/>
      <c r="BP3496" s="7"/>
      <c r="BQ3496" s="7"/>
      <c r="BU3496" s="7"/>
      <c r="BV3496" s="7"/>
      <c r="BW3496" s="7"/>
      <c r="CD3496" s="7"/>
      <c r="CE3496" s="7"/>
      <c r="CF3496" s="7"/>
      <c r="CJ3496" s="7"/>
      <c r="CK3496" s="7"/>
      <c r="CL3496" s="7"/>
    </row>
    <row r="3497" spans="1:90">
      <c r="A3497" s="11"/>
      <c r="B3497" s="373"/>
      <c r="C3497" s="373"/>
      <c r="D3497" s="373"/>
      <c r="E3497" s="13"/>
      <c r="F3497" s="11"/>
      <c r="G3497" s="25"/>
      <c r="H3497" s="31"/>
      <c r="I3497" s="30"/>
      <c r="M3497" s="25"/>
      <c r="N3497" s="31"/>
      <c r="O3497" s="30"/>
      <c r="V3497" s="12"/>
      <c r="W3497" s="12"/>
      <c r="X3497" s="14"/>
      <c r="AB3497" s="25"/>
      <c r="AC3497" s="12"/>
      <c r="AD3497" s="12"/>
      <c r="AK3497" s="12"/>
      <c r="AL3497" s="30"/>
      <c r="AM3497" s="32"/>
      <c r="AQ3497" s="12"/>
      <c r="AR3497" s="12"/>
      <c r="AS3497" s="12"/>
      <c r="AZ3497" s="49"/>
      <c r="BA3497" s="30"/>
      <c r="BB3497" s="12"/>
      <c r="BF3497" s="12"/>
      <c r="BG3497" s="12"/>
      <c r="BH3497" s="12"/>
      <c r="BO3497" s="7"/>
      <c r="BP3497" s="7"/>
      <c r="BQ3497" s="7"/>
      <c r="BU3497" s="7"/>
      <c r="BV3497" s="7"/>
      <c r="BW3497" s="7"/>
      <c r="CD3497" s="7"/>
      <c r="CE3497" s="7"/>
      <c r="CF3497" s="7"/>
      <c r="CJ3497" s="7"/>
      <c r="CK3497" s="7"/>
      <c r="CL3497" s="7"/>
    </row>
    <row r="3498" spans="1:90">
      <c r="A3498" s="11"/>
      <c r="B3498" s="373"/>
      <c r="C3498" s="373"/>
      <c r="D3498" s="373"/>
      <c r="E3498" s="13"/>
      <c r="F3498" s="11"/>
      <c r="G3498" s="25"/>
      <c r="H3498" s="31"/>
      <c r="I3498" s="30"/>
      <c r="M3498" s="25"/>
      <c r="N3498" s="31"/>
      <c r="O3498" s="30"/>
      <c r="V3498" s="12"/>
      <c r="W3498" s="12"/>
      <c r="X3498" s="14"/>
      <c r="AB3498" s="25"/>
      <c r="AC3498" s="12"/>
      <c r="AD3498" s="12"/>
      <c r="AK3498" s="12"/>
      <c r="AL3498" s="30"/>
      <c r="AM3498" s="32"/>
      <c r="AQ3498" s="12"/>
      <c r="AR3498" s="12"/>
      <c r="AS3498" s="12"/>
      <c r="AZ3498" s="49"/>
      <c r="BA3498" s="30"/>
      <c r="BB3498" s="12"/>
      <c r="BF3498" s="12"/>
      <c r="BG3498" s="12"/>
      <c r="BH3498" s="12"/>
      <c r="BO3498" s="7"/>
      <c r="BP3498" s="7"/>
      <c r="BQ3498" s="7"/>
      <c r="BU3498" s="7"/>
      <c r="BV3498" s="7"/>
      <c r="BW3498" s="7"/>
      <c r="CD3498" s="7"/>
      <c r="CE3498" s="7"/>
      <c r="CF3498" s="7"/>
      <c r="CJ3498" s="7"/>
      <c r="CK3498" s="7"/>
      <c r="CL3498" s="7"/>
    </row>
    <row r="3499" spans="1:90">
      <c r="A3499" s="11"/>
      <c r="B3499" s="373"/>
      <c r="C3499" s="373"/>
      <c r="D3499" s="373"/>
      <c r="E3499" s="13"/>
      <c r="F3499" s="11"/>
      <c r="G3499" s="25"/>
      <c r="H3499" s="31"/>
      <c r="I3499" s="30"/>
      <c r="M3499" s="25"/>
      <c r="N3499" s="31"/>
      <c r="O3499" s="30"/>
      <c r="V3499" s="12"/>
      <c r="W3499" s="12"/>
      <c r="X3499" s="14"/>
      <c r="AB3499" s="25"/>
      <c r="AC3499" s="12"/>
      <c r="AD3499" s="12"/>
      <c r="AK3499" s="12"/>
      <c r="AL3499" s="30"/>
      <c r="AM3499" s="32"/>
      <c r="AQ3499" s="12"/>
      <c r="AR3499" s="12"/>
      <c r="AS3499" s="12"/>
      <c r="AZ3499" s="49"/>
      <c r="BA3499" s="30"/>
      <c r="BB3499" s="12"/>
      <c r="BF3499" s="12"/>
      <c r="BG3499" s="12"/>
      <c r="BH3499" s="12"/>
      <c r="BO3499" s="7"/>
      <c r="BP3499" s="7"/>
      <c r="BQ3499" s="7"/>
      <c r="BU3499" s="7"/>
      <c r="BV3499" s="7"/>
      <c r="BW3499" s="7"/>
      <c r="CD3499" s="7"/>
      <c r="CE3499" s="7"/>
      <c r="CF3499" s="7"/>
      <c r="CJ3499" s="7"/>
      <c r="CK3499" s="7"/>
      <c r="CL3499" s="7"/>
    </row>
    <row r="3500" spans="1:90">
      <c r="A3500" s="11"/>
      <c r="B3500" s="373"/>
      <c r="C3500" s="373"/>
      <c r="D3500" s="373"/>
      <c r="E3500" s="13"/>
      <c r="F3500" s="11"/>
      <c r="G3500" s="25"/>
      <c r="H3500" s="31"/>
      <c r="I3500" s="30"/>
      <c r="M3500" s="25"/>
      <c r="N3500" s="31"/>
      <c r="O3500" s="30"/>
      <c r="V3500" s="12"/>
      <c r="W3500" s="12"/>
      <c r="X3500" s="14"/>
      <c r="AB3500" s="25"/>
      <c r="AC3500" s="12"/>
      <c r="AD3500" s="12"/>
      <c r="AK3500" s="12"/>
      <c r="AL3500" s="30"/>
      <c r="AM3500" s="32"/>
      <c r="AQ3500" s="12"/>
      <c r="AR3500" s="12"/>
      <c r="AS3500" s="12"/>
      <c r="AZ3500" s="49"/>
      <c r="BA3500" s="30"/>
      <c r="BB3500" s="12"/>
      <c r="BF3500" s="12"/>
      <c r="BG3500" s="12"/>
      <c r="BH3500" s="12"/>
      <c r="BO3500" s="7"/>
      <c r="BP3500" s="7"/>
      <c r="BQ3500" s="7"/>
      <c r="BU3500" s="7"/>
      <c r="BV3500" s="7"/>
      <c r="BW3500" s="7"/>
      <c r="CD3500" s="7"/>
      <c r="CE3500" s="7"/>
      <c r="CF3500" s="7"/>
      <c r="CJ3500" s="7"/>
      <c r="CK3500" s="7"/>
      <c r="CL3500" s="7"/>
    </row>
    <row r="3501" spans="1:90">
      <c r="A3501" s="11"/>
      <c r="B3501" s="373"/>
      <c r="C3501" s="373"/>
      <c r="D3501" s="373"/>
      <c r="E3501" s="13"/>
      <c r="F3501" s="11"/>
      <c r="G3501" s="25"/>
      <c r="H3501" s="31"/>
      <c r="I3501" s="30"/>
      <c r="M3501" s="25"/>
      <c r="N3501" s="31"/>
      <c r="O3501" s="30"/>
      <c r="V3501" s="12"/>
      <c r="W3501" s="12"/>
      <c r="X3501" s="14"/>
      <c r="AB3501" s="25"/>
      <c r="AC3501" s="12"/>
      <c r="AD3501" s="12"/>
      <c r="AK3501" s="12"/>
      <c r="AL3501" s="30"/>
      <c r="AM3501" s="32"/>
      <c r="AQ3501" s="12"/>
      <c r="AR3501" s="12"/>
      <c r="AS3501" s="12"/>
      <c r="AZ3501" s="49"/>
      <c r="BA3501" s="30"/>
      <c r="BB3501" s="12"/>
      <c r="BF3501" s="12"/>
      <c r="BG3501" s="12"/>
      <c r="BH3501" s="12"/>
      <c r="BO3501" s="7"/>
      <c r="BP3501" s="7"/>
      <c r="BQ3501" s="7"/>
      <c r="BU3501" s="7"/>
      <c r="BV3501" s="7"/>
      <c r="BW3501" s="7"/>
      <c r="CD3501" s="7"/>
      <c r="CE3501" s="7"/>
      <c r="CF3501" s="7"/>
      <c r="CJ3501" s="7"/>
      <c r="CK3501" s="7"/>
      <c r="CL3501" s="7"/>
    </row>
    <row r="3502" spans="1:90">
      <c r="A3502" s="11"/>
      <c r="B3502" s="373"/>
      <c r="C3502" s="373"/>
      <c r="D3502" s="373"/>
      <c r="E3502" s="13"/>
      <c r="F3502" s="11"/>
      <c r="G3502" s="25"/>
      <c r="H3502" s="31"/>
      <c r="I3502" s="30"/>
      <c r="M3502" s="25"/>
      <c r="N3502" s="31"/>
      <c r="O3502" s="30"/>
      <c r="V3502" s="12"/>
      <c r="W3502" s="12"/>
      <c r="X3502" s="14"/>
      <c r="AB3502" s="25"/>
      <c r="AC3502" s="12"/>
      <c r="AD3502" s="12"/>
      <c r="AK3502" s="12"/>
      <c r="AL3502" s="30"/>
      <c r="AM3502" s="32"/>
      <c r="AQ3502" s="12"/>
      <c r="AR3502" s="12"/>
      <c r="AS3502" s="12"/>
      <c r="AZ3502" s="49"/>
      <c r="BA3502" s="30"/>
      <c r="BB3502" s="12"/>
      <c r="BF3502" s="12"/>
      <c r="BG3502" s="12"/>
      <c r="BH3502" s="12"/>
      <c r="BO3502" s="7"/>
      <c r="BP3502" s="7"/>
      <c r="BQ3502" s="7"/>
      <c r="BU3502" s="7"/>
      <c r="BV3502" s="7"/>
      <c r="BW3502" s="7"/>
      <c r="CD3502" s="7"/>
      <c r="CE3502" s="7"/>
      <c r="CF3502" s="7"/>
      <c r="CJ3502" s="7"/>
      <c r="CK3502" s="7"/>
      <c r="CL3502" s="7"/>
    </row>
    <row r="3503" spans="1:90">
      <c r="A3503" s="11"/>
      <c r="B3503" s="373"/>
      <c r="C3503" s="373"/>
      <c r="D3503" s="373"/>
      <c r="E3503" s="13"/>
      <c r="F3503" s="11"/>
      <c r="G3503" s="25"/>
      <c r="H3503" s="31"/>
      <c r="I3503" s="30"/>
      <c r="M3503" s="25"/>
      <c r="N3503" s="31"/>
      <c r="O3503" s="30"/>
      <c r="V3503" s="12"/>
      <c r="W3503" s="12"/>
      <c r="X3503" s="14"/>
      <c r="AB3503" s="25"/>
      <c r="AC3503" s="12"/>
      <c r="AD3503" s="12"/>
      <c r="AK3503" s="12"/>
      <c r="AL3503" s="30"/>
      <c r="AM3503" s="32"/>
      <c r="AQ3503" s="12"/>
      <c r="AR3503" s="12"/>
      <c r="AS3503" s="12"/>
      <c r="AZ3503" s="49"/>
      <c r="BA3503" s="30"/>
      <c r="BB3503" s="12"/>
      <c r="BF3503" s="12"/>
      <c r="BG3503" s="12"/>
      <c r="BH3503" s="12"/>
      <c r="BO3503" s="7"/>
      <c r="BP3503" s="7"/>
      <c r="BQ3503" s="7"/>
      <c r="BU3503" s="7"/>
      <c r="BV3503" s="7"/>
      <c r="BW3503" s="7"/>
      <c r="CD3503" s="7"/>
      <c r="CE3503" s="7"/>
      <c r="CF3503" s="7"/>
      <c r="CJ3503" s="7"/>
      <c r="CK3503" s="7"/>
      <c r="CL3503" s="7"/>
    </row>
    <row r="3504" spans="1:90">
      <c r="A3504" s="11"/>
      <c r="B3504" s="373"/>
      <c r="C3504" s="373"/>
      <c r="D3504" s="373"/>
      <c r="E3504" s="13"/>
      <c r="F3504" s="11"/>
      <c r="G3504" s="25"/>
      <c r="H3504" s="31"/>
      <c r="I3504" s="30"/>
      <c r="M3504" s="25"/>
      <c r="N3504" s="31"/>
      <c r="O3504" s="30"/>
      <c r="V3504" s="12"/>
      <c r="W3504" s="12"/>
      <c r="X3504" s="14"/>
      <c r="AB3504" s="25"/>
      <c r="AC3504" s="12"/>
      <c r="AD3504" s="12"/>
      <c r="AK3504" s="12"/>
      <c r="AL3504" s="30"/>
      <c r="AM3504" s="32"/>
      <c r="AQ3504" s="12"/>
      <c r="AR3504" s="12"/>
      <c r="AS3504" s="12"/>
      <c r="AZ3504" s="49"/>
      <c r="BA3504" s="30"/>
      <c r="BB3504" s="12"/>
      <c r="BF3504" s="12"/>
      <c r="BG3504" s="12"/>
      <c r="BH3504" s="12"/>
      <c r="BO3504" s="7"/>
      <c r="BP3504" s="7"/>
      <c r="BQ3504" s="7"/>
      <c r="BU3504" s="7"/>
      <c r="BV3504" s="7"/>
      <c r="BW3504" s="7"/>
      <c r="CD3504" s="7"/>
      <c r="CE3504" s="7"/>
      <c r="CF3504" s="7"/>
      <c r="CJ3504" s="7"/>
      <c r="CK3504" s="7"/>
      <c r="CL3504" s="7"/>
    </row>
    <row r="3505" spans="1:90">
      <c r="A3505" s="11"/>
      <c r="B3505" s="373"/>
      <c r="C3505" s="373"/>
      <c r="D3505" s="373"/>
      <c r="E3505" s="13"/>
      <c r="F3505" s="11"/>
      <c r="G3505" s="25"/>
      <c r="H3505" s="31"/>
      <c r="I3505" s="30"/>
      <c r="M3505" s="25"/>
      <c r="N3505" s="31"/>
      <c r="O3505" s="30"/>
      <c r="V3505" s="12"/>
      <c r="W3505" s="12"/>
      <c r="X3505" s="14"/>
      <c r="AB3505" s="25"/>
      <c r="AC3505" s="12"/>
      <c r="AD3505" s="12"/>
      <c r="AK3505" s="12"/>
      <c r="AL3505" s="30"/>
      <c r="AM3505" s="32"/>
      <c r="AQ3505" s="12"/>
      <c r="AR3505" s="12"/>
      <c r="AS3505" s="12"/>
      <c r="AZ3505" s="49"/>
      <c r="BA3505" s="30"/>
      <c r="BB3505" s="12"/>
      <c r="BF3505" s="12"/>
      <c r="BG3505" s="12"/>
      <c r="BH3505" s="12"/>
      <c r="BO3505" s="7"/>
      <c r="BP3505" s="7"/>
      <c r="BQ3505" s="7"/>
      <c r="BU3505" s="7"/>
      <c r="BV3505" s="7"/>
      <c r="BW3505" s="7"/>
      <c r="CD3505" s="7"/>
      <c r="CE3505" s="7"/>
      <c r="CF3505" s="7"/>
      <c r="CJ3505" s="7"/>
      <c r="CK3505" s="7"/>
      <c r="CL3505" s="7"/>
    </row>
    <row r="3506" spans="1:90">
      <c r="A3506" s="11"/>
      <c r="B3506" s="373"/>
      <c r="C3506" s="373"/>
      <c r="D3506" s="373"/>
      <c r="E3506" s="13"/>
      <c r="F3506" s="11"/>
      <c r="G3506" s="25"/>
      <c r="H3506" s="31"/>
      <c r="I3506" s="30"/>
      <c r="M3506" s="25"/>
      <c r="N3506" s="31"/>
      <c r="O3506" s="30"/>
      <c r="V3506" s="12"/>
      <c r="W3506" s="12"/>
      <c r="X3506" s="14"/>
      <c r="AB3506" s="25"/>
      <c r="AC3506" s="12"/>
      <c r="AD3506" s="12"/>
      <c r="AK3506" s="12"/>
      <c r="AL3506" s="30"/>
      <c r="AM3506" s="32"/>
      <c r="AQ3506" s="12"/>
      <c r="AR3506" s="12"/>
      <c r="AS3506" s="12"/>
      <c r="AZ3506" s="49"/>
      <c r="BA3506" s="30"/>
      <c r="BB3506" s="12"/>
      <c r="BF3506" s="12"/>
      <c r="BG3506" s="12"/>
      <c r="BH3506" s="12"/>
      <c r="BO3506" s="7"/>
      <c r="BP3506" s="7"/>
      <c r="BQ3506" s="7"/>
      <c r="BU3506" s="7"/>
      <c r="BV3506" s="7"/>
      <c r="BW3506" s="7"/>
      <c r="CD3506" s="7"/>
      <c r="CE3506" s="7"/>
      <c r="CF3506" s="7"/>
      <c r="CJ3506" s="7"/>
      <c r="CK3506" s="7"/>
      <c r="CL3506" s="7"/>
    </row>
    <row r="3507" spans="1:90">
      <c r="A3507" s="11"/>
      <c r="B3507" s="373"/>
      <c r="C3507" s="373"/>
      <c r="D3507" s="373"/>
      <c r="E3507" s="13"/>
      <c r="F3507" s="11"/>
      <c r="G3507" s="25"/>
      <c r="H3507" s="31"/>
      <c r="I3507" s="30"/>
      <c r="M3507" s="25"/>
      <c r="N3507" s="31"/>
      <c r="O3507" s="30"/>
      <c r="V3507" s="12"/>
      <c r="W3507" s="12"/>
      <c r="X3507" s="14"/>
      <c r="AB3507" s="25"/>
      <c r="AC3507" s="12"/>
      <c r="AD3507" s="12"/>
      <c r="AK3507" s="12"/>
      <c r="AL3507" s="30"/>
      <c r="AM3507" s="32"/>
      <c r="AQ3507" s="12"/>
      <c r="AR3507" s="12"/>
      <c r="AS3507" s="12"/>
      <c r="AZ3507" s="49"/>
      <c r="BA3507" s="30"/>
      <c r="BB3507" s="12"/>
      <c r="BF3507" s="12"/>
      <c r="BG3507" s="12"/>
      <c r="BH3507" s="12"/>
      <c r="BO3507" s="7"/>
      <c r="BP3507" s="7"/>
      <c r="BQ3507" s="7"/>
      <c r="BU3507" s="7"/>
      <c r="BV3507" s="7"/>
      <c r="BW3507" s="7"/>
      <c r="CD3507" s="7"/>
      <c r="CE3507" s="7"/>
      <c r="CF3507" s="7"/>
      <c r="CJ3507" s="7"/>
      <c r="CK3507" s="7"/>
      <c r="CL3507" s="7"/>
    </row>
    <row r="3508" spans="1:90">
      <c r="A3508" s="11"/>
      <c r="B3508" s="373"/>
      <c r="C3508" s="373"/>
      <c r="D3508" s="373"/>
      <c r="E3508" s="13"/>
      <c r="F3508" s="11"/>
      <c r="G3508" s="25"/>
      <c r="H3508" s="31"/>
      <c r="I3508" s="30"/>
      <c r="M3508" s="25"/>
      <c r="N3508" s="31"/>
      <c r="O3508" s="30"/>
      <c r="V3508" s="12"/>
      <c r="W3508" s="12"/>
      <c r="X3508" s="14"/>
      <c r="AB3508" s="25"/>
      <c r="AC3508" s="12"/>
      <c r="AD3508" s="12"/>
      <c r="AK3508" s="12"/>
      <c r="AL3508" s="30"/>
      <c r="AM3508" s="32"/>
      <c r="AQ3508" s="12"/>
      <c r="AR3508" s="12"/>
      <c r="AS3508" s="12"/>
      <c r="AZ3508" s="49"/>
      <c r="BA3508" s="30"/>
      <c r="BB3508" s="12"/>
      <c r="BF3508" s="12"/>
      <c r="BG3508" s="12"/>
      <c r="BH3508" s="12"/>
      <c r="BO3508" s="7"/>
      <c r="BP3508" s="7"/>
      <c r="BQ3508" s="7"/>
      <c r="BU3508" s="7"/>
      <c r="BV3508" s="7"/>
      <c r="BW3508" s="7"/>
      <c r="CD3508" s="7"/>
      <c r="CE3508" s="7"/>
      <c r="CF3508" s="7"/>
      <c r="CJ3508" s="7"/>
      <c r="CK3508" s="7"/>
      <c r="CL3508" s="7"/>
    </row>
    <row r="3509" spans="1:90">
      <c r="A3509" s="11"/>
      <c r="B3509" s="373"/>
      <c r="C3509" s="373"/>
      <c r="D3509" s="373"/>
      <c r="E3509" s="13"/>
      <c r="F3509" s="11"/>
      <c r="G3509" s="25"/>
      <c r="H3509" s="31"/>
      <c r="I3509" s="30"/>
      <c r="M3509" s="25"/>
      <c r="N3509" s="31"/>
      <c r="O3509" s="30"/>
      <c r="V3509" s="12"/>
      <c r="W3509" s="12"/>
      <c r="X3509" s="14"/>
      <c r="AB3509" s="25"/>
      <c r="AC3509" s="12"/>
      <c r="AD3509" s="12"/>
      <c r="AK3509" s="12"/>
      <c r="AL3509" s="30"/>
      <c r="AM3509" s="32"/>
      <c r="AQ3509" s="12"/>
      <c r="AR3509" s="12"/>
      <c r="AS3509" s="12"/>
      <c r="AZ3509" s="49"/>
      <c r="BA3509" s="30"/>
      <c r="BB3509" s="12"/>
      <c r="BF3509" s="12"/>
      <c r="BG3509" s="12"/>
      <c r="BH3509" s="12"/>
      <c r="BO3509" s="7"/>
      <c r="BP3509" s="7"/>
      <c r="BQ3509" s="7"/>
      <c r="BU3509" s="7"/>
      <c r="BV3509" s="7"/>
      <c r="BW3509" s="7"/>
      <c r="CD3509" s="7"/>
      <c r="CE3509" s="7"/>
      <c r="CF3509" s="7"/>
      <c r="CJ3509" s="7"/>
      <c r="CK3509" s="7"/>
      <c r="CL3509" s="7"/>
    </row>
    <row r="3510" spans="1:90">
      <c r="A3510" s="11"/>
      <c r="B3510" s="373"/>
      <c r="C3510" s="373"/>
      <c r="D3510" s="373"/>
      <c r="E3510" s="13"/>
      <c r="F3510" s="11"/>
      <c r="G3510" s="25"/>
      <c r="H3510" s="31"/>
      <c r="I3510" s="30"/>
      <c r="M3510" s="25"/>
      <c r="N3510" s="31"/>
      <c r="O3510" s="30"/>
      <c r="V3510" s="12"/>
      <c r="W3510" s="12"/>
      <c r="X3510" s="14"/>
      <c r="AB3510" s="25"/>
      <c r="AC3510" s="12"/>
      <c r="AD3510" s="12"/>
      <c r="AK3510" s="12"/>
      <c r="AL3510" s="30"/>
      <c r="AM3510" s="32"/>
      <c r="AQ3510" s="12"/>
      <c r="AR3510" s="12"/>
      <c r="AS3510" s="12"/>
      <c r="AZ3510" s="49"/>
      <c r="BA3510" s="30"/>
      <c r="BB3510" s="12"/>
      <c r="BF3510" s="12"/>
      <c r="BG3510" s="12"/>
      <c r="BH3510" s="12"/>
      <c r="BO3510" s="7"/>
      <c r="BP3510" s="7"/>
      <c r="BQ3510" s="7"/>
      <c r="BU3510" s="7"/>
      <c r="BV3510" s="7"/>
      <c r="BW3510" s="7"/>
      <c r="CD3510" s="7"/>
      <c r="CE3510" s="7"/>
      <c r="CF3510" s="7"/>
      <c r="CJ3510" s="7"/>
      <c r="CK3510" s="7"/>
      <c r="CL3510" s="7"/>
    </row>
    <row r="3511" spans="1:90">
      <c r="A3511" s="11"/>
      <c r="B3511" s="373"/>
      <c r="C3511" s="373"/>
      <c r="D3511" s="373"/>
      <c r="E3511" s="13"/>
      <c r="F3511" s="11"/>
      <c r="G3511" s="25"/>
      <c r="H3511" s="31"/>
      <c r="I3511" s="30"/>
      <c r="M3511" s="25"/>
      <c r="N3511" s="31"/>
      <c r="O3511" s="30"/>
      <c r="V3511" s="12"/>
      <c r="W3511" s="12"/>
      <c r="X3511" s="14"/>
      <c r="AB3511" s="25"/>
      <c r="AC3511" s="12"/>
      <c r="AD3511" s="12"/>
      <c r="AK3511" s="12"/>
      <c r="AL3511" s="30"/>
      <c r="AM3511" s="32"/>
      <c r="AQ3511" s="12"/>
      <c r="AR3511" s="12"/>
      <c r="AS3511" s="12"/>
      <c r="AZ3511" s="49"/>
      <c r="BA3511" s="30"/>
      <c r="BB3511" s="12"/>
      <c r="BF3511" s="12"/>
      <c r="BG3511" s="12"/>
      <c r="BH3511" s="12"/>
      <c r="BO3511" s="7"/>
      <c r="BP3511" s="7"/>
      <c r="BQ3511" s="7"/>
      <c r="BU3511" s="7"/>
      <c r="BV3511" s="7"/>
      <c r="BW3511" s="7"/>
      <c r="CD3511" s="7"/>
      <c r="CE3511" s="7"/>
      <c r="CF3511" s="7"/>
      <c r="CJ3511" s="7"/>
      <c r="CK3511" s="7"/>
      <c r="CL3511" s="7"/>
    </row>
    <row r="3512" spans="1:90">
      <c r="A3512" s="11"/>
      <c r="B3512" s="373"/>
      <c r="C3512" s="373"/>
      <c r="D3512" s="373"/>
      <c r="E3512" s="13"/>
      <c r="F3512" s="11"/>
      <c r="G3512" s="25"/>
      <c r="H3512" s="31"/>
      <c r="I3512" s="30"/>
      <c r="M3512" s="25"/>
      <c r="N3512" s="31"/>
      <c r="O3512" s="30"/>
      <c r="V3512" s="12"/>
      <c r="W3512" s="12"/>
      <c r="X3512" s="14"/>
      <c r="AB3512" s="25"/>
      <c r="AC3512" s="12"/>
      <c r="AD3512" s="12"/>
      <c r="AK3512" s="12"/>
      <c r="AL3512" s="30"/>
      <c r="AM3512" s="32"/>
      <c r="AQ3512" s="12"/>
      <c r="AR3512" s="12"/>
      <c r="AS3512" s="12"/>
      <c r="AZ3512" s="49"/>
      <c r="BA3512" s="30"/>
      <c r="BB3512" s="12"/>
      <c r="BF3512" s="12"/>
      <c r="BG3512" s="12"/>
      <c r="BH3512" s="12"/>
      <c r="BO3512" s="7"/>
      <c r="BP3512" s="7"/>
      <c r="BQ3512" s="7"/>
      <c r="BU3512" s="7"/>
      <c r="BV3512" s="7"/>
      <c r="BW3512" s="7"/>
      <c r="CD3512" s="7"/>
      <c r="CE3512" s="7"/>
      <c r="CF3512" s="7"/>
      <c r="CJ3512" s="7"/>
      <c r="CK3512" s="7"/>
      <c r="CL3512" s="7"/>
    </row>
    <row r="3513" spans="1:90">
      <c r="A3513" s="11"/>
      <c r="B3513" s="373"/>
      <c r="C3513" s="373"/>
      <c r="D3513" s="373"/>
      <c r="E3513" s="13"/>
      <c r="F3513" s="11"/>
      <c r="G3513" s="25"/>
      <c r="H3513" s="31"/>
      <c r="I3513" s="30"/>
      <c r="M3513" s="25"/>
      <c r="N3513" s="31"/>
      <c r="O3513" s="30"/>
      <c r="V3513" s="12"/>
      <c r="W3513" s="12"/>
      <c r="X3513" s="14"/>
      <c r="AB3513" s="25"/>
      <c r="AC3513" s="12"/>
      <c r="AD3513" s="12"/>
      <c r="AK3513" s="12"/>
      <c r="AL3513" s="30"/>
      <c r="AM3513" s="32"/>
      <c r="AQ3513" s="12"/>
      <c r="AR3513" s="12"/>
      <c r="AS3513" s="12"/>
      <c r="AZ3513" s="49"/>
      <c r="BA3513" s="30"/>
      <c r="BB3513" s="12"/>
      <c r="BF3513" s="12"/>
      <c r="BG3513" s="12"/>
      <c r="BH3513" s="12"/>
      <c r="BO3513" s="7"/>
      <c r="BP3513" s="7"/>
      <c r="BQ3513" s="7"/>
      <c r="BU3513" s="7"/>
      <c r="BV3513" s="7"/>
      <c r="BW3513" s="7"/>
      <c r="CD3513" s="7"/>
      <c r="CE3513" s="7"/>
      <c r="CF3513" s="7"/>
      <c r="CJ3513" s="7"/>
      <c r="CK3513" s="7"/>
      <c r="CL3513" s="7"/>
    </row>
    <row r="3514" spans="1:90">
      <c r="A3514" s="11"/>
      <c r="B3514" s="373"/>
      <c r="C3514" s="373"/>
      <c r="D3514" s="373"/>
      <c r="E3514" s="13"/>
      <c r="F3514" s="11"/>
      <c r="G3514" s="25"/>
      <c r="H3514" s="31"/>
      <c r="I3514" s="30"/>
      <c r="M3514" s="25"/>
      <c r="N3514" s="31"/>
      <c r="O3514" s="30"/>
      <c r="V3514" s="12"/>
      <c r="W3514" s="12"/>
      <c r="X3514" s="14"/>
      <c r="AB3514" s="25"/>
      <c r="AC3514" s="12"/>
      <c r="AD3514" s="12"/>
      <c r="AK3514" s="12"/>
      <c r="AL3514" s="30"/>
      <c r="AM3514" s="32"/>
      <c r="AQ3514" s="12"/>
      <c r="AR3514" s="12"/>
      <c r="AS3514" s="12"/>
      <c r="AZ3514" s="49"/>
      <c r="BA3514" s="30"/>
      <c r="BB3514" s="12"/>
      <c r="BF3514" s="12"/>
      <c r="BG3514" s="12"/>
      <c r="BH3514" s="12"/>
      <c r="BO3514" s="7"/>
      <c r="BP3514" s="7"/>
      <c r="BQ3514" s="7"/>
      <c r="BU3514" s="7"/>
      <c r="BV3514" s="7"/>
      <c r="BW3514" s="7"/>
      <c r="CD3514" s="7"/>
      <c r="CE3514" s="7"/>
      <c r="CF3514" s="7"/>
      <c r="CJ3514" s="7"/>
      <c r="CK3514" s="7"/>
      <c r="CL3514" s="7"/>
    </row>
    <row r="3515" spans="1:90">
      <c r="A3515" s="11"/>
      <c r="B3515" s="373"/>
      <c r="C3515" s="373"/>
      <c r="D3515" s="373"/>
      <c r="E3515" s="13"/>
      <c r="F3515" s="11"/>
      <c r="G3515" s="25"/>
      <c r="H3515" s="31"/>
      <c r="I3515" s="30"/>
      <c r="M3515" s="25"/>
      <c r="N3515" s="31"/>
      <c r="O3515" s="30"/>
      <c r="V3515" s="12"/>
      <c r="W3515" s="12"/>
      <c r="X3515" s="14"/>
      <c r="AB3515" s="25"/>
      <c r="AC3515" s="12"/>
      <c r="AD3515" s="12"/>
      <c r="AK3515" s="12"/>
      <c r="AL3515" s="30"/>
      <c r="AM3515" s="32"/>
      <c r="AQ3515" s="12"/>
      <c r="AR3515" s="12"/>
      <c r="AS3515" s="12"/>
      <c r="AZ3515" s="49"/>
      <c r="BA3515" s="30"/>
      <c r="BB3515" s="12"/>
      <c r="BF3515" s="12"/>
      <c r="BG3515" s="12"/>
      <c r="BH3515" s="12"/>
      <c r="BO3515" s="7"/>
      <c r="BP3515" s="7"/>
      <c r="BQ3515" s="7"/>
      <c r="BU3515" s="7"/>
      <c r="BV3515" s="7"/>
      <c r="BW3515" s="7"/>
      <c r="CD3515" s="7"/>
      <c r="CE3515" s="7"/>
      <c r="CF3515" s="7"/>
      <c r="CJ3515" s="7"/>
      <c r="CK3515" s="7"/>
      <c r="CL3515" s="7"/>
    </row>
    <row r="3516" spans="1:90">
      <c r="A3516" s="11"/>
      <c r="B3516" s="373"/>
      <c r="C3516" s="373"/>
      <c r="D3516" s="373"/>
      <c r="E3516" s="13"/>
      <c r="F3516" s="11"/>
      <c r="G3516" s="25"/>
      <c r="H3516" s="31"/>
      <c r="I3516" s="30"/>
      <c r="M3516" s="25"/>
      <c r="N3516" s="31"/>
      <c r="O3516" s="30"/>
      <c r="V3516" s="12"/>
      <c r="W3516" s="12"/>
      <c r="X3516" s="14"/>
      <c r="AB3516" s="25"/>
      <c r="AC3516" s="12"/>
      <c r="AD3516" s="12"/>
      <c r="AK3516" s="12"/>
      <c r="AL3516" s="30"/>
      <c r="AM3516" s="32"/>
      <c r="AQ3516" s="12"/>
      <c r="AR3516" s="12"/>
      <c r="AS3516" s="12"/>
      <c r="AZ3516" s="49"/>
      <c r="BA3516" s="30"/>
      <c r="BB3516" s="12"/>
      <c r="BF3516" s="12"/>
      <c r="BG3516" s="12"/>
      <c r="BH3516" s="12"/>
      <c r="BO3516" s="7"/>
      <c r="BP3516" s="7"/>
      <c r="BQ3516" s="7"/>
      <c r="BU3516" s="7"/>
      <c r="BV3516" s="7"/>
      <c r="BW3516" s="7"/>
      <c r="CD3516" s="7"/>
      <c r="CE3516" s="7"/>
      <c r="CF3516" s="7"/>
      <c r="CJ3516" s="7"/>
      <c r="CK3516" s="7"/>
      <c r="CL3516" s="7"/>
    </row>
    <row r="3517" spans="1:90">
      <c r="A3517" s="11"/>
      <c r="B3517" s="373"/>
      <c r="C3517" s="373"/>
      <c r="D3517" s="373"/>
      <c r="E3517" s="13"/>
      <c r="F3517" s="11"/>
      <c r="G3517" s="25"/>
      <c r="H3517" s="31"/>
      <c r="I3517" s="30"/>
      <c r="M3517" s="25"/>
      <c r="N3517" s="31"/>
      <c r="O3517" s="30"/>
      <c r="V3517" s="12"/>
      <c r="W3517" s="12"/>
      <c r="X3517" s="14"/>
      <c r="AB3517" s="25"/>
      <c r="AC3517" s="12"/>
      <c r="AD3517" s="12"/>
      <c r="AK3517" s="12"/>
      <c r="AL3517" s="30"/>
      <c r="AM3517" s="32"/>
      <c r="AQ3517" s="12"/>
      <c r="AR3517" s="12"/>
      <c r="AS3517" s="12"/>
      <c r="AZ3517" s="49"/>
      <c r="BA3517" s="30"/>
      <c r="BB3517" s="12"/>
      <c r="BF3517" s="12"/>
      <c r="BG3517" s="12"/>
      <c r="BH3517" s="12"/>
      <c r="BO3517" s="7"/>
      <c r="BP3517" s="7"/>
      <c r="BQ3517" s="7"/>
      <c r="BU3517" s="7"/>
      <c r="BV3517" s="7"/>
      <c r="BW3517" s="7"/>
      <c r="CD3517" s="7"/>
      <c r="CE3517" s="7"/>
      <c r="CF3517" s="7"/>
      <c r="CJ3517" s="7"/>
      <c r="CK3517" s="7"/>
      <c r="CL3517" s="7"/>
    </row>
    <row r="3518" spans="1:90">
      <c r="A3518" s="11"/>
      <c r="B3518" s="373"/>
      <c r="C3518" s="373"/>
      <c r="D3518" s="373"/>
      <c r="E3518" s="13"/>
      <c r="F3518" s="11"/>
      <c r="G3518" s="25"/>
      <c r="H3518" s="31"/>
      <c r="I3518" s="30"/>
      <c r="M3518" s="25"/>
      <c r="N3518" s="31"/>
      <c r="O3518" s="30"/>
      <c r="V3518" s="12"/>
      <c r="W3518" s="12"/>
      <c r="X3518" s="14"/>
      <c r="AB3518" s="25"/>
      <c r="AC3518" s="12"/>
      <c r="AD3518" s="12"/>
      <c r="AK3518" s="12"/>
      <c r="AL3518" s="30"/>
      <c r="AM3518" s="32"/>
      <c r="AQ3518" s="12"/>
      <c r="AR3518" s="12"/>
      <c r="AS3518" s="12"/>
      <c r="AZ3518" s="49"/>
      <c r="BA3518" s="30"/>
      <c r="BB3518" s="12"/>
      <c r="BF3518" s="12"/>
      <c r="BG3518" s="12"/>
      <c r="BH3518" s="12"/>
      <c r="BO3518" s="7"/>
      <c r="BP3518" s="7"/>
      <c r="BQ3518" s="7"/>
      <c r="BU3518" s="7"/>
      <c r="BV3518" s="7"/>
      <c r="BW3518" s="7"/>
      <c r="CD3518" s="7"/>
      <c r="CE3518" s="7"/>
      <c r="CF3518" s="7"/>
      <c r="CJ3518" s="7"/>
      <c r="CK3518" s="7"/>
      <c r="CL3518" s="7"/>
    </row>
    <row r="3519" spans="1:90">
      <c r="A3519" s="11"/>
      <c r="B3519" s="373"/>
      <c r="C3519" s="373"/>
      <c r="D3519" s="373"/>
      <c r="E3519" s="13"/>
      <c r="F3519" s="11"/>
      <c r="G3519" s="25"/>
      <c r="H3519" s="31"/>
      <c r="I3519" s="30"/>
      <c r="M3519" s="25"/>
      <c r="N3519" s="31"/>
      <c r="O3519" s="30"/>
      <c r="V3519" s="12"/>
      <c r="W3519" s="12"/>
      <c r="X3519" s="14"/>
      <c r="AB3519" s="25"/>
      <c r="AC3519" s="12"/>
      <c r="AD3519" s="12"/>
      <c r="AK3519" s="12"/>
      <c r="AL3519" s="30"/>
      <c r="AM3519" s="32"/>
      <c r="AQ3519" s="12"/>
      <c r="AR3519" s="12"/>
      <c r="AS3519" s="12"/>
      <c r="AZ3519" s="49"/>
      <c r="BA3519" s="30"/>
      <c r="BB3519" s="12"/>
      <c r="BF3519" s="12"/>
      <c r="BG3519" s="12"/>
      <c r="BH3519" s="12"/>
      <c r="BO3519" s="7"/>
      <c r="BP3519" s="7"/>
      <c r="BQ3519" s="7"/>
      <c r="BU3519" s="7"/>
      <c r="BV3519" s="7"/>
      <c r="BW3519" s="7"/>
      <c r="CD3519" s="7"/>
      <c r="CE3519" s="7"/>
      <c r="CF3519" s="7"/>
      <c r="CJ3519" s="7"/>
      <c r="CK3519" s="7"/>
      <c r="CL3519" s="7"/>
    </row>
    <row r="3520" spans="1:90">
      <c r="A3520" s="11"/>
      <c r="B3520" s="373"/>
      <c r="C3520" s="373"/>
      <c r="D3520" s="373"/>
      <c r="E3520" s="13"/>
      <c r="F3520" s="11"/>
      <c r="G3520" s="25"/>
      <c r="H3520" s="31"/>
      <c r="I3520" s="30"/>
      <c r="M3520" s="25"/>
      <c r="N3520" s="31"/>
      <c r="O3520" s="30"/>
      <c r="V3520" s="12"/>
      <c r="W3520" s="12"/>
      <c r="X3520" s="14"/>
      <c r="AB3520" s="25"/>
      <c r="AC3520" s="12"/>
      <c r="AD3520" s="12"/>
      <c r="AK3520" s="12"/>
      <c r="AL3520" s="30"/>
      <c r="AM3520" s="32"/>
      <c r="AQ3520" s="12"/>
      <c r="AR3520" s="12"/>
      <c r="AS3520" s="12"/>
      <c r="AZ3520" s="49"/>
      <c r="BA3520" s="30"/>
      <c r="BB3520" s="12"/>
      <c r="BF3520" s="12"/>
      <c r="BG3520" s="12"/>
      <c r="BH3520" s="12"/>
      <c r="BO3520" s="7"/>
      <c r="BP3520" s="7"/>
      <c r="BQ3520" s="7"/>
      <c r="BU3520" s="7"/>
      <c r="BV3520" s="7"/>
      <c r="BW3520" s="7"/>
      <c r="CD3520" s="7"/>
      <c r="CE3520" s="7"/>
      <c r="CF3520" s="7"/>
      <c r="CJ3520" s="7"/>
      <c r="CK3520" s="7"/>
      <c r="CL3520" s="7"/>
    </row>
    <row r="3521" spans="1:90">
      <c r="A3521" s="11"/>
      <c r="B3521" s="373"/>
      <c r="C3521" s="373"/>
      <c r="D3521" s="373"/>
      <c r="E3521" s="13"/>
      <c r="F3521" s="11"/>
      <c r="G3521" s="25"/>
      <c r="H3521" s="31"/>
      <c r="I3521" s="30"/>
      <c r="M3521" s="25"/>
      <c r="N3521" s="31"/>
      <c r="O3521" s="30"/>
      <c r="V3521" s="12"/>
      <c r="W3521" s="12"/>
      <c r="X3521" s="14"/>
      <c r="AB3521" s="25"/>
      <c r="AC3521" s="12"/>
      <c r="AD3521" s="12"/>
      <c r="AK3521" s="12"/>
      <c r="AL3521" s="30"/>
      <c r="AM3521" s="32"/>
      <c r="AQ3521" s="12"/>
      <c r="AR3521" s="12"/>
      <c r="AS3521" s="12"/>
      <c r="AZ3521" s="49"/>
      <c r="BA3521" s="30"/>
      <c r="BB3521" s="12"/>
      <c r="BF3521" s="12"/>
      <c r="BG3521" s="12"/>
      <c r="BH3521" s="12"/>
      <c r="BO3521" s="7"/>
      <c r="BP3521" s="7"/>
      <c r="BQ3521" s="7"/>
      <c r="BU3521" s="7"/>
      <c r="BV3521" s="7"/>
      <c r="BW3521" s="7"/>
      <c r="CD3521" s="7"/>
      <c r="CE3521" s="7"/>
      <c r="CF3521" s="7"/>
      <c r="CJ3521" s="7"/>
      <c r="CK3521" s="7"/>
      <c r="CL3521" s="7"/>
    </row>
    <row r="3522" spans="1:90">
      <c r="A3522" s="11"/>
      <c r="B3522" s="373"/>
      <c r="C3522" s="373"/>
      <c r="D3522" s="373"/>
      <c r="E3522" s="13"/>
      <c r="F3522" s="11"/>
      <c r="G3522" s="25"/>
      <c r="H3522" s="31"/>
      <c r="I3522" s="30"/>
      <c r="M3522" s="25"/>
      <c r="N3522" s="31"/>
      <c r="O3522" s="30"/>
      <c r="V3522" s="12"/>
      <c r="W3522" s="12"/>
      <c r="X3522" s="14"/>
      <c r="AB3522" s="25"/>
      <c r="AC3522" s="12"/>
      <c r="AD3522" s="12"/>
      <c r="AK3522" s="12"/>
      <c r="AL3522" s="30"/>
      <c r="AM3522" s="32"/>
      <c r="AQ3522" s="12"/>
      <c r="AR3522" s="12"/>
      <c r="AS3522" s="12"/>
      <c r="AZ3522" s="49"/>
      <c r="BA3522" s="30"/>
      <c r="BB3522" s="12"/>
      <c r="BF3522" s="12"/>
      <c r="BG3522" s="12"/>
      <c r="BH3522" s="12"/>
      <c r="BO3522" s="7"/>
      <c r="BP3522" s="7"/>
      <c r="BQ3522" s="7"/>
      <c r="BU3522" s="7"/>
      <c r="BV3522" s="7"/>
      <c r="BW3522" s="7"/>
      <c r="CD3522" s="7"/>
      <c r="CE3522" s="7"/>
      <c r="CF3522" s="7"/>
      <c r="CJ3522" s="7"/>
      <c r="CK3522" s="7"/>
      <c r="CL3522" s="7"/>
    </row>
    <row r="3523" spans="1:90">
      <c r="A3523" s="11"/>
      <c r="B3523" s="373"/>
      <c r="C3523" s="373"/>
      <c r="D3523" s="373"/>
      <c r="E3523" s="13"/>
      <c r="F3523" s="11"/>
      <c r="G3523" s="25"/>
      <c r="H3523" s="31"/>
      <c r="I3523" s="30"/>
      <c r="M3523" s="25"/>
      <c r="N3523" s="31"/>
      <c r="O3523" s="30"/>
      <c r="V3523" s="12"/>
      <c r="W3523" s="12"/>
      <c r="X3523" s="14"/>
      <c r="AB3523" s="25"/>
      <c r="AC3523" s="12"/>
      <c r="AD3523" s="12"/>
      <c r="AK3523" s="12"/>
      <c r="AL3523" s="30"/>
      <c r="AM3523" s="32"/>
      <c r="AQ3523" s="12"/>
      <c r="AR3523" s="12"/>
      <c r="AS3523" s="12"/>
      <c r="AZ3523" s="49"/>
      <c r="BA3523" s="30"/>
      <c r="BB3523" s="12"/>
      <c r="BF3523" s="12"/>
      <c r="BG3523" s="12"/>
      <c r="BH3523" s="12"/>
      <c r="BO3523" s="7"/>
      <c r="BP3523" s="7"/>
      <c r="BQ3523" s="7"/>
      <c r="BU3523" s="7"/>
      <c r="BV3523" s="7"/>
      <c r="BW3523" s="7"/>
      <c r="CD3523" s="7"/>
      <c r="CE3523" s="7"/>
      <c r="CF3523" s="7"/>
      <c r="CJ3523" s="7"/>
      <c r="CK3523" s="7"/>
      <c r="CL3523" s="7"/>
    </row>
    <row r="3524" spans="1:90">
      <c r="A3524" s="11"/>
      <c r="B3524" s="373"/>
      <c r="C3524" s="373"/>
      <c r="D3524" s="373"/>
      <c r="E3524" s="13"/>
      <c r="F3524" s="11"/>
      <c r="G3524" s="25"/>
      <c r="H3524" s="31"/>
      <c r="I3524" s="30"/>
      <c r="M3524" s="25"/>
      <c r="N3524" s="31"/>
      <c r="O3524" s="30"/>
      <c r="V3524" s="12"/>
      <c r="W3524" s="12"/>
      <c r="X3524" s="14"/>
      <c r="AB3524" s="25"/>
      <c r="AC3524" s="12"/>
      <c r="AD3524" s="12"/>
      <c r="AK3524" s="12"/>
      <c r="AL3524" s="30"/>
      <c r="AM3524" s="32"/>
      <c r="AQ3524" s="12"/>
      <c r="AR3524" s="12"/>
      <c r="AS3524" s="12"/>
      <c r="AZ3524" s="49"/>
      <c r="BA3524" s="30"/>
      <c r="BB3524" s="12"/>
      <c r="BF3524" s="12"/>
      <c r="BG3524" s="12"/>
      <c r="BH3524" s="12"/>
      <c r="BO3524" s="7"/>
      <c r="BP3524" s="7"/>
      <c r="BQ3524" s="7"/>
      <c r="BU3524" s="7"/>
      <c r="BV3524" s="7"/>
      <c r="BW3524" s="7"/>
      <c r="CD3524" s="7"/>
      <c r="CE3524" s="7"/>
      <c r="CF3524" s="7"/>
      <c r="CJ3524" s="7"/>
      <c r="CK3524" s="7"/>
      <c r="CL3524" s="7"/>
    </row>
    <row r="3525" spans="1:90">
      <c r="A3525" s="11"/>
      <c r="B3525" s="373"/>
      <c r="C3525" s="373"/>
      <c r="D3525" s="373"/>
      <c r="E3525" s="13"/>
      <c r="F3525" s="11"/>
      <c r="G3525" s="25"/>
      <c r="H3525" s="31"/>
      <c r="I3525" s="30"/>
      <c r="M3525" s="25"/>
      <c r="N3525" s="31"/>
      <c r="O3525" s="30"/>
      <c r="V3525" s="12"/>
      <c r="W3525" s="12"/>
      <c r="X3525" s="14"/>
      <c r="AB3525" s="25"/>
      <c r="AC3525" s="12"/>
      <c r="AD3525" s="12"/>
      <c r="AK3525" s="12"/>
      <c r="AL3525" s="30"/>
      <c r="AM3525" s="32"/>
      <c r="AQ3525" s="12"/>
      <c r="AR3525" s="12"/>
      <c r="AS3525" s="12"/>
      <c r="AZ3525" s="49"/>
      <c r="BA3525" s="30"/>
      <c r="BB3525" s="12"/>
      <c r="BF3525" s="12"/>
      <c r="BG3525" s="12"/>
      <c r="BH3525" s="12"/>
      <c r="BO3525" s="7"/>
      <c r="BP3525" s="7"/>
      <c r="BQ3525" s="7"/>
      <c r="BU3525" s="7"/>
      <c r="BV3525" s="7"/>
      <c r="BW3525" s="7"/>
      <c r="CD3525" s="7"/>
      <c r="CE3525" s="7"/>
      <c r="CF3525" s="7"/>
      <c r="CJ3525" s="7"/>
      <c r="CK3525" s="7"/>
      <c r="CL3525" s="7"/>
    </row>
    <row r="3526" spans="1:90">
      <c r="A3526" s="11"/>
      <c r="B3526" s="373"/>
      <c r="C3526" s="373"/>
      <c r="D3526" s="373"/>
      <c r="E3526" s="13"/>
      <c r="F3526" s="11"/>
      <c r="G3526" s="25"/>
      <c r="H3526" s="31"/>
      <c r="I3526" s="30"/>
      <c r="M3526" s="25"/>
      <c r="N3526" s="31"/>
      <c r="O3526" s="30"/>
      <c r="V3526" s="12"/>
      <c r="W3526" s="12"/>
      <c r="X3526" s="14"/>
      <c r="AB3526" s="25"/>
      <c r="AC3526" s="12"/>
      <c r="AD3526" s="12"/>
      <c r="AK3526" s="12"/>
      <c r="AL3526" s="30"/>
      <c r="AM3526" s="32"/>
      <c r="AQ3526" s="12"/>
      <c r="AR3526" s="12"/>
      <c r="AS3526" s="12"/>
      <c r="AZ3526" s="49"/>
      <c r="BA3526" s="30"/>
      <c r="BB3526" s="12"/>
      <c r="BF3526" s="12"/>
      <c r="BG3526" s="12"/>
      <c r="BH3526" s="12"/>
      <c r="BO3526" s="7"/>
      <c r="BP3526" s="7"/>
      <c r="BQ3526" s="7"/>
      <c r="BU3526" s="7"/>
      <c r="BV3526" s="7"/>
      <c r="BW3526" s="7"/>
      <c r="CD3526" s="7"/>
      <c r="CE3526" s="7"/>
      <c r="CF3526" s="7"/>
      <c r="CJ3526" s="7"/>
      <c r="CK3526" s="7"/>
      <c r="CL3526" s="7"/>
    </row>
    <row r="3527" spans="1:90">
      <c r="A3527" s="11"/>
      <c r="B3527" s="373"/>
      <c r="C3527" s="373"/>
      <c r="D3527" s="373"/>
      <c r="E3527" s="13"/>
      <c r="F3527" s="11"/>
      <c r="G3527" s="25"/>
      <c r="H3527" s="31"/>
      <c r="I3527" s="30"/>
      <c r="M3527" s="25"/>
      <c r="N3527" s="31"/>
      <c r="O3527" s="30"/>
      <c r="V3527" s="12"/>
      <c r="W3527" s="12"/>
      <c r="X3527" s="14"/>
      <c r="AB3527" s="25"/>
      <c r="AC3527" s="12"/>
      <c r="AD3527" s="12"/>
      <c r="AK3527" s="12"/>
      <c r="AL3527" s="30"/>
      <c r="AM3527" s="32"/>
      <c r="AQ3527" s="12"/>
      <c r="AR3527" s="12"/>
      <c r="AS3527" s="12"/>
      <c r="AZ3527" s="49"/>
      <c r="BA3527" s="30"/>
      <c r="BB3527" s="12"/>
      <c r="BF3527" s="12"/>
      <c r="BG3527" s="12"/>
      <c r="BH3527" s="12"/>
      <c r="BO3527" s="7"/>
      <c r="BP3527" s="7"/>
      <c r="BQ3527" s="7"/>
      <c r="BU3527" s="7"/>
      <c r="BV3527" s="7"/>
      <c r="BW3527" s="7"/>
      <c r="CD3527" s="7"/>
      <c r="CE3527" s="7"/>
      <c r="CF3527" s="7"/>
      <c r="CJ3527" s="7"/>
      <c r="CK3527" s="7"/>
      <c r="CL3527" s="7"/>
    </row>
    <row r="3528" spans="1:90">
      <c r="A3528" s="11"/>
      <c r="B3528" s="373"/>
      <c r="C3528" s="373"/>
      <c r="D3528" s="373"/>
      <c r="E3528" s="13"/>
      <c r="F3528" s="11"/>
      <c r="G3528" s="25"/>
      <c r="H3528" s="31"/>
      <c r="I3528" s="30"/>
      <c r="M3528" s="25"/>
      <c r="N3528" s="31"/>
      <c r="O3528" s="30"/>
      <c r="V3528" s="12"/>
      <c r="W3528" s="12"/>
      <c r="X3528" s="14"/>
      <c r="AB3528" s="25"/>
      <c r="AC3528" s="12"/>
      <c r="AD3528" s="12"/>
      <c r="AK3528" s="12"/>
      <c r="AL3528" s="30"/>
      <c r="AM3528" s="32"/>
      <c r="AQ3528" s="12"/>
      <c r="AR3528" s="12"/>
      <c r="AS3528" s="12"/>
      <c r="AZ3528" s="49"/>
      <c r="BA3528" s="30"/>
      <c r="BB3528" s="12"/>
      <c r="BF3528" s="12"/>
      <c r="BG3528" s="12"/>
      <c r="BH3528" s="12"/>
      <c r="BO3528" s="7"/>
      <c r="BP3528" s="7"/>
      <c r="BQ3528" s="7"/>
      <c r="BU3528" s="7"/>
      <c r="BV3528" s="7"/>
      <c r="BW3528" s="7"/>
      <c r="CD3528" s="7"/>
      <c r="CE3528" s="7"/>
      <c r="CF3528" s="7"/>
      <c r="CJ3528" s="7"/>
      <c r="CK3528" s="7"/>
      <c r="CL3528" s="7"/>
    </row>
    <row r="3529" spans="1:90">
      <c r="A3529" s="11"/>
      <c r="B3529" s="373"/>
      <c r="C3529" s="373"/>
      <c r="D3529" s="373"/>
      <c r="E3529" s="13"/>
      <c r="F3529" s="11"/>
      <c r="G3529" s="25"/>
      <c r="H3529" s="31"/>
      <c r="I3529" s="30"/>
      <c r="M3529" s="25"/>
      <c r="N3529" s="31"/>
      <c r="O3529" s="30"/>
      <c r="V3529" s="12"/>
      <c r="W3529" s="12"/>
      <c r="X3529" s="14"/>
      <c r="AB3529" s="25"/>
      <c r="AC3529" s="12"/>
      <c r="AD3529" s="12"/>
      <c r="AK3529" s="12"/>
      <c r="AL3529" s="30"/>
      <c r="AM3529" s="32"/>
      <c r="AQ3529" s="12"/>
      <c r="AR3529" s="12"/>
      <c r="AS3529" s="12"/>
      <c r="AZ3529" s="49"/>
      <c r="BA3529" s="30"/>
      <c r="BB3529" s="12"/>
      <c r="BF3529" s="12"/>
      <c r="BG3529" s="12"/>
      <c r="BH3529" s="12"/>
      <c r="BO3529" s="7"/>
      <c r="BP3529" s="7"/>
      <c r="BQ3529" s="7"/>
      <c r="BU3529" s="7"/>
      <c r="BV3529" s="7"/>
      <c r="BW3529" s="7"/>
      <c r="CD3529" s="7"/>
      <c r="CE3529" s="7"/>
      <c r="CF3529" s="7"/>
      <c r="CJ3529" s="7"/>
      <c r="CK3529" s="7"/>
      <c r="CL3529" s="7"/>
    </row>
    <row r="3530" spans="1:90">
      <c r="A3530" s="11"/>
      <c r="B3530" s="373"/>
      <c r="C3530" s="373"/>
      <c r="D3530" s="373"/>
      <c r="E3530" s="13"/>
      <c r="F3530" s="11"/>
      <c r="G3530" s="25"/>
      <c r="H3530" s="31"/>
      <c r="I3530" s="30"/>
      <c r="M3530" s="25"/>
      <c r="N3530" s="31"/>
      <c r="O3530" s="30"/>
      <c r="V3530" s="12"/>
      <c r="W3530" s="12"/>
      <c r="X3530" s="14"/>
      <c r="AB3530" s="25"/>
      <c r="AC3530" s="12"/>
      <c r="AD3530" s="12"/>
      <c r="AK3530" s="12"/>
      <c r="AL3530" s="30"/>
      <c r="AM3530" s="32"/>
      <c r="AQ3530" s="12"/>
      <c r="AR3530" s="12"/>
      <c r="AS3530" s="12"/>
      <c r="AZ3530" s="49"/>
      <c r="BA3530" s="30"/>
      <c r="BB3530" s="12"/>
      <c r="BF3530" s="12"/>
      <c r="BG3530" s="12"/>
      <c r="BH3530" s="12"/>
      <c r="BO3530" s="7"/>
      <c r="BP3530" s="7"/>
      <c r="BQ3530" s="7"/>
      <c r="BU3530" s="7"/>
      <c r="BV3530" s="7"/>
      <c r="BW3530" s="7"/>
      <c r="CD3530" s="7"/>
      <c r="CE3530" s="7"/>
      <c r="CF3530" s="7"/>
      <c r="CJ3530" s="7"/>
      <c r="CK3530" s="7"/>
      <c r="CL3530" s="7"/>
    </row>
    <row r="3531" spans="1:90">
      <c r="A3531" s="11"/>
      <c r="B3531" s="373"/>
      <c r="C3531" s="373"/>
      <c r="D3531" s="373"/>
      <c r="E3531" s="13"/>
      <c r="F3531" s="11"/>
      <c r="G3531" s="25"/>
      <c r="H3531" s="31"/>
      <c r="I3531" s="30"/>
      <c r="M3531" s="25"/>
      <c r="N3531" s="31"/>
      <c r="O3531" s="30"/>
      <c r="V3531" s="12"/>
      <c r="W3531" s="12"/>
      <c r="X3531" s="14"/>
      <c r="AB3531" s="25"/>
      <c r="AC3531" s="12"/>
      <c r="AD3531" s="12"/>
      <c r="AK3531" s="12"/>
      <c r="AL3531" s="30"/>
      <c r="AM3531" s="32"/>
      <c r="AQ3531" s="12"/>
      <c r="AR3531" s="12"/>
      <c r="AS3531" s="12"/>
      <c r="AZ3531" s="49"/>
      <c r="BA3531" s="30"/>
      <c r="BB3531" s="12"/>
      <c r="BF3531" s="12"/>
      <c r="BG3531" s="12"/>
      <c r="BH3531" s="12"/>
      <c r="BO3531" s="7"/>
      <c r="BP3531" s="7"/>
      <c r="BQ3531" s="7"/>
      <c r="BU3531" s="7"/>
      <c r="BV3531" s="7"/>
      <c r="BW3531" s="7"/>
      <c r="CD3531" s="7"/>
      <c r="CE3531" s="7"/>
      <c r="CF3531" s="7"/>
      <c r="CJ3531" s="7"/>
      <c r="CK3531" s="7"/>
      <c r="CL3531" s="7"/>
    </row>
    <row r="3532" spans="1:90">
      <c r="A3532" s="11"/>
      <c r="B3532" s="373"/>
      <c r="C3532" s="373"/>
      <c r="D3532" s="373"/>
      <c r="E3532" s="13"/>
      <c r="F3532" s="11"/>
      <c r="G3532" s="25"/>
      <c r="H3532" s="31"/>
      <c r="I3532" s="30"/>
      <c r="M3532" s="25"/>
      <c r="N3532" s="31"/>
      <c r="O3532" s="30"/>
      <c r="V3532" s="12"/>
      <c r="W3532" s="12"/>
      <c r="X3532" s="14"/>
      <c r="AB3532" s="25"/>
      <c r="AC3532" s="12"/>
      <c r="AD3532" s="12"/>
      <c r="AK3532" s="12"/>
      <c r="AL3532" s="30"/>
      <c r="AM3532" s="32"/>
      <c r="AQ3532" s="12"/>
      <c r="AR3532" s="12"/>
      <c r="AS3532" s="12"/>
      <c r="AZ3532" s="49"/>
      <c r="BA3532" s="30"/>
      <c r="BB3532" s="12"/>
      <c r="BF3532" s="12"/>
      <c r="BG3532" s="12"/>
      <c r="BH3532" s="12"/>
      <c r="BO3532" s="7"/>
      <c r="BP3532" s="7"/>
      <c r="BQ3532" s="7"/>
      <c r="BU3532" s="7"/>
      <c r="BV3532" s="7"/>
      <c r="BW3532" s="7"/>
      <c r="CD3532" s="7"/>
      <c r="CE3532" s="7"/>
      <c r="CF3532" s="7"/>
      <c r="CJ3532" s="7"/>
      <c r="CK3532" s="7"/>
      <c r="CL3532" s="7"/>
    </row>
    <row r="3533" spans="1:90">
      <c r="A3533" s="11"/>
      <c r="B3533" s="373"/>
      <c r="C3533" s="373"/>
      <c r="D3533" s="373"/>
      <c r="E3533" s="13"/>
      <c r="F3533" s="11"/>
      <c r="G3533" s="25"/>
      <c r="H3533" s="31"/>
      <c r="I3533" s="30"/>
      <c r="M3533" s="25"/>
      <c r="N3533" s="31"/>
      <c r="O3533" s="30"/>
      <c r="V3533" s="12"/>
      <c r="W3533" s="12"/>
      <c r="X3533" s="14"/>
      <c r="AB3533" s="25"/>
      <c r="AC3533" s="12"/>
      <c r="AD3533" s="12"/>
      <c r="AK3533" s="12"/>
      <c r="AL3533" s="30"/>
      <c r="AM3533" s="32"/>
      <c r="AQ3533" s="12"/>
      <c r="AR3533" s="12"/>
      <c r="AS3533" s="12"/>
      <c r="AZ3533" s="49"/>
      <c r="BA3533" s="30"/>
      <c r="BB3533" s="12"/>
      <c r="BF3533" s="12"/>
      <c r="BG3533" s="12"/>
      <c r="BH3533" s="12"/>
      <c r="BO3533" s="7"/>
      <c r="BP3533" s="7"/>
      <c r="BQ3533" s="7"/>
      <c r="BU3533" s="7"/>
      <c r="BV3533" s="7"/>
      <c r="BW3533" s="7"/>
      <c r="CD3533" s="7"/>
      <c r="CE3533" s="7"/>
      <c r="CF3533" s="7"/>
      <c r="CJ3533" s="7"/>
      <c r="CK3533" s="7"/>
      <c r="CL3533" s="7"/>
    </row>
    <row r="3534" spans="1:90">
      <c r="A3534" s="11"/>
      <c r="B3534" s="373"/>
      <c r="C3534" s="373"/>
      <c r="D3534" s="373"/>
      <c r="E3534" s="13"/>
      <c r="F3534" s="11"/>
      <c r="G3534" s="25"/>
      <c r="H3534" s="31"/>
      <c r="I3534" s="30"/>
      <c r="M3534" s="25"/>
      <c r="N3534" s="31"/>
      <c r="O3534" s="30"/>
      <c r="V3534" s="12"/>
      <c r="W3534" s="12"/>
      <c r="X3534" s="14"/>
      <c r="AB3534" s="25"/>
      <c r="AC3534" s="12"/>
      <c r="AD3534" s="12"/>
      <c r="AK3534" s="12"/>
      <c r="AL3534" s="30"/>
      <c r="AM3534" s="32"/>
      <c r="AQ3534" s="12"/>
      <c r="AR3534" s="12"/>
      <c r="AS3534" s="12"/>
      <c r="AZ3534" s="49"/>
      <c r="BA3534" s="30"/>
      <c r="BB3534" s="12"/>
      <c r="BF3534" s="12"/>
      <c r="BG3534" s="12"/>
      <c r="BH3534" s="12"/>
      <c r="BO3534" s="7"/>
      <c r="BP3534" s="7"/>
      <c r="BQ3534" s="7"/>
      <c r="BU3534" s="7"/>
      <c r="BV3534" s="7"/>
      <c r="BW3534" s="7"/>
      <c r="CD3534" s="7"/>
      <c r="CE3534" s="7"/>
      <c r="CF3534" s="7"/>
      <c r="CJ3534" s="7"/>
      <c r="CK3534" s="7"/>
      <c r="CL3534" s="7"/>
    </row>
    <row r="3535" spans="1:90">
      <c r="A3535" s="11"/>
      <c r="B3535" s="373"/>
      <c r="C3535" s="373"/>
      <c r="D3535" s="373"/>
      <c r="E3535" s="13"/>
      <c r="F3535" s="11"/>
      <c r="G3535" s="25"/>
      <c r="H3535" s="31"/>
      <c r="I3535" s="30"/>
      <c r="M3535" s="25"/>
      <c r="N3535" s="31"/>
      <c r="O3535" s="30"/>
      <c r="V3535" s="12"/>
      <c r="W3535" s="12"/>
      <c r="X3535" s="14"/>
      <c r="AB3535" s="25"/>
      <c r="AC3535" s="12"/>
      <c r="AD3535" s="12"/>
      <c r="AK3535" s="12"/>
      <c r="AL3535" s="30"/>
      <c r="AM3535" s="32"/>
      <c r="AQ3535" s="12"/>
      <c r="AR3535" s="12"/>
      <c r="AS3535" s="12"/>
      <c r="AZ3535" s="49"/>
      <c r="BA3535" s="30"/>
      <c r="BB3535" s="12"/>
      <c r="BF3535" s="12"/>
      <c r="BG3535" s="12"/>
      <c r="BH3535" s="12"/>
      <c r="BO3535" s="7"/>
      <c r="BP3535" s="7"/>
      <c r="BQ3535" s="7"/>
      <c r="BU3535" s="7"/>
      <c r="BV3535" s="7"/>
      <c r="BW3535" s="7"/>
      <c r="CD3535" s="7"/>
      <c r="CE3535" s="7"/>
      <c r="CF3535" s="7"/>
      <c r="CJ3535" s="7"/>
      <c r="CK3535" s="7"/>
      <c r="CL3535" s="7"/>
    </row>
    <row r="3536" spans="1:90">
      <c r="A3536" s="11"/>
      <c r="B3536" s="373"/>
      <c r="C3536" s="373"/>
      <c r="D3536" s="373"/>
      <c r="E3536" s="13"/>
      <c r="F3536" s="11"/>
      <c r="G3536" s="25"/>
      <c r="H3536" s="31"/>
      <c r="I3536" s="30"/>
      <c r="M3536" s="25"/>
      <c r="N3536" s="31"/>
      <c r="O3536" s="30"/>
      <c r="V3536" s="12"/>
      <c r="W3536" s="12"/>
      <c r="X3536" s="14"/>
      <c r="AB3536" s="25"/>
      <c r="AC3536" s="12"/>
      <c r="AD3536" s="12"/>
      <c r="AK3536" s="12"/>
      <c r="AL3536" s="30"/>
      <c r="AM3536" s="32"/>
      <c r="AQ3536" s="12"/>
      <c r="AR3536" s="12"/>
      <c r="AS3536" s="12"/>
      <c r="AZ3536" s="49"/>
      <c r="BA3536" s="30"/>
      <c r="BB3536" s="12"/>
      <c r="BF3536" s="12"/>
      <c r="BG3536" s="12"/>
      <c r="BH3536" s="12"/>
      <c r="BO3536" s="7"/>
      <c r="BP3536" s="7"/>
      <c r="BQ3536" s="7"/>
      <c r="BU3536" s="7"/>
      <c r="BV3536" s="7"/>
      <c r="BW3536" s="7"/>
      <c r="CD3536" s="7"/>
      <c r="CE3536" s="7"/>
      <c r="CF3536" s="7"/>
      <c r="CJ3536" s="7"/>
      <c r="CK3536" s="7"/>
      <c r="CL3536" s="7"/>
    </row>
    <row r="3537" spans="1:90">
      <c r="A3537" s="11"/>
      <c r="B3537" s="373"/>
      <c r="C3537" s="373"/>
      <c r="D3537" s="373"/>
      <c r="E3537" s="13"/>
      <c r="F3537" s="11"/>
      <c r="G3537" s="25"/>
      <c r="H3537" s="31"/>
      <c r="I3537" s="30"/>
      <c r="M3537" s="25"/>
      <c r="N3537" s="31"/>
      <c r="O3537" s="30"/>
      <c r="V3537" s="12"/>
      <c r="W3537" s="12"/>
      <c r="X3537" s="14"/>
      <c r="AB3537" s="25"/>
      <c r="AC3537" s="12"/>
      <c r="AD3537" s="12"/>
      <c r="AK3537" s="12"/>
      <c r="AL3537" s="30"/>
      <c r="AM3537" s="32"/>
      <c r="AQ3537" s="12"/>
      <c r="AR3537" s="12"/>
      <c r="AS3537" s="12"/>
      <c r="AZ3537" s="49"/>
      <c r="BA3537" s="30"/>
      <c r="BB3537" s="12"/>
      <c r="BF3537" s="12"/>
      <c r="BG3537" s="12"/>
      <c r="BH3537" s="12"/>
      <c r="BO3537" s="7"/>
      <c r="BP3537" s="7"/>
      <c r="BQ3537" s="7"/>
      <c r="BU3537" s="7"/>
      <c r="BV3537" s="7"/>
      <c r="BW3537" s="7"/>
      <c r="CD3537" s="7"/>
      <c r="CE3537" s="7"/>
      <c r="CF3537" s="7"/>
      <c r="CJ3537" s="7"/>
      <c r="CK3537" s="7"/>
      <c r="CL3537" s="7"/>
    </row>
    <row r="3538" spans="1:90">
      <c r="A3538" s="11"/>
      <c r="B3538" s="373"/>
      <c r="C3538" s="373"/>
      <c r="D3538" s="373"/>
      <c r="E3538" s="13"/>
      <c r="F3538" s="11"/>
      <c r="G3538" s="25"/>
      <c r="H3538" s="31"/>
      <c r="I3538" s="30"/>
      <c r="M3538" s="25"/>
      <c r="N3538" s="31"/>
      <c r="O3538" s="30"/>
      <c r="V3538" s="12"/>
      <c r="W3538" s="12"/>
      <c r="X3538" s="14"/>
      <c r="AB3538" s="25"/>
      <c r="AC3538" s="12"/>
      <c r="AD3538" s="12"/>
      <c r="AK3538" s="12"/>
      <c r="AL3538" s="30"/>
      <c r="AM3538" s="32"/>
      <c r="AQ3538" s="12"/>
      <c r="AR3538" s="12"/>
      <c r="AS3538" s="12"/>
      <c r="AZ3538" s="49"/>
      <c r="BA3538" s="30"/>
      <c r="BB3538" s="12"/>
      <c r="BF3538" s="12"/>
      <c r="BG3538" s="12"/>
      <c r="BH3538" s="12"/>
      <c r="BO3538" s="7"/>
      <c r="BP3538" s="7"/>
      <c r="BQ3538" s="7"/>
      <c r="BU3538" s="7"/>
      <c r="BV3538" s="7"/>
      <c r="BW3538" s="7"/>
      <c r="CD3538" s="7"/>
      <c r="CE3538" s="7"/>
      <c r="CF3538" s="7"/>
      <c r="CJ3538" s="7"/>
      <c r="CK3538" s="7"/>
      <c r="CL3538" s="7"/>
    </row>
    <row r="3539" spans="1:90">
      <c r="A3539" s="11"/>
      <c r="B3539" s="373"/>
      <c r="C3539" s="373"/>
      <c r="D3539" s="373"/>
      <c r="E3539" s="13"/>
      <c r="F3539" s="11"/>
      <c r="G3539" s="25"/>
      <c r="H3539" s="31"/>
      <c r="I3539" s="30"/>
      <c r="M3539" s="25"/>
      <c r="N3539" s="31"/>
      <c r="O3539" s="30"/>
      <c r="V3539" s="12"/>
      <c r="W3539" s="12"/>
      <c r="X3539" s="14"/>
      <c r="AB3539" s="25"/>
      <c r="AC3539" s="12"/>
      <c r="AD3539" s="12"/>
      <c r="AK3539" s="12"/>
      <c r="AL3539" s="30"/>
      <c r="AM3539" s="32"/>
      <c r="AQ3539" s="12"/>
      <c r="AR3539" s="12"/>
      <c r="AS3539" s="12"/>
      <c r="AZ3539" s="49"/>
      <c r="BA3539" s="30"/>
      <c r="BB3539" s="12"/>
      <c r="BF3539" s="12"/>
      <c r="BG3539" s="12"/>
      <c r="BH3539" s="12"/>
      <c r="BO3539" s="7"/>
      <c r="BP3539" s="7"/>
      <c r="BQ3539" s="7"/>
      <c r="BU3539" s="7"/>
      <c r="BV3539" s="7"/>
      <c r="BW3539" s="7"/>
      <c r="CD3539" s="7"/>
      <c r="CE3539" s="7"/>
      <c r="CF3539" s="7"/>
      <c r="CJ3539" s="7"/>
      <c r="CK3539" s="7"/>
      <c r="CL3539" s="7"/>
    </row>
    <row r="3540" spans="1:90">
      <c r="A3540" s="11"/>
      <c r="B3540" s="373"/>
      <c r="C3540" s="373"/>
      <c r="D3540" s="373"/>
      <c r="E3540" s="13"/>
      <c r="F3540" s="11"/>
      <c r="G3540" s="25"/>
      <c r="H3540" s="31"/>
      <c r="I3540" s="30"/>
      <c r="M3540" s="25"/>
      <c r="N3540" s="31"/>
      <c r="O3540" s="30"/>
      <c r="V3540" s="12"/>
      <c r="W3540" s="12"/>
      <c r="X3540" s="14"/>
      <c r="AB3540" s="25"/>
      <c r="AC3540" s="12"/>
      <c r="AD3540" s="12"/>
      <c r="AK3540" s="12"/>
      <c r="AL3540" s="30"/>
      <c r="AM3540" s="32"/>
      <c r="AQ3540" s="12"/>
      <c r="AR3540" s="12"/>
      <c r="AS3540" s="12"/>
      <c r="AZ3540" s="49"/>
      <c r="BA3540" s="30"/>
      <c r="BB3540" s="12"/>
      <c r="BF3540" s="12"/>
      <c r="BG3540" s="12"/>
      <c r="BH3540" s="12"/>
      <c r="BO3540" s="7"/>
      <c r="BP3540" s="7"/>
      <c r="BQ3540" s="7"/>
      <c r="BU3540" s="7"/>
      <c r="BV3540" s="7"/>
      <c r="BW3540" s="7"/>
      <c r="CD3540" s="7"/>
      <c r="CE3540" s="7"/>
      <c r="CF3540" s="7"/>
      <c r="CJ3540" s="7"/>
      <c r="CK3540" s="7"/>
      <c r="CL3540" s="7"/>
    </row>
    <row r="3541" spans="1:90">
      <c r="A3541" s="11"/>
      <c r="B3541" s="373"/>
      <c r="C3541" s="373"/>
      <c r="D3541" s="373"/>
      <c r="E3541" s="13"/>
      <c r="F3541" s="11"/>
      <c r="G3541" s="25"/>
      <c r="H3541" s="31"/>
      <c r="I3541" s="30"/>
      <c r="M3541" s="25"/>
      <c r="N3541" s="31"/>
      <c r="O3541" s="30"/>
      <c r="V3541" s="12"/>
      <c r="W3541" s="12"/>
      <c r="X3541" s="14"/>
      <c r="AB3541" s="25"/>
      <c r="AC3541" s="12"/>
      <c r="AD3541" s="12"/>
      <c r="AK3541" s="12"/>
      <c r="AL3541" s="30"/>
      <c r="AM3541" s="32"/>
      <c r="AQ3541" s="12"/>
      <c r="AR3541" s="12"/>
      <c r="AS3541" s="12"/>
      <c r="AZ3541" s="49"/>
      <c r="BA3541" s="30"/>
      <c r="BB3541" s="12"/>
      <c r="BF3541" s="12"/>
      <c r="BG3541" s="12"/>
      <c r="BH3541" s="12"/>
      <c r="BO3541" s="7"/>
      <c r="BP3541" s="7"/>
      <c r="BQ3541" s="7"/>
      <c r="BU3541" s="7"/>
      <c r="BV3541" s="7"/>
      <c r="BW3541" s="7"/>
      <c r="CD3541" s="7"/>
      <c r="CE3541" s="7"/>
      <c r="CF3541" s="7"/>
      <c r="CJ3541" s="7"/>
      <c r="CK3541" s="7"/>
      <c r="CL3541" s="7"/>
    </row>
    <row r="3542" spans="1:90">
      <c r="A3542" s="11"/>
      <c r="B3542" s="373"/>
      <c r="C3542" s="373"/>
      <c r="D3542" s="373"/>
      <c r="E3542" s="13"/>
      <c r="F3542" s="11"/>
      <c r="G3542" s="25"/>
      <c r="H3542" s="31"/>
      <c r="I3542" s="30"/>
      <c r="M3542" s="25"/>
      <c r="N3542" s="31"/>
      <c r="O3542" s="30"/>
      <c r="V3542" s="12"/>
      <c r="W3542" s="12"/>
      <c r="X3542" s="14"/>
      <c r="AB3542" s="25"/>
      <c r="AC3542" s="12"/>
      <c r="AD3542" s="12"/>
      <c r="AK3542" s="12"/>
      <c r="AL3542" s="30"/>
      <c r="AM3542" s="32"/>
      <c r="AQ3542" s="12"/>
      <c r="AR3542" s="12"/>
      <c r="AS3542" s="12"/>
      <c r="AZ3542" s="49"/>
      <c r="BA3542" s="30"/>
      <c r="BB3542" s="12"/>
      <c r="BF3542" s="12"/>
      <c r="BG3542" s="12"/>
      <c r="BH3542" s="12"/>
      <c r="BO3542" s="7"/>
      <c r="BP3542" s="7"/>
      <c r="BQ3542" s="7"/>
      <c r="BU3542" s="7"/>
      <c r="BV3542" s="7"/>
      <c r="BW3542" s="7"/>
      <c r="CD3542" s="7"/>
      <c r="CE3542" s="7"/>
      <c r="CF3542" s="7"/>
      <c r="CJ3542" s="7"/>
      <c r="CK3542" s="7"/>
      <c r="CL3542" s="7"/>
    </row>
    <row r="3543" spans="1:90">
      <c r="A3543" s="11"/>
      <c r="B3543" s="373"/>
      <c r="C3543" s="373"/>
      <c r="D3543" s="373"/>
      <c r="E3543" s="13"/>
      <c r="F3543" s="11"/>
      <c r="G3543" s="25"/>
      <c r="H3543" s="31"/>
      <c r="I3543" s="30"/>
      <c r="M3543" s="25"/>
      <c r="N3543" s="31"/>
      <c r="O3543" s="30"/>
      <c r="V3543" s="12"/>
      <c r="W3543" s="12"/>
      <c r="X3543" s="14"/>
      <c r="AB3543" s="25"/>
      <c r="AC3543" s="12"/>
      <c r="AD3543" s="12"/>
      <c r="AK3543" s="12"/>
      <c r="AL3543" s="30"/>
      <c r="AM3543" s="32"/>
      <c r="AQ3543" s="12"/>
      <c r="AR3543" s="12"/>
      <c r="AS3543" s="12"/>
      <c r="AZ3543" s="49"/>
      <c r="BA3543" s="30"/>
      <c r="BB3543" s="12"/>
      <c r="BF3543" s="12"/>
      <c r="BG3543" s="12"/>
      <c r="BH3543" s="12"/>
      <c r="BO3543" s="7"/>
      <c r="BP3543" s="7"/>
      <c r="BQ3543" s="7"/>
      <c r="BU3543" s="7"/>
      <c r="BV3543" s="7"/>
      <c r="BW3543" s="7"/>
      <c r="CD3543" s="7"/>
      <c r="CE3543" s="7"/>
      <c r="CF3543" s="7"/>
      <c r="CJ3543" s="7"/>
      <c r="CK3543" s="7"/>
      <c r="CL3543" s="7"/>
    </row>
    <row r="3544" spans="1:90">
      <c r="A3544" s="11"/>
      <c r="B3544" s="373"/>
      <c r="C3544" s="373"/>
      <c r="D3544" s="373"/>
      <c r="E3544" s="13"/>
      <c r="F3544" s="11"/>
      <c r="G3544" s="25"/>
      <c r="H3544" s="31"/>
      <c r="I3544" s="30"/>
      <c r="M3544" s="25"/>
      <c r="N3544" s="31"/>
      <c r="O3544" s="30"/>
      <c r="V3544" s="12"/>
      <c r="W3544" s="12"/>
      <c r="X3544" s="14"/>
      <c r="AB3544" s="25"/>
      <c r="AC3544" s="12"/>
      <c r="AD3544" s="12"/>
      <c r="AK3544" s="12"/>
      <c r="AL3544" s="30"/>
      <c r="AM3544" s="32"/>
      <c r="AQ3544" s="12"/>
      <c r="AR3544" s="12"/>
      <c r="AS3544" s="12"/>
      <c r="AZ3544" s="49"/>
      <c r="BA3544" s="30"/>
      <c r="BB3544" s="12"/>
      <c r="BF3544" s="12"/>
      <c r="BG3544" s="12"/>
      <c r="BH3544" s="12"/>
      <c r="BO3544" s="7"/>
      <c r="BP3544" s="7"/>
      <c r="BQ3544" s="7"/>
      <c r="BU3544" s="7"/>
      <c r="BV3544" s="7"/>
      <c r="BW3544" s="7"/>
      <c r="CD3544" s="7"/>
      <c r="CE3544" s="7"/>
      <c r="CF3544" s="7"/>
      <c r="CJ3544" s="7"/>
      <c r="CK3544" s="7"/>
      <c r="CL3544" s="7"/>
    </row>
    <row r="3545" spans="1:90">
      <c r="A3545" s="11"/>
      <c r="B3545" s="373"/>
      <c r="C3545" s="373"/>
      <c r="D3545" s="373"/>
      <c r="E3545" s="13"/>
      <c r="F3545" s="11"/>
      <c r="G3545" s="25"/>
      <c r="H3545" s="31"/>
      <c r="I3545" s="30"/>
      <c r="M3545" s="25"/>
      <c r="N3545" s="31"/>
      <c r="O3545" s="30"/>
      <c r="V3545" s="12"/>
      <c r="W3545" s="12"/>
      <c r="X3545" s="14"/>
      <c r="AB3545" s="25"/>
      <c r="AC3545" s="12"/>
      <c r="AD3545" s="12"/>
      <c r="AK3545" s="12"/>
      <c r="AL3545" s="30"/>
      <c r="AM3545" s="32"/>
      <c r="AQ3545" s="12"/>
      <c r="AR3545" s="12"/>
      <c r="AS3545" s="12"/>
      <c r="AZ3545" s="49"/>
      <c r="BA3545" s="30"/>
      <c r="BB3545" s="12"/>
      <c r="BF3545" s="12"/>
      <c r="BG3545" s="12"/>
      <c r="BH3545" s="12"/>
      <c r="BO3545" s="7"/>
      <c r="BP3545" s="7"/>
      <c r="BQ3545" s="7"/>
      <c r="BU3545" s="7"/>
      <c r="BV3545" s="7"/>
      <c r="BW3545" s="7"/>
      <c r="CD3545" s="7"/>
      <c r="CE3545" s="7"/>
      <c r="CF3545" s="7"/>
      <c r="CJ3545" s="7"/>
      <c r="CK3545" s="7"/>
      <c r="CL3545" s="7"/>
    </row>
    <row r="3546" spans="1:90">
      <c r="A3546" s="11"/>
      <c r="B3546" s="373"/>
      <c r="C3546" s="373"/>
      <c r="D3546" s="373"/>
      <c r="E3546" s="13"/>
      <c r="F3546" s="11"/>
      <c r="G3546" s="25"/>
      <c r="H3546" s="31"/>
      <c r="I3546" s="30"/>
      <c r="M3546" s="25"/>
      <c r="N3546" s="31"/>
      <c r="O3546" s="30"/>
      <c r="V3546" s="12"/>
      <c r="W3546" s="12"/>
      <c r="X3546" s="14"/>
      <c r="AB3546" s="25"/>
      <c r="AC3546" s="12"/>
      <c r="AD3546" s="12"/>
      <c r="AK3546" s="12"/>
      <c r="AL3546" s="30"/>
      <c r="AM3546" s="32"/>
      <c r="AQ3546" s="12"/>
      <c r="AR3546" s="12"/>
      <c r="AS3546" s="12"/>
      <c r="AZ3546" s="49"/>
      <c r="BA3546" s="30"/>
      <c r="BB3546" s="12"/>
      <c r="BF3546" s="12"/>
      <c r="BG3546" s="12"/>
      <c r="BH3546" s="12"/>
      <c r="BO3546" s="7"/>
      <c r="BP3546" s="7"/>
      <c r="BQ3546" s="7"/>
      <c r="BU3546" s="7"/>
      <c r="BV3546" s="7"/>
      <c r="BW3546" s="7"/>
      <c r="CD3546" s="7"/>
      <c r="CE3546" s="7"/>
      <c r="CF3546" s="7"/>
      <c r="CJ3546" s="7"/>
      <c r="CK3546" s="7"/>
      <c r="CL3546" s="7"/>
    </row>
    <row r="3547" spans="1:90">
      <c r="A3547" s="11"/>
      <c r="B3547" s="373"/>
      <c r="C3547" s="373"/>
      <c r="D3547" s="373"/>
      <c r="E3547" s="13"/>
      <c r="F3547" s="11"/>
      <c r="G3547" s="25"/>
      <c r="H3547" s="31"/>
      <c r="I3547" s="30"/>
      <c r="M3547" s="25"/>
      <c r="N3547" s="31"/>
      <c r="O3547" s="30"/>
      <c r="V3547" s="12"/>
      <c r="W3547" s="12"/>
      <c r="X3547" s="14"/>
      <c r="AB3547" s="25"/>
      <c r="AC3547" s="12"/>
      <c r="AD3547" s="12"/>
      <c r="AK3547" s="12"/>
      <c r="AL3547" s="30"/>
      <c r="AM3547" s="32"/>
      <c r="AQ3547" s="12"/>
      <c r="AR3547" s="12"/>
      <c r="AS3547" s="12"/>
      <c r="AZ3547" s="49"/>
      <c r="BA3547" s="30"/>
      <c r="BB3547" s="12"/>
      <c r="BF3547" s="12"/>
      <c r="BG3547" s="12"/>
      <c r="BH3547" s="12"/>
      <c r="BO3547" s="7"/>
      <c r="BP3547" s="7"/>
      <c r="BQ3547" s="7"/>
      <c r="BU3547" s="7"/>
      <c r="BV3547" s="7"/>
      <c r="BW3547" s="7"/>
      <c r="CD3547" s="7"/>
      <c r="CE3547" s="7"/>
      <c r="CF3547" s="7"/>
      <c r="CJ3547" s="7"/>
      <c r="CK3547" s="7"/>
      <c r="CL3547" s="7"/>
    </row>
    <row r="3548" spans="1:90">
      <c r="A3548" s="11"/>
      <c r="B3548" s="373"/>
      <c r="C3548" s="373"/>
      <c r="D3548" s="373"/>
      <c r="E3548" s="13"/>
      <c r="F3548" s="11"/>
      <c r="G3548" s="25"/>
      <c r="H3548" s="31"/>
      <c r="I3548" s="30"/>
      <c r="M3548" s="25"/>
      <c r="N3548" s="31"/>
      <c r="O3548" s="30"/>
      <c r="V3548" s="12"/>
      <c r="W3548" s="12"/>
      <c r="X3548" s="14"/>
      <c r="AB3548" s="25"/>
      <c r="AC3548" s="12"/>
      <c r="AD3548" s="12"/>
      <c r="AK3548" s="12"/>
      <c r="AL3548" s="30"/>
      <c r="AM3548" s="32"/>
      <c r="AQ3548" s="12"/>
      <c r="AR3548" s="12"/>
      <c r="AS3548" s="12"/>
      <c r="AZ3548" s="49"/>
      <c r="BA3548" s="30"/>
      <c r="BB3548" s="12"/>
      <c r="BF3548" s="12"/>
      <c r="BG3548" s="12"/>
      <c r="BH3548" s="12"/>
      <c r="BO3548" s="7"/>
      <c r="BP3548" s="7"/>
      <c r="BQ3548" s="7"/>
      <c r="BU3548" s="7"/>
      <c r="BV3548" s="7"/>
      <c r="BW3548" s="7"/>
      <c r="CD3548" s="7"/>
      <c r="CE3548" s="7"/>
      <c r="CF3548" s="7"/>
      <c r="CJ3548" s="7"/>
      <c r="CK3548" s="7"/>
      <c r="CL3548" s="7"/>
    </row>
    <row r="3549" spans="1:90">
      <c r="A3549" s="11"/>
      <c r="B3549" s="373"/>
      <c r="C3549" s="373"/>
      <c r="D3549" s="373"/>
      <c r="E3549" s="13"/>
      <c r="F3549" s="11"/>
      <c r="G3549" s="25"/>
      <c r="H3549" s="31"/>
      <c r="I3549" s="30"/>
      <c r="M3549" s="25"/>
      <c r="N3549" s="31"/>
      <c r="O3549" s="30"/>
      <c r="V3549" s="12"/>
      <c r="W3549" s="12"/>
      <c r="X3549" s="14"/>
      <c r="AB3549" s="25"/>
      <c r="AC3549" s="12"/>
      <c r="AD3549" s="12"/>
      <c r="AK3549" s="12"/>
      <c r="AL3549" s="30"/>
      <c r="AM3549" s="32"/>
      <c r="AQ3549" s="12"/>
      <c r="AR3549" s="12"/>
      <c r="AS3549" s="12"/>
      <c r="AZ3549" s="49"/>
      <c r="BA3549" s="30"/>
      <c r="BB3549" s="12"/>
      <c r="BF3549" s="12"/>
      <c r="BG3549" s="12"/>
      <c r="BH3549" s="12"/>
      <c r="BO3549" s="7"/>
      <c r="BP3549" s="7"/>
      <c r="BQ3549" s="7"/>
      <c r="BU3549" s="7"/>
      <c r="BV3549" s="7"/>
      <c r="BW3549" s="7"/>
      <c r="CD3549" s="7"/>
      <c r="CE3549" s="7"/>
      <c r="CF3549" s="7"/>
      <c r="CJ3549" s="7"/>
      <c r="CK3549" s="7"/>
      <c r="CL3549" s="7"/>
    </row>
    <row r="3550" spans="1:90">
      <c r="A3550" s="11"/>
      <c r="B3550" s="373"/>
      <c r="C3550" s="373"/>
      <c r="D3550" s="373"/>
      <c r="E3550" s="13"/>
      <c r="F3550" s="11"/>
      <c r="G3550" s="25"/>
      <c r="H3550" s="31"/>
      <c r="I3550" s="30"/>
      <c r="M3550" s="25"/>
      <c r="N3550" s="31"/>
      <c r="O3550" s="30"/>
      <c r="V3550" s="12"/>
      <c r="W3550" s="12"/>
      <c r="X3550" s="14"/>
      <c r="AB3550" s="25"/>
      <c r="AC3550" s="12"/>
      <c r="AD3550" s="12"/>
      <c r="AK3550" s="12"/>
      <c r="AL3550" s="30"/>
      <c r="AM3550" s="32"/>
      <c r="AQ3550" s="12"/>
      <c r="AR3550" s="12"/>
      <c r="AS3550" s="12"/>
      <c r="AZ3550" s="49"/>
      <c r="BA3550" s="30"/>
      <c r="BB3550" s="12"/>
      <c r="BF3550" s="12"/>
      <c r="BG3550" s="12"/>
      <c r="BH3550" s="12"/>
      <c r="BO3550" s="7"/>
      <c r="BP3550" s="7"/>
      <c r="BQ3550" s="7"/>
      <c r="BU3550" s="7"/>
      <c r="BV3550" s="7"/>
      <c r="BW3550" s="7"/>
      <c r="CD3550" s="7"/>
      <c r="CE3550" s="7"/>
      <c r="CF3550" s="7"/>
      <c r="CJ3550" s="7"/>
      <c r="CK3550" s="7"/>
      <c r="CL3550" s="7"/>
    </row>
    <row r="3551" spans="1:90">
      <c r="A3551" s="11"/>
      <c r="B3551" s="373"/>
      <c r="C3551" s="373"/>
      <c r="D3551" s="373"/>
      <c r="E3551" s="13"/>
      <c r="F3551" s="11"/>
      <c r="G3551" s="25"/>
      <c r="H3551" s="31"/>
      <c r="I3551" s="30"/>
      <c r="M3551" s="25"/>
      <c r="N3551" s="31"/>
      <c r="O3551" s="30"/>
      <c r="V3551" s="12"/>
      <c r="W3551" s="12"/>
      <c r="X3551" s="14"/>
      <c r="AB3551" s="25"/>
      <c r="AC3551" s="12"/>
      <c r="AD3551" s="12"/>
      <c r="AK3551" s="12"/>
      <c r="AL3551" s="30"/>
      <c r="AM3551" s="32"/>
      <c r="AQ3551" s="12"/>
      <c r="AR3551" s="12"/>
      <c r="AS3551" s="12"/>
      <c r="AZ3551" s="49"/>
      <c r="BA3551" s="30"/>
      <c r="BB3551" s="12"/>
      <c r="BF3551" s="12"/>
      <c r="BG3551" s="12"/>
      <c r="BH3551" s="12"/>
      <c r="BO3551" s="7"/>
      <c r="BP3551" s="7"/>
      <c r="BQ3551" s="7"/>
      <c r="BU3551" s="7"/>
      <c r="BV3551" s="7"/>
      <c r="BW3551" s="7"/>
      <c r="CD3551" s="7"/>
      <c r="CE3551" s="7"/>
      <c r="CF3551" s="7"/>
      <c r="CJ3551" s="7"/>
      <c r="CK3551" s="7"/>
      <c r="CL3551" s="7"/>
    </row>
    <row r="3552" spans="1:90">
      <c r="A3552" s="11"/>
      <c r="B3552" s="373"/>
      <c r="C3552" s="373"/>
      <c r="D3552" s="373"/>
      <c r="E3552" s="13"/>
      <c r="F3552" s="11"/>
      <c r="G3552" s="25"/>
      <c r="H3552" s="31"/>
      <c r="I3552" s="30"/>
      <c r="M3552" s="25"/>
      <c r="N3552" s="31"/>
      <c r="O3552" s="30"/>
      <c r="V3552" s="12"/>
      <c r="W3552" s="12"/>
      <c r="X3552" s="14"/>
      <c r="AB3552" s="25"/>
      <c r="AC3552" s="12"/>
      <c r="AD3552" s="12"/>
      <c r="AK3552" s="12"/>
      <c r="AL3552" s="30"/>
      <c r="AM3552" s="32"/>
      <c r="AQ3552" s="12"/>
      <c r="AR3552" s="12"/>
      <c r="AS3552" s="12"/>
      <c r="AZ3552" s="49"/>
      <c r="BA3552" s="30"/>
      <c r="BB3552" s="12"/>
      <c r="BF3552" s="12"/>
      <c r="BG3552" s="12"/>
      <c r="BH3552" s="12"/>
      <c r="BO3552" s="7"/>
      <c r="BP3552" s="7"/>
      <c r="BQ3552" s="7"/>
      <c r="BU3552" s="7"/>
      <c r="BV3552" s="7"/>
      <c r="BW3552" s="7"/>
      <c r="CD3552" s="7"/>
      <c r="CE3552" s="7"/>
      <c r="CF3552" s="7"/>
      <c r="CJ3552" s="7"/>
      <c r="CK3552" s="7"/>
      <c r="CL3552" s="7"/>
    </row>
    <row r="3553" spans="1:90">
      <c r="A3553" s="11"/>
      <c r="B3553" s="373"/>
      <c r="C3553" s="373"/>
      <c r="D3553" s="373"/>
      <c r="E3553" s="13"/>
      <c r="F3553" s="11"/>
      <c r="G3553" s="25"/>
      <c r="H3553" s="31"/>
      <c r="I3553" s="30"/>
      <c r="M3553" s="25"/>
      <c r="N3553" s="31"/>
      <c r="O3553" s="30"/>
      <c r="V3553" s="12"/>
      <c r="W3553" s="12"/>
      <c r="X3553" s="14"/>
      <c r="AB3553" s="25"/>
      <c r="AC3553" s="12"/>
      <c r="AD3553" s="12"/>
      <c r="AK3553" s="12"/>
      <c r="AL3553" s="30"/>
      <c r="AM3553" s="32"/>
      <c r="AQ3553" s="12"/>
      <c r="AR3553" s="12"/>
      <c r="AS3553" s="12"/>
      <c r="AZ3553" s="49"/>
      <c r="BA3553" s="30"/>
      <c r="BB3553" s="12"/>
      <c r="BF3553" s="12"/>
      <c r="BG3553" s="12"/>
      <c r="BH3553" s="12"/>
      <c r="BO3553" s="7"/>
      <c r="BP3553" s="7"/>
      <c r="BQ3553" s="7"/>
      <c r="BU3553" s="7"/>
      <c r="BV3553" s="7"/>
      <c r="BW3553" s="7"/>
      <c r="CD3553" s="7"/>
      <c r="CE3553" s="7"/>
      <c r="CF3553" s="7"/>
      <c r="CJ3553" s="7"/>
      <c r="CK3553" s="7"/>
      <c r="CL3553" s="7"/>
    </row>
    <row r="3554" spans="1:90">
      <c r="A3554" s="11"/>
      <c r="B3554" s="373"/>
      <c r="C3554" s="373"/>
      <c r="D3554" s="373"/>
      <c r="E3554" s="13"/>
      <c r="F3554" s="11"/>
      <c r="G3554" s="25"/>
      <c r="H3554" s="31"/>
      <c r="I3554" s="30"/>
      <c r="M3554" s="25"/>
      <c r="N3554" s="31"/>
      <c r="O3554" s="30"/>
      <c r="V3554" s="12"/>
      <c r="W3554" s="12"/>
      <c r="X3554" s="14"/>
      <c r="AB3554" s="25"/>
      <c r="AC3554" s="12"/>
      <c r="AD3554" s="12"/>
      <c r="AK3554" s="12"/>
      <c r="AL3554" s="30"/>
      <c r="AM3554" s="32"/>
      <c r="AQ3554" s="12"/>
      <c r="AR3554" s="12"/>
      <c r="AS3554" s="12"/>
      <c r="AZ3554" s="49"/>
      <c r="BA3554" s="30"/>
      <c r="BB3554" s="12"/>
      <c r="BF3554" s="12"/>
      <c r="BG3554" s="12"/>
      <c r="BH3554" s="12"/>
      <c r="BO3554" s="7"/>
      <c r="BP3554" s="7"/>
      <c r="BQ3554" s="7"/>
      <c r="BU3554" s="7"/>
      <c r="BV3554" s="7"/>
      <c r="BW3554" s="7"/>
      <c r="CD3554" s="7"/>
      <c r="CE3554" s="7"/>
      <c r="CF3554" s="7"/>
      <c r="CJ3554" s="7"/>
      <c r="CK3554" s="7"/>
      <c r="CL3554" s="7"/>
    </row>
    <row r="3555" spans="1:90">
      <c r="A3555" s="11"/>
      <c r="B3555" s="373"/>
      <c r="C3555" s="373"/>
      <c r="D3555" s="373"/>
      <c r="E3555" s="13"/>
      <c r="F3555" s="11"/>
      <c r="G3555" s="25"/>
      <c r="H3555" s="31"/>
      <c r="I3555" s="30"/>
      <c r="M3555" s="25"/>
      <c r="N3555" s="31"/>
      <c r="O3555" s="30"/>
      <c r="V3555" s="12"/>
      <c r="W3555" s="12"/>
      <c r="X3555" s="14"/>
      <c r="AB3555" s="25"/>
      <c r="AC3555" s="12"/>
      <c r="AD3555" s="12"/>
      <c r="AK3555" s="12"/>
      <c r="AL3555" s="30"/>
      <c r="AM3555" s="32"/>
      <c r="AQ3555" s="12"/>
      <c r="AR3555" s="12"/>
      <c r="AS3555" s="12"/>
      <c r="AZ3555" s="49"/>
      <c r="BA3555" s="30"/>
      <c r="BB3555" s="12"/>
      <c r="BF3555" s="12"/>
      <c r="BG3555" s="12"/>
      <c r="BH3555" s="12"/>
      <c r="BO3555" s="7"/>
      <c r="BP3555" s="7"/>
      <c r="BQ3555" s="7"/>
      <c r="BU3555" s="7"/>
      <c r="BV3555" s="7"/>
      <c r="BW3555" s="7"/>
      <c r="CD3555" s="7"/>
      <c r="CE3555" s="7"/>
      <c r="CF3555" s="7"/>
      <c r="CJ3555" s="7"/>
      <c r="CK3555" s="7"/>
      <c r="CL3555" s="7"/>
    </row>
    <row r="3556" spans="1:90">
      <c r="A3556" s="11"/>
      <c r="B3556" s="373"/>
      <c r="C3556" s="373"/>
      <c r="D3556" s="373"/>
      <c r="E3556" s="13"/>
      <c r="F3556" s="11"/>
      <c r="G3556" s="25"/>
      <c r="H3556" s="31"/>
      <c r="I3556" s="30"/>
      <c r="M3556" s="25"/>
      <c r="N3556" s="31"/>
      <c r="O3556" s="30"/>
      <c r="V3556" s="12"/>
      <c r="W3556" s="12"/>
      <c r="X3556" s="14"/>
      <c r="AB3556" s="25"/>
      <c r="AC3556" s="12"/>
      <c r="AD3556" s="12"/>
      <c r="AK3556" s="12"/>
      <c r="AL3556" s="30"/>
      <c r="AM3556" s="32"/>
      <c r="AQ3556" s="12"/>
      <c r="AR3556" s="12"/>
      <c r="AS3556" s="12"/>
      <c r="AZ3556" s="49"/>
      <c r="BA3556" s="30"/>
      <c r="BB3556" s="12"/>
      <c r="BF3556" s="12"/>
      <c r="BG3556" s="12"/>
      <c r="BH3556" s="12"/>
      <c r="BO3556" s="7"/>
      <c r="BP3556" s="7"/>
      <c r="BQ3556" s="7"/>
      <c r="BU3556" s="7"/>
      <c r="BV3556" s="7"/>
      <c r="BW3556" s="7"/>
      <c r="CD3556" s="7"/>
      <c r="CE3556" s="7"/>
      <c r="CF3556" s="7"/>
      <c r="CJ3556" s="7"/>
      <c r="CK3556" s="7"/>
      <c r="CL3556" s="7"/>
    </row>
    <row r="3557" spans="1:90">
      <c r="A3557" s="11"/>
      <c r="B3557" s="373"/>
      <c r="C3557" s="373"/>
      <c r="D3557" s="373"/>
      <c r="E3557" s="13"/>
      <c r="F3557" s="11"/>
      <c r="G3557" s="25"/>
      <c r="H3557" s="31"/>
      <c r="I3557" s="30"/>
      <c r="M3557" s="25"/>
      <c r="N3557" s="31"/>
      <c r="O3557" s="30"/>
      <c r="V3557" s="12"/>
      <c r="W3557" s="12"/>
      <c r="X3557" s="14"/>
      <c r="AB3557" s="25"/>
      <c r="AC3557" s="12"/>
      <c r="AD3557" s="12"/>
      <c r="AK3557" s="12"/>
      <c r="AL3557" s="30"/>
      <c r="AM3557" s="32"/>
      <c r="AQ3557" s="12"/>
      <c r="AR3557" s="12"/>
      <c r="AS3557" s="12"/>
      <c r="AZ3557" s="49"/>
      <c r="BA3557" s="30"/>
      <c r="BB3557" s="12"/>
      <c r="BF3557" s="12"/>
      <c r="BG3557" s="12"/>
      <c r="BH3557" s="12"/>
      <c r="BO3557" s="7"/>
      <c r="BP3557" s="7"/>
      <c r="BQ3557" s="7"/>
      <c r="BU3557" s="7"/>
      <c r="BV3557" s="7"/>
      <c r="BW3557" s="7"/>
      <c r="CD3557" s="7"/>
      <c r="CE3557" s="7"/>
      <c r="CF3557" s="7"/>
      <c r="CJ3557" s="7"/>
      <c r="CK3557" s="7"/>
      <c r="CL3557" s="7"/>
    </row>
    <row r="3558" spans="1:90">
      <c r="A3558" s="11"/>
      <c r="B3558" s="373"/>
      <c r="C3558" s="373"/>
      <c r="D3558" s="373"/>
      <c r="E3558" s="13"/>
      <c r="F3558" s="11"/>
      <c r="G3558" s="25"/>
      <c r="H3558" s="31"/>
      <c r="I3558" s="30"/>
      <c r="M3558" s="25"/>
      <c r="N3558" s="31"/>
      <c r="O3558" s="30"/>
      <c r="V3558" s="12"/>
      <c r="W3558" s="12"/>
      <c r="X3558" s="14"/>
      <c r="AB3558" s="25"/>
      <c r="AC3558" s="12"/>
      <c r="AD3558" s="12"/>
      <c r="AK3558" s="12"/>
      <c r="AL3558" s="30"/>
      <c r="AM3558" s="32"/>
      <c r="AQ3558" s="12"/>
      <c r="AR3558" s="12"/>
      <c r="AS3558" s="12"/>
      <c r="AZ3558" s="49"/>
      <c r="BA3558" s="30"/>
      <c r="BB3558" s="12"/>
      <c r="BF3558" s="12"/>
      <c r="BG3558" s="12"/>
      <c r="BH3558" s="12"/>
      <c r="BO3558" s="7"/>
      <c r="BP3558" s="7"/>
      <c r="BQ3558" s="7"/>
      <c r="BU3558" s="7"/>
      <c r="BV3558" s="7"/>
      <c r="BW3558" s="7"/>
      <c r="CD3558" s="7"/>
      <c r="CE3558" s="7"/>
      <c r="CF3558" s="7"/>
      <c r="CJ3558" s="7"/>
      <c r="CK3558" s="7"/>
      <c r="CL3558" s="7"/>
    </row>
    <row r="3559" spans="1:90">
      <c r="A3559" s="11"/>
      <c r="B3559" s="373"/>
      <c r="C3559" s="373"/>
      <c r="D3559" s="373"/>
      <c r="E3559" s="13"/>
      <c r="F3559" s="11"/>
      <c r="G3559" s="25"/>
      <c r="H3559" s="31"/>
      <c r="I3559" s="30"/>
      <c r="M3559" s="25"/>
      <c r="N3559" s="31"/>
      <c r="O3559" s="30"/>
      <c r="V3559" s="12"/>
      <c r="W3559" s="12"/>
      <c r="X3559" s="14"/>
      <c r="AB3559" s="25"/>
      <c r="AC3559" s="12"/>
      <c r="AD3559" s="12"/>
      <c r="AK3559" s="12"/>
      <c r="AL3559" s="30"/>
      <c r="AM3559" s="32"/>
      <c r="AQ3559" s="12"/>
      <c r="AR3559" s="12"/>
      <c r="AS3559" s="12"/>
      <c r="AZ3559" s="49"/>
      <c r="BA3559" s="30"/>
      <c r="BB3559" s="12"/>
      <c r="BF3559" s="12"/>
      <c r="BG3559" s="12"/>
      <c r="BH3559" s="12"/>
      <c r="BO3559" s="7"/>
      <c r="BP3559" s="7"/>
      <c r="BQ3559" s="7"/>
      <c r="BU3559" s="7"/>
      <c r="BV3559" s="7"/>
      <c r="BW3559" s="7"/>
      <c r="CD3559" s="7"/>
      <c r="CE3559" s="7"/>
      <c r="CF3559" s="7"/>
      <c r="CJ3559" s="7"/>
      <c r="CK3559" s="7"/>
      <c r="CL3559" s="7"/>
    </row>
    <row r="3560" spans="1:90">
      <c r="A3560" s="11"/>
      <c r="B3560" s="373"/>
      <c r="C3560" s="373"/>
      <c r="D3560" s="373"/>
      <c r="E3560" s="13"/>
      <c r="F3560" s="11"/>
      <c r="G3560" s="25"/>
      <c r="H3560" s="31"/>
      <c r="I3560" s="30"/>
      <c r="M3560" s="25"/>
      <c r="N3560" s="31"/>
      <c r="O3560" s="30"/>
      <c r="V3560" s="12"/>
      <c r="W3560" s="12"/>
      <c r="X3560" s="14"/>
      <c r="AB3560" s="25"/>
      <c r="AC3560" s="12"/>
      <c r="AD3560" s="12"/>
      <c r="AK3560" s="12"/>
      <c r="AL3560" s="30"/>
      <c r="AM3560" s="32"/>
      <c r="AQ3560" s="12"/>
      <c r="AR3560" s="12"/>
      <c r="AS3560" s="12"/>
      <c r="AZ3560" s="49"/>
      <c r="BA3560" s="30"/>
      <c r="BB3560" s="12"/>
      <c r="BF3560" s="12"/>
      <c r="BG3560" s="12"/>
      <c r="BH3560" s="12"/>
      <c r="BO3560" s="7"/>
      <c r="BP3560" s="7"/>
      <c r="BQ3560" s="7"/>
      <c r="BU3560" s="7"/>
      <c r="BV3560" s="7"/>
      <c r="BW3560" s="7"/>
      <c r="CD3560" s="7"/>
      <c r="CE3560" s="7"/>
      <c r="CF3560" s="7"/>
      <c r="CJ3560" s="7"/>
      <c r="CK3560" s="7"/>
      <c r="CL3560" s="7"/>
    </row>
    <row r="3561" spans="1:90">
      <c r="A3561" s="11"/>
      <c r="B3561" s="373"/>
      <c r="C3561" s="373"/>
      <c r="D3561" s="373"/>
      <c r="E3561" s="13"/>
      <c r="F3561" s="11"/>
      <c r="G3561" s="25"/>
      <c r="H3561" s="31"/>
      <c r="I3561" s="30"/>
      <c r="M3561" s="25"/>
      <c r="N3561" s="31"/>
      <c r="O3561" s="30"/>
      <c r="V3561" s="12"/>
      <c r="W3561" s="12"/>
      <c r="X3561" s="14"/>
      <c r="AB3561" s="25"/>
      <c r="AC3561" s="12"/>
      <c r="AD3561" s="12"/>
      <c r="AK3561" s="12"/>
      <c r="AL3561" s="30"/>
      <c r="AM3561" s="32"/>
      <c r="AQ3561" s="12"/>
      <c r="AR3561" s="12"/>
      <c r="AS3561" s="12"/>
      <c r="AZ3561" s="49"/>
      <c r="BA3561" s="30"/>
      <c r="BB3561" s="12"/>
      <c r="BF3561" s="12"/>
      <c r="BG3561" s="12"/>
      <c r="BH3561" s="12"/>
      <c r="BO3561" s="7"/>
      <c r="BP3561" s="7"/>
      <c r="BQ3561" s="7"/>
      <c r="BU3561" s="7"/>
      <c r="BV3561" s="7"/>
      <c r="BW3561" s="7"/>
      <c r="CD3561" s="7"/>
      <c r="CE3561" s="7"/>
      <c r="CF3561" s="7"/>
      <c r="CJ3561" s="7"/>
      <c r="CK3561" s="7"/>
      <c r="CL3561" s="7"/>
    </row>
    <row r="3562" spans="1:90">
      <c r="A3562" s="11"/>
      <c r="B3562" s="373"/>
      <c r="C3562" s="373"/>
      <c r="D3562" s="373"/>
      <c r="E3562" s="13"/>
      <c r="F3562" s="11"/>
      <c r="G3562" s="25"/>
      <c r="H3562" s="31"/>
      <c r="I3562" s="30"/>
      <c r="M3562" s="25"/>
      <c r="N3562" s="31"/>
      <c r="O3562" s="30"/>
      <c r="V3562" s="12"/>
      <c r="W3562" s="12"/>
      <c r="X3562" s="14"/>
      <c r="AB3562" s="25"/>
      <c r="AC3562" s="12"/>
      <c r="AD3562" s="12"/>
      <c r="AK3562" s="12"/>
      <c r="AL3562" s="30"/>
      <c r="AM3562" s="32"/>
      <c r="AQ3562" s="12"/>
      <c r="AR3562" s="12"/>
      <c r="AS3562" s="12"/>
      <c r="AZ3562" s="49"/>
      <c r="BA3562" s="30"/>
      <c r="BB3562" s="12"/>
      <c r="BF3562" s="12"/>
      <c r="BG3562" s="12"/>
      <c r="BH3562" s="12"/>
      <c r="BO3562" s="7"/>
      <c r="BP3562" s="7"/>
      <c r="BQ3562" s="7"/>
      <c r="BU3562" s="7"/>
      <c r="BV3562" s="7"/>
      <c r="BW3562" s="7"/>
      <c r="CD3562" s="7"/>
      <c r="CE3562" s="7"/>
      <c r="CF3562" s="7"/>
      <c r="CJ3562" s="7"/>
      <c r="CK3562" s="7"/>
      <c r="CL3562" s="7"/>
    </row>
    <row r="3563" spans="1:90">
      <c r="A3563" s="11"/>
      <c r="B3563" s="373"/>
      <c r="C3563" s="373"/>
      <c r="D3563" s="373"/>
      <c r="E3563" s="13"/>
      <c r="F3563" s="11"/>
      <c r="G3563" s="25"/>
      <c r="H3563" s="31"/>
      <c r="I3563" s="30"/>
      <c r="M3563" s="25"/>
      <c r="N3563" s="31"/>
      <c r="O3563" s="30"/>
      <c r="V3563" s="12"/>
      <c r="W3563" s="12"/>
      <c r="X3563" s="14"/>
      <c r="AB3563" s="25"/>
      <c r="AC3563" s="12"/>
      <c r="AD3563" s="12"/>
      <c r="AK3563" s="12"/>
      <c r="AL3563" s="30"/>
      <c r="AM3563" s="32"/>
      <c r="AQ3563" s="12"/>
      <c r="AR3563" s="12"/>
      <c r="AS3563" s="12"/>
      <c r="AZ3563" s="49"/>
      <c r="BA3563" s="30"/>
      <c r="BB3563" s="12"/>
      <c r="BF3563" s="12"/>
      <c r="BG3563" s="12"/>
      <c r="BH3563" s="12"/>
      <c r="BO3563" s="7"/>
      <c r="BP3563" s="7"/>
      <c r="BQ3563" s="7"/>
      <c r="BU3563" s="7"/>
      <c r="BV3563" s="7"/>
      <c r="BW3563" s="7"/>
      <c r="CD3563" s="7"/>
      <c r="CE3563" s="7"/>
      <c r="CF3563" s="7"/>
      <c r="CJ3563" s="7"/>
      <c r="CK3563" s="7"/>
      <c r="CL3563" s="7"/>
    </row>
    <row r="3564" spans="1:90">
      <c r="A3564" s="11"/>
      <c r="B3564" s="373"/>
      <c r="C3564" s="373"/>
      <c r="D3564" s="373"/>
      <c r="E3564" s="13"/>
      <c r="F3564" s="11"/>
      <c r="G3564" s="25"/>
      <c r="H3564" s="31"/>
      <c r="I3564" s="30"/>
      <c r="M3564" s="25"/>
      <c r="N3564" s="31"/>
      <c r="O3564" s="30"/>
      <c r="V3564" s="12"/>
      <c r="W3564" s="12"/>
      <c r="X3564" s="14"/>
      <c r="AB3564" s="25"/>
      <c r="AC3564" s="12"/>
      <c r="AD3564" s="12"/>
      <c r="AK3564" s="12"/>
      <c r="AL3564" s="30"/>
      <c r="AM3564" s="32"/>
      <c r="AQ3564" s="12"/>
      <c r="AR3564" s="12"/>
      <c r="AS3564" s="12"/>
      <c r="AZ3564" s="49"/>
      <c r="BA3564" s="30"/>
      <c r="BB3564" s="12"/>
      <c r="BF3564" s="12"/>
      <c r="BG3564" s="12"/>
      <c r="BH3564" s="12"/>
      <c r="BO3564" s="7"/>
      <c r="BP3564" s="7"/>
      <c r="BQ3564" s="7"/>
      <c r="BU3564" s="7"/>
      <c r="BV3564" s="7"/>
      <c r="BW3564" s="7"/>
      <c r="CD3564" s="7"/>
      <c r="CE3564" s="7"/>
      <c r="CF3564" s="7"/>
      <c r="CJ3564" s="7"/>
      <c r="CK3564" s="7"/>
      <c r="CL3564" s="7"/>
    </row>
    <row r="3565" spans="1:90">
      <c r="A3565" s="11"/>
      <c r="B3565" s="373"/>
      <c r="C3565" s="373"/>
      <c r="D3565" s="373"/>
      <c r="E3565" s="13"/>
      <c r="F3565" s="11"/>
      <c r="G3565" s="25"/>
      <c r="H3565" s="31"/>
      <c r="I3565" s="30"/>
      <c r="M3565" s="25"/>
      <c r="N3565" s="31"/>
      <c r="O3565" s="30"/>
      <c r="V3565" s="12"/>
      <c r="W3565" s="12"/>
      <c r="X3565" s="14"/>
      <c r="AB3565" s="25"/>
      <c r="AC3565" s="12"/>
      <c r="AD3565" s="12"/>
      <c r="AK3565" s="12"/>
      <c r="AL3565" s="30"/>
      <c r="AM3565" s="32"/>
      <c r="AQ3565" s="12"/>
      <c r="AR3565" s="12"/>
      <c r="AS3565" s="12"/>
      <c r="AZ3565" s="49"/>
      <c r="BA3565" s="30"/>
      <c r="BB3565" s="12"/>
      <c r="BF3565" s="12"/>
      <c r="BG3565" s="12"/>
      <c r="BH3565" s="12"/>
      <c r="BO3565" s="7"/>
      <c r="BP3565" s="7"/>
      <c r="BQ3565" s="7"/>
      <c r="BU3565" s="7"/>
      <c r="BV3565" s="7"/>
      <c r="BW3565" s="7"/>
      <c r="CD3565" s="7"/>
      <c r="CE3565" s="7"/>
      <c r="CF3565" s="7"/>
      <c r="CJ3565" s="7"/>
      <c r="CK3565" s="7"/>
      <c r="CL3565" s="7"/>
    </row>
    <row r="3566" spans="1:90">
      <c r="A3566" s="11"/>
      <c r="B3566" s="373"/>
      <c r="C3566" s="373"/>
      <c r="D3566" s="373"/>
      <c r="E3566" s="13"/>
      <c r="F3566" s="11"/>
      <c r="G3566" s="25"/>
      <c r="H3566" s="31"/>
      <c r="I3566" s="30"/>
      <c r="M3566" s="25"/>
      <c r="N3566" s="31"/>
      <c r="O3566" s="30"/>
      <c r="V3566" s="12"/>
      <c r="W3566" s="12"/>
      <c r="X3566" s="14"/>
      <c r="AB3566" s="25"/>
      <c r="AC3566" s="12"/>
      <c r="AD3566" s="12"/>
      <c r="AK3566" s="12"/>
      <c r="AL3566" s="30"/>
      <c r="AM3566" s="32"/>
      <c r="AQ3566" s="12"/>
      <c r="AR3566" s="12"/>
      <c r="AS3566" s="12"/>
      <c r="AZ3566" s="49"/>
      <c r="BA3566" s="30"/>
      <c r="BB3566" s="12"/>
      <c r="BF3566" s="12"/>
      <c r="BG3566" s="12"/>
      <c r="BH3566" s="12"/>
      <c r="BO3566" s="7"/>
      <c r="BP3566" s="7"/>
      <c r="BQ3566" s="7"/>
      <c r="BU3566" s="7"/>
      <c r="BV3566" s="7"/>
      <c r="BW3566" s="7"/>
      <c r="CD3566" s="7"/>
      <c r="CE3566" s="7"/>
      <c r="CF3566" s="7"/>
      <c r="CJ3566" s="7"/>
      <c r="CK3566" s="7"/>
      <c r="CL3566" s="7"/>
    </row>
    <row r="3567" spans="1:90">
      <c r="A3567" s="11"/>
      <c r="B3567" s="373"/>
      <c r="C3567" s="373"/>
      <c r="D3567" s="373"/>
      <c r="E3567" s="13"/>
      <c r="F3567" s="11"/>
      <c r="G3567" s="25"/>
      <c r="H3567" s="31"/>
      <c r="I3567" s="30"/>
      <c r="M3567" s="25"/>
      <c r="N3567" s="31"/>
      <c r="O3567" s="30"/>
      <c r="V3567" s="12"/>
      <c r="W3567" s="12"/>
      <c r="X3567" s="14"/>
      <c r="AB3567" s="25"/>
      <c r="AC3567" s="12"/>
      <c r="AD3567" s="12"/>
      <c r="AK3567" s="12"/>
      <c r="AL3567" s="30"/>
      <c r="AM3567" s="32"/>
      <c r="AQ3567" s="12"/>
      <c r="AR3567" s="12"/>
      <c r="AS3567" s="12"/>
      <c r="AZ3567" s="49"/>
      <c r="BA3567" s="30"/>
      <c r="BB3567" s="12"/>
      <c r="BF3567" s="12"/>
      <c r="BG3567" s="12"/>
      <c r="BH3567" s="12"/>
      <c r="BO3567" s="7"/>
      <c r="BP3567" s="7"/>
      <c r="BQ3567" s="7"/>
      <c r="BU3567" s="7"/>
      <c r="BV3567" s="7"/>
      <c r="BW3567" s="7"/>
      <c r="CD3567" s="7"/>
      <c r="CE3567" s="7"/>
      <c r="CF3567" s="7"/>
      <c r="CJ3567" s="7"/>
      <c r="CK3567" s="7"/>
      <c r="CL3567" s="7"/>
    </row>
    <row r="3568" spans="1:90">
      <c r="A3568" s="11"/>
      <c r="B3568" s="373"/>
      <c r="C3568" s="373"/>
      <c r="D3568" s="373"/>
      <c r="E3568" s="13"/>
      <c r="F3568" s="11"/>
      <c r="G3568" s="25"/>
      <c r="H3568" s="31"/>
      <c r="I3568" s="30"/>
      <c r="M3568" s="25"/>
      <c r="N3568" s="31"/>
      <c r="O3568" s="30"/>
      <c r="V3568" s="12"/>
      <c r="W3568" s="12"/>
      <c r="X3568" s="14"/>
      <c r="AB3568" s="25"/>
      <c r="AC3568" s="12"/>
      <c r="AD3568" s="12"/>
      <c r="AK3568" s="12"/>
      <c r="AL3568" s="30"/>
      <c r="AM3568" s="32"/>
      <c r="AQ3568" s="12"/>
      <c r="AR3568" s="12"/>
      <c r="AS3568" s="12"/>
      <c r="AZ3568" s="49"/>
      <c r="BA3568" s="30"/>
      <c r="BB3568" s="12"/>
      <c r="BF3568" s="12"/>
      <c r="BG3568" s="12"/>
      <c r="BH3568" s="12"/>
      <c r="BO3568" s="7"/>
      <c r="BP3568" s="7"/>
      <c r="BQ3568" s="7"/>
      <c r="BU3568" s="7"/>
      <c r="BV3568" s="7"/>
      <c r="BW3568" s="7"/>
      <c r="CD3568" s="7"/>
      <c r="CE3568" s="7"/>
      <c r="CF3568" s="7"/>
      <c r="CJ3568" s="7"/>
      <c r="CK3568" s="7"/>
      <c r="CL3568" s="7"/>
    </row>
    <row r="3569" spans="1:90">
      <c r="A3569" s="11"/>
      <c r="B3569" s="373"/>
      <c r="C3569" s="373"/>
      <c r="D3569" s="373"/>
      <c r="E3569" s="13"/>
      <c r="F3569" s="11"/>
      <c r="G3569" s="25"/>
      <c r="H3569" s="31"/>
      <c r="I3569" s="30"/>
      <c r="M3569" s="25"/>
      <c r="N3569" s="31"/>
      <c r="O3569" s="30"/>
      <c r="V3569" s="12"/>
      <c r="W3569" s="12"/>
      <c r="X3569" s="14"/>
      <c r="AB3569" s="25"/>
      <c r="AC3569" s="12"/>
      <c r="AD3569" s="12"/>
      <c r="AK3569" s="12"/>
      <c r="AL3569" s="30"/>
      <c r="AM3569" s="32"/>
      <c r="AQ3569" s="12"/>
      <c r="AR3569" s="12"/>
      <c r="AS3569" s="12"/>
      <c r="AZ3569" s="49"/>
      <c r="BA3569" s="30"/>
      <c r="BB3569" s="12"/>
      <c r="BF3569" s="12"/>
      <c r="BG3569" s="12"/>
      <c r="BH3569" s="12"/>
      <c r="BO3569" s="7"/>
      <c r="BP3569" s="7"/>
      <c r="BQ3569" s="7"/>
      <c r="BU3569" s="7"/>
      <c r="BV3569" s="7"/>
      <c r="BW3569" s="7"/>
      <c r="CD3569" s="7"/>
      <c r="CE3569" s="7"/>
      <c r="CF3569" s="7"/>
      <c r="CJ3569" s="7"/>
      <c r="CK3569" s="7"/>
      <c r="CL3569" s="7"/>
    </row>
    <row r="3570" spans="1:90">
      <c r="A3570" s="11"/>
      <c r="B3570" s="373"/>
      <c r="C3570" s="373"/>
      <c r="D3570" s="373"/>
      <c r="E3570" s="13"/>
      <c r="F3570" s="11"/>
      <c r="G3570" s="25"/>
      <c r="H3570" s="31"/>
      <c r="I3570" s="30"/>
      <c r="M3570" s="25"/>
      <c r="N3570" s="31"/>
      <c r="O3570" s="30"/>
      <c r="V3570" s="12"/>
      <c r="W3570" s="12"/>
      <c r="X3570" s="14"/>
      <c r="AB3570" s="25"/>
      <c r="AC3570" s="12"/>
      <c r="AD3570" s="12"/>
      <c r="AK3570" s="12"/>
      <c r="AL3570" s="30"/>
      <c r="AM3570" s="32"/>
      <c r="AQ3570" s="12"/>
      <c r="AR3570" s="12"/>
      <c r="AS3570" s="12"/>
      <c r="AZ3570" s="49"/>
      <c r="BA3570" s="30"/>
      <c r="BB3570" s="12"/>
      <c r="BF3570" s="12"/>
      <c r="BG3570" s="12"/>
      <c r="BH3570" s="12"/>
      <c r="BO3570" s="7"/>
      <c r="BP3570" s="7"/>
      <c r="BQ3570" s="7"/>
      <c r="BU3570" s="7"/>
      <c r="BV3570" s="7"/>
      <c r="BW3570" s="7"/>
      <c r="CD3570" s="7"/>
      <c r="CE3570" s="7"/>
      <c r="CF3570" s="7"/>
      <c r="CJ3570" s="7"/>
      <c r="CK3570" s="7"/>
      <c r="CL3570" s="7"/>
    </row>
    <row r="3571" spans="1:90">
      <c r="A3571" s="11"/>
      <c r="B3571" s="373"/>
      <c r="C3571" s="373"/>
      <c r="D3571" s="373"/>
      <c r="E3571" s="13"/>
      <c r="F3571" s="11"/>
      <c r="G3571" s="25"/>
      <c r="H3571" s="31"/>
      <c r="I3571" s="30"/>
      <c r="M3571" s="25"/>
      <c r="N3571" s="31"/>
      <c r="O3571" s="30"/>
      <c r="V3571" s="12"/>
      <c r="W3571" s="12"/>
      <c r="X3571" s="14"/>
      <c r="AB3571" s="25"/>
      <c r="AC3571" s="12"/>
      <c r="AD3571" s="12"/>
      <c r="AK3571" s="12"/>
      <c r="AL3571" s="30"/>
      <c r="AM3571" s="32"/>
      <c r="AQ3571" s="12"/>
      <c r="AR3571" s="12"/>
      <c r="AS3571" s="12"/>
      <c r="AZ3571" s="49"/>
      <c r="BA3571" s="30"/>
      <c r="BB3571" s="12"/>
      <c r="BF3571" s="12"/>
      <c r="BG3571" s="12"/>
      <c r="BH3571" s="12"/>
      <c r="BO3571" s="7"/>
      <c r="BP3571" s="7"/>
      <c r="BQ3571" s="7"/>
      <c r="BU3571" s="7"/>
      <c r="BV3571" s="7"/>
      <c r="BW3571" s="7"/>
      <c r="CD3571" s="7"/>
      <c r="CE3571" s="7"/>
      <c r="CF3571" s="7"/>
      <c r="CJ3571" s="7"/>
      <c r="CK3571" s="7"/>
      <c r="CL3571" s="7"/>
    </row>
    <row r="3572" spans="1:90">
      <c r="A3572" s="11"/>
      <c r="B3572" s="373"/>
      <c r="C3572" s="373"/>
      <c r="D3572" s="373"/>
      <c r="E3572" s="13"/>
      <c r="F3572" s="11"/>
      <c r="G3572" s="25"/>
      <c r="H3572" s="31"/>
      <c r="I3572" s="30"/>
      <c r="M3572" s="25"/>
      <c r="N3572" s="31"/>
      <c r="O3572" s="30"/>
      <c r="V3572" s="12"/>
      <c r="W3572" s="12"/>
      <c r="X3572" s="14"/>
      <c r="AB3572" s="25"/>
      <c r="AC3572" s="12"/>
      <c r="AD3572" s="12"/>
      <c r="AK3572" s="12"/>
      <c r="AL3572" s="30"/>
      <c r="AM3572" s="32"/>
      <c r="AQ3572" s="12"/>
      <c r="AR3572" s="12"/>
      <c r="AS3572" s="12"/>
      <c r="AZ3572" s="49"/>
      <c r="BA3572" s="30"/>
      <c r="BB3572" s="12"/>
      <c r="BF3572" s="12"/>
      <c r="BG3572" s="12"/>
      <c r="BH3572" s="12"/>
      <c r="BO3572" s="7"/>
      <c r="BP3572" s="7"/>
      <c r="BQ3572" s="7"/>
      <c r="BU3572" s="7"/>
      <c r="BV3572" s="7"/>
      <c r="BW3572" s="7"/>
      <c r="CD3572" s="7"/>
      <c r="CE3572" s="7"/>
      <c r="CF3572" s="7"/>
      <c r="CJ3572" s="7"/>
      <c r="CK3572" s="7"/>
      <c r="CL3572" s="7"/>
    </row>
    <row r="3573" spans="1:90">
      <c r="A3573" s="11"/>
      <c r="B3573" s="373"/>
      <c r="C3573" s="373"/>
      <c r="D3573" s="373"/>
      <c r="E3573" s="13"/>
      <c r="F3573" s="11"/>
      <c r="G3573" s="25"/>
      <c r="H3573" s="31"/>
      <c r="I3573" s="30"/>
      <c r="M3573" s="25"/>
      <c r="N3573" s="31"/>
      <c r="O3573" s="30"/>
      <c r="V3573" s="12"/>
      <c r="W3573" s="12"/>
      <c r="X3573" s="14"/>
      <c r="AB3573" s="25"/>
      <c r="AC3573" s="12"/>
      <c r="AD3573" s="12"/>
      <c r="AK3573" s="12"/>
      <c r="AL3573" s="30"/>
      <c r="AM3573" s="32"/>
      <c r="AQ3573" s="12"/>
      <c r="AR3573" s="12"/>
      <c r="AS3573" s="12"/>
      <c r="AZ3573" s="49"/>
      <c r="BA3573" s="30"/>
      <c r="BB3573" s="12"/>
      <c r="BF3573" s="12"/>
      <c r="BG3573" s="12"/>
      <c r="BH3573" s="12"/>
      <c r="BO3573" s="7"/>
      <c r="BP3573" s="7"/>
      <c r="BQ3573" s="7"/>
      <c r="BU3573" s="7"/>
      <c r="BV3573" s="7"/>
      <c r="BW3573" s="7"/>
      <c r="CD3573" s="7"/>
      <c r="CE3573" s="7"/>
      <c r="CF3573" s="7"/>
      <c r="CJ3573" s="7"/>
      <c r="CK3573" s="7"/>
      <c r="CL3573" s="7"/>
    </row>
    <row r="3574" spans="1:90">
      <c r="A3574" s="11"/>
      <c r="B3574" s="373"/>
      <c r="C3574" s="373"/>
      <c r="D3574" s="373"/>
      <c r="E3574" s="13"/>
      <c r="F3574" s="11"/>
      <c r="G3574" s="25"/>
      <c r="H3574" s="31"/>
      <c r="I3574" s="30"/>
      <c r="M3574" s="25"/>
      <c r="N3574" s="31"/>
      <c r="O3574" s="30"/>
      <c r="V3574" s="12"/>
      <c r="W3574" s="12"/>
      <c r="X3574" s="14"/>
      <c r="AB3574" s="25"/>
      <c r="AC3574" s="12"/>
      <c r="AD3574" s="12"/>
      <c r="AK3574" s="12"/>
      <c r="AL3574" s="30"/>
      <c r="AM3574" s="32"/>
      <c r="AQ3574" s="12"/>
      <c r="AR3574" s="12"/>
      <c r="AS3574" s="12"/>
      <c r="AZ3574" s="49"/>
      <c r="BA3574" s="30"/>
      <c r="BB3574" s="12"/>
      <c r="BF3574" s="12"/>
      <c r="BG3574" s="12"/>
      <c r="BH3574" s="12"/>
      <c r="BO3574" s="7"/>
      <c r="BP3574" s="7"/>
      <c r="BQ3574" s="7"/>
      <c r="BU3574" s="7"/>
      <c r="BV3574" s="7"/>
      <c r="BW3574" s="7"/>
      <c r="CD3574" s="7"/>
      <c r="CE3574" s="7"/>
      <c r="CF3574" s="7"/>
      <c r="CJ3574" s="7"/>
      <c r="CK3574" s="7"/>
      <c r="CL3574" s="7"/>
    </row>
    <row r="3575" spans="1:90">
      <c r="A3575" s="11"/>
      <c r="B3575" s="373"/>
      <c r="C3575" s="373"/>
      <c r="D3575" s="373"/>
      <c r="E3575" s="13"/>
      <c r="F3575" s="11"/>
      <c r="G3575" s="25"/>
      <c r="H3575" s="31"/>
      <c r="I3575" s="30"/>
      <c r="M3575" s="25"/>
      <c r="N3575" s="31"/>
      <c r="O3575" s="30"/>
      <c r="V3575" s="12"/>
      <c r="W3575" s="12"/>
      <c r="X3575" s="14"/>
      <c r="AB3575" s="25"/>
      <c r="AC3575" s="12"/>
      <c r="AD3575" s="12"/>
      <c r="AK3575" s="12"/>
      <c r="AL3575" s="30"/>
      <c r="AM3575" s="32"/>
      <c r="AQ3575" s="12"/>
      <c r="AR3575" s="12"/>
      <c r="AS3575" s="12"/>
      <c r="AZ3575" s="49"/>
      <c r="BA3575" s="30"/>
      <c r="BB3575" s="12"/>
      <c r="BF3575" s="12"/>
      <c r="BG3575" s="12"/>
      <c r="BH3575" s="12"/>
      <c r="BO3575" s="7"/>
      <c r="BP3575" s="7"/>
      <c r="BQ3575" s="7"/>
      <c r="BU3575" s="7"/>
      <c r="BV3575" s="7"/>
      <c r="BW3575" s="7"/>
      <c r="CD3575" s="7"/>
      <c r="CE3575" s="7"/>
      <c r="CF3575" s="7"/>
      <c r="CJ3575" s="7"/>
      <c r="CK3575" s="7"/>
      <c r="CL3575" s="7"/>
    </row>
    <row r="3576" spans="1:90">
      <c r="A3576" s="11"/>
      <c r="B3576" s="373"/>
      <c r="C3576" s="373"/>
      <c r="D3576" s="373"/>
      <c r="E3576" s="13"/>
      <c r="F3576" s="11"/>
      <c r="G3576" s="25"/>
      <c r="H3576" s="31"/>
      <c r="I3576" s="30"/>
      <c r="M3576" s="25"/>
      <c r="N3576" s="31"/>
      <c r="O3576" s="30"/>
      <c r="V3576" s="12"/>
      <c r="W3576" s="12"/>
      <c r="X3576" s="14"/>
      <c r="AB3576" s="25"/>
      <c r="AC3576" s="12"/>
      <c r="AD3576" s="12"/>
      <c r="AK3576" s="12"/>
      <c r="AL3576" s="30"/>
      <c r="AM3576" s="32"/>
      <c r="AQ3576" s="12"/>
      <c r="AR3576" s="12"/>
      <c r="AS3576" s="12"/>
      <c r="AZ3576" s="49"/>
      <c r="BA3576" s="30"/>
      <c r="BB3576" s="12"/>
      <c r="BF3576" s="12"/>
      <c r="BG3576" s="12"/>
      <c r="BH3576" s="12"/>
      <c r="BO3576" s="7"/>
      <c r="BP3576" s="7"/>
      <c r="BQ3576" s="7"/>
      <c r="BU3576" s="7"/>
      <c r="BV3576" s="7"/>
      <c r="BW3576" s="7"/>
      <c r="CD3576" s="7"/>
      <c r="CE3576" s="7"/>
      <c r="CF3576" s="7"/>
      <c r="CJ3576" s="7"/>
      <c r="CK3576" s="7"/>
      <c r="CL3576" s="7"/>
    </row>
    <row r="3577" spans="1:90">
      <c r="A3577" s="11"/>
      <c r="B3577" s="373"/>
      <c r="C3577" s="373"/>
      <c r="D3577" s="373"/>
      <c r="E3577" s="13"/>
      <c r="F3577" s="11"/>
      <c r="G3577" s="25"/>
      <c r="H3577" s="31"/>
      <c r="I3577" s="30"/>
      <c r="M3577" s="25"/>
      <c r="N3577" s="31"/>
      <c r="O3577" s="30"/>
      <c r="V3577" s="12"/>
      <c r="W3577" s="12"/>
      <c r="X3577" s="14"/>
      <c r="AB3577" s="25"/>
      <c r="AC3577" s="12"/>
      <c r="AD3577" s="12"/>
      <c r="AK3577" s="12"/>
      <c r="AL3577" s="30"/>
      <c r="AM3577" s="32"/>
      <c r="AQ3577" s="12"/>
      <c r="AR3577" s="12"/>
      <c r="AS3577" s="12"/>
      <c r="AZ3577" s="49"/>
      <c r="BA3577" s="30"/>
      <c r="BB3577" s="12"/>
      <c r="BF3577" s="12"/>
      <c r="BG3577" s="12"/>
      <c r="BH3577" s="12"/>
      <c r="BO3577" s="7"/>
      <c r="BP3577" s="7"/>
      <c r="BQ3577" s="7"/>
      <c r="BU3577" s="7"/>
      <c r="BV3577" s="7"/>
      <c r="BW3577" s="7"/>
      <c r="CD3577" s="7"/>
      <c r="CE3577" s="7"/>
      <c r="CF3577" s="7"/>
      <c r="CJ3577" s="7"/>
      <c r="CK3577" s="7"/>
      <c r="CL3577" s="7"/>
    </row>
    <row r="3578" spans="1:90">
      <c r="A3578" s="11"/>
      <c r="B3578" s="373"/>
      <c r="C3578" s="373"/>
      <c r="D3578" s="373"/>
      <c r="E3578" s="13"/>
      <c r="F3578" s="11"/>
      <c r="G3578" s="25"/>
      <c r="H3578" s="31"/>
      <c r="I3578" s="30"/>
      <c r="M3578" s="25"/>
      <c r="N3578" s="31"/>
      <c r="O3578" s="30"/>
      <c r="V3578" s="12"/>
      <c r="W3578" s="12"/>
      <c r="X3578" s="14"/>
      <c r="AB3578" s="25"/>
      <c r="AC3578" s="12"/>
      <c r="AD3578" s="12"/>
      <c r="AK3578" s="12"/>
      <c r="AL3578" s="30"/>
      <c r="AM3578" s="32"/>
      <c r="AQ3578" s="12"/>
      <c r="AR3578" s="12"/>
      <c r="AS3578" s="12"/>
      <c r="AZ3578" s="49"/>
      <c r="BA3578" s="30"/>
      <c r="BB3578" s="12"/>
      <c r="BF3578" s="12"/>
      <c r="BG3578" s="12"/>
      <c r="BH3578" s="12"/>
      <c r="BO3578" s="7"/>
      <c r="BP3578" s="7"/>
      <c r="BQ3578" s="7"/>
      <c r="BU3578" s="7"/>
      <c r="BV3578" s="7"/>
      <c r="BW3578" s="7"/>
      <c r="CD3578" s="7"/>
      <c r="CE3578" s="7"/>
      <c r="CF3578" s="7"/>
      <c r="CJ3578" s="7"/>
      <c r="CK3578" s="7"/>
      <c r="CL3578" s="7"/>
    </row>
    <row r="3579" spans="1:90">
      <c r="A3579" s="11"/>
      <c r="B3579" s="373"/>
      <c r="C3579" s="373"/>
      <c r="D3579" s="373"/>
      <c r="E3579" s="13"/>
      <c r="F3579" s="11"/>
      <c r="G3579" s="25"/>
      <c r="H3579" s="31"/>
      <c r="I3579" s="30"/>
      <c r="M3579" s="25"/>
      <c r="N3579" s="31"/>
      <c r="O3579" s="30"/>
      <c r="V3579" s="12"/>
      <c r="W3579" s="12"/>
      <c r="X3579" s="14"/>
      <c r="AB3579" s="25"/>
      <c r="AC3579" s="12"/>
      <c r="AD3579" s="12"/>
      <c r="AK3579" s="12"/>
      <c r="AL3579" s="30"/>
      <c r="AM3579" s="32"/>
      <c r="AQ3579" s="12"/>
      <c r="AR3579" s="12"/>
      <c r="AS3579" s="12"/>
      <c r="AZ3579" s="49"/>
      <c r="BA3579" s="30"/>
      <c r="BB3579" s="12"/>
      <c r="BF3579" s="12"/>
      <c r="BG3579" s="12"/>
      <c r="BH3579" s="12"/>
      <c r="BO3579" s="7"/>
      <c r="BP3579" s="7"/>
      <c r="BQ3579" s="7"/>
      <c r="BU3579" s="7"/>
      <c r="BV3579" s="7"/>
      <c r="BW3579" s="7"/>
      <c r="CD3579" s="7"/>
      <c r="CE3579" s="7"/>
      <c r="CF3579" s="7"/>
      <c r="CJ3579" s="7"/>
      <c r="CK3579" s="7"/>
      <c r="CL3579" s="7"/>
    </row>
    <row r="3580" spans="1:90">
      <c r="A3580" s="11"/>
      <c r="B3580" s="373"/>
      <c r="C3580" s="373"/>
      <c r="D3580" s="373"/>
      <c r="E3580" s="13"/>
      <c r="F3580" s="11"/>
      <c r="G3580" s="25"/>
      <c r="H3580" s="31"/>
      <c r="I3580" s="30"/>
      <c r="M3580" s="25"/>
      <c r="N3580" s="31"/>
      <c r="O3580" s="30"/>
      <c r="V3580" s="12"/>
      <c r="W3580" s="12"/>
      <c r="X3580" s="14"/>
      <c r="AB3580" s="25"/>
      <c r="AC3580" s="12"/>
      <c r="AD3580" s="12"/>
      <c r="AK3580" s="12"/>
      <c r="AL3580" s="30"/>
      <c r="AM3580" s="32"/>
      <c r="AQ3580" s="12"/>
      <c r="AR3580" s="12"/>
      <c r="AS3580" s="12"/>
      <c r="AZ3580" s="49"/>
      <c r="BA3580" s="30"/>
      <c r="BB3580" s="12"/>
      <c r="BF3580" s="12"/>
      <c r="BG3580" s="12"/>
      <c r="BH3580" s="12"/>
      <c r="BO3580" s="7"/>
      <c r="BP3580" s="7"/>
      <c r="BQ3580" s="7"/>
      <c r="BU3580" s="7"/>
      <c r="BV3580" s="7"/>
      <c r="BW3580" s="7"/>
      <c r="CD3580" s="7"/>
      <c r="CE3580" s="7"/>
      <c r="CF3580" s="7"/>
      <c r="CJ3580" s="7"/>
      <c r="CK3580" s="7"/>
      <c r="CL3580" s="7"/>
    </row>
    <row r="3581" spans="1:90">
      <c r="A3581" s="11"/>
      <c r="B3581" s="373"/>
      <c r="C3581" s="373"/>
      <c r="D3581" s="373"/>
      <c r="E3581" s="13"/>
      <c r="F3581" s="11"/>
      <c r="G3581" s="25"/>
      <c r="H3581" s="31"/>
      <c r="I3581" s="30"/>
      <c r="M3581" s="25"/>
      <c r="N3581" s="31"/>
      <c r="O3581" s="30"/>
      <c r="V3581" s="12"/>
      <c r="W3581" s="12"/>
      <c r="X3581" s="14"/>
      <c r="AB3581" s="25"/>
      <c r="AC3581" s="12"/>
      <c r="AD3581" s="12"/>
      <c r="AK3581" s="12"/>
      <c r="AL3581" s="30"/>
      <c r="AM3581" s="32"/>
      <c r="AQ3581" s="12"/>
      <c r="AR3581" s="12"/>
      <c r="AS3581" s="12"/>
      <c r="AZ3581" s="49"/>
      <c r="BA3581" s="30"/>
      <c r="BB3581" s="12"/>
      <c r="BF3581" s="12"/>
      <c r="BG3581" s="12"/>
      <c r="BH3581" s="12"/>
      <c r="BO3581" s="7"/>
      <c r="BP3581" s="7"/>
      <c r="BQ3581" s="7"/>
      <c r="BU3581" s="7"/>
      <c r="BV3581" s="7"/>
      <c r="BW3581" s="7"/>
      <c r="CD3581" s="7"/>
      <c r="CE3581" s="7"/>
      <c r="CF3581" s="7"/>
      <c r="CJ3581" s="7"/>
      <c r="CK3581" s="7"/>
      <c r="CL3581" s="7"/>
    </row>
    <row r="3582" spans="1:90">
      <c r="A3582" s="11"/>
      <c r="B3582" s="373"/>
      <c r="C3582" s="373"/>
      <c r="D3582" s="373"/>
      <c r="E3582" s="13"/>
      <c r="F3582" s="11"/>
      <c r="G3582" s="25"/>
      <c r="H3582" s="31"/>
      <c r="I3582" s="30"/>
      <c r="M3582" s="25"/>
      <c r="N3582" s="31"/>
      <c r="O3582" s="30"/>
      <c r="V3582" s="12"/>
      <c r="W3582" s="12"/>
      <c r="X3582" s="14"/>
      <c r="AB3582" s="25"/>
      <c r="AC3582" s="12"/>
      <c r="AD3582" s="12"/>
      <c r="AK3582" s="12"/>
      <c r="AL3582" s="30"/>
      <c r="AM3582" s="32"/>
      <c r="AQ3582" s="12"/>
      <c r="AR3582" s="12"/>
      <c r="AS3582" s="12"/>
      <c r="AZ3582" s="49"/>
      <c r="BA3582" s="30"/>
      <c r="BB3582" s="12"/>
      <c r="BF3582" s="12"/>
      <c r="BG3582" s="12"/>
      <c r="BH3582" s="12"/>
      <c r="BO3582" s="7"/>
      <c r="BP3582" s="7"/>
      <c r="BQ3582" s="7"/>
      <c r="BU3582" s="7"/>
      <c r="BV3582" s="7"/>
      <c r="BW3582" s="7"/>
      <c r="CD3582" s="7"/>
      <c r="CE3582" s="7"/>
      <c r="CF3582" s="7"/>
      <c r="CJ3582" s="7"/>
      <c r="CK3582" s="7"/>
      <c r="CL3582" s="7"/>
    </row>
    <row r="3583" spans="1:90">
      <c r="A3583" s="11"/>
      <c r="B3583" s="373"/>
      <c r="C3583" s="373"/>
      <c r="D3583" s="373"/>
      <c r="E3583" s="13"/>
      <c r="F3583" s="11"/>
      <c r="G3583" s="25"/>
      <c r="H3583" s="31"/>
      <c r="I3583" s="30"/>
      <c r="M3583" s="25"/>
      <c r="N3583" s="31"/>
      <c r="O3583" s="30"/>
      <c r="V3583" s="12"/>
      <c r="W3583" s="12"/>
      <c r="X3583" s="14"/>
      <c r="AB3583" s="25"/>
      <c r="AC3583" s="12"/>
      <c r="AD3583" s="12"/>
      <c r="AK3583" s="12"/>
      <c r="AL3583" s="30"/>
      <c r="AM3583" s="32"/>
      <c r="AQ3583" s="12"/>
      <c r="AR3583" s="12"/>
      <c r="AS3583" s="12"/>
      <c r="AZ3583" s="49"/>
      <c r="BA3583" s="30"/>
      <c r="BB3583" s="12"/>
      <c r="BF3583" s="12"/>
      <c r="BG3583" s="12"/>
      <c r="BH3583" s="12"/>
      <c r="BO3583" s="7"/>
      <c r="BP3583" s="7"/>
      <c r="BQ3583" s="7"/>
      <c r="BU3583" s="7"/>
      <c r="BV3583" s="7"/>
      <c r="BW3583" s="7"/>
      <c r="CD3583" s="7"/>
      <c r="CE3583" s="7"/>
      <c r="CF3583" s="7"/>
      <c r="CJ3583" s="7"/>
      <c r="CK3583" s="7"/>
      <c r="CL3583" s="7"/>
    </row>
    <row r="3584" spans="1:90">
      <c r="A3584" s="11"/>
      <c r="B3584" s="373"/>
      <c r="C3584" s="373"/>
      <c r="D3584" s="373"/>
      <c r="E3584" s="13"/>
      <c r="F3584" s="11"/>
      <c r="G3584" s="25"/>
      <c r="H3584" s="31"/>
      <c r="I3584" s="30"/>
      <c r="M3584" s="25"/>
      <c r="N3584" s="31"/>
      <c r="O3584" s="30"/>
      <c r="V3584" s="12"/>
      <c r="W3584" s="12"/>
      <c r="X3584" s="14"/>
      <c r="AB3584" s="25"/>
      <c r="AC3584" s="12"/>
      <c r="AD3584" s="12"/>
      <c r="AK3584" s="12"/>
      <c r="AL3584" s="30"/>
      <c r="AM3584" s="32"/>
      <c r="AQ3584" s="12"/>
      <c r="AR3584" s="12"/>
      <c r="AS3584" s="12"/>
      <c r="AZ3584" s="49"/>
      <c r="BA3584" s="30"/>
      <c r="BB3584" s="12"/>
      <c r="BF3584" s="12"/>
      <c r="BG3584" s="12"/>
      <c r="BH3584" s="12"/>
      <c r="BO3584" s="7"/>
      <c r="BP3584" s="7"/>
      <c r="BQ3584" s="7"/>
      <c r="BU3584" s="7"/>
      <c r="BV3584" s="7"/>
      <c r="BW3584" s="7"/>
      <c r="CD3584" s="7"/>
      <c r="CE3584" s="7"/>
      <c r="CF3584" s="7"/>
      <c r="CJ3584" s="7"/>
      <c r="CK3584" s="7"/>
      <c r="CL3584" s="7"/>
    </row>
    <row r="3585" spans="1:90">
      <c r="A3585" s="11"/>
      <c r="B3585" s="373"/>
      <c r="C3585" s="373"/>
      <c r="D3585" s="373"/>
      <c r="E3585" s="13"/>
      <c r="F3585" s="11"/>
      <c r="G3585" s="25"/>
      <c r="H3585" s="31"/>
      <c r="I3585" s="30"/>
      <c r="M3585" s="25"/>
      <c r="N3585" s="31"/>
      <c r="O3585" s="30"/>
      <c r="V3585" s="12"/>
      <c r="W3585" s="12"/>
      <c r="X3585" s="14"/>
      <c r="AB3585" s="25"/>
      <c r="AC3585" s="12"/>
      <c r="AD3585" s="12"/>
      <c r="AK3585" s="12"/>
      <c r="AL3585" s="30"/>
      <c r="AM3585" s="32"/>
      <c r="AQ3585" s="12"/>
      <c r="AR3585" s="12"/>
      <c r="AS3585" s="12"/>
      <c r="AZ3585" s="49"/>
      <c r="BA3585" s="30"/>
      <c r="BB3585" s="12"/>
      <c r="BF3585" s="12"/>
      <c r="BG3585" s="12"/>
      <c r="BH3585" s="12"/>
      <c r="BO3585" s="7"/>
      <c r="BP3585" s="7"/>
      <c r="BQ3585" s="7"/>
      <c r="BU3585" s="7"/>
      <c r="BV3585" s="7"/>
      <c r="BW3585" s="7"/>
      <c r="CD3585" s="7"/>
      <c r="CE3585" s="7"/>
      <c r="CF3585" s="7"/>
      <c r="CJ3585" s="7"/>
      <c r="CK3585" s="7"/>
      <c r="CL3585" s="7"/>
    </row>
    <row r="3586" spans="1:90">
      <c r="A3586" s="11"/>
      <c r="B3586" s="373"/>
      <c r="C3586" s="373"/>
      <c r="D3586" s="373"/>
      <c r="E3586" s="13"/>
      <c r="F3586" s="11"/>
      <c r="G3586" s="25"/>
      <c r="H3586" s="31"/>
      <c r="I3586" s="30"/>
      <c r="M3586" s="25"/>
      <c r="N3586" s="31"/>
      <c r="O3586" s="30"/>
      <c r="V3586" s="12"/>
      <c r="W3586" s="12"/>
      <c r="X3586" s="14"/>
      <c r="AB3586" s="25"/>
      <c r="AC3586" s="12"/>
      <c r="AD3586" s="12"/>
      <c r="AK3586" s="12"/>
      <c r="AL3586" s="30"/>
      <c r="AM3586" s="32"/>
      <c r="AQ3586" s="12"/>
      <c r="AR3586" s="12"/>
      <c r="AS3586" s="12"/>
      <c r="AZ3586" s="49"/>
      <c r="BA3586" s="30"/>
      <c r="BB3586" s="12"/>
      <c r="BF3586" s="12"/>
      <c r="BG3586" s="12"/>
      <c r="BH3586" s="12"/>
      <c r="BO3586" s="7"/>
      <c r="BP3586" s="7"/>
      <c r="BQ3586" s="7"/>
      <c r="BU3586" s="7"/>
      <c r="BV3586" s="7"/>
      <c r="BW3586" s="7"/>
      <c r="CD3586" s="7"/>
      <c r="CE3586" s="7"/>
      <c r="CF3586" s="7"/>
      <c r="CJ3586" s="7"/>
      <c r="CK3586" s="7"/>
      <c r="CL3586" s="7"/>
    </row>
    <row r="3587" spans="1:90">
      <c r="A3587" s="11"/>
      <c r="B3587" s="373"/>
      <c r="C3587" s="373"/>
      <c r="D3587" s="373"/>
      <c r="E3587" s="13"/>
      <c r="F3587" s="11"/>
      <c r="G3587" s="25"/>
      <c r="H3587" s="31"/>
      <c r="I3587" s="30"/>
      <c r="M3587" s="25"/>
      <c r="N3587" s="31"/>
      <c r="O3587" s="30"/>
      <c r="V3587" s="12"/>
      <c r="W3587" s="12"/>
      <c r="X3587" s="14"/>
      <c r="AB3587" s="25"/>
      <c r="AC3587" s="12"/>
      <c r="AD3587" s="12"/>
      <c r="AK3587" s="12"/>
      <c r="AL3587" s="30"/>
      <c r="AM3587" s="32"/>
      <c r="AQ3587" s="12"/>
      <c r="AR3587" s="12"/>
      <c r="AS3587" s="12"/>
      <c r="AZ3587" s="49"/>
      <c r="BA3587" s="30"/>
      <c r="BB3587" s="12"/>
      <c r="BF3587" s="12"/>
      <c r="BG3587" s="12"/>
      <c r="BH3587" s="12"/>
      <c r="BO3587" s="7"/>
      <c r="BP3587" s="7"/>
      <c r="BQ3587" s="7"/>
      <c r="BU3587" s="7"/>
      <c r="BV3587" s="7"/>
      <c r="BW3587" s="7"/>
      <c r="CD3587" s="7"/>
      <c r="CE3587" s="7"/>
      <c r="CF3587" s="7"/>
      <c r="CJ3587" s="7"/>
      <c r="CK3587" s="7"/>
      <c r="CL3587" s="7"/>
    </row>
    <row r="3588" spans="1:90">
      <c r="A3588" s="11"/>
      <c r="B3588" s="373"/>
      <c r="C3588" s="373"/>
      <c r="D3588" s="373"/>
      <c r="E3588" s="13"/>
      <c r="F3588" s="11"/>
      <c r="G3588" s="25"/>
      <c r="H3588" s="31"/>
      <c r="I3588" s="30"/>
      <c r="M3588" s="25"/>
      <c r="N3588" s="31"/>
      <c r="O3588" s="30"/>
      <c r="V3588" s="12"/>
      <c r="W3588" s="12"/>
      <c r="X3588" s="14"/>
      <c r="AB3588" s="25"/>
      <c r="AC3588" s="12"/>
      <c r="AD3588" s="12"/>
      <c r="AK3588" s="12"/>
      <c r="AL3588" s="30"/>
      <c r="AM3588" s="32"/>
      <c r="AQ3588" s="12"/>
      <c r="AR3588" s="12"/>
      <c r="AS3588" s="12"/>
      <c r="AZ3588" s="49"/>
      <c r="BA3588" s="30"/>
      <c r="BB3588" s="12"/>
      <c r="BF3588" s="12"/>
      <c r="BG3588" s="12"/>
      <c r="BH3588" s="12"/>
      <c r="BO3588" s="7"/>
      <c r="BP3588" s="7"/>
      <c r="BQ3588" s="7"/>
      <c r="BU3588" s="7"/>
      <c r="BV3588" s="7"/>
      <c r="BW3588" s="7"/>
      <c r="CD3588" s="7"/>
      <c r="CE3588" s="7"/>
      <c r="CF3588" s="7"/>
      <c r="CJ3588" s="7"/>
      <c r="CK3588" s="7"/>
      <c r="CL3588" s="7"/>
    </row>
    <row r="3589" spans="1:90">
      <c r="A3589" s="11"/>
      <c r="B3589" s="373"/>
      <c r="C3589" s="373"/>
      <c r="D3589" s="373"/>
      <c r="E3589" s="13"/>
      <c r="F3589" s="11"/>
      <c r="G3589" s="25"/>
      <c r="H3589" s="31"/>
      <c r="I3589" s="30"/>
      <c r="M3589" s="25"/>
      <c r="N3589" s="31"/>
      <c r="O3589" s="30"/>
      <c r="V3589" s="12"/>
      <c r="W3589" s="12"/>
      <c r="X3589" s="14"/>
      <c r="AB3589" s="25"/>
      <c r="AC3589" s="12"/>
      <c r="AD3589" s="12"/>
      <c r="AK3589" s="12"/>
      <c r="AL3589" s="30"/>
      <c r="AM3589" s="32"/>
      <c r="AQ3589" s="12"/>
      <c r="AR3589" s="12"/>
      <c r="AS3589" s="12"/>
      <c r="AZ3589" s="49"/>
      <c r="BA3589" s="30"/>
      <c r="BB3589" s="12"/>
      <c r="BF3589" s="12"/>
      <c r="BG3589" s="12"/>
      <c r="BH3589" s="12"/>
      <c r="BO3589" s="7"/>
      <c r="BP3589" s="7"/>
      <c r="BQ3589" s="7"/>
      <c r="BU3589" s="7"/>
      <c r="BV3589" s="7"/>
      <c r="BW3589" s="7"/>
      <c r="CD3589" s="7"/>
      <c r="CE3589" s="7"/>
      <c r="CF3589" s="7"/>
      <c r="CJ3589" s="7"/>
      <c r="CK3589" s="7"/>
      <c r="CL3589" s="7"/>
    </row>
    <row r="3590" spans="1:90">
      <c r="A3590" s="11"/>
      <c r="B3590" s="373"/>
      <c r="C3590" s="373"/>
      <c r="D3590" s="373"/>
      <c r="E3590" s="13"/>
      <c r="F3590" s="11"/>
      <c r="G3590" s="25"/>
      <c r="H3590" s="31"/>
      <c r="I3590" s="30"/>
      <c r="M3590" s="25"/>
      <c r="N3590" s="31"/>
      <c r="O3590" s="30"/>
      <c r="V3590" s="12"/>
      <c r="W3590" s="12"/>
      <c r="X3590" s="14"/>
      <c r="AB3590" s="25"/>
      <c r="AC3590" s="12"/>
      <c r="AD3590" s="12"/>
      <c r="AK3590" s="12"/>
      <c r="AL3590" s="30"/>
      <c r="AM3590" s="32"/>
      <c r="AQ3590" s="12"/>
      <c r="AR3590" s="12"/>
      <c r="AS3590" s="12"/>
      <c r="AZ3590" s="49"/>
      <c r="BA3590" s="30"/>
      <c r="BB3590" s="12"/>
      <c r="BF3590" s="12"/>
      <c r="BG3590" s="12"/>
      <c r="BH3590" s="12"/>
      <c r="BO3590" s="7"/>
      <c r="BP3590" s="7"/>
      <c r="BQ3590" s="7"/>
      <c r="BU3590" s="7"/>
      <c r="BV3590" s="7"/>
      <c r="BW3590" s="7"/>
      <c r="CD3590" s="7"/>
      <c r="CE3590" s="7"/>
      <c r="CF3590" s="7"/>
      <c r="CJ3590" s="7"/>
      <c r="CK3590" s="7"/>
      <c r="CL3590" s="7"/>
    </row>
    <row r="3591" spans="1:90">
      <c r="A3591" s="11"/>
      <c r="B3591" s="373"/>
      <c r="C3591" s="373"/>
      <c r="D3591" s="373"/>
      <c r="E3591" s="13"/>
      <c r="F3591" s="11"/>
      <c r="G3591" s="25"/>
      <c r="H3591" s="31"/>
      <c r="I3591" s="30"/>
      <c r="M3591" s="25"/>
      <c r="N3591" s="31"/>
      <c r="O3591" s="30"/>
      <c r="V3591" s="12"/>
      <c r="W3591" s="12"/>
      <c r="X3591" s="14"/>
      <c r="AB3591" s="25"/>
      <c r="AC3591" s="12"/>
      <c r="AD3591" s="12"/>
      <c r="AK3591" s="12"/>
      <c r="AL3591" s="30"/>
      <c r="AM3591" s="32"/>
      <c r="AQ3591" s="12"/>
      <c r="AR3591" s="12"/>
      <c r="AS3591" s="12"/>
      <c r="AZ3591" s="49"/>
      <c r="BA3591" s="30"/>
      <c r="BB3591" s="12"/>
      <c r="BF3591" s="12"/>
      <c r="BG3591" s="12"/>
      <c r="BH3591" s="12"/>
      <c r="BO3591" s="7"/>
      <c r="BP3591" s="7"/>
      <c r="BQ3591" s="7"/>
      <c r="BU3591" s="7"/>
      <c r="BV3591" s="7"/>
      <c r="BW3591" s="7"/>
      <c r="CD3591" s="7"/>
      <c r="CE3591" s="7"/>
      <c r="CF3591" s="7"/>
      <c r="CJ3591" s="7"/>
      <c r="CK3591" s="7"/>
      <c r="CL3591" s="7"/>
    </row>
    <row r="3592" spans="1:90">
      <c r="A3592" s="11"/>
      <c r="B3592" s="373"/>
      <c r="C3592" s="373"/>
      <c r="D3592" s="373"/>
      <c r="E3592" s="13"/>
      <c r="F3592" s="11"/>
      <c r="G3592" s="25"/>
      <c r="H3592" s="31"/>
      <c r="I3592" s="30"/>
      <c r="M3592" s="25"/>
      <c r="N3592" s="31"/>
      <c r="O3592" s="30"/>
      <c r="V3592" s="12"/>
      <c r="W3592" s="12"/>
      <c r="X3592" s="14"/>
      <c r="AB3592" s="25"/>
      <c r="AC3592" s="12"/>
      <c r="AD3592" s="12"/>
      <c r="AK3592" s="12"/>
      <c r="AL3592" s="30"/>
      <c r="AM3592" s="32"/>
      <c r="AQ3592" s="12"/>
      <c r="AR3592" s="12"/>
      <c r="AS3592" s="12"/>
      <c r="AZ3592" s="49"/>
      <c r="BA3592" s="30"/>
      <c r="BB3592" s="12"/>
      <c r="BF3592" s="12"/>
      <c r="BG3592" s="12"/>
      <c r="BH3592" s="12"/>
      <c r="BO3592" s="7"/>
      <c r="BP3592" s="7"/>
      <c r="BQ3592" s="7"/>
      <c r="BU3592" s="7"/>
      <c r="BV3592" s="7"/>
      <c r="BW3592" s="7"/>
      <c r="CD3592" s="7"/>
      <c r="CE3592" s="7"/>
      <c r="CF3592" s="7"/>
      <c r="CJ3592" s="7"/>
      <c r="CK3592" s="7"/>
      <c r="CL3592" s="7"/>
    </row>
    <row r="3593" spans="1:90">
      <c r="A3593" s="11"/>
      <c r="B3593" s="373"/>
      <c r="C3593" s="373"/>
      <c r="D3593" s="373"/>
      <c r="E3593" s="13"/>
      <c r="F3593" s="11"/>
      <c r="G3593" s="25"/>
      <c r="H3593" s="31"/>
      <c r="I3593" s="30"/>
      <c r="M3593" s="25"/>
      <c r="N3593" s="31"/>
      <c r="O3593" s="30"/>
      <c r="V3593" s="12"/>
      <c r="W3593" s="12"/>
      <c r="X3593" s="14"/>
      <c r="AB3593" s="25"/>
      <c r="AC3593" s="12"/>
      <c r="AD3593" s="12"/>
      <c r="AK3593" s="12"/>
      <c r="AL3593" s="30"/>
      <c r="AM3593" s="32"/>
      <c r="AQ3593" s="12"/>
      <c r="AR3593" s="12"/>
      <c r="AS3593" s="12"/>
      <c r="AZ3593" s="49"/>
      <c r="BA3593" s="30"/>
      <c r="BB3593" s="12"/>
      <c r="BF3593" s="12"/>
      <c r="BG3593" s="12"/>
      <c r="BH3593" s="12"/>
      <c r="BO3593" s="7"/>
      <c r="BP3593" s="7"/>
      <c r="BQ3593" s="7"/>
      <c r="BU3593" s="7"/>
      <c r="BV3593" s="7"/>
      <c r="BW3593" s="7"/>
      <c r="CD3593" s="7"/>
      <c r="CE3593" s="7"/>
      <c r="CF3593" s="7"/>
      <c r="CJ3593" s="7"/>
      <c r="CK3593" s="7"/>
      <c r="CL3593" s="7"/>
    </row>
    <row r="3594" spans="1:90">
      <c r="A3594" s="11"/>
      <c r="B3594" s="373"/>
      <c r="C3594" s="373"/>
      <c r="D3594" s="373"/>
      <c r="E3594" s="13"/>
      <c r="F3594" s="11"/>
      <c r="G3594" s="25"/>
      <c r="H3594" s="31"/>
      <c r="I3594" s="30"/>
      <c r="M3594" s="25"/>
      <c r="N3594" s="31"/>
      <c r="O3594" s="30"/>
      <c r="V3594" s="12"/>
      <c r="W3594" s="12"/>
      <c r="X3594" s="14"/>
      <c r="AB3594" s="25"/>
      <c r="AC3594" s="12"/>
      <c r="AD3594" s="12"/>
      <c r="AK3594" s="12"/>
      <c r="AL3594" s="30"/>
      <c r="AM3594" s="32"/>
      <c r="AQ3594" s="12"/>
      <c r="AR3594" s="12"/>
      <c r="AS3594" s="12"/>
      <c r="AZ3594" s="49"/>
      <c r="BA3594" s="30"/>
      <c r="BB3594" s="12"/>
      <c r="BF3594" s="12"/>
      <c r="BG3594" s="12"/>
      <c r="BH3594" s="12"/>
      <c r="BO3594" s="7"/>
      <c r="BP3594" s="7"/>
      <c r="BQ3594" s="7"/>
      <c r="BU3594" s="7"/>
      <c r="BV3594" s="7"/>
      <c r="BW3594" s="7"/>
      <c r="CD3594" s="7"/>
      <c r="CE3594" s="7"/>
      <c r="CF3594" s="7"/>
      <c r="CJ3594" s="7"/>
      <c r="CK3594" s="7"/>
      <c r="CL3594" s="7"/>
    </row>
    <row r="3595" spans="1:90">
      <c r="A3595" s="11"/>
      <c r="B3595" s="373"/>
      <c r="C3595" s="373"/>
      <c r="D3595" s="373"/>
      <c r="E3595" s="13"/>
      <c r="F3595" s="11"/>
      <c r="G3595" s="25"/>
      <c r="H3595" s="31"/>
      <c r="I3595" s="30"/>
      <c r="M3595" s="25"/>
      <c r="N3595" s="31"/>
      <c r="O3595" s="30"/>
      <c r="V3595" s="12"/>
      <c r="W3595" s="12"/>
      <c r="X3595" s="14"/>
      <c r="AB3595" s="25"/>
      <c r="AC3595" s="12"/>
      <c r="AD3595" s="12"/>
      <c r="AK3595" s="12"/>
      <c r="AL3595" s="30"/>
      <c r="AM3595" s="32"/>
      <c r="AQ3595" s="12"/>
      <c r="AR3595" s="12"/>
      <c r="AS3595" s="12"/>
      <c r="AZ3595" s="49"/>
      <c r="BA3595" s="30"/>
      <c r="BB3595" s="12"/>
      <c r="BF3595" s="12"/>
      <c r="BG3595" s="12"/>
      <c r="BH3595" s="12"/>
      <c r="BO3595" s="7"/>
      <c r="BP3595" s="7"/>
      <c r="BQ3595" s="7"/>
      <c r="BU3595" s="7"/>
      <c r="BV3595" s="7"/>
      <c r="BW3595" s="7"/>
      <c r="CD3595" s="7"/>
      <c r="CE3595" s="7"/>
      <c r="CF3595" s="7"/>
      <c r="CJ3595" s="7"/>
      <c r="CK3595" s="7"/>
      <c r="CL3595" s="7"/>
    </row>
    <row r="3596" spans="1:90">
      <c r="A3596" s="11"/>
      <c r="B3596" s="373"/>
      <c r="C3596" s="373"/>
      <c r="D3596" s="373"/>
      <c r="E3596" s="13"/>
      <c r="F3596" s="11"/>
      <c r="G3596" s="25"/>
      <c r="H3596" s="31"/>
      <c r="I3596" s="30"/>
      <c r="M3596" s="25"/>
      <c r="N3596" s="31"/>
      <c r="O3596" s="30"/>
      <c r="V3596" s="12"/>
      <c r="W3596" s="12"/>
      <c r="X3596" s="14"/>
      <c r="AB3596" s="25"/>
      <c r="AC3596" s="12"/>
      <c r="AD3596" s="12"/>
      <c r="AK3596" s="12"/>
      <c r="AL3596" s="30"/>
      <c r="AM3596" s="32"/>
      <c r="AQ3596" s="12"/>
      <c r="AR3596" s="12"/>
      <c r="AS3596" s="12"/>
      <c r="AZ3596" s="49"/>
      <c r="BA3596" s="30"/>
      <c r="BB3596" s="12"/>
      <c r="BF3596" s="12"/>
      <c r="BG3596" s="12"/>
      <c r="BH3596" s="12"/>
      <c r="BO3596" s="7"/>
      <c r="BP3596" s="7"/>
      <c r="BQ3596" s="7"/>
      <c r="BU3596" s="7"/>
      <c r="BV3596" s="7"/>
      <c r="BW3596" s="7"/>
      <c r="CD3596" s="7"/>
      <c r="CE3596" s="7"/>
      <c r="CF3596" s="7"/>
      <c r="CJ3596" s="7"/>
      <c r="CK3596" s="7"/>
      <c r="CL3596" s="7"/>
    </row>
    <row r="3597" spans="1:90">
      <c r="A3597" s="11"/>
      <c r="B3597" s="373"/>
      <c r="C3597" s="373"/>
      <c r="D3597" s="373"/>
      <c r="E3597" s="13"/>
      <c r="F3597" s="11"/>
      <c r="G3597" s="25"/>
      <c r="H3597" s="31"/>
      <c r="I3597" s="30"/>
      <c r="M3597" s="25"/>
      <c r="N3597" s="31"/>
      <c r="O3597" s="30"/>
      <c r="V3597" s="12"/>
      <c r="W3597" s="12"/>
      <c r="X3597" s="14"/>
      <c r="AB3597" s="25"/>
      <c r="AC3597" s="12"/>
      <c r="AD3597" s="12"/>
      <c r="AK3597" s="12"/>
      <c r="AL3597" s="30"/>
      <c r="AM3597" s="32"/>
      <c r="AQ3597" s="12"/>
      <c r="AR3597" s="12"/>
      <c r="AS3597" s="12"/>
      <c r="AZ3597" s="49"/>
      <c r="BA3597" s="30"/>
      <c r="BB3597" s="12"/>
      <c r="BF3597" s="12"/>
      <c r="BG3597" s="12"/>
      <c r="BH3597" s="12"/>
      <c r="BO3597" s="7"/>
      <c r="BP3597" s="7"/>
      <c r="BQ3597" s="7"/>
      <c r="BU3597" s="7"/>
      <c r="BV3597" s="7"/>
      <c r="BW3597" s="7"/>
      <c r="CD3597" s="7"/>
      <c r="CE3597" s="7"/>
      <c r="CF3597" s="7"/>
      <c r="CJ3597" s="7"/>
      <c r="CK3597" s="7"/>
      <c r="CL3597" s="7"/>
    </row>
    <row r="3598" spans="1:90">
      <c r="A3598" s="11"/>
      <c r="B3598" s="373"/>
      <c r="C3598" s="373"/>
      <c r="D3598" s="373"/>
      <c r="E3598" s="13"/>
      <c r="F3598" s="11"/>
      <c r="G3598" s="25"/>
      <c r="H3598" s="31"/>
      <c r="I3598" s="30"/>
      <c r="M3598" s="25"/>
      <c r="N3598" s="31"/>
      <c r="O3598" s="30"/>
      <c r="V3598" s="12"/>
      <c r="W3598" s="12"/>
      <c r="X3598" s="14"/>
      <c r="AB3598" s="25"/>
      <c r="AC3598" s="12"/>
      <c r="AD3598" s="12"/>
      <c r="AK3598" s="12"/>
      <c r="AL3598" s="30"/>
      <c r="AM3598" s="32"/>
      <c r="AQ3598" s="12"/>
      <c r="AR3598" s="12"/>
      <c r="AS3598" s="12"/>
      <c r="AZ3598" s="49"/>
      <c r="BA3598" s="30"/>
      <c r="BB3598" s="12"/>
      <c r="BF3598" s="12"/>
      <c r="BG3598" s="12"/>
      <c r="BH3598" s="12"/>
      <c r="BO3598" s="7"/>
      <c r="BP3598" s="7"/>
      <c r="BQ3598" s="7"/>
      <c r="BU3598" s="7"/>
      <c r="BV3598" s="7"/>
      <c r="BW3598" s="7"/>
      <c r="CD3598" s="7"/>
      <c r="CE3598" s="7"/>
      <c r="CF3598" s="7"/>
      <c r="CJ3598" s="7"/>
      <c r="CK3598" s="7"/>
      <c r="CL3598" s="7"/>
    </row>
    <row r="3599" spans="1:90">
      <c r="A3599" s="11"/>
      <c r="B3599" s="373"/>
      <c r="C3599" s="373"/>
      <c r="D3599" s="373"/>
      <c r="E3599" s="13"/>
      <c r="F3599" s="11"/>
      <c r="G3599" s="25"/>
      <c r="H3599" s="31"/>
      <c r="I3599" s="30"/>
      <c r="M3599" s="25"/>
      <c r="N3599" s="31"/>
      <c r="O3599" s="30"/>
      <c r="V3599" s="12"/>
      <c r="W3599" s="12"/>
      <c r="X3599" s="14"/>
      <c r="AB3599" s="25"/>
      <c r="AC3599" s="12"/>
      <c r="AD3599" s="12"/>
      <c r="AK3599" s="12"/>
      <c r="AL3599" s="30"/>
      <c r="AM3599" s="32"/>
      <c r="AQ3599" s="12"/>
      <c r="AR3599" s="12"/>
      <c r="AS3599" s="12"/>
      <c r="AZ3599" s="49"/>
      <c r="BA3599" s="30"/>
      <c r="BB3599" s="12"/>
      <c r="BF3599" s="12"/>
      <c r="BG3599" s="12"/>
      <c r="BH3599" s="12"/>
      <c r="BO3599" s="7"/>
      <c r="BP3599" s="7"/>
      <c r="BQ3599" s="7"/>
      <c r="BU3599" s="7"/>
      <c r="BV3599" s="7"/>
      <c r="BW3599" s="7"/>
      <c r="CD3599" s="7"/>
      <c r="CE3599" s="7"/>
      <c r="CF3599" s="7"/>
      <c r="CJ3599" s="7"/>
      <c r="CK3599" s="7"/>
      <c r="CL3599" s="7"/>
    </row>
    <row r="3600" spans="1:90">
      <c r="A3600" s="11"/>
      <c r="B3600" s="373"/>
      <c r="C3600" s="373"/>
      <c r="D3600" s="373"/>
      <c r="E3600" s="13"/>
      <c r="F3600" s="11"/>
      <c r="G3600" s="25"/>
      <c r="H3600" s="31"/>
      <c r="I3600" s="30"/>
      <c r="M3600" s="25"/>
      <c r="N3600" s="31"/>
      <c r="O3600" s="30"/>
      <c r="V3600" s="12"/>
      <c r="W3600" s="12"/>
      <c r="X3600" s="14"/>
      <c r="AB3600" s="25"/>
      <c r="AC3600" s="12"/>
      <c r="AD3600" s="12"/>
      <c r="AK3600" s="12"/>
      <c r="AL3600" s="30"/>
      <c r="AM3600" s="32"/>
      <c r="AQ3600" s="12"/>
      <c r="AR3600" s="12"/>
      <c r="AS3600" s="12"/>
      <c r="AZ3600" s="49"/>
      <c r="BA3600" s="30"/>
      <c r="BB3600" s="12"/>
      <c r="BF3600" s="12"/>
      <c r="BG3600" s="12"/>
      <c r="BH3600" s="12"/>
      <c r="BO3600" s="7"/>
      <c r="BP3600" s="7"/>
      <c r="BQ3600" s="7"/>
      <c r="BU3600" s="7"/>
      <c r="BV3600" s="7"/>
      <c r="BW3600" s="7"/>
      <c r="CD3600" s="7"/>
      <c r="CE3600" s="7"/>
      <c r="CF3600" s="7"/>
      <c r="CJ3600" s="7"/>
      <c r="CK3600" s="7"/>
      <c r="CL3600" s="7"/>
    </row>
    <row r="3601" spans="1:90">
      <c r="A3601" s="11"/>
      <c r="B3601" s="373"/>
      <c r="C3601" s="373"/>
      <c r="D3601" s="373"/>
      <c r="E3601" s="13"/>
      <c r="F3601" s="11"/>
      <c r="G3601" s="25"/>
      <c r="H3601" s="31"/>
      <c r="I3601" s="30"/>
      <c r="M3601" s="25"/>
      <c r="N3601" s="31"/>
      <c r="O3601" s="30"/>
      <c r="V3601" s="12"/>
      <c r="W3601" s="12"/>
      <c r="X3601" s="14"/>
      <c r="AB3601" s="25"/>
      <c r="AC3601" s="12"/>
      <c r="AD3601" s="12"/>
      <c r="AK3601" s="12"/>
      <c r="AL3601" s="30"/>
      <c r="AM3601" s="32"/>
      <c r="AQ3601" s="12"/>
      <c r="AR3601" s="12"/>
      <c r="AS3601" s="12"/>
      <c r="AZ3601" s="49"/>
      <c r="BA3601" s="30"/>
      <c r="BB3601" s="12"/>
      <c r="BF3601" s="12"/>
      <c r="BG3601" s="12"/>
      <c r="BH3601" s="12"/>
      <c r="BO3601" s="7"/>
      <c r="BP3601" s="7"/>
      <c r="BQ3601" s="7"/>
      <c r="BU3601" s="7"/>
      <c r="BV3601" s="7"/>
      <c r="BW3601" s="7"/>
      <c r="CD3601" s="7"/>
      <c r="CE3601" s="7"/>
      <c r="CF3601" s="7"/>
      <c r="CJ3601" s="7"/>
      <c r="CK3601" s="7"/>
      <c r="CL3601" s="7"/>
    </row>
    <row r="3602" spans="1:90">
      <c r="A3602" s="11"/>
      <c r="B3602" s="373"/>
      <c r="C3602" s="373"/>
      <c r="D3602" s="373"/>
      <c r="E3602" s="13"/>
      <c r="F3602" s="11"/>
      <c r="G3602" s="25"/>
      <c r="H3602" s="31"/>
      <c r="I3602" s="30"/>
      <c r="M3602" s="25"/>
      <c r="N3602" s="31"/>
      <c r="O3602" s="30"/>
      <c r="V3602" s="12"/>
      <c r="W3602" s="12"/>
      <c r="X3602" s="14"/>
      <c r="AB3602" s="25"/>
      <c r="AC3602" s="12"/>
      <c r="AD3602" s="12"/>
      <c r="AK3602" s="12"/>
      <c r="AL3602" s="30"/>
      <c r="AM3602" s="32"/>
      <c r="AQ3602" s="12"/>
      <c r="AR3602" s="12"/>
      <c r="AS3602" s="12"/>
      <c r="AZ3602" s="49"/>
      <c r="BA3602" s="30"/>
      <c r="BB3602" s="12"/>
      <c r="BF3602" s="12"/>
      <c r="BG3602" s="12"/>
      <c r="BH3602" s="12"/>
      <c r="BO3602" s="7"/>
      <c r="BP3602" s="7"/>
      <c r="BQ3602" s="7"/>
      <c r="BU3602" s="7"/>
      <c r="BV3602" s="7"/>
      <c r="BW3602" s="7"/>
      <c r="CD3602" s="7"/>
      <c r="CE3602" s="7"/>
      <c r="CF3602" s="7"/>
      <c r="CJ3602" s="7"/>
      <c r="CK3602" s="7"/>
      <c r="CL3602" s="7"/>
    </row>
    <row r="3603" spans="1:90">
      <c r="A3603" s="11"/>
      <c r="B3603" s="373"/>
      <c r="C3603" s="373"/>
      <c r="D3603" s="373"/>
      <c r="E3603" s="13"/>
      <c r="F3603" s="11"/>
      <c r="G3603" s="25"/>
      <c r="H3603" s="31"/>
      <c r="I3603" s="30"/>
      <c r="M3603" s="25"/>
      <c r="N3603" s="31"/>
      <c r="O3603" s="30"/>
      <c r="V3603" s="12"/>
      <c r="W3603" s="12"/>
      <c r="X3603" s="14"/>
      <c r="AB3603" s="25"/>
      <c r="AC3603" s="12"/>
      <c r="AD3603" s="12"/>
      <c r="AK3603" s="12"/>
      <c r="AL3603" s="30"/>
      <c r="AM3603" s="32"/>
      <c r="AQ3603" s="12"/>
      <c r="AR3603" s="12"/>
      <c r="AS3603" s="12"/>
      <c r="AZ3603" s="49"/>
      <c r="BA3603" s="30"/>
      <c r="BB3603" s="12"/>
      <c r="BF3603" s="12"/>
      <c r="BG3603" s="12"/>
      <c r="BH3603" s="12"/>
      <c r="BO3603" s="7"/>
      <c r="BP3603" s="7"/>
      <c r="BQ3603" s="7"/>
      <c r="BU3603" s="7"/>
      <c r="BV3603" s="7"/>
      <c r="BW3603" s="7"/>
      <c r="CD3603" s="7"/>
      <c r="CE3603" s="7"/>
      <c r="CF3603" s="7"/>
      <c r="CJ3603" s="7"/>
      <c r="CK3603" s="7"/>
      <c r="CL3603" s="7"/>
    </row>
    <row r="3604" spans="1:90">
      <c r="A3604" s="11"/>
      <c r="B3604" s="373"/>
      <c r="C3604" s="373"/>
      <c r="D3604" s="373"/>
      <c r="E3604" s="13"/>
      <c r="F3604" s="11"/>
      <c r="G3604" s="25"/>
      <c r="H3604" s="31"/>
      <c r="I3604" s="30"/>
      <c r="M3604" s="25"/>
      <c r="N3604" s="31"/>
      <c r="O3604" s="30"/>
      <c r="V3604" s="12"/>
      <c r="W3604" s="12"/>
      <c r="X3604" s="14"/>
      <c r="AB3604" s="25"/>
      <c r="AC3604" s="12"/>
      <c r="AD3604" s="12"/>
      <c r="AK3604" s="12"/>
      <c r="AL3604" s="30"/>
      <c r="AM3604" s="32"/>
      <c r="AQ3604" s="12"/>
      <c r="AR3604" s="12"/>
      <c r="AS3604" s="12"/>
      <c r="AZ3604" s="49"/>
      <c r="BA3604" s="30"/>
      <c r="BB3604" s="12"/>
      <c r="BF3604" s="12"/>
      <c r="BG3604" s="12"/>
      <c r="BH3604" s="12"/>
      <c r="BO3604" s="7"/>
      <c r="BP3604" s="7"/>
      <c r="BQ3604" s="7"/>
      <c r="BU3604" s="7"/>
      <c r="BV3604" s="7"/>
      <c r="BW3604" s="7"/>
      <c r="CD3604" s="7"/>
      <c r="CE3604" s="7"/>
      <c r="CF3604" s="7"/>
      <c r="CJ3604" s="7"/>
      <c r="CK3604" s="7"/>
      <c r="CL3604" s="7"/>
    </row>
    <row r="3605" spans="1:90">
      <c r="A3605" s="11"/>
      <c r="B3605" s="373"/>
      <c r="C3605" s="373"/>
      <c r="D3605" s="373"/>
      <c r="E3605" s="13"/>
      <c r="F3605" s="11"/>
      <c r="G3605" s="25"/>
      <c r="H3605" s="31"/>
      <c r="I3605" s="30"/>
      <c r="M3605" s="25"/>
      <c r="N3605" s="31"/>
      <c r="O3605" s="30"/>
      <c r="V3605" s="12"/>
      <c r="W3605" s="12"/>
      <c r="X3605" s="14"/>
      <c r="AB3605" s="25"/>
      <c r="AC3605" s="12"/>
      <c r="AD3605" s="12"/>
      <c r="AK3605" s="12"/>
      <c r="AL3605" s="30"/>
      <c r="AM3605" s="32"/>
      <c r="AQ3605" s="12"/>
      <c r="AR3605" s="12"/>
      <c r="AS3605" s="12"/>
      <c r="AZ3605" s="49"/>
      <c r="BA3605" s="30"/>
      <c r="BB3605" s="12"/>
      <c r="BF3605" s="12"/>
      <c r="BG3605" s="12"/>
      <c r="BH3605" s="12"/>
      <c r="BO3605" s="7"/>
      <c r="BP3605" s="7"/>
      <c r="BQ3605" s="7"/>
      <c r="BU3605" s="7"/>
      <c r="BV3605" s="7"/>
      <c r="BW3605" s="7"/>
      <c r="CD3605" s="7"/>
      <c r="CE3605" s="7"/>
      <c r="CF3605" s="7"/>
      <c r="CJ3605" s="7"/>
      <c r="CK3605" s="7"/>
      <c r="CL3605" s="7"/>
    </row>
    <row r="3606" spans="1:90">
      <c r="A3606" s="11"/>
      <c r="B3606" s="373"/>
      <c r="C3606" s="373"/>
      <c r="D3606" s="373"/>
      <c r="E3606" s="13"/>
      <c r="F3606" s="11"/>
      <c r="G3606" s="25"/>
      <c r="H3606" s="31"/>
      <c r="I3606" s="30"/>
      <c r="M3606" s="25"/>
      <c r="N3606" s="31"/>
      <c r="O3606" s="30"/>
      <c r="V3606" s="12"/>
      <c r="W3606" s="12"/>
      <c r="X3606" s="14"/>
      <c r="AB3606" s="25"/>
      <c r="AC3606" s="12"/>
      <c r="AD3606" s="12"/>
      <c r="AK3606" s="12"/>
      <c r="AL3606" s="30"/>
      <c r="AM3606" s="32"/>
      <c r="AQ3606" s="12"/>
      <c r="AR3606" s="12"/>
      <c r="AS3606" s="12"/>
      <c r="AZ3606" s="49"/>
      <c r="BA3606" s="30"/>
      <c r="BB3606" s="12"/>
      <c r="BF3606" s="12"/>
      <c r="BG3606" s="12"/>
      <c r="BH3606" s="12"/>
      <c r="BO3606" s="7"/>
      <c r="BP3606" s="7"/>
      <c r="BQ3606" s="7"/>
      <c r="BU3606" s="7"/>
      <c r="BV3606" s="7"/>
      <c r="BW3606" s="7"/>
      <c r="CD3606" s="7"/>
      <c r="CE3606" s="7"/>
      <c r="CF3606" s="7"/>
      <c r="CJ3606" s="7"/>
      <c r="CK3606" s="7"/>
      <c r="CL3606" s="7"/>
    </row>
    <row r="3607" spans="1:90">
      <c r="A3607" s="11"/>
      <c r="B3607" s="373"/>
      <c r="C3607" s="373"/>
      <c r="D3607" s="373"/>
      <c r="E3607" s="13"/>
      <c r="F3607" s="11"/>
      <c r="G3607" s="25"/>
      <c r="H3607" s="31"/>
      <c r="I3607" s="30"/>
      <c r="M3607" s="25"/>
      <c r="N3607" s="31"/>
      <c r="O3607" s="30"/>
      <c r="V3607" s="12"/>
      <c r="W3607" s="12"/>
      <c r="X3607" s="14"/>
      <c r="AB3607" s="25"/>
      <c r="AC3607" s="12"/>
      <c r="AD3607" s="12"/>
      <c r="AK3607" s="12"/>
      <c r="AL3607" s="30"/>
      <c r="AM3607" s="32"/>
      <c r="AQ3607" s="12"/>
      <c r="AR3607" s="12"/>
      <c r="AS3607" s="12"/>
      <c r="AZ3607" s="49"/>
      <c r="BA3607" s="30"/>
      <c r="BB3607" s="12"/>
      <c r="BF3607" s="12"/>
      <c r="BG3607" s="12"/>
      <c r="BH3607" s="12"/>
      <c r="BO3607" s="7"/>
      <c r="BP3607" s="7"/>
      <c r="BQ3607" s="7"/>
      <c r="BU3607" s="7"/>
      <c r="BV3607" s="7"/>
      <c r="BW3607" s="7"/>
      <c r="CD3607" s="7"/>
      <c r="CE3607" s="7"/>
      <c r="CF3607" s="7"/>
      <c r="CJ3607" s="7"/>
      <c r="CK3607" s="7"/>
      <c r="CL3607" s="7"/>
    </row>
    <row r="3608" spans="1:90">
      <c r="A3608" s="11"/>
      <c r="B3608" s="373"/>
      <c r="C3608" s="373"/>
      <c r="D3608" s="373"/>
      <c r="E3608" s="13"/>
      <c r="F3608" s="11"/>
      <c r="G3608" s="25"/>
      <c r="H3608" s="31"/>
      <c r="I3608" s="30"/>
      <c r="M3608" s="25"/>
      <c r="N3608" s="31"/>
      <c r="O3608" s="30"/>
      <c r="V3608" s="12"/>
      <c r="W3608" s="12"/>
      <c r="X3608" s="14"/>
      <c r="AB3608" s="25"/>
      <c r="AC3608" s="12"/>
      <c r="AD3608" s="12"/>
      <c r="AK3608" s="12"/>
      <c r="AL3608" s="30"/>
      <c r="AM3608" s="32"/>
      <c r="AQ3608" s="12"/>
      <c r="AR3608" s="12"/>
      <c r="AS3608" s="12"/>
      <c r="AZ3608" s="49"/>
      <c r="BA3608" s="30"/>
      <c r="BB3608" s="12"/>
      <c r="BF3608" s="12"/>
      <c r="BG3608" s="12"/>
      <c r="BH3608" s="12"/>
      <c r="BO3608" s="7"/>
      <c r="BP3608" s="7"/>
      <c r="BQ3608" s="7"/>
      <c r="BU3608" s="7"/>
      <c r="BV3608" s="7"/>
      <c r="BW3608" s="7"/>
      <c r="CD3608" s="7"/>
      <c r="CE3608" s="7"/>
      <c r="CF3608" s="7"/>
      <c r="CJ3608" s="7"/>
      <c r="CK3608" s="7"/>
      <c r="CL3608" s="7"/>
    </row>
    <row r="3609" spans="1:90">
      <c r="A3609" s="11"/>
      <c r="B3609" s="373"/>
      <c r="C3609" s="373"/>
      <c r="D3609" s="373"/>
      <c r="E3609" s="13"/>
      <c r="F3609" s="11"/>
      <c r="G3609" s="25"/>
      <c r="H3609" s="31"/>
      <c r="I3609" s="30"/>
      <c r="M3609" s="25"/>
      <c r="N3609" s="31"/>
      <c r="O3609" s="30"/>
      <c r="V3609" s="12"/>
      <c r="W3609" s="12"/>
      <c r="X3609" s="14"/>
      <c r="AB3609" s="25"/>
      <c r="AC3609" s="12"/>
      <c r="AD3609" s="12"/>
      <c r="AK3609" s="12"/>
      <c r="AL3609" s="30"/>
      <c r="AM3609" s="32"/>
      <c r="AQ3609" s="12"/>
      <c r="AR3609" s="12"/>
      <c r="AS3609" s="12"/>
      <c r="AZ3609" s="49"/>
      <c r="BA3609" s="30"/>
      <c r="BB3609" s="12"/>
      <c r="BF3609" s="12"/>
      <c r="BG3609" s="12"/>
      <c r="BH3609" s="12"/>
      <c r="BO3609" s="7"/>
      <c r="BP3609" s="7"/>
      <c r="BQ3609" s="7"/>
      <c r="BU3609" s="7"/>
      <c r="BV3609" s="7"/>
      <c r="BW3609" s="7"/>
      <c r="CD3609" s="7"/>
      <c r="CE3609" s="7"/>
      <c r="CF3609" s="7"/>
      <c r="CJ3609" s="7"/>
      <c r="CK3609" s="7"/>
      <c r="CL3609" s="7"/>
    </row>
    <row r="3610" spans="1:90">
      <c r="A3610" s="11"/>
      <c r="B3610" s="373"/>
      <c r="C3610" s="373"/>
      <c r="D3610" s="373"/>
      <c r="E3610" s="13"/>
      <c r="F3610" s="11"/>
      <c r="G3610" s="25"/>
      <c r="H3610" s="31"/>
      <c r="I3610" s="30"/>
      <c r="M3610" s="25"/>
      <c r="N3610" s="31"/>
      <c r="O3610" s="30"/>
      <c r="V3610" s="12"/>
      <c r="W3610" s="12"/>
      <c r="X3610" s="14"/>
      <c r="AB3610" s="25"/>
      <c r="AC3610" s="12"/>
      <c r="AD3610" s="12"/>
      <c r="AK3610" s="12"/>
      <c r="AL3610" s="30"/>
      <c r="AM3610" s="32"/>
      <c r="AQ3610" s="12"/>
      <c r="AR3610" s="12"/>
      <c r="AS3610" s="12"/>
      <c r="AZ3610" s="49"/>
      <c r="BA3610" s="30"/>
      <c r="BB3610" s="12"/>
      <c r="BF3610" s="12"/>
      <c r="BG3610" s="12"/>
      <c r="BH3610" s="12"/>
      <c r="BO3610" s="7"/>
      <c r="BP3610" s="7"/>
      <c r="BQ3610" s="7"/>
      <c r="BU3610" s="7"/>
      <c r="BV3610" s="7"/>
      <c r="BW3610" s="7"/>
      <c r="CD3610" s="7"/>
      <c r="CE3610" s="7"/>
      <c r="CF3610" s="7"/>
      <c r="CJ3610" s="7"/>
      <c r="CK3610" s="7"/>
      <c r="CL3610" s="7"/>
    </row>
    <row r="3611" spans="1:90">
      <c r="A3611" s="11"/>
      <c r="B3611" s="373"/>
      <c r="C3611" s="373"/>
      <c r="D3611" s="373"/>
      <c r="E3611" s="13"/>
      <c r="F3611" s="11"/>
      <c r="G3611" s="25"/>
      <c r="H3611" s="31"/>
      <c r="I3611" s="30"/>
      <c r="M3611" s="25"/>
      <c r="N3611" s="31"/>
      <c r="O3611" s="30"/>
      <c r="V3611" s="12"/>
      <c r="W3611" s="12"/>
      <c r="X3611" s="14"/>
      <c r="AB3611" s="25"/>
      <c r="AC3611" s="12"/>
      <c r="AD3611" s="12"/>
      <c r="AK3611" s="12"/>
      <c r="AL3611" s="30"/>
      <c r="AM3611" s="32"/>
      <c r="AQ3611" s="12"/>
      <c r="AR3611" s="12"/>
      <c r="AS3611" s="12"/>
      <c r="AZ3611" s="49"/>
      <c r="BA3611" s="30"/>
      <c r="BB3611" s="12"/>
      <c r="BF3611" s="12"/>
      <c r="BG3611" s="12"/>
      <c r="BH3611" s="12"/>
      <c r="BO3611" s="7"/>
      <c r="BP3611" s="7"/>
      <c r="BQ3611" s="7"/>
      <c r="BU3611" s="7"/>
      <c r="BV3611" s="7"/>
      <c r="BW3611" s="7"/>
      <c r="CD3611" s="7"/>
      <c r="CE3611" s="7"/>
      <c r="CF3611" s="7"/>
      <c r="CJ3611" s="7"/>
      <c r="CK3611" s="7"/>
      <c r="CL3611" s="7"/>
    </row>
    <row r="3612" spans="1:90">
      <c r="A3612" s="11"/>
      <c r="B3612" s="373"/>
      <c r="C3612" s="373"/>
      <c r="D3612" s="373"/>
      <c r="E3612" s="13"/>
      <c r="F3612" s="11"/>
      <c r="G3612" s="25"/>
      <c r="H3612" s="31"/>
      <c r="I3612" s="30"/>
      <c r="M3612" s="25"/>
      <c r="N3612" s="31"/>
      <c r="O3612" s="30"/>
      <c r="V3612" s="12"/>
      <c r="W3612" s="12"/>
      <c r="X3612" s="14"/>
      <c r="AB3612" s="25"/>
      <c r="AC3612" s="12"/>
      <c r="AD3612" s="12"/>
      <c r="AK3612" s="12"/>
      <c r="AL3612" s="30"/>
      <c r="AM3612" s="32"/>
      <c r="AQ3612" s="12"/>
      <c r="AR3612" s="12"/>
      <c r="AS3612" s="12"/>
      <c r="AZ3612" s="49"/>
      <c r="BA3612" s="30"/>
      <c r="BB3612" s="12"/>
      <c r="BF3612" s="12"/>
      <c r="BG3612" s="12"/>
      <c r="BH3612" s="12"/>
      <c r="BO3612" s="7"/>
      <c r="BP3612" s="7"/>
      <c r="BQ3612" s="7"/>
      <c r="BU3612" s="7"/>
      <c r="BV3612" s="7"/>
      <c r="BW3612" s="7"/>
      <c r="CD3612" s="7"/>
      <c r="CE3612" s="7"/>
      <c r="CF3612" s="7"/>
      <c r="CJ3612" s="7"/>
      <c r="CK3612" s="7"/>
      <c r="CL3612" s="7"/>
    </row>
    <row r="3613" spans="1:90">
      <c r="A3613" s="11"/>
      <c r="B3613" s="373"/>
      <c r="C3613" s="373"/>
      <c r="D3613" s="373"/>
      <c r="E3613" s="13"/>
      <c r="F3613" s="11"/>
      <c r="G3613" s="25"/>
      <c r="H3613" s="31"/>
      <c r="I3613" s="30"/>
      <c r="M3613" s="25"/>
      <c r="N3613" s="31"/>
      <c r="O3613" s="30"/>
      <c r="V3613" s="12"/>
      <c r="W3613" s="12"/>
      <c r="X3613" s="14"/>
      <c r="AB3613" s="25"/>
      <c r="AC3613" s="12"/>
      <c r="AD3613" s="12"/>
      <c r="AK3613" s="12"/>
      <c r="AL3613" s="30"/>
      <c r="AM3613" s="32"/>
      <c r="AQ3613" s="12"/>
      <c r="AR3613" s="12"/>
      <c r="AS3613" s="12"/>
      <c r="AZ3613" s="49"/>
      <c r="BA3613" s="30"/>
      <c r="BB3613" s="12"/>
      <c r="BF3613" s="12"/>
      <c r="BG3613" s="12"/>
      <c r="BH3613" s="12"/>
      <c r="BO3613" s="7"/>
      <c r="BP3613" s="7"/>
      <c r="BQ3613" s="7"/>
      <c r="BU3613" s="7"/>
      <c r="BV3613" s="7"/>
      <c r="BW3613" s="7"/>
      <c r="CD3613" s="7"/>
      <c r="CE3613" s="7"/>
      <c r="CF3613" s="7"/>
      <c r="CJ3613" s="7"/>
      <c r="CK3613" s="7"/>
      <c r="CL3613" s="7"/>
    </row>
    <row r="3614" spans="1:90">
      <c r="A3614" s="11"/>
      <c r="B3614" s="373"/>
      <c r="C3614" s="373"/>
      <c r="D3614" s="373"/>
      <c r="E3614" s="13"/>
      <c r="F3614" s="11"/>
      <c r="G3614" s="25"/>
      <c r="H3614" s="31"/>
      <c r="I3614" s="30"/>
      <c r="M3614" s="25"/>
      <c r="N3614" s="31"/>
      <c r="O3614" s="30"/>
      <c r="V3614" s="12"/>
      <c r="W3614" s="12"/>
      <c r="X3614" s="14"/>
      <c r="AB3614" s="25"/>
      <c r="AC3614" s="12"/>
      <c r="AD3614" s="12"/>
      <c r="AK3614" s="12"/>
      <c r="AL3614" s="30"/>
      <c r="AM3614" s="32"/>
      <c r="AQ3614" s="12"/>
      <c r="AR3614" s="12"/>
      <c r="AS3614" s="12"/>
      <c r="AZ3614" s="49"/>
      <c r="BA3614" s="30"/>
      <c r="BB3614" s="12"/>
      <c r="BF3614" s="12"/>
      <c r="BG3614" s="12"/>
      <c r="BH3614" s="12"/>
      <c r="BO3614" s="7"/>
      <c r="BP3614" s="7"/>
      <c r="BQ3614" s="7"/>
      <c r="BU3614" s="7"/>
      <c r="BV3614" s="7"/>
      <c r="BW3614" s="7"/>
      <c r="CD3614" s="7"/>
      <c r="CE3614" s="7"/>
      <c r="CF3614" s="7"/>
      <c r="CJ3614" s="7"/>
      <c r="CK3614" s="7"/>
      <c r="CL3614" s="7"/>
    </row>
    <row r="3615" spans="1:90">
      <c r="A3615" s="11"/>
      <c r="B3615" s="373"/>
      <c r="C3615" s="373"/>
      <c r="D3615" s="373"/>
      <c r="E3615" s="13"/>
      <c r="F3615" s="11"/>
      <c r="G3615" s="25"/>
      <c r="H3615" s="31"/>
      <c r="I3615" s="30"/>
      <c r="M3615" s="25"/>
      <c r="N3615" s="31"/>
      <c r="O3615" s="30"/>
      <c r="V3615" s="12"/>
      <c r="W3615" s="12"/>
      <c r="X3615" s="14"/>
      <c r="AB3615" s="25"/>
      <c r="AC3615" s="12"/>
      <c r="AD3615" s="12"/>
      <c r="AK3615" s="12"/>
      <c r="AL3615" s="30"/>
      <c r="AM3615" s="32"/>
      <c r="AQ3615" s="12"/>
      <c r="AR3615" s="12"/>
      <c r="AS3615" s="12"/>
      <c r="AZ3615" s="49"/>
      <c r="BA3615" s="30"/>
      <c r="BB3615" s="12"/>
      <c r="BF3615" s="12"/>
      <c r="BG3615" s="12"/>
      <c r="BH3615" s="12"/>
      <c r="BO3615" s="7"/>
      <c r="BP3615" s="7"/>
      <c r="BQ3615" s="7"/>
      <c r="BU3615" s="7"/>
      <c r="BV3615" s="7"/>
      <c r="BW3615" s="7"/>
      <c r="CD3615" s="7"/>
      <c r="CE3615" s="7"/>
      <c r="CF3615" s="7"/>
      <c r="CJ3615" s="7"/>
      <c r="CK3615" s="7"/>
      <c r="CL3615" s="7"/>
    </row>
    <row r="3616" spans="1:90">
      <c r="A3616" s="11"/>
      <c r="B3616" s="373"/>
      <c r="C3616" s="373"/>
      <c r="D3616" s="373"/>
      <c r="E3616" s="13"/>
      <c r="F3616" s="11"/>
      <c r="G3616" s="25"/>
      <c r="H3616" s="31"/>
      <c r="I3616" s="30"/>
      <c r="M3616" s="25"/>
      <c r="N3616" s="31"/>
      <c r="O3616" s="30"/>
      <c r="V3616" s="12"/>
      <c r="W3616" s="12"/>
      <c r="X3616" s="14"/>
      <c r="AB3616" s="25"/>
      <c r="AC3616" s="12"/>
      <c r="AD3616" s="12"/>
      <c r="AK3616" s="12"/>
      <c r="AL3616" s="30"/>
      <c r="AM3616" s="32"/>
      <c r="AQ3616" s="12"/>
      <c r="AR3616" s="12"/>
      <c r="AS3616" s="12"/>
      <c r="AZ3616" s="49"/>
      <c r="BA3616" s="30"/>
      <c r="BB3616" s="12"/>
      <c r="BF3616" s="12"/>
      <c r="BG3616" s="12"/>
      <c r="BH3616" s="12"/>
      <c r="BO3616" s="7"/>
      <c r="BP3616" s="7"/>
      <c r="BQ3616" s="7"/>
      <c r="BU3616" s="7"/>
      <c r="BV3616" s="7"/>
      <c r="BW3616" s="7"/>
      <c r="CD3616" s="7"/>
      <c r="CE3616" s="7"/>
      <c r="CF3616" s="7"/>
      <c r="CJ3616" s="7"/>
      <c r="CK3616" s="7"/>
      <c r="CL3616" s="7"/>
    </row>
    <row r="3617" spans="1:90">
      <c r="A3617" s="11"/>
      <c r="B3617" s="373"/>
      <c r="C3617" s="373"/>
      <c r="D3617" s="373"/>
      <c r="E3617" s="13"/>
      <c r="F3617" s="11"/>
      <c r="G3617" s="25"/>
      <c r="H3617" s="31"/>
      <c r="I3617" s="30"/>
      <c r="M3617" s="25"/>
      <c r="N3617" s="31"/>
      <c r="O3617" s="30"/>
      <c r="V3617" s="12"/>
      <c r="W3617" s="12"/>
      <c r="X3617" s="14"/>
      <c r="AB3617" s="25"/>
      <c r="AC3617" s="12"/>
      <c r="AD3617" s="12"/>
      <c r="AK3617" s="12"/>
      <c r="AL3617" s="30"/>
      <c r="AM3617" s="32"/>
      <c r="AQ3617" s="12"/>
      <c r="AR3617" s="12"/>
      <c r="AS3617" s="12"/>
      <c r="AZ3617" s="49"/>
      <c r="BA3617" s="30"/>
      <c r="BB3617" s="12"/>
      <c r="BF3617" s="12"/>
      <c r="BG3617" s="12"/>
      <c r="BH3617" s="12"/>
      <c r="BO3617" s="7"/>
      <c r="BP3617" s="7"/>
      <c r="BQ3617" s="7"/>
      <c r="BU3617" s="7"/>
      <c r="BV3617" s="7"/>
      <c r="BW3617" s="7"/>
      <c r="CD3617" s="7"/>
      <c r="CE3617" s="7"/>
      <c r="CF3617" s="7"/>
      <c r="CJ3617" s="7"/>
      <c r="CK3617" s="7"/>
      <c r="CL3617" s="7"/>
    </row>
    <row r="3618" spans="1:90">
      <c r="A3618" s="11"/>
      <c r="B3618" s="373"/>
      <c r="C3618" s="373"/>
      <c r="D3618" s="373"/>
      <c r="E3618" s="13"/>
      <c r="F3618" s="11"/>
      <c r="G3618" s="25"/>
      <c r="H3618" s="31"/>
      <c r="I3618" s="30"/>
      <c r="M3618" s="25"/>
      <c r="N3618" s="31"/>
      <c r="O3618" s="30"/>
      <c r="V3618" s="12"/>
      <c r="W3618" s="12"/>
      <c r="X3618" s="14"/>
      <c r="AB3618" s="25"/>
      <c r="AC3618" s="12"/>
      <c r="AD3618" s="12"/>
      <c r="AK3618" s="12"/>
      <c r="AL3618" s="30"/>
      <c r="AM3618" s="32"/>
      <c r="AQ3618" s="12"/>
      <c r="AR3618" s="12"/>
      <c r="AS3618" s="12"/>
      <c r="AZ3618" s="49"/>
      <c r="BA3618" s="30"/>
      <c r="BB3618" s="12"/>
      <c r="BF3618" s="12"/>
      <c r="BG3618" s="12"/>
      <c r="BH3618" s="12"/>
      <c r="BO3618" s="7"/>
      <c r="BP3618" s="7"/>
      <c r="BQ3618" s="7"/>
      <c r="BU3618" s="7"/>
      <c r="BV3618" s="7"/>
      <c r="BW3618" s="7"/>
      <c r="CD3618" s="7"/>
      <c r="CE3618" s="7"/>
      <c r="CF3618" s="7"/>
      <c r="CJ3618" s="7"/>
      <c r="CK3618" s="7"/>
      <c r="CL3618" s="7"/>
    </row>
    <row r="3619" spans="1:90">
      <c r="A3619" s="11"/>
      <c r="B3619" s="373"/>
      <c r="C3619" s="373"/>
      <c r="D3619" s="373"/>
      <c r="E3619" s="13"/>
      <c r="F3619" s="11"/>
      <c r="G3619" s="25"/>
      <c r="H3619" s="31"/>
      <c r="I3619" s="30"/>
      <c r="M3619" s="25"/>
      <c r="N3619" s="31"/>
      <c r="O3619" s="30"/>
      <c r="V3619" s="12"/>
      <c r="W3619" s="12"/>
      <c r="X3619" s="14"/>
      <c r="AB3619" s="25"/>
      <c r="AC3619" s="12"/>
      <c r="AD3619" s="12"/>
      <c r="AK3619" s="12"/>
      <c r="AL3619" s="30"/>
      <c r="AM3619" s="32"/>
      <c r="AQ3619" s="12"/>
      <c r="AR3619" s="12"/>
      <c r="AS3619" s="12"/>
      <c r="AZ3619" s="49"/>
      <c r="BA3619" s="30"/>
      <c r="BB3619" s="12"/>
      <c r="BF3619" s="12"/>
      <c r="BG3619" s="12"/>
      <c r="BH3619" s="12"/>
      <c r="BO3619" s="7"/>
      <c r="BP3619" s="7"/>
      <c r="BQ3619" s="7"/>
      <c r="BU3619" s="7"/>
      <c r="BV3619" s="7"/>
      <c r="BW3619" s="7"/>
      <c r="CD3619" s="7"/>
      <c r="CE3619" s="7"/>
      <c r="CF3619" s="7"/>
      <c r="CJ3619" s="7"/>
      <c r="CK3619" s="7"/>
      <c r="CL3619" s="7"/>
    </row>
    <row r="3620" spans="1:90">
      <c r="A3620" s="11"/>
      <c r="B3620" s="373"/>
      <c r="C3620" s="373"/>
      <c r="D3620" s="373"/>
      <c r="E3620" s="13"/>
      <c r="F3620" s="11"/>
      <c r="G3620" s="25"/>
      <c r="H3620" s="31"/>
      <c r="I3620" s="30"/>
      <c r="M3620" s="25"/>
      <c r="N3620" s="31"/>
      <c r="O3620" s="30"/>
      <c r="V3620" s="12"/>
      <c r="W3620" s="12"/>
      <c r="X3620" s="14"/>
      <c r="AB3620" s="25"/>
      <c r="AC3620" s="12"/>
      <c r="AD3620" s="12"/>
      <c r="AK3620" s="12"/>
      <c r="AL3620" s="30"/>
      <c r="AM3620" s="32"/>
      <c r="AQ3620" s="12"/>
      <c r="AR3620" s="12"/>
      <c r="AS3620" s="12"/>
      <c r="AZ3620" s="49"/>
      <c r="BA3620" s="30"/>
      <c r="BB3620" s="12"/>
      <c r="BF3620" s="12"/>
      <c r="BG3620" s="12"/>
      <c r="BH3620" s="12"/>
      <c r="BO3620" s="7"/>
      <c r="BP3620" s="7"/>
      <c r="BQ3620" s="7"/>
      <c r="BU3620" s="7"/>
      <c r="BV3620" s="7"/>
      <c r="BW3620" s="7"/>
      <c r="CD3620" s="7"/>
      <c r="CE3620" s="7"/>
      <c r="CF3620" s="7"/>
      <c r="CJ3620" s="7"/>
      <c r="CK3620" s="7"/>
      <c r="CL3620" s="7"/>
    </row>
    <row r="3621" spans="1:90">
      <c r="A3621" s="11"/>
      <c r="B3621" s="373"/>
      <c r="C3621" s="373"/>
      <c r="D3621" s="373"/>
      <c r="E3621" s="13"/>
      <c r="F3621" s="11"/>
      <c r="G3621" s="25"/>
      <c r="H3621" s="31"/>
      <c r="I3621" s="30"/>
      <c r="M3621" s="25"/>
      <c r="N3621" s="31"/>
      <c r="O3621" s="30"/>
      <c r="V3621" s="12"/>
      <c r="W3621" s="12"/>
      <c r="X3621" s="14"/>
      <c r="AB3621" s="25"/>
      <c r="AC3621" s="12"/>
      <c r="AD3621" s="12"/>
      <c r="AK3621" s="12"/>
      <c r="AL3621" s="30"/>
      <c r="AM3621" s="32"/>
      <c r="AQ3621" s="12"/>
      <c r="AR3621" s="12"/>
      <c r="AS3621" s="12"/>
      <c r="AZ3621" s="49"/>
      <c r="BA3621" s="30"/>
      <c r="BB3621" s="12"/>
      <c r="BF3621" s="12"/>
      <c r="BG3621" s="12"/>
      <c r="BH3621" s="12"/>
      <c r="BO3621" s="7"/>
      <c r="BP3621" s="7"/>
      <c r="BQ3621" s="7"/>
      <c r="BU3621" s="7"/>
      <c r="BV3621" s="7"/>
      <c r="BW3621" s="7"/>
      <c r="CD3621" s="7"/>
      <c r="CE3621" s="7"/>
      <c r="CF3621" s="7"/>
      <c r="CJ3621" s="7"/>
      <c r="CK3621" s="7"/>
      <c r="CL3621" s="7"/>
    </row>
    <row r="3622" spans="1:90">
      <c r="A3622" s="11"/>
      <c r="B3622" s="373"/>
      <c r="C3622" s="373"/>
      <c r="D3622" s="373"/>
      <c r="E3622" s="13"/>
      <c r="F3622" s="11"/>
      <c r="G3622" s="25"/>
      <c r="H3622" s="31"/>
      <c r="I3622" s="30"/>
      <c r="M3622" s="25"/>
      <c r="N3622" s="31"/>
      <c r="O3622" s="30"/>
      <c r="V3622" s="12"/>
      <c r="W3622" s="12"/>
      <c r="X3622" s="14"/>
      <c r="AB3622" s="25"/>
      <c r="AC3622" s="12"/>
      <c r="AD3622" s="12"/>
      <c r="AK3622" s="12"/>
      <c r="AL3622" s="30"/>
      <c r="AM3622" s="32"/>
      <c r="AQ3622" s="12"/>
      <c r="AR3622" s="12"/>
      <c r="AS3622" s="12"/>
      <c r="AZ3622" s="49"/>
      <c r="BA3622" s="30"/>
      <c r="BB3622" s="12"/>
      <c r="BF3622" s="12"/>
      <c r="BG3622" s="12"/>
      <c r="BH3622" s="12"/>
      <c r="BO3622" s="7"/>
      <c r="BP3622" s="7"/>
      <c r="BQ3622" s="7"/>
      <c r="BU3622" s="7"/>
      <c r="BV3622" s="7"/>
      <c r="BW3622" s="7"/>
      <c r="CD3622" s="7"/>
      <c r="CE3622" s="7"/>
      <c r="CF3622" s="7"/>
      <c r="CJ3622" s="7"/>
      <c r="CK3622" s="7"/>
      <c r="CL3622" s="7"/>
    </row>
    <row r="3623" spans="1:90">
      <c r="A3623" s="11"/>
      <c r="B3623" s="373"/>
      <c r="C3623" s="373"/>
      <c r="D3623" s="373"/>
      <c r="E3623" s="13"/>
      <c r="F3623" s="11"/>
      <c r="G3623" s="25"/>
      <c r="H3623" s="31"/>
      <c r="I3623" s="30"/>
      <c r="M3623" s="25"/>
      <c r="N3623" s="31"/>
      <c r="O3623" s="30"/>
      <c r="V3623" s="12"/>
      <c r="W3623" s="12"/>
      <c r="X3623" s="14"/>
      <c r="AB3623" s="25"/>
      <c r="AC3623" s="12"/>
      <c r="AD3623" s="12"/>
      <c r="AK3623" s="12"/>
      <c r="AL3623" s="30"/>
      <c r="AM3623" s="32"/>
      <c r="AQ3623" s="12"/>
      <c r="AR3623" s="12"/>
      <c r="AS3623" s="12"/>
      <c r="AZ3623" s="49"/>
      <c r="BA3623" s="30"/>
      <c r="BB3623" s="12"/>
      <c r="BF3623" s="12"/>
      <c r="BG3623" s="12"/>
      <c r="BH3623" s="12"/>
      <c r="BO3623" s="7"/>
      <c r="BP3623" s="7"/>
      <c r="BQ3623" s="7"/>
      <c r="BU3623" s="7"/>
      <c r="BV3623" s="7"/>
      <c r="BW3623" s="7"/>
      <c r="CD3623" s="7"/>
      <c r="CE3623" s="7"/>
      <c r="CF3623" s="7"/>
      <c r="CJ3623" s="7"/>
      <c r="CK3623" s="7"/>
      <c r="CL3623" s="7"/>
    </row>
    <row r="3624" spans="1:90">
      <c r="A3624" s="11"/>
      <c r="B3624" s="373"/>
      <c r="C3624" s="373"/>
      <c r="D3624" s="373"/>
      <c r="E3624" s="13"/>
      <c r="F3624" s="11"/>
      <c r="G3624" s="25"/>
      <c r="H3624" s="31"/>
      <c r="I3624" s="30"/>
      <c r="M3624" s="25"/>
      <c r="N3624" s="31"/>
      <c r="O3624" s="30"/>
      <c r="V3624" s="12"/>
      <c r="W3624" s="12"/>
      <c r="X3624" s="14"/>
      <c r="AB3624" s="25"/>
      <c r="AC3624" s="12"/>
      <c r="AD3624" s="12"/>
      <c r="AK3624" s="12"/>
      <c r="AL3624" s="30"/>
      <c r="AM3624" s="32"/>
      <c r="AQ3624" s="12"/>
      <c r="AR3624" s="12"/>
      <c r="AS3624" s="12"/>
      <c r="AZ3624" s="49"/>
      <c r="BA3624" s="30"/>
      <c r="BB3624" s="12"/>
      <c r="BF3624" s="12"/>
      <c r="BG3624" s="12"/>
      <c r="BH3624" s="12"/>
      <c r="BO3624" s="7"/>
      <c r="BP3624" s="7"/>
      <c r="BQ3624" s="7"/>
      <c r="BU3624" s="7"/>
      <c r="BV3624" s="7"/>
      <c r="BW3624" s="7"/>
      <c r="CD3624" s="7"/>
      <c r="CE3624" s="7"/>
      <c r="CF3624" s="7"/>
      <c r="CJ3624" s="7"/>
      <c r="CK3624" s="7"/>
      <c r="CL3624" s="7"/>
    </row>
    <row r="3625" spans="1:90">
      <c r="A3625" s="11"/>
      <c r="B3625" s="373"/>
      <c r="C3625" s="373"/>
      <c r="D3625" s="373"/>
      <c r="E3625" s="13"/>
      <c r="F3625" s="11"/>
      <c r="G3625" s="25"/>
      <c r="H3625" s="31"/>
      <c r="I3625" s="30"/>
      <c r="M3625" s="25"/>
      <c r="N3625" s="31"/>
      <c r="O3625" s="30"/>
      <c r="V3625" s="12"/>
      <c r="W3625" s="12"/>
      <c r="X3625" s="14"/>
      <c r="AB3625" s="25"/>
      <c r="AC3625" s="12"/>
      <c r="AD3625" s="12"/>
      <c r="AK3625" s="12"/>
      <c r="AL3625" s="30"/>
      <c r="AM3625" s="32"/>
      <c r="AQ3625" s="12"/>
      <c r="AR3625" s="12"/>
      <c r="AS3625" s="12"/>
      <c r="AZ3625" s="49"/>
      <c r="BA3625" s="30"/>
      <c r="BB3625" s="12"/>
      <c r="BF3625" s="12"/>
      <c r="BG3625" s="12"/>
      <c r="BH3625" s="12"/>
      <c r="BO3625" s="7"/>
      <c r="BP3625" s="7"/>
      <c r="BQ3625" s="7"/>
      <c r="BU3625" s="7"/>
      <c r="BV3625" s="7"/>
      <c r="BW3625" s="7"/>
      <c r="CD3625" s="7"/>
      <c r="CE3625" s="7"/>
      <c r="CF3625" s="7"/>
      <c r="CJ3625" s="7"/>
      <c r="CK3625" s="7"/>
      <c r="CL3625" s="7"/>
    </row>
    <row r="3626" spans="1:90">
      <c r="A3626" s="11"/>
      <c r="B3626" s="373"/>
      <c r="C3626" s="373"/>
      <c r="D3626" s="373"/>
      <c r="E3626" s="13"/>
      <c r="F3626" s="11"/>
      <c r="G3626" s="25"/>
      <c r="H3626" s="31"/>
      <c r="I3626" s="30"/>
      <c r="M3626" s="25"/>
      <c r="N3626" s="31"/>
      <c r="O3626" s="30"/>
      <c r="V3626" s="12"/>
      <c r="W3626" s="12"/>
      <c r="X3626" s="14"/>
      <c r="AB3626" s="25"/>
      <c r="AC3626" s="12"/>
      <c r="AD3626" s="12"/>
      <c r="AK3626" s="12"/>
      <c r="AL3626" s="30"/>
      <c r="AM3626" s="32"/>
      <c r="AQ3626" s="12"/>
      <c r="AR3626" s="12"/>
      <c r="AS3626" s="12"/>
      <c r="AZ3626" s="49"/>
      <c r="BA3626" s="30"/>
      <c r="BB3626" s="12"/>
      <c r="BF3626" s="12"/>
      <c r="BG3626" s="12"/>
      <c r="BH3626" s="12"/>
      <c r="BO3626" s="7"/>
      <c r="BP3626" s="7"/>
      <c r="BQ3626" s="7"/>
      <c r="BU3626" s="7"/>
      <c r="BV3626" s="7"/>
      <c r="BW3626" s="7"/>
      <c r="CD3626" s="7"/>
      <c r="CE3626" s="7"/>
      <c r="CF3626" s="7"/>
      <c r="CJ3626" s="7"/>
      <c r="CK3626" s="7"/>
      <c r="CL3626" s="7"/>
    </row>
    <row r="3627" spans="1:90">
      <c r="A3627" s="11"/>
      <c r="B3627" s="373"/>
      <c r="C3627" s="373"/>
      <c r="D3627" s="373"/>
      <c r="E3627" s="13"/>
      <c r="F3627" s="11"/>
      <c r="G3627" s="25"/>
      <c r="H3627" s="31"/>
      <c r="I3627" s="30"/>
      <c r="M3627" s="25"/>
      <c r="N3627" s="31"/>
      <c r="O3627" s="30"/>
      <c r="V3627" s="12"/>
      <c r="W3627" s="12"/>
      <c r="X3627" s="14"/>
      <c r="AB3627" s="25"/>
      <c r="AC3627" s="12"/>
      <c r="AD3627" s="12"/>
      <c r="AK3627" s="12"/>
      <c r="AL3627" s="30"/>
      <c r="AM3627" s="32"/>
      <c r="AQ3627" s="12"/>
      <c r="AR3627" s="12"/>
      <c r="AS3627" s="12"/>
      <c r="AZ3627" s="49"/>
      <c r="BA3627" s="30"/>
      <c r="BB3627" s="12"/>
      <c r="BF3627" s="12"/>
      <c r="BG3627" s="12"/>
      <c r="BH3627" s="12"/>
      <c r="BO3627" s="7"/>
      <c r="BP3627" s="7"/>
      <c r="BQ3627" s="7"/>
      <c r="BU3627" s="7"/>
      <c r="BV3627" s="7"/>
      <c r="BW3627" s="7"/>
      <c r="CD3627" s="7"/>
      <c r="CE3627" s="7"/>
      <c r="CF3627" s="7"/>
      <c r="CJ3627" s="7"/>
      <c r="CK3627" s="7"/>
      <c r="CL3627" s="7"/>
    </row>
    <row r="3628" spans="1:90">
      <c r="A3628" s="11"/>
      <c r="B3628" s="373"/>
      <c r="C3628" s="373"/>
      <c r="D3628" s="373"/>
      <c r="E3628" s="13"/>
      <c r="F3628" s="11"/>
      <c r="G3628" s="25"/>
      <c r="H3628" s="31"/>
      <c r="I3628" s="30"/>
      <c r="M3628" s="25"/>
      <c r="N3628" s="31"/>
      <c r="O3628" s="30"/>
      <c r="V3628" s="12"/>
      <c r="W3628" s="12"/>
      <c r="X3628" s="14"/>
      <c r="AB3628" s="25"/>
      <c r="AC3628" s="12"/>
      <c r="AD3628" s="12"/>
      <c r="AK3628" s="12"/>
      <c r="AL3628" s="30"/>
      <c r="AM3628" s="32"/>
      <c r="AQ3628" s="12"/>
      <c r="AR3628" s="12"/>
      <c r="AS3628" s="12"/>
      <c r="AZ3628" s="49"/>
      <c r="BA3628" s="30"/>
      <c r="BB3628" s="12"/>
      <c r="BF3628" s="12"/>
      <c r="BG3628" s="12"/>
      <c r="BH3628" s="12"/>
      <c r="BO3628" s="7"/>
      <c r="BP3628" s="7"/>
      <c r="BQ3628" s="7"/>
      <c r="BU3628" s="7"/>
      <c r="BV3628" s="7"/>
      <c r="BW3628" s="7"/>
      <c r="CD3628" s="7"/>
      <c r="CE3628" s="7"/>
      <c r="CF3628" s="7"/>
      <c r="CJ3628" s="7"/>
      <c r="CK3628" s="7"/>
      <c r="CL3628" s="7"/>
    </row>
    <row r="3629" spans="1:90">
      <c r="A3629" s="11"/>
      <c r="B3629" s="373"/>
      <c r="C3629" s="373"/>
      <c r="D3629" s="373"/>
      <c r="E3629" s="13"/>
      <c r="F3629" s="11"/>
      <c r="G3629" s="25"/>
      <c r="H3629" s="31"/>
      <c r="I3629" s="30"/>
      <c r="M3629" s="25"/>
      <c r="N3629" s="31"/>
      <c r="O3629" s="30"/>
      <c r="V3629" s="12"/>
      <c r="W3629" s="12"/>
      <c r="X3629" s="14"/>
      <c r="AB3629" s="25"/>
      <c r="AC3629" s="12"/>
      <c r="AD3629" s="12"/>
      <c r="AK3629" s="12"/>
      <c r="AL3629" s="30"/>
      <c r="AM3629" s="32"/>
      <c r="AQ3629" s="12"/>
      <c r="AR3629" s="12"/>
      <c r="AS3629" s="12"/>
      <c r="AZ3629" s="49"/>
      <c r="BA3629" s="30"/>
      <c r="BB3629" s="12"/>
      <c r="BF3629" s="12"/>
      <c r="BG3629" s="12"/>
      <c r="BH3629" s="12"/>
      <c r="BO3629" s="7"/>
      <c r="BP3629" s="7"/>
      <c r="BQ3629" s="7"/>
      <c r="BU3629" s="7"/>
      <c r="BV3629" s="7"/>
      <c r="BW3629" s="7"/>
      <c r="CD3629" s="7"/>
      <c r="CE3629" s="7"/>
      <c r="CF3629" s="7"/>
      <c r="CJ3629" s="7"/>
      <c r="CK3629" s="7"/>
      <c r="CL3629" s="7"/>
    </row>
    <row r="3630" spans="1:90">
      <c r="A3630" s="11"/>
      <c r="B3630" s="373"/>
      <c r="C3630" s="373"/>
      <c r="D3630" s="373"/>
      <c r="E3630" s="13"/>
      <c r="F3630" s="11"/>
      <c r="G3630" s="25"/>
      <c r="H3630" s="31"/>
      <c r="I3630" s="30"/>
      <c r="M3630" s="25"/>
      <c r="N3630" s="31"/>
      <c r="O3630" s="30"/>
      <c r="V3630" s="12"/>
      <c r="W3630" s="12"/>
      <c r="X3630" s="14"/>
      <c r="AB3630" s="25"/>
      <c r="AC3630" s="12"/>
      <c r="AD3630" s="12"/>
      <c r="AK3630" s="12"/>
      <c r="AL3630" s="30"/>
      <c r="AM3630" s="32"/>
      <c r="AQ3630" s="12"/>
      <c r="AR3630" s="12"/>
      <c r="AS3630" s="12"/>
      <c r="AZ3630" s="49"/>
      <c r="BA3630" s="30"/>
      <c r="BB3630" s="12"/>
      <c r="BF3630" s="12"/>
      <c r="BG3630" s="12"/>
      <c r="BH3630" s="12"/>
      <c r="BO3630" s="7"/>
      <c r="BP3630" s="7"/>
      <c r="BQ3630" s="7"/>
      <c r="BU3630" s="7"/>
      <c r="BV3630" s="7"/>
      <c r="BW3630" s="7"/>
      <c r="CD3630" s="7"/>
      <c r="CE3630" s="7"/>
      <c r="CF3630" s="7"/>
      <c r="CJ3630" s="7"/>
      <c r="CK3630" s="7"/>
      <c r="CL3630" s="7"/>
    </row>
    <row r="3631" spans="1:90">
      <c r="A3631" s="11"/>
      <c r="B3631" s="373"/>
      <c r="C3631" s="373"/>
      <c r="D3631" s="373"/>
      <c r="E3631" s="13"/>
      <c r="F3631" s="11"/>
      <c r="G3631" s="25"/>
      <c r="H3631" s="31"/>
      <c r="I3631" s="30"/>
      <c r="M3631" s="25"/>
      <c r="N3631" s="31"/>
      <c r="O3631" s="30"/>
      <c r="V3631" s="12"/>
      <c r="W3631" s="12"/>
      <c r="X3631" s="14"/>
      <c r="AB3631" s="25"/>
      <c r="AC3631" s="12"/>
      <c r="AD3631" s="12"/>
      <c r="AK3631" s="12"/>
      <c r="AL3631" s="30"/>
      <c r="AM3631" s="32"/>
      <c r="AQ3631" s="12"/>
      <c r="AR3631" s="12"/>
      <c r="AS3631" s="12"/>
      <c r="AZ3631" s="49"/>
      <c r="BA3631" s="30"/>
      <c r="BB3631" s="12"/>
      <c r="BF3631" s="12"/>
      <c r="BG3631" s="12"/>
      <c r="BH3631" s="12"/>
      <c r="BO3631" s="7"/>
      <c r="BP3631" s="7"/>
      <c r="BQ3631" s="7"/>
      <c r="BU3631" s="7"/>
      <c r="BV3631" s="7"/>
      <c r="BW3631" s="7"/>
      <c r="CD3631" s="7"/>
      <c r="CE3631" s="7"/>
      <c r="CF3631" s="7"/>
      <c r="CJ3631" s="7"/>
      <c r="CK3631" s="7"/>
      <c r="CL3631" s="7"/>
    </row>
    <row r="3632" spans="1:90">
      <c r="A3632" s="11"/>
      <c r="B3632" s="373"/>
      <c r="C3632" s="373"/>
      <c r="D3632" s="373"/>
      <c r="E3632" s="13"/>
      <c r="F3632" s="11"/>
      <c r="G3632" s="25"/>
      <c r="H3632" s="31"/>
      <c r="I3632" s="30"/>
      <c r="M3632" s="25"/>
      <c r="N3632" s="31"/>
      <c r="O3632" s="30"/>
      <c r="V3632" s="12"/>
      <c r="W3632" s="12"/>
      <c r="X3632" s="14"/>
      <c r="AB3632" s="25"/>
      <c r="AC3632" s="12"/>
      <c r="AD3632" s="12"/>
      <c r="AK3632" s="12"/>
      <c r="AL3632" s="30"/>
      <c r="AM3632" s="32"/>
      <c r="AQ3632" s="12"/>
      <c r="AR3632" s="12"/>
      <c r="AS3632" s="12"/>
      <c r="AZ3632" s="49"/>
      <c r="BA3632" s="30"/>
      <c r="BB3632" s="12"/>
      <c r="BF3632" s="12"/>
      <c r="BG3632" s="12"/>
      <c r="BH3632" s="12"/>
      <c r="BO3632" s="7"/>
      <c r="BP3632" s="7"/>
      <c r="BQ3632" s="7"/>
      <c r="BU3632" s="7"/>
      <c r="BV3632" s="7"/>
      <c r="BW3632" s="7"/>
      <c r="CD3632" s="7"/>
      <c r="CE3632" s="7"/>
      <c r="CF3632" s="7"/>
      <c r="CJ3632" s="7"/>
      <c r="CK3632" s="7"/>
      <c r="CL3632" s="7"/>
    </row>
    <row r="3633" spans="1:90">
      <c r="A3633" s="11"/>
      <c r="B3633" s="373"/>
      <c r="C3633" s="373"/>
      <c r="D3633" s="373"/>
      <c r="E3633" s="13"/>
      <c r="F3633" s="11"/>
      <c r="G3633" s="25"/>
      <c r="H3633" s="31"/>
      <c r="I3633" s="30"/>
      <c r="M3633" s="25"/>
      <c r="N3633" s="31"/>
      <c r="O3633" s="30"/>
      <c r="V3633" s="12"/>
      <c r="W3633" s="12"/>
      <c r="X3633" s="14"/>
      <c r="AB3633" s="25"/>
      <c r="AC3633" s="12"/>
      <c r="AD3633" s="12"/>
      <c r="AK3633" s="12"/>
      <c r="AL3633" s="30"/>
      <c r="AM3633" s="32"/>
      <c r="AQ3633" s="12"/>
      <c r="AR3633" s="12"/>
      <c r="AS3633" s="12"/>
      <c r="AZ3633" s="49"/>
      <c r="BA3633" s="30"/>
      <c r="BB3633" s="12"/>
      <c r="BF3633" s="12"/>
      <c r="BG3633" s="12"/>
      <c r="BH3633" s="12"/>
      <c r="BO3633" s="7"/>
      <c r="BP3633" s="7"/>
      <c r="BQ3633" s="7"/>
      <c r="BU3633" s="7"/>
      <c r="BV3633" s="7"/>
      <c r="BW3633" s="7"/>
      <c r="CD3633" s="7"/>
      <c r="CE3633" s="7"/>
      <c r="CF3633" s="7"/>
      <c r="CJ3633" s="7"/>
      <c r="CK3633" s="7"/>
      <c r="CL3633" s="7"/>
    </row>
    <row r="3634" spans="1:90">
      <c r="A3634" s="11"/>
      <c r="B3634" s="373"/>
      <c r="C3634" s="373"/>
      <c r="D3634" s="373"/>
      <c r="E3634" s="13"/>
      <c r="F3634" s="11"/>
      <c r="G3634" s="25"/>
      <c r="H3634" s="31"/>
      <c r="I3634" s="30"/>
      <c r="M3634" s="25"/>
      <c r="N3634" s="31"/>
      <c r="O3634" s="30"/>
      <c r="V3634" s="12"/>
      <c r="W3634" s="12"/>
      <c r="X3634" s="14"/>
      <c r="AB3634" s="25"/>
      <c r="AC3634" s="12"/>
      <c r="AD3634" s="12"/>
      <c r="AK3634" s="12"/>
      <c r="AL3634" s="30"/>
      <c r="AM3634" s="32"/>
      <c r="AQ3634" s="12"/>
      <c r="AR3634" s="12"/>
      <c r="AS3634" s="12"/>
      <c r="AZ3634" s="49"/>
      <c r="BA3634" s="30"/>
      <c r="BB3634" s="12"/>
      <c r="BF3634" s="12"/>
      <c r="BG3634" s="12"/>
      <c r="BH3634" s="12"/>
      <c r="BO3634" s="7"/>
      <c r="BP3634" s="7"/>
      <c r="BQ3634" s="7"/>
      <c r="BU3634" s="7"/>
      <c r="BV3634" s="7"/>
      <c r="BW3634" s="7"/>
      <c r="CD3634" s="7"/>
      <c r="CE3634" s="7"/>
      <c r="CF3634" s="7"/>
      <c r="CJ3634" s="7"/>
      <c r="CK3634" s="7"/>
      <c r="CL3634" s="7"/>
    </row>
    <row r="3635" spans="1:90">
      <c r="A3635" s="11"/>
      <c r="B3635" s="373"/>
      <c r="C3635" s="373"/>
      <c r="D3635" s="373"/>
      <c r="E3635" s="13"/>
      <c r="F3635" s="11"/>
      <c r="G3635" s="25"/>
      <c r="H3635" s="31"/>
      <c r="I3635" s="30"/>
      <c r="M3635" s="25"/>
      <c r="N3635" s="31"/>
      <c r="O3635" s="30"/>
      <c r="V3635" s="12"/>
      <c r="W3635" s="12"/>
      <c r="X3635" s="14"/>
      <c r="AB3635" s="25"/>
      <c r="AC3635" s="12"/>
      <c r="AD3635" s="12"/>
      <c r="AK3635" s="12"/>
      <c r="AL3635" s="30"/>
      <c r="AM3635" s="32"/>
      <c r="AQ3635" s="12"/>
      <c r="AR3635" s="12"/>
      <c r="AS3635" s="12"/>
      <c r="AZ3635" s="49"/>
      <c r="BA3635" s="30"/>
      <c r="BB3635" s="12"/>
      <c r="BF3635" s="12"/>
      <c r="BG3635" s="12"/>
      <c r="BH3635" s="12"/>
      <c r="BO3635" s="7"/>
      <c r="BP3635" s="7"/>
      <c r="BQ3635" s="7"/>
      <c r="BU3635" s="7"/>
      <c r="BV3635" s="7"/>
      <c r="BW3635" s="7"/>
      <c r="CD3635" s="7"/>
      <c r="CE3635" s="7"/>
      <c r="CF3635" s="7"/>
      <c r="CJ3635" s="7"/>
      <c r="CK3635" s="7"/>
      <c r="CL3635" s="7"/>
    </row>
    <row r="3636" spans="1:90">
      <c r="A3636" s="11"/>
      <c r="B3636" s="373"/>
      <c r="C3636" s="373"/>
      <c r="D3636" s="373"/>
      <c r="E3636" s="13"/>
      <c r="F3636" s="11"/>
      <c r="G3636" s="25"/>
      <c r="H3636" s="31"/>
      <c r="I3636" s="30"/>
      <c r="M3636" s="25"/>
      <c r="N3636" s="31"/>
      <c r="O3636" s="30"/>
      <c r="V3636" s="12"/>
      <c r="W3636" s="12"/>
      <c r="X3636" s="14"/>
      <c r="AB3636" s="25"/>
      <c r="AC3636" s="12"/>
      <c r="AD3636" s="12"/>
      <c r="AK3636" s="12"/>
      <c r="AL3636" s="30"/>
      <c r="AM3636" s="32"/>
      <c r="AQ3636" s="12"/>
      <c r="AR3636" s="12"/>
      <c r="AS3636" s="12"/>
      <c r="AZ3636" s="49"/>
      <c r="BA3636" s="30"/>
      <c r="BB3636" s="12"/>
      <c r="BF3636" s="12"/>
      <c r="BG3636" s="12"/>
      <c r="BH3636" s="12"/>
      <c r="BO3636" s="7"/>
      <c r="BP3636" s="7"/>
      <c r="BQ3636" s="7"/>
      <c r="BU3636" s="7"/>
      <c r="BV3636" s="7"/>
      <c r="BW3636" s="7"/>
      <c r="CD3636" s="7"/>
      <c r="CE3636" s="7"/>
      <c r="CF3636" s="7"/>
      <c r="CJ3636" s="7"/>
      <c r="CK3636" s="7"/>
      <c r="CL3636" s="7"/>
    </row>
    <row r="3637" spans="1:90">
      <c r="A3637" s="11"/>
      <c r="B3637" s="373"/>
      <c r="C3637" s="373"/>
      <c r="D3637" s="373"/>
      <c r="E3637" s="13"/>
      <c r="F3637" s="11"/>
      <c r="G3637" s="25"/>
      <c r="H3637" s="31"/>
      <c r="I3637" s="30"/>
      <c r="M3637" s="25"/>
      <c r="N3637" s="31"/>
      <c r="O3637" s="30"/>
      <c r="V3637" s="12"/>
      <c r="W3637" s="12"/>
      <c r="X3637" s="14"/>
      <c r="AB3637" s="25"/>
      <c r="AC3637" s="12"/>
      <c r="AD3637" s="12"/>
      <c r="AK3637" s="12"/>
      <c r="AL3637" s="30"/>
      <c r="AM3637" s="32"/>
      <c r="AQ3637" s="12"/>
      <c r="AR3637" s="12"/>
      <c r="AS3637" s="12"/>
      <c r="AZ3637" s="49"/>
      <c r="BA3637" s="30"/>
      <c r="BB3637" s="12"/>
      <c r="BF3637" s="12"/>
      <c r="BG3637" s="12"/>
      <c r="BH3637" s="12"/>
      <c r="BO3637" s="7"/>
      <c r="BP3637" s="7"/>
      <c r="BQ3637" s="7"/>
      <c r="BU3637" s="7"/>
      <c r="BV3637" s="7"/>
      <c r="BW3637" s="7"/>
      <c r="CD3637" s="7"/>
      <c r="CE3637" s="7"/>
      <c r="CF3637" s="7"/>
      <c r="CJ3637" s="7"/>
      <c r="CK3637" s="7"/>
      <c r="CL3637" s="7"/>
    </row>
    <row r="3638" spans="1:90">
      <c r="A3638" s="11"/>
      <c r="B3638" s="373"/>
      <c r="C3638" s="373"/>
      <c r="D3638" s="373"/>
      <c r="E3638" s="13"/>
      <c r="F3638" s="11"/>
      <c r="G3638" s="25"/>
      <c r="H3638" s="31"/>
      <c r="I3638" s="30"/>
      <c r="M3638" s="25"/>
      <c r="N3638" s="31"/>
      <c r="O3638" s="30"/>
      <c r="V3638" s="12"/>
      <c r="W3638" s="12"/>
      <c r="X3638" s="14"/>
      <c r="AB3638" s="25"/>
      <c r="AC3638" s="12"/>
      <c r="AD3638" s="12"/>
      <c r="AK3638" s="12"/>
      <c r="AL3638" s="30"/>
      <c r="AM3638" s="32"/>
      <c r="AQ3638" s="12"/>
      <c r="AR3638" s="12"/>
      <c r="AS3638" s="12"/>
      <c r="AZ3638" s="49"/>
      <c r="BA3638" s="30"/>
      <c r="BB3638" s="12"/>
      <c r="BF3638" s="12"/>
      <c r="BG3638" s="12"/>
      <c r="BH3638" s="12"/>
      <c r="BO3638" s="7"/>
      <c r="BP3638" s="7"/>
      <c r="BQ3638" s="7"/>
      <c r="BU3638" s="7"/>
      <c r="BV3638" s="7"/>
      <c r="BW3638" s="7"/>
      <c r="CD3638" s="7"/>
      <c r="CE3638" s="7"/>
      <c r="CF3638" s="7"/>
      <c r="CJ3638" s="7"/>
      <c r="CK3638" s="7"/>
      <c r="CL3638" s="7"/>
    </row>
    <row r="3639" spans="1:90">
      <c r="A3639" s="11"/>
      <c r="B3639" s="373"/>
      <c r="C3639" s="373"/>
      <c r="D3639" s="373"/>
      <c r="E3639" s="13"/>
      <c r="F3639" s="11"/>
      <c r="G3639" s="25"/>
      <c r="H3639" s="31"/>
      <c r="I3639" s="30"/>
      <c r="M3639" s="25"/>
      <c r="N3639" s="31"/>
      <c r="O3639" s="30"/>
      <c r="V3639" s="12"/>
      <c r="W3639" s="12"/>
      <c r="X3639" s="14"/>
      <c r="AB3639" s="25"/>
      <c r="AC3639" s="12"/>
      <c r="AD3639" s="12"/>
      <c r="AK3639" s="12"/>
      <c r="AL3639" s="30"/>
      <c r="AM3639" s="32"/>
      <c r="AQ3639" s="12"/>
      <c r="AR3639" s="12"/>
      <c r="AS3639" s="12"/>
      <c r="AZ3639" s="49"/>
      <c r="BA3639" s="30"/>
      <c r="BB3639" s="12"/>
      <c r="BF3639" s="12"/>
      <c r="BG3639" s="12"/>
      <c r="BH3639" s="12"/>
      <c r="BO3639" s="7"/>
      <c r="BP3639" s="7"/>
      <c r="BQ3639" s="7"/>
      <c r="BU3639" s="7"/>
      <c r="BV3639" s="7"/>
      <c r="BW3639" s="7"/>
      <c r="CD3639" s="7"/>
      <c r="CE3639" s="7"/>
      <c r="CF3639" s="7"/>
      <c r="CJ3639" s="7"/>
      <c r="CK3639" s="7"/>
      <c r="CL3639" s="7"/>
    </row>
    <row r="3640" spans="1:90">
      <c r="A3640" s="11"/>
      <c r="B3640" s="373"/>
      <c r="C3640" s="373"/>
      <c r="D3640" s="373"/>
      <c r="E3640" s="13"/>
      <c r="F3640" s="11"/>
      <c r="G3640" s="25"/>
      <c r="H3640" s="31"/>
      <c r="I3640" s="30"/>
      <c r="M3640" s="25"/>
      <c r="N3640" s="31"/>
      <c r="O3640" s="30"/>
      <c r="V3640" s="12"/>
      <c r="W3640" s="12"/>
      <c r="X3640" s="14"/>
      <c r="AB3640" s="25"/>
      <c r="AC3640" s="12"/>
      <c r="AD3640" s="12"/>
      <c r="AK3640" s="12"/>
      <c r="AL3640" s="30"/>
      <c r="AM3640" s="32"/>
      <c r="AQ3640" s="12"/>
      <c r="AR3640" s="12"/>
      <c r="AS3640" s="12"/>
      <c r="AZ3640" s="49"/>
      <c r="BA3640" s="30"/>
      <c r="BB3640" s="12"/>
      <c r="BF3640" s="12"/>
      <c r="BG3640" s="12"/>
      <c r="BH3640" s="12"/>
      <c r="BO3640" s="7"/>
      <c r="BP3640" s="7"/>
      <c r="BQ3640" s="7"/>
      <c r="BU3640" s="7"/>
      <c r="BV3640" s="7"/>
      <c r="BW3640" s="7"/>
      <c r="CD3640" s="7"/>
      <c r="CE3640" s="7"/>
      <c r="CF3640" s="7"/>
      <c r="CJ3640" s="7"/>
      <c r="CK3640" s="7"/>
      <c r="CL3640" s="7"/>
    </row>
    <row r="3641" spans="1:90">
      <c r="A3641" s="11"/>
      <c r="B3641" s="373"/>
      <c r="C3641" s="373"/>
      <c r="D3641" s="373"/>
      <c r="E3641" s="13"/>
      <c r="F3641" s="11"/>
      <c r="G3641" s="25"/>
      <c r="H3641" s="31"/>
      <c r="I3641" s="30"/>
      <c r="M3641" s="25"/>
      <c r="N3641" s="31"/>
      <c r="O3641" s="30"/>
      <c r="V3641" s="12"/>
      <c r="W3641" s="12"/>
      <c r="X3641" s="14"/>
      <c r="AB3641" s="25"/>
      <c r="AC3641" s="12"/>
      <c r="AD3641" s="12"/>
      <c r="AK3641" s="12"/>
      <c r="AL3641" s="30"/>
      <c r="AM3641" s="32"/>
      <c r="AQ3641" s="12"/>
      <c r="AR3641" s="12"/>
      <c r="AS3641" s="12"/>
      <c r="AZ3641" s="49"/>
      <c r="BA3641" s="30"/>
      <c r="BB3641" s="12"/>
      <c r="BF3641" s="12"/>
      <c r="BG3641" s="12"/>
      <c r="BH3641" s="12"/>
      <c r="BO3641" s="7"/>
      <c r="BP3641" s="7"/>
      <c r="BQ3641" s="7"/>
      <c r="BU3641" s="7"/>
      <c r="BV3641" s="7"/>
      <c r="BW3641" s="7"/>
      <c r="CD3641" s="7"/>
      <c r="CE3641" s="7"/>
      <c r="CF3641" s="7"/>
      <c r="CJ3641" s="7"/>
      <c r="CK3641" s="7"/>
      <c r="CL3641" s="7"/>
    </row>
    <row r="3642" spans="1:90">
      <c r="A3642" s="11"/>
      <c r="B3642" s="373"/>
      <c r="C3642" s="373"/>
      <c r="D3642" s="373"/>
      <c r="E3642" s="13"/>
      <c r="F3642" s="11"/>
      <c r="G3642" s="25"/>
      <c r="H3642" s="31"/>
      <c r="I3642" s="30"/>
      <c r="M3642" s="25"/>
      <c r="N3642" s="31"/>
      <c r="O3642" s="30"/>
      <c r="V3642" s="12"/>
      <c r="W3642" s="12"/>
      <c r="X3642" s="14"/>
      <c r="AB3642" s="25"/>
      <c r="AC3642" s="12"/>
      <c r="AD3642" s="12"/>
      <c r="AK3642" s="12"/>
      <c r="AL3642" s="30"/>
      <c r="AM3642" s="32"/>
      <c r="AQ3642" s="12"/>
      <c r="AR3642" s="12"/>
      <c r="AS3642" s="12"/>
      <c r="AZ3642" s="49"/>
      <c r="BA3642" s="30"/>
      <c r="BB3642" s="12"/>
      <c r="BF3642" s="12"/>
      <c r="BG3642" s="12"/>
      <c r="BH3642" s="12"/>
      <c r="BO3642" s="7"/>
      <c r="BP3642" s="7"/>
      <c r="BQ3642" s="7"/>
      <c r="BU3642" s="7"/>
      <c r="BV3642" s="7"/>
      <c r="BW3642" s="7"/>
      <c r="CD3642" s="7"/>
      <c r="CE3642" s="7"/>
      <c r="CF3642" s="7"/>
      <c r="CJ3642" s="7"/>
      <c r="CK3642" s="7"/>
      <c r="CL3642" s="7"/>
    </row>
    <row r="3643" spans="1:90">
      <c r="A3643" s="11"/>
      <c r="B3643" s="373"/>
      <c r="C3643" s="373"/>
      <c r="D3643" s="373"/>
      <c r="E3643" s="13"/>
      <c r="F3643" s="11"/>
      <c r="G3643" s="25"/>
      <c r="H3643" s="31"/>
      <c r="I3643" s="30"/>
      <c r="M3643" s="25"/>
      <c r="N3643" s="31"/>
      <c r="O3643" s="30"/>
      <c r="V3643" s="12"/>
      <c r="W3643" s="12"/>
      <c r="X3643" s="14"/>
      <c r="AB3643" s="25"/>
      <c r="AC3643" s="12"/>
      <c r="AD3643" s="12"/>
      <c r="AK3643" s="12"/>
      <c r="AL3643" s="30"/>
      <c r="AM3643" s="32"/>
      <c r="AQ3643" s="12"/>
      <c r="AR3643" s="12"/>
      <c r="AS3643" s="12"/>
      <c r="AZ3643" s="49"/>
      <c r="BA3643" s="30"/>
      <c r="BB3643" s="12"/>
      <c r="BF3643" s="12"/>
      <c r="BG3643" s="12"/>
      <c r="BH3643" s="12"/>
      <c r="BO3643" s="7"/>
      <c r="BP3643" s="7"/>
      <c r="BQ3643" s="7"/>
      <c r="BU3643" s="7"/>
      <c r="BV3643" s="7"/>
      <c r="BW3643" s="7"/>
      <c r="CD3643" s="7"/>
      <c r="CE3643" s="7"/>
      <c r="CF3643" s="7"/>
      <c r="CJ3643" s="7"/>
      <c r="CK3643" s="7"/>
      <c r="CL3643" s="7"/>
    </row>
    <row r="3644" spans="1:90">
      <c r="A3644" s="11"/>
      <c r="B3644" s="373"/>
      <c r="C3644" s="373"/>
      <c r="D3644" s="373"/>
      <c r="E3644" s="13"/>
      <c r="F3644" s="11"/>
      <c r="G3644" s="25"/>
      <c r="H3644" s="31"/>
      <c r="I3644" s="30"/>
      <c r="M3644" s="25"/>
      <c r="N3644" s="31"/>
      <c r="O3644" s="30"/>
      <c r="V3644" s="12"/>
      <c r="W3644" s="12"/>
      <c r="X3644" s="14"/>
      <c r="AB3644" s="25"/>
      <c r="AC3644" s="12"/>
      <c r="AD3644" s="12"/>
      <c r="AK3644" s="12"/>
      <c r="AL3644" s="30"/>
      <c r="AM3644" s="32"/>
      <c r="AQ3644" s="12"/>
      <c r="AR3644" s="12"/>
      <c r="AS3644" s="12"/>
      <c r="AZ3644" s="49"/>
      <c r="BA3644" s="30"/>
      <c r="BB3644" s="12"/>
      <c r="BF3644" s="12"/>
      <c r="BG3644" s="12"/>
      <c r="BH3644" s="12"/>
      <c r="BO3644" s="7"/>
      <c r="BP3644" s="7"/>
      <c r="BQ3644" s="7"/>
      <c r="BU3644" s="7"/>
      <c r="BV3644" s="7"/>
      <c r="BW3644" s="7"/>
      <c r="CD3644" s="7"/>
      <c r="CE3644" s="7"/>
      <c r="CF3644" s="7"/>
      <c r="CJ3644" s="7"/>
      <c r="CK3644" s="7"/>
      <c r="CL3644" s="7"/>
    </row>
    <row r="3645" spans="1:90">
      <c r="A3645" s="11"/>
      <c r="B3645" s="373"/>
      <c r="C3645" s="373"/>
      <c r="D3645" s="373"/>
      <c r="E3645" s="13"/>
      <c r="F3645" s="11"/>
      <c r="G3645" s="25"/>
      <c r="H3645" s="31"/>
      <c r="I3645" s="30"/>
      <c r="M3645" s="25"/>
      <c r="N3645" s="31"/>
      <c r="O3645" s="30"/>
      <c r="V3645" s="12"/>
      <c r="W3645" s="12"/>
      <c r="X3645" s="14"/>
      <c r="AB3645" s="25"/>
      <c r="AC3645" s="12"/>
      <c r="AD3645" s="12"/>
      <c r="AK3645" s="12"/>
      <c r="AL3645" s="30"/>
      <c r="AM3645" s="32"/>
      <c r="AQ3645" s="12"/>
      <c r="AR3645" s="12"/>
      <c r="AS3645" s="12"/>
      <c r="AZ3645" s="49"/>
      <c r="BA3645" s="30"/>
      <c r="BB3645" s="12"/>
      <c r="BF3645" s="12"/>
      <c r="BG3645" s="12"/>
      <c r="BH3645" s="12"/>
      <c r="BO3645" s="7"/>
      <c r="BP3645" s="7"/>
      <c r="BQ3645" s="7"/>
      <c r="BU3645" s="7"/>
      <c r="BV3645" s="7"/>
      <c r="BW3645" s="7"/>
      <c r="CD3645" s="7"/>
      <c r="CE3645" s="7"/>
      <c r="CF3645" s="7"/>
      <c r="CJ3645" s="7"/>
      <c r="CK3645" s="7"/>
      <c r="CL3645" s="7"/>
    </row>
    <row r="3646" spans="1:90">
      <c r="A3646" s="11"/>
      <c r="B3646" s="373"/>
      <c r="C3646" s="373"/>
      <c r="D3646" s="373"/>
      <c r="E3646" s="13"/>
      <c r="F3646" s="11"/>
      <c r="G3646" s="25"/>
      <c r="H3646" s="31"/>
      <c r="I3646" s="30"/>
      <c r="M3646" s="25"/>
      <c r="N3646" s="31"/>
      <c r="O3646" s="30"/>
      <c r="V3646" s="12"/>
      <c r="W3646" s="12"/>
      <c r="X3646" s="14"/>
      <c r="AB3646" s="25"/>
      <c r="AC3646" s="12"/>
      <c r="AD3646" s="12"/>
      <c r="AK3646" s="12"/>
      <c r="AL3646" s="30"/>
      <c r="AM3646" s="32"/>
      <c r="AQ3646" s="12"/>
      <c r="AR3646" s="12"/>
      <c r="AS3646" s="12"/>
      <c r="AZ3646" s="49"/>
      <c r="BA3646" s="30"/>
      <c r="BB3646" s="12"/>
      <c r="BF3646" s="12"/>
      <c r="BG3646" s="12"/>
      <c r="BH3646" s="12"/>
      <c r="BO3646" s="7"/>
      <c r="BP3646" s="7"/>
      <c r="BQ3646" s="7"/>
      <c r="BU3646" s="7"/>
      <c r="BV3646" s="7"/>
      <c r="BW3646" s="7"/>
      <c r="CD3646" s="7"/>
      <c r="CE3646" s="7"/>
      <c r="CF3646" s="7"/>
      <c r="CJ3646" s="7"/>
      <c r="CK3646" s="7"/>
      <c r="CL3646" s="7"/>
    </row>
    <row r="3647" spans="1:90">
      <c r="A3647" s="11"/>
      <c r="B3647" s="373"/>
      <c r="C3647" s="373"/>
      <c r="D3647" s="373"/>
      <c r="E3647" s="13"/>
      <c r="F3647" s="11"/>
      <c r="G3647" s="25"/>
      <c r="H3647" s="31"/>
      <c r="I3647" s="30"/>
      <c r="M3647" s="25"/>
      <c r="N3647" s="31"/>
      <c r="O3647" s="30"/>
      <c r="V3647" s="12"/>
      <c r="W3647" s="12"/>
      <c r="X3647" s="14"/>
      <c r="AB3647" s="25"/>
      <c r="AC3647" s="12"/>
      <c r="AD3647" s="12"/>
      <c r="AK3647" s="12"/>
      <c r="AL3647" s="30"/>
      <c r="AM3647" s="32"/>
      <c r="AQ3647" s="12"/>
      <c r="AR3647" s="12"/>
      <c r="AS3647" s="12"/>
      <c r="AZ3647" s="49"/>
      <c r="BA3647" s="30"/>
      <c r="BB3647" s="12"/>
      <c r="BF3647" s="12"/>
      <c r="BG3647" s="12"/>
      <c r="BH3647" s="12"/>
      <c r="BO3647" s="7"/>
      <c r="BP3647" s="7"/>
      <c r="BQ3647" s="7"/>
      <c r="BU3647" s="7"/>
      <c r="BV3647" s="7"/>
      <c r="BW3647" s="7"/>
      <c r="CD3647" s="7"/>
      <c r="CE3647" s="7"/>
      <c r="CF3647" s="7"/>
      <c r="CJ3647" s="7"/>
      <c r="CK3647" s="7"/>
      <c r="CL3647" s="7"/>
    </row>
    <row r="3648" spans="1:90">
      <c r="A3648" s="11"/>
      <c r="B3648" s="373"/>
      <c r="C3648" s="373"/>
      <c r="D3648" s="373"/>
      <c r="E3648" s="13"/>
      <c r="F3648" s="11"/>
      <c r="G3648" s="25"/>
      <c r="H3648" s="31"/>
      <c r="I3648" s="30"/>
      <c r="M3648" s="25"/>
      <c r="N3648" s="31"/>
      <c r="O3648" s="30"/>
      <c r="V3648" s="12"/>
      <c r="W3648" s="12"/>
      <c r="X3648" s="14"/>
      <c r="AB3648" s="25"/>
      <c r="AC3648" s="12"/>
      <c r="AD3648" s="12"/>
      <c r="AK3648" s="12"/>
      <c r="AL3648" s="30"/>
      <c r="AM3648" s="32"/>
      <c r="AQ3648" s="12"/>
      <c r="AR3648" s="12"/>
      <c r="AS3648" s="12"/>
      <c r="AZ3648" s="49"/>
      <c r="BA3648" s="30"/>
      <c r="BB3648" s="12"/>
      <c r="BF3648" s="12"/>
      <c r="BG3648" s="12"/>
      <c r="BH3648" s="12"/>
      <c r="BO3648" s="7"/>
      <c r="BP3648" s="7"/>
      <c r="BQ3648" s="7"/>
      <c r="BU3648" s="7"/>
      <c r="BV3648" s="7"/>
      <c r="BW3648" s="7"/>
      <c r="CD3648" s="7"/>
      <c r="CE3648" s="7"/>
      <c r="CF3648" s="7"/>
      <c r="CJ3648" s="7"/>
      <c r="CK3648" s="7"/>
      <c r="CL3648" s="7"/>
    </row>
    <row r="3649" spans="1:90">
      <c r="A3649" s="11"/>
      <c r="B3649" s="373"/>
      <c r="C3649" s="373"/>
      <c r="D3649" s="373"/>
      <c r="E3649" s="13"/>
      <c r="F3649" s="11"/>
      <c r="G3649" s="25"/>
      <c r="H3649" s="31"/>
      <c r="I3649" s="30"/>
      <c r="M3649" s="25"/>
      <c r="N3649" s="31"/>
      <c r="O3649" s="30"/>
      <c r="V3649" s="12"/>
      <c r="W3649" s="12"/>
      <c r="X3649" s="14"/>
      <c r="AB3649" s="25"/>
      <c r="AC3649" s="12"/>
      <c r="AD3649" s="12"/>
      <c r="AK3649" s="12"/>
      <c r="AL3649" s="30"/>
      <c r="AM3649" s="32"/>
      <c r="AQ3649" s="12"/>
      <c r="AR3649" s="12"/>
      <c r="AS3649" s="12"/>
      <c r="AZ3649" s="49"/>
      <c r="BA3649" s="30"/>
      <c r="BB3649" s="12"/>
      <c r="BF3649" s="12"/>
      <c r="BG3649" s="12"/>
      <c r="BH3649" s="12"/>
      <c r="BO3649" s="7"/>
      <c r="BP3649" s="7"/>
      <c r="BQ3649" s="7"/>
      <c r="BU3649" s="7"/>
      <c r="BV3649" s="7"/>
      <c r="BW3649" s="7"/>
      <c r="CD3649" s="7"/>
      <c r="CE3649" s="7"/>
      <c r="CF3649" s="7"/>
      <c r="CJ3649" s="7"/>
      <c r="CK3649" s="7"/>
      <c r="CL3649" s="7"/>
    </row>
    <row r="3650" spans="1:90">
      <c r="A3650" s="11"/>
      <c r="B3650" s="373"/>
      <c r="C3650" s="373"/>
      <c r="D3650" s="373"/>
      <c r="E3650" s="13"/>
      <c r="F3650" s="11"/>
      <c r="G3650" s="25"/>
      <c r="H3650" s="31"/>
      <c r="I3650" s="30"/>
      <c r="M3650" s="25"/>
      <c r="N3650" s="31"/>
      <c r="O3650" s="30"/>
      <c r="V3650" s="12"/>
      <c r="W3650" s="12"/>
      <c r="X3650" s="14"/>
      <c r="AB3650" s="25"/>
      <c r="AC3650" s="12"/>
      <c r="AD3650" s="12"/>
      <c r="AK3650" s="12"/>
      <c r="AL3650" s="30"/>
      <c r="AM3650" s="32"/>
      <c r="AQ3650" s="12"/>
      <c r="AR3650" s="12"/>
      <c r="AS3650" s="12"/>
      <c r="AZ3650" s="49"/>
      <c r="BA3650" s="30"/>
      <c r="BB3650" s="12"/>
      <c r="BF3650" s="12"/>
      <c r="BG3650" s="12"/>
      <c r="BH3650" s="12"/>
      <c r="BO3650" s="7"/>
      <c r="BP3650" s="7"/>
      <c r="BQ3650" s="7"/>
      <c r="BU3650" s="7"/>
      <c r="BV3650" s="7"/>
      <c r="BW3650" s="7"/>
      <c r="CD3650" s="7"/>
      <c r="CE3650" s="7"/>
      <c r="CF3650" s="7"/>
      <c r="CJ3650" s="7"/>
      <c r="CK3650" s="7"/>
      <c r="CL3650" s="7"/>
    </row>
    <row r="3651" spans="1:90">
      <c r="A3651" s="11"/>
      <c r="B3651" s="373"/>
      <c r="C3651" s="373"/>
      <c r="D3651" s="373"/>
      <c r="E3651" s="13"/>
      <c r="F3651" s="11"/>
      <c r="G3651" s="25"/>
      <c r="H3651" s="31"/>
      <c r="I3651" s="30"/>
      <c r="M3651" s="25"/>
      <c r="N3651" s="31"/>
      <c r="O3651" s="30"/>
      <c r="V3651" s="12"/>
      <c r="W3651" s="12"/>
      <c r="X3651" s="14"/>
      <c r="AB3651" s="25"/>
      <c r="AC3651" s="12"/>
      <c r="AD3651" s="12"/>
      <c r="AK3651" s="12"/>
      <c r="AL3651" s="30"/>
      <c r="AM3651" s="32"/>
      <c r="AQ3651" s="12"/>
      <c r="AR3651" s="12"/>
      <c r="AS3651" s="12"/>
      <c r="AZ3651" s="49"/>
      <c r="BA3651" s="30"/>
      <c r="BB3651" s="12"/>
      <c r="BF3651" s="12"/>
      <c r="BG3651" s="12"/>
      <c r="BH3651" s="12"/>
      <c r="BO3651" s="7"/>
      <c r="BP3651" s="7"/>
      <c r="BQ3651" s="7"/>
      <c r="BU3651" s="7"/>
      <c r="BV3651" s="7"/>
      <c r="BW3651" s="7"/>
      <c r="CD3651" s="7"/>
      <c r="CE3651" s="7"/>
      <c r="CF3651" s="7"/>
      <c r="CJ3651" s="7"/>
      <c r="CK3651" s="7"/>
      <c r="CL3651" s="7"/>
    </row>
    <row r="3652" spans="1:90">
      <c r="A3652" s="11"/>
      <c r="B3652" s="373"/>
      <c r="C3652" s="373"/>
      <c r="D3652" s="373"/>
      <c r="E3652" s="13"/>
      <c r="F3652" s="11"/>
      <c r="G3652" s="25"/>
      <c r="H3652" s="31"/>
      <c r="I3652" s="30"/>
      <c r="M3652" s="25"/>
      <c r="N3652" s="31"/>
      <c r="O3652" s="30"/>
      <c r="V3652" s="12"/>
      <c r="W3652" s="12"/>
      <c r="X3652" s="14"/>
      <c r="AB3652" s="25"/>
      <c r="AC3652" s="12"/>
      <c r="AD3652" s="12"/>
      <c r="AK3652" s="12"/>
      <c r="AL3652" s="30"/>
      <c r="AM3652" s="32"/>
      <c r="AQ3652" s="12"/>
      <c r="AR3652" s="12"/>
      <c r="AS3652" s="12"/>
      <c r="AZ3652" s="49"/>
      <c r="BA3652" s="30"/>
      <c r="BB3652" s="12"/>
      <c r="BF3652" s="12"/>
      <c r="BG3652" s="12"/>
      <c r="BH3652" s="12"/>
      <c r="BO3652" s="7"/>
      <c r="BP3652" s="7"/>
      <c r="BQ3652" s="7"/>
      <c r="BU3652" s="7"/>
      <c r="BV3652" s="7"/>
      <c r="BW3652" s="7"/>
      <c r="CD3652" s="7"/>
      <c r="CE3652" s="7"/>
      <c r="CF3652" s="7"/>
      <c r="CJ3652" s="7"/>
      <c r="CK3652" s="7"/>
      <c r="CL3652" s="7"/>
    </row>
    <row r="3653" spans="1:90">
      <c r="A3653" s="11"/>
      <c r="B3653" s="373"/>
      <c r="C3653" s="373"/>
      <c r="D3653" s="373"/>
      <c r="E3653" s="13"/>
      <c r="F3653" s="11"/>
      <c r="G3653" s="25"/>
      <c r="H3653" s="31"/>
      <c r="I3653" s="30"/>
      <c r="M3653" s="25"/>
      <c r="N3653" s="31"/>
      <c r="O3653" s="30"/>
      <c r="V3653" s="12"/>
      <c r="W3653" s="12"/>
      <c r="X3653" s="14"/>
      <c r="AB3653" s="25"/>
      <c r="AC3653" s="12"/>
      <c r="AD3653" s="12"/>
      <c r="AK3653" s="12"/>
      <c r="AL3653" s="30"/>
      <c r="AM3653" s="32"/>
      <c r="AQ3653" s="12"/>
      <c r="AR3653" s="12"/>
      <c r="AS3653" s="12"/>
      <c r="AZ3653" s="49"/>
      <c r="BA3653" s="30"/>
      <c r="BB3653" s="12"/>
      <c r="BF3653" s="12"/>
      <c r="BG3653" s="12"/>
      <c r="BH3653" s="12"/>
      <c r="BO3653" s="7"/>
      <c r="BP3653" s="7"/>
      <c r="BQ3653" s="7"/>
      <c r="BU3653" s="7"/>
      <c r="BV3653" s="7"/>
      <c r="BW3653" s="7"/>
      <c r="CD3653" s="7"/>
      <c r="CE3653" s="7"/>
      <c r="CF3653" s="7"/>
      <c r="CJ3653" s="7"/>
      <c r="CK3653" s="7"/>
      <c r="CL3653" s="7"/>
    </row>
    <row r="3654" spans="1:90">
      <c r="A3654" s="11"/>
      <c r="B3654" s="373"/>
      <c r="C3654" s="373"/>
      <c r="D3654" s="373"/>
      <c r="E3654" s="13"/>
      <c r="F3654" s="11"/>
      <c r="G3654" s="25"/>
      <c r="H3654" s="31"/>
      <c r="I3654" s="30"/>
      <c r="M3654" s="25"/>
      <c r="N3654" s="31"/>
      <c r="O3654" s="30"/>
      <c r="V3654" s="12"/>
      <c r="W3654" s="12"/>
      <c r="X3654" s="14"/>
      <c r="AB3654" s="25"/>
      <c r="AC3654" s="12"/>
      <c r="AD3654" s="12"/>
      <c r="AK3654" s="12"/>
      <c r="AL3654" s="30"/>
      <c r="AM3654" s="32"/>
      <c r="AQ3654" s="12"/>
      <c r="AR3654" s="12"/>
      <c r="AS3654" s="12"/>
      <c r="AZ3654" s="49"/>
      <c r="BA3654" s="30"/>
      <c r="BB3654" s="12"/>
      <c r="BF3654" s="12"/>
      <c r="BG3654" s="12"/>
      <c r="BH3654" s="12"/>
      <c r="BO3654" s="7"/>
      <c r="BP3654" s="7"/>
      <c r="BQ3654" s="7"/>
      <c r="BU3654" s="7"/>
      <c r="BV3654" s="7"/>
      <c r="BW3654" s="7"/>
      <c r="CD3654" s="7"/>
      <c r="CE3654" s="7"/>
      <c r="CF3654" s="7"/>
      <c r="CJ3654" s="7"/>
      <c r="CK3654" s="7"/>
      <c r="CL3654" s="7"/>
    </row>
    <row r="3655" spans="1:90">
      <c r="A3655" s="11"/>
      <c r="B3655" s="373"/>
      <c r="C3655" s="373"/>
      <c r="D3655" s="373"/>
      <c r="E3655" s="13"/>
      <c r="F3655" s="11"/>
      <c r="G3655" s="25"/>
      <c r="H3655" s="31"/>
      <c r="I3655" s="30"/>
      <c r="M3655" s="25"/>
      <c r="N3655" s="31"/>
      <c r="O3655" s="30"/>
      <c r="V3655" s="12"/>
      <c r="W3655" s="12"/>
      <c r="X3655" s="14"/>
      <c r="AB3655" s="25"/>
      <c r="AC3655" s="12"/>
      <c r="AD3655" s="12"/>
      <c r="AK3655" s="12"/>
      <c r="AL3655" s="30"/>
      <c r="AM3655" s="32"/>
      <c r="AQ3655" s="12"/>
      <c r="AR3655" s="12"/>
      <c r="AS3655" s="12"/>
      <c r="AZ3655" s="49"/>
      <c r="BA3655" s="30"/>
      <c r="BB3655" s="12"/>
      <c r="BF3655" s="12"/>
      <c r="BG3655" s="12"/>
      <c r="BH3655" s="12"/>
      <c r="BO3655" s="7"/>
      <c r="BP3655" s="7"/>
      <c r="BQ3655" s="7"/>
      <c r="BU3655" s="7"/>
      <c r="BV3655" s="7"/>
      <c r="BW3655" s="7"/>
      <c r="CD3655" s="7"/>
      <c r="CE3655" s="7"/>
      <c r="CF3655" s="7"/>
      <c r="CJ3655" s="7"/>
      <c r="CK3655" s="7"/>
      <c r="CL3655" s="7"/>
    </row>
    <row r="3656" spans="1:90">
      <c r="A3656" s="11"/>
      <c r="B3656" s="373"/>
      <c r="C3656" s="373"/>
      <c r="D3656" s="373"/>
      <c r="E3656" s="13"/>
      <c r="F3656" s="11"/>
      <c r="G3656" s="25"/>
      <c r="H3656" s="31"/>
      <c r="I3656" s="30"/>
      <c r="M3656" s="25"/>
      <c r="N3656" s="31"/>
      <c r="O3656" s="30"/>
      <c r="V3656" s="12"/>
      <c r="W3656" s="12"/>
      <c r="X3656" s="14"/>
      <c r="AB3656" s="25"/>
      <c r="AC3656" s="12"/>
      <c r="AD3656" s="12"/>
      <c r="AK3656" s="12"/>
      <c r="AL3656" s="30"/>
      <c r="AM3656" s="32"/>
      <c r="AQ3656" s="12"/>
      <c r="AR3656" s="12"/>
      <c r="AS3656" s="12"/>
      <c r="AZ3656" s="49"/>
      <c r="BA3656" s="30"/>
      <c r="BB3656" s="12"/>
      <c r="BF3656" s="12"/>
      <c r="BG3656" s="12"/>
      <c r="BH3656" s="12"/>
      <c r="BO3656" s="7"/>
      <c r="BP3656" s="7"/>
      <c r="BQ3656" s="7"/>
      <c r="BU3656" s="7"/>
      <c r="BV3656" s="7"/>
      <c r="BW3656" s="7"/>
      <c r="CD3656" s="7"/>
      <c r="CE3656" s="7"/>
      <c r="CF3656" s="7"/>
      <c r="CJ3656" s="7"/>
      <c r="CK3656" s="7"/>
      <c r="CL3656" s="7"/>
    </row>
    <row r="3657" spans="1:90">
      <c r="A3657" s="11"/>
      <c r="B3657" s="373"/>
      <c r="C3657" s="373"/>
      <c r="D3657" s="373"/>
      <c r="E3657" s="13"/>
      <c r="F3657" s="11"/>
      <c r="G3657" s="25"/>
      <c r="H3657" s="31"/>
      <c r="I3657" s="30"/>
      <c r="M3657" s="25"/>
      <c r="N3657" s="31"/>
      <c r="O3657" s="30"/>
      <c r="V3657" s="12"/>
      <c r="W3657" s="12"/>
      <c r="X3657" s="14"/>
      <c r="AB3657" s="25"/>
      <c r="AC3657" s="12"/>
      <c r="AD3657" s="12"/>
      <c r="AK3657" s="12"/>
      <c r="AL3657" s="30"/>
      <c r="AM3657" s="32"/>
      <c r="AQ3657" s="12"/>
      <c r="AR3657" s="12"/>
      <c r="AS3657" s="12"/>
      <c r="AZ3657" s="49"/>
      <c r="BA3657" s="30"/>
      <c r="BB3657" s="12"/>
      <c r="BF3657" s="12"/>
      <c r="BG3657" s="12"/>
      <c r="BH3657" s="12"/>
      <c r="BO3657" s="7"/>
      <c r="BP3657" s="7"/>
      <c r="BQ3657" s="7"/>
      <c r="BU3657" s="7"/>
      <c r="BV3657" s="7"/>
      <c r="BW3657" s="7"/>
      <c r="CD3657" s="7"/>
      <c r="CE3657" s="7"/>
      <c r="CF3657" s="7"/>
      <c r="CJ3657" s="7"/>
      <c r="CK3657" s="7"/>
      <c r="CL3657" s="7"/>
    </row>
    <row r="3658" spans="1:90">
      <c r="A3658" s="11"/>
      <c r="B3658" s="373"/>
      <c r="C3658" s="373"/>
      <c r="D3658" s="373"/>
      <c r="E3658" s="13"/>
      <c r="F3658" s="11"/>
      <c r="G3658" s="25"/>
      <c r="H3658" s="31"/>
      <c r="I3658" s="30"/>
      <c r="M3658" s="25"/>
      <c r="N3658" s="31"/>
      <c r="O3658" s="30"/>
      <c r="V3658" s="12"/>
      <c r="W3658" s="12"/>
      <c r="X3658" s="14"/>
      <c r="AB3658" s="25"/>
      <c r="AC3658" s="12"/>
      <c r="AD3658" s="12"/>
      <c r="AK3658" s="12"/>
      <c r="AL3658" s="30"/>
      <c r="AM3658" s="32"/>
      <c r="AQ3658" s="12"/>
      <c r="AR3658" s="12"/>
      <c r="AS3658" s="12"/>
      <c r="AZ3658" s="49"/>
      <c r="BA3658" s="30"/>
      <c r="BB3658" s="12"/>
      <c r="BF3658" s="12"/>
      <c r="BG3658" s="12"/>
      <c r="BH3658" s="12"/>
      <c r="BO3658" s="7"/>
      <c r="BP3658" s="7"/>
      <c r="BQ3658" s="7"/>
      <c r="BU3658" s="7"/>
      <c r="BV3658" s="7"/>
      <c r="BW3658" s="7"/>
      <c r="CD3658" s="7"/>
      <c r="CE3658" s="7"/>
      <c r="CF3658" s="7"/>
      <c r="CJ3658" s="7"/>
      <c r="CK3658" s="7"/>
      <c r="CL3658" s="7"/>
    </row>
    <row r="3659" spans="1:90">
      <c r="A3659" s="11"/>
      <c r="B3659" s="373"/>
      <c r="C3659" s="373"/>
      <c r="D3659" s="373"/>
      <c r="E3659" s="13"/>
      <c r="F3659" s="11"/>
      <c r="G3659" s="25"/>
      <c r="H3659" s="31"/>
      <c r="I3659" s="30"/>
      <c r="M3659" s="25"/>
      <c r="N3659" s="31"/>
      <c r="O3659" s="30"/>
      <c r="V3659" s="12"/>
      <c r="W3659" s="12"/>
      <c r="X3659" s="14"/>
      <c r="AB3659" s="25"/>
      <c r="AC3659" s="12"/>
      <c r="AD3659" s="12"/>
      <c r="AK3659" s="12"/>
      <c r="AL3659" s="30"/>
      <c r="AM3659" s="32"/>
      <c r="AQ3659" s="12"/>
      <c r="AR3659" s="12"/>
      <c r="AS3659" s="12"/>
      <c r="AZ3659" s="49"/>
      <c r="BA3659" s="30"/>
      <c r="BB3659" s="12"/>
      <c r="BF3659" s="12"/>
      <c r="BG3659" s="12"/>
      <c r="BH3659" s="12"/>
      <c r="BO3659" s="7"/>
      <c r="BP3659" s="7"/>
      <c r="BQ3659" s="7"/>
      <c r="BU3659" s="7"/>
      <c r="BV3659" s="7"/>
      <c r="BW3659" s="7"/>
      <c r="CD3659" s="7"/>
      <c r="CE3659" s="7"/>
      <c r="CF3659" s="7"/>
      <c r="CJ3659" s="7"/>
      <c r="CK3659" s="7"/>
      <c r="CL3659" s="7"/>
    </row>
    <row r="3660" spans="1:90">
      <c r="A3660" s="11"/>
      <c r="B3660" s="373"/>
      <c r="C3660" s="373"/>
      <c r="D3660" s="373"/>
      <c r="E3660" s="13"/>
      <c r="F3660" s="11"/>
      <c r="G3660" s="25"/>
      <c r="H3660" s="31"/>
      <c r="I3660" s="30"/>
      <c r="M3660" s="25"/>
      <c r="N3660" s="31"/>
      <c r="O3660" s="30"/>
      <c r="V3660" s="12"/>
      <c r="W3660" s="12"/>
      <c r="X3660" s="14"/>
      <c r="AB3660" s="25"/>
      <c r="AC3660" s="12"/>
      <c r="AD3660" s="12"/>
      <c r="AK3660" s="12"/>
      <c r="AL3660" s="30"/>
      <c r="AM3660" s="32"/>
      <c r="AQ3660" s="12"/>
      <c r="AR3660" s="12"/>
      <c r="AS3660" s="12"/>
      <c r="AZ3660" s="49"/>
      <c r="BA3660" s="30"/>
      <c r="BB3660" s="12"/>
      <c r="BF3660" s="12"/>
      <c r="BG3660" s="12"/>
      <c r="BH3660" s="12"/>
      <c r="BO3660" s="7"/>
      <c r="BP3660" s="7"/>
      <c r="BQ3660" s="7"/>
      <c r="BU3660" s="7"/>
      <c r="BV3660" s="7"/>
      <c r="BW3660" s="7"/>
      <c r="CD3660" s="7"/>
      <c r="CE3660" s="7"/>
      <c r="CF3660" s="7"/>
      <c r="CJ3660" s="7"/>
      <c r="CK3660" s="7"/>
      <c r="CL3660" s="7"/>
    </row>
    <row r="3661" spans="1:90">
      <c r="A3661" s="11"/>
      <c r="B3661" s="373"/>
      <c r="C3661" s="373"/>
      <c r="D3661" s="373"/>
      <c r="E3661" s="13"/>
      <c r="F3661" s="11"/>
      <c r="G3661" s="25"/>
      <c r="H3661" s="31"/>
      <c r="I3661" s="30"/>
      <c r="M3661" s="25"/>
      <c r="N3661" s="31"/>
      <c r="O3661" s="30"/>
      <c r="V3661" s="12"/>
      <c r="W3661" s="12"/>
      <c r="X3661" s="14"/>
      <c r="AB3661" s="25"/>
      <c r="AC3661" s="12"/>
      <c r="AD3661" s="12"/>
      <c r="AK3661" s="12"/>
      <c r="AL3661" s="30"/>
      <c r="AM3661" s="32"/>
      <c r="AQ3661" s="12"/>
      <c r="AR3661" s="12"/>
      <c r="AS3661" s="12"/>
      <c r="AZ3661" s="49"/>
      <c r="BA3661" s="30"/>
      <c r="BB3661" s="12"/>
      <c r="BF3661" s="12"/>
      <c r="BG3661" s="12"/>
      <c r="BH3661" s="12"/>
      <c r="BO3661" s="7"/>
      <c r="BP3661" s="7"/>
      <c r="BQ3661" s="7"/>
      <c r="BU3661" s="7"/>
      <c r="BV3661" s="7"/>
      <c r="BW3661" s="7"/>
      <c r="CD3661" s="7"/>
      <c r="CE3661" s="7"/>
      <c r="CF3661" s="7"/>
      <c r="CJ3661" s="7"/>
      <c r="CK3661" s="7"/>
      <c r="CL3661" s="7"/>
    </row>
    <row r="3662" spans="1:90">
      <c r="A3662" s="11"/>
      <c r="B3662" s="373"/>
      <c r="C3662" s="373"/>
      <c r="D3662" s="373"/>
      <c r="E3662" s="13"/>
      <c r="F3662" s="11"/>
      <c r="G3662" s="25"/>
      <c r="H3662" s="31"/>
      <c r="I3662" s="30"/>
      <c r="M3662" s="25"/>
      <c r="N3662" s="31"/>
      <c r="O3662" s="30"/>
      <c r="V3662" s="12"/>
      <c r="W3662" s="12"/>
      <c r="X3662" s="14"/>
      <c r="AB3662" s="25"/>
      <c r="AC3662" s="12"/>
      <c r="AD3662" s="12"/>
      <c r="AK3662" s="12"/>
      <c r="AL3662" s="30"/>
      <c r="AM3662" s="32"/>
      <c r="AQ3662" s="12"/>
      <c r="AR3662" s="12"/>
      <c r="AS3662" s="12"/>
      <c r="AZ3662" s="49"/>
      <c r="BA3662" s="30"/>
      <c r="BB3662" s="12"/>
      <c r="BF3662" s="12"/>
      <c r="BG3662" s="12"/>
      <c r="BH3662" s="12"/>
      <c r="BO3662" s="7"/>
      <c r="BP3662" s="7"/>
      <c r="BQ3662" s="7"/>
      <c r="BU3662" s="7"/>
      <c r="BV3662" s="7"/>
      <c r="BW3662" s="7"/>
      <c r="CD3662" s="7"/>
      <c r="CE3662" s="7"/>
      <c r="CF3662" s="7"/>
      <c r="CJ3662" s="7"/>
      <c r="CK3662" s="7"/>
      <c r="CL3662" s="7"/>
    </row>
    <row r="3663" spans="1:90">
      <c r="A3663" s="11"/>
      <c r="B3663" s="373"/>
      <c r="C3663" s="373"/>
      <c r="D3663" s="373"/>
      <c r="E3663" s="13"/>
      <c r="F3663" s="11"/>
      <c r="G3663" s="25"/>
      <c r="H3663" s="31"/>
      <c r="I3663" s="30"/>
      <c r="M3663" s="25"/>
      <c r="N3663" s="31"/>
      <c r="O3663" s="30"/>
      <c r="V3663" s="12"/>
      <c r="W3663" s="12"/>
      <c r="X3663" s="14"/>
      <c r="AB3663" s="25"/>
      <c r="AC3663" s="12"/>
      <c r="AD3663" s="12"/>
      <c r="AK3663" s="12"/>
      <c r="AL3663" s="30"/>
      <c r="AM3663" s="32"/>
      <c r="AQ3663" s="12"/>
      <c r="AR3663" s="12"/>
      <c r="AS3663" s="12"/>
      <c r="AZ3663" s="49"/>
      <c r="BA3663" s="30"/>
      <c r="BB3663" s="12"/>
      <c r="BF3663" s="12"/>
      <c r="BG3663" s="12"/>
      <c r="BH3663" s="12"/>
      <c r="BO3663" s="7"/>
      <c r="BP3663" s="7"/>
      <c r="BQ3663" s="7"/>
      <c r="BU3663" s="7"/>
      <c r="BV3663" s="7"/>
      <c r="BW3663" s="7"/>
      <c r="CD3663" s="7"/>
      <c r="CE3663" s="7"/>
      <c r="CF3663" s="7"/>
      <c r="CJ3663" s="7"/>
      <c r="CK3663" s="7"/>
      <c r="CL3663" s="7"/>
    </row>
    <row r="3664" spans="1:90">
      <c r="A3664" s="11"/>
      <c r="B3664" s="373"/>
      <c r="C3664" s="373"/>
      <c r="D3664" s="373"/>
      <c r="E3664" s="13"/>
      <c r="F3664" s="11"/>
      <c r="G3664" s="25"/>
      <c r="H3664" s="31"/>
      <c r="I3664" s="30"/>
      <c r="M3664" s="25"/>
      <c r="N3664" s="31"/>
      <c r="O3664" s="30"/>
      <c r="V3664" s="12"/>
      <c r="W3664" s="12"/>
      <c r="X3664" s="14"/>
      <c r="AB3664" s="25"/>
      <c r="AC3664" s="12"/>
      <c r="AD3664" s="12"/>
      <c r="AK3664" s="12"/>
      <c r="AL3664" s="30"/>
      <c r="AM3664" s="32"/>
      <c r="AQ3664" s="12"/>
      <c r="AR3664" s="12"/>
      <c r="AS3664" s="12"/>
      <c r="AZ3664" s="49"/>
      <c r="BA3664" s="30"/>
      <c r="BB3664" s="12"/>
      <c r="BF3664" s="12"/>
      <c r="BG3664" s="12"/>
      <c r="BH3664" s="12"/>
      <c r="BO3664" s="7"/>
      <c r="BP3664" s="7"/>
      <c r="BQ3664" s="7"/>
      <c r="BU3664" s="7"/>
      <c r="BV3664" s="7"/>
      <c r="BW3664" s="7"/>
      <c r="CD3664" s="7"/>
      <c r="CE3664" s="7"/>
      <c r="CF3664" s="7"/>
      <c r="CJ3664" s="7"/>
      <c r="CK3664" s="7"/>
      <c r="CL3664" s="7"/>
    </row>
    <row r="3665" spans="1:90">
      <c r="A3665" s="11"/>
      <c r="B3665" s="373"/>
      <c r="C3665" s="373"/>
      <c r="D3665" s="373"/>
      <c r="E3665" s="13"/>
      <c r="F3665" s="11"/>
      <c r="G3665" s="25"/>
      <c r="H3665" s="31"/>
      <c r="I3665" s="30"/>
      <c r="M3665" s="25"/>
      <c r="N3665" s="31"/>
      <c r="O3665" s="30"/>
      <c r="V3665" s="12"/>
      <c r="W3665" s="12"/>
      <c r="X3665" s="14"/>
      <c r="AB3665" s="25"/>
      <c r="AC3665" s="12"/>
      <c r="AD3665" s="12"/>
      <c r="AK3665" s="12"/>
      <c r="AL3665" s="30"/>
      <c r="AM3665" s="32"/>
      <c r="AQ3665" s="12"/>
      <c r="AR3665" s="12"/>
      <c r="AS3665" s="12"/>
      <c r="AZ3665" s="49"/>
      <c r="BA3665" s="30"/>
      <c r="BB3665" s="12"/>
      <c r="BF3665" s="12"/>
      <c r="BG3665" s="12"/>
      <c r="BH3665" s="12"/>
      <c r="BO3665" s="7"/>
      <c r="BP3665" s="7"/>
      <c r="BQ3665" s="7"/>
      <c r="BU3665" s="7"/>
      <c r="BV3665" s="7"/>
      <c r="BW3665" s="7"/>
      <c r="CD3665" s="7"/>
      <c r="CE3665" s="7"/>
      <c r="CF3665" s="7"/>
      <c r="CJ3665" s="7"/>
      <c r="CK3665" s="7"/>
      <c r="CL3665" s="7"/>
    </row>
    <row r="3666" spans="1:90">
      <c r="A3666" s="11"/>
      <c r="B3666" s="373"/>
      <c r="C3666" s="373"/>
      <c r="D3666" s="373"/>
      <c r="E3666" s="13"/>
      <c r="F3666" s="11"/>
      <c r="G3666" s="25"/>
      <c r="H3666" s="31"/>
      <c r="I3666" s="30"/>
      <c r="M3666" s="25"/>
      <c r="N3666" s="31"/>
      <c r="O3666" s="30"/>
      <c r="V3666" s="12"/>
      <c r="W3666" s="12"/>
      <c r="X3666" s="14"/>
      <c r="AB3666" s="25"/>
      <c r="AC3666" s="12"/>
      <c r="AD3666" s="12"/>
      <c r="AK3666" s="12"/>
      <c r="AL3666" s="30"/>
      <c r="AM3666" s="32"/>
      <c r="AQ3666" s="12"/>
      <c r="AR3666" s="12"/>
      <c r="AS3666" s="12"/>
      <c r="AZ3666" s="49"/>
      <c r="BA3666" s="30"/>
      <c r="BB3666" s="12"/>
      <c r="BF3666" s="12"/>
      <c r="BG3666" s="12"/>
      <c r="BH3666" s="12"/>
      <c r="BO3666" s="7"/>
      <c r="BP3666" s="7"/>
      <c r="BQ3666" s="7"/>
      <c r="BU3666" s="7"/>
      <c r="BV3666" s="7"/>
      <c r="BW3666" s="7"/>
      <c r="CD3666" s="7"/>
      <c r="CE3666" s="7"/>
      <c r="CF3666" s="7"/>
      <c r="CJ3666" s="7"/>
      <c r="CK3666" s="7"/>
      <c r="CL3666" s="7"/>
    </row>
    <row r="3667" spans="1:90">
      <c r="A3667" s="11"/>
      <c r="B3667" s="373"/>
      <c r="C3667" s="373"/>
      <c r="D3667" s="373"/>
      <c r="E3667" s="13"/>
      <c r="F3667" s="11"/>
      <c r="G3667" s="25"/>
      <c r="H3667" s="31"/>
      <c r="I3667" s="30"/>
      <c r="M3667" s="25"/>
      <c r="N3667" s="31"/>
      <c r="O3667" s="30"/>
      <c r="V3667" s="12"/>
      <c r="W3667" s="12"/>
      <c r="X3667" s="14"/>
      <c r="AB3667" s="25"/>
      <c r="AC3667" s="12"/>
      <c r="AD3667" s="12"/>
      <c r="AK3667" s="12"/>
      <c r="AL3667" s="30"/>
      <c r="AM3667" s="32"/>
      <c r="AQ3667" s="12"/>
      <c r="AR3667" s="12"/>
      <c r="AS3667" s="12"/>
      <c r="AZ3667" s="49"/>
      <c r="BA3667" s="30"/>
      <c r="BB3667" s="12"/>
      <c r="BF3667" s="12"/>
      <c r="BG3667" s="12"/>
      <c r="BH3667" s="12"/>
      <c r="BO3667" s="7"/>
      <c r="BP3667" s="7"/>
      <c r="BQ3667" s="7"/>
      <c r="BU3667" s="7"/>
      <c r="BV3667" s="7"/>
      <c r="BW3667" s="7"/>
      <c r="CD3667" s="7"/>
      <c r="CE3667" s="7"/>
      <c r="CF3667" s="7"/>
      <c r="CJ3667" s="7"/>
      <c r="CK3667" s="7"/>
      <c r="CL3667" s="7"/>
    </row>
    <row r="3668" spans="1:90">
      <c r="A3668" s="11"/>
      <c r="B3668" s="373"/>
      <c r="C3668" s="373"/>
      <c r="D3668" s="373"/>
      <c r="E3668" s="13"/>
      <c r="F3668" s="11"/>
      <c r="G3668" s="25"/>
      <c r="H3668" s="31"/>
      <c r="I3668" s="30"/>
      <c r="M3668" s="25"/>
      <c r="N3668" s="31"/>
      <c r="O3668" s="30"/>
      <c r="V3668" s="12"/>
      <c r="W3668" s="12"/>
      <c r="X3668" s="14"/>
      <c r="AB3668" s="25"/>
      <c r="AC3668" s="12"/>
      <c r="AD3668" s="12"/>
      <c r="AK3668" s="12"/>
      <c r="AL3668" s="30"/>
      <c r="AM3668" s="32"/>
      <c r="AQ3668" s="12"/>
      <c r="AR3668" s="12"/>
      <c r="AS3668" s="12"/>
      <c r="AZ3668" s="49"/>
      <c r="BA3668" s="30"/>
      <c r="BB3668" s="12"/>
      <c r="BF3668" s="12"/>
      <c r="BG3668" s="12"/>
      <c r="BH3668" s="12"/>
      <c r="BO3668" s="7"/>
      <c r="BP3668" s="7"/>
      <c r="BQ3668" s="7"/>
      <c r="BU3668" s="7"/>
      <c r="BV3668" s="7"/>
      <c r="BW3668" s="7"/>
      <c r="CD3668" s="7"/>
      <c r="CE3668" s="7"/>
      <c r="CF3668" s="7"/>
      <c r="CJ3668" s="7"/>
      <c r="CK3668" s="7"/>
      <c r="CL3668" s="7"/>
    </row>
    <row r="3669" spans="1:90">
      <c r="A3669" s="11"/>
      <c r="B3669" s="373"/>
      <c r="C3669" s="373"/>
      <c r="D3669" s="373"/>
      <c r="E3669" s="13"/>
      <c r="F3669" s="11"/>
      <c r="G3669" s="25"/>
      <c r="H3669" s="31"/>
      <c r="I3669" s="30"/>
      <c r="M3669" s="25"/>
      <c r="N3669" s="31"/>
      <c r="O3669" s="30"/>
      <c r="V3669" s="12"/>
      <c r="W3669" s="12"/>
      <c r="X3669" s="14"/>
      <c r="AB3669" s="25"/>
      <c r="AC3669" s="12"/>
      <c r="AD3669" s="12"/>
      <c r="AK3669" s="12"/>
      <c r="AL3669" s="30"/>
      <c r="AM3669" s="32"/>
      <c r="AQ3669" s="12"/>
      <c r="AR3669" s="12"/>
      <c r="AS3669" s="12"/>
      <c r="AZ3669" s="49"/>
      <c r="BA3669" s="30"/>
      <c r="BB3669" s="12"/>
      <c r="BF3669" s="12"/>
      <c r="BG3669" s="12"/>
      <c r="BH3669" s="12"/>
      <c r="BO3669" s="7"/>
      <c r="BP3669" s="7"/>
      <c r="BQ3669" s="7"/>
      <c r="BU3669" s="7"/>
      <c r="BV3669" s="7"/>
      <c r="BW3669" s="7"/>
      <c r="CD3669" s="7"/>
      <c r="CE3669" s="7"/>
      <c r="CF3669" s="7"/>
      <c r="CJ3669" s="7"/>
      <c r="CK3669" s="7"/>
      <c r="CL3669" s="7"/>
    </row>
    <row r="3670" spans="1:90">
      <c r="A3670" s="11"/>
      <c r="B3670" s="373"/>
      <c r="C3670" s="373"/>
      <c r="D3670" s="373"/>
      <c r="E3670" s="13"/>
      <c r="F3670" s="11"/>
      <c r="G3670" s="25"/>
      <c r="H3670" s="31"/>
      <c r="I3670" s="30"/>
      <c r="M3670" s="25"/>
      <c r="N3670" s="31"/>
      <c r="O3670" s="30"/>
      <c r="V3670" s="12"/>
      <c r="W3670" s="12"/>
      <c r="X3670" s="14"/>
      <c r="AB3670" s="25"/>
      <c r="AC3670" s="12"/>
      <c r="AD3670" s="12"/>
      <c r="AK3670" s="12"/>
      <c r="AL3670" s="30"/>
      <c r="AM3670" s="32"/>
      <c r="AQ3670" s="12"/>
      <c r="AR3670" s="12"/>
      <c r="AS3670" s="12"/>
      <c r="AZ3670" s="49"/>
      <c r="BA3670" s="30"/>
      <c r="BB3670" s="12"/>
      <c r="BF3670" s="12"/>
      <c r="BG3670" s="12"/>
      <c r="BH3670" s="12"/>
      <c r="BO3670" s="7"/>
      <c r="BP3670" s="7"/>
      <c r="BQ3670" s="7"/>
      <c r="BU3670" s="7"/>
      <c r="BV3670" s="7"/>
      <c r="BW3670" s="7"/>
      <c r="CD3670" s="7"/>
      <c r="CE3670" s="7"/>
      <c r="CF3670" s="7"/>
      <c r="CJ3670" s="7"/>
      <c r="CK3670" s="7"/>
      <c r="CL3670" s="7"/>
    </row>
    <row r="3671" spans="1:90">
      <c r="A3671" s="11"/>
      <c r="B3671" s="373"/>
      <c r="C3671" s="373"/>
      <c r="D3671" s="373"/>
      <c r="E3671" s="13"/>
      <c r="F3671" s="11"/>
      <c r="G3671" s="25"/>
      <c r="H3671" s="31"/>
      <c r="I3671" s="30"/>
      <c r="M3671" s="25"/>
      <c r="N3671" s="31"/>
      <c r="O3671" s="30"/>
      <c r="V3671" s="12"/>
      <c r="W3671" s="12"/>
      <c r="X3671" s="14"/>
      <c r="AB3671" s="25"/>
      <c r="AC3671" s="12"/>
      <c r="AD3671" s="12"/>
      <c r="AK3671" s="12"/>
      <c r="AL3671" s="30"/>
      <c r="AM3671" s="32"/>
      <c r="AQ3671" s="12"/>
      <c r="AR3671" s="12"/>
      <c r="AS3671" s="12"/>
      <c r="AZ3671" s="49"/>
      <c r="BA3671" s="30"/>
      <c r="BB3671" s="12"/>
      <c r="BF3671" s="12"/>
      <c r="BG3671" s="12"/>
      <c r="BH3671" s="12"/>
      <c r="BO3671" s="7"/>
      <c r="BP3671" s="7"/>
      <c r="BQ3671" s="7"/>
      <c r="BU3671" s="7"/>
      <c r="BV3671" s="7"/>
      <c r="BW3671" s="7"/>
      <c r="CD3671" s="7"/>
      <c r="CE3671" s="7"/>
      <c r="CF3671" s="7"/>
      <c r="CJ3671" s="7"/>
      <c r="CK3671" s="7"/>
      <c r="CL3671" s="7"/>
    </row>
    <row r="3672" spans="1:90">
      <c r="A3672" s="11"/>
      <c r="B3672" s="373"/>
      <c r="C3672" s="373"/>
      <c r="D3672" s="373"/>
      <c r="E3672" s="13"/>
      <c r="F3672" s="11"/>
      <c r="G3672" s="25"/>
      <c r="H3672" s="31"/>
      <c r="I3672" s="30"/>
      <c r="M3672" s="25"/>
      <c r="N3672" s="31"/>
      <c r="O3672" s="30"/>
      <c r="V3672" s="12"/>
      <c r="W3672" s="12"/>
      <c r="X3672" s="14"/>
      <c r="AB3672" s="25"/>
      <c r="AC3672" s="12"/>
      <c r="AD3672" s="12"/>
      <c r="AK3672" s="12"/>
      <c r="AL3672" s="30"/>
      <c r="AM3672" s="32"/>
      <c r="AQ3672" s="12"/>
      <c r="AR3672" s="12"/>
      <c r="AS3672" s="12"/>
      <c r="AZ3672" s="49"/>
      <c r="BA3672" s="30"/>
      <c r="BB3672" s="12"/>
      <c r="BF3672" s="12"/>
      <c r="BG3672" s="12"/>
      <c r="BH3672" s="12"/>
      <c r="BO3672" s="7"/>
      <c r="BP3672" s="7"/>
      <c r="BQ3672" s="7"/>
      <c r="BU3672" s="7"/>
      <c r="BV3672" s="7"/>
      <c r="BW3672" s="7"/>
      <c r="CD3672" s="7"/>
      <c r="CE3672" s="7"/>
      <c r="CF3672" s="7"/>
      <c r="CJ3672" s="7"/>
      <c r="CK3672" s="7"/>
      <c r="CL3672" s="7"/>
    </row>
    <row r="3673" spans="1:90">
      <c r="A3673" s="11"/>
      <c r="B3673" s="373"/>
      <c r="C3673" s="373"/>
      <c r="D3673" s="373"/>
      <c r="E3673" s="13"/>
      <c r="F3673" s="11"/>
      <c r="G3673" s="25"/>
      <c r="H3673" s="31"/>
      <c r="I3673" s="30"/>
      <c r="M3673" s="25"/>
      <c r="N3673" s="31"/>
      <c r="O3673" s="30"/>
      <c r="V3673" s="12"/>
      <c r="W3673" s="12"/>
      <c r="X3673" s="14"/>
      <c r="AB3673" s="25"/>
      <c r="AC3673" s="12"/>
      <c r="AD3673" s="12"/>
      <c r="AK3673" s="12"/>
      <c r="AL3673" s="30"/>
      <c r="AM3673" s="32"/>
      <c r="AQ3673" s="12"/>
      <c r="AR3673" s="12"/>
      <c r="AS3673" s="12"/>
      <c r="AZ3673" s="49"/>
      <c r="BA3673" s="30"/>
      <c r="BB3673" s="12"/>
      <c r="BF3673" s="12"/>
      <c r="BG3673" s="12"/>
      <c r="BH3673" s="12"/>
      <c r="BO3673" s="7"/>
      <c r="BP3673" s="7"/>
      <c r="BQ3673" s="7"/>
      <c r="BU3673" s="7"/>
      <c r="BV3673" s="7"/>
      <c r="BW3673" s="7"/>
      <c r="CD3673" s="7"/>
      <c r="CE3673" s="7"/>
      <c r="CF3673" s="7"/>
      <c r="CJ3673" s="7"/>
      <c r="CK3673" s="7"/>
      <c r="CL3673" s="7"/>
    </row>
    <row r="3674" spans="1:90">
      <c r="A3674" s="11"/>
      <c r="B3674" s="373"/>
      <c r="C3674" s="373"/>
      <c r="D3674" s="373"/>
      <c r="E3674" s="13"/>
      <c r="F3674" s="11"/>
      <c r="G3674" s="25"/>
      <c r="H3674" s="31"/>
      <c r="I3674" s="30"/>
      <c r="M3674" s="25"/>
      <c r="N3674" s="31"/>
      <c r="O3674" s="30"/>
      <c r="V3674" s="12"/>
      <c r="W3674" s="12"/>
      <c r="X3674" s="14"/>
      <c r="AB3674" s="25"/>
      <c r="AC3674" s="12"/>
      <c r="AD3674" s="12"/>
      <c r="AK3674" s="12"/>
      <c r="AL3674" s="30"/>
      <c r="AM3674" s="32"/>
      <c r="AQ3674" s="12"/>
      <c r="AR3674" s="12"/>
      <c r="AS3674" s="12"/>
      <c r="AZ3674" s="49"/>
      <c r="BA3674" s="30"/>
      <c r="BB3674" s="12"/>
      <c r="BF3674" s="12"/>
      <c r="BG3674" s="12"/>
      <c r="BH3674" s="12"/>
      <c r="BO3674" s="7"/>
      <c r="BP3674" s="7"/>
      <c r="BQ3674" s="7"/>
      <c r="BU3674" s="7"/>
      <c r="BV3674" s="7"/>
      <c r="BW3674" s="7"/>
      <c r="CD3674" s="7"/>
      <c r="CE3674" s="7"/>
      <c r="CF3674" s="7"/>
      <c r="CJ3674" s="7"/>
      <c r="CK3674" s="7"/>
      <c r="CL3674" s="7"/>
    </row>
    <row r="3675" spans="1:90">
      <c r="A3675" s="11"/>
      <c r="B3675" s="373"/>
      <c r="C3675" s="373"/>
      <c r="D3675" s="373"/>
      <c r="E3675" s="13"/>
      <c r="F3675" s="11"/>
      <c r="G3675" s="25"/>
      <c r="H3675" s="31"/>
      <c r="I3675" s="30"/>
      <c r="M3675" s="25"/>
      <c r="N3675" s="31"/>
      <c r="O3675" s="30"/>
      <c r="V3675" s="12"/>
      <c r="W3675" s="12"/>
      <c r="X3675" s="14"/>
      <c r="AB3675" s="25"/>
      <c r="AC3675" s="12"/>
      <c r="AD3675" s="12"/>
      <c r="AK3675" s="12"/>
      <c r="AL3675" s="30"/>
      <c r="AM3675" s="32"/>
      <c r="AQ3675" s="12"/>
      <c r="AR3675" s="12"/>
      <c r="AS3675" s="12"/>
      <c r="AZ3675" s="49"/>
      <c r="BA3675" s="30"/>
      <c r="BB3675" s="12"/>
      <c r="BF3675" s="12"/>
      <c r="BG3675" s="12"/>
      <c r="BH3675" s="12"/>
      <c r="BO3675" s="7"/>
      <c r="BP3675" s="7"/>
      <c r="BQ3675" s="7"/>
      <c r="BU3675" s="7"/>
      <c r="BV3675" s="7"/>
      <c r="BW3675" s="7"/>
      <c r="CD3675" s="7"/>
      <c r="CE3675" s="7"/>
      <c r="CF3675" s="7"/>
      <c r="CJ3675" s="7"/>
      <c r="CK3675" s="7"/>
      <c r="CL3675" s="7"/>
    </row>
    <row r="3676" spans="1:90">
      <c r="A3676" s="11"/>
      <c r="B3676" s="373"/>
      <c r="C3676" s="373"/>
      <c r="D3676" s="373"/>
      <c r="E3676" s="13"/>
      <c r="F3676" s="11"/>
      <c r="G3676" s="25"/>
      <c r="H3676" s="31"/>
      <c r="I3676" s="30"/>
      <c r="M3676" s="25"/>
      <c r="N3676" s="31"/>
      <c r="O3676" s="30"/>
      <c r="V3676" s="12"/>
      <c r="W3676" s="12"/>
      <c r="X3676" s="14"/>
      <c r="AB3676" s="25"/>
      <c r="AC3676" s="12"/>
      <c r="AD3676" s="12"/>
      <c r="AK3676" s="12"/>
      <c r="AL3676" s="30"/>
      <c r="AM3676" s="32"/>
      <c r="AQ3676" s="12"/>
      <c r="AR3676" s="12"/>
      <c r="AS3676" s="12"/>
      <c r="AZ3676" s="49"/>
      <c r="BA3676" s="30"/>
      <c r="BB3676" s="12"/>
      <c r="BF3676" s="12"/>
      <c r="BG3676" s="12"/>
      <c r="BH3676" s="12"/>
      <c r="BO3676" s="7"/>
      <c r="BP3676" s="7"/>
      <c r="BQ3676" s="7"/>
      <c r="BU3676" s="7"/>
      <c r="BV3676" s="7"/>
      <c r="BW3676" s="7"/>
      <c r="CD3676" s="7"/>
      <c r="CE3676" s="7"/>
      <c r="CF3676" s="7"/>
      <c r="CJ3676" s="7"/>
      <c r="CK3676" s="7"/>
      <c r="CL3676" s="7"/>
    </row>
    <row r="3677" spans="1:90">
      <c r="A3677" s="11"/>
      <c r="B3677" s="373"/>
      <c r="C3677" s="373"/>
      <c r="D3677" s="373"/>
      <c r="E3677" s="13"/>
      <c r="F3677" s="11"/>
      <c r="G3677" s="25"/>
      <c r="H3677" s="31"/>
      <c r="I3677" s="30"/>
      <c r="M3677" s="25"/>
      <c r="N3677" s="31"/>
      <c r="O3677" s="30"/>
      <c r="V3677" s="12"/>
      <c r="W3677" s="12"/>
      <c r="X3677" s="14"/>
      <c r="AB3677" s="25"/>
      <c r="AC3677" s="12"/>
      <c r="AD3677" s="12"/>
      <c r="AK3677" s="12"/>
      <c r="AL3677" s="30"/>
      <c r="AM3677" s="32"/>
      <c r="AQ3677" s="12"/>
      <c r="AR3677" s="12"/>
      <c r="AS3677" s="12"/>
      <c r="AZ3677" s="49"/>
      <c r="BA3677" s="30"/>
      <c r="BB3677" s="12"/>
      <c r="BF3677" s="12"/>
      <c r="BG3677" s="12"/>
      <c r="BH3677" s="12"/>
      <c r="BO3677" s="7"/>
      <c r="BP3677" s="7"/>
      <c r="BQ3677" s="7"/>
      <c r="BU3677" s="7"/>
      <c r="BV3677" s="7"/>
      <c r="BW3677" s="7"/>
      <c r="CD3677" s="7"/>
      <c r="CE3677" s="7"/>
      <c r="CF3677" s="7"/>
      <c r="CJ3677" s="7"/>
      <c r="CK3677" s="7"/>
      <c r="CL3677" s="7"/>
    </row>
    <row r="3678" spans="1:90">
      <c r="A3678" s="11"/>
      <c r="B3678" s="373"/>
      <c r="C3678" s="373"/>
      <c r="D3678" s="373"/>
      <c r="E3678" s="13"/>
      <c r="F3678" s="11"/>
      <c r="G3678" s="25"/>
      <c r="H3678" s="31"/>
      <c r="I3678" s="30"/>
      <c r="M3678" s="25"/>
      <c r="N3678" s="31"/>
      <c r="O3678" s="30"/>
      <c r="V3678" s="12"/>
      <c r="W3678" s="12"/>
      <c r="X3678" s="14"/>
      <c r="AB3678" s="25"/>
      <c r="AC3678" s="12"/>
      <c r="AD3678" s="12"/>
      <c r="AK3678" s="12"/>
      <c r="AL3678" s="30"/>
      <c r="AM3678" s="32"/>
      <c r="AQ3678" s="12"/>
      <c r="AR3678" s="12"/>
      <c r="AS3678" s="12"/>
      <c r="AZ3678" s="49"/>
      <c r="BA3678" s="30"/>
      <c r="BB3678" s="12"/>
      <c r="BF3678" s="12"/>
      <c r="BG3678" s="12"/>
      <c r="BH3678" s="12"/>
      <c r="BO3678" s="7"/>
      <c r="BP3678" s="7"/>
      <c r="BQ3678" s="7"/>
      <c r="BU3678" s="7"/>
      <c r="BV3678" s="7"/>
      <c r="BW3678" s="7"/>
      <c r="CD3678" s="7"/>
      <c r="CE3678" s="7"/>
      <c r="CF3678" s="7"/>
      <c r="CJ3678" s="7"/>
      <c r="CK3678" s="7"/>
      <c r="CL3678" s="7"/>
    </row>
    <row r="3679" spans="1:90">
      <c r="A3679" s="11"/>
      <c r="B3679" s="373"/>
      <c r="C3679" s="373"/>
      <c r="D3679" s="373"/>
      <c r="E3679" s="13"/>
      <c r="F3679" s="11"/>
      <c r="G3679" s="25"/>
      <c r="H3679" s="31"/>
      <c r="I3679" s="30"/>
      <c r="M3679" s="25"/>
      <c r="N3679" s="31"/>
      <c r="O3679" s="30"/>
      <c r="V3679" s="12"/>
      <c r="W3679" s="12"/>
      <c r="X3679" s="14"/>
      <c r="AB3679" s="25"/>
      <c r="AC3679" s="12"/>
      <c r="AD3679" s="12"/>
      <c r="AK3679" s="12"/>
      <c r="AL3679" s="30"/>
      <c r="AM3679" s="32"/>
      <c r="AQ3679" s="12"/>
      <c r="AR3679" s="12"/>
      <c r="AS3679" s="12"/>
      <c r="AZ3679" s="49"/>
      <c r="BA3679" s="30"/>
      <c r="BB3679" s="12"/>
      <c r="BF3679" s="12"/>
      <c r="BG3679" s="12"/>
      <c r="BH3679" s="12"/>
      <c r="BO3679" s="7"/>
      <c r="BP3679" s="7"/>
      <c r="BQ3679" s="7"/>
      <c r="BU3679" s="7"/>
      <c r="BV3679" s="7"/>
      <c r="BW3679" s="7"/>
      <c r="CD3679" s="7"/>
      <c r="CE3679" s="7"/>
      <c r="CF3679" s="7"/>
      <c r="CJ3679" s="7"/>
      <c r="CK3679" s="7"/>
      <c r="CL3679" s="7"/>
    </row>
    <row r="3680" spans="1:90">
      <c r="A3680" s="11"/>
      <c r="B3680" s="373"/>
      <c r="C3680" s="373"/>
      <c r="D3680" s="373"/>
      <c r="E3680" s="13"/>
      <c r="F3680" s="11"/>
      <c r="G3680" s="25"/>
      <c r="H3680" s="31"/>
      <c r="I3680" s="30"/>
      <c r="M3680" s="25"/>
      <c r="N3680" s="31"/>
      <c r="O3680" s="30"/>
      <c r="V3680" s="12"/>
      <c r="W3680" s="12"/>
      <c r="X3680" s="14"/>
      <c r="AB3680" s="25"/>
      <c r="AC3680" s="12"/>
      <c r="AD3680" s="12"/>
      <c r="AK3680" s="12"/>
      <c r="AL3680" s="30"/>
      <c r="AM3680" s="32"/>
      <c r="AQ3680" s="12"/>
      <c r="AR3680" s="12"/>
      <c r="AS3680" s="12"/>
      <c r="AZ3680" s="49"/>
      <c r="BA3680" s="30"/>
      <c r="BB3680" s="12"/>
      <c r="BF3680" s="12"/>
      <c r="BG3680" s="12"/>
      <c r="BH3680" s="12"/>
      <c r="BO3680" s="7"/>
      <c r="BP3680" s="7"/>
      <c r="BQ3680" s="7"/>
      <c r="BU3680" s="7"/>
      <c r="BV3680" s="7"/>
      <c r="BW3680" s="7"/>
      <c r="CD3680" s="7"/>
      <c r="CE3680" s="7"/>
      <c r="CF3680" s="7"/>
      <c r="CJ3680" s="7"/>
      <c r="CK3680" s="7"/>
      <c r="CL3680" s="7"/>
    </row>
    <row r="3681" spans="1:90">
      <c r="A3681" s="11"/>
      <c r="B3681" s="373"/>
      <c r="C3681" s="373"/>
      <c r="D3681" s="373"/>
      <c r="E3681" s="13"/>
      <c r="F3681" s="11"/>
      <c r="G3681" s="25"/>
      <c r="H3681" s="31"/>
      <c r="I3681" s="30"/>
      <c r="M3681" s="25"/>
      <c r="N3681" s="31"/>
      <c r="O3681" s="30"/>
      <c r="V3681" s="12"/>
      <c r="W3681" s="12"/>
      <c r="X3681" s="14"/>
      <c r="AB3681" s="25"/>
      <c r="AC3681" s="12"/>
      <c r="AD3681" s="12"/>
      <c r="AK3681" s="12"/>
      <c r="AL3681" s="30"/>
      <c r="AM3681" s="32"/>
      <c r="AQ3681" s="12"/>
      <c r="AR3681" s="12"/>
      <c r="AS3681" s="12"/>
      <c r="AZ3681" s="49"/>
      <c r="BA3681" s="30"/>
      <c r="BB3681" s="12"/>
      <c r="BF3681" s="12"/>
      <c r="BG3681" s="12"/>
      <c r="BH3681" s="12"/>
      <c r="BO3681" s="7"/>
      <c r="BP3681" s="7"/>
      <c r="BQ3681" s="7"/>
      <c r="BU3681" s="7"/>
      <c r="BV3681" s="7"/>
      <c r="BW3681" s="7"/>
      <c r="CD3681" s="7"/>
      <c r="CE3681" s="7"/>
      <c r="CF3681" s="7"/>
      <c r="CJ3681" s="7"/>
      <c r="CK3681" s="7"/>
      <c r="CL3681" s="7"/>
    </row>
    <row r="3682" spans="1:90">
      <c r="A3682" s="11"/>
      <c r="B3682" s="373"/>
      <c r="C3682" s="373"/>
      <c r="D3682" s="373"/>
      <c r="E3682" s="13"/>
      <c r="F3682" s="11"/>
      <c r="G3682" s="25"/>
      <c r="H3682" s="31"/>
      <c r="I3682" s="30"/>
      <c r="M3682" s="25"/>
      <c r="N3682" s="31"/>
      <c r="O3682" s="30"/>
      <c r="V3682" s="12"/>
      <c r="W3682" s="12"/>
      <c r="X3682" s="14"/>
      <c r="AB3682" s="25"/>
      <c r="AC3682" s="12"/>
      <c r="AD3682" s="12"/>
      <c r="AK3682" s="12"/>
      <c r="AL3682" s="30"/>
      <c r="AM3682" s="32"/>
      <c r="AQ3682" s="12"/>
      <c r="AR3682" s="12"/>
      <c r="AS3682" s="12"/>
      <c r="AZ3682" s="49"/>
      <c r="BA3682" s="30"/>
      <c r="BB3682" s="12"/>
      <c r="BF3682" s="12"/>
      <c r="BG3682" s="12"/>
      <c r="BH3682" s="12"/>
      <c r="BO3682" s="7"/>
      <c r="BP3682" s="7"/>
      <c r="BQ3682" s="7"/>
      <c r="BU3682" s="7"/>
      <c r="BV3682" s="7"/>
      <c r="BW3682" s="7"/>
      <c r="CD3682" s="7"/>
      <c r="CE3682" s="7"/>
      <c r="CF3682" s="7"/>
      <c r="CJ3682" s="7"/>
      <c r="CK3682" s="7"/>
      <c r="CL3682" s="7"/>
    </row>
    <row r="3683" spans="1:90">
      <c r="A3683" s="11"/>
      <c r="B3683" s="373"/>
      <c r="C3683" s="373"/>
      <c r="D3683" s="373"/>
      <c r="E3683" s="13"/>
      <c r="F3683" s="11"/>
      <c r="G3683" s="25"/>
      <c r="H3683" s="31"/>
      <c r="I3683" s="30"/>
      <c r="M3683" s="25"/>
      <c r="N3683" s="31"/>
      <c r="O3683" s="30"/>
      <c r="V3683" s="12"/>
      <c r="W3683" s="12"/>
      <c r="X3683" s="14"/>
      <c r="AB3683" s="25"/>
      <c r="AC3683" s="12"/>
      <c r="AD3683" s="12"/>
      <c r="AK3683" s="12"/>
      <c r="AL3683" s="30"/>
      <c r="AM3683" s="32"/>
      <c r="AQ3683" s="12"/>
      <c r="AR3683" s="12"/>
      <c r="AS3683" s="12"/>
      <c r="AZ3683" s="49"/>
      <c r="BA3683" s="30"/>
      <c r="BB3683" s="12"/>
      <c r="BF3683" s="12"/>
      <c r="BG3683" s="12"/>
      <c r="BH3683" s="12"/>
      <c r="BO3683" s="7"/>
      <c r="BP3683" s="7"/>
      <c r="BQ3683" s="7"/>
      <c r="BU3683" s="7"/>
      <c r="BV3683" s="7"/>
      <c r="BW3683" s="7"/>
      <c r="CD3683" s="7"/>
      <c r="CE3683" s="7"/>
      <c r="CF3683" s="7"/>
      <c r="CJ3683" s="7"/>
      <c r="CK3683" s="7"/>
      <c r="CL3683" s="7"/>
    </row>
    <row r="3684" spans="1:90">
      <c r="A3684" s="11"/>
      <c r="B3684" s="373"/>
      <c r="C3684" s="373"/>
      <c r="D3684" s="373"/>
      <c r="E3684" s="13"/>
      <c r="F3684" s="11"/>
      <c r="G3684" s="25"/>
      <c r="H3684" s="31"/>
      <c r="I3684" s="30"/>
      <c r="M3684" s="25"/>
      <c r="N3684" s="31"/>
      <c r="O3684" s="30"/>
      <c r="V3684" s="12"/>
      <c r="W3684" s="12"/>
      <c r="X3684" s="14"/>
      <c r="AB3684" s="25"/>
      <c r="AC3684" s="12"/>
      <c r="AD3684" s="12"/>
      <c r="AK3684" s="12"/>
      <c r="AL3684" s="30"/>
      <c r="AM3684" s="32"/>
      <c r="AQ3684" s="12"/>
      <c r="AR3684" s="12"/>
      <c r="AS3684" s="12"/>
      <c r="AZ3684" s="49"/>
      <c r="BA3684" s="30"/>
      <c r="BB3684" s="12"/>
      <c r="BF3684" s="12"/>
      <c r="BG3684" s="12"/>
      <c r="BH3684" s="12"/>
      <c r="BO3684" s="7"/>
      <c r="BP3684" s="7"/>
      <c r="BQ3684" s="7"/>
      <c r="BU3684" s="7"/>
      <c r="BV3684" s="7"/>
      <c r="BW3684" s="7"/>
      <c r="CD3684" s="7"/>
      <c r="CE3684" s="7"/>
      <c r="CF3684" s="7"/>
      <c r="CJ3684" s="7"/>
      <c r="CK3684" s="7"/>
      <c r="CL3684" s="7"/>
    </row>
    <row r="3685" spans="1:90">
      <c r="A3685" s="11"/>
      <c r="B3685" s="373"/>
      <c r="C3685" s="373"/>
      <c r="D3685" s="373"/>
      <c r="E3685" s="13"/>
      <c r="F3685" s="11"/>
      <c r="G3685" s="25"/>
      <c r="H3685" s="31"/>
      <c r="I3685" s="30"/>
      <c r="M3685" s="25"/>
      <c r="N3685" s="31"/>
      <c r="O3685" s="30"/>
      <c r="V3685" s="12"/>
      <c r="W3685" s="12"/>
      <c r="X3685" s="14"/>
      <c r="AB3685" s="25"/>
      <c r="AC3685" s="12"/>
      <c r="AD3685" s="12"/>
      <c r="AK3685" s="12"/>
      <c r="AL3685" s="30"/>
      <c r="AM3685" s="32"/>
      <c r="AQ3685" s="12"/>
      <c r="AR3685" s="12"/>
      <c r="AS3685" s="12"/>
      <c r="AZ3685" s="49"/>
      <c r="BA3685" s="30"/>
      <c r="BB3685" s="12"/>
      <c r="BF3685" s="12"/>
      <c r="BG3685" s="12"/>
      <c r="BH3685" s="12"/>
      <c r="BO3685" s="7"/>
      <c r="BP3685" s="7"/>
      <c r="BQ3685" s="7"/>
      <c r="BU3685" s="7"/>
      <c r="BV3685" s="7"/>
      <c r="BW3685" s="7"/>
      <c r="CD3685" s="7"/>
      <c r="CE3685" s="7"/>
      <c r="CF3685" s="7"/>
      <c r="CJ3685" s="7"/>
      <c r="CK3685" s="7"/>
      <c r="CL3685" s="7"/>
    </row>
    <row r="3686" spans="1:90">
      <c r="A3686" s="11"/>
      <c r="B3686" s="373"/>
      <c r="C3686" s="373"/>
      <c r="D3686" s="373"/>
      <c r="E3686" s="13"/>
      <c r="F3686" s="11"/>
      <c r="G3686" s="25"/>
      <c r="H3686" s="31"/>
      <c r="I3686" s="30"/>
      <c r="M3686" s="25"/>
      <c r="N3686" s="31"/>
      <c r="O3686" s="30"/>
      <c r="V3686" s="12"/>
      <c r="W3686" s="12"/>
      <c r="X3686" s="14"/>
      <c r="AB3686" s="25"/>
      <c r="AC3686" s="12"/>
      <c r="AD3686" s="12"/>
      <c r="AK3686" s="12"/>
      <c r="AL3686" s="30"/>
      <c r="AM3686" s="32"/>
      <c r="AQ3686" s="12"/>
      <c r="AR3686" s="12"/>
      <c r="AS3686" s="12"/>
      <c r="AZ3686" s="49"/>
      <c r="BA3686" s="30"/>
      <c r="BB3686" s="12"/>
      <c r="BF3686" s="12"/>
      <c r="BG3686" s="12"/>
      <c r="BH3686" s="12"/>
      <c r="BO3686" s="7"/>
      <c r="BP3686" s="7"/>
      <c r="BQ3686" s="7"/>
      <c r="BU3686" s="7"/>
      <c r="BV3686" s="7"/>
      <c r="BW3686" s="7"/>
      <c r="CD3686" s="7"/>
      <c r="CE3686" s="7"/>
      <c r="CF3686" s="7"/>
      <c r="CJ3686" s="7"/>
      <c r="CK3686" s="7"/>
      <c r="CL3686" s="7"/>
    </row>
    <row r="3687" spans="1:90">
      <c r="A3687" s="11"/>
      <c r="B3687" s="373"/>
      <c r="C3687" s="373"/>
      <c r="D3687" s="373"/>
      <c r="E3687" s="13"/>
      <c r="F3687" s="11"/>
      <c r="G3687" s="25"/>
      <c r="H3687" s="31"/>
      <c r="I3687" s="30"/>
      <c r="M3687" s="25"/>
      <c r="N3687" s="31"/>
      <c r="O3687" s="30"/>
      <c r="V3687" s="12"/>
      <c r="W3687" s="12"/>
      <c r="X3687" s="14"/>
      <c r="AB3687" s="25"/>
      <c r="AC3687" s="12"/>
      <c r="AD3687" s="12"/>
      <c r="AK3687" s="12"/>
      <c r="AL3687" s="30"/>
      <c r="AM3687" s="32"/>
      <c r="AQ3687" s="12"/>
      <c r="AR3687" s="12"/>
      <c r="AS3687" s="12"/>
      <c r="AZ3687" s="49"/>
      <c r="BA3687" s="30"/>
      <c r="BB3687" s="12"/>
      <c r="BF3687" s="12"/>
      <c r="BG3687" s="12"/>
      <c r="BH3687" s="12"/>
      <c r="BO3687" s="7"/>
      <c r="BP3687" s="7"/>
      <c r="BQ3687" s="7"/>
      <c r="BU3687" s="7"/>
      <c r="BV3687" s="7"/>
      <c r="BW3687" s="7"/>
      <c r="CD3687" s="7"/>
      <c r="CE3687" s="7"/>
      <c r="CF3687" s="7"/>
      <c r="CJ3687" s="7"/>
      <c r="CK3687" s="7"/>
      <c r="CL3687" s="7"/>
    </row>
    <row r="3688" spans="1:90">
      <c r="A3688" s="11"/>
      <c r="B3688" s="373"/>
      <c r="C3688" s="373"/>
      <c r="D3688" s="373"/>
      <c r="E3688" s="13"/>
      <c r="F3688" s="11"/>
      <c r="G3688" s="25"/>
      <c r="H3688" s="31"/>
      <c r="I3688" s="30"/>
      <c r="M3688" s="25"/>
      <c r="N3688" s="31"/>
      <c r="O3688" s="30"/>
      <c r="V3688" s="12"/>
      <c r="W3688" s="12"/>
      <c r="X3688" s="14"/>
      <c r="AB3688" s="25"/>
      <c r="AC3688" s="12"/>
      <c r="AD3688" s="12"/>
      <c r="AK3688" s="12"/>
      <c r="AL3688" s="30"/>
      <c r="AM3688" s="32"/>
      <c r="AQ3688" s="12"/>
      <c r="AR3688" s="12"/>
      <c r="AS3688" s="12"/>
      <c r="AZ3688" s="49"/>
      <c r="BA3688" s="30"/>
      <c r="BB3688" s="12"/>
      <c r="BF3688" s="12"/>
      <c r="BG3688" s="12"/>
      <c r="BH3688" s="12"/>
      <c r="BO3688" s="7"/>
      <c r="BP3688" s="7"/>
      <c r="BQ3688" s="7"/>
      <c r="BU3688" s="7"/>
      <c r="BV3688" s="7"/>
      <c r="BW3688" s="7"/>
      <c r="CD3688" s="7"/>
      <c r="CE3688" s="7"/>
      <c r="CF3688" s="7"/>
      <c r="CJ3688" s="7"/>
      <c r="CK3688" s="7"/>
      <c r="CL3688" s="7"/>
    </row>
    <row r="3689" spans="1:90">
      <c r="A3689" s="11"/>
      <c r="B3689" s="373"/>
      <c r="C3689" s="373"/>
      <c r="D3689" s="373"/>
      <c r="E3689" s="13"/>
      <c r="F3689" s="11"/>
      <c r="G3689" s="25"/>
      <c r="H3689" s="31"/>
      <c r="I3689" s="30"/>
      <c r="M3689" s="25"/>
      <c r="N3689" s="31"/>
      <c r="O3689" s="30"/>
      <c r="V3689" s="12"/>
      <c r="W3689" s="12"/>
      <c r="X3689" s="14"/>
      <c r="AB3689" s="25"/>
      <c r="AC3689" s="12"/>
      <c r="AD3689" s="12"/>
      <c r="AK3689" s="12"/>
      <c r="AL3689" s="30"/>
      <c r="AM3689" s="32"/>
      <c r="AQ3689" s="12"/>
      <c r="AR3689" s="12"/>
      <c r="AS3689" s="12"/>
      <c r="AZ3689" s="49"/>
      <c r="BA3689" s="30"/>
      <c r="BB3689" s="12"/>
      <c r="BF3689" s="12"/>
      <c r="BG3689" s="12"/>
      <c r="BH3689" s="12"/>
      <c r="BO3689" s="7"/>
      <c r="BP3689" s="7"/>
      <c r="BQ3689" s="7"/>
      <c r="BU3689" s="7"/>
      <c r="BV3689" s="7"/>
      <c r="BW3689" s="7"/>
      <c r="CD3689" s="7"/>
      <c r="CE3689" s="7"/>
      <c r="CF3689" s="7"/>
      <c r="CJ3689" s="7"/>
      <c r="CK3689" s="7"/>
      <c r="CL3689" s="7"/>
    </row>
    <row r="3690" spans="1:90">
      <c r="A3690" s="11"/>
      <c r="B3690" s="373"/>
      <c r="C3690" s="373"/>
      <c r="D3690" s="373"/>
      <c r="E3690" s="13"/>
      <c r="F3690" s="11"/>
      <c r="G3690" s="25"/>
      <c r="H3690" s="31"/>
      <c r="I3690" s="30"/>
      <c r="M3690" s="25"/>
      <c r="N3690" s="31"/>
      <c r="O3690" s="30"/>
      <c r="V3690" s="12"/>
      <c r="W3690" s="12"/>
      <c r="X3690" s="14"/>
      <c r="AB3690" s="25"/>
      <c r="AC3690" s="12"/>
      <c r="AD3690" s="12"/>
      <c r="AK3690" s="12"/>
      <c r="AL3690" s="30"/>
      <c r="AM3690" s="32"/>
      <c r="AQ3690" s="12"/>
      <c r="AR3690" s="12"/>
      <c r="AS3690" s="12"/>
      <c r="AZ3690" s="49"/>
      <c r="BA3690" s="30"/>
      <c r="BB3690" s="12"/>
      <c r="BF3690" s="12"/>
      <c r="BG3690" s="12"/>
      <c r="BH3690" s="12"/>
      <c r="BO3690" s="7"/>
      <c r="BP3690" s="7"/>
      <c r="BQ3690" s="7"/>
      <c r="BU3690" s="7"/>
      <c r="BV3690" s="7"/>
      <c r="BW3690" s="7"/>
      <c r="CD3690" s="7"/>
      <c r="CE3690" s="7"/>
      <c r="CF3690" s="7"/>
      <c r="CJ3690" s="7"/>
      <c r="CK3690" s="7"/>
      <c r="CL3690" s="7"/>
    </row>
    <row r="3691" spans="1:90">
      <c r="A3691" s="11"/>
      <c r="B3691" s="373"/>
      <c r="C3691" s="373"/>
      <c r="D3691" s="373"/>
      <c r="E3691" s="13"/>
      <c r="F3691" s="11"/>
      <c r="G3691" s="25"/>
      <c r="H3691" s="31"/>
      <c r="I3691" s="30"/>
      <c r="M3691" s="25"/>
      <c r="N3691" s="31"/>
      <c r="O3691" s="30"/>
      <c r="V3691" s="12"/>
      <c r="W3691" s="12"/>
      <c r="X3691" s="14"/>
      <c r="AB3691" s="25"/>
      <c r="AC3691" s="12"/>
      <c r="AD3691" s="12"/>
      <c r="AK3691" s="12"/>
      <c r="AL3691" s="30"/>
      <c r="AM3691" s="32"/>
      <c r="AQ3691" s="12"/>
      <c r="AR3691" s="12"/>
      <c r="AS3691" s="12"/>
      <c r="AZ3691" s="49"/>
      <c r="BA3691" s="30"/>
      <c r="BB3691" s="12"/>
      <c r="BF3691" s="12"/>
      <c r="BG3691" s="12"/>
      <c r="BH3691" s="12"/>
      <c r="BO3691" s="7"/>
      <c r="BP3691" s="7"/>
      <c r="BQ3691" s="7"/>
      <c r="BU3691" s="7"/>
      <c r="BV3691" s="7"/>
      <c r="BW3691" s="7"/>
      <c r="CD3691" s="7"/>
      <c r="CE3691" s="7"/>
      <c r="CF3691" s="7"/>
      <c r="CJ3691" s="7"/>
      <c r="CK3691" s="7"/>
      <c r="CL3691" s="7"/>
    </row>
    <row r="3692" spans="1:90">
      <c r="A3692" s="11"/>
      <c r="B3692" s="373"/>
      <c r="C3692" s="373"/>
      <c r="D3692" s="373"/>
      <c r="E3692" s="13"/>
      <c r="F3692" s="11"/>
      <c r="G3692" s="25"/>
      <c r="H3692" s="31"/>
      <c r="I3692" s="30"/>
      <c r="M3692" s="25"/>
      <c r="N3692" s="31"/>
      <c r="O3692" s="30"/>
      <c r="V3692" s="12"/>
      <c r="W3692" s="12"/>
      <c r="X3692" s="14"/>
      <c r="AB3692" s="25"/>
      <c r="AC3692" s="12"/>
      <c r="AD3692" s="12"/>
      <c r="AK3692" s="12"/>
      <c r="AL3692" s="30"/>
      <c r="AM3692" s="32"/>
      <c r="AQ3692" s="12"/>
      <c r="AR3692" s="12"/>
      <c r="AS3692" s="12"/>
      <c r="AZ3692" s="49"/>
      <c r="BA3692" s="30"/>
      <c r="BB3692" s="12"/>
      <c r="BF3692" s="12"/>
      <c r="BG3692" s="12"/>
      <c r="BH3692" s="12"/>
      <c r="BO3692" s="7"/>
      <c r="BP3692" s="7"/>
      <c r="BQ3692" s="7"/>
      <c r="BU3692" s="7"/>
      <c r="BV3692" s="7"/>
      <c r="BW3692" s="7"/>
      <c r="CD3692" s="7"/>
      <c r="CE3692" s="7"/>
      <c r="CF3692" s="7"/>
      <c r="CJ3692" s="7"/>
      <c r="CK3692" s="7"/>
      <c r="CL3692" s="7"/>
    </row>
    <row r="3693" spans="1:90">
      <c r="A3693" s="11"/>
      <c r="B3693" s="373"/>
      <c r="C3693" s="373"/>
      <c r="D3693" s="373"/>
      <c r="E3693" s="13"/>
      <c r="F3693" s="11"/>
      <c r="G3693" s="25"/>
      <c r="H3693" s="31"/>
      <c r="I3693" s="30"/>
      <c r="M3693" s="25"/>
      <c r="N3693" s="31"/>
      <c r="O3693" s="30"/>
      <c r="V3693" s="12"/>
      <c r="W3693" s="12"/>
      <c r="X3693" s="14"/>
      <c r="AB3693" s="25"/>
      <c r="AC3693" s="12"/>
      <c r="AD3693" s="12"/>
      <c r="AK3693" s="12"/>
      <c r="AL3693" s="30"/>
      <c r="AM3693" s="32"/>
      <c r="AQ3693" s="12"/>
      <c r="AR3693" s="12"/>
      <c r="AS3693" s="12"/>
      <c r="AZ3693" s="49"/>
      <c r="BA3693" s="30"/>
      <c r="BB3693" s="12"/>
      <c r="BF3693" s="12"/>
      <c r="BG3693" s="12"/>
      <c r="BH3693" s="12"/>
      <c r="BO3693" s="7"/>
      <c r="BP3693" s="7"/>
      <c r="BQ3693" s="7"/>
      <c r="BU3693" s="7"/>
      <c r="BV3693" s="7"/>
      <c r="BW3693" s="7"/>
      <c r="CD3693" s="7"/>
      <c r="CE3693" s="7"/>
      <c r="CF3693" s="7"/>
      <c r="CJ3693" s="7"/>
      <c r="CK3693" s="7"/>
      <c r="CL3693" s="7"/>
    </row>
    <row r="3694" spans="1:90">
      <c r="A3694" s="11"/>
      <c r="B3694" s="373"/>
      <c r="C3694" s="373"/>
      <c r="D3694" s="373"/>
      <c r="E3694" s="13"/>
      <c r="F3694" s="11"/>
      <c r="G3694" s="25"/>
      <c r="H3694" s="31"/>
      <c r="I3694" s="30"/>
      <c r="M3694" s="25"/>
      <c r="N3694" s="31"/>
      <c r="O3694" s="30"/>
      <c r="V3694" s="12"/>
      <c r="W3694" s="12"/>
      <c r="X3694" s="14"/>
      <c r="AB3694" s="25"/>
      <c r="AC3694" s="12"/>
      <c r="AD3694" s="12"/>
      <c r="AK3694" s="12"/>
      <c r="AL3694" s="30"/>
      <c r="AM3694" s="32"/>
      <c r="AQ3694" s="12"/>
      <c r="AR3694" s="12"/>
      <c r="AS3694" s="12"/>
      <c r="AZ3694" s="49"/>
      <c r="BA3694" s="30"/>
      <c r="BB3694" s="12"/>
      <c r="BF3694" s="12"/>
      <c r="BG3694" s="12"/>
      <c r="BH3694" s="12"/>
      <c r="BO3694" s="7"/>
      <c r="BP3694" s="7"/>
      <c r="BQ3694" s="7"/>
      <c r="BU3694" s="7"/>
      <c r="BV3694" s="7"/>
      <c r="BW3694" s="7"/>
      <c r="CD3694" s="7"/>
      <c r="CE3694" s="7"/>
      <c r="CF3694" s="7"/>
      <c r="CJ3694" s="7"/>
      <c r="CK3694" s="7"/>
      <c r="CL3694" s="7"/>
    </row>
    <row r="3695" spans="1:90">
      <c r="A3695" s="11"/>
      <c r="B3695" s="373"/>
      <c r="C3695" s="373"/>
      <c r="D3695" s="373"/>
      <c r="E3695" s="13"/>
      <c r="F3695" s="11"/>
      <c r="G3695" s="25"/>
      <c r="H3695" s="31"/>
      <c r="I3695" s="30"/>
      <c r="M3695" s="25"/>
      <c r="N3695" s="31"/>
      <c r="O3695" s="30"/>
      <c r="V3695" s="12"/>
      <c r="W3695" s="12"/>
      <c r="X3695" s="14"/>
      <c r="AB3695" s="25"/>
      <c r="AC3695" s="12"/>
      <c r="AD3695" s="12"/>
      <c r="AK3695" s="12"/>
      <c r="AL3695" s="30"/>
      <c r="AM3695" s="32"/>
      <c r="AQ3695" s="12"/>
      <c r="AR3695" s="12"/>
      <c r="AS3695" s="12"/>
      <c r="AZ3695" s="49"/>
      <c r="BA3695" s="30"/>
      <c r="BB3695" s="12"/>
      <c r="BF3695" s="12"/>
      <c r="BG3695" s="12"/>
      <c r="BH3695" s="12"/>
      <c r="BO3695" s="7"/>
      <c r="BP3695" s="7"/>
      <c r="BQ3695" s="7"/>
      <c r="BU3695" s="7"/>
      <c r="BV3695" s="7"/>
      <c r="BW3695" s="7"/>
      <c r="CD3695" s="7"/>
      <c r="CE3695" s="7"/>
      <c r="CF3695" s="7"/>
      <c r="CJ3695" s="7"/>
      <c r="CK3695" s="7"/>
      <c r="CL3695" s="7"/>
    </row>
    <row r="3696" spans="1:90">
      <c r="A3696" s="11"/>
      <c r="B3696" s="373"/>
      <c r="C3696" s="373"/>
      <c r="D3696" s="373"/>
      <c r="E3696" s="13"/>
      <c r="F3696" s="11"/>
      <c r="G3696" s="25"/>
      <c r="H3696" s="31"/>
      <c r="I3696" s="30"/>
      <c r="M3696" s="25"/>
      <c r="N3696" s="31"/>
      <c r="O3696" s="30"/>
      <c r="V3696" s="12"/>
      <c r="W3696" s="12"/>
      <c r="X3696" s="14"/>
      <c r="AB3696" s="25"/>
      <c r="AC3696" s="12"/>
      <c r="AD3696" s="12"/>
      <c r="AK3696" s="12"/>
      <c r="AL3696" s="30"/>
      <c r="AM3696" s="32"/>
      <c r="AQ3696" s="12"/>
      <c r="AR3696" s="12"/>
      <c r="AS3696" s="12"/>
      <c r="AZ3696" s="49"/>
      <c r="BA3696" s="30"/>
      <c r="BB3696" s="12"/>
      <c r="BF3696" s="12"/>
      <c r="BG3696" s="12"/>
      <c r="BH3696" s="12"/>
      <c r="BO3696" s="7"/>
      <c r="BP3696" s="7"/>
      <c r="BQ3696" s="7"/>
      <c r="BU3696" s="7"/>
      <c r="BV3696" s="7"/>
      <c r="BW3696" s="7"/>
      <c r="CD3696" s="7"/>
      <c r="CE3696" s="7"/>
      <c r="CF3696" s="7"/>
      <c r="CJ3696" s="7"/>
      <c r="CK3696" s="7"/>
      <c r="CL3696" s="7"/>
    </row>
    <row r="3697" spans="1:90">
      <c r="A3697" s="11"/>
      <c r="B3697" s="373"/>
      <c r="C3697" s="373"/>
      <c r="D3697" s="373"/>
      <c r="E3697" s="13"/>
      <c r="F3697" s="11"/>
      <c r="G3697" s="25"/>
      <c r="H3697" s="31"/>
      <c r="I3697" s="30"/>
      <c r="M3697" s="25"/>
      <c r="N3697" s="31"/>
      <c r="O3697" s="30"/>
      <c r="V3697" s="12"/>
      <c r="W3697" s="12"/>
      <c r="X3697" s="14"/>
      <c r="AB3697" s="25"/>
      <c r="AC3697" s="12"/>
      <c r="AD3697" s="12"/>
      <c r="AK3697" s="12"/>
      <c r="AL3697" s="30"/>
      <c r="AM3697" s="32"/>
      <c r="AQ3697" s="12"/>
      <c r="AR3697" s="12"/>
      <c r="AS3697" s="12"/>
      <c r="AZ3697" s="49"/>
      <c r="BA3697" s="30"/>
      <c r="BB3697" s="12"/>
      <c r="BF3697" s="12"/>
      <c r="BG3697" s="12"/>
      <c r="BH3697" s="12"/>
      <c r="BO3697" s="7"/>
      <c r="BP3697" s="7"/>
      <c r="BQ3697" s="7"/>
      <c r="BU3697" s="7"/>
      <c r="BV3697" s="7"/>
      <c r="BW3697" s="7"/>
      <c r="CD3697" s="7"/>
      <c r="CE3697" s="7"/>
      <c r="CF3697" s="7"/>
      <c r="CJ3697" s="7"/>
      <c r="CK3697" s="7"/>
      <c r="CL3697" s="7"/>
    </row>
    <row r="3698" spans="1:90">
      <c r="A3698" s="11"/>
      <c r="B3698" s="373"/>
      <c r="C3698" s="373"/>
      <c r="D3698" s="373"/>
      <c r="E3698" s="13"/>
      <c r="F3698" s="11"/>
      <c r="G3698" s="25"/>
      <c r="H3698" s="31"/>
      <c r="I3698" s="30"/>
      <c r="M3698" s="25"/>
      <c r="N3698" s="31"/>
      <c r="O3698" s="30"/>
      <c r="V3698" s="12"/>
      <c r="W3698" s="12"/>
      <c r="X3698" s="14"/>
      <c r="AB3698" s="25"/>
      <c r="AC3698" s="12"/>
      <c r="AD3698" s="12"/>
      <c r="AK3698" s="12"/>
      <c r="AL3698" s="30"/>
      <c r="AM3698" s="32"/>
      <c r="AQ3698" s="12"/>
      <c r="AR3698" s="12"/>
      <c r="AS3698" s="12"/>
      <c r="AZ3698" s="49"/>
      <c r="BA3698" s="30"/>
      <c r="BB3698" s="12"/>
      <c r="BF3698" s="12"/>
      <c r="BG3698" s="12"/>
      <c r="BH3698" s="12"/>
      <c r="BO3698" s="7"/>
      <c r="BP3698" s="7"/>
      <c r="BQ3698" s="7"/>
      <c r="BU3698" s="7"/>
      <c r="BV3698" s="7"/>
      <c r="BW3698" s="7"/>
      <c r="CD3698" s="7"/>
      <c r="CE3698" s="7"/>
      <c r="CF3698" s="7"/>
      <c r="CJ3698" s="7"/>
      <c r="CK3698" s="7"/>
      <c r="CL3698" s="7"/>
    </row>
    <row r="3699" spans="1:90">
      <c r="A3699" s="11"/>
      <c r="B3699" s="373"/>
      <c r="C3699" s="373"/>
      <c r="D3699" s="373"/>
      <c r="E3699" s="13"/>
      <c r="F3699" s="11"/>
      <c r="G3699" s="25"/>
      <c r="H3699" s="31"/>
      <c r="I3699" s="30"/>
      <c r="M3699" s="25"/>
      <c r="N3699" s="31"/>
      <c r="O3699" s="30"/>
      <c r="V3699" s="12"/>
      <c r="W3699" s="12"/>
      <c r="X3699" s="14"/>
      <c r="AB3699" s="25"/>
      <c r="AC3699" s="12"/>
      <c r="AD3699" s="12"/>
      <c r="AK3699" s="12"/>
      <c r="AL3699" s="30"/>
      <c r="AM3699" s="32"/>
      <c r="AQ3699" s="12"/>
      <c r="AR3699" s="12"/>
      <c r="AS3699" s="12"/>
      <c r="AZ3699" s="49"/>
      <c r="BA3699" s="30"/>
      <c r="BB3699" s="12"/>
      <c r="BF3699" s="12"/>
      <c r="BG3699" s="12"/>
      <c r="BH3699" s="12"/>
      <c r="BO3699" s="7"/>
      <c r="BP3699" s="7"/>
      <c r="BQ3699" s="7"/>
      <c r="BU3699" s="7"/>
      <c r="BV3699" s="7"/>
      <c r="BW3699" s="7"/>
      <c r="CD3699" s="7"/>
      <c r="CE3699" s="7"/>
      <c r="CF3699" s="7"/>
      <c r="CJ3699" s="7"/>
      <c r="CK3699" s="7"/>
      <c r="CL3699" s="7"/>
    </row>
    <row r="3700" spans="1:90">
      <c r="A3700" s="11"/>
      <c r="B3700" s="373"/>
      <c r="C3700" s="373"/>
      <c r="D3700" s="373"/>
      <c r="E3700" s="13"/>
      <c r="F3700" s="11"/>
      <c r="G3700" s="25"/>
      <c r="H3700" s="31"/>
      <c r="I3700" s="30"/>
      <c r="M3700" s="25"/>
      <c r="N3700" s="31"/>
      <c r="O3700" s="30"/>
      <c r="V3700" s="12"/>
      <c r="W3700" s="12"/>
      <c r="X3700" s="14"/>
      <c r="AB3700" s="25"/>
      <c r="AC3700" s="12"/>
      <c r="AD3700" s="12"/>
      <c r="AK3700" s="12"/>
      <c r="AL3700" s="30"/>
      <c r="AM3700" s="32"/>
      <c r="AQ3700" s="12"/>
      <c r="AR3700" s="12"/>
      <c r="AS3700" s="12"/>
      <c r="AZ3700" s="49"/>
      <c r="BA3700" s="30"/>
      <c r="BB3700" s="12"/>
      <c r="BF3700" s="12"/>
      <c r="BG3700" s="12"/>
      <c r="BH3700" s="12"/>
      <c r="BO3700" s="7"/>
      <c r="BP3700" s="7"/>
      <c r="BQ3700" s="7"/>
      <c r="BU3700" s="7"/>
      <c r="BV3700" s="7"/>
      <c r="BW3700" s="7"/>
      <c r="CD3700" s="7"/>
      <c r="CE3700" s="7"/>
      <c r="CF3700" s="7"/>
      <c r="CJ3700" s="7"/>
      <c r="CK3700" s="7"/>
      <c r="CL3700" s="7"/>
    </row>
    <row r="3701" spans="1:90">
      <c r="A3701" s="11"/>
      <c r="B3701" s="373"/>
      <c r="C3701" s="373"/>
      <c r="D3701" s="373"/>
      <c r="E3701" s="13"/>
      <c r="F3701" s="11"/>
      <c r="G3701" s="25"/>
      <c r="H3701" s="31"/>
      <c r="I3701" s="30"/>
      <c r="M3701" s="25"/>
      <c r="N3701" s="31"/>
      <c r="O3701" s="30"/>
      <c r="V3701" s="12"/>
      <c r="W3701" s="12"/>
      <c r="X3701" s="14"/>
      <c r="AB3701" s="25"/>
      <c r="AC3701" s="12"/>
      <c r="AD3701" s="12"/>
      <c r="AK3701" s="12"/>
      <c r="AL3701" s="30"/>
      <c r="AM3701" s="32"/>
      <c r="AQ3701" s="12"/>
      <c r="AR3701" s="12"/>
      <c r="AS3701" s="12"/>
      <c r="AZ3701" s="49"/>
      <c r="BA3701" s="30"/>
      <c r="BB3701" s="12"/>
      <c r="BF3701" s="12"/>
      <c r="BG3701" s="12"/>
      <c r="BH3701" s="12"/>
      <c r="BO3701" s="7"/>
      <c r="BP3701" s="7"/>
      <c r="BQ3701" s="7"/>
      <c r="BU3701" s="7"/>
      <c r="BV3701" s="7"/>
      <c r="BW3701" s="7"/>
      <c r="CD3701" s="7"/>
      <c r="CE3701" s="7"/>
      <c r="CF3701" s="7"/>
      <c r="CJ3701" s="7"/>
      <c r="CK3701" s="7"/>
      <c r="CL3701" s="7"/>
    </row>
    <row r="3702" spans="1:90">
      <c r="A3702" s="11"/>
      <c r="B3702" s="373"/>
      <c r="C3702" s="373"/>
      <c r="D3702" s="373"/>
      <c r="E3702" s="13"/>
      <c r="F3702" s="11"/>
      <c r="G3702" s="25"/>
      <c r="H3702" s="31"/>
      <c r="I3702" s="30"/>
      <c r="M3702" s="25"/>
      <c r="N3702" s="31"/>
      <c r="O3702" s="30"/>
      <c r="V3702" s="12"/>
      <c r="W3702" s="12"/>
      <c r="X3702" s="14"/>
      <c r="AB3702" s="25"/>
      <c r="AC3702" s="12"/>
      <c r="AD3702" s="12"/>
      <c r="AK3702" s="12"/>
      <c r="AL3702" s="30"/>
      <c r="AM3702" s="32"/>
      <c r="AQ3702" s="12"/>
      <c r="AR3702" s="12"/>
      <c r="AS3702" s="12"/>
      <c r="AZ3702" s="49"/>
      <c r="BA3702" s="30"/>
      <c r="BB3702" s="12"/>
      <c r="BF3702" s="12"/>
      <c r="BG3702" s="12"/>
      <c r="BH3702" s="12"/>
      <c r="BO3702" s="7"/>
      <c r="BP3702" s="7"/>
      <c r="BQ3702" s="7"/>
      <c r="BU3702" s="7"/>
      <c r="BV3702" s="7"/>
      <c r="BW3702" s="7"/>
      <c r="CD3702" s="7"/>
      <c r="CE3702" s="7"/>
      <c r="CF3702" s="7"/>
      <c r="CJ3702" s="7"/>
      <c r="CK3702" s="7"/>
      <c r="CL3702" s="7"/>
    </row>
    <row r="3703" spans="1:90">
      <c r="A3703" s="11"/>
      <c r="B3703" s="373"/>
      <c r="C3703" s="373"/>
      <c r="D3703" s="373"/>
      <c r="E3703" s="13"/>
      <c r="F3703" s="11"/>
      <c r="G3703" s="25"/>
      <c r="H3703" s="31"/>
      <c r="I3703" s="30"/>
      <c r="M3703" s="25"/>
      <c r="N3703" s="31"/>
      <c r="O3703" s="30"/>
      <c r="V3703" s="12"/>
      <c r="W3703" s="12"/>
      <c r="X3703" s="14"/>
      <c r="AB3703" s="25"/>
      <c r="AC3703" s="12"/>
      <c r="AD3703" s="12"/>
      <c r="AK3703" s="12"/>
      <c r="AL3703" s="30"/>
      <c r="AM3703" s="32"/>
      <c r="AQ3703" s="12"/>
      <c r="AR3703" s="12"/>
      <c r="AS3703" s="12"/>
      <c r="AZ3703" s="49"/>
      <c r="BA3703" s="30"/>
      <c r="BB3703" s="12"/>
      <c r="BF3703" s="12"/>
      <c r="BG3703" s="12"/>
      <c r="BH3703" s="12"/>
      <c r="BO3703" s="7"/>
      <c r="BP3703" s="7"/>
      <c r="BQ3703" s="7"/>
      <c r="BU3703" s="7"/>
      <c r="BV3703" s="7"/>
      <c r="BW3703" s="7"/>
      <c r="CD3703" s="7"/>
      <c r="CE3703" s="7"/>
      <c r="CF3703" s="7"/>
      <c r="CJ3703" s="7"/>
      <c r="CK3703" s="7"/>
      <c r="CL3703" s="7"/>
    </row>
    <row r="3704" spans="1:90">
      <c r="A3704" s="11"/>
      <c r="B3704" s="373"/>
      <c r="C3704" s="373"/>
      <c r="D3704" s="373"/>
      <c r="E3704" s="13"/>
      <c r="F3704" s="11"/>
      <c r="G3704" s="25"/>
      <c r="H3704" s="31"/>
      <c r="I3704" s="30"/>
      <c r="M3704" s="25"/>
      <c r="N3704" s="31"/>
      <c r="O3704" s="30"/>
      <c r="V3704" s="12"/>
      <c r="W3704" s="12"/>
      <c r="X3704" s="14"/>
      <c r="AB3704" s="25"/>
      <c r="AC3704" s="12"/>
      <c r="AD3704" s="12"/>
      <c r="AK3704" s="12"/>
      <c r="AL3704" s="30"/>
      <c r="AM3704" s="32"/>
      <c r="AQ3704" s="12"/>
      <c r="AR3704" s="12"/>
      <c r="AS3704" s="12"/>
      <c r="AZ3704" s="49"/>
      <c r="BA3704" s="30"/>
      <c r="BB3704" s="12"/>
      <c r="BF3704" s="12"/>
      <c r="BG3704" s="12"/>
      <c r="BH3704" s="12"/>
      <c r="BO3704" s="7"/>
      <c r="BP3704" s="7"/>
      <c r="BQ3704" s="7"/>
      <c r="BU3704" s="7"/>
      <c r="BV3704" s="7"/>
      <c r="BW3704" s="7"/>
      <c r="CD3704" s="7"/>
      <c r="CE3704" s="7"/>
      <c r="CF3704" s="7"/>
      <c r="CJ3704" s="7"/>
      <c r="CK3704" s="7"/>
      <c r="CL3704" s="7"/>
    </row>
    <row r="3705" spans="1:90">
      <c r="A3705" s="11"/>
      <c r="B3705" s="373"/>
      <c r="C3705" s="373"/>
      <c r="D3705" s="373"/>
      <c r="E3705" s="13"/>
      <c r="F3705" s="11"/>
      <c r="G3705" s="25"/>
      <c r="H3705" s="31"/>
      <c r="I3705" s="30"/>
      <c r="M3705" s="25"/>
      <c r="N3705" s="31"/>
      <c r="O3705" s="30"/>
      <c r="V3705" s="12"/>
      <c r="W3705" s="12"/>
      <c r="X3705" s="14"/>
      <c r="AB3705" s="25"/>
      <c r="AC3705" s="12"/>
      <c r="AD3705" s="12"/>
      <c r="AK3705" s="12"/>
      <c r="AL3705" s="30"/>
      <c r="AM3705" s="32"/>
      <c r="AQ3705" s="12"/>
      <c r="AR3705" s="12"/>
      <c r="AS3705" s="12"/>
      <c r="AZ3705" s="49"/>
      <c r="BA3705" s="30"/>
      <c r="BB3705" s="12"/>
      <c r="BF3705" s="12"/>
      <c r="BG3705" s="12"/>
      <c r="BH3705" s="12"/>
      <c r="BO3705" s="7"/>
      <c r="BP3705" s="7"/>
      <c r="BQ3705" s="7"/>
      <c r="BU3705" s="7"/>
      <c r="BV3705" s="7"/>
      <c r="BW3705" s="7"/>
      <c r="CD3705" s="7"/>
      <c r="CE3705" s="7"/>
      <c r="CF3705" s="7"/>
      <c r="CJ3705" s="7"/>
      <c r="CK3705" s="7"/>
      <c r="CL3705" s="7"/>
    </row>
    <row r="3706" spans="1:90">
      <c r="A3706" s="11"/>
      <c r="B3706" s="373"/>
      <c r="C3706" s="373"/>
      <c r="D3706" s="373"/>
      <c r="E3706" s="13"/>
      <c r="F3706" s="11"/>
      <c r="G3706" s="25"/>
      <c r="H3706" s="31"/>
      <c r="I3706" s="30"/>
      <c r="M3706" s="25"/>
      <c r="N3706" s="31"/>
      <c r="O3706" s="30"/>
      <c r="V3706" s="12"/>
      <c r="W3706" s="12"/>
      <c r="X3706" s="14"/>
      <c r="AB3706" s="25"/>
      <c r="AC3706" s="12"/>
      <c r="AD3706" s="12"/>
      <c r="AK3706" s="12"/>
      <c r="AL3706" s="30"/>
      <c r="AM3706" s="32"/>
      <c r="AQ3706" s="12"/>
      <c r="AR3706" s="12"/>
      <c r="AS3706" s="12"/>
      <c r="AZ3706" s="49"/>
      <c r="BA3706" s="30"/>
      <c r="BB3706" s="12"/>
      <c r="BF3706" s="12"/>
      <c r="BG3706" s="12"/>
      <c r="BH3706" s="12"/>
      <c r="BO3706" s="7"/>
      <c r="BP3706" s="7"/>
      <c r="BQ3706" s="7"/>
      <c r="BU3706" s="7"/>
      <c r="BV3706" s="7"/>
      <c r="BW3706" s="7"/>
      <c r="CD3706" s="7"/>
      <c r="CE3706" s="7"/>
      <c r="CF3706" s="7"/>
      <c r="CJ3706" s="7"/>
      <c r="CK3706" s="7"/>
      <c r="CL3706" s="7"/>
    </row>
    <row r="3707" spans="1:90">
      <c r="A3707" s="11"/>
      <c r="B3707" s="373"/>
      <c r="C3707" s="373"/>
      <c r="D3707" s="373"/>
      <c r="E3707" s="13"/>
      <c r="F3707" s="11"/>
      <c r="G3707" s="25"/>
      <c r="H3707" s="31"/>
      <c r="I3707" s="30"/>
      <c r="M3707" s="25"/>
      <c r="N3707" s="31"/>
      <c r="O3707" s="30"/>
      <c r="V3707" s="12"/>
      <c r="W3707" s="12"/>
      <c r="X3707" s="14"/>
      <c r="AB3707" s="25"/>
      <c r="AC3707" s="12"/>
      <c r="AD3707" s="12"/>
      <c r="AK3707" s="12"/>
      <c r="AL3707" s="30"/>
      <c r="AM3707" s="32"/>
      <c r="AQ3707" s="12"/>
      <c r="AR3707" s="12"/>
      <c r="AS3707" s="12"/>
      <c r="AZ3707" s="49"/>
      <c r="BA3707" s="30"/>
      <c r="BB3707" s="12"/>
      <c r="BF3707" s="12"/>
      <c r="BG3707" s="12"/>
      <c r="BH3707" s="12"/>
      <c r="BO3707" s="7"/>
      <c r="BP3707" s="7"/>
      <c r="BQ3707" s="7"/>
      <c r="BU3707" s="7"/>
      <c r="BV3707" s="7"/>
      <c r="BW3707" s="7"/>
      <c r="CD3707" s="7"/>
      <c r="CE3707" s="7"/>
      <c r="CF3707" s="7"/>
      <c r="CJ3707" s="7"/>
      <c r="CK3707" s="7"/>
      <c r="CL3707" s="7"/>
    </row>
    <row r="3708" spans="1:90">
      <c r="A3708" s="11"/>
      <c r="B3708" s="373"/>
      <c r="C3708" s="373"/>
      <c r="D3708" s="373"/>
      <c r="E3708" s="13"/>
      <c r="F3708" s="11"/>
      <c r="G3708" s="25"/>
      <c r="H3708" s="31"/>
      <c r="I3708" s="30"/>
      <c r="M3708" s="25"/>
      <c r="N3708" s="31"/>
      <c r="O3708" s="30"/>
      <c r="V3708" s="12"/>
      <c r="W3708" s="12"/>
      <c r="X3708" s="14"/>
      <c r="AB3708" s="25"/>
      <c r="AC3708" s="12"/>
      <c r="AD3708" s="12"/>
      <c r="AK3708" s="12"/>
      <c r="AL3708" s="30"/>
      <c r="AM3708" s="32"/>
      <c r="AQ3708" s="12"/>
      <c r="AR3708" s="12"/>
      <c r="AS3708" s="12"/>
      <c r="AZ3708" s="49"/>
      <c r="BA3708" s="30"/>
      <c r="BB3708" s="12"/>
      <c r="BF3708" s="12"/>
      <c r="BG3708" s="12"/>
      <c r="BH3708" s="12"/>
      <c r="BO3708" s="7"/>
      <c r="BP3708" s="7"/>
      <c r="BQ3708" s="7"/>
      <c r="BU3708" s="7"/>
      <c r="BV3708" s="7"/>
      <c r="BW3708" s="7"/>
      <c r="CD3708" s="7"/>
      <c r="CE3708" s="7"/>
      <c r="CF3708" s="7"/>
      <c r="CJ3708" s="7"/>
      <c r="CK3708" s="7"/>
      <c r="CL3708" s="7"/>
    </row>
    <row r="3709" spans="1:90">
      <c r="A3709" s="11"/>
      <c r="B3709" s="373"/>
      <c r="C3709" s="373"/>
      <c r="D3709" s="373"/>
      <c r="E3709" s="13"/>
      <c r="F3709" s="11"/>
      <c r="G3709" s="25"/>
      <c r="H3709" s="31"/>
      <c r="I3709" s="30"/>
      <c r="M3709" s="25"/>
      <c r="N3709" s="31"/>
      <c r="O3709" s="30"/>
      <c r="V3709" s="12"/>
      <c r="W3709" s="12"/>
      <c r="X3709" s="14"/>
      <c r="AB3709" s="25"/>
      <c r="AC3709" s="12"/>
      <c r="AD3709" s="12"/>
      <c r="AK3709" s="12"/>
      <c r="AL3709" s="30"/>
      <c r="AM3709" s="32"/>
      <c r="AQ3709" s="12"/>
      <c r="AR3709" s="12"/>
      <c r="AS3709" s="12"/>
      <c r="AZ3709" s="49"/>
      <c r="BA3709" s="30"/>
      <c r="BB3709" s="12"/>
      <c r="BF3709" s="12"/>
      <c r="BG3709" s="12"/>
      <c r="BH3709" s="12"/>
      <c r="BO3709" s="7"/>
      <c r="BP3709" s="7"/>
      <c r="BQ3709" s="7"/>
      <c r="BU3709" s="7"/>
      <c r="BV3709" s="7"/>
      <c r="BW3709" s="7"/>
      <c r="CD3709" s="7"/>
      <c r="CE3709" s="7"/>
      <c r="CF3709" s="7"/>
      <c r="CJ3709" s="7"/>
      <c r="CK3709" s="7"/>
      <c r="CL3709" s="7"/>
    </row>
    <row r="3710" spans="1:90">
      <c r="A3710" s="11"/>
      <c r="B3710" s="373"/>
      <c r="C3710" s="373"/>
      <c r="D3710" s="373"/>
      <c r="E3710" s="13"/>
      <c r="F3710" s="11"/>
      <c r="G3710" s="25"/>
      <c r="H3710" s="31"/>
      <c r="I3710" s="30"/>
      <c r="M3710" s="25"/>
      <c r="N3710" s="31"/>
      <c r="O3710" s="30"/>
      <c r="V3710" s="12"/>
      <c r="W3710" s="12"/>
      <c r="X3710" s="14"/>
      <c r="AB3710" s="25"/>
      <c r="AC3710" s="12"/>
      <c r="AD3710" s="12"/>
      <c r="AK3710" s="12"/>
      <c r="AL3710" s="30"/>
      <c r="AM3710" s="32"/>
      <c r="AQ3710" s="12"/>
      <c r="AR3710" s="12"/>
      <c r="AS3710" s="12"/>
      <c r="AZ3710" s="49"/>
      <c r="BA3710" s="30"/>
      <c r="BB3710" s="12"/>
      <c r="BF3710" s="12"/>
      <c r="BG3710" s="12"/>
      <c r="BH3710" s="12"/>
      <c r="BO3710" s="7"/>
      <c r="BP3710" s="7"/>
      <c r="BQ3710" s="7"/>
      <c r="BU3710" s="7"/>
      <c r="BV3710" s="7"/>
      <c r="BW3710" s="7"/>
      <c r="CD3710" s="7"/>
      <c r="CE3710" s="7"/>
      <c r="CF3710" s="7"/>
      <c r="CJ3710" s="7"/>
      <c r="CK3710" s="7"/>
      <c r="CL3710" s="7"/>
    </row>
    <row r="3711" spans="1:90">
      <c r="A3711" s="11"/>
      <c r="B3711" s="373"/>
      <c r="C3711" s="373"/>
      <c r="D3711" s="373"/>
      <c r="E3711" s="13"/>
      <c r="F3711" s="11"/>
      <c r="G3711" s="25"/>
      <c r="H3711" s="31"/>
      <c r="I3711" s="30"/>
      <c r="M3711" s="25"/>
      <c r="N3711" s="31"/>
      <c r="O3711" s="30"/>
      <c r="V3711" s="12"/>
      <c r="W3711" s="12"/>
      <c r="X3711" s="14"/>
      <c r="AB3711" s="25"/>
      <c r="AC3711" s="12"/>
      <c r="AD3711" s="12"/>
      <c r="AK3711" s="12"/>
      <c r="AL3711" s="30"/>
      <c r="AM3711" s="32"/>
      <c r="AQ3711" s="12"/>
      <c r="AR3711" s="12"/>
      <c r="AS3711" s="12"/>
      <c r="AZ3711" s="49"/>
      <c r="BA3711" s="30"/>
      <c r="BB3711" s="12"/>
      <c r="BF3711" s="12"/>
      <c r="BG3711" s="12"/>
      <c r="BH3711" s="12"/>
      <c r="BO3711" s="7"/>
      <c r="BP3711" s="7"/>
      <c r="BQ3711" s="7"/>
      <c r="BU3711" s="7"/>
      <c r="BV3711" s="7"/>
      <c r="BW3711" s="7"/>
      <c r="CD3711" s="7"/>
      <c r="CE3711" s="7"/>
      <c r="CF3711" s="7"/>
      <c r="CJ3711" s="7"/>
      <c r="CK3711" s="7"/>
      <c r="CL3711" s="7"/>
    </row>
    <row r="3712" spans="1:90">
      <c r="A3712" s="11"/>
      <c r="B3712" s="373"/>
      <c r="C3712" s="373"/>
      <c r="D3712" s="373"/>
      <c r="E3712" s="13"/>
      <c r="F3712" s="11"/>
      <c r="G3712" s="25"/>
      <c r="H3712" s="31"/>
      <c r="I3712" s="30"/>
      <c r="M3712" s="25"/>
      <c r="N3712" s="31"/>
      <c r="O3712" s="30"/>
      <c r="V3712" s="12"/>
      <c r="W3712" s="12"/>
      <c r="X3712" s="14"/>
      <c r="AB3712" s="25"/>
      <c r="AC3712" s="12"/>
      <c r="AD3712" s="12"/>
      <c r="AK3712" s="12"/>
      <c r="AL3712" s="30"/>
      <c r="AM3712" s="32"/>
      <c r="AQ3712" s="12"/>
      <c r="AR3712" s="12"/>
      <c r="AS3712" s="12"/>
      <c r="AZ3712" s="49"/>
      <c r="BA3712" s="30"/>
      <c r="BB3712" s="12"/>
      <c r="BF3712" s="12"/>
      <c r="BG3712" s="12"/>
      <c r="BH3712" s="12"/>
      <c r="BO3712" s="7"/>
      <c r="BP3712" s="7"/>
      <c r="BQ3712" s="7"/>
      <c r="BU3712" s="7"/>
      <c r="BV3712" s="7"/>
      <c r="BW3712" s="7"/>
      <c r="CD3712" s="7"/>
      <c r="CE3712" s="7"/>
      <c r="CF3712" s="7"/>
      <c r="CJ3712" s="7"/>
      <c r="CK3712" s="7"/>
      <c r="CL3712" s="7"/>
    </row>
    <row r="3713" spans="1:90">
      <c r="A3713" s="11"/>
      <c r="B3713" s="373"/>
      <c r="C3713" s="373"/>
      <c r="D3713" s="373"/>
      <c r="E3713" s="13"/>
      <c r="F3713" s="11"/>
      <c r="G3713" s="25"/>
      <c r="H3713" s="31"/>
      <c r="I3713" s="30"/>
      <c r="M3713" s="25"/>
      <c r="N3713" s="31"/>
      <c r="O3713" s="30"/>
      <c r="V3713" s="12"/>
      <c r="W3713" s="12"/>
      <c r="X3713" s="14"/>
      <c r="AB3713" s="25"/>
      <c r="AC3713" s="12"/>
      <c r="AD3713" s="12"/>
      <c r="AK3713" s="12"/>
      <c r="AL3713" s="30"/>
      <c r="AM3713" s="32"/>
      <c r="AQ3713" s="12"/>
      <c r="AR3713" s="12"/>
      <c r="AS3713" s="12"/>
      <c r="AZ3713" s="49"/>
      <c r="BA3713" s="30"/>
      <c r="BB3713" s="12"/>
      <c r="BF3713" s="12"/>
      <c r="BG3713" s="12"/>
      <c r="BH3713" s="12"/>
      <c r="BO3713" s="7"/>
      <c r="BP3713" s="7"/>
      <c r="BQ3713" s="7"/>
      <c r="BU3713" s="7"/>
      <c r="BV3713" s="7"/>
      <c r="BW3713" s="7"/>
      <c r="CD3713" s="7"/>
      <c r="CE3713" s="7"/>
      <c r="CF3713" s="7"/>
      <c r="CJ3713" s="7"/>
      <c r="CK3713" s="7"/>
      <c r="CL3713" s="7"/>
    </row>
    <row r="3714" spans="1:90">
      <c r="A3714" s="11"/>
      <c r="B3714" s="373"/>
      <c r="C3714" s="373"/>
      <c r="D3714" s="373"/>
      <c r="E3714" s="13"/>
      <c r="F3714" s="11"/>
      <c r="G3714" s="25"/>
      <c r="H3714" s="31"/>
      <c r="I3714" s="30"/>
      <c r="M3714" s="25"/>
      <c r="N3714" s="31"/>
      <c r="O3714" s="30"/>
      <c r="V3714" s="12"/>
      <c r="W3714" s="12"/>
      <c r="X3714" s="14"/>
      <c r="AB3714" s="25"/>
      <c r="AC3714" s="12"/>
      <c r="AD3714" s="12"/>
      <c r="AK3714" s="12"/>
      <c r="AL3714" s="30"/>
      <c r="AM3714" s="32"/>
      <c r="AQ3714" s="12"/>
      <c r="AR3714" s="12"/>
      <c r="AS3714" s="12"/>
      <c r="AZ3714" s="49"/>
      <c r="BA3714" s="30"/>
      <c r="BB3714" s="12"/>
      <c r="BF3714" s="12"/>
      <c r="BG3714" s="12"/>
      <c r="BH3714" s="12"/>
      <c r="BO3714" s="7"/>
      <c r="BP3714" s="7"/>
      <c r="BQ3714" s="7"/>
      <c r="BU3714" s="7"/>
      <c r="BV3714" s="7"/>
      <c r="BW3714" s="7"/>
      <c r="CD3714" s="7"/>
      <c r="CE3714" s="7"/>
      <c r="CF3714" s="7"/>
      <c r="CJ3714" s="7"/>
      <c r="CK3714" s="7"/>
      <c r="CL3714" s="7"/>
    </row>
    <row r="3715" spans="1:90">
      <c r="A3715" s="11"/>
      <c r="B3715" s="373"/>
      <c r="C3715" s="373"/>
      <c r="D3715" s="373"/>
      <c r="E3715" s="13"/>
      <c r="F3715" s="11"/>
      <c r="G3715" s="25"/>
      <c r="H3715" s="31"/>
      <c r="I3715" s="30"/>
      <c r="M3715" s="25"/>
      <c r="N3715" s="31"/>
      <c r="O3715" s="30"/>
      <c r="V3715" s="12"/>
      <c r="W3715" s="12"/>
      <c r="X3715" s="14"/>
      <c r="AB3715" s="25"/>
      <c r="AC3715" s="12"/>
      <c r="AD3715" s="12"/>
      <c r="AK3715" s="12"/>
      <c r="AL3715" s="30"/>
      <c r="AM3715" s="32"/>
      <c r="AQ3715" s="12"/>
      <c r="AR3715" s="12"/>
      <c r="AS3715" s="12"/>
      <c r="AZ3715" s="49"/>
      <c r="BA3715" s="30"/>
      <c r="BB3715" s="12"/>
      <c r="BF3715" s="12"/>
      <c r="BG3715" s="12"/>
      <c r="BH3715" s="12"/>
      <c r="BO3715" s="7"/>
      <c r="BP3715" s="7"/>
      <c r="BQ3715" s="7"/>
      <c r="BU3715" s="7"/>
      <c r="BV3715" s="7"/>
      <c r="BW3715" s="7"/>
      <c r="CD3715" s="7"/>
      <c r="CE3715" s="7"/>
      <c r="CF3715" s="7"/>
      <c r="CJ3715" s="7"/>
      <c r="CK3715" s="7"/>
      <c r="CL3715" s="7"/>
    </row>
    <row r="3716" spans="1:90">
      <c r="A3716" s="11"/>
      <c r="B3716" s="373"/>
      <c r="C3716" s="373"/>
      <c r="D3716" s="373"/>
      <c r="E3716" s="13"/>
      <c r="F3716" s="11"/>
      <c r="G3716" s="25"/>
      <c r="H3716" s="31"/>
      <c r="I3716" s="30"/>
      <c r="M3716" s="25"/>
      <c r="N3716" s="31"/>
      <c r="O3716" s="30"/>
      <c r="V3716" s="12"/>
      <c r="W3716" s="12"/>
      <c r="X3716" s="14"/>
      <c r="AB3716" s="25"/>
      <c r="AC3716" s="12"/>
      <c r="AD3716" s="12"/>
      <c r="AK3716" s="12"/>
      <c r="AL3716" s="30"/>
      <c r="AM3716" s="32"/>
      <c r="AQ3716" s="12"/>
      <c r="AR3716" s="12"/>
      <c r="AS3716" s="12"/>
      <c r="AZ3716" s="49"/>
      <c r="BA3716" s="30"/>
      <c r="BB3716" s="12"/>
      <c r="BF3716" s="12"/>
      <c r="BG3716" s="12"/>
      <c r="BH3716" s="12"/>
      <c r="BO3716" s="7"/>
      <c r="BP3716" s="7"/>
      <c r="BQ3716" s="7"/>
      <c r="BU3716" s="7"/>
      <c r="BV3716" s="7"/>
      <c r="BW3716" s="7"/>
      <c r="CD3716" s="7"/>
      <c r="CE3716" s="7"/>
      <c r="CF3716" s="7"/>
      <c r="CJ3716" s="7"/>
      <c r="CK3716" s="7"/>
      <c r="CL3716" s="7"/>
    </row>
    <row r="3717" spans="1:90">
      <c r="A3717" s="11"/>
      <c r="B3717" s="373"/>
      <c r="C3717" s="373"/>
      <c r="D3717" s="373"/>
      <c r="E3717" s="13"/>
      <c r="F3717" s="11"/>
      <c r="G3717" s="25"/>
      <c r="H3717" s="31"/>
      <c r="I3717" s="30"/>
      <c r="M3717" s="25"/>
      <c r="N3717" s="31"/>
      <c r="O3717" s="30"/>
      <c r="V3717" s="12"/>
      <c r="W3717" s="12"/>
      <c r="X3717" s="14"/>
      <c r="AB3717" s="25"/>
      <c r="AC3717" s="12"/>
      <c r="AD3717" s="12"/>
      <c r="AK3717" s="12"/>
      <c r="AL3717" s="30"/>
      <c r="AM3717" s="32"/>
      <c r="AQ3717" s="12"/>
      <c r="AR3717" s="12"/>
      <c r="AS3717" s="12"/>
      <c r="AZ3717" s="49"/>
      <c r="BA3717" s="30"/>
      <c r="BB3717" s="12"/>
      <c r="BF3717" s="12"/>
      <c r="BG3717" s="12"/>
      <c r="BH3717" s="12"/>
      <c r="BO3717" s="7"/>
      <c r="BP3717" s="7"/>
      <c r="BQ3717" s="7"/>
      <c r="BU3717" s="7"/>
      <c r="BV3717" s="7"/>
      <c r="BW3717" s="7"/>
      <c r="CD3717" s="7"/>
      <c r="CE3717" s="7"/>
      <c r="CF3717" s="7"/>
      <c r="CJ3717" s="7"/>
      <c r="CK3717" s="7"/>
      <c r="CL3717" s="7"/>
    </row>
    <row r="3718" spans="1:90">
      <c r="A3718" s="11"/>
      <c r="B3718" s="373"/>
      <c r="C3718" s="373"/>
      <c r="D3718" s="373"/>
      <c r="E3718" s="13"/>
      <c r="F3718" s="11"/>
      <c r="G3718" s="25"/>
      <c r="H3718" s="31"/>
      <c r="I3718" s="30"/>
      <c r="M3718" s="25"/>
      <c r="N3718" s="31"/>
      <c r="O3718" s="30"/>
      <c r="V3718" s="12"/>
      <c r="W3718" s="12"/>
      <c r="X3718" s="14"/>
      <c r="AB3718" s="25"/>
      <c r="AC3718" s="12"/>
      <c r="AD3718" s="12"/>
      <c r="AK3718" s="12"/>
      <c r="AL3718" s="30"/>
      <c r="AM3718" s="32"/>
      <c r="AQ3718" s="12"/>
      <c r="AR3718" s="12"/>
      <c r="AS3718" s="12"/>
      <c r="AZ3718" s="49"/>
      <c r="BA3718" s="30"/>
      <c r="BB3718" s="12"/>
      <c r="BF3718" s="12"/>
      <c r="BG3718" s="12"/>
      <c r="BH3718" s="12"/>
      <c r="BO3718" s="7"/>
      <c r="BP3718" s="7"/>
      <c r="BQ3718" s="7"/>
      <c r="BU3718" s="7"/>
      <c r="BV3718" s="7"/>
      <c r="BW3718" s="7"/>
      <c r="CD3718" s="7"/>
      <c r="CE3718" s="7"/>
      <c r="CF3718" s="7"/>
      <c r="CJ3718" s="7"/>
      <c r="CK3718" s="7"/>
      <c r="CL3718" s="7"/>
    </row>
    <row r="3719" spans="1:90">
      <c r="A3719" s="11"/>
      <c r="B3719" s="373"/>
      <c r="C3719" s="373"/>
      <c r="D3719" s="373"/>
      <c r="E3719" s="13"/>
      <c r="F3719" s="11"/>
      <c r="G3719" s="25"/>
      <c r="H3719" s="31"/>
      <c r="I3719" s="30"/>
      <c r="M3719" s="25"/>
      <c r="N3719" s="31"/>
      <c r="O3719" s="30"/>
      <c r="V3719" s="12"/>
      <c r="W3719" s="12"/>
      <c r="X3719" s="14"/>
      <c r="AB3719" s="25"/>
      <c r="AC3719" s="12"/>
      <c r="AD3719" s="12"/>
      <c r="AK3719" s="12"/>
      <c r="AL3719" s="30"/>
      <c r="AM3719" s="32"/>
      <c r="AQ3719" s="12"/>
      <c r="AR3719" s="12"/>
      <c r="AS3719" s="12"/>
      <c r="AZ3719" s="49"/>
      <c r="BA3719" s="30"/>
      <c r="BB3719" s="12"/>
      <c r="BF3719" s="12"/>
      <c r="BG3719" s="12"/>
      <c r="BH3719" s="12"/>
      <c r="BO3719" s="7"/>
      <c r="BP3719" s="7"/>
      <c r="BQ3719" s="7"/>
      <c r="BU3719" s="7"/>
      <c r="BV3719" s="7"/>
      <c r="BW3719" s="7"/>
      <c r="CD3719" s="7"/>
      <c r="CE3719" s="7"/>
      <c r="CF3719" s="7"/>
      <c r="CJ3719" s="7"/>
      <c r="CK3719" s="7"/>
      <c r="CL3719" s="7"/>
    </row>
    <row r="3720" spans="1:90">
      <c r="A3720" s="11"/>
      <c r="B3720" s="373"/>
      <c r="C3720" s="373"/>
      <c r="D3720" s="373"/>
      <c r="E3720" s="13"/>
      <c r="F3720" s="11"/>
      <c r="G3720" s="25"/>
      <c r="H3720" s="31"/>
      <c r="I3720" s="30"/>
      <c r="M3720" s="25"/>
      <c r="N3720" s="31"/>
      <c r="O3720" s="30"/>
      <c r="V3720" s="12"/>
      <c r="W3720" s="12"/>
      <c r="X3720" s="14"/>
      <c r="AB3720" s="25"/>
      <c r="AC3720" s="12"/>
      <c r="AD3720" s="12"/>
      <c r="AK3720" s="12"/>
      <c r="AL3720" s="30"/>
      <c r="AM3720" s="32"/>
      <c r="AQ3720" s="12"/>
      <c r="AR3720" s="12"/>
      <c r="AS3720" s="12"/>
      <c r="AZ3720" s="49"/>
      <c r="BA3720" s="30"/>
      <c r="BB3720" s="12"/>
      <c r="BF3720" s="12"/>
      <c r="BG3720" s="12"/>
      <c r="BH3720" s="12"/>
      <c r="BO3720" s="7"/>
      <c r="BP3720" s="7"/>
      <c r="BQ3720" s="7"/>
      <c r="BU3720" s="7"/>
      <c r="BV3720" s="7"/>
      <c r="BW3720" s="7"/>
      <c r="CD3720" s="7"/>
      <c r="CE3720" s="7"/>
      <c r="CF3720" s="7"/>
      <c r="CJ3720" s="7"/>
      <c r="CK3720" s="7"/>
      <c r="CL3720" s="7"/>
    </row>
    <row r="3721" spans="1:90">
      <c r="A3721" s="11"/>
      <c r="B3721" s="373"/>
      <c r="C3721" s="373"/>
      <c r="D3721" s="373"/>
      <c r="E3721" s="13"/>
      <c r="F3721" s="11"/>
      <c r="G3721" s="25"/>
      <c r="H3721" s="31"/>
      <c r="I3721" s="30"/>
      <c r="M3721" s="25"/>
      <c r="N3721" s="31"/>
      <c r="O3721" s="30"/>
      <c r="V3721" s="12"/>
      <c r="W3721" s="12"/>
      <c r="X3721" s="14"/>
      <c r="AB3721" s="25"/>
      <c r="AC3721" s="12"/>
      <c r="AD3721" s="12"/>
      <c r="AK3721" s="12"/>
      <c r="AL3721" s="30"/>
      <c r="AM3721" s="32"/>
      <c r="AQ3721" s="12"/>
      <c r="AR3721" s="12"/>
      <c r="AS3721" s="12"/>
      <c r="AZ3721" s="49"/>
      <c r="BA3721" s="30"/>
      <c r="BB3721" s="12"/>
      <c r="BF3721" s="12"/>
      <c r="BG3721" s="12"/>
      <c r="BH3721" s="12"/>
      <c r="BO3721" s="7"/>
      <c r="BP3721" s="7"/>
      <c r="BQ3721" s="7"/>
      <c r="BU3721" s="7"/>
      <c r="BV3721" s="7"/>
      <c r="BW3721" s="7"/>
      <c r="CD3721" s="7"/>
      <c r="CE3721" s="7"/>
      <c r="CF3721" s="7"/>
      <c r="CJ3721" s="7"/>
      <c r="CK3721" s="7"/>
      <c r="CL3721" s="7"/>
    </row>
    <row r="3722" spans="1:90">
      <c r="A3722" s="11"/>
      <c r="B3722" s="373"/>
      <c r="C3722" s="373"/>
      <c r="D3722" s="373"/>
      <c r="E3722" s="13"/>
      <c r="F3722" s="11"/>
      <c r="G3722" s="25"/>
      <c r="H3722" s="31"/>
      <c r="I3722" s="30"/>
      <c r="M3722" s="25"/>
      <c r="N3722" s="31"/>
      <c r="O3722" s="30"/>
      <c r="V3722" s="12"/>
      <c r="W3722" s="12"/>
      <c r="X3722" s="14"/>
      <c r="AB3722" s="25"/>
      <c r="AC3722" s="12"/>
      <c r="AD3722" s="12"/>
      <c r="AK3722" s="12"/>
      <c r="AL3722" s="30"/>
      <c r="AM3722" s="32"/>
      <c r="AQ3722" s="12"/>
      <c r="AR3722" s="12"/>
      <c r="AS3722" s="12"/>
      <c r="AZ3722" s="49"/>
      <c r="BA3722" s="30"/>
      <c r="BB3722" s="12"/>
      <c r="BF3722" s="12"/>
      <c r="BG3722" s="12"/>
      <c r="BH3722" s="12"/>
      <c r="BO3722" s="7"/>
      <c r="BP3722" s="7"/>
      <c r="BQ3722" s="7"/>
      <c r="BU3722" s="7"/>
      <c r="BV3722" s="7"/>
      <c r="BW3722" s="7"/>
      <c r="CD3722" s="7"/>
      <c r="CE3722" s="7"/>
      <c r="CF3722" s="7"/>
      <c r="CJ3722" s="7"/>
      <c r="CK3722" s="7"/>
      <c r="CL3722" s="7"/>
    </row>
    <row r="3723" spans="1:90">
      <c r="A3723" s="11"/>
      <c r="B3723" s="373"/>
      <c r="C3723" s="373"/>
      <c r="D3723" s="373"/>
      <c r="E3723" s="13"/>
      <c r="F3723" s="11"/>
      <c r="G3723" s="25"/>
      <c r="H3723" s="31"/>
      <c r="I3723" s="30"/>
      <c r="M3723" s="25"/>
      <c r="N3723" s="31"/>
      <c r="O3723" s="30"/>
      <c r="V3723" s="12"/>
      <c r="W3723" s="12"/>
      <c r="X3723" s="14"/>
      <c r="AB3723" s="25"/>
      <c r="AC3723" s="12"/>
      <c r="AD3723" s="12"/>
      <c r="AK3723" s="12"/>
      <c r="AL3723" s="30"/>
      <c r="AM3723" s="32"/>
      <c r="AQ3723" s="12"/>
      <c r="AR3723" s="12"/>
      <c r="AS3723" s="12"/>
      <c r="AZ3723" s="49"/>
      <c r="BA3723" s="30"/>
      <c r="BB3723" s="12"/>
      <c r="BF3723" s="12"/>
      <c r="BG3723" s="12"/>
      <c r="BH3723" s="12"/>
      <c r="BO3723" s="7"/>
      <c r="BP3723" s="7"/>
      <c r="BQ3723" s="7"/>
      <c r="BU3723" s="7"/>
      <c r="BV3723" s="7"/>
      <c r="BW3723" s="7"/>
      <c r="CD3723" s="7"/>
      <c r="CE3723" s="7"/>
      <c r="CF3723" s="7"/>
      <c r="CJ3723" s="7"/>
      <c r="CK3723" s="7"/>
      <c r="CL3723" s="7"/>
    </row>
    <row r="3724" spans="1:90">
      <c r="A3724" s="11"/>
      <c r="B3724" s="373"/>
      <c r="C3724" s="373"/>
      <c r="D3724" s="373"/>
      <c r="E3724" s="13"/>
      <c r="F3724" s="11"/>
      <c r="G3724" s="25"/>
      <c r="H3724" s="31"/>
      <c r="I3724" s="30"/>
      <c r="M3724" s="25"/>
      <c r="N3724" s="31"/>
      <c r="O3724" s="30"/>
      <c r="V3724" s="12"/>
      <c r="W3724" s="12"/>
      <c r="X3724" s="14"/>
      <c r="AB3724" s="25"/>
      <c r="AC3724" s="12"/>
      <c r="AD3724" s="12"/>
      <c r="AK3724" s="12"/>
      <c r="AL3724" s="30"/>
      <c r="AM3724" s="32"/>
      <c r="AQ3724" s="12"/>
      <c r="AR3724" s="12"/>
      <c r="AS3724" s="12"/>
      <c r="AZ3724" s="49"/>
      <c r="BA3724" s="30"/>
      <c r="BB3724" s="12"/>
      <c r="BF3724" s="12"/>
      <c r="BG3724" s="12"/>
      <c r="BH3724" s="12"/>
      <c r="BO3724" s="7"/>
      <c r="BP3724" s="7"/>
      <c r="BQ3724" s="7"/>
      <c r="BU3724" s="7"/>
      <c r="BV3724" s="7"/>
      <c r="BW3724" s="7"/>
      <c r="CD3724" s="7"/>
      <c r="CE3724" s="7"/>
      <c r="CF3724" s="7"/>
      <c r="CJ3724" s="7"/>
      <c r="CK3724" s="7"/>
      <c r="CL3724" s="7"/>
    </row>
    <row r="3725" spans="1:90">
      <c r="A3725" s="11"/>
      <c r="B3725" s="373"/>
      <c r="C3725" s="373"/>
      <c r="D3725" s="373"/>
      <c r="E3725" s="13"/>
      <c r="F3725" s="11"/>
      <c r="G3725" s="25"/>
      <c r="H3725" s="31"/>
      <c r="I3725" s="30"/>
      <c r="M3725" s="25"/>
      <c r="N3725" s="31"/>
      <c r="O3725" s="30"/>
      <c r="V3725" s="12"/>
      <c r="W3725" s="12"/>
      <c r="X3725" s="14"/>
      <c r="AB3725" s="25"/>
      <c r="AC3725" s="12"/>
      <c r="AD3725" s="12"/>
      <c r="AK3725" s="12"/>
      <c r="AL3725" s="30"/>
      <c r="AM3725" s="32"/>
      <c r="AQ3725" s="12"/>
      <c r="AR3725" s="12"/>
      <c r="AS3725" s="12"/>
      <c r="AZ3725" s="49"/>
      <c r="BA3725" s="30"/>
      <c r="BB3725" s="12"/>
      <c r="BF3725" s="12"/>
      <c r="BG3725" s="12"/>
      <c r="BH3725" s="12"/>
      <c r="BO3725" s="7"/>
      <c r="BP3725" s="7"/>
      <c r="BQ3725" s="7"/>
      <c r="BU3725" s="7"/>
      <c r="BV3725" s="7"/>
      <c r="BW3725" s="7"/>
      <c r="CD3725" s="7"/>
      <c r="CE3725" s="7"/>
      <c r="CF3725" s="7"/>
      <c r="CJ3725" s="7"/>
      <c r="CK3725" s="7"/>
      <c r="CL3725" s="7"/>
    </row>
    <row r="3726" spans="1:90">
      <c r="A3726" s="11"/>
      <c r="B3726" s="373"/>
      <c r="C3726" s="373"/>
      <c r="D3726" s="373"/>
      <c r="E3726" s="13"/>
      <c r="F3726" s="11"/>
      <c r="G3726" s="25"/>
      <c r="H3726" s="31"/>
      <c r="I3726" s="30"/>
      <c r="M3726" s="25"/>
      <c r="N3726" s="31"/>
      <c r="O3726" s="30"/>
      <c r="V3726" s="12"/>
      <c r="W3726" s="12"/>
      <c r="X3726" s="14"/>
      <c r="AB3726" s="25"/>
      <c r="AC3726" s="12"/>
      <c r="AD3726" s="12"/>
      <c r="AK3726" s="12"/>
      <c r="AL3726" s="30"/>
      <c r="AM3726" s="32"/>
      <c r="AQ3726" s="12"/>
      <c r="AR3726" s="12"/>
      <c r="AS3726" s="12"/>
      <c r="AZ3726" s="49"/>
      <c r="BA3726" s="30"/>
      <c r="BB3726" s="12"/>
      <c r="BF3726" s="12"/>
      <c r="BG3726" s="12"/>
      <c r="BH3726" s="12"/>
      <c r="BO3726" s="7"/>
      <c r="BP3726" s="7"/>
      <c r="BQ3726" s="7"/>
      <c r="BU3726" s="7"/>
      <c r="BV3726" s="7"/>
      <c r="BW3726" s="7"/>
      <c r="CD3726" s="7"/>
      <c r="CE3726" s="7"/>
      <c r="CF3726" s="7"/>
      <c r="CJ3726" s="7"/>
      <c r="CK3726" s="7"/>
      <c r="CL3726" s="7"/>
    </row>
    <row r="3727" spans="1:90">
      <c r="A3727" s="11"/>
      <c r="B3727" s="373"/>
      <c r="C3727" s="373"/>
      <c r="D3727" s="373"/>
      <c r="E3727" s="13"/>
      <c r="F3727" s="11"/>
      <c r="G3727" s="25"/>
      <c r="H3727" s="31"/>
      <c r="I3727" s="30"/>
      <c r="M3727" s="25"/>
      <c r="N3727" s="31"/>
      <c r="O3727" s="30"/>
      <c r="V3727" s="12"/>
      <c r="W3727" s="12"/>
      <c r="X3727" s="14"/>
      <c r="AB3727" s="25"/>
      <c r="AC3727" s="12"/>
      <c r="AD3727" s="12"/>
      <c r="AK3727" s="12"/>
      <c r="AL3727" s="30"/>
      <c r="AM3727" s="32"/>
      <c r="AQ3727" s="12"/>
      <c r="AR3727" s="12"/>
      <c r="AS3727" s="12"/>
      <c r="AZ3727" s="49"/>
      <c r="BA3727" s="30"/>
      <c r="BB3727" s="12"/>
      <c r="BF3727" s="12"/>
      <c r="BG3727" s="12"/>
      <c r="BH3727" s="12"/>
      <c r="BO3727" s="7"/>
      <c r="BP3727" s="7"/>
      <c r="BQ3727" s="7"/>
      <c r="BU3727" s="7"/>
      <c r="BV3727" s="7"/>
      <c r="BW3727" s="7"/>
      <c r="CD3727" s="7"/>
      <c r="CE3727" s="7"/>
      <c r="CF3727" s="7"/>
      <c r="CJ3727" s="7"/>
      <c r="CK3727" s="7"/>
      <c r="CL3727" s="7"/>
    </row>
    <row r="3728" spans="1:90">
      <c r="A3728" s="11"/>
      <c r="B3728" s="373"/>
      <c r="C3728" s="373"/>
      <c r="D3728" s="373"/>
      <c r="E3728" s="13"/>
      <c r="F3728" s="11"/>
      <c r="G3728" s="25"/>
      <c r="H3728" s="31"/>
      <c r="I3728" s="30"/>
      <c r="M3728" s="25"/>
      <c r="N3728" s="31"/>
      <c r="O3728" s="30"/>
      <c r="V3728" s="12"/>
      <c r="W3728" s="12"/>
      <c r="X3728" s="14"/>
      <c r="AB3728" s="25"/>
      <c r="AC3728" s="12"/>
      <c r="AD3728" s="12"/>
      <c r="AK3728" s="12"/>
      <c r="AL3728" s="30"/>
      <c r="AM3728" s="32"/>
      <c r="AQ3728" s="12"/>
      <c r="AR3728" s="12"/>
      <c r="AS3728" s="12"/>
      <c r="AZ3728" s="49"/>
      <c r="BA3728" s="30"/>
      <c r="BB3728" s="12"/>
      <c r="BF3728" s="12"/>
      <c r="BG3728" s="12"/>
      <c r="BH3728" s="12"/>
      <c r="BO3728" s="7"/>
      <c r="BP3728" s="7"/>
      <c r="BQ3728" s="7"/>
      <c r="BU3728" s="7"/>
      <c r="BV3728" s="7"/>
      <c r="BW3728" s="7"/>
      <c r="CD3728" s="7"/>
      <c r="CE3728" s="7"/>
      <c r="CF3728" s="7"/>
      <c r="CJ3728" s="7"/>
      <c r="CK3728" s="7"/>
      <c r="CL3728" s="7"/>
    </row>
    <row r="3729" spans="1:90">
      <c r="A3729" s="11"/>
      <c r="B3729" s="373"/>
      <c r="C3729" s="373"/>
      <c r="D3729" s="373"/>
      <c r="E3729" s="13"/>
      <c r="F3729" s="11"/>
      <c r="G3729" s="25"/>
      <c r="H3729" s="31"/>
      <c r="I3729" s="30"/>
      <c r="M3729" s="25"/>
      <c r="N3729" s="31"/>
      <c r="O3729" s="30"/>
      <c r="V3729" s="12"/>
      <c r="W3729" s="12"/>
      <c r="X3729" s="14"/>
      <c r="AB3729" s="25"/>
      <c r="AC3729" s="12"/>
      <c r="AD3729" s="12"/>
      <c r="AK3729" s="12"/>
      <c r="AL3729" s="30"/>
      <c r="AM3729" s="32"/>
      <c r="AQ3729" s="12"/>
      <c r="AR3729" s="12"/>
      <c r="AS3729" s="12"/>
      <c r="AZ3729" s="49"/>
      <c r="BA3729" s="30"/>
      <c r="BB3729" s="12"/>
      <c r="BF3729" s="12"/>
      <c r="BG3729" s="12"/>
      <c r="BH3729" s="12"/>
      <c r="BO3729" s="7"/>
      <c r="BP3729" s="7"/>
      <c r="BQ3729" s="7"/>
      <c r="BU3729" s="7"/>
      <c r="BV3729" s="7"/>
      <c r="BW3729" s="7"/>
      <c r="CD3729" s="7"/>
      <c r="CE3729" s="7"/>
      <c r="CF3729" s="7"/>
      <c r="CJ3729" s="7"/>
      <c r="CK3729" s="7"/>
      <c r="CL3729" s="7"/>
    </row>
    <row r="3730" spans="1:90">
      <c r="A3730" s="11"/>
      <c r="B3730" s="373"/>
      <c r="C3730" s="373"/>
      <c r="D3730" s="373"/>
      <c r="E3730" s="13"/>
      <c r="F3730" s="11"/>
      <c r="G3730" s="25"/>
      <c r="H3730" s="31"/>
      <c r="I3730" s="30"/>
      <c r="M3730" s="25"/>
      <c r="N3730" s="31"/>
      <c r="O3730" s="30"/>
      <c r="V3730" s="12"/>
      <c r="W3730" s="12"/>
      <c r="X3730" s="14"/>
      <c r="AB3730" s="25"/>
      <c r="AC3730" s="12"/>
      <c r="AD3730" s="12"/>
      <c r="AK3730" s="12"/>
      <c r="AL3730" s="30"/>
      <c r="AM3730" s="32"/>
      <c r="AQ3730" s="12"/>
      <c r="AR3730" s="12"/>
      <c r="AS3730" s="12"/>
      <c r="AZ3730" s="49"/>
      <c r="BA3730" s="30"/>
      <c r="BB3730" s="12"/>
      <c r="BF3730" s="12"/>
      <c r="BG3730" s="12"/>
      <c r="BH3730" s="12"/>
      <c r="BO3730" s="7"/>
      <c r="BP3730" s="7"/>
      <c r="BQ3730" s="7"/>
      <c r="BU3730" s="7"/>
      <c r="BV3730" s="7"/>
      <c r="BW3730" s="7"/>
      <c r="CD3730" s="7"/>
      <c r="CE3730" s="7"/>
      <c r="CF3730" s="7"/>
      <c r="CJ3730" s="7"/>
      <c r="CK3730" s="7"/>
      <c r="CL3730" s="7"/>
    </row>
    <row r="3731" spans="1:90">
      <c r="A3731" s="11"/>
      <c r="B3731" s="373"/>
      <c r="C3731" s="373"/>
      <c r="D3731" s="373"/>
      <c r="E3731" s="13"/>
      <c r="F3731" s="11"/>
      <c r="G3731" s="25"/>
      <c r="H3731" s="31"/>
      <c r="I3731" s="30"/>
      <c r="M3731" s="25"/>
      <c r="N3731" s="31"/>
      <c r="O3731" s="30"/>
      <c r="V3731" s="12"/>
      <c r="W3731" s="12"/>
      <c r="X3731" s="14"/>
      <c r="AB3731" s="25"/>
      <c r="AC3731" s="12"/>
      <c r="AD3731" s="12"/>
      <c r="AK3731" s="12"/>
      <c r="AL3731" s="30"/>
      <c r="AM3731" s="32"/>
      <c r="AQ3731" s="12"/>
      <c r="AR3731" s="12"/>
      <c r="AS3731" s="12"/>
      <c r="AZ3731" s="49"/>
      <c r="BA3731" s="30"/>
      <c r="BB3731" s="12"/>
      <c r="BF3731" s="12"/>
      <c r="BG3731" s="12"/>
      <c r="BH3731" s="12"/>
      <c r="BO3731" s="7"/>
      <c r="BP3731" s="7"/>
      <c r="BQ3731" s="7"/>
      <c r="BU3731" s="7"/>
      <c r="BV3731" s="7"/>
      <c r="BW3731" s="7"/>
      <c r="CD3731" s="7"/>
      <c r="CE3731" s="7"/>
      <c r="CF3731" s="7"/>
      <c r="CJ3731" s="7"/>
      <c r="CK3731" s="7"/>
      <c r="CL3731" s="7"/>
    </row>
    <row r="3732" spans="1:90">
      <c r="A3732" s="11"/>
      <c r="B3732" s="373"/>
      <c r="C3732" s="373"/>
      <c r="D3732" s="373"/>
      <c r="E3732" s="13"/>
      <c r="F3732" s="11"/>
      <c r="G3732" s="25"/>
      <c r="H3732" s="31"/>
      <c r="I3732" s="30"/>
      <c r="M3732" s="25"/>
      <c r="N3732" s="31"/>
      <c r="O3732" s="30"/>
      <c r="V3732" s="12"/>
      <c r="W3732" s="12"/>
      <c r="X3732" s="14"/>
      <c r="AB3732" s="25"/>
      <c r="AC3732" s="12"/>
      <c r="AD3732" s="12"/>
      <c r="AK3732" s="12"/>
      <c r="AL3732" s="30"/>
      <c r="AM3732" s="32"/>
      <c r="AQ3732" s="12"/>
      <c r="AR3732" s="12"/>
      <c r="AS3732" s="12"/>
      <c r="AZ3732" s="49"/>
      <c r="BA3732" s="30"/>
      <c r="BB3732" s="12"/>
      <c r="BF3732" s="12"/>
      <c r="BG3732" s="12"/>
      <c r="BH3732" s="12"/>
      <c r="BO3732" s="7"/>
      <c r="BP3732" s="7"/>
      <c r="BQ3732" s="7"/>
      <c r="BU3732" s="7"/>
      <c r="BV3732" s="7"/>
      <c r="BW3732" s="7"/>
      <c r="CD3732" s="7"/>
      <c r="CE3732" s="7"/>
      <c r="CF3732" s="7"/>
      <c r="CJ3732" s="7"/>
      <c r="CK3732" s="7"/>
      <c r="CL3732" s="7"/>
    </row>
    <row r="3733" spans="1:90">
      <c r="A3733" s="11"/>
      <c r="B3733" s="373"/>
      <c r="C3733" s="373"/>
      <c r="D3733" s="373"/>
      <c r="E3733" s="13"/>
      <c r="F3733" s="11"/>
      <c r="G3733" s="25"/>
      <c r="H3733" s="31"/>
      <c r="I3733" s="30"/>
      <c r="M3733" s="25"/>
      <c r="N3733" s="31"/>
      <c r="O3733" s="30"/>
      <c r="V3733" s="12"/>
      <c r="W3733" s="12"/>
      <c r="X3733" s="14"/>
      <c r="AB3733" s="25"/>
      <c r="AC3733" s="12"/>
      <c r="AD3733" s="12"/>
      <c r="AK3733" s="12"/>
      <c r="AL3733" s="30"/>
      <c r="AM3733" s="32"/>
      <c r="AQ3733" s="12"/>
      <c r="AR3733" s="12"/>
      <c r="AS3733" s="12"/>
      <c r="AZ3733" s="49"/>
      <c r="BA3733" s="30"/>
      <c r="BB3733" s="12"/>
      <c r="BF3733" s="12"/>
      <c r="BG3733" s="12"/>
      <c r="BH3733" s="12"/>
      <c r="BO3733" s="7"/>
      <c r="BP3733" s="7"/>
      <c r="BQ3733" s="7"/>
      <c r="BU3733" s="7"/>
      <c r="BV3733" s="7"/>
      <c r="BW3733" s="7"/>
      <c r="CD3733" s="7"/>
      <c r="CE3733" s="7"/>
      <c r="CF3733" s="7"/>
      <c r="CJ3733" s="7"/>
      <c r="CK3733" s="7"/>
      <c r="CL3733" s="7"/>
    </row>
    <row r="3734" spans="1:90">
      <c r="A3734" s="11"/>
      <c r="B3734" s="373"/>
      <c r="C3734" s="373"/>
      <c r="D3734" s="373"/>
      <c r="E3734" s="13"/>
      <c r="F3734" s="11"/>
      <c r="G3734" s="25"/>
      <c r="H3734" s="31"/>
      <c r="I3734" s="30"/>
      <c r="M3734" s="25"/>
      <c r="N3734" s="31"/>
      <c r="O3734" s="30"/>
      <c r="V3734" s="12"/>
      <c r="W3734" s="12"/>
      <c r="X3734" s="14"/>
      <c r="AB3734" s="25"/>
      <c r="AC3734" s="12"/>
      <c r="AD3734" s="12"/>
      <c r="AK3734" s="12"/>
      <c r="AL3734" s="30"/>
      <c r="AM3734" s="32"/>
      <c r="AQ3734" s="12"/>
      <c r="AR3734" s="12"/>
      <c r="AS3734" s="12"/>
      <c r="AZ3734" s="49"/>
      <c r="BA3734" s="30"/>
      <c r="BB3734" s="12"/>
      <c r="BF3734" s="12"/>
      <c r="BG3734" s="12"/>
      <c r="BH3734" s="12"/>
      <c r="BO3734" s="7"/>
      <c r="BP3734" s="7"/>
      <c r="BQ3734" s="7"/>
      <c r="BU3734" s="7"/>
      <c r="BV3734" s="7"/>
      <c r="BW3734" s="7"/>
      <c r="CD3734" s="7"/>
      <c r="CE3734" s="7"/>
      <c r="CF3734" s="7"/>
      <c r="CJ3734" s="7"/>
      <c r="CK3734" s="7"/>
      <c r="CL3734" s="7"/>
    </row>
    <row r="3735" spans="1:90">
      <c r="A3735" s="11"/>
      <c r="B3735" s="373"/>
      <c r="C3735" s="373"/>
      <c r="D3735" s="373"/>
      <c r="E3735" s="13"/>
      <c r="F3735" s="11"/>
      <c r="G3735" s="25"/>
      <c r="H3735" s="31"/>
      <c r="I3735" s="30"/>
      <c r="M3735" s="25"/>
      <c r="N3735" s="31"/>
      <c r="O3735" s="30"/>
      <c r="V3735" s="12"/>
      <c r="W3735" s="12"/>
      <c r="X3735" s="14"/>
      <c r="AB3735" s="25"/>
      <c r="AC3735" s="12"/>
      <c r="AD3735" s="12"/>
      <c r="AK3735" s="12"/>
      <c r="AL3735" s="30"/>
      <c r="AM3735" s="32"/>
      <c r="AQ3735" s="12"/>
      <c r="AR3735" s="12"/>
      <c r="AS3735" s="12"/>
      <c r="AZ3735" s="49"/>
      <c r="BA3735" s="30"/>
      <c r="BB3735" s="12"/>
      <c r="BF3735" s="12"/>
      <c r="BG3735" s="12"/>
      <c r="BH3735" s="12"/>
      <c r="BO3735" s="7"/>
      <c r="BP3735" s="7"/>
      <c r="BQ3735" s="7"/>
      <c r="BU3735" s="7"/>
      <c r="BV3735" s="7"/>
      <c r="BW3735" s="7"/>
      <c r="CD3735" s="7"/>
      <c r="CE3735" s="7"/>
      <c r="CF3735" s="7"/>
      <c r="CJ3735" s="7"/>
      <c r="CK3735" s="7"/>
      <c r="CL3735" s="7"/>
    </row>
    <row r="3736" spans="1:90">
      <c r="A3736" s="11"/>
      <c r="B3736" s="373"/>
      <c r="C3736" s="373"/>
      <c r="D3736" s="373"/>
      <c r="E3736" s="13"/>
      <c r="F3736" s="11"/>
      <c r="G3736" s="25"/>
      <c r="H3736" s="31"/>
      <c r="I3736" s="30"/>
      <c r="M3736" s="25"/>
      <c r="N3736" s="31"/>
      <c r="O3736" s="30"/>
      <c r="V3736" s="12"/>
      <c r="W3736" s="12"/>
      <c r="X3736" s="14"/>
      <c r="AB3736" s="25"/>
      <c r="AC3736" s="12"/>
      <c r="AD3736" s="12"/>
      <c r="AK3736" s="12"/>
      <c r="AL3736" s="30"/>
      <c r="AM3736" s="32"/>
      <c r="AQ3736" s="12"/>
      <c r="AR3736" s="12"/>
      <c r="AS3736" s="12"/>
      <c r="AZ3736" s="49"/>
      <c r="BA3736" s="30"/>
      <c r="BB3736" s="12"/>
      <c r="BF3736" s="12"/>
      <c r="BG3736" s="12"/>
      <c r="BH3736" s="12"/>
      <c r="BO3736" s="7"/>
      <c r="BP3736" s="7"/>
      <c r="BQ3736" s="7"/>
      <c r="BU3736" s="7"/>
      <c r="BV3736" s="7"/>
      <c r="BW3736" s="7"/>
      <c r="CD3736" s="7"/>
      <c r="CE3736" s="7"/>
      <c r="CF3736" s="7"/>
      <c r="CJ3736" s="7"/>
      <c r="CK3736" s="7"/>
      <c r="CL3736" s="7"/>
    </row>
    <row r="3737" spans="1:90">
      <c r="A3737" s="11"/>
      <c r="B3737" s="373"/>
      <c r="C3737" s="373"/>
      <c r="D3737" s="373"/>
      <c r="E3737" s="13"/>
      <c r="F3737" s="11"/>
      <c r="G3737" s="25"/>
      <c r="H3737" s="31"/>
      <c r="I3737" s="30"/>
      <c r="M3737" s="25"/>
      <c r="N3737" s="31"/>
      <c r="O3737" s="30"/>
      <c r="V3737" s="12"/>
      <c r="W3737" s="12"/>
      <c r="X3737" s="14"/>
      <c r="AB3737" s="25"/>
      <c r="AC3737" s="12"/>
      <c r="AD3737" s="12"/>
      <c r="AK3737" s="12"/>
      <c r="AL3737" s="30"/>
      <c r="AM3737" s="32"/>
      <c r="AQ3737" s="12"/>
      <c r="AR3737" s="12"/>
      <c r="AS3737" s="12"/>
      <c r="AZ3737" s="49"/>
      <c r="BA3737" s="30"/>
      <c r="BB3737" s="12"/>
      <c r="BF3737" s="12"/>
      <c r="BG3737" s="12"/>
      <c r="BH3737" s="12"/>
      <c r="BO3737" s="7"/>
      <c r="BP3737" s="7"/>
      <c r="BQ3737" s="7"/>
      <c r="BU3737" s="7"/>
      <c r="BV3737" s="7"/>
      <c r="BW3737" s="7"/>
      <c r="CD3737" s="7"/>
      <c r="CE3737" s="7"/>
      <c r="CF3737" s="7"/>
      <c r="CJ3737" s="7"/>
      <c r="CK3737" s="7"/>
      <c r="CL3737" s="7"/>
    </row>
    <row r="3738" spans="1:90">
      <c r="A3738" s="11"/>
      <c r="B3738" s="373"/>
      <c r="C3738" s="373"/>
      <c r="D3738" s="373"/>
      <c r="E3738" s="13"/>
      <c r="F3738" s="11"/>
      <c r="G3738" s="25"/>
      <c r="H3738" s="31"/>
      <c r="I3738" s="30"/>
      <c r="M3738" s="25"/>
      <c r="N3738" s="31"/>
      <c r="O3738" s="30"/>
      <c r="V3738" s="12"/>
      <c r="W3738" s="12"/>
      <c r="X3738" s="14"/>
      <c r="AB3738" s="25"/>
      <c r="AC3738" s="12"/>
      <c r="AD3738" s="12"/>
      <c r="AK3738" s="12"/>
      <c r="AL3738" s="30"/>
      <c r="AM3738" s="32"/>
      <c r="AQ3738" s="12"/>
      <c r="AR3738" s="12"/>
      <c r="AS3738" s="12"/>
      <c r="AZ3738" s="49"/>
      <c r="BA3738" s="30"/>
      <c r="BB3738" s="12"/>
      <c r="BF3738" s="12"/>
      <c r="BG3738" s="12"/>
      <c r="BH3738" s="12"/>
      <c r="BO3738" s="7"/>
      <c r="BP3738" s="7"/>
      <c r="BQ3738" s="7"/>
      <c r="BU3738" s="7"/>
      <c r="BV3738" s="7"/>
      <c r="BW3738" s="7"/>
      <c r="CD3738" s="7"/>
      <c r="CE3738" s="7"/>
      <c r="CF3738" s="7"/>
      <c r="CJ3738" s="7"/>
      <c r="CK3738" s="7"/>
      <c r="CL3738" s="7"/>
    </row>
    <row r="3739" spans="1:90">
      <c r="A3739" s="11"/>
      <c r="B3739" s="373"/>
      <c r="C3739" s="373"/>
      <c r="D3739" s="373"/>
      <c r="E3739" s="13"/>
      <c r="F3739" s="11"/>
      <c r="G3739" s="25"/>
      <c r="H3739" s="31"/>
      <c r="I3739" s="30"/>
      <c r="M3739" s="25"/>
      <c r="N3739" s="31"/>
      <c r="O3739" s="30"/>
      <c r="V3739" s="12"/>
      <c r="W3739" s="12"/>
      <c r="X3739" s="14"/>
      <c r="AB3739" s="25"/>
      <c r="AC3739" s="12"/>
      <c r="AD3739" s="12"/>
      <c r="AK3739" s="12"/>
      <c r="AL3739" s="30"/>
      <c r="AM3739" s="32"/>
      <c r="AQ3739" s="12"/>
      <c r="AR3739" s="12"/>
      <c r="AS3739" s="12"/>
      <c r="AZ3739" s="49"/>
      <c r="BA3739" s="30"/>
      <c r="BB3739" s="12"/>
      <c r="BF3739" s="12"/>
      <c r="BG3739" s="12"/>
      <c r="BH3739" s="12"/>
      <c r="BO3739" s="7"/>
      <c r="BP3739" s="7"/>
      <c r="BQ3739" s="7"/>
      <c r="BU3739" s="7"/>
      <c r="BV3739" s="7"/>
      <c r="BW3739" s="7"/>
      <c r="CD3739" s="7"/>
      <c r="CE3739" s="7"/>
      <c r="CF3739" s="7"/>
      <c r="CJ3739" s="7"/>
      <c r="CK3739" s="7"/>
      <c r="CL3739" s="7"/>
    </row>
    <row r="3740" spans="1:90">
      <c r="A3740" s="11"/>
      <c r="B3740" s="373"/>
      <c r="C3740" s="373"/>
      <c r="D3740" s="373"/>
      <c r="E3740" s="13"/>
      <c r="F3740" s="11"/>
      <c r="G3740" s="25"/>
      <c r="H3740" s="31"/>
      <c r="I3740" s="30"/>
      <c r="M3740" s="25"/>
      <c r="N3740" s="31"/>
      <c r="O3740" s="30"/>
      <c r="V3740" s="12"/>
      <c r="W3740" s="12"/>
      <c r="X3740" s="14"/>
      <c r="AB3740" s="25"/>
      <c r="AC3740" s="12"/>
      <c r="AD3740" s="12"/>
      <c r="AK3740" s="12"/>
      <c r="AL3740" s="30"/>
      <c r="AM3740" s="32"/>
      <c r="AQ3740" s="12"/>
      <c r="AR3740" s="12"/>
      <c r="AS3740" s="12"/>
      <c r="AZ3740" s="49"/>
      <c r="BA3740" s="30"/>
      <c r="BB3740" s="12"/>
      <c r="BF3740" s="12"/>
      <c r="BG3740" s="12"/>
      <c r="BH3740" s="12"/>
      <c r="BO3740" s="7"/>
      <c r="BP3740" s="7"/>
      <c r="BQ3740" s="7"/>
      <c r="BU3740" s="7"/>
      <c r="BV3740" s="7"/>
      <c r="BW3740" s="7"/>
      <c r="CD3740" s="7"/>
      <c r="CE3740" s="7"/>
      <c r="CF3740" s="7"/>
      <c r="CJ3740" s="7"/>
      <c r="CK3740" s="7"/>
      <c r="CL3740" s="7"/>
    </row>
    <row r="3741" spans="1:90">
      <c r="A3741" s="11"/>
      <c r="B3741" s="373"/>
      <c r="C3741" s="373"/>
      <c r="D3741" s="373"/>
      <c r="E3741" s="13"/>
      <c r="F3741" s="11"/>
      <c r="G3741" s="25"/>
      <c r="H3741" s="31"/>
      <c r="I3741" s="30"/>
      <c r="M3741" s="25"/>
      <c r="N3741" s="31"/>
      <c r="O3741" s="30"/>
      <c r="V3741" s="12"/>
      <c r="W3741" s="12"/>
      <c r="X3741" s="14"/>
      <c r="AB3741" s="25"/>
      <c r="AC3741" s="12"/>
      <c r="AD3741" s="12"/>
      <c r="AK3741" s="12"/>
      <c r="AL3741" s="30"/>
      <c r="AM3741" s="32"/>
      <c r="AQ3741" s="12"/>
      <c r="AR3741" s="12"/>
      <c r="AS3741" s="12"/>
      <c r="AZ3741" s="49"/>
      <c r="BA3741" s="30"/>
      <c r="BB3741" s="12"/>
      <c r="BF3741" s="12"/>
      <c r="BG3741" s="12"/>
      <c r="BH3741" s="12"/>
      <c r="BO3741" s="7"/>
      <c r="BP3741" s="7"/>
      <c r="BQ3741" s="7"/>
      <c r="BU3741" s="7"/>
      <c r="BV3741" s="7"/>
      <c r="BW3741" s="7"/>
      <c r="CD3741" s="7"/>
      <c r="CE3741" s="7"/>
      <c r="CF3741" s="7"/>
      <c r="CJ3741" s="7"/>
      <c r="CK3741" s="7"/>
      <c r="CL3741" s="7"/>
    </row>
    <row r="3742" spans="1:90">
      <c r="A3742" s="11"/>
      <c r="B3742" s="373"/>
      <c r="C3742" s="373"/>
      <c r="D3742" s="373"/>
      <c r="E3742" s="13"/>
      <c r="F3742" s="11"/>
      <c r="G3742" s="25"/>
      <c r="H3742" s="31"/>
      <c r="I3742" s="30"/>
      <c r="M3742" s="25"/>
      <c r="N3742" s="31"/>
      <c r="O3742" s="30"/>
      <c r="V3742" s="12"/>
      <c r="W3742" s="12"/>
      <c r="X3742" s="14"/>
      <c r="AB3742" s="25"/>
      <c r="AC3742" s="12"/>
      <c r="AD3742" s="12"/>
      <c r="AK3742" s="12"/>
      <c r="AL3742" s="30"/>
      <c r="AM3742" s="32"/>
      <c r="AQ3742" s="12"/>
      <c r="AR3742" s="12"/>
      <c r="AS3742" s="12"/>
      <c r="AZ3742" s="49"/>
      <c r="BA3742" s="30"/>
      <c r="BB3742" s="12"/>
      <c r="BF3742" s="12"/>
      <c r="BG3742" s="12"/>
      <c r="BH3742" s="12"/>
      <c r="BO3742" s="7"/>
      <c r="BP3742" s="7"/>
      <c r="BQ3742" s="7"/>
      <c r="BU3742" s="7"/>
      <c r="BV3742" s="7"/>
      <c r="BW3742" s="7"/>
      <c r="CD3742" s="7"/>
      <c r="CE3742" s="7"/>
      <c r="CF3742" s="7"/>
      <c r="CJ3742" s="7"/>
      <c r="CK3742" s="7"/>
      <c r="CL3742" s="7"/>
    </row>
    <row r="3743" spans="1:90">
      <c r="A3743" s="11"/>
      <c r="B3743" s="373"/>
      <c r="C3743" s="373"/>
      <c r="D3743" s="373"/>
      <c r="E3743" s="13"/>
      <c r="F3743" s="11"/>
      <c r="G3743" s="25"/>
      <c r="H3743" s="31"/>
      <c r="I3743" s="30"/>
      <c r="M3743" s="25"/>
      <c r="N3743" s="31"/>
      <c r="O3743" s="30"/>
      <c r="V3743" s="12"/>
      <c r="W3743" s="12"/>
      <c r="X3743" s="14"/>
      <c r="AB3743" s="25"/>
      <c r="AC3743" s="12"/>
      <c r="AD3743" s="12"/>
      <c r="AK3743" s="12"/>
      <c r="AL3743" s="30"/>
      <c r="AM3743" s="32"/>
      <c r="AQ3743" s="12"/>
      <c r="AR3743" s="12"/>
      <c r="AS3743" s="12"/>
      <c r="AZ3743" s="49"/>
      <c r="BA3743" s="30"/>
      <c r="BB3743" s="12"/>
      <c r="BF3743" s="12"/>
      <c r="BG3743" s="12"/>
      <c r="BH3743" s="12"/>
      <c r="BO3743" s="7"/>
      <c r="BP3743" s="7"/>
      <c r="BQ3743" s="7"/>
      <c r="BU3743" s="7"/>
      <c r="BV3743" s="7"/>
      <c r="BW3743" s="7"/>
      <c r="CD3743" s="7"/>
      <c r="CE3743" s="7"/>
      <c r="CF3743" s="7"/>
      <c r="CJ3743" s="7"/>
      <c r="CK3743" s="7"/>
      <c r="CL3743" s="7"/>
    </row>
    <row r="3744" spans="1:90">
      <c r="A3744" s="11"/>
      <c r="B3744" s="373"/>
      <c r="C3744" s="373"/>
      <c r="D3744" s="373"/>
      <c r="E3744" s="13"/>
      <c r="F3744" s="11"/>
      <c r="G3744" s="25"/>
      <c r="H3744" s="31"/>
      <c r="I3744" s="30"/>
      <c r="M3744" s="25"/>
      <c r="N3744" s="31"/>
      <c r="O3744" s="30"/>
      <c r="V3744" s="12"/>
      <c r="W3744" s="12"/>
      <c r="X3744" s="14"/>
      <c r="AB3744" s="25"/>
      <c r="AC3744" s="12"/>
      <c r="AD3744" s="12"/>
      <c r="AK3744" s="12"/>
      <c r="AL3744" s="30"/>
      <c r="AM3744" s="32"/>
      <c r="AQ3744" s="12"/>
      <c r="AR3744" s="12"/>
      <c r="AS3744" s="12"/>
      <c r="AZ3744" s="49"/>
      <c r="BA3744" s="30"/>
      <c r="BB3744" s="12"/>
      <c r="BF3744" s="12"/>
      <c r="BG3744" s="12"/>
      <c r="BH3744" s="12"/>
      <c r="BO3744" s="7"/>
      <c r="BP3744" s="7"/>
      <c r="BQ3744" s="7"/>
      <c r="BU3744" s="7"/>
      <c r="BV3744" s="7"/>
      <c r="BW3744" s="7"/>
      <c r="CD3744" s="7"/>
      <c r="CE3744" s="7"/>
      <c r="CF3744" s="7"/>
      <c r="CJ3744" s="7"/>
      <c r="CK3744" s="7"/>
      <c r="CL3744" s="7"/>
    </row>
    <row r="3745" spans="1:90">
      <c r="A3745" s="11"/>
      <c r="B3745" s="373"/>
      <c r="C3745" s="373"/>
      <c r="D3745" s="373"/>
      <c r="E3745" s="13"/>
      <c r="F3745" s="11"/>
      <c r="G3745" s="25"/>
      <c r="H3745" s="31"/>
      <c r="I3745" s="30"/>
      <c r="M3745" s="25"/>
      <c r="N3745" s="31"/>
      <c r="O3745" s="30"/>
      <c r="V3745" s="12"/>
      <c r="W3745" s="12"/>
      <c r="X3745" s="14"/>
      <c r="AB3745" s="25"/>
      <c r="AC3745" s="12"/>
      <c r="AD3745" s="12"/>
      <c r="AK3745" s="12"/>
      <c r="AL3745" s="30"/>
      <c r="AM3745" s="32"/>
      <c r="AQ3745" s="12"/>
      <c r="AR3745" s="12"/>
      <c r="AS3745" s="12"/>
      <c r="AZ3745" s="49"/>
      <c r="BA3745" s="30"/>
      <c r="BB3745" s="12"/>
      <c r="BF3745" s="12"/>
      <c r="BG3745" s="12"/>
      <c r="BH3745" s="12"/>
      <c r="BO3745" s="7"/>
      <c r="BP3745" s="7"/>
      <c r="BQ3745" s="7"/>
      <c r="BU3745" s="7"/>
      <c r="BV3745" s="7"/>
      <c r="BW3745" s="7"/>
      <c r="CD3745" s="7"/>
      <c r="CE3745" s="7"/>
      <c r="CF3745" s="7"/>
      <c r="CJ3745" s="7"/>
      <c r="CK3745" s="7"/>
      <c r="CL3745" s="7"/>
    </row>
    <row r="3746" spans="1:90">
      <c r="A3746" s="11"/>
      <c r="B3746" s="373"/>
      <c r="C3746" s="373"/>
      <c r="D3746" s="373"/>
      <c r="E3746" s="13"/>
      <c r="F3746" s="11"/>
      <c r="G3746" s="25"/>
      <c r="H3746" s="31"/>
      <c r="I3746" s="30"/>
      <c r="M3746" s="25"/>
      <c r="N3746" s="31"/>
      <c r="O3746" s="30"/>
      <c r="V3746" s="12"/>
      <c r="W3746" s="12"/>
      <c r="X3746" s="14"/>
      <c r="AB3746" s="25"/>
      <c r="AC3746" s="12"/>
      <c r="AD3746" s="12"/>
      <c r="AK3746" s="12"/>
      <c r="AL3746" s="30"/>
      <c r="AM3746" s="32"/>
      <c r="AQ3746" s="12"/>
      <c r="AR3746" s="12"/>
      <c r="AS3746" s="12"/>
      <c r="AZ3746" s="49"/>
      <c r="BA3746" s="30"/>
      <c r="BB3746" s="12"/>
      <c r="BF3746" s="12"/>
      <c r="BG3746" s="12"/>
      <c r="BH3746" s="12"/>
      <c r="BO3746" s="7"/>
      <c r="BP3746" s="7"/>
      <c r="BQ3746" s="7"/>
      <c r="BU3746" s="7"/>
      <c r="BV3746" s="7"/>
      <c r="BW3746" s="7"/>
      <c r="CD3746" s="7"/>
      <c r="CE3746" s="7"/>
      <c r="CF3746" s="7"/>
      <c r="CJ3746" s="7"/>
      <c r="CK3746" s="7"/>
      <c r="CL3746" s="7"/>
    </row>
    <row r="3747" spans="1:90">
      <c r="A3747" s="11"/>
      <c r="B3747" s="373"/>
      <c r="C3747" s="373"/>
      <c r="D3747" s="373"/>
      <c r="E3747" s="13"/>
      <c r="F3747" s="11"/>
      <c r="G3747" s="25"/>
      <c r="H3747" s="31"/>
      <c r="I3747" s="30"/>
      <c r="M3747" s="25"/>
      <c r="N3747" s="31"/>
      <c r="O3747" s="30"/>
      <c r="V3747" s="12"/>
      <c r="W3747" s="12"/>
      <c r="X3747" s="14"/>
      <c r="AB3747" s="25"/>
      <c r="AC3747" s="12"/>
      <c r="AD3747" s="12"/>
      <c r="AK3747" s="12"/>
      <c r="AL3747" s="30"/>
      <c r="AM3747" s="32"/>
      <c r="AQ3747" s="12"/>
      <c r="AR3747" s="12"/>
      <c r="AS3747" s="12"/>
      <c r="AZ3747" s="49"/>
      <c r="BA3747" s="30"/>
      <c r="BB3747" s="12"/>
      <c r="BF3747" s="12"/>
      <c r="BG3747" s="12"/>
      <c r="BH3747" s="12"/>
      <c r="BO3747" s="7"/>
      <c r="BP3747" s="7"/>
      <c r="BQ3747" s="7"/>
      <c r="BU3747" s="7"/>
      <c r="BV3747" s="7"/>
      <c r="BW3747" s="7"/>
      <c r="CD3747" s="7"/>
      <c r="CE3747" s="7"/>
      <c r="CF3747" s="7"/>
      <c r="CJ3747" s="7"/>
      <c r="CK3747" s="7"/>
      <c r="CL3747" s="7"/>
    </row>
    <row r="3748" spans="1:90">
      <c r="A3748" s="11"/>
      <c r="B3748" s="373"/>
      <c r="C3748" s="373"/>
      <c r="D3748" s="373"/>
      <c r="E3748" s="13"/>
      <c r="F3748" s="11"/>
      <c r="G3748" s="25"/>
      <c r="H3748" s="31"/>
      <c r="I3748" s="30"/>
      <c r="M3748" s="25"/>
      <c r="N3748" s="31"/>
      <c r="O3748" s="30"/>
      <c r="V3748" s="12"/>
      <c r="W3748" s="12"/>
      <c r="X3748" s="14"/>
      <c r="AB3748" s="25"/>
      <c r="AC3748" s="12"/>
      <c r="AD3748" s="12"/>
      <c r="AK3748" s="12"/>
      <c r="AL3748" s="30"/>
      <c r="AM3748" s="32"/>
      <c r="AQ3748" s="12"/>
      <c r="AR3748" s="12"/>
      <c r="AS3748" s="12"/>
      <c r="AZ3748" s="49"/>
      <c r="BA3748" s="30"/>
      <c r="BB3748" s="12"/>
      <c r="BF3748" s="12"/>
      <c r="BG3748" s="12"/>
      <c r="BH3748" s="12"/>
      <c r="BO3748" s="7"/>
      <c r="BP3748" s="7"/>
      <c r="BQ3748" s="7"/>
      <c r="BU3748" s="7"/>
      <c r="BV3748" s="7"/>
      <c r="BW3748" s="7"/>
      <c r="CD3748" s="7"/>
      <c r="CE3748" s="7"/>
      <c r="CF3748" s="7"/>
      <c r="CJ3748" s="7"/>
      <c r="CK3748" s="7"/>
      <c r="CL3748" s="7"/>
    </row>
    <row r="3749" spans="1:90">
      <c r="A3749" s="11"/>
      <c r="B3749" s="373"/>
      <c r="C3749" s="373"/>
      <c r="D3749" s="373"/>
      <c r="E3749" s="13"/>
      <c r="F3749" s="11"/>
      <c r="G3749" s="25"/>
      <c r="H3749" s="31"/>
      <c r="I3749" s="30"/>
      <c r="M3749" s="25"/>
      <c r="N3749" s="31"/>
      <c r="O3749" s="30"/>
      <c r="V3749" s="12"/>
      <c r="W3749" s="12"/>
      <c r="X3749" s="14"/>
      <c r="AB3749" s="25"/>
      <c r="AC3749" s="12"/>
      <c r="AD3749" s="12"/>
      <c r="AK3749" s="12"/>
      <c r="AL3749" s="30"/>
      <c r="AM3749" s="32"/>
      <c r="AQ3749" s="12"/>
      <c r="AR3749" s="12"/>
      <c r="AS3749" s="12"/>
      <c r="AZ3749" s="49"/>
      <c r="BA3749" s="30"/>
      <c r="BB3749" s="12"/>
      <c r="BF3749" s="12"/>
      <c r="BG3749" s="12"/>
      <c r="BH3749" s="12"/>
      <c r="BO3749" s="7"/>
      <c r="BP3749" s="7"/>
      <c r="BQ3749" s="7"/>
      <c r="BU3749" s="7"/>
      <c r="BV3749" s="7"/>
      <c r="BW3749" s="7"/>
      <c r="CD3749" s="7"/>
      <c r="CE3749" s="7"/>
      <c r="CF3749" s="7"/>
      <c r="CJ3749" s="7"/>
      <c r="CK3749" s="7"/>
      <c r="CL3749" s="7"/>
    </row>
    <row r="3750" spans="1:90">
      <c r="A3750" s="11"/>
      <c r="B3750" s="373"/>
      <c r="C3750" s="373"/>
      <c r="D3750" s="373"/>
      <c r="E3750" s="13"/>
      <c r="F3750" s="11"/>
      <c r="G3750" s="25"/>
      <c r="H3750" s="31"/>
      <c r="I3750" s="30"/>
      <c r="M3750" s="25"/>
      <c r="N3750" s="31"/>
      <c r="O3750" s="30"/>
      <c r="V3750" s="12"/>
      <c r="W3750" s="12"/>
      <c r="X3750" s="14"/>
      <c r="AB3750" s="25"/>
      <c r="AC3750" s="12"/>
      <c r="AD3750" s="12"/>
      <c r="AK3750" s="12"/>
      <c r="AL3750" s="30"/>
      <c r="AM3750" s="32"/>
      <c r="AQ3750" s="12"/>
      <c r="AR3750" s="12"/>
      <c r="AS3750" s="12"/>
      <c r="AZ3750" s="49"/>
      <c r="BA3750" s="30"/>
      <c r="BB3750" s="12"/>
      <c r="BF3750" s="12"/>
      <c r="BG3750" s="12"/>
      <c r="BH3750" s="12"/>
      <c r="BO3750" s="7"/>
      <c r="BP3750" s="7"/>
      <c r="BQ3750" s="7"/>
      <c r="BU3750" s="7"/>
      <c r="BV3750" s="7"/>
      <c r="BW3750" s="7"/>
      <c r="CD3750" s="7"/>
      <c r="CE3750" s="7"/>
      <c r="CF3750" s="7"/>
      <c r="CJ3750" s="7"/>
      <c r="CK3750" s="7"/>
      <c r="CL3750" s="7"/>
    </row>
    <row r="3751" spans="1:90">
      <c r="A3751" s="11"/>
      <c r="B3751" s="373"/>
      <c r="C3751" s="373"/>
      <c r="D3751" s="373"/>
      <c r="E3751" s="13"/>
      <c r="F3751" s="11"/>
      <c r="G3751" s="25"/>
      <c r="H3751" s="31"/>
      <c r="I3751" s="30"/>
      <c r="M3751" s="25"/>
      <c r="N3751" s="31"/>
      <c r="O3751" s="30"/>
      <c r="V3751" s="12"/>
      <c r="W3751" s="12"/>
      <c r="X3751" s="14"/>
      <c r="AB3751" s="25"/>
      <c r="AC3751" s="12"/>
      <c r="AD3751" s="12"/>
      <c r="AK3751" s="12"/>
      <c r="AL3751" s="30"/>
      <c r="AM3751" s="32"/>
      <c r="AQ3751" s="12"/>
      <c r="AR3751" s="12"/>
      <c r="AS3751" s="12"/>
      <c r="AZ3751" s="49"/>
      <c r="BA3751" s="30"/>
      <c r="BB3751" s="12"/>
      <c r="BF3751" s="12"/>
      <c r="BG3751" s="12"/>
      <c r="BH3751" s="12"/>
      <c r="BO3751" s="7"/>
      <c r="BP3751" s="7"/>
      <c r="BQ3751" s="7"/>
      <c r="BU3751" s="7"/>
      <c r="BV3751" s="7"/>
      <c r="BW3751" s="7"/>
      <c r="CD3751" s="7"/>
      <c r="CE3751" s="7"/>
      <c r="CF3751" s="7"/>
      <c r="CJ3751" s="7"/>
      <c r="CK3751" s="7"/>
      <c r="CL3751" s="7"/>
    </row>
    <row r="3752" spans="1:90">
      <c r="A3752" s="11"/>
      <c r="B3752" s="373"/>
      <c r="C3752" s="373"/>
      <c r="D3752" s="373"/>
      <c r="E3752" s="13"/>
      <c r="F3752" s="11"/>
      <c r="G3752" s="25"/>
      <c r="H3752" s="31"/>
      <c r="I3752" s="30"/>
      <c r="M3752" s="25"/>
      <c r="N3752" s="31"/>
      <c r="O3752" s="30"/>
      <c r="V3752" s="12"/>
      <c r="W3752" s="12"/>
      <c r="X3752" s="14"/>
      <c r="AB3752" s="25"/>
      <c r="AC3752" s="12"/>
      <c r="AD3752" s="12"/>
      <c r="AK3752" s="12"/>
      <c r="AL3752" s="30"/>
      <c r="AM3752" s="32"/>
      <c r="AQ3752" s="12"/>
      <c r="AR3752" s="12"/>
      <c r="AS3752" s="12"/>
      <c r="AZ3752" s="49"/>
      <c r="BA3752" s="30"/>
      <c r="BB3752" s="12"/>
      <c r="BF3752" s="12"/>
      <c r="BG3752" s="12"/>
      <c r="BH3752" s="12"/>
      <c r="BO3752" s="7"/>
      <c r="BP3752" s="7"/>
      <c r="BQ3752" s="7"/>
      <c r="BU3752" s="7"/>
      <c r="BV3752" s="7"/>
      <c r="BW3752" s="7"/>
      <c r="CD3752" s="7"/>
      <c r="CE3752" s="7"/>
      <c r="CF3752" s="7"/>
      <c r="CJ3752" s="7"/>
      <c r="CK3752" s="7"/>
      <c r="CL3752" s="7"/>
    </row>
    <row r="3753" spans="1:90">
      <c r="A3753" s="11"/>
      <c r="B3753" s="373"/>
      <c r="C3753" s="373"/>
      <c r="D3753" s="373"/>
      <c r="E3753" s="13"/>
      <c r="F3753" s="11"/>
      <c r="G3753" s="25"/>
      <c r="H3753" s="31"/>
      <c r="I3753" s="30"/>
      <c r="M3753" s="25"/>
      <c r="N3753" s="31"/>
      <c r="O3753" s="30"/>
      <c r="V3753" s="12"/>
      <c r="W3753" s="12"/>
      <c r="X3753" s="14"/>
      <c r="AB3753" s="25"/>
      <c r="AC3753" s="12"/>
      <c r="AD3753" s="12"/>
      <c r="AK3753" s="12"/>
      <c r="AL3753" s="30"/>
      <c r="AM3753" s="32"/>
      <c r="AQ3753" s="12"/>
      <c r="AR3753" s="12"/>
      <c r="AS3753" s="12"/>
      <c r="AZ3753" s="49"/>
      <c r="BA3753" s="30"/>
      <c r="BB3753" s="12"/>
      <c r="BF3753" s="12"/>
      <c r="BG3753" s="12"/>
      <c r="BH3753" s="12"/>
      <c r="BO3753" s="7"/>
      <c r="BP3753" s="7"/>
      <c r="BQ3753" s="7"/>
      <c r="BU3753" s="7"/>
      <c r="BV3753" s="7"/>
      <c r="BW3753" s="7"/>
      <c r="CD3753" s="7"/>
      <c r="CE3753" s="7"/>
      <c r="CF3753" s="7"/>
      <c r="CJ3753" s="7"/>
      <c r="CK3753" s="7"/>
      <c r="CL3753" s="7"/>
    </row>
    <row r="3754" spans="1:90">
      <c r="A3754" s="11"/>
      <c r="B3754" s="373"/>
      <c r="C3754" s="373"/>
      <c r="D3754" s="373"/>
      <c r="E3754" s="13"/>
      <c r="F3754" s="11"/>
      <c r="G3754" s="25"/>
      <c r="H3754" s="31"/>
      <c r="I3754" s="30"/>
      <c r="M3754" s="25"/>
      <c r="N3754" s="31"/>
      <c r="O3754" s="30"/>
      <c r="V3754" s="12"/>
      <c r="W3754" s="12"/>
      <c r="X3754" s="14"/>
      <c r="AB3754" s="25"/>
      <c r="AC3754" s="12"/>
      <c r="AD3754" s="12"/>
      <c r="AK3754" s="12"/>
      <c r="AL3754" s="30"/>
      <c r="AM3754" s="32"/>
      <c r="AQ3754" s="12"/>
      <c r="AR3754" s="12"/>
      <c r="AS3754" s="12"/>
      <c r="AZ3754" s="49"/>
      <c r="BA3754" s="30"/>
      <c r="BB3754" s="12"/>
      <c r="BF3754" s="12"/>
      <c r="BG3754" s="12"/>
      <c r="BH3754" s="12"/>
      <c r="BO3754" s="7"/>
      <c r="BP3754" s="7"/>
      <c r="BQ3754" s="7"/>
      <c r="BU3754" s="7"/>
      <c r="BV3754" s="7"/>
      <c r="BW3754" s="7"/>
      <c r="CD3754" s="7"/>
      <c r="CE3754" s="7"/>
      <c r="CF3754" s="7"/>
      <c r="CJ3754" s="7"/>
      <c r="CK3754" s="7"/>
      <c r="CL3754" s="7"/>
    </row>
    <row r="3755" spans="1:90">
      <c r="A3755" s="11"/>
      <c r="B3755" s="373"/>
      <c r="C3755" s="373"/>
      <c r="D3755" s="373"/>
      <c r="E3755" s="13"/>
      <c r="F3755" s="11"/>
      <c r="G3755" s="25"/>
      <c r="H3755" s="31"/>
      <c r="I3755" s="30"/>
      <c r="M3755" s="25"/>
      <c r="N3755" s="31"/>
      <c r="O3755" s="30"/>
      <c r="V3755" s="12"/>
      <c r="W3755" s="12"/>
      <c r="X3755" s="14"/>
      <c r="AB3755" s="25"/>
      <c r="AC3755" s="12"/>
      <c r="AD3755" s="12"/>
      <c r="AK3755" s="12"/>
      <c r="AL3755" s="30"/>
      <c r="AM3755" s="32"/>
      <c r="AQ3755" s="12"/>
      <c r="AR3755" s="12"/>
      <c r="AS3755" s="12"/>
      <c r="AZ3755" s="49"/>
      <c r="BA3755" s="30"/>
      <c r="BB3755" s="12"/>
      <c r="BF3755" s="12"/>
      <c r="BG3755" s="12"/>
      <c r="BH3755" s="12"/>
      <c r="BO3755" s="7"/>
      <c r="BP3755" s="7"/>
      <c r="BQ3755" s="7"/>
      <c r="BU3755" s="7"/>
      <c r="BV3755" s="7"/>
      <c r="BW3755" s="7"/>
      <c r="CD3755" s="7"/>
      <c r="CE3755" s="7"/>
      <c r="CF3755" s="7"/>
      <c r="CJ3755" s="7"/>
      <c r="CK3755" s="7"/>
      <c r="CL3755" s="7"/>
    </row>
    <row r="3756" spans="1:90">
      <c r="A3756" s="11"/>
      <c r="B3756" s="373"/>
      <c r="C3756" s="373"/>
      <c r="D3756" s="373"/>
      <c r="E3756" s="13"/>
      <c r="F3756" s="11"/>
      <c r="G3756" s="25"/>
      <c r="H3756" s="31"/>
      <c r="I3756" s="30"/>
      <c r="M3756" s="25"/>
      <c r="N3756" s="31"/>
      <c r="O3756" s="30"/>
      <c r="V3756" s="12"/>
      <c r="W3756" s="12"/>
      <c r="X3756" s="14"/>
      <c r="AB3756" s="25"/>
      <c r="AC3756" s="12"/>
      <c r="AD3756" s="12"/>
      <c r="AK3756" s="12"/>
      <c r="AL3756" s="30"/>
      <c r="AM3756" s="32"/>
      <c r="AQ3756" s="12"/>
      <c r="AR3756" s="12"/>
      <c r="AS3756" s="12"/>
      <c r="AZ3756" s="49"/>
      <c r="BA3756" s="30"/>
      <c r="BB3756" s="12"/>
      <c r="BF3756" s="12"/>
      <c r="BG3756" s="12"/>
      <c r="BH3756" s="12"/>
      <c r="BO3756" s="7"/>
      <c r="BP3756" s="7"/>
      <c r="BQ3756" s="7"/>
      <c r="BU3756" s="7"/>
      <c r="BV3756" s="7"/>
      <c r="BW3756" s="7"/>
      <c r="CD3756" s="7"/>
      <c r="CE3756" s="7"/>
      <c r="CF3756" s="7"/>
      <c r="CJ3756" s="7"/>
      <c r="CK3756" s="7"/>
      <c r="CL3756" s="7"/>
    </row>
    <row r="3757" spans="1:90">
      <c r="A3757" s="11"/>
      <c r="B3757" s="373"/>
      <c r="C3757" s="373"/>
      <c r="D3757" s="373"/>
      <c r="E3757" s="13"/>
      <c r="F3757" s="11"/>
      <c r="G3757" s="25"/>
      <c r="H3757" s="31"/>
      <c r="I3757" s="30"/>
      <c r="M3757" s="25"/>
      <c r="N3757" s="31"/>
      <c r="O3757" s="30"/>
      <c r="V3757" s="12"/>
      <c r="W3757" s="12"/>
      <c r="X3757" s="14"/>
      <c r="AB3757" s="25"/>
      <c r="AC3757" s="12"/>
      <c r="AD3757" s="12"/>
      <c r="AK3757" s="12"/>
      <c r="AL3757" s="30"/>
      <c r="AM3757" s="32"/>
      <c r="AQ3757" s="12"/>
      <c r="AR3757" s="12"/>
      <c r="AS3757" s="12"/>
      <c r="AZ3757" s="49"/>
      <c r="BA3757" s="30"/>
      <c r="BB3757" s="12"/>
      <c r="BF3757" s="12"/>
      <c r="BG3757" s="12"/>
      <c r="BH3757" s="12"/>
      <c r="BO3757" s="7"/>
      <c r="BP3757" s="7"/>
      <c r="BQ3757" s="7"/>
      <c r="BU3757" s="7"/>
      <c r="BV3757" s="7"/>
      <c r="BW3757" s="7"/>
      <c r="CD3757" s="7"/>
      <c r="CE3757" s="7"/>
      <c r="CF3757" s="7"/>
      <c r="CJ3757" s="7"/>
      <c r="CK3757" s="7"/>
      <c r="CL3757" s="7"/>
    </row>
    <row r="3758" spans="1:90">
      <c r="A3758" s="11"/>
      <c r="B3758" s="373"/>
      <c r="C3758" s="373"/>
      <c r="D3758" s="373"/>
      <c r="E3758" s="13"/>
      <c r="F3758" s="11"/>
      <c r="G3758" s="25"/>
      <c r="H3758" s="31"/>
      <c r="I3758" s="30"/>
      <c r="M3758" s="25"/>
      <c r="N3758" s="31"/>
      <c r="O3758" s="30"/>
      <c r="V3758" s="12"/>
      <c r="W3758" s="12"/>
      <c r="X3758" s="14"/>
      <c r="AB3758" s="25"/>
      <c r="AC3758" s="12"/>
      <c r="AD3758" s="12"/>
      <c r="AK3758" s="12"/>
      <c r="AL3758" s="30"/>
      <c r="AM3758" s="32"/>
      <c r="AQ3758" s="12"/>
      <c r="AR3758" s="12"/>
      <c r="AS3758" s="12"/>
      <c r="AZ3758" s="49"/>
      <c r="BA3758" s="30"/>
      <c r="BB3758" s="12"/>
      <c r="BF3758" s="12"/>
      <c r="BG3758" s="12"/>
      <c r="BH3758" s="12"/>
      <c r="BO3758" s="7"/>
      <c r="BP3758" s="7"/>
      <c r="BQ3758" s="7"/>
      <c r="BU3758" s="7"/>
      <c r="BV3758" s="7"/>
      <c r="BW3758" s="7"/>
      <c r="CD3758" s="7"/>
      <c r="CE3758" s="7"/>
      <c r="CF3758" s="7"/>
      <c r="CJ3758" s="7"/>
      <c r="CK3758" s="7"/>
      <c r="CL3758" s="7"/>
    </row>
    <row r="3759" spans="1:90">
      <c r="A3759" s="11"/>
      <c r="B3759" s="373"/>
      <c r="C3759" s="373"/>
      <c r="D3759" s="373"/>
      <c r="E3759" s="13"/>
      <c r="F3759" s="11"/>
      <c r="G3759" s="25"/>
      <c r="H3759" s="31"/>
      <c r="I3759" s="30"/>
      <c r="M3759" s="25"/>
      <c r="N3759" s="31"/>
      <c r="O3759" s="30"/>
      <c r="V3759" s="12"/>
      <c r="W3759" s="12"/>
      <c r="X3759" s="14"/>
      <c r="AB3759" s="25"/>
      <c r="AC3759" s="12"/>
      <c r="AD3759" s="12"/>
      <c r="AK3759" s="12"/>
      <c r="AL3759" s="30"/>
      <c r="AM3759" s="32"/>
      <c r="AQ3759" s="12"/>
      <c r="AR3759" s="12"/>
      <c r="AS3759" s="12"/>
      <c r="AZ3759" s="49"/>
      <c r="BA3759" s="30"/>
      <c r="BB3759" s="12"/>
      <c r="BF3759" s="12"/>
      <c r="BG3759" s="12"/>
      <c r="BH3759" s="12"/>
      <c r="BO3759" s="7"/>
      <c r="BP3759" s="7"/>
      <c r="BQ3759" s="7"/>
      <c r="BU3759" s="7"/>
      <c r="BV3759" s="7"/>
      <c r="BW3759" s="7"/>
      <c r="CD3759" s="7"/>
      <c r="CE3759" s="7"/>
      <c r="CF3759" s="7"/>
      <c r="CJ3759" s="7"/>
      <c r="CK3759" s="7"/>
      <c r="CL3759" s="7"/>
    </row>
    <row r="3760" spans="1:90">
      <c r="A3760" s="11"/>
      <c r="B3760" s="373"/>
      <c r="C3760" s="373"/>
      <c r="D3760" s="373"/>
      <c r="E3760" s="13"/>
      <c r="F3760" s="11"/>
      <c r="G3760" s="25"/>
      <c r="H3760" s="31"/>
      <c r="I3760" s="30"/>
      <c r="M3760" s="25"/>
      <c r="N3760" s="31"/>
      <c r="O3760" s="30"/>
      <c r="V3760" s="12"/>
      <c r="W3760" s="12"/>
      <c r="X3760" s="14"/>
      <c r="AB3760" s="25"/>
      <c r="AC3760" s="12"/>
      <c r="AD3760" s="12"/>
      <c r="AK3760" s="12"/>
      <c r="AL3760" s="30"/>
      <c r="AM3760" s="32"/>
      <c r="AQ3760" s="12"/>
      <c r="AR3760" s="12"/>
      <c r="AS3760" s="12"/>
      <c r="AZ3760" s="49"/>
      <c r="BA3760" s="30"/>
      <c r="BB3760" s="12"/>
      <c r="BF3760" s="12"/>
      <c r="BG3760" s="12"/>
      <c r="BH3760" s="12"/>
      <c r="BO3760" s="7"/>
      <c r="BP3760" s="7"/>
      <c r="BQ3760" s="7"/>
      <c r="BU3760" s="7"/>
      <c r="BV3760" s="7"/>
      <c r="BW3760" s="7"/>
      <c r="CD3760" s="7"/>
      <c r="CE3760" s="7"/>
      <c r="CF3760" s="7"/>
      <c r="CJ3760" s="7"/>
      <c r="CK3760" s="7"/>
      <c r="CL3760" s="7"/>
    </row>
    <row r="3761" spans="1:90">
      <c r="A3761" s="11"/>
      <c r="B3761" s="373"/>
      <c r="C3761" s="373"/>
      <c r="D3761" s="373"/>
      <c r="E3761" s="13"/>
      <c r="F3761" s="11"/>
      <c r="G3761" s="25"/>
      <c r="H3761" s="31"/>
      <c r="I3761" s="30"/>
      <c r="M3761" s="25"/>
      <c r="N3761" s="31"/>
      <c r="O3761" s="30"/>
      <c r="V3761" s="12"/>
      <c r="W3761" s="12"/>
      <c r="X3761" s="14"/>
      <c r="AB3761" s="25"/>
      <c r="AC3761" s="12"/>
      <c r="AD3761" s="12"/>
      <c r="AK3761" s="12"/>
      <c r="AL3761" s="30"/>
      <c r="AM3761" s="32"/>
      <c r="AQ3761" s="12"/>
      <c r="AR3761" s="12"/>
      <c r="AS3761" s="12"/>
      <c r="AZ3761" s="49"/>
      <c r="BA3761" s="30"/>
      <c r="BB3761" s="12"/>
      <c r="BF3761" s="12"/>
      <c r="BG3761" s="12"/>
      <c r="BH3761" s="12"/>
      <c r="BO3761" s="7"/>
      <c r="BP3761" s="7"/>
      <c r="BQ3761" s="7"/>
      <c r="BU3761" s="7"/>
      <c r="BV3761" s="7"/>
      <c r="BW3761" s="7"/>
      <c r="CD3761" s="7"/>
      <c r="CE3761" s="7"/>
      <c r="CF3761" s="7"/>
      <c r="CJ3761" s="7"/>
      <c r="CK3761" s="7"/>
      <c r="CL3761" s="7"/>
    </row>
    <row r="3762" spans="1:90">
      <c r="A3762" s="11"/>
      <c r="B3762" s="373"/>
      <c r="C3762" s="373"/>
      <c r="D3762" s="373"/>
      <c r="E3762" s="13"/>
      <c r="F3762" s="11"/>
      <c r="G3762" s="25"/>
      <c r="H3762" s="31"/>
      <c r="I3762" s="30"/>
      <c r="M3762" s="25"/>
      <c r="N3762" s="31"/>
      <c r="O3762" s="30"/>
      <c r="V3762" s="12"/>
      <c r="W3762" s="12"/>
      <c r="X3762" s="14"/>
      <c r="AB3762" s="25"/>
      <c r="AC3762" s="12"/>
      <c r="AD3762" s="12"/>
      <c r="AK3762" s="12"/>
      <c r="AL3762" s="30"/>
      <c r="AM3762" s="32"/>
      <c r="AQ3762" s="12"/>
      <c r="AR3762" s="12"/>
      <c r="AS3762" s="12"/>
      <c r="AZ3762" s="49"/>
      <c r="BA3762" s="30"/>
      <c r="BB3762" s="12"/>
      <c r="BF3762" s="12"/>
      <c r="BG3762" s="12"/>
      <c r="BH3762" s="12"/>
      <c r="BO3762" s="7"/>
      <c r="BP3762" s="7"/>
      <c r="BQ3762" s="7"/>
      <c r="BU3762" s="7"/>
      <c r="BV3762" s="7"/>
      <c r="BW3762" s="7"/>
      <c r="CD3762" s="7"/>
      <c r="CE3762" s="7"/>
      <c r="CF3762" s="7"/>
      <c r="CJ3762" s="7"/>
      <c r="CK3762" s="7"/>
      <c r="CL3762" s="7"/>
    </row>
    <row r="3763" spans="1:90">
      <c r="A3763" s="11"/>
      <c r="B3763" s="373"/>
      <c r="C3763" s="373"/>
      <c r="D3763" s="373"/>
      <c r="E3763" s="13"/>
      <c r="F3763" s="11"/>
      <c r="G3763" s="25"/>
      <c r="H3763" s="31"/>
      <c r="I3763" s="30"/>
      <c r="M3763" s="25"/>
      <c r="N3763" s="31"/>
      <c r="O3763" s="30"/>
      <c r="V3763" s="12"/>
      <c r="W3763" s="12"/>
      <c r="X3763" s="14"/>
      <c r="AB3763" s="25"/>
      <c r="AC3763" s="12"/>
      <c r="AD3763" s="12"/>
      <c r="AK3763" s="12"/>
      <c r="AL3763" s="30"/>
      <c r="AM3763" s="32"/>
      <c r="AQ3763" s="12"/>
      <c r="AR3763" s="12"/>
      <c r="AS3763" s="12"/>
      <c r="AZ3763" s="49"/>
      <c r="BA3763" s="30"/>
      <c r="BB3763" s="12"/>
      <c r="BF3763" s="12"/>
      <c r="BG3763" s="12"/>
      <c r="BH3763" s="12"/>
      <c r="BO3763" s="7"/>
      <c r="BP3763" s="7"/>
      <c r="BQ3763" s="7"/>
      <c r="BU3763" s="7"/>
      <c r="BV3763" s="7"/>
      <c r="BW3763" s="7"/>
      <c r="CD3763" s="7"/>
      <c r="CE3763" s="7"/>
      <c r="CF3763" s="7"/>
      <c r="CJ3763" s="7"/>
      <c r="CK3763" s="7"/>
      <c r="CL3763" s="7"/>
    </row>
    <row r="3764" spans="1:90">
      <c r="A3764" s="11"/>
      <c r="B3764" s="373"/>
      <c r="C3764" s="373"/>
      <c r="D3764" s="373"/>
      <c r="E3764" s="13"/>
      <c r="F3764" s="11"/>
      <c r="G3764" s="25"/>
      <c r="H3764" s="31"/>
      <c r="I3764" s="30"/>
      <c r="M3764" s="25"/>
      <c r="N3764" s="31"/>
      <c r="O3764" s="30"/>
      <c r="V3764" s="12"/>
      <c r="W3764" s="12"/>
      <c r="X3764" s="14"/>
      <c r="AB3764" s="25"/>
      <c r="AC3764" s="12"/>
      <c r="AD3764" s="12"/>
      <c r="AK3764" s="12"/>
      <c r="AL3764" s="30"/>
      <c r="AM3764" s="32"/>
      <c r="AQ3764" s="12"/>
      <c r="AR3764" s="12"/>
      <c r="AS3764" s="12"/>
      <c r="AZ3764" s="49"/>
      <c r="BA3764" s="30"/>
      <c r="BB3764" s="12"/>
      <c r="BF3764" s="12"/>
      <c r="BG3764" s="12"/>
      <c r="BH3764" s="12"/>
      <c r="BO3764" s="7"/>
      <c r="BP3764" s="7"/>
      <c r="BQ3764" s="7"/>
      <c r="BU3764" s="7"/>
      <c r="BV3764" s="7"/>
      <c r="BW3764" s="7"/>
      <c r="CD3764" s="7"/>
      <c r="CE3764" s="7"/>
      <c r="CF3764" s="7"/>
      <c r="CJ3764" s="7"/>
      <c r="CK3764" s="7"/>
      <c r="CL3764" s="7"/>
    </row>
    <row r="3765" spans="1:90">
      <c r="A3765" s="11"/>
      <c r="B3765" s="373"/>
      <c r="C3765" s="373"/>
      <c r="D3765" s="373"/>
      <c r="E3765" s="13"/>
      <c r="F3765" s="11"/>
      <c r="G3765" s="25"/>
      <c r="H3765" s="31"/>
      <c r="I3765" s="30"/>
      <c r="M3765" s="25"/>
      <c r="N3765" s="31"/>
      <c r="O3765" s="30"/>
      <c r="V3765" s="12"/>
      <c r="W3765" s="12"/>
      <c r="X3765" s="14"/>
      <c r="AB3765" s="25"/>
      <c r="AC3765" s="12"/>
      <c r="AD3765" s="12"/>
      <c r="AK3765" s="12"/>
      <c r="AL3765" s="30"/>
      <c r="AM3765" s="32"/>
      <c r="AQ3765" s="12"/>
      <c r="AR3765" s="12"/>
      <c r="AS3765" s="12"/>
      <c r="AZ3765" s="49"/>
      <c r="BA3765" s="30"/>
      <c r="BB3765" s="12"/>
      <c r="BF3765" s="12"/>
      <c r="BG3765" s="12"/>
      <c r="BH3765" s="12"/>
      <c r="BO3765" s="7"/>
      <c r="BP3765" s="7"/>
      <c r="BQ3765" s="7"/>
      <c r="BU3765" s="7"/>
      <c r="BV3765" s="7"/>
      <c r="BW3765" s="7"/>
      <c r="CD3765" s="7"/>
      <c r="CE3765" s="7"/>
      <c r="CF3765" s="7"/>
      <c r="CJ3765" s="7"/>
      <c r="CK3765" s="7"/>
      <c r="CL3765" s="7"/>
    </row>
    <row r="3766" spans="1:90">
      <c r="A3766" s="11"/>
      <c r="B3766" s="373"/>
      <c r="C3766" s="373"/>
      <c r="D3766" s="373"/>
      <c r="E3766" s="13"/>
      <c r="F3766" s="11"/>
      <c r="G3766" s="25"/>
      <c r="H3766" s="31"/>
      <c r="I3766" s="30"/>
      <c r="M3766" s="25"/>
      <c r="N3766" s="31"/>
      <c r="O3766" s="30"/>
      <c r="V3766" s="12"/>
      <c r="W3766" s="12"/>
      <c r="X3766" s="14"/>
      <c r="AB3766" s="25"/>
      <c r="AC3766" s="12"/>
      <c r="AD3766" s="12"/>
      <c r="AK3766" s="12"/>
      <c r="AL3766" s="30"/>
      <c r="AM3766" s="32"/>
      <c r="AQ3766" s="12"/>
      <c r="AR3766" s="12"/>
      <c r="AS3766" s="12"/>
      <c r="AZ3766" s="49"/>
      <c r="BA3766" s="30"/>
      <c r="BB3766" s="12"/>
      <c r="BF3766" s="12"/>
      <c r="BG3766" s="12"/>
      <c r="BH3766" s="12"/>
      <c r="BO3766" s="7"/>
      <c r="BP3766" s="7"/>
      <c r="BQ3766" s="7"/>
      <c r="BU3766" s="7"/>
      <c r="BV3766" s="7"/>
      <c r="BW3766" s="7"/>
      <c r="CD3766" s="7"/>
      <c r="CE3766" s="7"/>
      <c r="CF3766" s="7"/>
      <c r="CJ3766" s="7"/>
      <c r="CK3766" s="7"/>
      <c r="CL3766" s="7"/>
    </row>
    <row r="3767" spans="1:90">
      <c r="A3767" s="11"/>
      <c r="B3767" s="373"/>
      <c r="C3767" s="373"/>
      <c r="D3767" s="373"/>
      <c r="E3767" s="13"/>
      <c r="F3767" s="11"/>
      <c r="G3767" s="25"/>
      <c r="H3767" s="31"/>
      <c r="I3767" s="30"/>
      <c r="M3767" s="25"/>
      <c r="N3767" s="31"/>
      <c r="O3767" s="30"/>
      <c r="V3767" s="12"/>
      <c r="W3767" s="12"/>
      <c r="X3767" s="14"/>
      <c r="AB3767" s="25"/>
      <c r="AC3767" s="12"/>
      <c r="AD3767" s="12"/>
      <c r="AK3767" s="12"/>
      <c r="AL3767" s="30"/>
      <c r="AM3767" s="32"/>
      <c r="AQ3767" s="12"/>
      <c r="AR3767" s="12"/>
      <c r="AS3767" s="12"/>
      <c r="AZ3767" s="49"/>
      <c r="BA3767" s="30"/>
      <c r="BB3767" s="12"/>
      <c r="BF3767" s="12"/>
      <c r="BG3767" s="12"/>
      <c r="BH3767" s="12"/>
      <c r="BO3767" s="7"/>
      <c r="BP3767" s="7"/>
      <c r="BQ3767" s="7"/>
      <c r="BU3767" s="7"/>
      <c r="BV3767" s="7"/>
      <c r="BW3767" s="7"/>
      <c r="CD3767" s="7"/>
      <c r="CE3767" s="7"/>
      <c r="CF3767" s="7"/>
      <c r="CJ3767" s="7"/>
      <c r="CK3767" s="7"/>
      <c r="CL3767" s="7"/>
    </row>
    <row r="3768" spans="1:90">
      <c r="A3768" s="11"/>
      <c r="B3768" s="373"/>
      <c r="C3768" s="373"/>
      <c r="D3768" s="373"/>
      <c r="E3768" s="13"/>
      <c r="F3768" s="11"/>
      <c r="G3768" s="25"/>
      <c r="H3768" s="31"/>
      <c r="I3768" s="30"/>
      <c r="M3768" s="25"/>
      <c r="N3768" s="31"/>
      <c r="O3768" s="30"/>
      <c r="V3768" s="12"/>
      <c r="W3768" s="12"/>
      <c r="X3768" s="14"/>
      <c r="AB3768" s="25"/>
      <c r="AC3768" s="12"/>
      <c r="AD3768" s="12"/>
      <c r="AK3768" s="12"/>
      <c r="AL3768" s="30"/>
      <c r="AM3768" s="32"/>
      <c r="AQ3768" s="12"/>
      <c r="AR3768" s="12"/>
      <c r="AS3768" s="12"/>
      <c r="AZ3768" s="49"/>
      <c r="BA3768" s="30"/>
      <c r="BB3768" s="12"/>
      <c r="BF3768" s="12"/>
      <c r="BG3768" s="12"/>
      <c r="BH3768" s="12"/>
      <c r="BO3768" s="7"/>
      <c r="BP3768" s="7"/>
      <c r="BQ3768" s="7"/>
      <c r="BU3768" s="7"/>
      <c r="BV3768" s="7"/>
      <c r="BW3768" s="7"/>
      <c r="CD3768" s="7"/>
      <c r="CE3768" s="7"/>
      <c r="CF3768" s="7"/>
      <c r="CJ3768" s="7"/>
      <c r="CK3768" s="7"/>
      <c r="CL3768" s="7"/>
    </row>
    <row r="3769" spans="1:90">
      <c r="A3769" s="11"/>
      <c r="B3769" s="373"/>
      <c r="C3769" s="373"/>
      <c r="D3769" s="373"/>
      <c r="E3769" s="13"/>
      <c r="F3769" s="11"/>
      <c r="G3769" s="25"/>
      <c r="H3769" s="31"/>
      <c r="I3769" s="30"/>
      <c r="M3769" s="25"/>
      <c r="N3769" s="31"/>
      <c r="O3769" s="30"/>
      <c r="V3769" s="12"/>
      <c r="W3769" s="12"/>
      <c r="X3769" s="14"/>
      <c r="AB3769" s="25"/>
      <c r="AC3769" s="12"/>
      <c r="AD3769" s="12"/>
      <c r="AK3769" s="12"/>
      <c r="AL3769" s="30"/>
      <c r="AM3769" s="32"/>
      <c r="AQ3769" s="12"/>
      <c r="AR3769" s="12"/>
      <c r="AS3769" s="12"/>
      <c r="AZ3769" s="49"/>
      <c r="BA3769" s="30"/>
      <c r="BB3769" s="12"/>
      <c r="BF3769" s="12"/>
      <c r="BG3769" s="12"/>
      <c r="BH3769" s="12"/>
      <c r="BO3769" s="7"/>
      <c r="BP3769" s="7"/>
      <c r="BQ3769" s="7"/>
      <c r="BU3769" s="7"/>
      <c r="BV3769" s="7"/>
      <c r="BW3769" s="7"/>
      <c r="CD3769" s="7"/>
      <c r="CE3769" s="7"/>
      <c r="CF3769" s="7"/>
      <c r="CJ3769" s="7"/>
      <c r="CK3769" s="7"/>
      <c r="CL3769" s="7"/>
    </row>
    <row r="3770" spans="1:90">
      <c r="A3770" s="11"/>
      <c r="B3770" s="373"/>
      <c r="C3770" s="373"/>
      <c r="D3770" s="373"/>
      <c r="E3770" s="13"/>
      <c r="F3770" s="11"/>
      <c r="G3770" s="25"/>
      <c r="H3770" s="31"/>
      <c r="I3770" s="30"/>
      <c r="M3770" s="25"/>
      <c r="N3770" s="31"/>
      <c r="O3770" s="30"/>
      <c r="V3770" s="12"/>
      <c r="W3770" s="12"/>
      <c r="X3770" s="14"/>
      <c r="AB3770" s="25"/>
      <c r="AC3770" s="12"/>
      <c r="AD3770" s="12"/>
      <c r="AK3770" s="12"/>
      <c r="AL3770" s="30"/>
      <c r="AM3770" s="32"/>
      <c r="AQ3770" s="12"/>
      <c r="AR3770" s="12"/>
      <c r="AS3770" s="12"/>
      <c r="AZ3770" s="49"/>
      <c r="BA3770" s="30"/>
      <c r="BB3770" s="12"/>
      <c r="BF3770" s="12"/>
      <c r="BG3770" s="12"/>
      <c r="BH3770" s="12"/>
      <c r="BO3770" s="7"/>
      <c r="BP3770" s="7"/>
      <c r="BQ3770" s="7"/>
      <c r="BU3770" s="7"/>
      <c r="BV3770" s="7"/>
      <c r="BW3770" s="7"/>
      <c r="CD3770" s="7"/>
      <c r="CE3770" s="7"/>
      <c r="CF3770" s="7"/>
      <c r="CJ3770" s="7"/>
      <c r="CK3770" s="7"/>
      <c r="CL3770" s="7"/>
    </row>
    <row r="3771" spans="1:90">
      <c r="A3771" s="11"/>
      <c r="B3771" s="373"/>
      <c r="C3771" s="373"/>
      <c r="D3771" s="373"/>
      <c r="E3771" s="13"/>
      <c r="F3771" s="11"/>
      <c r="G3771" s="25"/>
      <c r="H3771" s="31"/>
      <c r="I3771" s="30"/>
      <c r="M3771" s="25"/>
      <c r="N3771" s="31"/>
      <c r="O3771" s="30"/>
      <c r="V3771" s="12"/>
      <c r="W3771" s="12"/>
      <c r="X3771" s="14"/>
      <c r="AB3771" s="25"/>
      <c r="AC3771" s="12"/>
      <c r="AD3771" s="12"/>
      <c r="AK3771" s="12"/>
      <c r="AL3771" s="30"/>
      <c r="AM3771" s="32"/>
      <c r="AQ3771" s="12"/>
      <c r="AR3771" s="12"/>
      <c r="AS3771" s="12"/>
      <c r="AZ3771" s="49"/>
      <c r="BA3771" s="30"/>
      <c r="BB3771" s="12"/>
      <c r="BF3771" s="12"/>
      <c r="BG3771" s="12"/>
      <c r="BH3771" s="12"/>
      <c r="BO3771" s="7"/>
      <c r="BP3771" s="7"/>
      <c r="BQ3771" s="7"/>
      <c r="BU3771" s="7"/>
      <c r="BV3771" s="7"/>
      <c r="BW3771" s="7"/>
      <c r="CD3771" s="7"/>
      <c r="CE3771" s="7"/>
      <c r="CF3771" s="7"/>
      <c r="CJ3771" s="7"/>
      <c r="CK3771" s="7"/>
      <c r="CL3771" s="7"/>
    </row>
    <row r="3772" spans="1:90">
      <c r="A3772" s="11"/>
      <c r="B3772" s="373"/>
      <c r="C3772" s="373"/>
      <c r="D3772" s="373"/>
      <c r="E3772" s="13"/>
      <c r="F3772" s="11"/>
      <c r="G3772" s="25"/>
      <c r="H3772" s="31"/>
      <c r="I3772" s="30"/>
      <c r="M3772" s="25"/>
      <c r="N3772" s="31"/>
      <c r="O3772" s="30"/>
      <c r="V3772" s="12"/>
      <c r="W3772" s="12"/>
      <c r="X3772" s="14"/>
      <c r="AB3772" s="25"/>
      <c r="AC3772" s="12"/>
      <c r="AD3772" s="12"/>
      <c r="AK3772" s="12"/>
      <c r="AL3772" s="30"/>
      <c r="AM3772" s="32"/>
      <c r="AQ3772" s="12"/>
      <c r="AR3772" s="12"/>
      <c r="AS3772" s="12"/>
      <c r="AZ3772" s="49"/>
      <c r="BA3772" s="30"/>
      <c r="BB3772" s="12"/>
      <c r="BF3772" s="12"/>
      <c r="BG3772" s="12"/>
      <c r="BH3772" s="12"/>
      <c r="BO3772" s="7"/>
      <c r="BP3772" s="7"/>
      <c r="BQ3772" s="7"/>
      <c r="BU3772" s="7"/>
      <c r="BV3772" s="7"/>
      <c r="BW3772" s="7"/>
      <c r="CD3772" s="7"/>
      <c r="CE3772" s="7"/>
      <c r="CF3772" s="7"/>
      <c r="CJ3772" s="7"/>
      <c r="CK3772" s="7"/>
      <c r="CL3772" s="7"/>
    </row>
    <row r="3773" spans="1:90">
      <c r="A3773" s="11"/>
      <c r="B3773" s="373"/>
      <c r="C3773" s="373"/>
      <c r="D3773" s="373"/>
      <c r="E3773" s="13"/>
      <c r="F3773" s="11"/>
      <c r="G3773" s="25"/>
      <c r="H3773" s="31"/>
      <c r="I3773" s="30"/>
      <c r="M3773" s="25"/>
      <c r="N3773" s="31"/>
      <c r="O3773" s="30"/>
      <c r="V3773" s="12"/>
      <c r="W3773" s="12"/>
      <c r="X3773" s="14"/>
      <c r="AB3773" s="25"/>
      <c r="AC3773" s="12"/>
      <c r="AD3773" s="12"/>
      <c r="AK3773" s="12"/>
      <c r="AL3773" s="30"/>
      <c r="AM3773" s="32"/>
      <c r="AQ3773" s="12"/>
      <c r="AR3773" s="12"/>
      <c r="AS3773" s="12"/>
      <c r="AZ3773" s="49"/>
      <c r="BA3773" s="30"/>
      <c r="BB3773" s="12"/>
      <c r="BF3773" s="12"/>
      <c r="BG3773" s="12"/>
      <c r="BH3773" s="12"/>
      <c r="BO3773" s="7"/>
      <c r="BP3773" s="7"/>
      <c r="BQ3773" s="7"/>
      <c r="BU3773" s="7"/>
      <c r="BV3773" s="7"/>
      <c r="BW3773" s="7"/>
      <c r="CD3773" s="7"/>
      <c r="CE3773" s="7"/>
      <c r="CF3773" s="7"/>
      <c r="CJ3773" s="7"/>
      <c r="CK3773" s="7"/>
      <c r="CL3773" s="7"/>
    </row>
    <row r="3774" spans="1:90">
      <c r="A3774" s="11"/>
      <c r="B3774" s="373"/>
      <c r="C3774" s="373"/>
      <c r="D3774" s="373"/>
      <c r="E3774" s="13"/>
      <c r="F3774" s="11"/>
      <c r="G3774" s="25"/>
      <c r="H3774" s="31"/>
      <c r="I3774" s="30"/>
      <c r="M3774" s="25"/>
      <c r="N3774" s="31"/>
      <c r="O3774" s="30"/>
      <c r="V3774" s="12"/>
      <c r="W3774" s="12"/>
      <c r="X3774" s="14"/>
      <c r="AB3774" s="25"/>
      <c r="AC3774" s="12"/>
      <c r="AD3774" s="12"/>
      <c r="AK3774" s="12"/>
      <c r="AL3774" s="30"/>
      <c r="AM3774" s="32"/>
      <c r="AQ3774" s="12"/>
      <c r="AR3774" s="12"/>
      <c r="AS3774" s="12"/>
      <c r="AZ3774" s="49"/>
      <c r="BA3774" s="30"/>
      <c r="BB3774" s="12"/>
      <c r="BF3774" s="12"/>
      <c r="BG3774" s="12"/>
      <c r="BH3774" s="12"/>
      <c r="BO3774" s="7"/>
      <c r="BP3774" s="7"/>
      <c r="BQ3774" s="7"/>
      <c r="BU3774" s="7"/>
      <c r="BV3774" s="7"/>
      <c r="BW3774" s="7"/>
      <c r="CD3774" s="7"/>
      <c r="CE3774" s="7"/>
      <c r="CF3774" s="7"/>
      <c r="CJ3774" s="7"/>
      <c r="CK3774" s="7"/>
      <c r="CL3774" s="7"/>
    </row>
    <row r="3775" spans="1:90">
      <c r="A3775" s="11"/>
      <c r="B3775" s="373"/>
      <c r="C3775" s="373"/>
      <c r="D3775" s="373"/>
      <c r="E3775" s="13"/>
      <c r="F3775" s="11"/>
      <c r="G3775" s="25"/>
      <c r="H3775" s="31"/>
      <c r="I3775" s="30"/>
      <c r="M3775" s="25"/>
      <c r="N3775" s="31"/>
      <c r="O3775" s="30"/>
      <c r="V3775" s="12"/>
      <c r="W3775" s="12"/>
      <c r="X3775" s="14"/>
      <c r="AB3775" s="25"/>
      <c r="AC3775" s="12"/>
      <c r="AD3775" s="12"/>
      <c r="AK3775" s="12"/>
      <c r="AL3775" s="30"/>
      <c r="AM3775" s="32"/>
      <c r="AQ3775" s="12"/>
      <c r="AR3775" s="12"/>
      <c r="AS3775" s="12"/>
      <c r="AZ3775" s="49"/>
      <c r="BA3775" s="30"/>
      <c r="BB3775" s="12"/>
      <c r="BF3775" s="12"/>
      <c r="BG3775" s="12"/>
      <c r="BH3775" s="12"/>
      <c r="BO3775" s="7"/>
      <c r="BP3775" s="7"/>
      <c r="BQ3775" s="7"/>
      <c r="BU3775" s="7"/>
      <c r="BV3775" s="7"/>
      <c r="BW3775" s="7"/>
      <c r="CD3775" s="7"/>
      <c r="CE3775" s="7"/>
      <c r="CF3775" s="7"/>
      <c r="CJ3775" s="7"/>
      <c r="CK3775" s="7"/>
      <c r="CL3775" s="7"/>
    </row>
    <row r="3776" spans="1:90">
      <c r="A3776" s="11"/>
      <c r="B3776" s="373"/>
      <c r="C3776" s="373"/>
      <c r="D3776" s="373"/>
      <c r="E3776" s="13"/>
      <c r="F3776" s="11"/>
      <c r="G3776" s="25"/>
      <c r="H3776" s="31"/>
      <c r="I3776" s="30"/>
      <c r="M3776" s="25"/>
      <c r="N3776" s="31"/>
      <c r="O3776" s="30"/>
      <c r="V3776" s="12"/>
      <c r="W3776" s="12"/>
      <c r="X3776" s="14"/>
      <c r="AB3776" s="25"/>
      <c r="AC3776" s="12"/>
      <c r="AD3776" s="12"/>
      <c r="AK3776" s="12"/>
      <c r="AL3776" s="30"/>
      <c r="AM3776" s="32"/>
      <c r="AQ3776" s="12"/>
      <c r="AR3776" s="12"/>
      <c r="AS3776" s="12"/>
      <c r="AZ3776" s="49"/>
      <c r="BA3776" s="30"/>
      <c r="BB3776" s="12"/>
      <c r="BF3776" s="12"/>
      <c r="BG3776" s="12"/>
      <c r="BH3776" s="12"/>
      <c r="BO3776" s="7"/>
      <c r="BP3776" s="7"/>
      <c r="BQ3776" s="7"/>
      <c r="BU3776" s="7"/>
      <c r="BV3776" s="7"/>
      <c r="BW3776" s="7"/>
      <c r="CD3776" s="7"/>
      <c r="CE3776" s="7"/>
      <c r="CF3776" s="7"/>
      <c r="CJ3776" s="7"/>
      <c r="CK3776" s="7"/>
      <c r="CL3776" s="7"/>
    </row>
    <row r="3777" spans="1:90">
      <c r="A3777" s="11"/>
      <c r="B3777" s="373"/>
      <c r="C3777" s="373"/>
      <c r="D3777" s="373"/>
      <c r="E3777" s="13"/>
      <c r="F3777" s="11"/>
      <c r="G3777" s="25"/>
      <c r="H3777" s="31"/>
      <c r="I3777" s="30"/>
      <c r="M3777" s="25"/>
      <c r="N3777" s="31"/>
      <c r="O3777" s="30"/>
      <c r="V3777" s="12"/>
      <c r="W3777" s="12"/>
      <c r="X3777" s="14"/>
      <c r="AB3777" s="25"/>
      <c r="AC3777" s="12"/>
      <c r="AD3777" s="12"/>
      <c r="AK3777" s="12"/>
      <c r="AL3777" s="30"/>
      <c r="AM3777" s="32"/>
      <c r="AQ3777" s="12"/>
      <c r="AR3777" s="12"/>
      <c r="AS3777" s="12"/>
      <c r="AZ3777" s="49"/>
      <c r="BA3777" s="30"/>
      <c r="BB3777" s="12"/>
      <c r="BF3777" s="12"/>
      <c r="BG3777" s="12"/>
      <c r="BH3777" s="12"/>
      <c r="BO3777" s="7"/>
      <c r="BP3777" s="7"/>
      <c r="BQ3777" s="7"/>
      <c r="BU3777" s="7"/>
      <c r="BV3777" s="7"/>
      <c r="BW3777" s="7"/>
      <c r="CD3777" s="7"/>
      <c r="CE3777" s="7"/>
      <c r="CF3777" s="7"/>
      <c r="CJ3777" s="7"/>
      <c r="CK3777" s="7"/>
      <c r="CL3777" s="7"/>
    </row>
    <row r="3778" spans="1:90">
      <c r="A3778" s="11"/>
      <c r="B3778" s="373"/>
      <c r="C3778" s="373"/>
      <c r="D3778" s="373"/>
      <c r="E3778" s="13"/>
      <c r="F3778" s="11"/>
      <c r="G3778" s="25"/>
      <c r="H3778" s="31"/>
      <c r="I3778" s="30"/>
      <c r="M3778" s="25"/>
      <c r="N3778" s="31"/>
      <c r="O3778" s="30"/>
      <c r="V3778" s="12"/>
      <c r="W3778" s="12"/>
      <c r="X3778" s="14"/>
      <c r="AB3778" s="25"/>
      <c r="AC3778" s="12"/>
      <c r="AD3778" s="12"/>
      <c r="AK3778" s="12"/>
      <c r="AL3778" s="30"/>
      <c r="AM3778" s="32"/>
      <c r="AQ3778" s="12"/>
      <c r="AR3778" s="12"/>
      <c r="AS3778" s="12"/>
      <c r="AZ3778" s="49"/>
      <c r="BA3778" s="30"/>
      <c r="BB3778" s="12"/>
      <c r="BF3778" s="12"/>
      <c r="BG3778" s="12"/>
      <c r="BH3778" s="12"/>
      <c r="BO3778" s="7"/>
      <c r="BP3778" s="7"/>
      <c r="BQ3778" s="7"/>
      <c r="BU3778" s="7"/>
      <c r="BV3778" s="7"/>
      <c r="BW3778" s="7"/>
      <c r="CD3778" s="7"/>
      <c r="CE3778" s="7"/>
      <c r="CF3778" s="7"/>
      <c r="CJ3778" s="7"/>
      <c r="CK3778" s="7"/>
      <c r="CL3778" s="7"/>
    </row>
    <row r="3779" spans="1:90">
      <c r="A3779" s="11"/>
      <c r="B3779" s="373"/>
      <c r="C3779" s="373"/>
      <c r="D3779" s="373"/>
      <c r="E3779" s="13"/>
      <c r="F3779" s="11"/>
      <c r="G3779" s="25"/>
      <c r="H3779" s="31"/>
      <c r="I3779" s="30"/>
      <c r="M3779" s="25"/>
      <c r="N3779" s="31"/>
      <c r="O3779" s="30"/>
      <c r="V3779" s="12"/>
      <c r="W3779" s="12"/>
      <c r="X3779" s="14"/>
      <c r="AB3779" s="25"/>
      <c r="AC3779" s="12"/>
      <c r="AD3779" s="12"/>
      <c r="AK3779" s="12"/>
      <c r="AL3779" s="30"/>
      <c r="AM3779" s="32"/>
      <c r="AQ3779" s="12"/>
      <c r="AR3779" s="12"/>
      <c r="AS3779" s="12"/>
      <c r="AZ3779" s="49"/>
      <c r="BA3779" s="30"/>
      <c r="BB3779" s="12"/>
      <c r="BF3779" s="12"/>
      <c r="BG3779" s="12"/>
      <c r="BH3779" s="12"/>
      <c r="BO3779" s="7"/>
      <c r="BP3779" s="7"/>
      <c r="BQ3779" s="7"/>
      <c r="BU3779" s="7"/>
      <c r="BV3779" s="7"/>
      <c r="BW3779" s="7"/>
      <c r="CD3779" s="7"/>
      <c r="CE3779" s="7"/>
      <c r="CF3779" s="7"/>
      <c r="CJ3779" s="7"/>
      <c r="CK3779" s="7"/>
      <c r="CL3779" s="7"/>
    </row>
    <row r="3780" spans="1:90">
      <c r="A3780" s="11"/>
      <c r="B3780" s="373"/>
      <c r="C3780" s="373"/>
      <c r="D3780" s="373"/>
      <c r="E3780" s="13"/>
      <c r="F3780" s="11"/>
      <c r="G3780" s="25"/>
      <c r="H3780" s="31"/>
      <c r="I3780" s="30"/>
      <c r="M3780" s="25"/>
      <c r="N3780" s="31"/>
      <c r="O3780" s="30"/>
      <c r="V3780" s="12"/>
      <c r="W3780" s="12"/>
      <c r="X3780" s="14"/>
      <c r="AB3780" s="25"/>
      <c r="AC3780" s="12"/>
      <c r="AD3780" s="12"/>
      <c r="AK3780" s="12"/>
      <c r="AL3780" s="30"/>
      <c r="AM3780" s="32"/>
      <c r="AQ3780" s="12"/>
      <c r="AR3780" s="12"/>
      <c r="AS3780" s="12"/>
      <c r="AZ3780" s="49"/>
      <c r="BA3780" s="30"/>
      <c r="BB3780" s="12"/>
      <c r="BF3780" s="12"/>
      <c r="BG3780" s="12"/>
      <c r="BH3780" s="12"/>
      <c r="BO3780" s="7"/>
      <c r="BP3780" s="7"/>
      <c r="BQ3780" s="7"/>
      <c r="BU3780" s="7"/>
      <c r="BV3780" s="7"/>
      <c r="BW3780" s="7"/>
      <c r="CD3780" s="7"/>
      <c r="CE3780" s="7"/>
      <c r="CF3780" s="7"/>
      <c r="CJ3780" s="7"/>
      <c r="CK3780" s="7"/>
      <c r="CL3780" s="7"/>
    </row>
    <row r="3781" spans="1:90">
      <c r="A3781" s="11"/>
      <c r="B3781" s="373"/>
      <c r="C3781" s="373"/>
      <c r="D3781" s="373"/>
      <c r="E3781" s="13"/>
      <c r="F3781" s="11"/>
      <c r="G3781" s="25"/>
      <c r="H3781" s="31"/>
      <c r="I3781" s="30"/>
      <c r="M3781" s="25"/>
      <c r="N3781" s="31"/>
      <c r="O3781" s="30"/>
      <c r="V3781" s="12"/>
      <c r="W3781" s="12"/>
      <c r="X3781" s="14"/>
      <c r="AB3781" s="25"/>
      <c r="AC3781" s="12"/>
      <c r="AD3781" s="12"/>
      <c r="AK3781" s="12"/>
      <c r="AL3781" s="30"/>
      <c r="AM3781" s="32"/>
      <c r="AQ3781" s="12"/>
      <c r="AR3781" s="12"/>
      <c r="AS3781" s="12"/>
      <c r="AZ3781" s="49"/>
      <c r="BA3781" s="30"/>
      <c r="BB3781" s="12"/>
      <c r="BF3781" s="12"/>
      <c r="BG3781" s="12"/>
      <c r="BH3781" s="12"/>
      <c r="BO3781" s="7"/>
      <c r="BP3781" s="7"/>
      <c r="BQ3781" s="7"/>
      <c r="BU3781" s="7"/>
      <c r="BV3781" s="7"/>
      <c r="BW3781" s="7"/>
      <c r="CD3781" s="7"/>
      <c r="CE3781" s="7"/>
      <c r="CF3781" s="7"/>
      <c r="CJ3781" s="7"/>
      <c r="CK3781" s="7"/>
      <c r="CL3781" s="7"/>
    </row>
    <row r="3782" spans="1:90">
      <c r="A3782" s="11"/>
      <c r="B3782" s="373"/>
      <c r="C3782" s="373"/>
      <c r="D3782" s="373"/>
      <c r="E3782" s="13"/>
      <c r="F3782" s="11"/>
      <c r="G3782" s="25"/>
      <c r="H3782" s="31"/>
      <c r="I3782" s="30"/>
      <c r="M3782" s="25"/>
      <c r="N3782" s="31"/>
      <c r="O3782" s="30"/>
      <c r="V3782" s="12"/>
      <c r="W3782" s="12"/>
      <c r="X3782" s="14"/>
      <c r="AB3782" s="25"/>
      <c r="AC3782" s="12"/>
      <c r="AD3782" s="12"/>
      <c r="AK3782" s="12"/>
      <c r="AL3782" s="30"/>
      <c r="AM3782" s="32"/>
      <c r="AQ3782" s="12"/>
      <c r="AR3782" s="12"/>
      <c r="AS3782" s="12"/>
      <c r="AZ3782" s="49"/>
      <c r="BA3782" s="30"/>
      <c r="BB3782" s="12"/>
      <c r="BF3782" s="12"/>
      <c r="BG3782" s="12"/>
      <c r="BH3782" s="12"/>
      <c r="BO3782" s="7"/>
      <c r="BP3782" s="7"/>
      <c r="BQ3782" s="7"/>
      <c r="BU3782" s="7"/>
      <c r="BV3782" s="7"/>
      <c r="BW3782" s="7"/>
      <c r="CD3782" s="7"/>
      <c r="CE3782" s="7"/>
      <c r="CF3782" s="7"/>
      <c r="CJ3782" s="7"/>
      <c r="CK3782" s="7"/>
      <c r="CL3782" s="7"/>
    </row>
    <row r="3783" spans="1:90">
      <c r="A3783" s="11"/>
      <c r="B3783" s="373"/>
      <c r="C3783" s="373"/>
      <c r="D3783" s="373"/>
      <c r="E3783" s="13"/>
      <c r="F3783" s="11"/>
      <c r="G3783" s="25"/>
      <c r="H3783" s="31"/>
      <c r="I3783" s="30"/>
      <c r="M3783" s="25"/>
      <c r="N3783" s="31"/>
      <c r="O3783" s="30"/>
      <c r="V3783" s="12"/>
      <c r="W3783" s="12"/>
      <c r="X3783" s="14"/>
      <c r="AB3783" s="25"/>
      <c r="AC3783" s="12"/>
      <c r="AD3783" s="12"/>
      <c r="AK3783" s="12"/>
      <c r="AL3783" s="30"/>
      <c r="AM3783" s="32"/>
      <c r="AQ3783" s="12"/>
      <c r="AR3783" s="12"/>
      <c r="AS3783" s="12"/>
      <c r="AZ3783" s="49"/>
      <c r="BA3783" s="30"/>
      <c r="BB3783" s="12"/>
      <c r="BF3783" s="12"/>
      <c r="BG3783" s="12"/>
      <c r="BH3783" s="12"/>
      <c r="BO3783" s="7"/>
      <c r="BP3783" s="7"/>
      <c r="BQ3783" s="7"/>
      <c r="BU3783" s="7"/>
      <c r="BV3783" s="7"/>
      <c r="BW3783" s="7"/>
      <c r="CD3783" s="7"/>
      <c r="CE3783" s="7"/>
      <c r="CF3783" s="7"/>
      <c r="CJ3783" s="7"/>
      <c r="CK3783" s="7"/>
      <c r="CL3783" s="7"/>
    </row>
    <row r="3784" spans="1:90">
      <c r="A3784" s="11"/>
      <c r="B3784" s="373"/>
      <c r="C3784" s="373"/>
      <c r="D3784" s="373"/>
      <c r="E3784" s="13"/>
      <c r="F3784" s="11"/>
      <c r="G3784" s="25"/>
      <c r="H3784" s="31"/>
      <c r="I3784" s="30"/>
      <c r="M3784" s="25"/>
      <c r="N3784" s="31"/>
      <c r="O3784" s="30"/>
      <c r="V3784" s="12"/>
      <c r="W3784" s="12"/>
      <c r="X3784" s="14"/>
      <c r="AB3784" s="25"/>
      <c r="AC3784" s="12"/>
      <c r="AD3784" s="12"/>
      <c r="AK3784" s="12"/>
      <c r="AL3784" s="30"/>
      <c r="AM3784" s="32"/>
      <c r="AQ3784" s="12"/>
      <c r="AR3784" s="12"/>
      <c r="AS3784" s="12"/>
      <c r="AZ3784" s="49"/>
      <c r="BA3784" s="30"/>
      <c r="BB3784" s="12"/>
      <c r="BF3784" s="12"/>
      <c r="BG3784" s="12"/>
      <c r="BH3784" s="12"/>
      <c r="BO3784" s="7"/>
      <c r="BP3784" s="7"/>
      <c r="BQ3784" s="7"/>
      <c r="BU3784" s="7"/>
      <c r="BV3784" s="7"/>
      <c r="BW3784" s="7"/>
      <c r="CD3784" s="7"/>
      <c r="CE3784" s="7"/>
      <c r="CF3784" s="7"/>
      <c r="CJ3784" s="7"/>
      <c r="CK3784" s="7"/>
      <c r="CL3784" s="7"/>
    </row>
    <row r="3785" spans="1:90">
      <c r="A3785" s="11"/>
      <c r="B3785" s="373"/>
      <c r="C3785" s="373"/>
      <c r="D3785" s="373"/>
      <c r="E3785" s="13"/>
      <c r="F3785" s="11"/>
      <c r="G3785" s="25"/>
      <c r="H3785" s="31"/>
      <c r="I3785" s="30"/>
      <c r="M3785" s="25"/>
      <c r="N3785" s="31"/>
      <c r="O3785" s="30"/>
      <c r="V3785" s="12"/>
      <c r="W3785" s="12"/>
      <c r="X3785" s="14"/>
      <c r="AB3785" s="25"/>
      <c r="AC3785" s="12"/>
      <c r="AD3785" s="12"/>
      <c r="AK3785" s="12"/>
      <c r="AL3785" s="30"/>
      <c r="AM3785" s="32"/>
      <c r="AQ3785" s="12"/>
      <c r="AR3785" s="12"/>
      <c r="AS3785" s="12"/>
      <c r="AZ3785" s="49"/>
      <c r="BA3785" s="30"/>
      <c r="BB3785" s="12"/>
      <c r="BF3785" s="12"/>
      <c r="BG3785" s="12"/>
      <c r="BH3785" s="12"/>
      <c r="BO3785" s="7"/>
      <c r="BP3785" s="7"/>
      <c r="BQ3785" s="7"/>
      <c r="BU3785" s="7"/>
      <c r="BV3785" s="7"/>
      <c r="BW3785" s="7"/>
      <c r="CD3785" s="7"/>
      <c r="CE3785" s="7"/>
      <c r="CF3785" s="7"/>
      <c r="CJ3785" s="7"/>
      <c r="CK3785" s="7"/>
      <c r="CL3785" s="7"/>
    </row>
    <row r="3786" spans="1:90">
      <c r="A3786" s="11"/>
      <c r="B3786" s="373"/>
      <c r="C3786" s="373"/>
      <c r="D3786" s="373"/>
      <c r="E3786" s="13"/>
      <c r="F3786" s="11"/>
      <c r="G3786" s="25"/>
      <c r="H3786" s="31"/>
      <c r="I3786" s="30"/>
      <c r="M3786" s="25"/>
      <c r="N3786" s="31"/>
      <c r="O3786" s="30"/>
      <c r="V3786" s="12"/>
      <c r="W3786" s="12"/>
      <c r="X3786" s="14"/>
      <c r="AB3786" s="25"/>
      <c r="AC3786" s="12"/>
      <c r="AD3786" s="12"/>
      <c r="AK3786" s="12"/>
      <c r="AL3786" s="30"/>
      <c r="AM3786" s="32"/>
      <c r="AQ3786" s="12"/>
      <c r="AR3786" s="12"/>
      <c r="AS3786" s="12"/>
      <c r="AZ3786" s="49"/>
      <c r="BA3786" s="30"/>
      <c r="BB3786" s="12"/>
      <c r="BF3786" s="12"/>
      <c r="BG3786" s="12"/>
      <c r="BH3786" s="12"/>
      <c r="BO3786" s="7"/>
      <c r="BP3786" s="7"/>
      <c r="BQ3786" s="7"/>
      <c r="BU3786" s="7"/>
      <c r="BV3786" s="7"/>
      <c r="BW3786" s="7"/>
      <c r="CD3786" s="7"/>
      <c r="CE3786" s="7"/>
      <c r="CF3786" s="7"/>
      <c r="CJ3786" s="7"/>
      <c r="CK3786" s="7"/>
      <c r="CL3786" s="7"/>
    </row>
    <row r="3787" spans="1:90">
      <c r="A3787" s="11"/>
      <c r="B3787" s="373"/>
      <c r="C3787" s="373"/>
      <c r="D3787" s="373"/>
      <c r="E3787" s="13"/>
      <c r="F3787" s="11"/>
      <c r="G3787" s="25"/>
      <c r="H3787" s="31"/>
      <c r="I3787" s="30"/>
      <c r="M3787" s="25"/>
      <c r="N3787" s="31"/>
      <c r="O3787" s="30"/>
      <c r="V3787" s="12"/>
      <c r="W3787" s="12"/>
      <c r="X3787" s="14"/>
      <c r="AB3787" s="25"/>
      <c r="AC3787" s="12"/>
      <c r="AD3787" s="12"/>
      <c r="AK3787" s="12"/>
      <c r="AL3787" s="30"/>
      <c r="AM3787" s="32"/>
      <c r="AQ3787" s="12"/>
      <c r="AR3787" s="12"/>
      <c r="AS3787" s="12"/>
      <c r="AZ3787" s="49"/>
      <c r="BA3787" s="30"/>
      <c r="BB3787" s="12"/>
      <c r="BF3787" s="12"/>
      <c r="BG3787" s="12"/>
      <c r="BH3787" s="12"/>
      <c r="BO3787" s="7"/>
      <c r="BP3787" s="7"/>
      <c r="BQ3787" s="7"/>
      <c r="BU3787" s="7"/>
      <c r="BV3787" s="7"/>
      <c r="BW3787" s="7"/>
      <c r="CD3787" s="7"/>
      <c r="CE3787" s="7"/>
      <c r="CF3787" s="7"/>
      <c r="CJ3787" s="7"/>
      <c r="CK3787" s="7"/>
      <c r="CL3787" s="7"/>
    </row>
    <row r="3788" spans="1:90">
      <c r="A3788" s="11"/>
      <c r="B3788" s="373"/>
      <c r="C3788" s="373"/>
      <c r="D3788" s="373"/>
      <c r="E3788" s="13"/>
      <c r="F3788" s="11"/>
      <c r="G3788" s="25"/>
      <c r="H3788" s="31"/>
      <c r="I3788" s="30"/>
      <c r="M3788" s="25"/>
      <c r="N3788" s="31"/>
      <c r="O3788" s="30"/>
      <c r="V3788" s="12"/>
      <c r="W3788" s="12"/>
      <c r="X3788" s="14"/>
      <c r="AB3788" s="25"/>
      <c r="AC3788" s="12"/>
      <c r="AD3788" s="12"/>
      <c r="AK3788" s="12"/>
      <c r="AL3788" s="30"/>
      <c r="AM3788" s="32"/>
      <c r="AQ3788" s="12"/>
      <c r="AR3788" s="12"/>
      <c r="AS3788" s="12"/>
      <c r="AZ3788" s="49"/>
      <c r="BA3788" s="30"/>
      <c r="BB3788" s="12"/>
      <c r="BF3788" s="12"/>
      <c r="BG3788" s="12"/>
      <c r="BH3788" s="12"/>
      <c r="BO3788" s="7"/>
      <c r="BP3788" s="7"/>
      <c r="BQ3788" s="7"/>
      <c r="BU3788" s="7"/>
      <c r="BV3788" s="7"/>
      <c r="BW3788" s="7"/>
      <c r="CD3788" s="7"/>
      <c r="CE3788" s="7"/>
      <c r="CF3788" s="7"/>
      <c r="CJ3788" s="7"/>
      <c r="CK3788" s="7"/>
      <c r="CL3788" s="7"/>
    </row>
    <row r="3789" spans="1:90">
      <c r="A3789" s="11"/>
      <c r="B3789" s="373"/>
      <c r="C3789" s="373"/>
      <c r="D3789" s="373"/>
      <c r="E3789" s="13"/>
      <c r="F3789" s="11"/>
      <c r="G3789" s="25"/>
      <c r="H3789" s="31"/>
      <c r="I3789" s="30"/>
      <c r="M3789" s="25"/>
      <c r="N3789" s="31"/>
      <c r="O3789" s="30"/>
      <c r="V3789" s="12"/>
      <c r="W3789" s="12"/>
      <c r="X3789" s="14"/>
      <c r="AB3789" s="25"/>
      <c r="AC3789" s="12"/>
      <c r="AD3789" s="12"/>
      <c r="AK3789" s="12"/>
      <c r="AL3789" s="30"/>
      <c r="AM3789" s="32"/>
      <c r="AQ3789" s="12"/>
      <c r="AR3789" s="12"/>
      <c r="AS3789" s="12"/>
      <c r="AZ3789" s="49"/>
      <c r="BA3789" s="30"/>
      <c r="BB3789" s="12"/>
      <c r="BF3789" s="12"/>
      <c r="BG3789" s="12"/>
      <c r="BH3789" s="12"/>
      <c r="BO3789" s="7"/>
      <c r="BP3789" s="7"/>
      <c r="BQ3789" s="7"/>
      <c r="BU3789" s="7"/>
      <c r="BV3789" s="7"/>
      <c r="BW3789" s="7"/>
      <c r="CD3789" s="7"/>
      <c r="CE3789" s="7"/>
      <c r="CF3789" s="7"/>
      <c r="CJ3789" s="7"/>
      <c r="CK3789" s="7"/>
      <c r="CL3789" s="7"/>
    </row>
    <row r="3790" spans="1:90">
      <c r="A3790" s="11"/>
      <c r="B3790" s="373"/>
      <c r="C3790" s="373"/>
      <c r="D3790" s="373"/>
      <c r="E3790" s="13"/>
      <c r="F3790" s="11"/>
      <c r="G3790" s="25"/>
      <c r="H3790" s="31"/>
      <c r="I3790" s="30"/>
      <c r="M3790" s="25"/>
      <c r="N3790" s="31"/>
      <c r="O3790" s="30"/>
      <c r="V3790" s="12"/>
      <c r="W3790" s="12"/>
      <c r="X3790" s="14"/>
      <c r="AB3790" s="25"/>
      <c r="AC3790" s="12"/>
      <c r="AD3790" s="12"/>
      <c r="AK3790" s="12"/>
      <c r="AL3790" s="30"/>
      <c r="AM3790" s="32"/>
      <c r="AQ3790" s="12"/>
      <c r="AR3790" s="12"/>
      <c r="AS3790" s="12"/>
      <c r="AZ3790" s="49"/>
      <c r="BA3790" s="30"/>
      <c r="BB3790" s="12"/>
      <c r="BF3790" s="12"/>
      <c r="BG3790" s="12"/>
      <c r="BH3790" s="12"/>
      <c r="BO3790" s="7"/>
      <c r="BP3790" s="7"/>
      <c r="BQ3790" s="7"/>
      <c r="BU3790" s="7"/>
      <c r="BV3790" s="7"/>
      <c r="BW3790" s="7"/>
      <c r="CD3790" s="7"/>
      <c r="CE3790" s="7"/>
      <c r="CF3790" s="7"/>
      <c r="CJ3790" s="7"/>
      <c r="CK3790" s="7"/>
      <c r="CL3790" s="7"/>
    </row>
    <row r="3791" spans="1:90">
      <c r="A3791" s="11"/>
      <c r="B3791" s="373"/>
      <c r="C3791" s="373"/>
      <c r="D3791" s="373"/>
      <c r="E3791" s="13"/>
      <c r="F3791" s="11"/>
      <c r="G3791" s="25"/>
      <c r="H3791" s="31"/>
      <c r="I3791" s="30"/>
      <c r="M3791" s="25"/>
      <c r="N3791" s="31"/>
      <c r="O3791" s="30"/>
      <c r="V3791" s="12"/>
      <c r="W3791" s="12"/>
      <c r="X3791" s="14"/>
      <c r="AB3791" s="25"/>
      <c r="AC3791" s="12"/>
      <c r="AD3791" s="12"/>
      <c r="AK3791" s="12"/>
      <c r="AL3791" s="30"/>
      <c r="AM3791" s="32"/>
      <c r="AQ3791" s="12"/>
      <c r="AR3791" s="12"/>
      <c r="AS3791" s="12"/>
      <c r="AZ3791" s="49"/>
      <c r="BA3791" s="30"/>
      <c r="BB3791" s="12"/>
      <c r="BF3791" s="12"/>
      <c r="BG3791" s="12"/>
      <c r="BH3791" s="12"/>
      <c r="BO3791" s="7"/>
      <c r="BP3791" s="7"/>
      <c r="BQ3791" s="7"/>
      <c r="BU3791" s="7"/>
      <c r="BV3791" s="7"/>
      <c r="BW3791" s="7"/>
      <c r="CD3791" s="7"/>
      <c r="CE3791" s="7"/>
      <c r="CF3791" s="7"/>
      <c r="CJ3791" s="7"/>
      <c r="CK3791" s="7"/>
      <c r="CL3791" s="7"/>
    </row>
    <row r="3792" spans="1:90">
      <c r="A3792" s="11"/>
      <c r="B3792" s="373"/>
      <c r="C3792" s="373"/>
      <c r="D3792" s="373"/>
      <c r="E3792" s="13"/>
      <c r="F3792" s="11"/>
      <c r="G3792" s="25"/>
      <c r="H3792" s="31"/>
      <c r="I3792" s="30"/>
      <c r="M3792" s="25"/>
      <c r="N3792" s="31"/>
      <c r="O3792" s="30"/>
      <c r="V3792" s="12"/>
      <c r="W3792" s="12"/>
      <c r="X3792" s="14"/>
      <c r="AB3792" s="25"/>
      <c r="AC3792" s="12"/>
      <c r="AD3792" s="12"/>
      <c r="AK3792" s="12"/>
      <c r="AL3792" s="30"/>
      <c r="AM3792" s="32"/>
      <c r="AQ3792" s="12"/>
      <c r="AR3792" s="12"/>
      <c r="AS3792" s="12"/>
      <c r="AZ3792" s="49"/>
      <c r="BA3792" s="30"/>
      <c r="BB3792" s="12"/>
      <c r="BF3792" s="12"/>
      <c r="BG3792" s="12"/>
      <c r="BH3792" s="12"/>
      <c r="BO3792" s="7"/>
      <c r="BP3792" s="7"/>
      <c r="BQ3792" s="7"/>
      <c r="BU3792" s="7"/>
      <c r="BV3792" s="7"/>
      <c r="BW3792" s="7"/>
      <c r="CD3792" s="7"/>
      <c r="CE3792" s="7"/>
      <c r="CF3792" s="7"/>
      <c r="CJ3792" s="7"/>
      <c r="CK3792" s="7"/>
      <c r="CL3792" s="7"/>
    </row>
    <row r="3793" spans="1:90">
      <c r="A3793" s="11"/>
      <c r="B3793" s="373"/>
      <c r="C3793" s="373"/>
      <c r="D3793" s="373"/>
      <c r="E3793" s="13"/>
      <c r="F3793" s="11"/>
      <c r="G3793" s="25"/>
      <c r="H3793" s="31"/>
      <c r="I3793" s="30"/>
      <c r="M3793" s="25"/>
      <c r="N3793" s="31"/>
      <c r="O3793" s="30"/>
      <c r="V3793" s="12"/>
      <c r="W3793" s="12"/>
      <c r="X3793" s="14"/>
      <c r="AB3793" s="25"/>
      <c r="AC3793" s="12"/>
      <c r="AD3793" s="12"/>
      <c r="AK3793" s="12"/>
      <c r="AL3793" s="30"/>
      <c r="AM3793" s="32"/>
      <c r="AQ3793" s="12"/>
      <c r="AR3793" s="12"/>
      <c r="AS3793" s="12"/>
      <c r="AZ3793" s="49"/>
      <c r="BA3793" s="30"/>
      <c r="BB3793" s="12"/>
      <c r="BF3793" s="12"/>
      <c r="BG3793" s="12"/>
      <c r="BH3793" s="12"/>
      <c r="BO3793" s="7"/>
      <c r="BP3793" s="7"/>
      <c r="BQ3793" s="7"/>
      <c r="BU3793" s="7"/>
      <c r="BV3793" s="7"/>
      <c r="BW3793" s="7"/>
      <c r="CD3793" s="7"/>
      <c r="CE3793" s="7"/>
      <c r="CF3793" s="7"/>
      <c r="CJ3793" s="7"/>
      <c r="CK3793" s="7"/>
      <c r="CL3793" s="7"/>
    </row>
    <row r="3794" spans="1:90">
      <c r="A3794" s="11"/>
      <c r="B3794" s="373"/>
      <c r="C3794" s="373"/>
      <c r="D3794" s="373"/>
      <c r="E3794" s="13"/>
      <c r="F3794" s="11"/>
      <c r="G3794" s="25"/>
      <c r="H3794" s="31"/>
      <c r="I3794" s="30"/>
      <c r="M3794" s="25"/>
      <c r="N3794" s="31"/>
      <c r="O3794" s="30"/>
      <c r="V3794" s="12"/>
      <c r="W3794" s="12"/>
      <c r="X3794" s="14"/>
      <c r="AB3794" s="25"/>
      <c r="AC3794" s="12"/>
      <c r="AD3794" s="12"/>
      <c r="AK3794" s="12"/>
      <c r="AL3794" s="30"/>
      <c r="AM3794" s="32"/>
      <c r="AQ3794" s="12"/>
      <c r="AR3794" s="12"/>
      <c r="AS3794" s="12"/>
      <c r="AZ3794" s="49"/>
      <c r="BA3794" s="30"/>
      <c r="BB3794" s="12"/>
      <c r="BF3794" s="12"/>
      <c r="BG3794" s="12"/>
      <c r="BH3794" s="12"/>
      <c r="BO3794" s="7"/>
      <c r="BP3794" s="7"/>
      <c r="BQ3794" s="7"/>
      <c r="BU3794" s="7"/>
      <c r="BV3794" s="7"/>
      <c r="BW3794" s="7"/>
      <c r="CD3794" s="7"/>
      <c r="CE3794" s="7"/>
      <c r="CF3794" s="7"/>
      <c r="CJ3794" s="7"/>
      <c r="CK3794" s="7"/>
      <c r="CL3794" s="7"/>
    </row>
    <row r="3795" spans="1:90">
      <c r="A3795" s="11"/>
      <c r="B3795" s="373"/>
      <c r="C3795" s="373"/>
      <c r="D3795" s="373"/>
      <c r="E3795" s="13"/>
      <c r="F3795" s="11"/>
      <c r="G3795" s="25"/>
      <c r="H3795" s="31"/>
      <c r="I3795" s="30"/>
      <c r="M3795" s="25"/>
      <c r="N3795" s="31"/>
      <c r="O3795" s="30"/>
      <c r="V3795" s="12"/>
      <c r="W3795" s="12"/>
      <c r="X3795" s="14"/>
      <c r="AB3795" s="25"/>
      <c r="AC3795" s="12"/>
      <c r="AD3795" s="12"/>
      <c r="AK3795" s="12"/>
      <c r="AL3795" s="30"/>
      <c r="AM3795" s="32"/>
      <c r="AQ3795" s="12"/>
      <c r="AR3795" s="12"/>
      <c r="AS3795" s="12"/>
      <c r="AZ3795" s="49"/>
      <c r="BA3795" s="30"/>
      <c r="BB3795" s="12"/>
      <c r="BF3795" s="12"/>
      <c r="BG3795" s="12"/>
      <c r="BH3795" s="12"/>
      <c r="BO3795" s="7"/>
      <c r="BP3795" s="7"/>
      <c r="BQ3795" s="7"/>
      <c r="BU3795" s="7"/>
      <c r="BV3795" s="7"/>
      <c r="BW3795" s="7"/>
      <c r="CD3795" s="7"/>
      <c r="CE3795" s="7"/>
      <c r="CF3795" s="7"/>
      <c r="CJ3795" s="7"/>
      <c r="CK3795" s="7"/>
      <c r="CL3795" s="7"/>
    </row>
    <row r="3796" spans="1:90">
      <c r="A3796" s="11"/>
      <c r="B3796" s="373"/>
      <c r="C3796" s="373"/>
      <c r="D3796" s="373"/>
      <c r="E3796" s="13"/>
      <c r="F3796" s="11"/>
      <c r="G3796" s="25"/>
      <c r="H3796" s="31"/>
      <c r="I3796" s="30"/>
      <c r="M3796" s="25"/>
      <c r="N3796" s="31"/>
      <c r="O3796" s="30"/>
      <c r="V3796" s="12"/>
      <c r="W3796" s="12"/>
      <c r="X3796" s="14"/>
      <c r="AB3796" s="25"/>
      <c r="AC3796" s="12"/>
      <c r="AD3796" s="12"/>
      <c r="AK3796" s="12"/>
      <c r="AL3796" s="30"/>
      <c r="AM3796" s="32"/>
      <c r="AQ3796" s="12"/>
      <c r="AR3796" s="12"/>
      <c r="AS3796" s="12"/>
      <c r="AZ3796" s="49"/>
      <c r="BA3796" s="30"/>
      <c r="BB3796" s="12"/>
      <c r="BF3796" s="12"/>
      <c r="BG3796" s="12"/>
      <c r="BH3796" s="12"/>
      <c r="BO3796" s="7"/>
      <c r="BP3796" s="7"/>
      <c r="BQ3796" s="7"/>
      <c r="BU3796" s="7"/>
      <c r="BV3796" s="7"/>
      <c r="BW3796" s="7"/>
      <c r="CD3796" s="7"/>
      <c r="CE3796" s="7"/>
      <c r="CF3796" s="7"/>
      <c r="CJ3796" s="7"/>
      <c r="CK3796" s="7"/>
      <c r="CL3796" s="7"/>
    </row>
    <row r="3797" spans="1:90">
      <c r="A3797" s="11"/>
      <c r="B3797" s="373"/>
      <c r="C3797" s="373"/>
      <c r="D3797" s="373"/>
      <c r="E3797" s="13"/>
      <c r="F3797" s="11"/>
      <c r="G3797" s="25"/>
      <c r="H3797" s="31"/>
      <c r="I3797" s="30"/>
      <c r="M3797" s="25"/>
      <c r="N3797" s="31"/>
      <c r="O3797" s="30"/>
      <c r="V3797" s="12"/>
      <c r="W3797" s="12"/>
      <c r="X3797" s="14"/>
      <c r="AB3797" s="25"/>
      <c r="AC3797" s="12"/>
      <c r="AD3797" s="12"/>
      <c r="AK3797" s="12"/>
      <c r="AL3797" s="30"/>
      <c r="AM3797" s="32"/>
      <c r="AQ3797" s="12"/>
      <c r="AR3797" s="12"/>
      <c r="AS3797" s="12"/>
      <c r="AZ3797" s="49"/>
      <c r="BA3797" s="30"/>
      <c r="BB3797" s="12"/>
      <c r="BF3797" s="12"/>
      <c r="BG3797" s="12"/>
      <c r="BH3797" s="12"/>
      <c r="BO3797" s="7"/>
      <c r="BP3797" s="7"/>
      <c r="BQ3797" s="7"/>
      <c r="BU3797" s="7"/>
      <c r="BV3797" s="7"/>
      <c r="BW3797" s="7"/>
      <c r="CD3797" s="7"/>
      <c r="CE3797" s="7"/>
      <c r="CF3797" s="7"/>
      <c r="CJ3797" s="7"/>
      <c r="CK3797" s="7"/>
      <c r="CL3797" s="7"/>
    </row>
    <row r="3798" spans="1:90">
      <c r="A3798" s="11"/>
      <c r="B3798" s="373"/>
      <c r="C3798" s="373"/>
      <c r="D3798" s="373"/>
      <c r="E3798" s="13"/>
      <c r="F3798" s="11"/>
      <c r="G3798" s="25"/>
      <c r="H3798" s="31"/>
      <c r="I3798" s="30"/>
      <c r="M3798" s="25"/>
      <c r="N3798" s="31"/>
      <c r="O3798" s="30"/>
      <c r="V3798" s="12"/>
      <c r="W3798" s="12"/>
      <c r="X3798" s="14"/>
      <c r="AB3798" s="25"/>
      <c r="AC3798" s="12"/>
      <c r="AD3798" s="12"/>
      <c r="AK3798" s="12"/>
      <c r="AL3798" s="30"/>
      <c r="AM3798" s="32"/>
      <c r="AQ3798" s="12"/>
      <c r="AR3798" s="12"/>
      <c r="AS3798" s="12"/>
      <c r="AZ3798" s="49"/>
      <c r="BA3798" s="30"/>
      <c r="BB3798" s="12"/>
      <c r="BF3798" s="12"/>
      <c r="BG3798" s="12"/>
      <c r="BH3798" s="12"/>
      <c r="BO3798" s="7"/>
      <c r="BP3798" s="7"/>
      <c r="BQ3798" s="7"/>
      <c r="BU3798" s="7"/>
      <c r="BV3798" s="7"/>
      <c r="BW3798" s="7"/>
      <c r="CD3798" s="7"/>
      <c r="CE3798" s="7"/>
      <c r="CF3798" s="7"/>
      <c r="CJ3798" s="7"/>
      <c r="CK3798" s="7"/>
      <c r="CL3798" s="7"/>
    </row>
    <row r="3799" spans="1:90">
      <c r="A3799" s="11"/>
      <c r="B3799" s="373"/>
      <c r="C3799" s="373"/>
      <c r="D3799" s="373"/>
      <c r="E3799" s="13"/>
      <c r="F3799" s="11"/>
      <c r="G3799" s="25"/>
      <c r="H3799" s="31"/>
      <c r="I3799" s="30"/>
      <c r="M3799" s="25"/>
      <c r="N3799" s="31"/>
      <c r="O3799" s="30"/>
      <c r="V3799" s="12"/>
      <c r="W3799" s="12"/>
      <c r="X3799" s="14"/>
      <c r="AB3799" s="25"/>
      <c r="AC3799" s="12"/>
      <c r="AD3799" s="12"/>
      <c r="AK3799" s="12"/>
      <c r="AL3799" s="30"/>
      <c r="AM3799" s="32"/>
      <c r="AQ3799" s="12"/>
      <c r="AR3799" s="12"/>
      <c r="AS3799" s="12"/>
      <c r="AZ3799" s="49"/>
      <c r="BA3799" s="30"/>
      <c r="BB3799" s="12"/>
      <c r="BF3799" s="12"/>
      <c r="BG3799" s="12"/>
      <c r="BH3799" s="12"/>
      <c r="BO3799" s="7"/>
      <c r="BP3799" s="7"/>
      <c r="BQ3799" s="7"/>
      <c r="BU3799" s="7"/>
      <c r="BV3799" s="7"/>
      <c r="BW3799" s="7"/>
      <c r="CD3799" s="7"/>
      <c r="CE3799" s="7"/>
      <c r="CF3799" s="7"/>
      <c r="CJ3799" s="7"/>
      <c r="CK3799" s="7"/>
      <c r="CL3799" s="7"/>
    </row>
    <row r="3800" spans="1:90">
      <c r="A3800" s="11"/>
      <c r="B3800" s="373"/>
      <c r="C3800" s="373"/>
      <c r="D3800" s="373"/>
      <c r="E3800" s="13"/>
      <c r="F3800" s="11"/>
      <c r="G3800" s="25"/>
      <c r="H3800" s="31"/>
      <c r="I3800" s="30"/>
      <c r="M3800" s="25"/>
      <c r="N3800" s="31"/>
      <c r="O3800" s="30"/>
      <c r="V3800" s="12"/>
      <c r="W3800" s="12"/>
      <c r="X3800" s="14"/>
      <c r="AB3800" s="25"/>
      <c r="AC3800" s="12"/>
      <c r="AD3800" s="12"/>
      <c r="AK3800" s="12"/>
      <c r="AL3800" s="30"/>
      <c r="AM3800" s="32"/>
      <c r="AQ3800" s="12"/>
      <c r="AR3800" s="12"/>
      <c r="AS3800" s="12"/>
      <c r="AZ3800" s="49"/>
      <c r="BA3800" s="30"/>
      <c r="BB3800" s="12"/>
      <c r="BF3800" s="12"/>
      <c r="BG3800" s="12"/>
      <c r="BH3800" s="12"/>
      <c r="BO3800" s="7"/>
      <c r="BP3800" s="7"/>
      <c r="BQ3800" s="7"/>
      <c r="BU3800" s="7"/>
      <c r="BV3800" s="7"/>
      <c r="BW3800" s="7"/>
      <c r="CD3800" s="7"/>
      <c r="CE3800" s="7"/>
      <c r="CF3800" s="7"/>
      <c r="CJ3800" s="7"/>
      <c r="CK3800" s="7"/>
      <c r="CL3800" s="7"/>
    </row>
    <row r="3801" spans="1:90">
      <c r="A3801" s="11"/>
      <c r="B3801" s="373"/>
      <c r="C3801" s="373"/>
      <c r="D3801" s="373"/>
      <c r="E3801" s="13"/>
      <c r="F3801" s="11"/>
      <c r="G3801" s="25"/>
      <c r="H3801" s="31"/>
      <c r="I3801" s="30"/>
      <c r="M3801" s="25"/>
      <c r="N3801" s="31"/>
      <c r="O3801" s="30"/>
      <c r="V3801" s="12"/>
      <c r="W3801" s="12"/>
      <c r="X3801" s="14"/>
      <c r="AB3801" s="25"/>
      <c r="AC3801" s="12"/>
      <c r="AD3801" s="12"/>
      <c r="AK3801" s="12"/>
      <c r="AL3801" s="30"/>
      <c r="AM3801" s="32"/>
      <c r="AQ3801" s="12"/>
      <c r="AR3801" s="12"/>
      <c r="AS3801" s="12"/>
      <c r="AZ3801" s="49"/>
      <c r="BA3801" s="30"/>
      <c r="BB3801" s="12"/>
      <c r="BF3801" s="12"/>
      <c r="BG3801" s="12"/>
      <c r="BH3801" s="12"/>
      <c r="BO3801" s="7"/>
      <c r="BP3801" s="7"/>
      <c r="BQ3801" s="7"/>
      <c r="BU3801" s="7"/>
      <c r="BV3801" s="7"/>
      <c r="BW3801" s="7"/>
      <c r="CD3801" s="7"/>
      <c r="CE3801" s="7"/>
      <c r="CF3801" s="7"/>
      <c r="CJ3801" s="7"/>
      <c r="CK3801" s="7"/>
      <c r="CL3801" s="7"/>
    </row>
    <row r="3802" spans="1:90">
      <c r="A3802" s="11"/>
      <c r="B3802" s="373"/>
      <c r="C3802" s="373"/>
      <c r="D3802" s="373"/>
      <c r="E3802" s="13"/>
      <c r="F3802" s="11"/>
      <c r="G3802" s="25"/>
      <c r="H3802" s="31"/>
      <c r="I3802" s="30"/>
      <c r="M3802" s="25"/>
      <c r="N3802" s="31"/>
      <c r="O3802" s="30"/>
      <c r="V3802" s="12"/>
      <c r="W3802" s="12"/>
      <c r="X3802" s="14"/>
      <c r="AB3802" s="25"/>
      <c r="AC3802" s="12"/>
      <c r="AD3802" s="12"/>
      <c r="AK3802" s="12"/>
      <c r="AL3802" s="30"/>
      <c r="AM3802" s="32"/>
      <c r="AQ3802" s="12"/>
      <c r="AR3802" s="12"/>
      <c r="AS3802" s="12"/>
      <c r="AZ3802" s="49"/>
      <c r="BA3802" s="30"/>
      <c r="BB3802" s="12"/>
      <c r="BF3802" s="12"/>
      <c r="BG3802" s="12"/>
      <c r="BH3802" s="12"/>
      <c r="BO3802" s="7"/>
      <c r="BP3802" s="7"/>
      <c r="BQ3802" s="7"/>
      <c r="BU3802" s="7"/>
      <c r="BV3802" s="7"/>
      <c r="BW3802" s="7"/>
      <c r="CD3802" s="7"/>
      <c r="CE3802" s="7"/>
      <c r="CF3802" s="7"/>
      <c r="CJ3802" s="7"/>
      <c r="CK3802" s="7"/>
      <c r="CL3802" s="7"/>
    </row>
    <row r="3803" spans="1:90">
      <c r="A3803" s="11"/>
      <c r="B3803" s="373"/>
      <c r="C3803" s="373"/>
      <c r="D3803" s="373"/>
      <c r="E3803" s="13"/>
      <c r="F3803" s="11"/>
      <c r="G3803" s="25"/>
      <c r="H3803" s="31"/>
      <c r="I3803" s="30"/>
      <c r="M3803" s="25"/>
      <c r="N3803" s="31"/>
      <c r="O3803" s="30"/>
      <c r="V3803" s="12"/>
      <c r="W3803" s="12"/>
      <c r="X3803" s="14"/>
      <c r="AB3803" s="25"/>
      <c r="AC3803" s="12"/>
      <c r="AD3803" s="12"/>
      <c r="AK3803" s="12"/>
      <c r="AL3803" s="30"/>
      <c r="AM3803" s="32"/>
      <c r="AQ3803" s="12"/>
      <c r="AR3803" s="12"/>
      <c r="AS3803" s="12"/>
      <c r="AZ3803" s="49"/>
      <c r="BA3803" s="30"/>
      <c r="BB3803" s="12"/>
      <c r="BF3803" s="12"/>
      <c r="BG3803" s="12"/>
      <c r="BH3803" s="12"/>
      <c r="BO3803" s="7"/>
      <c r="BP3803" s="7"/>
      <c r="BQ3803" s="7"/>
      <c r="BU3803" s="7"/>
      <c r="BV3803" s="7"/>
      <c r="BW3803" s="7"/>
      <c r="CD3803" s="7"/>
      <c r="CE3803" s="7"/>
      <c r="CF3803" s="7"/>
      <c r="CJ3803" s="7"/>
      <c r="CK3803" s="7"/>
      <c r="CL3803" s="7"/>
    </row>
    <row r="3804" spans="1:90">
      <c r="A3804" s="11"/>
      <c r="B3804" s="373"/>
      <c r="C3804" s="373"/>
      <c r="D3804" s="373"/>
      <c r="E3804" s="13"/>
      <c r="F3804" s="11"/>
      <c r="G3804" s="25"/>
      <c r="H3804" s="31"/>
      <c r="I3804" s="30"/>
      <c r="M3804" s="25"/>
      <c r="N3804" s="31"/>
      <c r="O3804" s="30"/>
      <c r="V3804" s="12"/>
      <c r="W3804" s="12"/>
      <c r="X3804" s="14"/>
      <c r="AB3804" s="25"/>
      <c r="AC3804" s="12"/>
      <c r="AD3804" s="12"/>
      <c r="AK3804" s="12"/>
      <c r="AL3804" s="30"/>
      <c r="AM3804" s="32"/>
      <c r="AQ3804" s="12"/>
      <c r="AR3804" s="12"/>
      <c r="AS3804" s="12"/>
      <c r="AZ3804" s="49"/>
      <c r="BA3804" s="30"/>
      <c r="BB3804" s="12"/>
      <c r="BF3804" s="12"/>
      <c r="BG3804" s="12"/>
      <c r="BH3804" s="12"/>
      <c r="BO3804" s="7"/>
      <c r="BP3804" s="7"/>
      <c r="BQ3804" s="7"/>
      <c r="BU3804" s="7"/>
      <c r="BV3804" s="7"/>
      <c r="BW3804" s="7"/>
      <c r="CD3804" s="7"/>
      <c r="CE3804" s="7"/>
      <c r="CF3804" s="7"/>
      <c r="CJ3804" s="7"/>
      <c r="CK3804" s="7"/>
      <c r="CL3804" s="7"/>
    </row>
    <row r="3805" spans="1:90">
      <c r="A3805" s="11"/>
      <c r="B3805" s="373"/>
      <c r="C3805" s="373"/>
      <c r="D3805" s="373"/>
      <c r="E3805" s="13"/>
      <c r="F3805" s="11"/>
      <c r="G3805" s="25"/>
      <c r="H3805" s="31"/>
      <c r="I3805" s="30"/>
      <c r="M3805" s="25"/>
      <c r="N3805" s="31"/>
      <c r="O3805" s="30"/>
      <c r="V3805" s="12"/>
      <c r="W3805" s="12"/>
      <c r="X3805" s="14"/>
      <c r="AB3805" s="25"/>
      <c r="AC3805" s="12"/>
      <c r="AD3805" s="12"/>
      <c r="AK3805" s="12"/>
      <c r="AL3805" s="30"/>
      <c r="AM3805" s="32"/>
      <c r="AQ3805" s="12"/>
      <c r="AR3805" s="12"/>
      <c r="AS3805" s="12"/>
      <c r="AZ3805" s="49"/>
      <c r="BA3805" s="30"/>
      <c r="BB3805" s="12"/>
      <c r="BF3805" s="12"/>
      <c r="BG3805" s="12"/>
      <c r="BH3805" s="12"/>
      <c r="BO3805" s="7"/>
      <c r="BP3805" s="7"/>
      <c r="BQ3805" s="7"/>
      <c r="BU3805" s="7"/>
      <c r="BV3805" s="7"/>
      <c r="BW3805" s="7"/>
      <c r="CD3805" s="7"/>
      <c r="CE3805" s="7"/>
      <c r="CF3805" s="7"/>
      <c r="CJ3805" s="7"/>
      <c r="CK3805" s="7"/>
      <c r="CL3805" s="7"/>
    </row>
    <row r="3806" spans="1:90">
      <c r="A3806" s="11"/>
      <c r="B3806" s="373"/>
      <c r="C3806" s="373"/>
      <c r="D3806" s="373"/>
      <c r="E3806" s="13"/>
      <c r="F3806" s="11"/>
      <c r="G3806" s="25"/>
      <c r="H3806" s="31"/>
      <c r="I3806" s="30"/>
      <c r="M3806" s="25"/>
      <c r="N3806" s="31"/>
      <c r="O3806" s="30"/>
      <c r="V3806" s="12"/>
      <c r="W3806" s="12"/>
      <c r="X3806" s="14"/>
      <c r="AB3806" s="25"/>
      <c r="AC3806" s="12"/>
      <c r="AD3806" s="12"/>
      <c r="AK3806" s="12"/>
      <c r="AL3806" s="30"/>
      <c r="AM3806" s="32"/>
      <c r="AQ3806" s="12"/>
      <c r="AR3806" s="12"/>
      <c r="AS3806" s="12"/>
      <c r="AZ3806" s="49"/>
      <c r="BA3806" s="30"/>
      <c r="BB3806" s="12"/>
      <c r="BF3806" s="12"/>
      <c r="BG3806" s="12"/>
      <c r="BH3806" s="12"/>
      <c r="BO3806" s="7"/>
      <c r="BP3806" s="7"/>
      <c r="BQ3806" s="7"/>
      <c r="BU3806" s="7"/>
      <c r="BV3806" s="7"/>
      <c r="BW3806" s="7"/>
      <c r="CD3806" s="7"/>
      <c r="CE3806" s="7"/>
      <c r="CF3806" s="7"/>
      <c r="CJ3806" s="7"/>
      <c r="CK3806" s="7"/>
      <c r="CL3806" s="7"/>
    </row>
    <row r="3807" spans="1:90">
      <c r="A3807" s="11"/>
      <c r="B3807" s="373"/>
      <c r="C3807" s="373"/>
      <c r="D3807" s="373"/>
      <c r="E3807" s="13"/>
      <c r="F3807" s="11"/>
      <c r="G3807" s="25"/>
      <c r="H3807" s="31"/>
      <c r="I3807" s="30"/>
      <c r="M3807" s="25"/>
      <c r="N3807" s="31"/>
      <c r="O3807" s="30"/>
      <c r="V3807" s="12"/>
      <c r="W3807" s="12"/>
      <c r="X3807" s="14"/>
      <c r="AB3807" s="25"/>
      <c r="AC3807" s="12"/>
      <c r="AD3807" s="12"/>
      <c r="AK3807" s="12"/>
      <c r="AL3807" s="30"/>
      <c r="AM3807" s="32"/>
      <c r="AQ3807" s="12"/>
      <c r="AR3807" s="12"/>
      <c r="AS3807" s="12"/>
      <c r="AZ3807" s="49"/>
      <c r="BA3807" s="30"/>
      <c r="BB3807" s="12"/>
      <c r="BF3807" s="12"/>
      <c r="BG3807" s="12"/>
      <c r="BH3807" s="12"/>
      <c r="BO3807" s="7"/>
      <c r="BP3807" s="7"/>
      <c r="BQ3807" s="7"/>
      <c r="BU3807" s="7"/>
      <c r="BV3807" s="7"/>
      <c r="BW3807" s="7"/>
      <c r="CD3807" s="7"/>
      <c r="CE3807" s="7"/>
      <c r="CF3807" s="7"/>
      <c r="CJ3807" s="7"/>
      <c r="CK3807" s="7"/>
      <c r="CL3807" s="7"/>
    </row>
    <row r="3808" spans="1:90">
      <c r="A3808" s="11"/>
      <c r="B3808" s="373"/>
      <c r="C3808" s="373"/>
      <c r="D3808" s="373"/>
      <c r="E3808" s="13"/>
      <c r="F3808" s="11"/>
      <c r="G3808" s="25"/>
      <c r="H3808" s="31"/>
      <c r="I3808" s="30"/>
      <c r="M3808" s="25"/>
      <c r="N3808" s="31"/>
      <c r="O3808" s="30"/>
      <c r="V3808" s="12"/>
      <c r="W3808" s="12"/>
      <c r="X3808" s="14"/>
      <c r="AB3808" s="25"/>
      <c r="AC3808" s="12"/>
      <c r="AD3808" s="12"/>
      <c r="AK3808" s="12"/>
      <c r="AL3808" s="30"/>
      <c r="AM3808" s="32"/>
      <c r="AQ3808" s="12"/>
      <c r="AR3808" s="12"/>
      <c r="AS3808" s="12"/>
      <c r="AZ3808" s="49"/>
      <c r="BA3808" s="30"/>
      <c r="BB3808" s="12"/>
      <c r="BF3808" s="12"/>
      <c r="BG3808" s="12"/>
      <c r="BH3808" s="12"/>
      <c r="BO3808" s="7"/>
      <c r="BP3808" s="7"/>
      <c r="BQ3808" s="7"/>
      <c r="BU3808" s="7"/>
      <c r="BV3808" s="7"/>
      <c r="BW3808" s="7"/>
      <c r="CD3808" s="7"/>
      <c r="CE3808" s="7"/>
      <c r="CF3808" s="7"/>
      <c r="CJ3808" s="7"/>
      <c r="CK3808" s="7"/>
      <c r="CL3808" s="7"/>
    </row>
    <row r="3809" spans="1:90">
      <c r="A3809" s="11"/>
      <c r="B3809" s="373"/>
      <c r="C3809" s="373"/>
      <c r="D3809" s="373"/>
      <c r="E3809" s="13"/>
      <c r="F3809" s="11"/>
      <c r="G3809" s="25"/>
      <c r="H3809" s="31"/>
      <c r="I3809" s="30"/>
      <c r="M3809" s="25"/>
      <c r="N3809" s="31"/>
      <c r="O3809" s="30"/>
      <c r="V3809" s="12"/>
      <c r="W3809" s="12"/>
      <c r="X3809" s="14"/>
      <c r="AB3809" s="25"/>
      <c r="AC3809" s="12"/>
      <c r="AD3809" s="12"/>
      <c r="AK3809" s="12"/>
      <c r="AL3809" s="30"/>
      <c r="AM3809" s="32"/>
      <c r="AQ3809" s="12"/>
      <c r="AR3809" s="12"/>
      <c r="AS3809" s="12"/>
      <c r="AZ3809" s="49"/>
      <c r="BA3809" s="30"/>
      <c r="BB3809" s="12"/>
      <c r="BF3809" s="12"/>
      <c r="BG3809" s="12"/>
      <c r="BH3809" s="12"/>
      <c r="BO3809" s="7"/>
      <c r="BP3809" s="7"/>
      <c r="BQ3809" s="7"/>
      <c r="BU3809" s="7"/>
      <c r="BV3809" s="7"/>
      <c r="BW3809" s="7"/>
      <c r="CD3809" s="7"/>
      <c r="CE3809" s="7"/>
      <c r="CF3809" s="7"/>
      <c r="CJ3809" s="7"/>
      <c r="CK3809" s="7"/>
      <c r="CL3809" s="7"/>
    </row>
    <row r="3810" spans="1:90">
      <c r="A3810" s="11"/>
      <c r="B3810" s="373"/>
      <c r="C3810" s="373"/>
      <c r="D3810" s="373"/>
      <c r="E3810" s="13"/>
      <c r="F3810" s="11"/>
      <c r="G3810" s="25"/>
      <c r="H3810" s="31"/>
      <c r="I3810" s="30"/>
      <c r="M3810" s="25"/>
      <c r="N3810" s="31"/>
      <c r="O3810" s="30"/>
      <c r="V3810" s="12"/>
      <c r="W3810" s="12"/>
      <c r="X3810" s="14"/>
      <c r="AB3810" s="25"/>
      <c r="AC3810" s="12"/>
      <c r="AD3810" s="12"/>
      <c r="AK3810" s="12"/>
      <c r="AL3810" s="30"/>
      <c r="AM3810" s="32"/>
      <c r="AQ3810" s="12"/>
      <c r="AR3810" s="12"/>
      <c r="AS3810" s="12"/>
      <c r="AZ3810" s="49"/>
      <c r="BA3810" s="30"/>
      <c r="BB3810" s="12"/>
      <c r="BF3810" s="12"/>
      <c r="BG3810" s="12"/>
      <c r="BH3810" s="12"/>
      <c r="BO3810" s="7"/>
      <c r="BP3810" s="7"/>
      <c r="BQ3810" s="7"/>
      <c r="BU3810" s="7"/>
      <c r="BV3810" s="7"/>
      <c r="BW3810" s="7"/>
      <c r="CD3810" s="7"/>
      <c r="CE3810" s="7"/>
      <c r="CF3810" s="7"/>
      <c r="CJ3810" s="7"/>
      <c r="CK3810" s="7"/>
      <c r="CL3810" s="7"/>
    </row>
    <row r="3811" spans="1:90">
      <c r="A3811" s="11"/>
      <c r="B3811" s="373"/>
      <c r="C3811" s="373"/>
      <c r="D3811" s="373"/>
      <c r="E3811" s="13"/>
      <c r="F3811" s="11"/>
      <c r="G3811" s="25"/>
      <c r="H3811" s="31"/>
      <c r="I3811" s="30"/>
      <c r="M3811" s="25"/>
      <c r="N3811" s="31"/>
      <c r="O3811" s="30"/>
      <c r="V3811" s="12"/>
      <c r="W3811" s="12"/>
      <c r="X3811" s="14"/>
      <c r="AB3811" s="25"/>
      <c r="AC3811" s="12"/>
      <c r="AD3811" s="12"/>
      <c r="AK3811" s="12"/>
      <c r="AL3811" s="30"/>
      <c r="AM3811" s="32"/>
      <c r="AQ3811" s="12"/>
      <c r="AR3811" s="12"/>
      <c r="AS3811" s="12"/>
      <c r="AZ3811" s="49"/>
      <c r="BA3811" s="30"/>
      <c r="BB3811" s="12"/>
      <c r="BF3811" s="12"/>
      <c r="BG3811" s="12"/>
      <c r="BH3811" s="12"/>
      <c r="BO3811" s="7"/>
      <c r="BP3811" s="7"/>
      <c r="BQ3811" s="7"/>
      <c r="BU3811" s="7"/>
      <c r="BV3811" s="7"/>
      <c r="BW3811" s="7"/>
      <c r="CD3811" s="7"/>
      <c r="CE3811" s="7"/>
      <c r="CF3811" s="7"/>
      <c r="CJ3811" s="7"/>
      <c r="CK3811" s="7"/>
      <c r="CL3811" s="7"/>
    </row>
    <row r="3812" spans="1:90">
      <c r="A3812" s="11"/>
      <c r="B3812" s="373"/>
      <c r="C3812" s="373"/>
      <c r="D3812" s="373"/>
      <c r="E3812" s="13"/>
      <c r="F3812" s="11"/>
      <c r="G3812" s="25"/>
      <c r="H3812" s="31"/>
      <c r="I3812" s="30"/>
      <c r="M3812" s="25"/>
      <c r="N3812" s="31"/>
      <c r="O3812" s="30"/>
      <c r="V3812" s="12"/>
      <c r="W3812" s="12"/>
      <c r="X3812" s="14"/>
      <c r="AB3812" s="25"/>
      <c r="AC3812" s="12"/>
      <c r="AD3812" s="12"/>
      <c r="AK3812" s="12"/>
      <c r="AL3812" s="30"/>
      <c r="AM3812" s="32"/>
      <c r="AQ3812" s="12"/>
      <c r="AR3812" s="12"/>
      <c r="AS3812" s="12"/>
      <c r="AZ3812" s="49"/>
      <c r="BA3812" s="30"/>
      <c r="BB3812" s="12"/>
      <c r="BF3812" s="12"/>
      <c r="BG3812" s="12"/>
      <c r="BH3812" s="12"/>
      <c r="BO3812" s="7"/>
      <c r="BP3812" s="7"/>
      <c r="BQ3812" s="7"/>
      <c r="BU3812" s="7"/>
      <c r="BV3812" s="7"/>
      <c r="BW3812" s="7"/>
      <c r="CD3812" s="7"/>
      <c r="CE3812" s="7"/>
      <c r="CF3812" s="7"/>
      <c r="CJ3812" s="7"/>
      <c r="CK3812" s="7"/>
      <c r="CL3812" s="7"/>
    </row>
    <row r="3813" spans="1:90">
      <c r="A3813" s="11"/>
      <c r="B3813" s="373"/>
      <c r="C3813" s="373"/>
      <c r="D3813" s="373"/>
      <c r="E3813" s="13"/>
      <c r="F3813" s="11"/>
      <c r="G3813" s="25"/>
      <c r="H3813" s="31"/>
      <c r="I3813" s="30"/>
      <c r="M3813" s="25"/>
      <c r="N3813" s="31"/>
      <c r="O3813" s="30"/>
      <c r="V3813" s="12"/>
      <c r="W3813" s="12"/>
      <c r="X3813" s="14"/>
      <c r="AB3813" s="25"/>
      <c r="AC3813" s="12"/>
      <c r="AD3813" s="12"/>
      <c r="AK3813" s="12"/>
      <c r="AL3813" s="30"/>
      <c r="AM3813" s="32"/>
      <c r="AQ3813" s="12"/>
      <c r="AR3813" s="12"/>
      <c r="AS3813" s="12"/>
      <c r="AZ3813" s="49"/>
      <c r="BA3813" s="30"/>
      <c r="BB3813" s="12"/>
      <c r="BF3813" s="12"/>
      <c r="BG3813" s="12"/>
      <c r="BH3813" s="12"/>
      <c r="BO3813" s="7"/>
      <c r="BP3813" s="7"/>
      <c r="BQ3813" s="7"/>
      <c r="BU3813" s="7"/>
      <c r="BV3813" s="7"/>
      <c r="BW3813" s="7"/>
      <c r="CD3813" s="7"/>
      <c r="CE3813" s="7"/>
      <c r="CF3813" s="7"/>
      <c r="CJ3813" s="7"/>
      <c r="CK3813" s="7"/>
      <c r="CL3813" s="7"/>
    </row>
    <row r="3814" spans="1:90">
      <c r="A3814" s="11"/>
      <c r="B3814" s="373"/>
      <c r="C3814" s="373"/>
      <c r="D3814" s="373"/>
      <c r="E3814" s="13"/>
      <c r="F3814" s="11"/>
      <c r="G3814" s="25"/>
      <c r="H3814" s="31"/>
      <c r="I3814" s="30"/>
      <c r="M3814" s="25"/>
      <c r="N3814" s="31"/>
      <c r="O3814" s="30"/>
      <c r="V3814" s="12"/>
      <c r="W3814" s="12"/>
      <c r="X3814" s="14"/>
      <c r="AB3814" s="25"/>
      <c r="AC3814" s="12"/>
      <c r="AD3814" s="12"/>
      <c r="AK3814" s="12"/>
      <c r="AL3814" s="30"/>
      <c r="AM3814" s="32"/>
      <c r="AQ3814" s="12"/>
      <c r="AR3814" s="12"/>
      <c r="AS3814" s="12"/>
      <c r="AZ3814" s="49"/>
      <c r="BA3814" s="30"/>
      <c r="BB3814" s="12"/>
      <c r="BF3814" s="12"/>
      <c r="BG3814" s="12"/>
      <c r="BH3814" s="12"/>
      <c r="BO3814" s="7"/>
      <c r="BP3814" s="7"/>
      <c r="BQ3814" s="7"/>
      <c r="BU3814" s="7"/>
      <c r="BV3814" s="7"/>
      <c r="BW3814" s="7"/>
      <c r="CD3814" s="7"/>
      <c r="CE3814" s="7"/>
      <c r="CF3814" s="7"/>
      <c r="CJ3814" s="7"/>
      <c r="CK3814" s="7"/>
      <c r="CL3814" s="7"/>
    </row>
    <row r="3815" spans="1:90">
      <c r="A3815" s="11"/>
      <c r="B3815" s="373"/>
      <c r="C3815" s="373"/>
      <c r="D3815" s="373"/>
      <c r="E3815" s="13"/>
      <c r="F3815" s="11"/>
      <c r="G3815" s="25"/>
      <c r="H3815" s="31"/>
      <c r="I3815" s="30"/>
      <c r="M3815" s="25"/>
      <c r="N3815" s="31"/>
      <c r="O3815" s="30"/>
      <c r="V3815" s="12"/>
      <c r="W3815" s="12"/>
      <c r="X3815" s="14"/>
      <c r="AB3815" s="25"/>
      <c r="AC3815" s="12"/>
      <c r="AD3815" s="12"/>
      <c r="AK3815" s="12"/>
      <c r="AL3815" s="30"/>
      <c r="AM3815" s="32"/>
      <c r="AQ3815" s="12"/>
      <c r="AR3815" s="12"/>
      <c r="AS3815" s="12"/>
      <c r="AZ3815" s="49"/>
      <c r="BA3815" s="30"/>
      <c r="BB3815" s="12"/>
      <c r="BF3815" s="12"/>
      <c r="BG3815" s="12"/>
      <c r="BH3815" s="12"/>
      <c r="BO3815" s="7"/>
      <c r="BP3815" s="7"/>
      <c r="BQ3815" s="7"/>
      <c r="BU3815" s="7"/>
      <c r="BV3815" s="7"/>
      <c r="BW3815" s="7"/>
      <c r="CD3815" s="7"/>
      <c r="CE3815" s="7"/>
      <c r="CF3815" s="7"/>
      <c r="CJ3815" s="7"/>
      <c r="CK3815" s="7"/>
      <c r="CL3815" s="7"/>
    </row>
    <row r="3816" spans="1:90">
      <c r="A3816" s="11"/>
      <c r="B3816" s="373"/>
      <c r="C3816" s="373"/>
      <c r="D3816" s="373"/>
      <c r="E3816" s="13"/>
      <c r="F3816" s="11"/>
      <c r="G3816" s="25"/>
      <c r="H3816" s="31"/>
      <c r="I3816" s="30"/>
      <c r="M3816" s="25"/>
      <c r="N3816" s="31"/>
      <c r="O3816" s="30"/>
      <c r="V3816" s="12"/>
      <c r="W3816" s="12"/>
      <c r="X3816" s="14"/>
      <c r="AB3816" s="25"/>
      <c r="AC3816" s="12"/>
      <c r="AD3816" s="12"/>
      <c r="AK3816" s="12"/>
      <c r="AL3816" s="30"/>
      <c r="AM3816" s="32"/>
      <c r="AQ3816" s="12"/>
      <c r="AR3816" s="12"/>
      <c r="AS3816" s="12"/>
      <c r="AZ3816" s="49"/>
      <c r="BA3816" s="30"/>
      <c r="BB3816" s="12"/>
      <c r="BF3816" s="12"/>
      <c r="BG3816" s="12"/>
      <c r="BH3816" s="12"/>
      <c r="BO3816" s="7"/>
      <c r="BP3816" s="7"/>
      <c r="BQ3816" s="7"/>
      <c r="BU3816" s="7"/>
      <c r="BV3816" s="7"/>
      <c r="BW3816" s="7"/>
      <c r="CD3816" s="7"/>
      <c r="CE3816" s="7"/>
      <c r="CF3816" s="7"/>
      <c r="CJ3816" s="7"/>
      <c r="CK3816" s="7"/>
      <c r="CL3816" s="7"/>
    </row>
    <row r="3817" spans="1:90">
      <c r="A3817" s="11"/>
      <c r="B3817" s="373"/>
      <c r="C3817" s="373"/>
      <c r="D3817" s="373"/>
      <c r="E3817" s="13"/>
      <c r="F3817" s="11"/>
      <c r="G3817" s="25"/>
      <c r="H3817" s="31"/>
      <c r="I3817" s="30"/>
      <c r="M3817" s="25"/>
      <c r="N3817" s="31"/>
      <c r="O3817" s="30"/>
      <c r="V3817" s="12"/>
      <c r="W3817" s="12"/>
      <c r="X3817" s="14"/>
      <c r="AB3817" s="25"/>
      <c r="AC3817" s="12"/>
      <c r="AD3817" s="12"/>
      <c r="AK3817" s="12"/>
      <c r="AL3817" s="30"/>
      <c r="AM3817" s="32"/>
      <c r="AQ3817" s="12"/>
      <c r="AR3817" s="12"/>
      <c r="AS3817" s="12"/>
      <c r="AZ3817" s="49"/>
      <c r="BA3817" s="30"/>
      <c r="BB3817" s="12"/>
      <c r="BF3817" s="12"/>
      <c r="BG3817" s="12"/>
      <c r="BH3817" s="12"/>
      <c r="BO3817" s="7"/>
      <c r="BP3817" s="7"/>
      <c r="BQ3817" s="7"/>
      <c r="BU3817" s="7"/>
      <c r="BV3817" s="7"/>
      <c r="BW3817" s="7"/>
      <c r="CD3817" s="7"/>
      <c r="CE3817" s="7"/>
      <c r="CF3817" s="7"/>
      <c r="CJ3817" s="7"/>
      <c r="CK3817" s="7"/>
      <c r="CL3817" s="7"/>
    </row>
    <row r="3818" spans="1:90">
      <c r="A3818" s="11"/>
      <c r="B3818" s="373"/>
      <c r="C3818" s="373"/>
      <c r="D3818" s="373"/>
      <c r="E3818" s="13"/>
      <c r="F3818" s="11"/>
      <c r="G3818" s="25"/>
      <c r="H3818" s="31"/>
      <c r="I3818" s="30"/>
      <c r="M3818" s="25"/>
      <c r="N3818" s="31"/>
      <c r="O3818" s="30"/>
      <c r="V3818" s="12"/>
      <c r="W3818" s="12"/>
      <c r="X3818" s="14"/>
      <c r="AB3818" s="25"/>
      <c r="AC3818" s="12"/>
      <c r="AD3818" s="12"/>
      <c r="AK3818" s="12"/>
      <c r="AL3818" s="30"/>
      <c r="AM3818" s="32"/>
      <c r="AQ3818" s="12"/>
      <c r="AR3818" s="12"/>
      <c r="AS3818" s="12"/>
      <c r="AZ3818" s="49"/>
      <c r="BA3818" s="30"/>
      <c r="BB3818" s="12"/>
      <c r="BF3818" s="12"/>
      <c r="BG3818" s="12"/>
      <c r="BH3818" s="12"/>
      <c r="BO3818" s="7"/>
      <c r="BP3818" s="7"/>
      <c r="BQ3818" s="7"/>
      <c r="BU3818" s="7"/>
      <c r="BV3818" s="7"/>
      <c r="BW3818" s="7"/>
      <c r="CD3818" s="7"/>
      <c r="CE3818" s="7"/>
      <c r="CF3818" s="7"/>
      <c r="CJ3818" s="7"/>
      <c r="CK3818" s="7"/>
      <c r="CL3818" s="7"/>
    </row>
    <row r="3819" spans="1:90">
      <c r="A3819" s="11"/>
      <c r="B3819" s="373"/>
      <c r="C3819" s="373"/>
      <c r="D3819" s="373"/>
      <c r="E3819" s="13"/>
      <c r="F3819" s="11"/>
      <c r="G3819" s="25"/>
      <c r="H3819" s="31"/>
      <c r="I3819" s="30"/>
      <c r="M3819" s="25"/>
      <c r="N3819" s="31"/>
      <c r="O3819" s="30"/>
      <c r="V3819" s="12"/>
      <c r="W3819" s="12"/>
      <c r="X3819" s="14"/>
      <c r="AB3819" s="25"/>
      <c r="AC3819" s="12"/>
      <c r="AD3819" s="12"/>
      <c r="AK3819" s="12"/>
      <c r="AL3819" s="30"/>
      <c r="AM3819" s="32"/>
      <c r="AQ3819" s="12"/>
      <c r="AR3819" s="12"/>
      <c r="AS3819" s="12"/>
      <c r="AZ3819" s="49"/>
      <c r="BA3819" s="30"/>
      <c r="BB3819" s="12"/>
      <c r="BF3819" s="12"/>
      <c r="BG3819" s="12"/>
      <c r="BH3819" s="12"/>
      <c r="BO3819" s="7"/>
      <c r="BP3819" s="7"/>
      <c r="BQ3819" s="7"/>
      <c r="BU3819" s="7"/>
      <c r="BV3819" s="7"/>
      <c r="BW3819" s="7"/>
      <c r="CD3819" s="7"/>
      <c r="CE3819" s="7"/>
      <c r="CF3819" s="7"/>
      <c r="CJ3819" s="7"/>
      <c r="CK3819" s="7"/>
      <c r="CL3819" s="7"/>
    </row>
    <row r="3820" spans="1:90">
      <c r="A3820" s="11"/>
      <c r="B3820" s="373"/>
      <c r="C3820" s="373"/>
      <c r="D3820" s="373"/>
      <c r="E3820" s="13"/>
      <c r="F3820" s="11"/>
      <c r="G3820" s="25"/>
      <c r="H3820" s="31"/>
      <c r="I3820" s="30"/>
      <c r="M3820" s="25"/>
      <c r="N3820" s="31"/>
      <c r="O3820" s="30"/>
      <c r="V3820" s="12"/>
      <c r="W3820" s="12"/>
      <c r="X3820" s="14"/>
      <c r="AB3820" s="25"/>
      <c r="AC3820" s="12"/>
      <c r="AD3820" s="12"/>
      <c r="AK3820" s="12"/>
      <c r="AL3820" s="30"/>
      <c r="AM3820" s="32"/>
      <c r="AQ3820" s="12"/>
      <c r="AR3820" s="12"/>
      <c r="AS3820" s="12"/>
      <c r="AZ3820" s="49"/>
      <c r="BA3820" s="30"/>
      <c r="BB3820" s="12"/>
      <c r="BF3820" s="12"/>
      <c r="BG3820" s="12"/>
      <c r="BH3820" s="12"/>
      <c r="BO3820" s="7"/>
      <c r="BP3820" s="7"/>
      <c r="BQ3820" s="7"/>
      <c r="BU3820" s="7"/>
      <c r="BV3820" s="7"/>
      <c r="BW3820" s="7"/>
      <c r="CD3820" s="7"/>
      <c r="CE3820" s="7"/>
      <c r="CF3820" s="7"/>
      <c r="CJ3820" s="7"/>
      <c r="CK3820" s="7"/>
      <c r="CL3820" s="7"/>
    </row>
    <row r="3821" spans="1:90">
      <c r="A3821" s="11"/>
      <c r="B3821" s="373"/>
      <c r="C3821" s="373"/>
      <c r="D3821" s="373"/>
      <c r="E3821" s="13"/>
      <c r="F3821" s="11"/>
      <c r="G3821" s="25"/>
      <c r="H3821" s="31"/>
      <c r="I3821" s="30"/>
      <c r="M3821" s="25"/>
      <c r="N3821" s="31"/>
      <c r="O3821" s="30"/>
      <c r="V3821" s="12"/>
      <c r="W3821" s="12"/>
      <c r="X3821" s="14"/>
      <c r="AB3821" s="25"/>
      <c r="AC3821" s="12"/>
      <c r="AD3821" s="12"/>
      <c r="AK3821" s="12"/>
      <c r="AL3821" s="30"/>
      <c r="AM3821" s="32"/>
      <c r="AQ3821" s="12"/>
      <c r="AR3821" s="12"/>
      <c r="AS3821" s="12"/>
      <c r="AZ3821" s="49"/>
      <c r="BA3821" s="30"/>
      <c r="BB3821" s="12"/>
      <c r="BF3821" s="12"/>
      <c r="BG3821" s="12"/>
      <c r="BH3821" s="12"/>
      <c r="BO3821" s="7"/>
      <c r="BP3821" s="7"/>
      <c r="BQ3821" s="7"/>
      <c r="BU3821" s="7"/>
      <c r="BV3821" s="7"/>
      <c r="BW3821" s="7"/>
      <c r="CD3821" s="7"/>
      <c r="CE3821" s="7"/>
      <c r="CF3821" s="7"/>
      <c r="CJ3821" s="7"/>
      <c r="CK3821" s="7"/>
      <c r="CL3821" s="7"/>
    </row>
    <row r="3822" spans="1:90">
      <c r="A3822" s="11"/>
      <c r="B3822" s="373"/>
      <c r="C3822" s="373"/>
      <c r="D3822" s="373"/>
      <c r="E3822" s="13"/>
      <c r="F3822" s="11"/>
      <c r="G3822" s="25"/>
      <c r="H3822" s="31"/>
      <c r="I3822" s="30"/>
      <c r="M3822" s="25"/>
      <c r="N3822" s="31"/>
      <c r="O3822" s="30"/>
      <c r="V3822" s="12"/>
      <c r="W3822" s="12"/>
      <c r="X3822" s="14"/>
      <c r="AB3822" s="25"/>
      <c r="AC3822" s="12"/>
      <c r="AD3822" s="12"/>
      <c r="AK3822" s="12"/>
      <c r="AL3822" s="30"/>
      <c r="AM3822" s="32"/>
      <c r="AQ3822" s="12"/>
      <c r="AR3822" s="12"/>
      <c r="AS3822" s="12"/>
      <c r="AZ3822" s="49"/>
      <c r="BA3822" s="30"/>
      <c r="BB3822" s="12"/>
      <c r="BF3822" s="12"/>
      <c r="BG3822" s="12"/>
      <c r="BH3822" s="12"/>
      <c r="BO3822" s="7"/>
      <c r="BP3822" s="7"/>
      <c r="BQ3822" s="7"/>
      <c r="BU3822" s="7"/>
      <c r="BV3822" s="7"/>
      <c r="BW3822" s="7"/>
      <c r="CD3822" s="7"/>
      <c r="CE3822" s="7"/>
      <c r="CF3822" s="7"/>
      <c r="CJ3822" s="7"/>
      <c r="CK3822" s="7"/>
      <c r="CL3822" s="7"/>
    </row>
    <row r="3823" spans="1:90">
      <c r="A3823" s="11"/>
      <c r="B3823" s="373"/>
      <c r="C3823" s="373"/>
      <c r="D3823" s="373"/>
      <c r="E3823" s="13"/>
      <c r="F3823" s="11"/>
      <c r="G3823" s="25"/>
      <c r="H3823" s="31"/>
      <c r="I3823" s="30"/>
      <c r="M3823" s="25"/>
      <c r="N3823" s="31"/>
      <c r="O3823" s="30"/>
      <c r="V3823" s="12"/>
      <c r="W3823" s="12"/>
      <c r="X3823" s="14"/>
      <c r="AB3823" s="25"/>
      <c r="AC3823" s="12"/>
      <c r="AD3823" s="12"/>
      <c r="AK3823" s="12"/>
      <c r="AL3823" s="30"/>
      <c r="AM3823" s="32"/>
      <c r="AQ3823" s="12"/>
      <c r="AR3823" s="12"/>
      <c r="AS3823" s="12"/>
      <c r="AZ3823" s="49"/>
      <c r="BA3823" s="30"/>
      <c r="BB3823" s="12"/>
      <c r="BF3823" s="12"/>
      <c r="BG3823" s="12"/>
      <c r="BH3823" s="12"/>
      <c r="BO3823" s="7"/>
      <c r="BP3823" s="7"/>
      <c r="BQ3823" s="7"/>
      <c r="BU3823" s="7"/>
      <c r="BV3823" s="7"/>
      <c r="BW3823" s="7"/>
      <c r="CD3823" s="7"/>
      <c r="CE3823" s="7"/>
      <c r="CF3823" s="7"/>
      <c r="CJ3823" s="7"/>
      <c r="CK3823" s="7"/>
      <c r="CL3823" s="7"/>
    </row>
    <row r="3824" spans="1:90">
      <c r="A3824" s="11"/>
      <c r="B3824" s="373"/>
      <c r="C3824" s="373"/>
      <c r="D3824" s="373"/>
      <c r="E3824" s="13"/>
      <c r="F3824" s="11"/>
      <c r="G3824" s="25"/>
      <c r="H3824" s="31"/>
      <c r="I3824" s="30"/>
      <c r="M3824" s="25"/>
      <c r="N3824" s="31"/>
      <c r="O3824" s="30"/>
      <c r="V3824" s="12"/>
      <c r="W3824" s="12"/>
      <c r="X3824" s="14"/>
      <c r="AB3824" s="25"/>
      <c r="AC3824" s="12"/>
      <c r="AD3824" s="12"/>
      <c r="AK3824" s="12"/>
      <c r="AL3824" s="30"/>
      <c r="AM3824" s="32"/>
      <c r="AQ3824" s="12"/>
      <c r="AR3824" s="12"/>
      <c r="AS3824" s="12"/>
      <c r="AZ3824" s="49"/>
      <c r="BA3824" s="30"/>
      <c r="BB3824" s="12"/>
      <c r="BF3824" s="12"/>
      <c r="BG3824" s="12"/>
      <c r="BH3824" s="12"/>
      <c r="BO3824" s="7"/>
      <c r="BP3824" s="7"/>
      <c r="BQ3824" s="7"/>
      <c r="BU3824" s="7"/>
      <c r="BV3824" s="7"/>
      <c r="BW3824" s="7"/>
      <c r="CD3824" s="7"/>
      <c r="CE3824" s="7"/>
      <c r="CF3824" s="7"/>
      <c r="CJ3824" s="7"/>
      <c r="CK3824" s="7"/>
      <c r="CL3824" s="7"/>
    </row>
    <row r="3825" spans="1:90">
      <c r="A3825" s="11"/>
      <c r="B3825" s="373"/>
      <c r="C3825" s="373"/>
      <c r="D3825" s="373"/>
      <c r="E3825" s="13"/>
      <c r="F3825" s="11"/>
      <c r="G3825" s="25"/>
      <c r="H3825" s="31"/>
      <c r="I3825" s="30"/>
      <c r="M3825" s="25"/>
      <c r="N3825" s="31"/>
      <c r="O3825" s="30"/>
      <c r="V3825" s="12"/>
      <c r="W3825" s="12"/>
      <c r="X3825" s="14"/>
      <c r="AB3825" s="25"/>
      <c r="AC3825" s="12"/>
      <c r="AD3825" s="12"/>
      <c r="AK3825" s="12"/>
      <c r="AL3825" s="30"/>
      <c r="AM3825" s="32"/>
      <c r="AQ3825" s="12"/>
      <c r="AR3825" s="12"/>
      <c r="AS3825" s="12"/>
      <c r="AZ3825" s="49"/>
      <c r="BA3825" s="30"/>
      <c r="BB3825" s="12"/>
      <c r="BF3825" s="12"/>
      <c r="BG3825" s="12"/>
      <c r="BH3825" s="12"/>
      <c r="BO3825" s="7"/>
      <c r="BP3825" s="7"/>
      <c r="BQ3825" s="7"/>
      <c r="BU3825" s="7"/>
      <c r="BV3825" s="7"/>
      <c r="BW3825" s="7"/>
      <c r="CD3825" s="7"/>
      <c r="CE3825" s="7"/>
      <c r="CF3825" s="7"/>
      <c r="CJ3825" s="7"/>
      <c r="CK3825" s="7"/>
      <c r="CL3825" s="7"/>
    </row>
    <row r="3826" spans="1:90">
      <c r="A3826" s="11"/>
      <c r="B3826" s="373"/>
      <c r="C3826" s="373"/>
      <c r="D3826" s="373"/>
      <c r="E3826" s="13"/>
      <c r="F3826" s="11"/>
      <c r="G3826" s="25"/>
      <c r="H3826" s="31"/>
      <c r="I3826" s="30"/>
      <c r="M3826" s="25"/>
      <c r="N3826" s="31"/>
      <c r="O3826" s="30"/>
      <c r="V3826" s="12"/>
      <c r="W3826" s="12"/>
      <c r="X3826" s="14"/>
      <c r="AB3826" s="25"/>
      <c r="AC3826" s="12"/>
      <c r="AD3826" s="12"/>
      <c r="AK3826" s="12"/>
      <c r="AL3826" s="30"/>
      <c r="AM3826" s="32"/>
      <c r="AQ3826" s="12"/>
      <c r="AR3826" s="12"/>
      <c r="AS3826" s="12"/>
      <c r="AZ3826" s="49"/>
      <c r="BA3826" s="30"/>
      <c r="BB3826" s="12"/>
      <c r="BF3826" s="12"/>
      <c r="BG3826" s="12"/>
      <c r="BH3826" s="12"/>
      <c r="BO3826" s="7"/>
      <c r="BP3826" s="7"/>
      <c r="BQ3826" s="7"/>
      <c r="BU3826" s="7"/>
      <c r="BV3826" s="7"/>
      <c r="BW3826" s="7"/>
      <c r="CD3826" s="7"/>
      <c r="CE3826" s="7"/>
      <c r="CF3826" s="7"/>
      <c r="CJ3826" s="7"/>
      <c r="CK3826" s="7"/>
      <c r="CL3826" s="7"/>
    </row>
    <row r="3827" spans="1:90">
      <c r="A3827" s="11"/>
      <c r="B3827" s="373"/>
      <c r="C3827" s="373"/>
      <c r="D3827" s="373"/>
      <c r="E3827" s="13"/>
      <c r="F3827" s="11"/>
      <c r="G3827" s="25"/>
      <c r="H3827" s="31"/>
      <c r="I3827" s="30"/>
      <c r="M3827" s="25"/>
      <c r="N3827" s="31"/>
      <c r="O3827" s="30"/>
      <c r="V3827" s="12"/>
      <c r="W3827" s="12"/>
      <c r="X3827" s="14"/>
      <c r="AB3827" s="25"/>
      <c r="AC3827" s="12"/>
      <c r="AD3827" s="12"/>
      <c r="AK3827" s="12"/>
      <c r="AL3827" s="30"/>
      <c r="AM3827" s="32"/>
      <c r="AQ3827" s="12"/>
      <c r="AR3827" s="12"/>
      <c r="AS3827" s="12"/>
      <c r="AZ3827" s="49"/>
      <c r="BA3827" s="30"/>
      <c r="BB3827" s="12"/>
      <c r="BF3827" s="12"/>
      <c r="BG3827" s="12"/>
      <c r="BH3827" s="12"/>
      <c r="BO3827" s="7"/>
      <c r="BP3827" s="7"/>
      <c r="BQ3827" s="7"/>
      <c r="BU3827" s="7"/>
      <c r="BV3827" s="7"/>
      <c r="BW3827" s="7"/>
      <c r="CD3827" s="7"/>
      <c r="CE3827" s="7"/>
      <c r="CF3827" s="7"/>
      <c r="CJ3827" s="7"/>
      <c r="CK3827" s="7"/>
      <c r="CL3827" s="7"/>
    </row>
    <row r="3828" spans="1:90">
      <c r="A3828" s="11"/>
      <c r="B3828" s="373"/>
      <c r="C3828" s="373"/>
      <c r="D3828" s="373"/>
      <c r="E3828" s="13"/>
      <c r="F3828" s="11"/>
      <c r="G3828" s="25"/>
      <c r="H3828" s="31"/>
      <c r="I3828" s="30"/>
      <c r="M3828" s="25"/>
      <c r="N3828" s="31"/>
      <c r="O3828" s="30"/>
      <c r="V3828" s="12"/>
      <c r="W3828" s="12"/>
      <c r="X3828" s="14"/>
      <c r="AB3828" s="25"/>
      <c r="AC3828" s="12"/>
      <c r="AD3828" s="12"/>
      <c r="AK3828" s="12"/>
      <c r="AL3828" s="30"/>
      <c r="AM3828" s="32"/>
      <c r="AQ3828" s="12"/>
      <c r="AR3828" s="12"/>
      <c r="AS3828" s="12"/>
      <c r="AZ3828" s="49"/>
      <c r="BA3828" s="30"/>
      <c r="BB3828" s="12"/>
      <c r="BF3828" s="12"/>
      <c r="BG3828" s="12"/>
      <c r="BH3828" s="12"/>
      <c r="BO3828" s="7"/>
      <c r="BP3828" s="7"/>
      <c r="BQ3828" s="7"/>
      <c r="BU3828" s="7"/>
      <c r="BV3828" s="7"/>
      <c r="BW3828" s="7"/>
      <c r="CD3828" s="7"/>
      <c r="CE3828" s="7"/>
      <c r="CF3828" s="7"/>
      <c r="CJ3828" s="7"/>
      <c r="CK3828" s="7"/>
      <c r="CL3828" s="7"/>
    </row>
    <row r="3829" spans="1:90">
      <c r="A3829" s="11"/>
      <c r="B3829" s="373"/>
      <c r="C3829" s="373"/>
      <c r="D3829" s="373"/>
      <c r="E3829" s="13"/>
      <c r="F3829" s="11"/>
      <c r="G3829" s="25"/>
      <c r="H3829" s="31"/>
      <c r="I3829" s="30"/>
      <c r="M3829" s="25"/>
      <c r="N3829" s="31"/>
      <c r="O3829" s="30"/>
      <c r="V3829" s="12"/>
      <c r="W3829" s="12"/>
      <c r="X3829" s="14"/>
      <c r="AB3829" s="25"/>
      <c r="AC3829" s="12"/>
      <c r="AD3829" s="12"/>
      <c r="AK3829" s="12"/>
      <c r="AL3829" s="30"/>
      <c r="AM3829" s="32"/>
      <c r="AQ3829" s="12"/>
      <c r="AR3829" s="12"/>
      <c r="AS3829" s="12"/>
      <c r="AZ3829" s="49"/>
      <c r="BA3829" s="30"/>
      <c r="BB3829" s="12"/>
      <c r="BF3829" s="12"/>
      <c r="BG3829" s="12"/>
      <c r="BH3829" s="12"/>
      <c r="BO3829" s="7"/>
      <c r="BP3829" s="7"/>
      <c r="BQ3829" s="7"/>
      <c r="BU3829" s="7"/>
      <c r="BV3829" s="7"/>
      <c r="BW3829" s="7"/>
      <c r="CD3829" s="7"/>
      <c r="CE3829" s="7"/>
      <c r="CF3829" s="7"/>
      <c r="CJ3829" s="7"/>
      <c r="CK3829" s="7"/>
      <c r="CL3829" s="7"/>
    </row>
    <row r="3830" spans="1:90">
      <c r="A3830" s="11"/>
      <c r="B3830" s="373"/>
      <c r="C3830" s="373"/>
      <c r="D3830" s="373"/>
      <c r="E3830" s="13"/>
      <c r="F3830" s="11"/>
      <c r="G3830" s="25"/>
      <c r="H3830" s="31"/>
      <c r="I3830" s="30"/>
      <c r="M3830" s="25"/>
      <c r="N3830" s="31"/>
      <c r="O3830" s="30"/>
      <c r="V3830" s="12"/>
      <c r="W3830" s="12"/>
      <c r="X3830" s="14"/>
      <c r="AB3830" s="25"/>
      <c r="AC3830" s="12"/>
      <c r="AD3830" s="12"/>
      <c r="AK3830" s="12"/>
      <c r="AL3830" s="30"/>
      <c r="AM3830" s="32"/>
      <c r="AQ3830" s="12"/>
      <c r="AR3830" s="12"/>
      <c r="AS3830" s="12"/>
      <c r="AZ3830" s="49"/>
      <c r="BA3830" s="30"/>
      <c r="BB3830" s="12"/>
      <c r="BF3830" s="12"/>
      <c r="BG3830" s="12"/>
      <c r="BH3830" s="12"/>
      <c r="BO3830" s="7"/>
      <c r="BP3830" s="7"/>
      <c r="BQ3830" s="7"/>
      <c r="BU3830" s="7"/>
      <c r="BV3830" s="7"/>
      <c r="BW3830" s="7"/>
      <c r="CD3830" s="7"/>
      <c r="CE3830" s="7"/>
      <c r="CF3830" s="7"/>
      <c r="CJ3830" s="7"/>
      <c r="CK3830" s="7"/>
      <c r="CL3830" s="7"/>
    </row>
    <row r="3831" spans="1:90">
      <c r="A3831" s="11"/>
      <c r="B3831" s="373"/>
      <c r="C3831" s="373"/>
      <c r="D3831" s="373"/>
      <c r="E3831" s="13"/>
      <c r="F3831" s="11"/>
      <c r="G3831" s="25"/>
      <c r="H3831" s="31"/>
      <c r="I3831" s="30"/>
      <c r="M3831" s="25"/>
      <c r="N3831" s="31"/>
      <c r="O3831" s="30"/>
      <c r="V3831" s="12"/>
      <c r="W3831" s="12"/>
      <c r="X3831" s="14"/>
      <c r="AB3831" s="25"/>
      <c r="AC3831" s="12"/>
      <c r="AD3831" s="12"/>
      <c r="AK3831" s="12"/>
      <c r="AL3831" s="30"/>
      <c r="AM3831" s="32"/>
      <c r="AQ3831" s="12"/>
      <c r="AR3831" s="12"/>
      <c r="AS3831" s="12"/>
      <c r="AZ3831" s="49"/>
      <c r="BA3831" s="30"/>
      <c r="BB3831" s="12"/>
      <c r="BF3831" s="12"/>
      <c r="BG3831" s="12"/>
      <c r="BH3831" s="12"/>
      <c r="BO3831" s="7"/>
      <c r="BP3831" s="7"/>
      <c r="BQ3831" s="7"/>
      <c r="BU3831" s="7"/>
      <c r="BV3831" s="7"/>
      <c r="BW3831" s="7"/>
      <c r="CD3831" s="7"/>
      <c r="CE3831" s="7"/>
      <c r="CF3831" s="7"/>
      <c r="CJ3831" s="7"/>
      <c r="CK3831" s="7"/>
      <c r="CL3831" s="7"/>
    </row>
    <row r="3832" spans="1:90">
      <c r="A3832" s="11"/>
      <c r="B3832" s="373"/>
      <c r="C3832" s="373"/>
      <c r="D3832" s="373"/>
      <c r="E3832" s="13"/>
      <c r="F3832" s="11"/>
      <c r="G3832" s="25"/>
      <c r="H3832" s="31"/>
      <c r="I3832" s="30"/>
      <c r="M3832" s="25"/>
      <c r="N3832" s="31"/>
      <c r="O3832" s="30"/>
      <c r="V3832" s="12"/>
      <c r="W3832" s="12"/>
      <c r="X3832" s="14"/>
      <c r="AB3832" s="25"/>
      <c r="AC3832" s="12"/>
      <c r="AD3832" s="12"/>
      <c r="AK3832" s="12"/>
      <c r="AL3832" s="30"/>
      <c r="AM3832" s="32"/>
      <c r="AQ3832" s="12"/>
      <c r="AR3832" s="12"/>
      <c r="AS3832" s="12"/>
      <c r="AZ3832" s="49"/>
      <c r="BA3832" s="30"/>
      <c r="BB3832" s="12"/>
      <c r="BF3832" s="12"/>
      <c r="BG3832" s="12"/>
      <c r="BH3832" s="12"/>
      <c r="BO3832" s="7"/>
      <c r="BP3832" s="7"/>
      <c r="BQ3832" s="7"/>
      <c r="BU3832" s="7"/>
      <c r="BV3832" s="7"/>
      <c r="BW3832" s="7"/>
      <c r="CD3832" s="7"/>
      <c r="CE3832" s="7"/>
      <c r="CF3832" s="7"/>
      <c r="CJ3832" s="7"/>
      <c r="CK3832" s="7"/>
      <c r="CL3832" s="7"/>
    </row>
    <row r="3833" spans="1:90">
      <c r="A3833" s="11"/>
      <c r="B3833" s="373"/>
      <c r="C3833" s="373"/>
      <c r="D3833" s="373"/>
      <c r="E3833" s="13"/>
      <c r="F3833" s="11"/>
      <c r="G3833" s="25"/>
      <c r="H3833" s="31"/>
      <c r="I3833" s="30"/>
      <c r="M3833" s="25"/>
      <c r="N3833" s="31"/>
      <c r="O3833" s="30"/>
      <c r="V3833" s="12"/>
      <c r="W3833" s="12"/>
      <c r="X3833" s="14"/>
      <c r="AB3833" s="25"/>
      <c r="AC3833" s="12"/>
      <c r="AD3833" s="12"/>
      <c r="AK3833" s="12"/>
      <c r="AL3833" s="30"/>
      <c r="AM3833" s="32"/>
      <c r="AQ3833" s="12"/>
      <c r="AR3833" s="12"/>
      <c r="AS3833" s="12"/>
      <c r="AZ3833" s="49"/>
      <c r="BA3833" s="30"/>
      <c r="BB3833" s="12"/>
      <c r="BF3833" s="12"/>
      <c r="BG3833" s="12"/>
      <c r="BH3833" s="12"/>
      <c r="BO3833" s="7"/>
      <c r="BP3833" s="7"/>
      <c r="BQ3833" s="7"/>
      <c r="BU3833" s="7"/>
      <c r="BV3833" s="7"/>
      <c r="BW3833" s="7"/>
      <c r="CD3833" s="7"/>
      <c r="CE3833" s="7"/>
      <c r="CF3833" s="7"/>
      <c r="CJ3833" s="7"/>
      <c r="CK3833" s="7"/>
      <c r="CL3833" s="7"/>
    </row>
    <row r="3834" spans="1:90">
      <c r="A3834" s="11"/>
      <c r="B3834" s="373"/>
      <c r="C3834" s="373"/>
      <c r="D3834" s="373"/>
      <c r="E3834" s="13"/>
      <c r="F3834" s="11"/>
      <c r="G3834" s="25"/>
      <c r="H3834" s="31"/>
      <c r="I3834" s="30"/>
      <c r="M3834" s="25"/>
      <c r="N3834" s="31"/>
      <c r="O3834" s="30"/>
      <c r="V3834" s="12"/>
      <c r="W3834" s="12"/>
      <c r="X3834" s="14"/>
      <c r="AB3834" s="25"/>
      <c r="AC3834" s="12"/>
      <c r="AD3834" s="12"/>
      <c r="AK3834" s="12"/>
      <c r="AL3834" s="30"/>
      <c r="AM3834" s="32"/>
      <c r="AQ3834" s="12"/>
      <c r="AR3834" s="12"/>
      <c r="AS3834" s="12"/>
      <c r="AZ3834" s="49"/>
      <c r="BA3834" s="30"/>
      <c r="BB3834" s="12"/>
      <c r="BF3834" s="12"/>
      <c r="BG3834" s="12"/>
      <c r="BH3834" s="12"/>
      <c r="BO3834" s="7"/>
      <c r="BP3834" s="7"/>
      <c r="BQ3834" s="7"/>
      <c r="BU3834" s="7"/>
      <c r="BV3834" s="7"/>
      <c r="BW3834" s="7"/>
      <c r="CD3834" s="7"/>
      <c r="CE3834" s="7"/>
      <c r="CF3834" s="7"/>
      <c r="CJ3834" s="7"/>
      <c r="CK3834" s="7"/>
      <c r="CL3834" s="7"/>
    </row>
    <row r="3835" spans="1:90">
      <c r="A3835" s="11"/>
      <c r="B3835" s="373"/>
      <c r="C3835" s="373"/>
      <c r="D3835" s="373"/>
      <c r="E3835" s="13"/>
      <c r="F3835" s="11"/>
      <c r="G3835" s="25"/>
      <c r="H3835" s="31"/>
      <c r="I3835" s="30"/>
      <c r="M3835" s="25"/>
      <c r="N3835" s="31"/>
      <c r="O3835" s="30"/>
      <c r="V3835" s="12"/>
      <c r="W3835" s="12"/>
      <c r="X3835" s="14"/>
      <c r="AB3835" s="25"/>
      <c r="AC3835" s="12"/>
      <c r="AD3835" s="12"/>
      <c r="AK3835" s="12"/>
      <c r="AL3835" s="30"/>
      <c r="AM3835" s="32"/>
      <c r="AQ3835" s="12"/>
      <c r="AR3835" s="12"/>
      <c r="AS3835" s="12"/>
      <c r="AZ3835" s="49"/>
      <c r="BA3835" s="30"/>
      <c r="BB3835" s="12"/>
      <c r="BF3835" s="12"/>
      <c r="BG3835" s="12"/>
      <c r="BH3835" s="12"/>
      <c r="BO3835" s="7"/>
      <c r="BP3835" s="7"/>
      <c r="BQ3835" s="7"/>
      <c r="BU3835" s="7"/>
      <c r="BV3835" s="7"/>
      <c r="BW3835" s="7"/>
      <c r="CD3835" s="7"/>
      <c r="CE3835" s="7"/>
      <c r="CF3835" s="7"/>
      <c r="CJ3835" s="7"/>
      <c r="CK3835" s="7"/>
      <c r="CL3835" s="7"/>
    </row>
    <row r="3836" spans="1:90">
      <c r="A3836" s="11"/>
      <c r="B3836" s="373"/>
      <c r="C3836" s="373"/>
      <c r="D3836" s="373"/>
      <c r="E3836" s="13"/>
      <c r="F3836" s="11"/>
      <c r="G3836" s="25"/>
      <c r="H3836" s="31"/>
      <c r="I3836" s="30"/>
      <c r="M3836" s="25"/>
      <c r="N3836" s="31"/>
      <c r="O3836" s="30"/>
      <c r="V3836" s="12"/>
      <c r="W3836" s="12"/>
      <c r="X3836" s="14"/>
      <c r="AB3836" s="25"/>
      <c r="AC3836" s="12"/>
      <c r="AD3836" s="12"/>
      <c r="AK3836" s="12"/>
      <c r="AL3836" s="30"/>
      <c r="AM3836" s="32"/>
      <c r="AQ3836" s="12"/>
      <c r="AR3836" s="12"/>
      <c r="AS3836" s="12"/>
      <c r="AZ3836" s="49"/>
      <c r="BA3836" s="30"/>
      <c r="BB3836" s="12"/>
      <c r="BF3836" s="12"/>
      <c r="BG3836" s="12"/>
      <c r="BH3836" s="12"/>
      <c r="BO3836" s="7"/>
      <c r="BP3836" s="7"/>
      <c r="BQ3836" s="7"/>
      <c r="BU3836" s="7"/>
      <c r="BV3836" s="7"/>
      <c r="BW3836" s="7"/>
      <c r="CD3836" s="7"/>
      <c r="CE3836" s="7"/>
      <c r="CF3836" s="7"/>
      <c r="CJ3836" s="7"/>
      <c r="CK3836" s="7"/>
      <c r="CL3836" s="7"/>
    </row>
    <row r="3837" spans="1:90">
      <c r="A3837" s="11"/>
      <c r="B3837" s="373"/>
      <c r="C3837" s="373"/>
      <c r="D3837" s="373"/>
      <c r="E3837" s="13"/>
      <c r="F3837" s="11"/>
      <c r="G3837" s="25"/>
      <c r="H3837" s="31"/>
      <c r="I3837" s="30"/>
      <c r="M3837" s="25"/>
      <c r="N3837" s="31"/>
      <c r="O3837" s="30"/>
      <c r="V3837" s="12"/>
      <c r="W3837" s="12"/>
      <c r="X3837" s="14"/>
      <c r="AB3837" s="25"/>
      <c r="AC3837" s="12"/>
      <c r="AD3837" s="12"/>
      <c r="AK3837" s="12"/>
      <c r="AL3837" s="30"/>
      <c r="AM3837" s="32"/>
      <c r="AQ3837" s="12"/>
      <c r="AR3837" s="12"/>
      <c r="AS3837" s="12"/>
      <c r="AZ3837" s="49"/>
      <c r="BA3837" s="30"/>
      <c r="BB3837" s="12"/>
      <c r="BF3837" s="12"/>
      <c r="BG3837" s="12"/>
      <c r="BH3837" s="12"/>
      <c r="BO3837" s="7"/>
      <c r="BP3837" s="7"/>
      <c r="BQ3837" s="7"/>
      <c r="BU3837" s="7"/>
      <c r="BV3837" s="7"/>
      <c r="BW3837" s="7"/>
      <c r="CD3837" s="7"/>
      <c r="CE3837" s="7"/>
      <c r="CF3837" s="7"/>
      <c r="CJ3837" s="7"/>
      <c r="CK3837" s="7"/>
      <c r="CL3837" s="7"/>
    </row>
    <row r="3838" spans="1:90">
      <c r="A3838" s="11"/>
      <c r="B3838" s="373"/>
      <c r="C3838" s="373"/>
      <c r="D3838" s="373"/>
      <c r="E3838" s="13"/>
      <c r="F3838" s="11"/>
      <c r="G3838" s="25"/>
      <c r="H3838" s="31"/>
      <c r="I3838" s="30"/>
      <c r="M3838" s="25"/>
      <c r="N3838" s="31"/>
      <c r="O3838" s="30"/>
      <c r="V3838" s="12"/>
      <c r="W3838" s="12"/>
      <c r="X3838" s="14"/>
      <c r="AB3838" s="25"/>
      <c r="AC3838" s="12"/>
      <c r="AD3838" s="12"/>
      <c r="AK3838" s="12"/>
      <c r="AL3838" s="30"/>
      <c r="AM3838" s="32"/>
      <c r="AQ3838" s="12"/>
      <c r="AR3838" s="12"/>
      <c r="AS3838" s="12"/>
      <c r="AZ3838" s="49"/>
      <c r="BA3838" s="30"/>
      <c r="BB3838" s="12"/>
      <c r="BF3838" s="12"/>
      <c r="BG3838" s="12"/>
      <c r="BH3838" s="12"/>
      <c r="BO3838" s="7"/>
      <c r="BP3838" s="7"/>
      <c r="BQ3838" s="7"/>
      <c r="BU3838" s="7"/>
      <c r="BV3838" s="7"/>
      <c r="BW3838" s="7"/>
      <c r="CD3838" s="7"/>
      <c r="CE3838" s="7"/>
      <c r="CF3838" s="7"/>
      <c r="CJ3838" s="7"/>
      <c r="CK3838" s="7"/>
      <c r="CL3838" s="7"/>
    </row>
    <row r="3839" spans="1:90">
      <c r="A3839" s="11"/>
      <c r="B3839" s="373"/>
      <c r="C3839" s="373"/>
      <c r="D3839" s="373"/>
      <c r="E3839" s="13"/>
      <c r="F3839" s="11"/>
      <c r="G3839" s="25"/>
      <c r="H3839" s="31"/>
      <c r="I3839" s="30"/>
      <c r="M3839" s="25"/>
      <c r="N3839" s="31"/>
      <c r="O3839" s="30"/>
      <c r="V3839" s="12"/>
      <c r="W3839" s="12"/>
      <c r="X3839" s="14"/>
      <c r="AB3839" s="25"/>
      <c r="AC3839" s="12"/>
      <c r="AD3839" s="12"/>
      <c r="AK3839" s="12"/>
      <c r="AL3839" s="30"/>
      <c r="AM3839" s="32"/>
      <c r="AQ3839" s="12"/>
      <c r="AR3839" s="12"/>
      <c r="AS3839" s="12"/>
      <c r="AZ3839" s="49"/>
      <c r="BA3839" s="30"/>
      <c r="BB3839" s="12"/>
      <c r="BF3839" s="12"/>
      <c r="BG3839" s="12"/>
      <c r="BH3839" s="12"/>
      <c r="BO3839" s="7"/>
      <c r="BP3839" s="7"/>
      <c r="BQ3839" s="7"/>
      <c r="BU3839" s="7"/>
      <c r="BV3839" s="7"/>
      <c r="BW3839" s="7"/>
      <c r="CD3839" s="7"/>
      <c r="CE3839" s="7"/>
      <c r="CF3839" s="7"/>
      <c r="CJ3839" s="7"/>
      <c r="CK3839" s="7"/>
      <c r="CL3839" s="7"/>
    </row>
    <row r="3840" spans="1:90">
      <c r="A3840" s="11"/>
      <c r="B3840" s="373"/>
      <c r="C3840" s="373"/>
      <c r="D3840" s="373"/>
      <c r="E3840" s="13"/>
      <c r="F3840" s="11"/>
      <c r="G3840" s="25"/>
      <c r="H3840" s="31"/>
      <c r="I3840" s="30"/>
      <c r="M3840" s="25"/>
      <c r="N3840" s="31"/>
      <c r="O3840" s="30"/>
      <c r="V3840" s="12"/>
      <c r="W3840" s="12"/>
      <c r="X3840" s="14"/>
      <c r="AB3840" s="25"/>
      <c r="AC3840" s="12"/>
      <c r="AD3840" s="12"/>
      <c r="AK3840" s="12"/>
      <c r="AL3840" s="30"/>
      <c r="AM3840" s="32"/>
      <c r="AQ3840" s="12"/>
      <c r="AR3840" s="12"/>
      <c r="AS3840" s="12"/>
      <c r="AZ3840" s="49"/>
      <c r="BA3840" s="30"/>
      <c r="BB3840" s="12"/>
      <c r="BF3840" s="12"/>
      <c r="BG3840" s="12"/>
      <c r="BH3840" s="12"/>
      <c r="BO3840" s="7"/>
      <c r="BP3840" s="7"/>
      <c r="BQ3840" s="7"/>
      <c r="BU3840" s="7"/>
      <c r="BV3840" s="7"/>
      <c r="BW3840" s="7"/>
      <c r="CD3840" s="7"/>
      <c r="CE3840" s="7"/>
      <c r="CF3840" s="7"/>
      <c r="CJ3840" s="7"/>
      <c r="CK3840" s="7"/>
      <c r="CL3840" s="7"/>
    </row>
    <row r="3841" spans="1:90">
      <c r="A3841" s="11"/>
      <c r="B3841" s="373"/>
      <c r="C3841" s="373"/>
      <c r="D3841" s="373"/>
      <c r="E3841" s="13"/>
      <c r="F3841" s="11"/>
      <c r="G3841" s="25"/>
      <c r="H3841" s="31"/>
      <c r="I3841" s="30"/>
      <c r="M3841" s="25"/>
      <c r="N3841" s="31"/>
      <c r="O3841" s="30"/>
      <c r="V3841" s="12"/>
      <c r="W3841" s="12"/>
      <c r="X3841" s="14"/>
      <c r="AB3841" s="25"/>
      <c r="AC3841" s="12"/>
      <c r="AD3841" s="12"/>
      <c r="AK3841" s="12"/>
      <c r="AL3841" s="30"/>
      <c r="AM3841" s="32"/>
      <c r="AQ3841" s="12"/>
      <c r="AR3841" s="12"/>
      <c r="AS3841" s="12"/>
      <c r="AZ3841" s="49"/>
      <c r="BA3841" s="30"/>
      <c r="BB3841" s="12"/>
      <c r="BF3841" s="12"/>
      <c r="BG3841" s="12"/>
      <c r="BH3841" s="12"/>
      <c r="BO3841" s="7"/>
      <c r="BP3841" s="7"/>
      <c r="BQ3841" s="7"/>
      <c r="BU3841" s="7"/>
      <c r="BV3841" s="7"/>
      <c r="BW3841" s="7"/>
      <c r="CD3841" s="7"/>
      <c r="CE3841" s="7"/>
      <c r="CF3841" s="7"/>
      <c r="CJ3841" s="7"/>
      <c r="CK3841" s="7"/>
      <c r="CL3841" s="7"/>
    </row>
    <row r="3842" spans="1:90">
      <c r="A3842" s="11"/>
      <c r="B3842" s="373"/>
      <c r="C3842" s="373"/>
      <c r="D3842" s="373"/>
      <c r="E3842" s="13"/>
      <c r="F3842" s="11"/>
      <c r="G3842" s="25"/>
      <c r="H3842" s="31"/>
      <c r="I3842" s="30"/>
      <c r="M3842" s="25"/>
      <c r="N3842" s="31"/>
      <c r="O3842" s="30"/>
      <c r="V3842" s="12"/>
      <c r="W3842" s="12"/>
      <c r="X3842" s="14"/>
      <c r="AB3842" s="25"/>
      <c r="AC3842" s="12"/>
      <c r="AD3842" s="12"/>
      <c r="AK3842" s="12"/>
      <c r="AL3842" s="30"/>
      <c r="AM3842" s="32"/>
      <c r="AQ3842" s="12"/>
      <c r="AR3842" s="12"/>
      <c r="AS3842" s="12"/>
      <c r="AZ3842" s="49"/>
      <c r="BA3842" s="30"/>
      <c r="BB3842" s="12"/>
      <c r="BF3842" s="12"/>
      <c r="BG3842" s="12"/>
      <c r="BH3842" s="12"/>
      <c r="BO3842" s="7"/>
      <c r="BP3842" s="7"/>
      <c r="BQ3842" s="7"/>
      <c r="BU3842" s="7"/>
      <c r="BV3842" s="7"/>
      <c r="BW3842" s="7"/>
      <c r="CD3842" s="7"/>
      <c r="CE3842" s="7"/>
      <c r="CF3842" s="7"/>
      <c r="CJ3842" s="7"/>
      <c r="CK3842" s="7"/>
      <c r="CL3842" s="7"/>
    </row>
    <row r="3843" spans="1:90">
      <c r="A3843" s="11"/>
      <c r="B3843" s="373"/>
      <c r="C3843" s="373"/>
      <c r="D3843" s="373"/>
      <c r="E3843" s="13"/>
      <c r="F3843" s="11"/>
      <c r="G3843" s="25"/>
      <c r="H3843" s="31"/>
      <c r="I3843" s="30"/>
      <c r="M3843" s="25"/>
      <c r="N3843" s="31"/>
      <c r="O3843" s="30"/>
      <c r="V3843" s="12"/>
      <c r="W3843" s="12"/>
      <c r="X3843" s="14"/>
      <c r="AB3843" s="25"/>
      <c r="AC3843" s="12"/>
      <c r="AD3843" s="12"/>
      <c r="AK3843" s="12"/>
      <c r="AL3843" s="30"/>
      <c r="AM3843" s="32"/>
      <c r="AQ3843" s="12"/>
      <c r="AR3843" s="12"/>
      <c r="AS3843" s="12"/>
      <c r="AZ3843" s="49"/>
      <c r="BA3843" s="30"/>
      <c r="BB3843" s="12"/>
      <c r="BF3843" s="12"/>
      <c r="BG3843" s="12"/>
      <c r="BH3843" s="12"/>
      <c r="BO3843" s="7"/>
      <c r="BP3843" s="7"/>
      <c r="BQ3843" s="7"/>
      <c r="BU3843" s="7"/>
      <c r="BV3843" s="7"/>
      <c r="BW3843" s="7"/>
      <c r="CD3843" s="7"/>
      <c r="CE3843" s="7"/>
      <c r="CF3843" s="7"/>
      <c r="CJ3843" s="7"/>
      <c r="CK3843" s="7"/>
      <c r="CL3843" s="7"/>
    </row>
    <row r="3844" spans="1:90">
      <c r="A3844" s="11"/>
      <c r="B3844" s="373"/>
      <c r="C3844" s="373"/>
      <c r="D3844" s="373"/>
      <c r="E3844" s="13"/>
      <c r="F3844" s="11"/>
      <c r="G3844" s="25"/>
      <c r="H3844" s="31"/>
      <c r="I3844" s="30"/>
      <c r="M3844" s="25"/>
      <c r="N3844" s="31"/>
      <c r="O3844" s="30"/>
      <c r="V3844" s="12"/>
      <c r="W3844" s="12"/>
      <c r="X3844" s="14"/>
      <c r="AB3844" s="25"/>
      <c r="AC3844" s="12"/>
      <c r="AD3844" s="12"/>
      <c r="AK3844" s="12"/>
      <c r="AL3844" s="30"/>
      <c r="AM3844" s="32"/>
      <c r="AQ3844" s="12"/>
      <c r="AR3844" s="12"/>
      <c r="AS3844" s="12"/>
      <c r="AZ3844" s="49"/>
      <c r="BA3844" s="30"/>
      <c r="BB3844" s="12"/>
      <c r="BF3844" s="12"/>
      <c r="BG3844" s="12"/>
      <c r="BH3844" s="12"/>
      <c r="BO3844" s="7"/>
      <c r="BP3844" s="7"/>
      <c r="BQ3844" s="7"/>
      <c r="BU3844" s="7"/>
      <c r="BV3844" s="7"/>
      <c r="BW3844" s="7"/>
      <c r="CD3844" s="7"/>
      <c r="CE3844" s="7"/>
      <c r="CF3844" s="7"/>
      <c r="CJ3844" s="7"/>
      <c r="CK3844" s="7"/>
      <c r="CL3844" s="7"/>
    </row>
    <row r="3845" spans="1:90">
      <c r="A3845" s="11"/>
      <c r="B3845" s="373"/>
      <c r="C3845" s="373"/>
      <c r="D3845" s="373"/>
      <c r="E3845" s="13"/>
      <c r="F3845" s="11"/>
      <c r="G3845" s="25"/>
      <c r="H3845" s="31"/>
      <c r="I3845" s="30"/>
      <c r="M3845" s="25"/>
      <c r="N3845" s="31"/>
      <c r="O3845" s="30"/>
      <c r="V3845" s="12"/>
      <c r="W3845" s="12"/>
      <c r="X3845" s="14"/>
      <c r="AB3845" s="25"/>
      <c r="AC3845" s="12"/>
      <c r="AD3845" s="12"/>
      <c r="AK3845" s="12"/>
      <c r="AL3845" s="30"/>
      <c r="AM3845" s="32"/>
      <c r="AQ3845" s="12"/>
      <c r="AR3845" s="12"/>
      <c r="AS3845" s="12"/>
      <c r="AZ3845" s="49"/>
      <c r="BA3845" s="30"/>
      <c r="BB3845" s="12"/>
      <c r="BF3845" s="12"/>
      <c r="BG3845" s="12"/>
      <c r="BH3845" s="12"/>
      <c r="BO3845" s="7"/>
      <c r="BP3845" s="7"/>
      <c r="BQ3845" s="7"/>
      <c r="BU3845" s="7"/>
      <c r="BV3845" s="7"/>
      <c r="BW3845" s="7"/>
      <c r="CD3845" s="7"/>
      <c r="CE3845" s="7"/>
      <c r="CF3845" s="7"/>
      <c r="CJ3845" s="7"/>
      <c r="CK3845" s="7"/>
      <c r="CL3845" s="7"/>
    </row>
    <row r="3846" spans="1:90">
      <c r="A3846" s="11"/>
      <c r="B3846" s="373"/>
      <c r="C3846" s="373"/>
      <c r="D3846" s="373"/>
      <c r="E3846" s="13"/>
      <c r="F3846" s="11"/>
      <c r="G3846" s="25"/>
      <c r="H3846" s="31"/>
      <c r="I3846" s="30"/>
      <c r="M3846" s="25"/>
      <c r="N3846" s="31"/>
      <c r="O3846" s="30"/>
      <c r="V3846" s="12"/>
      <c r="W3846" s="12"/>
      <c r="X3846" s="14"/>
      <c r="AB3846" s="25"/>
      <c r="AC3846" s="12"/>
      <c r="AD3846" s="12"/>
      <c r="AK3846" s="12"/>
      <c r="AL3846" s="30"/>
      <c r="AM3846" s="32"/>
      <c r="AQ3846" s="12"/>
      <c r="AR3846" s="12"/>
      <c r="AS3846" s="12"/>
      <c r="AZ3846" s="49"/>
      <c r="BA3846" s="30"/>
      <c r="BB3846" s="12"/>
      <c r="BF3846" s="12"/>
      <c r="BG3846" s="12"/>
      <c r="BH3846" s="12"/>
      <c r="BO3846" s="7"/>
      <c r="BP3846" s="7"/>
      <c r="BQ3846" s="7"/>
      <c r="BU3846" s="7"/>
      <c r="BV3846" s="7"/>
      <c r="BW3846" s="7"/>
      <c r="CD3846" s="7"/>
      <c r="CE3846" s="7"/>
      <c r="CF3846" s="7"/>
      <c r="CJ3846" s="7"/>
      <c r="CK3846" s="7"/>
      <c r="CL3846" s="7"/>
    </row>
    <row r="3847" spans="1:90">
      <c r="A3847" s="11"/>
      <c r="B3847" s="373"/>
      <c r="C3847" s="373"/>
      <c r="D3847" s="373"/>
      <c r="E3847" s="13"/>
      <c r="F3847" s="11"/>
      <c r="G3847" s="25"/>
      <c r="H3847" s="31"/>
      <c r="I3847" s="30"/>
      <c r="M3847" s="25"/>
      <c r="N3847" s="31"/>
      <c r="O3847" s="30"/>
      <c r="V3847" s="12"/>
      <c r="W3847" s="12"/>
      <c r="X3847" s="14"/>
      <c r="AB3847" s="25"/>
      <c r="AC3847" s="12"/>
      <c r="AD3847" s="12"/>
      <c r="AK3847" s="12"/>
      <c r="AL3847" s="30"/>
      <c r="AM3847" s="32"/>
      <c r="AQ3847" s="12"/>
      <c r="AR3847" s="12"/>
      <c r="AS3847" s="12"/>
      <c r="AZ3847" s="49"/>
      <c r="BA3847" s="30"/>
      <c r="BB3847" s="12"/>
      <c r="BF3847" s="12"/>
      <c r="BG3847" s="12"/>
      <c r="BH3847" s="12"/>
      <c r="BO3847" s="7"/>
      <c r="BP3847" s="7"/>
      <c r="BQ3847" s="7"/>
      <c r="BU3847" s="7"/>
      <c r="BV3847" s="7"/>
      <c r="BW3847" s="7"/>
      <c r="CD3847" s="7"/>
      <c r="CE3847" s="7"/>
      <c r="CF3847" s="7"/>
      <c r="CJ3847" s="7"/>
      <c r="CK3847" s="7"/>
      <c r="CL3847" s="7"/>
    </row>
    <row r="3848" spans="1:90">
      <c r="A3848" s="11"/>
      <c r="B3848" s="373"/>
      <c r="C3848" s="373"/>
      <c r="D3848" s="373"/>
      <c r="E3848" s="13"/>
      <c r="F3848" s="11"/>
      <c r="G3848" s="25"/>
      <c r="H3848" s="31"/>
      <c r="I3848" s="30"/>
      <c r="M3848" s="25"/>
      <c r="N3848" s="31"/>
      <c r="O3848" s="30"/>
      <c r="V3848" s="12"/>
      <c r="W3848" s="12"/>
      <c r="X3848" s="14"/>
      <c r="AB3848" s="25"/>
      <c r="AC3848" s="12"/>
      <c r="AD3848" s="12"/>
      <c r="AK3848" s="12"/>
      <c r="AL3848" s="30"/>
      <c r="AM3848" s="32"/>
      <c r="AQ3848" s="12"/>
      <c r="AR3848" s="12"/>
      <c r="AS3848" s="12"/>
      <c r="AZ3848" s="49"/>
      <c r="BA3848" s="30"/>
      <c r="BB3848" s="12"/>
      <c r="BF3848" s="12"/>
      <c r="BG3848" s="12"/>
      <c r="BH3848" s="12"/>
      <c r="BO3848" s="7"/>
      <c r="BP3848" s="7"/>
      <c r="BQ3848" s="7"/>
      <c r="BU3848" s="7"/>
      <c r="BV3848" s="7"/>
      <c r="BW3848" s="7"/>
      <c r="CD3848" s="7"/>
      <c r="CE3848" s="7"/>
      <c r="CF3848" s="7"/>
      <c r="CJ3848" s="7"/>
      <c r="CK3848" s="7"/>
      <c r="CL3848" s="7"/>
    </row>
    <row r="3849" spans="1:90">
      <c r="A3849" s="11"/>
      <c r="B3849" s="373"/>
      <c r="C3849" s="373"/>
      <c r="D3849" s="373"/>
      <c r="E3849" s="13"/>
      <c r="F3849" s="11"/>
      <c r="G3849" s="25"/>
      <c r="H3849" s="31"/>
      <c r="I3849" s="30"/>
      <c r="M3849" s="25"/>
      <c r="N3849" s="31"/>
      <c r="O3849" s="30"/>
      <c r="V3849" s="12"/>
      <c r="W3849" s="12"/>
      <c r="X3849" s="14"/>
      <c r="AB3849" s="25"/>
      <c r="AC3849" s="12"/>
      <c r="AD3849" s="12"/>
      <c r="AK3849" s="12"/>
      <c r="AL3849" s="30"/>
      <c r="AM3849" s="32"/>
      <c r="AQ3849" s="12"/>
      <c r="AR3849" s="12"/>
      <c r="AS3849" s="12"/>
      <c r="AZ3849" s="49"/>
      <c r="BA3849" s="30"/>
      <c r="BB3849" s="12"/>
      <c r="BF3849" s="12"/>
      <c r="BG3849" s="12"/>
      <c r="BH3849" s="12"/>
      <c r="BO3849" s="7"/>
      <c r="BP3849" s="7"/>
      <c r="BQ3849" s="7"/>
      <c r="BU3849" s="7"/>
      <c r="BV3849" s="7"/>
      <c r="BW3849" s="7"/>
      <c r="CD3849" s="7"/>
      <c r="CE3849" s="7"/>
      <c r="CF3849" s="7"/>
      <c r="CJ3849" s="7"/>
      <c r="CK3849" s="7"/>
      <c r="CL3849" s="7"/>
    </row>
    <row r="3850" spans="1:90">
      <c r="A3850" s="11"/>
      <c r="B3850" s="373"/>
      <c r="C3850" s="373"/>
      <c r="D3850" s="373"/>
      <c r="E3850" s="13"/>
      <c r="F3850" s="11"/>
      <c r="G3850" s="25"/>
      <c r="H3850" s="31"/>
      <c r="I3850" s="30"/>
      <c r="M3850" s="25"/>
      <c r="N3850" s="31"/>
      <c r="O3850" s="30"/>
      <c r="V3850" s="12"/>
      <c r="W3850" s="12"/>
      <c r="X3850" s="14"/>
      <c r="AB3850" s="25"/>
      <c r="AC3850" s="12"/>
      <c r="AD3850" s="12"/>
      <c r="AK3850" s="12"/>
      <c r="AL3850" s="30"/>
      <c r="AM3850" s="32"/>
      <c r="AQ3850" s="12"/>
      <c r="AR3850" s="12"/>
      <c r="AS3850" s="12"/>
      <c r="AZ3850" s="49"/>
      <c r="BA3850" s="30"/>
      <c r="BB3850" s="12"/>
      <c r="BF3850" s="12"/>
      <c r="BG3850" s="12"/>
      <c r="BH3850" s="12"/>
      <c r="BO3850" s="7"/>
      <c r="BP3850" s="7"/>
      <c r="BQ3850" s="7"/>
      <c r="BU3850" s="7"/>
      <c r="BV3850" s="7"/>
      <c r="BW3850" s="7"/>
      <c r="CD3850" s="7"/>
      <c r="CE3850" s="7"/>
      <c r="CF3850" s="7"/>
      <c r="CJ3850" s="7"/>
      <c r="CK3850" s="7"/>
      <c r="CL3850" s="7"/>
    </row>
    <row r="3851" spans="1:90">
      <c r="A3851" s="11"/>
      <c r="B3851" s="373"/>
      <c r="C3851" s="373"/>
      <c r="D3851" s="373"/>
      <c r="E3851" s="13"/>
      <c r="F3851" s="11"/>
      <c r="G3851" s="25"/>
      <c r="H3851" s="31"/>
      <c r="I3851" s="30"/>
      <c r="M3851" s="25"/>
      <c r="N3851" s="31"/>
      <c r="O3851" s="30"/>
      <c r="V3851" s="12"/>
      <c r="W3851" s="12"/>
      <c r="X3851" s="14"/>
      <c r="AB3851" s="25"/>
      <c r="AC3851" s="12"/>
      <c r="AD3851" s="12"/>
      <c r="AK3851" s="12"/>
      <c r="AL3851" s="30"/>
      <c r="AM3851" s="32"/>
      <c r="AQ3851" s="12"/>
      <c r="AR3851" s="12"/>
      <c r="AS3851" s="12"/>
      <c r="AZ3851" s="49"/>
      <c r="BA3851" s="30"/>
      <c r="BB3851" s="12"/>
      <c r="BF3851" s="12"/>
      <c r="BG3851" s="12"/>
      <c r="BH3851" s="12"/>
      <c r="BO3851" s="7"/>
      <c r="BP3851" s="7"/>
      <c r="BQ3851" s="7"/>
      <c r="BU3851" s="7"/>
      <c r="BV3851" s="7"/>
      <c r="BW3851" s="7"/>
      <c r="CD3851" s="7"/>
      <c r="CE3851" s="7"/>
      <c r="CF3851" s="7"/>
      <c r="CJ3851" s="7"/>
      <c r="CK3851" s="7"/>
      <c r="CL3851" s="7"/>
    </row>
    <row r="3852" spans="1:90">
      <c r="A3852" s="11"/>
      <c r="B3852" s="373"/>
      <c r="C3852" s="373"/>
      <c r="D3852" s="373"/>
      <c r="E3852" s="13"/>
      <c r="F3852" s="11"/>
      <c r="G3852" s="25"/>
      <c r="H3852" s="31"/>
      <c r="I3852" s="30"/>
      <c r="M3852" s="25"/>
      <c r="N3852" s="31"/>
      <c r="O3852" s="30"/>
      <c r="V3852" s="12"/>
      <c r="W3852" s="12"/>
      <c r="X3852" s="14"/>
      <c r="AB3852" s="25"/>
      <c r="AC3852" s="12"/>
      <c r="AD3852" s="12"/>
      <c r="AK3852" s="12"/>
      <c r="AL3852" s="30"/>
      <c r="AM3852" s="32"/>
      <c r="AQ3852" s="12"/>
      <c r="AR3852" s="12"/>
      <c r="AS3852" s="12"/>
      <c r="AZ3852" s="49"/>
      <c r="BA3852" s="30"/>
      <c r="BB3852" s="12"/>
      <c r="BF3852" s="12"/>
      <c r="BG3852" s="12"/>
      <c r="BH3852" s="12"/>
      <c r="BO3852" s="7"/>
      <c r="BP3852" s="7"/>
      <c r="BQ3852" s="7"/>
      <c r="BU3852" s="7"/>
      <c r="BV3852" s="7"/>
      <c r="BW3852" s="7"/>
      <c r="CD3852" s="7"/>
      <c r="CE3852" s="7"/>
      <c r="CF3852" s="7"/>
      <c r="CJ3852" s="7"/>
      <c r="CK3852" s="7"/>
      <c r="CL3852" s="7"/>
    </row>
    <row r="3853" spans="1:90">
      <c r="A3853" s="11"/>
      <c r="B3853" s="373"/>
      <c r="C3853" s="373"/>
      <c r="D3853" s="373"/>
      <c r="E3853" s="13"/>
      <c r="F3853" s="11"/>
      <c r="G3853" s="25"/>
      <c r="H3853" s="31"/>
      <c r="I3853" s="30"/>
      <c r="M3853" s="25"/>
      <c r="N3853" s="31"/>
      <c r="O3853" s="30"/>
      <c r="V3853" s="12"/>
      <c r="W3853" s="12"/>
      <c r="X3853" s="14"/>
      <c r="AB3853" s="25"/>
      <c r="AC3853" s="12"/>
      <c r="AD3853" s="12"/>
      <c r="AK3853" s="12"/>
      <c r="AL3853" s="30"/>
      <c r="AM3853" s="32"/>
      <c r="AQ3853" s="12"/>
      <c r="AR3853" s="12"/>
      <c r="AS3853" s="12"/>
      <c r="AZ3853" s="49"/>
      <c r="BA3853" s="30"/>
      <c r="BB3853" s="12"/>
      <c r="BF3853" s="12"/>
      <c r="BG3853" s="12"/>
      <c r="BH3853" s="12"/>
      <c r="BO3853" s="7"/>
      <c r="BP3853" s="7"/>
      <c r="BQ3853" s="7"/>
      <c r="BU3853" s="7"/>
      <c r="BV3853" s="7"/>
      <c r="BW3853" s="7"/>
      <c r="CD3853" s="7"/>
      <c r="CE3853" s="7"/>
      <c r="CF3853" s="7"/>
      <c r="CJ3853" s="7"/>
      <c r="CK3853" s="7"/>
      <c r="CL3853" s="7"/>
    </row>
    <row r="3854" spans="1:90">
      <c r="A3854" s="11"/>
      <c r="B3854" s="373"/>
      <c r="C3854" s="373"/>
      <c r="D3854" s="373"/>
      <c r="E3854" s="13"/>
      <c r="F3854" s="11"/>
      <c r="G3854" s="25"/>
      <c r="H3854" s="31"/>
      <c r="I3854" s="30"/>
      <c r="M3854" s="25"/>
      <c r="N3854" s="31"/>
      <c r="O3854" s="30"/>
      <c r="V3854" s="12"/>
      <c r="W3854" s="12"/>
      <c r="X3854" s="14"/>
      <c r="AB3854" s="25"/>
      <c r="AC3854" s="12"/>
      <c r="AD3854" s="12"/>
      <c r="AK3854" s="12"/>
      <c r="AL3854" s="30"/>
      <c r="AM3854" s="32"/>
      <c r="AQ3854" s="12"/>
      <c r="AR3854" s="12"/>
      <c r="AS3854" s="12"/>
      <c r="AZ3854" s="49"/>
      <c r="BA3854" s="30"/>
      <c r="BB3854" s="12"/>
      <c r="BF3854" s="12"/>
      <c r="BG3854" s="12"/>
      <c r="BH3854" s="12"/>
      <c r="BO3854" s="7"/>
      <c r="BP3854" s="7"/>
      <c r="BQ3854" s="7"/>
      <c r="BU3854" s="7"/>
      <c r="BV3854" s="7"/>
      <c r="BW3854" s="7"/>
      <c r="CD3854" s="7"/>
      <c r="CE3854" s="7"/>
      <c r="CF3854" s="7"/>
      <c r="CJ3854" s="7"/>
      <c r="CK3854" s="7"/>
      <c r="CL3854" s="7"/>
    </row>
    <row r="3855" spans="1:90">
      <c r="A3855" s="11"/>
      <c r="B3855" s="373"/>
      <c r="C3855" s="373"/>
      <c r="D3855" s="373"/>
      <c r="E3855" s="13"/>
      <c r="F3855" s="11"/>
      <c r="G3855" s="25"/>
      <c r="H3855" s="31"/>
      <c r="I3855" s="30"/>
      <c r="M3855" s="25"/>
      <c r="N3855" s="31"/>
      <c r="O3855" s="30"/>
      <c r="V3855" s="12"/>
      <c r="W3855" s="12"/>
      <c r="X3855" s="14"/>
      <c r="AB3855" s="25"/>
      <c r="AC3855" s="12"/>
      <c r="AD3855" s="12"/>
      <c r="AK3855" s="12"/>
      <c r="AL3855" s="30"/>
      <c r="AM3855" s="32"/>
      <c r="AQ3855" s="12"/>
      <c r="AR3855" s="12"/>
      <c r="AS3855" s="12"/>
      <c r="AZ3855" s="49"/>
      <c r="BA3855" s="30"/>
      <c r="BB3855" s="12"/>
      <c r="BF3855" s="12"/>
      <c r="BG3855" s="12"/>
      <c r="BH3855" s="12"/>
      <c r="BO3855" s="7"/>
      <c r="BP3855" s="7"/>
      <c r="BQ3855" s="7"/>
      <c r="BU3855" s="7"/>
      <c r="BV3855" s="7"/>
      <c r="BW3855" s="7"/>
      <c r="CD3855" s="7"/>
      <c r="CE3855" s="7"/>
      <c r="CF3855" s="7"/>
      <c r="CJ3855" s="7"/>
      <c r="CK3855" s="7"/>
      <c r="CL3855" s="7"/>
    </row>
    <row r="3856" spans="1:90">
      <c r="A3856" s="11"/>
      <c r="B3856" s="373"/>
      <c r="C3856" s="373"/>
      <c r="D3856" s="373"/>
      <c r="E3856" s="13"/>
      <c r="F3856" s="11"/>
      <c r="G3856" s="25"/>
      <c r="H3856" s="31"/>
      <c r="I3856" s="30"/>
      <c r="M3856" s="25"/>
      <c r="N3856" s="31"/>
      <c r="O3856" s="30"/>
      <c r="V3856" s="12"/>
      <c r="W3856" s="12"/>
      <c r="X3856" s="14"/>
      <c r="AB3856" s="25"/>
      <c r="AC3856" s="12"/>
      <c r="AD3856" s="12"/>
      <c r="AK3856" s="12"/>
      <c r="AL3856" s="30"/>
      <c r="AM3856" s="32"/>
      <c r="AQ3856" s="12"/>
      <c r="AR3856" s="12"/>
      <c r="AS3856" s="12"/>
      <c r="AZ3856" s="49"/>
      <c r="BA3856" s="30"/>
      <c r="BB3856" s="12"/>
      <c r="BF3856" s="12"/>
      <c r="BG3856" s="12"/>
      <c r="BH3856" s="12"/>
      <c r="BO3856" s="7"/>
      <c r="BP3856" s="7"/>
      <c r="BQ3856" s="7"/>
      <c r="BU3856" s="7"/>
      <c r="BV3856" s="7"/>
      <c r="BW3856" s="7"/>
      <c r="CD3856" s="7"/>
      <c r="CE3856" s="7"/>
      <c r="CF3856" s="7"/>
      <c r="CJ3856" s="7"/>
      <c r="CK3856" s="7"/>
      <c r="CL3856" s="7"/>
    </row>
    <row r="3857" spans="1:90">
      <c r="A3857" s="11"/>
      <c r="B3857" s="373"/>
      <c r="C3857" s="373"/>
      <c r="D3857" s="373"/>
      <c r="E3857" s="13"/>
      <c r="F3857" s="11"/>
      <c r="G3857" s="25"/>
      <c r="H3857" s="31"/>
      <c r="I3857" s="30"/>
      <c r="M3857" s="25"/>
      <c r="N3857" s="31"/>
      <c r="O3857" s="30"/>
      <c r="V3857" s="12"/>
      <c r="W3857" s="12"/>
      <c r="X3857" s="14"/>
      <c r="AB3857" s="25"/>
      <c r="AC3857" s="12"/>
      <c r="AD3857" s="12"/>
      <c r="AK3857" s="12"/>
      <c r="AL3857" s="30"/>
      <c r="AM3857" s="32"/>
      <c r="AQ3857" s="12"/>
      <c r="AR3857" s="12"/>
      <c r="AS3857" s="12"/>
      <c r="AZ3857" s="49"/>
      <c r="BA3857" s="30"/>
      <c r="BB3857" s="12"/>
      <c r="BF3857" s="12"/>
      <c r="BG3857" s="12"/>
      <c r="BH3857" s="12"/>
      <c r="BO3857" s="7"/>
      <c r="BP3857" s="7"/>
      <c r="BQ3857" s="7"/>
      <c r="BU3857" s="7"/>
      <c r="BV3857" s="7"/>
      <c r="BW3857" s="7"/>
      <c r="CD3857" s="7"/>
      <c r="CE3857" s="7"/>
      <c r="CF3857" s="7"/>
      <c r="CJ3857" s="7"/>
      <c r="CK3857" s="7"/>
      <c r="CL3857" s="7"/>
    </row>
    <row r="3858" spans="1:90">
      <c r="A3858" s="11"/>
      <c r="B3858" s="373"/>
      <c r="C3858" s="373"/>
      <c r="D3858" s="373"/>
      <c r="E3858" s="13"/>
      <c r="F3858" s="11"/>
      <c r="G3858" s="25"/>
      <c r="H3858" s="31"/>
      <c r="I3858" s="30"/>
      <c r="M3858" s="25"/>
      <c r="N3858" s="31"/>
      <c r="O3858" s="30"/>
      <c r="V3858" s="12"/>
      <c r="W3858" s="12"/>
      <c r="X3858" s="14"/>
      <c r="AB3858" s="25"/>
      <c r="AC3858" s="12"/>
      <c r="AD3858" s="12"/>
      <c r="AK3858" s="12"/>
      <c r="AL3858" s="30"/>
      <c r="AM3858" s="32"/>
      <c r="AQ3858" s="12"/>
      <c r="AR3858" s="12"/>
      <c r="AS3858" s="12"/>
      <c r="AZ3858" s="49"/>
      <c r="BA3858" s="30"/>
      <c r="BB3858" s="12"/>
      <c r="BF3858" s="12"/>
      <c r="BG3858" s="12"/>
      <c r="BH3858" s="12"/>
      <c r="BO3858" s="7"/>
      <c r="BP3858" s="7"/>
      <c r="BQ3858" s="7"/>
      <c r="BU3858" s="7"/>
      <c r="BV3858" s="7"/>
      <c r="BW3858" s="7"/>
      <c r="CD3858" s="7"/>
      <c r="CE3858" s="7"/>
      <c r="CF3858" s="7"/>
      <c r="CJ3858" s="7"/>
      <c r="CK3858" s="7"/>
      <c r="CL3858" s="7"/>
    </row>
    <row r="3859" spans="1:90">
      <c r="A3859" s="11"/>
      <c r="B3859" s="373"/>
      <c r="C3859" s="373"/>
      <c r="D3859" s="373"/>
      <c r="E3859" s="13"/>
      <c r="F3859" s="11"/>
      <c r="G3859" s="25"/>
      <c r="H3859" s="31"/>
      <c r="I3859" s="30"/>
      <c r="M3859" s="25"/>
      <c r="N3859" s="31"/>
      <c r="O3859" s="30"/>
      <c r="V3859" s="12"/>
      <c r="W3859" s="12"/>
      <c r="X3859" s="14"/>
      <c r="AB3859" s="25"/>
      <c r="AC3859" s="12"/>
      <c r="AD3859" s="12"/>
      <c r="AK3859" s="12"/>
      <c r="AL3859" s="30"/>
      <c r="AM3859" s="32"/>
      <c r="AQ3859" s="12"/>
      <c r="AR3859" s="12"/>
      <c r="AS3859" s="12"/>
      <c r="AZ3859" s="49"/>
      <c r="BA3859" s="30"/>
      <c r="BB3859" s="12"/>
      <c r="BF3859" s="12"/>
      <c r="BG3859" s="12"/>
      <c r="BH3859" s="12"/>
      <c r="BO3859" s="7"/>
      <c r="BP3859" s="7"/>
      <c r="BQ3859" s="7"/>
      <c r="BU3859" s="7"/>
      <c r="BV3859" s="7"/>
      <c r="BW3859" s="7"/>
      <c r="CD3859" s="7"/>
      <c r="CE3859" s="7"/>
      <c r="CF3859" s="7"/>
      <c r="CJ3859" s="7"/>
      <c r="CK3859" s="7"/>
      <c r="CL3859" s="7"/>
    </row>
    <row r="3860" spans="1:90">
      <c r="A3860" s="11"/>
      <c r="B3860" s="373"/>
      <c r="C3860" s="373"/>
      <c r="D3860" s="373"/>
      <c r="E3860" s="13"/>
      <c r="F3860" s="11"/>
      <c r="G3860" s="25"/>
      <c r="H3860" s="31"/>
      <c r="I3860" s="30"/>
      <c r="M3860" s="25"/>
      <c r="N3860" s="31"/>
      <c r="O3860" s="30"/>
      <c r="V3860" s="12"/>
      <c r="W3860" s="12"/>
      <c r="X3860" s="14"/>
      <c r="AB3860" s="25"/>
      <c r="AC3860" s="12"/>
      <c r="AD3860" s="12"/>
      <c r="AK3860" s="12"/>
      <c r="AL3860" s="30"/>
      <c r="AM3860" s="32"/>
      <c r="AQ3860" s="12"/>
      <c r="AR3860" s="12"/>
      <c r="AS3860" s="12"/>
      <c r="AZ3860" s="49"/>
      <c r="BA3860" s="30"/>
      <c r="BB3860" s="12"/>
      <c r="BF3860" s="12"/>
      <c r="BG3860" s="12"/>
      <c r="BH3860" s="12"/>
      <c r="BO3860" s="7"/>
      <c r="BP3860" s="7"/>
      <c r="BQ3860" s="7"/>
      <c r="BU3860" s="7"/>
      <c r="BV3860" s="7"/>
      <c r="BW3860" s="7"/>
      <c r="CD3860" s="7"/>
      <c r="CE3860" s="7"/>
      <c r="CF3860" s="7"/>
      <c r="CJ3860" s="7"/>
      <c r="CK3860" s="7"/>
      <c r="CL3860" s="7"/>
    </row>
    <row r="3861" spans="1:90">
      <c r="A3861" s="11"/>
      <c r="B3861" s="373"/>
      <c r="C3861" s="373"/>
      <c r="D3861" s="373"/>
      <c r="E3861" s="13"/>
      <c r="F3861" s="11"/>
      <c r="G3861" s="25"/>
      <c r="H3861" s="31"/>
      <c r="I3861" s="30"/>
      <c r="M3861" s="25"/>
      <c r="N3861" s="31"/>
      <c r="O3861" s="30"/>
      <c r="V3861" s="12"/>
      <c r="W3861" s="12"/>
      <c r="X3861" s="14"/>
      <c r="AB3861" s="25"/>
      <c r="AC3861" s="12"/>
      <c r="AD3861" s="12"/>
      <c r="AK3861" s="12"/>
      <c r="AL3861" s="30"/>
      <c r="AM3861" s="32"/>
      <c r="AQ3861" s="12"/>
      <c r="AR3861" s="12"/>
      <c r="AS3861" s="12"/>
      <c r="AZ3861" s="49"/>
      <c r="BA3861" s="30"/>
      <c r="BB3861" s="12"/>
      <c r="BF3861" s="12"/>
      <c r="BG3861" s="12"/>
      <c r="BH3861" s="12"/>
      <c r="BO3861" s="7"/>
      <c r="BP3861" s="7"/>
      <c r="BQ3861" s="7"/>
      <c r="BU3861" s="7"/>
      <c r="BV3861" s="7"/>
      <c r="BW3861" s="7"/>
      <c r="CD3861" s="7"/>
      <c r="CE3861" s="7"/>
      <c r="CF3861" s="7"/>
      <c r="CJ3861" s="7"/>
      <c r="CK3861" s="7"/>
      <c r="CL3861" s="7"/>
    </row>
    <row r="3862" spans="1:90">
      <c r="A3862" s="11"/>
      <c r="B3862" s="373"/>
      <c r="C3862" s="373"/>
      <c r="D3862" s="373"/>
      <c r="E3862" s="13"/>
      <c r="F3862" s="11"/>
      <c r="G3862" s="25"/>
      <c r="H3862" s="31"/>
      <c r="I3862" s="30"/>
      <c r="M3862" s="25"/>
      <c r="N3862" s="31"/>
      <c r="O3862" s="30"/>
      <c r="V3862" s="12"/>
      <c r="W3862" s="12"/>
      <c r="X3862" s="14"/>
      <c r="AB3862" s="25"/>
      <c r="AC3862" s="12"/>
      <c r="AD3862" s="12"/>
      <c r="AK3862" s="12"/>
      <c r="AL3862" s="30"/>
      <c r="AM3862" s="32"/>
      <c r="AQ3862" s="12"/>
      <c r="AR3862" s="12"/>
      <c r="AS3862" s="12"/>
      <c r="AZ3862" s="49"/>
      <c r="BA3862" s="30"/>
      <c r="BB3862" s="12"/>
      <c r="BF3862" s="12"/>
      <c r="BG3862" s="12"/>
      <c r="BH3862" s="12"/>
      <c r="BO3862" s="7"/>
      <c r="BP3862" s="7"/>
      <c r="BQ3862" s="7"/>
      <c r="BU3862" s="7"/>
      <c r="BV3862" s="7"/>
      <c r="BW3862" s="7"/>
      <c r="CD3862" s="7"/>
      <c r="CE3862" s="7"/>
      <c r="CF3862" s="7"/>
      <c r="CJ3862" s="7"/>
      <c r="CK3862" s="7"/>
      <c r="CL3862" s="7"/>
    </row>
    <row r="3863" spans="1:90">
      <c r="A3863" s="11"/>
      <c r="B3863" s="373"/>
      <c r="C3863" s="373"/>
      <c r="D3863" s="373"/>
      <c r="E3863" s="13"/>
      <c r="F3863" s="11"/>
      <c r="G3863" s="25"/>
      <c r="H3863" s="31"/>
      <c r="I3863" s="30"/>
      <c r="M3863" s="25"/>
      <c r="N3863" s="31"/>
      <c r="O3863" s="30"/>
      <c r="V3863" s="12"/>
      <c r="W3863" s="12"/>
      <c r="X3863" s="14"/>
      <c r="AB3863" s="25"/>
      <c r="AC3863" s="12"/>
      <c r="AD3863" s="12"/>
      <c r="AK3863" s="12"/>
      <c r="AL3863" s="30"/>
      <c r="AM3863" s="32"/>
      <c r="AQ3863" s="12"/>
      <c r="AR3863" s="12"/>
      <c r="AS3863" s="12"/>
      <c r="AZ3863" s="49"/>
      <c r="BA3863" s="30"/>
      <c r="BB3863" s="12"/>
      <c r="BF3863" s="12"/>
      <c r="BG3863" s="12"/>
      <c r="BH3863" s="12"/>
      <c r="BO3863" s="7"/>
      <c r="BP3863" s="7"/>
      <c r="BQ3863" s="7"/>
      <c r="BU3863" s="7"/>
      <c r="BV3863" s="7"/>
      <c r="BW3863" s="7"/>
      <c r="CD3863" s="7"/>
      <c r="CE3863" s="7"/>
      <c r="CF3863" s="7"/>
      <c r="CJ3863" s="7"/>
      <c r="CK3863" s="7"/>
      <c r="CL3863" s="7"/>
    </row>
    <row r="3864" spans="1:90">
      <c r="A3864" s="11"/>
      <c r="B3864" s="373"/>
      <c r="C3864" s="373"/>
      <c r="D3864" s="373"/>
      <c r="E3864" s="13"/>
      <c r="F3864" s="11"/>
      <c r="G3864" s="25"/>
      <c r="H3864" s="31"/>
      <c r="I3864" s="30"/>
      <c r="M3864" s="25"/>
      <c r="N3864" s="31"/>
      <c r="O3864" s="30"/>
      <c r="V3864" s="12"/>
      <c r="W3864" s="12"/>
      <c r="X3864" s="14"/>
      <c r="AB3864" s="25"/>
      <c r="AC3864" s="12"/>
      <c r="AD3864" s="12"/>
      <c r="AK3864" s="12"/>
      <c r="AL3864" s="30"/>
      <c r="AM3864" s="32"/>
      <c r="AQ3864" s="12"/>
      <c r="AR3864" s="12"/>
      <c r="AS3864" s="12"/>
      <c r="AZ3864" s="49"/>
      <c r="BA3864" s="30"/>
      <c r="BB3864" s="12"/>
      <c r="BF3864" s="12"/>
      <c r="BG3864" s="12"/>
      <c r="BH3864" s="12"/>
      <c r="BO3864" s="7"/>
      <c r="BP3864" s="7"/>
      <c r="BQ3864" s="7"/>
      <c r="BU3864" s="7"/>
      <c r="BV3864" s="7"/>
      <c r="BW3864" s="7"/>
      <c r="CD3864" s="7"/>
      <c r="CE3864" s="7"/>
      <c r="CF3864" s="7"/>
      <c r="CJ3864" s="7"/>
      <c r="CK3864" s="7"/>
      <c r="CL3864" s="7"/>
    </row>
    <row r="3865" spans="1:90">
      <c r="A3865" s="11"/>
      <c r="B3865" s="373"/>
      <c r="C3865" s="373"/>
      <c r="D3865" s="373"/>
      <c r="E3865" s="13"/>
      <c r="F3865" s="11"/>
      <c r="G3865" s="25"/>
      <c r="H3865" s="31"/>
      <c r="I3865" s="30"/>
      <c r="M3865" s="25"/>
      <c r="N3865" s="31"/>
      <c r="O3865" s="30"/>
      <c r="V3865" s="12"/>
      <c r="W3865" s="12"/>
      <c r="X3865" s="14"/>
      <c r="AB3865" s="25"/>
      <c r="AC3865" s="12"/>
      <c r="AD3865" s="12"/>
      <c r="AK3865" s="12"/>
      <c r="AL3865" s="30"/>
      <c r="AM3865" s="32"/>
      <c r="AQ3865" s="12"/>
      <c r="AR3865" s="12"/>
      <c r="AS3865" s="12"/>
      <c r="AZ3865" s="49"/>
      <c r="BA3865" s="30"/>
      <c r="BB3865" s="12"/>
      <c r="BF3865" s="12"/>
      <c r="BG3865" s="12"/>
      <c r="BH3865" s="12"/>
      <c r="BO3865" s="7"/>
      <c r="BP3865" s="7"/>
      <c r="BQ3865" s="7"/>
      <c r="BU3865" s="7"/>
      <c r="BV3865" s="7"/>
      <c r="BW3865" s="7"/>
      <c r="CD3865" s="7"/>
      <c r="CE3865" s="7"/>
      <c r="CF3865" s="7"/>
      <c r="CJ3865" s="7"/>
      <c r="CK3865" s="7"/>
      <c r="CL3865" s="7"/>
    </row>
    <row r="3866" spans="1:90">
      <c r="A3866" s="11"/>
      <c r="B3866" s="373"/>
      <c r="C3866" s="373"/>
      <c r="D3866" s="373"/>
      <c r="E3866" s="13"/>
      <c r="F3866" s="11"/>
      <c r="G3866" s="25"/>
      <c r="H3866" s="31"/>
      <c r="I3866" s="30"/>
      <c r="M3866" s="25"/>
      <c r="N3866" s="31"/>
      <c r="O3866" s="30"/>
      <c r="V3866" s="12"/>
      <c r="W3866" s="12"/>
      <c r="X3866" s="14"/>
      <c r="AB3866" s="25"/>
      <c r="AC3866" s="12"/>
      <c r="AD3866" s="12"/>
      <c r="AK3866" s="12"/>
      <c r="AL3866" s="30"/>
      <c r="AM3866" s="32"/>
      <c r="AQ3866" s="12"/>
      <c r="AR3866" s="12"/>
      <c r="AS3866" s="12"/>
      <c r="AZ3866" s="49"/>
      <c r="BA3866" s="30"/>
      <c r="BB3866" s="12"/>
      <c r="BF3866" s="12"/>
      <c r="BG3866" s="12"/>
      <c r="BH3866" s="12"/>
      <c r="BO3866" s="7"/>
      <c r="BP3866" s="7"/>
      <c r="BQ3866" s="7"/>
      <c r="BU3866" s="7"/>
      <c r="BV3866" s="7"/>
      <c r="BW3866" s="7"/>
      <c r="CD3866" s="7"/>
      <c r="CE3866" s="7"/>
      <c r="CF3866" s="7"/>
      <c r="CJ3866" s="7"/>
      <c r="CK3866" s="7"/>
      <c r="CL3866" s="7"/>
    </row>
    <row r="3867" spans="1:90">
      <c r="A3867" s="11"/>
      <c r="B3867" s="373"/>
      <c r="C3867" s="373"/>
      <c r="D3867" s="373"/>
      <c r="E3867" s="13"/>
      <c r="F3867" s="11"/>
      <c r="G3867" s="25"/>
      <c r="H3867" s="31"/>
      <c r="I3867" s="30"/>
      <c r="M3867" s="25"/>
      <c r="N3867" s="31"/>
      <c r="O3867" s="30"/>
      <c r="V3867" s="12"/>
      <c r="W3867" s="12"/>
      <c r="X3867" s="14"/>
      <c r="AB3867" s="25"/>
      <c r="AC3867" s="12"/>
      <c r="AD3867" s="12"/>
      <c r="AK3867" s="12"/>
      <c r="AL3867" s="30"/>
      <c r="AM3867" s="32"/>
      <c r="AQ3867" s="12"/>
      <c r="AR3867" s="12"/>
      <c r="AS3867" s="12"/>
      <c r="AZ3867" s="49"/>
      <c r="BA3867" s="30"/>
      <c r="BB3867" s="12"/>
      <c r="BF3867" s="12"/>
      <c r="BG3867" s="12"/>
      <c r="BH3867" s="12"/>
      <c r="BO3867" s="7"/>
      <c r="BP3867" s="7"/>
      <c r="BQ3867" s="7"/>
      <c r="BU3867" s="7"/>
      <c r="BV3867" s="7"/>
      <c r="BW3867" s="7"/>
      <c r="CD3867" s="7"/>
      <c r="CE3867" s="7"/>
      <c r="CF3867" s="7"/>
      <c r="CJ3867" s="7"/>
      <c r="CK3867" s="7"/>
      <c r="CL3867" s="7"/>
    </row>
    <row r="3868" spans="1:90">
      <c r="A3868" s="11"/>
      <c r="B3868" s="373"/>
      <c r="C3868" s="373"/>
      <c r="D3868" s="373"/>
      <c r="E3868" s="13"/>
      <c r="F3868" s="11"/>
      <c r="G3868" s="25"/>
      <c r="H3868" s="31"/>
      <c r="I3868" s="30"/>
      <c r="M3868" s="25"/>
      <c r="N3868" s="31"/>
      <c r="O3868" s="30"/>
      <c r="V3868" s="12"/>
      <c r="W3868" s="12"/>
      <c r="X3868" s="14"/>
      <c r="AB3868" s="25"/>
      <c r="AC3868" s="12"/>
      <c r="AD3868" s="12"/>
      <c r="AK3868" s="12"/>
      <c r="AL3868" s="30"/>
      <c r="AM3868" s="32"/>
      <c r="AQ3868" s="12"/>
      <c r="AR3868" s="12"/>
      <c r="AS3868" s="12"/>
      <c r="AZ3868" s="49"/>
      <c r="BA3868" s="30"/>
      <c r="BB3868" s="12"/>
      <c r="BF3868" s="12"/>
      <c r="BG3868" s="12"/>
      <c r="BH3868" s="12"/>
      <c r="BO3868" s="7"/>
      <c r="BP3868" s="7"/>
      <c r="BQ3868" s="7"/>
      <c r="BU3868" s="7"/>
      <c r="BV3868" s="7"/>
      <c r="BW3868" s="7"/>
      <c r="CD3868" s="7"/>
      <c r="CE3868" s="7"/>
      <c r="CF3868" s="7"/>
      <c r="CJ3868" s="7"/>
      <c r="CK3868" s="7"/>
      <c r="CL3868" s="7"/>
    </row>
    <row r="3869" spans="1:90">
      <c r="A3869" s="11"/>
      <c r="B3869" s="373"/>
      <c r="C3869" s="373"/>
      <c r="D3869" s="373"/>
      <c r="E3869" s="13"/>
      <c r="F3869" s="11"/>
      <c r="G3869" s="25"/>
      <c r="H3869" s="31"/>
      <c r="I3869" s="30"/>
      <c r="M3869" s="25"/>
      <c r="N3869" s="31"/>
      <c r="O3869" s="30"/>
      <c r="V3869" s="12"/>
      <c r="W3869" s="12"/>
      <c r="X3869" s="14"/>
      <c r="AB3869" s="25"/>
      <c r="AC3869" s="12"/>
      <c r="AD3869" s="12"/>
      <c r="AK3869" s="12"/>
      <c r="AL3869" s="30"/>
      <c r="AM3869" s="32"/>
      <c r="AQ3869" s="12"/>
      <c r="AR3869" s="12"/>
      <c r="AS3869" s="12"/>
      <c r="AZ3869" s="49"/>
      <c r="BA3869" s="30"/>
      <c r="BB3869" s="12"/>
      <c r="BF3869" s="12"/>
      <c r="BG3869" s="12"/>
      <c r="BH3869" s="12"/>
      <c r="BO3869" s="7"/>
      <c r="BP3869" s="7"/>
      <c r="BQ3869" s="7"/>
      <c r="BU3869" s="7"/>
      <c r="BV3869" s="7"/>
      <c r="BW3869" s="7"/>
      <c r="CD3869" s="7"/>
      <c r="CE3869" s="7"/>
      <c r="CF3869" s="7"/>
      <c r="CJ3869" s="7"/>
      <c r="CK3869" s="7"/>
      <c r="CL3869" s="7"/>
    </row>
    <row r="3870" spans="1:90">
      <c r="A3870" s="11"/>
      <c r="B3870" s="373"/>
      <c r="C3870" s="373"/>
      <c r="D3870" s="373"/>
      <c r="E3870" s="13"/>
      <c r="F3870" s="11"/>
      <c r="G3870" s="25"/>
      <c r="H3870" s="31"/>
      <c r="I3870" s="30"/>
      <c r="M3870" s="25"/>
      <c r="N3870" s="31"/>
      <c r="O3870" s="30"/>
      <c r="V3870" s="12"/>
      <c r="W3870" s="12"/>
      <c r="X3870" s="14"/>
      <c r="AB3870" s="25"/>
      <c r="AC3870" s="12"/>
      <c r="AD3870" s="12"/>
      <c r="AK3870" s="12"/>
      <c r="AL3870" s="30"/>
      <c r="AM3870" s="32"/>
      <c r="AQ3870" s="12"/>
      <c r="AR3870" s="12"/>
      <c r="AS3870" s="12"/>
      <c r="AZ3870" s="49"/>
      <c r="BA3870" s="30"/>
      <c r="BB3870" s="12"/>
      <c r="BF3870" s="12"/>
      <c r="BG3870" s="12"/>
      <c r="BH3870" s="12"/>
      <c r="BO3870" s="7"/>
      <c r="BP3870" s="7"/>
      <c r="BQ3870" s="7"/>
      <c r="BU3870" s="7"/>
      <c r="BV3870" s="7"/>
      <c r="BW3870" s="7"/>
      <c r="CD3870" s="7"/>
      <c r="CE3870" s="7"/>
      <c r="CF3870" s="7"/>
      <c r="CJ3870" s="7"/>
      <c r="CK3870" s="7"/>
      <c r="CL3870" s="7"/>
    </row>
    <row r="3871" spans="1:90">
      <c r="A3871" s="11"/>
      <c r="B3871" s="373"/>
      <c r="C3871" s="373"/>
      <c r="D3871" s="373"/>
      <c r="E3871" s="13"/>
      <c r="F3871" s="11"/>
      <c r="G3871" s="25"/>
      <c r="H3871" s="31"/>
      <c r="I3871" s="30"/>
      <c r="M3871" s="25"/>
      <c r="N3871" s="31"/>
      <c r="O3871" s="30"/>
      <c r="V3871" s="12"/>
      <c r="W3871" s="12"/>
      <c r="X3871" s="14"/>
      <c r="AB3871" s="25"/>
      <c r="AC3871" s="12"/>
      <c r="AD3871" s="12"/>
      <c r="AK3871" s="12"/>
      <c r="AL3871" s="30"/>
      <c r="AM3871" s="32"/>
      <c r="AQ3871" s="12"/>
      <c r="AR3871" s="12"/>
      <c r="AS3871" s="12"/>
      <c r="AZ3871" s="49"/>
      <c r="BA3871" s="30"/>
      <c r="BB3871" s="12"/>
      <c r="BF3871" s="12"/>
      <c r="BG3871" s="12"/>
      <c r="BH3871" s="12"/>
      <c r="BO3871" s="7"/>
      <c r="BP3871" s="7"/>
      <c r="BQ3871" s="7"/>
      <c r="BU3871" s="7"/>
      <c r="BV3871" s="7"/>
      <c r="BW3871" s="7"/>
      <c r="CD3871" s="7"/>
      <c r="CE3871" s="7"/>
      <c r="CF3871" s="7"/>
      <c r="CJ3871" s="7"/>
      <c r="CK3871" s="7"/>
      <c r="CL3871" s="7"/>
    </row>
    <row r="3872" spans="1:90">
      <c r="A3872" s="11"/>
      <c r="B3872" s="373"/>
      <c r="C3872" s="373"/>
      <c r="D3872" s="373"/>
      <c r="E3872" s="13"/>
      <c r="F3872" s="11"/>
      <c r="G3872" s="25"/>
      <c r="H3872" s="31"/>
      <c r="I3872" s="30"/>
      <c r="M3872" s="25"/>
      <c r="N3872" s="31"/>
      <c r="O3872" s="30"/>
      <c r="V3872" s="12"/>
      <c r="W3872" s="12"/>
      <c r="X3872" s="14"/>
      <c r="AB3872" s="25"/>
      <c r="AC3872" s="12"/>
      <c r="AD3872" s="12"/>
      <c r="AK3872" s="12"/>
      <c r="AL3872" s="30"/>
      <c r="AM3872" s="32"/>
      <c r="AQ3872" s="12"/>
      <c r="AR3872" s="12"/>
      <c r="AS3872" s="12"/>
      <c r="AZ3872" s="49"/>
      <c r="BA3872" s="30"/>
      <c r="BB3872" s="12"/>
      <c r="BF3872" s="12"/>
      <c r="BG3872" s="12"/>
      <c r="BH3872" s="12"/>
      <c r="BO3872" s="7"/>
      <c r="BP3872" s="7"/>
      <c r="BQ3872" s="7"/>
      <c r="BU3872" s="7"/>
      <c r="BV3872" s="7"/>
      <c r="BW3872" s="7"/>
      <c r="CD3872" s="7"/>
      <c r="CE3872" s="7"/>
      <c r="CF3872" s="7"/>
      <c r="CJ3872" s="7"/>
      <c r="CK3872" s="7"/>
      <c r="CL3872" s="7"/>
    </row>
    <row r="3873" spans="1:90">
      <c r="A3873" s="11"/>
      <c r="B3873" s="373"/>
      <c r="C3873" s="373"/>
      <c r="D3873" s="373"/>
      <c r="E3873" s="13"/>
      <c r="F3873" s="11"/>
      <c r="G3873" s="25"/>
      <c r="H3873" s="31"/>
      <c r="I3873" s="30"/>
      <c r="M3873" s="25"/>
      <c r="N3873" s="31"/>
      <c r="O3873" s="30"/>
      <c r="V3873" s="12"/>
      <c r="W3873" s="12"/>
      <c r="X3873" s="14"/>
      <c r="AB3873" s="25"/>
      <c r="AC3873" s="12"/>
      <c r="AD3873" s="12"/>
      <c r="AK3873" s="12"/>
      <c r="AL3873" s="30"/>
      <c r="AM3873" s="32"/>
      <c r="AQ3873" s="12"/>
      <c r="AR3873" s="12"/>
      <c r="AS3873" s="12"/>
      <c r="AZ3873" s="49"/>
      <c r="BA3873" s="30"/>
      <c r="BB3873" s="12"/>
      <c r="BF3873" s="12"/>
      <c r="BG3873" s="12"/>
      <c r="BH3873" s="12"/>
      <c r="BO3873" s="7"/>
      <c r="BP3873" s="7"/>
      <c r="BQ3873" s="7"/>
      <c r="BU3873" s="7"/>
      <c r="BV3873" s="7"/>
      <c r="BW3873" s="7"/>
      <c r="CD3873" s="7"/>
      <c r="CE3873" s="7"/>
      <c r="CF3873" s="7"/>
      <c r="CJ3873" s="7"/>
      <c r="CK3873" s="7"/>
      <c r="CL3873" s="7"/>
    </row>
    <row r="3874" spans="1:90">
      <c r="A3874" s="11"/>
      <c r="B3874" s="373"/>
      <c r="C3874" s="373"/>
      <c r="D3874" s="373"/>
      <c r="E3874" s="13"/>
      <c r="F3874" s="11"/>
      <c r="G3874" s="25"/>
      <c r="H3874" s="31"/>
      <c r="I3874" s="30"/>
      <c r="M3874" s="25"/>
      <c r="N3874" s="31"/>
      <c r="O3874" s="30"/>
      <c r="V3874" s="12"/>
      <c r="W3874" s="12"/>
      <c r="X3874" s="14"/>
      <c r="AB3874" s="25"/>
      <c r="AC3874" s="12"/>
      <c r="AD3874" s="12"/>
      <c r="AK3874" s="12"/>
      <c r="AL3874" s="30"/>
      <c r="AM3874" s="32"/>
      <c r="AQ3874" s="12"/>
      <c r="AR3874" s="12"/>
      <c r="AS3874" s="12"/>
      <c r="AZ3874" s="49"/>
      <c r="BA3874" s="30"/>
      <c r="BB3874" s="12"/>
      <c r="BF3874" s="12"/>
      <c r="BG3874" s="12"/>
      <c r="BH3874" s="12"/>
      <c r="BO3874" s="7"/>
      <c r="BP3874" s="7"/>
      <c r="BQ3874" s="7"/>
      <c r="BU3874" s="7"/>
      <c r="BV3874" s="7"/>
      <c r="BW3874" s="7"/>
      <c r="CD3874" s="7"/>
      <c r="CE3874" s="7"/>
      <c r="CF3874" s="7"/>
      <c r="CJ3874" s="7"/>
      <c r="CK3874" s="7"/>
      <c r="CL3874" s="7"/>
    </row>
    <row r="3875" spans="1:90">
      <c r="A3875" s="11"/>
      <c r="B3875" s="373"/>
      <c r="C3875" s="373"/>
      <c r="D3875" s="373"/>
      <c r="E3875" s="13"/>
      <c r="F3875" s="11"/>
      <c r="G3875" s="25"/>
      <c r="H3875" s="31"/>
      <c r="I3875" s="30"/>
      <c r="M3875" s="25"/>
      <c r="N3875" s="31"/>
      <c r="O3875" s="30"/>
      <c r="V3875" s="12"/>
      <c r="W3875" s="12"/>
      <c r="X3875" s="14"/>
      <c r="AB3875" s="25"/>
      <c r="AC3875" s="12"/>
      <c r="AD3875" s="12"/>
      <c r="AK3875" s="12"/>
      <c r="AL3875" s="30"/>
      <c r="AM3875" s="32"/>
      <c r="AQ3875" s="12"/>
      <c r="AR3875" s="12"/>
      <c r="AS3875" s="12"/>
      <c r="AZ3875" s="49"/>
      <c r="BA3875" s="30"/>
      <c r="BB3875" s="12"/>
      <c r="BF3875" s="12"/>
      <c r="BG3875" s="12"/>
      <c r="BH3875" s="12"/>
      <c r="BO3875" s="7"/>
      <c r="BP3875" s="7"/>
      <c r="BQ3875" s="7"/>
      <c r="BU3875" s="7"/>
      <c r="BV3875" s="7"/>
      <c r="BW3875" s="7"/>
      <c r="CD3875" s="7"/>
      <c r="CE3875" s="7"/>
      <c r="CF3875" s="7"/>
      <c r="CJ3875" s="7"/>
      <c r="CK3875" s="7"/>
      <c r="CL3875" s="7"/>
    </row>
    <row r="3876" spans="1:90">
      <c r="A3876" s="11"/>
      <c r="B3876" s="373"/>
      <c r="C3876" s="373"/>
      <c r="D3876" s="373"/>
      <c r="E3876" s="13"/>
      <c r="F3876" s="11"/>
      <c r="G3876" s="25"/>
      <c r="H3876" s="31"/>
      <c r="I3876" s="30"/>
      <c r="M3876" s="25"/>
      <c r="N3876" s="31"/>
      <c r="O3876" s="30"/>
      <c r="V3876" s="12"/>
      <c r="W3876" s="12"/>
      <c r="X3876" s="14"/>
      <c r="AB3876" s="25"/>
      <c r="AC3876" s="12"/>
      <c r="AD3876" s="12"/>
      <c r="AK3876" s="12"/>
      <c r="AL3876" s="30"/>
      <c r="AM3876" s="32"/>
      <c r="AQ3876" s="12"/>
      <c r="AR3876" s="12"/>
      <c r="AS3876" s="12"/>
      <c r="AZ3876" s="49"/>
      <c r="BA3876" s="30"/>
      <c r="BB3876" s="12"/>
      <c r="BF3876" s="12"/>
      <c r="BG3876" s="12"/>
      <c r="BH3876" s="12"/>
      <c r="BO3876" s="7"/>
      <c r="BP3876" s="7"/>
      <c r="BQ3876" s="7"/>
      <c r="BU3876" s="7"/>
      <c r="BV3876" s="7"/>
      <c r="BW3876" s="7"/>
      <c r="CD3876" s="7"/>
      <c r="CE3876" s="7"/>
      <c r="CF3876" s="7"/>
      <c r="CJ3876" s="7"/>
      <c r="CK3876" s="7"/>
      <c r="CL3876" s="7"/>
    </row>
    <row r="3877" spans="1:90">
      <c r="A3877" s="11"/>
      <c r="B3877" s="373"/>
      <c r="C3877" s="373"/>
      <c r="D3877" s="373"/>
      <c r="E3877" s="13"/>
      <c r="F3877" s="11"/>
      <c r="G3877" s="25"/>
      <c r="H3877" s="31"/>
      <c r="I3877" s="30"/>
      <c r="M3877" s="25"/>
      <c r="N3877" s="31"/>
      <c r="O3877" s="30"/>
      <c r="V3877" s="12"/>
      <c r="W3877" s="12"/>
      <c r="X3877" s="14"/>
      <c r="AB3877" s="25"/>
      <c r="AC3877" s="12"/>
      <c r="AD3877" s="12"/>
      <c r="AK3877" s="12"/>
      <c r="AL3877" s="30"/>
      <c r="AM3877" s="32"/>
      <c r="AQ3877" s="12"/>
      <c r="AR3877" s="12"/>
      <c r="AS3877" s="12"/>
      <c r="AZ3877" s="49"/>
      <c r="BA3877" s="30"/>
      <c r="BB3877" s="12"/>
      <c r="BF3877" s="12"/>
      <c r="BG3877" s="12"/>
      <c r="BH3877" s="12"/>
      <c r="BO3877" s="7"/>
      <c r="BP3877" s="7"/>
      <c r="BQ3877" s="7"/>
      <c r="BU3877" s="7"/>
      <c r="BV3877" s="7"/>
      <c r="BW3877" s="7"/>
      <c r="CD3877" s="7"/>
      <c r="CE3877" s="7"/>
      <c r="CF3877" s="7"/>
      <c r="CJ3877" s="7"/>
      <c r="CK3877" s="7"/>
      <c r="CL3877" s="7"/>
    </row>
    <row r="3878" spans="1:90">
      <c r="A3878" s="11"/>
      <c r="B3878" s="373"/>
      <c r="C3878" s="373"/>
      <c r="D3878" s="373"/>
      <c r="E3878" s="13"/>
      <c r="F3878" s="11"/>
      <c r="G3878" s="25"/>
      <c r="H3878" s="31"/>
      <c r="I3878" s="30"/>
      <c r="M3878" s="25"/>
      <c r="N3878" s="31"/>
      <c r="O3878" s="30"/>
      <c r="V3878" s="12"/>
      <c r="W3878" s="12"/>
      <c r="X3878" s="14"/>
      <c r="AB3878" s="25"/>
      <c r="AC3878" s="12"/>
      <c r="AD3878" s="12"/>
      <c r="AK3878" s="12"/>
      <c r="AL3878" s="30"/>
      <c r="AM3878" s="32"/>
      <c r="AQ3878" s="12"/>
      <c r="AR3878" s="12"/>
      <c r="AS3878" s="12"/>
      <c r="AZ3878" s="49"/>
      <c r="BA3878" s="30"/>
      <c r="BB3878" s="12"/>
      <c r="BF3878" s="12"/>
      <c r="BG3878" s="12"/>
      <c r="BH3878" s="12"/>
      <c r="BO3878" s="7"/>
      <c r="BP3878" s="7"/>
      <c r="BQ3878" s="7"/>
      <c r="BU3878" s="7"/>
      <c r="BV3878" s="7"/>
      <c r="BW3878" s="7"/>
      <c r="CD3878" s="7"/>
      <c r="CE3878" s="7"/>
      <c r="CF3878" s="7"/>
      <c r="CJ3878" s="7"/>
      <c r="CK3878" s="7"/>
      <c r="CL3878" s="7"/>
    </row>
    <row r="3879" spans="1:90">
      <c r="A3879" s="11"/>
      <c r="B3879" s="373"/>
      <c r="C3879" s="373"/>
      <c r="D3879" s="373"/>
      <c r="E3879" s="13"/>
      <c r="F3879" s="11"/>
      <c r="G3879" s="25"/>
      <c r="H3879" s="31"/>
      <c r="I3879" s="30"/>
      <c r="M3879" s="25"/>
      <c r="N3879" s="31"/>
      <c r="O3879" s="30"/>
      <c r="V3879" s="12"/>
      <c r="W3879" s="12"/>
      <c r="X3879" s="14"/>
      <c r="AB3879" s="25"/>
      <c r="AC3879" s="12"/>
      <c r="AD3879" s="12"/>
      <c r="AK3879" s="12"/>
      <c r="AL3879" s="30"/>
      <c r="AM3879" s="32"/>
      <c r="AQ3879" s="12"/>
      <c r="AR3879" s="12"/>
      <c r="AS3879" s="12"/>
      <c r="AZ3879" s="49"/>
      <c r="BA3879" s="30"/>
      <c r="BB3879" s="12"/>
      <c r="BF3879" s="12"/>
      <c r="BG3879" s="12"/>
      <c r="BH3879" s="12"/>
      <c r="BO3879" s="7"/>
      <c r="BP3879" s="7"/>
      <c r="BQ3879" s="7"/>
      <c r="BU3879" s="7"/>
      <c r="BV3879" s="7"/>
      <c r="BW3879" s="7"/>
      <c r="CD3879" s="7"/>
      <c r="CE3879" s="7"/>
      <c r="CF3879" s="7"/>
      <c r="CJ3879" s="7"/>
      <c r="CK3879" s="7"/>
      <c r="CL3879" s="7"/>
    </row>
    <row r="3880" spans="1:90">
      <c r="A3880" s="11"/>
      <c r="B3880" s="373"/>
      <c r="C3880" s="373"/>
      <c r="D3880" s="373"/>
      <c r="E3880" s="13"/>
      <c r="F3880" s="11"/>
      <c r="G3880" s="25"/>
      <c r="H3880" s="31"/>
      <c r="I3880" s="30"/>
      <c r="M3880" s="25"/>
      <c r="N3880" s="31"/>
      <c r="O3880" s="30"/>
      <c r="V3880" s="12"/>
      <c r="W3880" s="12"/>
      <c r="X3880" s="14"/>
      <c r="AB3880" s="25"/>
      <c r="AC3880" s="12"/>
      <c r="AD3880" s="12"/>
      <c r="AK3880" s="12"/>
      <c r="AL3880" s="30"/>
      <c r="AM3880" s="32"/>
      <c r="AQ3880" s="12"/>
      <c r="AR3880" s="12"/>
      <c r="AS3880" s="12"/>
      <c r="AZ3880" s="49"/>
      <c r="BA3880" s="30"/>
      <c r="BB3880" s="12"/>
      <c r="BF3880" s="12"/>
      <c r="BG3880" s="12"/>
      <c r="BH3880" s="12"/>
      <c r="BO3880" s="7"/>
      <c r="BP3880" s="7"/>
      <c r="BQ3880" s="7"/>
      <c r="BU3880" s="7"/>
      <c r="BV3880" s="7"/>
      <c r="BW3880" s="7"/>
      <c r="CD3880" s="7"/>
      <c r="CE3880" s="7"/>
      <c r="CF3880" s="7"/>
      <c r="CJ3880" s="7"/>
      <c r="CK3880" s="7"/>
      <c r="CL3880" s="7"/>
    </row>
    <row r="3881" spans="1:90">
      <c r="A3881" s="11"/>
      <c r="B3881" s="373"/>
      <c r="C3881" s="373"/>
      <c r="D3881" s="373"/>
      <c r="E3881" s="13"/>
      <c r="F3881" s="11"/>
      <c r="G3881" s="25"/>
      <c r="H3881" s="31"/>
      <c r="I3881" s="30"/>
      <c r="M3881" s="25"/>
      <c r="N3881" s="31"/>
      <c r="O3881" s="30"/>
      <c r="V3881" s="12"/>
      <c r="W3881" s="12"/>
      <c r="X3881" s="14"/>
      <c r="AB3881" s="25"/>
      <c r="AC3881" s="12"/>
      <c r="AD3881" s="12"/>
      <c r="AK3881" s="12"/>
      <c r="AL3881" s="30"/>
      <c r="AM3881" s="32"/>
      <c r="AQ3881" s="12"/>
      <c r="AR3881" s="12"/>
      <c r="AS3881" s="12"/>
      <c r="AZ3881" s="49"/>
      <c r="BA3881" s="30"/>
      <c r="BB3881" s="12"/>
      <c r="BF3881" s="12"/>
      <c r="BG3881" s="12"/>
      <c r="BH3881" s="12"/>
      <c r="BO3881" s="7"/>
      <c r="BP3881" s="7"/>
      <c r="BQ3881" s="7"/>
      <c r="BU3881" s="7"/>
      <c r="BV3881" s="7"/>
      <c r="BW3881" s="7"/>
      <c r="CD3881" s="7"/>
      <c r="CE3881" s="7"/>
      <c r="CF3881" s="7"/>
      <c r="CJ3881" s="7"/>
      <c r="CK3881" s="7"/>
      <c r="CL3881" s="7"/>
    </row>
    <row r="3882" spans="1:90">
      <c r="A3882" s="11"/>
      <c r="B3882" s="373"/>
      <c r="C3882" s="373"/>
      <c r="D3882" s="373"/>
      <c r="E3882" s="13"/>
      <c r="F3882" s="11"/>
      <c r="G3882" s="25"/>
      <c r="H3882" s="31"/>
      <c r="I3882" s="30"/>
      <c r="M3882" s="25"/>
      <c r="N3882" s="31"/>
      <c r="O3882" s="30"/>
      <c r="V3882" s="12"/>
      <c r="W3882" s="12"/>
      <c r="X3882" s="14"/>
      <c r="AB3882" s="25"/>
      <c r="AC3882" s="12"/>
      <c r="AD3882" s="12"/>
      <c r="AK3882" s="12"/>
      <c r="AL3882" s="30"/>
      <c r="AM3882" s="32"/>
      <c r="AQ3882" s="12"/>
      <c r="AR3882" s="12"/>
      <c r="AS3882" s="12"/>
      <c r="AZ3882" s="49"/>
      <c r="BA3882" s="30"/>
      <c r="BB3882" s="12"/>
      <c r="BF3882" s="12"/>
      <c r="BG3882" s="12"/>
      <c r="BH3882" s="12"/>
      <c r="BO3882" s="7"/>
      <c r="BP3882" s="7"/>
      <c r="BQ3882" s="7"/>
      <c r="BU3882" s="7"/>
      <c r="BV3882" s="7"/>
      <c r="BW3882" s="7"/>
      <c r="CD3882" s="7"/>
      <c r="CE3882" s="7"/>
      <c r="CF3882" s="7"/>
      <c r="CJ3882" s="7"/>
      <c r="CK3882" s="7"/>
      <c r="CL3882" s="7"/>
    </row>
    <row r="3883" spans="1:90">
      <c r="A3883" s="11"/>
      <c r="B3883" s="373"/>
      <c r="C3883" s="373"/>
      <c r="D3883" s="373"/>
      <c r="E3883" s="13"/>
      <c r="F3883" s="11"/>
      <c r="G3883" s="25"/>
      <c r="H3883" s="31"/>
      <c r="I3883" s="30"/>
      <c r="M3883" s="25"/>
      <c r="N3883" s="31"/>
      <c r="O3883" s="30"/>
      <c r="V3883" s="12"/>
      <c r="W3883" s="12"/>
      <c r="X3883" s="14"/>
      <c r="AB3883" s="25"/>
      <c r="AC3883" s="12"/>
      <c r="AD3883" s="12"/>
      <c r="AK3883" s="12"/>
      <c r="AL3883" s="30"/>
      <c r="AM3883" s="32"/>
      <c r="AQ3883" s="12"/>
      <c r="AR3883" s="12"/>
      <c r="AS3883" s="12"/>
      <c r="AZ3883" s="49"/>
      <c r="BA3883" s="30"/>
      <c r="BB3883" s="12"/>
      <c r="BF3883" s="12"/>
      <c r="BG3883" s="12"/>
      <c r="BH3883" s="12"/>
      <c r="BO3883" s="7"/>
      <c r="BP3883" s="7"/>
      <c r="BQ3883" s="7"/>
      <c r="BU3883" s="7"/>
      <c r="BV3883" s="7"/>
      <c r="BW3883" s="7"/>
      <c r="CD3883" s="7"/>
      <c r="CE3883" s="7"/>
      <c r="CF3883" s="7"/>
      <c r="CJ3883" s="7"/>
      <c r="CK3883" s="7"/>
      <c r="CL3883" s="7"/>
    </row>
    <row r="3884" spans="1:90">
      <c r="A3884" s="11"/>
      <c r="B3884" s="373"/>
      <c r="C3884" s="373"/>
      <c r="D3884" s="373"/>
      <c r="E3884" s="13"/>
      <c r="F3884" s="11"/>
      <c r="G3884" s="25"/>
      <c r="H3884" s="31"/>
      <c r="I3884" s="30"/>
      <c r="M3884" s="25"/>
      <c r="N3884" s="31"/>
      <c r="O3884" s="30"/>
      <c r="V3884" s="12"/>
      <c r="W3884" s="12"/>
      <c r="X3884" s="14"/>
      <c r="AB3884" s="25"/>
      <c r="AC3884" s="12"/>
      <c r="AD3884" s="12"/>
      <c r="AK3884" s="12"/>
      <c r="AL3884" s="30"/>
      <c r="AM3884" s="32"/>
      <c r="AQ3884" s="12"/>
      <c r="AR3884" s="12"/>
      <c r="AS3884" s="12"/>
      <c r="AZ3884" s="49"/>
      <c r="BA3884" s="30"/>
      <c r="BB3884" s="12"/>
      <c r="BF3884" s="12"/>
      <c r="BG3884" s="12"/>
      <c r="BH3884" s="12"/>
      <c r="BO3884" s="7"/>
      <c r="BP3884" s="7"/>
      <c r="BQ3884" s="7"/>
      <c r="BU3884" s="7"/>
      <c r="BV3884" s="7"/>
      <c r="BW3884" s="7"/>
      <c r="CD3884" s="7"/>
      <c r="CE3884" s="7"/>
      <c r="CF3884" s="7"/>
      <c r="CJ3884" s="7"/>
      <c r="CK3884" s="7"/>
      <c r="CL3884" s="7"/>
    </row>
    <row r="3885" spans="1:90">
      <c r="A3885" s="11"/>
      <c r="B3885" s="373"/>
      <c r="C3885" s="373"/>
      <c r="D3885" s="373"/>
      <c r="E3885" s="13"/>
      <c r="F3885" s="11"/>
      <c r="G3885" s="25"/>
      <c r="H3885" s="31"/>
      <c r="I3885" s="30"/>
      <c r="M3885" s="25"/>
      <c r="N3885" s="31"/>
      <c r="O3885" s="30"/>
      <c r="V3885" s="12"/>
      <c r="W3885" s="12"/>
      <c r="X3885" s="14"/>
      <c r="AB3885" s="25"/>
      <c r="AC3885" s="12"/>
      <c r="AD3885" s="12"/>
      <c r="AK3885" s="12"/>
      <c r="AL3885" s="30"/>
      <c r="AM3885" s="32"/>
      <c r="AQ3885" s="12"/>
      <c r="AR3885" s="12"/>
      <c r="AS3885" s="12"/>
      <c r="AZ3885" s="49"/>
      <c r="BA3885" s="30"/>
      <c r="BB3885" s="12"/>
      <c r="BF3885" s="12"/>
      <c r="BG3885" s="12"/>
      <c r="BH3885" s="12"/>
      <c r="BO3885" s="7"/>
      <c r="BP3885" s="7"/>
      <c r="BQ3885" s="7"/>
      <c r="BU3885" s="7"/>
      <c r="BV3885" s="7"/>
      <c r="BW3885" s="7"/>
      <c r="CD3885" s="7"/>
      <c r="CE3885" s="7"/>
      <c r="CF3885" s="7"/>
      <c r="CJ3885" s="7"/>
      <c r="CK3885" s="7"/>
      <c r="CL3885" s="7"/>
    </row>
    <row r="3886" spans="1:90">
      <c r="A3886" s="11"/>
      <c r="B3886" s="373"/>
      <c r="C3886" s="373"/>
      <c r="D3886" s="373"/>
      <c r="E3886" s="13"/>
      <c r="F3886" s="11"/>
      <c r="G3886" s="25"/>
      <c r="H3886" s="31"/>
      <c r="I3886" s="30"/>
      <c r="M3886" s="25"/>
      <c r="N3886" s="31"/>
      <c r="O3886" s="30"/>
      <c r="V3886" s="12"/>
      <c r="W3886" s="12"/>
      <c r="X3886" s="14"/>
      <c r="AB3886" s="25"/>
      <c r="AC3886" s="12"/>
      <c r="AD3886" s="12"/>
      <c r="AK3886" s="12"/>
      <c r="AL3886" s="30"/>
      <c r="AM3886" s="32"/>
      <c r="AQ3886" s="12"/>
      <c r="AR3886" s="12"/>
      <c r="AS3886" s="12"/>
      <c r="AZ3886" s="49"/>
      <c r="BA3886" s="30"/>
      <c r="BB3886" s="12"/>
      <c r="BF3886" s="12"/>
      <c r="BG3886" s="12"/>
      <c r="BH3886" s="12"/>
      <c r="BO3886" s="7"/>
      <c r="BP3886" s="7"/>
      <c r="BQ3886" s="7"/>
      <c r="BU3886" s="7"/>
      <c r="BV3886" s="7"/>
      <c r="BW3886" s="7"/>
      <c r="CD3886" s="7"/>
      <c r="CE3886" s="7"/>
      <c r="CF3886" s="7"/>
      <c r="CJ3886" s="7"/>
      <c r="CK3886" s="7"/>
      <c r="CL3886" s="7"/>
    </row>
    <row r="3887" spans="1:90">
      <c r="A3887" s="11"/>
      <c r="B3887" s="373"/>
      <c r="C3887" s="373"/>
      <c r="D3887" s="373"/>
      <c r="E3887" s="13"/>
      <c r="F3887" s="11"/>
      <c r="G3887" s="25"/>
      <c r="H3887" s="31"/>
      <c r="I3887" s="30"/>
      <c r="M3887" s="25"/>
      <c r="N3887" s="31"/>
      <c r="O3887" s="30"/>
      <c r="V3887" s="12"/>
      <c r="W3887" s="12"/>
      <c r="X3887" s="14"/>
      <c r="AB3887" s="25"/>
      <c r="AC3887" s="12"/>
      <c r="AD3887" s="12"/>
      <c r="AK3887" s="12"/>
      <c r="AL3887" s="30"/>
      <c r="AM3887" s="32"/>
      <c r="AQ3887" s="12"/>
      <c r="AR3887" s="12"/>
      <c r="AS3887" s="12"/>
      <c r="AZ3887" s="49"/>
      <c r="BA3887" s="30"/>
      <c r="BB3887" s="12"/>
      <c r="BF3887" s="12"/>
      <c r="BG3887" s="12"/>
      <c r="BH3887" s="12"/>
      <c r="BO3887" s="7"/>
      <c r="BP3887" s="7"/>
      <c r="BQ3887" s="7"/>
      <c r="BU3887" s="7"/>
      <c r="BV3887" s="7"/>
      <c r="BW3887" s="7"/>
      <c r="CD3887" s="7"/>
      <c r="CE3887" s="7"/>
      <c r="CF3887" s="7"/>
      <c r="CJ3887" s="7"/>
      <c r="CK3887" s="7"/>
      <c r="CL3887" s="7"/>
    </row>
    <row r="3888" spans="1:90">
      <c r="A3888" s="11"/>
      <c r="B3888" s="373"/>
      <c r="C3888" s="373"/>
      <c r="D3888" s="373"/>
      <c r="E3888" s="13"/>
      <c r="F3888" s="11"/>
      <c r="G3888" s="25"/>
      <c r="H3888" s="31"/>
      <c r="I3888" s="30"/>
      <c r="M3888" s="25"/>
      <c r="N3888" s="31"/>
      <c r="O3888" s="30"/>
      <c r="V3888" s="12"/>
      <c r="W3888" s="12"/>
      <c r="X3888" s="14"/>
      <c r="AB3888" s="25"/>
      <c r="AC3888" s="12"/>
      <c r="AD3888" s="12"/>
      <c r="AK3888" s="12"/>
      <c r="AL3888" s="30"/>
      <c r="AM3888" s="32"/>
      <c r="AQ3888" s="12"/>
      <c r="AR3888" s="12"/>
      <c r="AS3888" s="12"/>
      <c r="AZ3888" s="49"/>
      <c r="BA3888" s="30"/>
      <c r="BB3888" s="12"/>
      <c r="BF3888" s="12"/>
      <c r="BG3888" s="12"/>
      <c r="BH3888" s="12"/>
      <c r="BO3888" s="7"/>
      <c r="BP3888" s="7"/>
      <c r="BQ3888" s="7"/>
      <c r="BU3888" s="7"/>
      <c r="BV3888" s="7"/>
      <c r="BW3888" s="7"/>
      <c r="CD3888" s="7"/>
      <c r="CE3888" s="7"/>
      <c r="CF3888" s="7"/>
      <c r="CJ3888" s="7"/>
      <c r="CK3888" s="7"/>
      <c r="CL3888" s="7"/>
    </row>
    <row r="3889" spans="1:90">
      <c r="A3889" s="11"/>
      <c r="B3889" s="373"/>
      <c r="C3889" s="373"/>
      <c r="D3889" s="373"/>
      <c r="E3889" s="13"/>
      <c r="F3889" s="11"/>
      <c r="G3889" s="25"/>
      <c r="H3889" s="31"/>
      <c r="I3889" s="30"/>
      <c r="M3889" s="25"/>
      <c r="N3889" s="31"/>
      <c r="O3889" s="30"/>
      <c r="V3889" s="12"/>
      <c r="W3889" s="12"/>
      <c r="X3889" s="14"/>
      <c r="AB3889" s="25"/>
      <c r="AC3889" s="12"/>
      <c r="AD3889" s="12"/>
      <c r="AK3889" s="12"/>
      <c r="AL3889" s="30"/>
      <c r="AM3889" s="32"/>
      <c r="AQ3889" s="12"/>
      <c r="AR3889" s="12"/>
      <c r="AS3889" s="12"/>
      <c r="AZ3889" s="49"/>
      <c r="BA3889" s="30"/>
      <c r="BB3889" s="12"/>
      <c r="BF3889" s="12"/>
      <c r="BG3889" s="12"/>
      <c r="BH3889" s="12"/>
      <c r="BO3889" s="7"/>
      <c r="BP3889" s="7"/>
      <c r="BQ3889" s="7"/>
      <c r="BU3889" s="7"/>
      <c r="BV3889" s="7"/>
      <c r="BW3889" s="7"/>
      <c r="CD3889" s="7"/>
      <c r="CE3889" s="7"/>
      <c r="CF3889" s="7"/>
      <c r="CJ3889" s="7"/>
      <c r="CK3889" s="7"/>
      <c r="CL3889" s="7"/>
    </row>
    <row r="3890" spans="1:90">
      <c r="A3890" s="11"/>
      <c r="B3890" s="373"/>
      <c r="C3890" s="373"/>
      <c r="D3890" s="373"/>
      <c r="E3890" s="13"/>
      <c r="F3890" s="11"/>
      <c r="G3890" s="25"/>
      <c r="H3890" s="31"/>
      <c r="I3890" s="30"/>
      <c r="M3890" s="25"/>
      <c r="N3890" s="31"/>
      <c r="O3890" s="30"/>
      <c r="V3890" s="12"/>
      <c r="W3890" s="12"/>
      <c r="X3890" s="14"/>
      <c r="AB3890" s="25"/>
      <c r="AC3890" s="12"/>
      <c r="AD3890" s="12"/>
      <c r="AK3890" s="12"/>
      <c r="AL3890" s="30"/>
      <c r="AM3890" s="32"/>
      <c r="AQ3890" s="12"/>
      <c r="AR3890" s="12"/>
      <c r="AS3890" s="12"/>
      <c r="AZ3890" s="49"/>
      <c r="BA3890" s="30"/>
      <c r="BB3890" s="12"/>
      <c r="BF3890" s="12"/>
      <c r="BG3890" s="12"/>
      <c r="BH3890" s="12"/>
      <c r="BO3890" s="7"/>
      <c r="BP3890" s="7"/>
      <c r="BQ3890" s="7"/>
      <c r="BU3890" s="7"/>
      <c r="BV3890" s="7"/>
      <c r="BW3890" s="7"/>
      <c r="CD3890" s="7"/>
      <c r="CE3890" s="7"/>
      <c r="CF3890" s="7"/>
      <c r="CJ3890" s="7"/>
      <c r="CK3890" s="7"/>
      <c r="CL3890" s="7"/>
    </row>
    <row r="3891" spans="1:90">
      <c r="A3891" s="11"/>
      <c r="B3891" s="373"/>
      <c r="C3891" s="373"/>
      <c r="D3891" s="373"/>
      <c r="E3891" s="13"/>
      <c r="F3891" s="11"/>
      <c r="G3891" s="25"/>
      <c r="H3891" s="31"/>
      <c r="I3891" s="30"/>
      <c r="M3891" s="25"/>
      <c r="N3891" s="31"/>
      <c r="O3891" s="30"/>
      <c r="V3891" s="12"/>
      <c r="W3891" s="12"/>
      <c r="X3891" s="14"/>
      <c r="AB3891" s="25"/>
      <c r="AC3891" s="12"/>
      <c r="AD3891" s="12"/>
      <c r="AK3891" s="12"/>
      <c r="AL3891" s="30"/>
      <c r="AM3891" s="32"/>
      <c r="AQ3891" s="12"/>
      <c r="AR3891" s="12"/>
      <c r="AS3891" s="12"/>
      <c r="AZ3891" s="49"/>
      <c r="BA3891" s="30"/>
      <c r="BB3891" s="12"/>
      <c r="BF3891" s="12"/>
      <c r="BG3891" s="12"/>
      <c r="BH3891" s="12"/>
      <c r="BO3891" s="7"/>
      <c r="BP3891" s="7"/>
      <c r="BQ3891" s="7"/>
      <c r="BU3891" s="7"/>
      <c r="BV3891" s="7"/>
      <c r="BW3891" s="7"/>
      <c r="CD3891" s="7"/>
      <c r="CE3891" s="7"/>
      <c r="CF3891" s="7"/>
      <c r="CJ3891" s="7"/>
      <c r="CK3891" s="7"/>
      <c r="CL3891" s="7"/>
    </row>
    <row r="3892" spans="1:90">
      <c r="A3892" s="11"/>
      <c r="B3892" s="373"/>
      <c r="C3892" s="373"/>
      <c r="D3892" s="373"/>
      <c r="E3892" s="13"/>
      <c r="F3892" s="11"/>
      <c r="G3892" s="25"/>
      <c r="H3892" s="31"/>
      <c r="I3892" s="30"/>
      <c r="M3892" s="25"/>
      <c r="N3892" s="31"/>
      <c r="O3892" s="30"/>
      <c r="V3892" s="12"/>
      <c r="W3892" s="12"/>
      <c r="X3892" s="14"/>
      <c r="AB3892" s="25"/>
      <c r="AC3892" s="12"/>
      <c r="AD3892" s="12"/>
      <c r="AK3892" s="12"/>
      <c r="AL3892" s="30"/>
      <c r="AM3892" s="32"/>
      <c r="AQ3892" s="12"/>
      <c r="AR3892" s="12"/>
      <c r="AS3892" s="12"/>
      <c r="AZ3892" s="49"/>
      <c r="BA3892" s="30"/>
      <c r="BB3892" s="12"/>
      <c r="BF3892" s="12"/>
      <c r="BG3892" s="12"/>
      <c r="BH3892" s="12"/>
      <c r="BO3892" s="7"/>
      <c r="BP3892" s="7"/>
      <c r="BQ3892" s="7"/>
      <c r="BU3892" s="7"/>
      <c r="BV3892" s="7"/>
      <c r="BW3892" s="7"/>
      <c r="CD3892" s="7"/>
      <c r="CE3892" s="7"/>
      <c r="CF3892" s="7"/>
      <c r="CJ3892" s="7"/>
      <c r="CK3892" s="7"/>
      <c r="CL3892" s="7"/>
    </row>
    <row r="3893" spans="1:90">
      <c r="A3893" s="11"/>
      <c r="B3893" s="373"/>
      <c r="C3893" s="373"/>
      <c r="D3893" s="373"/>
      <c r="E3893" s="13"/>
      <c r="F3893" s="11"/>
      <c r="G3893" s="25"/>
      <c r="H3893" s="31"/>
      <c r="I3893" s="30"/>
      <c r="M3893" s="25"/>
      <c r="N3893" s="31"/>
      <c r="O3893" s="30"/>
      <c r="V3893" s="12"/>
      <c r="W3893" s="12"/>
      <c r="X3893" s="14"/>
      <c r="AB3893" s="25"/>
      <c r="AC3893" s="12"/>
      <c r="AD3893" s="12"/>
      <c r="AK3893" s="12"/>
      <c r="AL3893" s="30"/>
      <c r="AM3893" s="32"/>
      <c r="AQ3893" s="12"/>
      <c r="AR3893" s="12"/>
      <c r="AS3893" s="12"/>
      <c r="AZ3893" s="49"/>
      <c r="BA3893" s="30"/>
      <c r="BB3893" s="12"/>
      <c r="BF3893" s="12"/>
      <c r="BG3893" s="12"/>
      <c r="BH3893" s="12"/>
      <c r="BO3893" s="7"/>
      <c r="BP3893" s="7"/>
      <c r="BQ3893" s="7"/>
      <c r="BU3893" s="7"/>
      <c r="BV3893" s="7"/>
      <c r="BW3893" s="7"/>
      <c r="CD3893" s="7"/>
      <c r="CE3893" s="7"/>
      <c r="CF3893" s="7"/>
      <c r="CJ3893" s="7"/>
      <c r="CK3893" s="7"/>
      <c r="CL3893" s="7"/>
    </row>
    <row r="3894" spans="1:90">
      <c r="A3894" s="11"/>
      <c r="B3894" s="373"/>
      <c r="C3894" s="373"/>
      <c r="D3894" s="373"/>
      <c r="E3894" s="13"/>
      <c r="F3894" s="11"/>
      <c r="G3894" s="25"/>
      <c r="H3894" s="31"/>
      <c r="I3894" s="30"/>
      <c r="M3894" s="25"/>
      <c r="N3894" s="31"/>
      <c r="O3894" s="30"/>
      <c r="V3894" s="12"/>
      <c r="W3894" s="12"/>
      <c r="X3894" s="14"/>
      <c r="AB3894" s="25"/>
      <c r="AC3894" s="12"/>
      <c r="AD3894" s="12"/>
      <c r="AK3894" s="12"/>
      <c r="AL3894" s="30"/>
      <c r="AM3894" s="32"/>
      <c r="AQ3894" s="12"/>
      <c r="AR3894" s="12"/>
      <c r="AS3894" s="12"/>
      <c r="AZ3894" s="49"/>
      <c r="BA3894" s="30"/>
      <c r="BB3894" s="12"/>
      <c r="BF3894" s="12"/>
      <c r="BG3894" s="12"/>
      <c r="BH3894" s="12"/>
      <c r="BO3894" s="7"/>
      <c r="BP3894" s="7"/>
      <c r="BQ3894" s="7"/>
      <c r="BU3894" s="7"/>
      <c r="BV3894" s="7"/>
      <c r="BW3894" s="7"/>
      <c r="CD3894" s="7"/>
      <c r="CE3894" s="7"/>
      <c r="CF3894" s="7"/>
      <c r="CJ3894" s="7"/>
      <c r="CK3894" s="7"/>
      <c r="CL3894" s="7"/>
    </row>
    <row r="3895" spans="1:90">
      <c r="A3895" s="11"/>
      <c r="B3895" s="373"/>
      <c r="C3895" s="373"/>
      <c r="D3895" s="373"/>
      <c r="E3895" s="13"/>
      <c r="F3895" s="11"/>
      <c r="G3895" s="25"/>
      <c r="H3895" s="31"/>
      <c r="I3895" s="30"/>
      <c r="M3895" s="25"/>
      <c r="N3895" s="31"/>
      <c r="O3895" s="30"/>
      <c r="V3895" s="12"/>
      <c r="W3895" s="12"/>
      <c r="X3895" s="14"/>
      <c r="AB3895" s="25"/>
      <c r="AC3895" s="12"/>
      <c r="AD3895" s="12"/>
      <c r="AK3895" s="12"/>
      <c r="AL3895" s="30"/>
      <c r="AM3895" s="32"/>
      <c r="AQ3895" s="12"/>
      <c r="AR3895" s="12"/>
      <c r="AS3895" s="12"/>
      <c r="AZ3895" s="49"/>
      <c r="BA3895" s="30"/>
      <c r="BB3895" s="12"/>
      <c r="BF3895" s="12"/>
      <c r="BG3895" s="12"/>
      <c r="BH3895" s="12"/>
      <c r="BO3895" s="7"/>
      <c r="BP3895" s="7"/>
      <c r="BQ3895" s="7"/>
      <c r="BU3895" s="7"/>
      <c r="BV3895" s="7"/>
      <c r="BW3895" s="7"/>
      <c r="CD3895" s="7"/>
      <c r="CE3895" s="7"/>
      <c r="CF3895" s="7"/>
      <c r="CJ3895" s="7"/>
      <c r="CK3895" s="7"/>
      <c r="CL3895" s="7"/>
    </row>
    <row r="3896" spans="1:90">
      <c r="A3896" s="11"/>
      <c r="B3896" s="373"/>
      <c r="C3896" s="373"/>
      <c r="D3896" s="373"/>
      <c r="E3896" s="13"/>
      <c r="F3896" s="11"/>
      <c r="G3896" s="25"/>
      <c r="H3896" s="31"/>
      <c r="I3896" s="30"/>
      <c r="M3896" s="25"/>
      <c r="N3896" s="31"/>
      <c r="O3896" s="30"/>
      <c r="V3896" s="12"/>
      <c r="W3896" s="12"/>
      <c r="X3896" s="14"/>
      <c r="AB3896" s="25"/>
      <c r="AC3896" s="12"/>
      <c r="AD3896" s="12"/>
      <c r="AK3896" s="12"/>
      <c r="AL3896" s="30"/>
      <c r="AM3896" s="32"/>
      <c r="AQ3896" s="12"/>
      <c r="AR3896" s="12"/>
      <c r="AS3896" s="12"/>
      <c r="AZ3896" s="49"/>
      <c r="BA3896" s="30"/>
      <c r="BB3896" s="12"/>
      <c r="BF3896" s="12"/>
      <c r="BG3896" s="12"/>
      <c r="BH3896" s="12"/>
      <c r="BO3896" s="7"/>
      <c r="BP3896" s="7"/>
      <c r="BQ3896" s="7"/>
      <c r="BU3896" s="7"/>
      <c r="BV3896" s="7"/>
      <c r="BW3896" s="7"/>
      <c r="CD3896" s="7"/>
      <c r="CE3896" s="7"/>
      <c r="CF3896" s="7"/>
      <c r="CJ3896" s="7"/>
      <c r="CK3896" s="7"/>
      <c r="CL3896" s="7"/>
    </row>
    <row r="3897" spans="1:90">
      <c r="A3897" s="11"/>
      <c r="B3897" s="373"/>
      <c r="C3897" s="373"/>
      <c r="D3897" s="373"/>
      <c r="E3897" s="13"/>
      <c r="F3897" s="11"/>
      <c r="G3897" s="25"/>
      <c r="H3897" s="31"/>
      <c r="I3897" s="30"/>
      <c r="M3897" s="25"/>
      <c r="N3897" s="31"/>
      <c r="O3897" s="30"/>
      <c r="V3897" s="12"/>
      <c r="W3897" s="12"/>
      <c r="X3897" s="14"/>
      <c r="AB3897" s="25"/>
      <c r="AC3897" s="12"/>
      <c r="AD3897" s="12"/>
      <c r="AK3897" s="12"/>
      <c r="AL3897" s="30"/>
      <c r="AM3897" s="32"/>
      <c r="AQ3897" s="12"/>
      <c r="AR3897" s="12"/>
      <c r="AS3897" s="12"/>
      <c r="AZ3897" s="49"/>
      <c r="BA3897" s="30"/>
      <c r="BB3897" s="12"/>
      <c r="BF3897" s="12"/>
      <c r="BG3897" s="12"/>
      <c r="BH3897" s="12"/>
      <c r="BO3897" s="7"/>
      <c r="BP3897" s="7"/>
      <c r="BQ3897" s="7"/>
      <c r="BU3897" s="7"/>
      <c r="BV3897" s="7"/>
      <c r="BW3897" s="7"/>
      <c r="CD3897" s="7"/>
      <c r="CE3897" s="7"/>
      <c r="CF3897" s="7"/>
      <c r="CJ3897" s="7"/>
      <c r="CK3897" s="7"/>
      <c r="CL3897" s="7"/>
    </row>
    <row r="3898" spans="1:90">
      <c r="A3898" s="11"/>
      <c r="B3898" s="373"/>
      <c r="C3898" s="373"/>
      <c r="D3898" s="373"/>
      <c r="E3898" s="13"/>
      <c r="F3898" s="11"/>
      <c r="G3898" s="25"/>
      <c r="H3898" s="31"/>
      <c r="I3898" s="30"/>
      <c r="M3898" s="25"/>
      <c r="N3898" s="31"/>
      <c r="O3898" s="30"/>
      <c r="V3898" s="12"/>
      <c r="W3898" s="12"/>
      <c r="X3898" s="14"/>
      <c r="AB3898" s="25"/>
      <c r="AC3898" s="12"/>
      <c r="AD3898" s="12"/>
      <c r="AK3898" s="12"/>
      <c r="AL3898" s="30"/>
      <c r="AM3898" s="32"/>
      <c r="AQ3898" s="12"/>
      <c r="AR3898" s="12"/>
      <c r="AS3898" s="12"/>
      <c r="AZ3898" s="49"/>
      <c r="BA3898" s="30"/>
      <c r="BB3898" s="12"/>
      <c r="BF3898" s="12"/>
      <c r="BG3898" s="12"/>
      <c r="BH3898" s="12"/>
      <c r="BO3898" s="7"/>
      <c r="BP3898" s="7"/>
      <c r="BQ3898" s="7"/>
      <c r="BU3898" s="7"/>
      <c r="BV3898" s="7"/>
      <c r="BW3898" s="7"/>
      <c r="CD3898" s="7"/>
      <c r="CE3898" s="7"/>
      <c r="CF3898" s="7"/>
      <c r="CJ3898" s="7"/>
      <c r="CK3898" s="7"/>
      <c r="CL3898" s="7"/>
    </row>
    <row r="3899" spans="1:90">
      <c r="A3899" s="11"/>
      <c r="B3899" s="373"/>
      <c r="C3899" s="373"/>
      <c r="D3899" s="373"/>
      <c r="E3899" s="13"/>
      <c r="F3899" s="11"/>
      <c r="G3899" s="25"/>
      <c r="H3899" s="31"/>
      <c r="I3899" s="30"/>
      <c r="M3899" s="25"/>
      <c r="N3899" s="31"/>
      <c r="O3899" s="30"/>
      <c r="V3899" s="12"/>
      <c r="W3899" s="12"/>
      <c r="X3899" s="14"/>
      <c r="AB3899" s="25"/>
      <c r="AC3899" s="12"/>
      <c r="AD3899" s="12"/>
      <c r="AK3899" s="12"/>
      <c r="AL3899" s="30"/>
      <c r="AM3899" s="32"/>
      <c r="AQ3899" s="12"/>
      <c r="AR3899" s="12"/>
      <c r="AS3899" s="12"/>
      <c r="AZ3899" s="49"/>
      <c r="BA3899" s="30"/>
      <c r="BB3899" s="12"/>
      <c r="BF3899" s="12"/>
      <c r="BG3899" s="12"/>
      <c r="BH3899" s="12"/>
      <c r="BO3899" s="7"/>
      <c r="BP3899" s="7"/>
      <c r="BQ3899" s="7"/>
      <c r="BU3899" s="7"/>
      <c r="BV3899" s="7"/>
      <c r="BW3899" s="7"/>
      <c r="CD3899" s="7"/>
      <c r="CE3899" s="7"/>
      <c r="CF3899" s="7"/>
      <c r="CJ3899" s="7"/>
      <c r="CK3899" s="7"/>
      <c r="CL3899" s="7"/>
    </row>
    <row r="3900" spans="1:90">
      <c r="A3900" s="11"/>
      <c r="B3900" s="373"/>
      <c r="C3900" s="373"/>
      <c r="D3900" s="373"/>
      <c r="E3900" s="13"/>
      <c r="F3900" s="11"/>
      <c r="G3900" s="25"/>
      <c r="H3900" s="31"/>
      <c r="I3900" s="30"/>
      <c r="M3900" s="25"/>
      <c r="N3900" s="31"/>
      <c r="O3900" s="30"/>
      <c r="V3900" s="12"/>
      <c r="W3900" s="12"/>
      <c r="X3900" s="14"/>
      <c r="AB3900" s="25"/>
      <c r="AC3900" s="12"/>
      <c r="AD3900" s="12"/>
      <c r="AK3900" s="12"/>
      <c r="AL3900" s="30"/>
      <c r="AM3900" s="32"/>
      <c r="AQ3900" s="12"/>
      <c r="AR3900" s="12"/>
      <c r="AS3900" s="12"/>
      <c r="AZ3900" s="49"/>
      <c r="BA3900" s="30"/>
      <c r="BB3900" s="12"/>
      <c r="BF3900" s="12"/>
      <c r="BG3900" s="12"/>
      <c r="BH3900" s="12"/>
      <c r="BO3900" s="7"/>
      <c r="BP3900" s="7"/>
      <c r="BQ3900" s="7"/>
      <c r="BU3900" s="7"/>
      <c r="BV3900" s="7"/>
      <c r="BW3900" s="7"/>
      <c r="CD3900" s="7"/>
      <c r="CE3900" s="7"/>
      <c r="CF3900" s="7"/>
      <c r="CJ3900" s="7"/>
      <c r="CK3900" s="7"/>
      <c r="CL3900" s="7"/>
    </row>
    <row r="3901" spans="1:90">
      <c r="A3901" s="11"/>
      <c r="B3901" s="373"/>
      <c r="C3901" s="373"/>
      <c r="D3901" s="373"/>
      <c r="E3901" s="13"/>
      <c r="F3901" s="11"/>
      <c r="G3901" s="25"/>
      <c r="H3901" s="31"/>
      <c r="I3901" s="30"/>
      <c r="M3901" s="25"/>
      <c r="N3901" s="31"/>
      <c r="O3901" s="30"/>
      <c r="V3901" s="12"/>
      <c r="W3901" s="12"/>
      <c r="X3901" s="14"/>
      <c r="AB3901" s="25"/>
      <c r="AC3901" s="12"/>
      <c r="AD3901" s="12"/>
      <c r="AK3901" s="12"/>
      <c r="AL3901" s="30"/>
      <c r="AM3901" s="32"/>
      <c r="AQ3901" s="12"/>
      <c r="AR3901" s="12"/>
      <c r="AS3901" s="12"/>
      <c r="AZ3901" s="49"/>
      <c r="BA3901" s="30"/>
      <c r="BB3901" s="12"/>
      <c r="BF3901" s="12"/>
      <c r="BG3901" s="12"/>
      <c r="BH3901" s="12"/>
      <c r="BO3901" s="7"/>
      <c r="BP3901" s="7"/>
      <c r="BQ3901" s="7"/>
      <c r="BU3901" s="7"/>
      <c r="BV3901" s="7"/>
      <c r="BW3901" s="7"/>
      <c r="CD3901" s="7"/>
      <c r="CE3901" s="7"/>
      <c r="CF3901" s="7"/>
      <c r="CJ3901" s="7"/>
      <c r="CK3901" s="7"/>
      <c r="CL3901" s="7"/>
    </row>
    <row r="3902" spans="1:90">
      <c r="A3902" s="11"/>
      <c r="B3902" s="373"/>
      <c r="C3902" s="373"/>
      <c r="D3902" s="373"/>
      <c r="E3902" s="13"/>
      <c r="F3902" s="11"/>
      <c r="G3902" s="25"/>
      <c r="H3902" s="31"/>
      <c r="I3902" s="30"/>
      <c r="M3902" s="25"/>
      <c r="N3902" s="31"/>
      <c r="O3902" s="30"/>
      <c r="V3902" s="12"/>
      <c r="W3902" s="12"/>
      <c r="X3902" s="14"/>
      <c r="AB3902" s="25"/>
      <c r="AC3902" s="12"/>
      <c r="AD3902" s="12"/>
      <c r="AK3902" s="12"/>
      <c r="AL3902" s="30"/>
      <c r="AM3902" s="32"/>
      <c r="AQ3902" s="12"/>
      <c r="AR3902" s="12"/>
      <c r="AS3902" s="12"/>
      <c r="AZ3902" s="49"/>
      <c r="BA3902" s="30"/>
      <c r="BB3902" s="12"/>
      <c r="BF3902" s="12"/>
      <c r="BG3902" s="12"/>
      <c r="BH3902" s="12"/>
      <c r="BO3902" s="7"/>
      <c r="BP3902" s="7"/>
      <c r="BQ3902" s="7"/>
      <c r="BU3902" s="7"/>
      <c r="BV3902" s="7"/>
      <c r="BW3902" s="7"/>
      <c r="CD3902" s="7"/>
      <c r="CE3902" s="7"/>
      <c r="CF3902" s="7"/>
      <c r="CJ3902" s="7"/>
      <c r="CK3902" s="7"/>
      <c r="CL3902" s="7"/>
    </row>
    <row r="3903" spans="1:90">
      <c r="A3903" s="11"/>
      <c r="B3903" s="373"/>
      <c r="C3903" s="373"/>
      <c r="D3903" s="373"/>
      <c r="E3903" s="13"/>
      <c r="F3903" s="11"/>
      <c r="G3903" s="25"/>
      <c r="H3903" s="31"/>
      <c r="I3903" s="30"/>
      <c r="M3903" s="25"/>
      <c r="N3903" s="31"/>
      <c r="O3903" s="30"/>
      <c r="V3903" s="12"/>
      <c r="W3903" s="12"/>
      <c r="X3903" s="14"/>
      <c r="AB3903" s="25"/>
      <c r="AC3903" s="12"/>
      <c r="AD3903" s="12"/>
      <c r="AK3903" s="12"/>
      <c r="AL3903" s="30"/>
      <c r="AM3903" s="32"/>
      <c r="AQ3903" s="12"/>
      <c r="AR3903" s="12"/>
      <c r="AS3903" s="12"/>
      <c r="AZ3903" s="49"/>
      <c r="BA3903" s="30"/>
      <c r="BB3903" s="12"/>
      <c r="BF3903" s="12"/>
      <c r="BG3903" s="12"/>
      <c r="BH3903" s="12"/>
      <c r="BO3903" s="7"/>
      <c r="BP3903" s="7"/>
      <c r="BQ3903" s="7"/>
      <c r="BU3903" s="7"/>
      <c r="BV3903" s="7"/>
      <c r="BW3903" s="7"/>
      <c r="CD3903" s="7"/>
      <c r="CE3903" s="7"/>
      <c r="CF3903" s="7"/>
      <c r="CJ3903" s="7"/>
      <c r="CK3903" s="7"/>
      <c r="CL3903" s="7"/>
    </row>
    <row r="3904" spans="1:90">
      <c r="A3904" s="11"/>
      <c r="B3904" s="373"/>
      <c r="C3904" s="373"/>
      <c r="D3904" s="373"/>
      <c r="E3904" s="13"/>
      <c r="F3904" s="11"/>
      <c r="G3904" s="25"/>
      <c r="H3904" s="31"/>
      <c r="I3904" s="30"/>
      <c r="M3904" s="25"/>
      <c r="N3904" s="31"/>
      <c r="O3904" s="30"/>
      <c r="V3904" s="12"/>
      <c r="W3904" s="12"/>
      <c r="X3904" s="14"/>
      <c r="AB3904" s="25"/>
      <c r="AC3904" s="12"/>
      <c r="AD3904" s="12"/>
      <c r="AK3904" s="12"/>
      <c r="AL3904" s="30"/>
      <c r="AM3904" s="32"/>
      <c r="AQ3904" s="12"/>
      <c r="AR3904" s="12"/>
      <c r="AS3904" s="12"/>
      <c r="AZ3904" s="49"/>
      <c r="BA3904" s="30"/>
      <c r="BB3904" s="12"/>
      <c r="BF3904" s="12"/>
      <c r="BG3904" s="12"/>
      <c r="BH3904" s="12"/>
      <c r="BO3904" s="7"/>
      <c r="BP3904" s="7"/>
      <c r="BQ3904" s="7"/>
      <c r="BU3904" s="7"/>
      <c r="BV3904" s="7"/>
      <c r="BW3904" s="7"/>
      <c r="CD3904" s="7"/>
      <c r="CE3904" s="7"/>
      <c r="CF3904" s="7"/>
      <c r="CJ3904" s="7"/>
      <c r="CK3904" s="7"/>
      <c r="CL3904" s="7"/>
    </row>
    <row r="3905" spans="1:90">
      <c r="A3905" s="11"/>
      <c r="B3905" s="373"/>
      <c r="C3905" s="373"/>
      <c r="D3905" s="373"/>
      <c r="E3905" s="13"/>
      <c r="F3905" s="11"/>
      <c r="G3905" s="25"/>
      <c r="H3905" s="31"/>
      <c r="I3905" s="30"/>
      <c r="M3905" s="25"/>
      <c r="N3905" s="31"/>
      <c r="O3905" s="30"/>
      <c r="V3905" s="12"/>
      <c r="W3905" s="12"/>
      <c r="X3905" s="14"/>
      <c r="AB3905" s="25"/>
      <c r="AC3905" s="12"/>
      <c r="AD3905" s="12"/>
      <c r="AK3905" s="12"/>
      <c r="AL3905" s="30"/>
      <c r="AM3905" s="32"/>
      <c r="AQ3905" s="12"/>
      <c r="AR3905" s="12"/>
      <c r="AS3905" s="12"/>
      <c r="AZ3905" s="49"/>
      <c r="BA3905" s="30"/>
      <c r="BB3905" s="12"/>
      <c r="BF3905" s="12"/>
      <c r="BG3905" s="12"/>
      <c r="BH3905" s="12"/>
      <c r="BO3905" s="7"/>
      <c r="BP3905" s="7"/>
      <c r="BQ3905" s="7"/>
      <c r="BU3905" s="7"/>
      <c r="BV3905" s="7"/>
      <c r="BW3905" s="7"/>
      <c r="CD3905" s="7"/>
      <c r="CE3905" s="7"/>
      <c r="CF3905" s="7"/>
      <c r="CJ3905" s="7"/>
      <c r="CK3905" s="7"/>
      <c r="CL3905" s="7"/>
    </row>
    <row r="3906" spans="1:90">
      <c r="A3906" s="11"/>
      <c r="B3906" s="373"/>
      <c r="C3906" s="373"/>
      <c r="D3906" s="373"/>
      <c r="E3906" s="13"/>
      <c r="F3906" s="11"/>
      <c r="G3906" s="25"/>
      <c r="H3906" s="31"/>
      <c r="I3906" s="30"/>
      <c r="M3906" s="25"/>
      <c r="N3906" s="31"/>
      <c r="O3906" s="30"/>
      <c r="V3906" s="12"/>
      <c r="W3906" s="12"/>
      <c r="X3906" s="14"/>
      <c r="AB3906" s="25"/>
      <c r="AC3906" s="12"/>
      <c r="AD3906" s="12"/>
      <c r="AK3906" s="12"/>
      <c r="AL3906" s="30"/>
      <c r="AM3906" s="32"/>
      <c r="AQ3906" s="12"/>
      <c r="AR3906" s="12"/>
      <c r="AS3906" s="12"/>
      <c r="AZ3906" s="49"/>
      <c r="BA3906" s="30"/>
      <c r="BB3906" s="12"/>
      <c r="BF3906" s="12"/>
      <c r="BG3906" s="12"/>
      <c r="BH3906" s="12"/>
      <c r="BO3906" s="7"/>
      <c r="BP3906" s="7"/>
      <c r="BQ3906" s="7"/>
      <c r="BU3906" s="7"/>
      <c r="BV3906" s="7"/>
      <c r="BW3906" s="7"/>
      <c r="CD3906" s="7"/>
      <c r="CE3906" s="7"/>
      <c r="CF3906" s="7"/>
      <c r="CJ3906" s="7"/>
      <c r="CK3906" s="7"/>
      <c r="CL3906" s="7"/>
    </row>
    <row r="3907" spans="1:90">
      <c r="A3907" s="11"/>
      <c r="B3907" s="373"/>
      <c r="C3907" s="373"/>
      <c r="D3907" s="373"/>
      <c r="E3907" s="13"/>
      <c r="F3907" s="11"/>
      <c r="G3907" s="25"/>
      <c r="H3907" s="31"/>
      <c r="I3907" s="30"/>
      <c r="M3907" s="25"/>
      <c r="N3907" s="31"/>
      <c r="O3907" s="30"/>
      <c r="V3907" s="12"/>
      <c r="W3907" s="12"/>
      <c r="X3907" s="14"/>
      <c r="AB3907" s="25"/>
      <c r="AC3907" s="12"/>
      <c r="AD3907" s="12"/>
      <c r="AK3907" s="12"/>
      <c r="AL3907" s="30"/>
      <c r="AM3907" s="32"/>
      <c r="AQ3907" s="12"/>
      <c r="AR3907" s="12"/>
      <c r="AS3907" s="12"/>
      <c r="AZ3907" s="49"/>
      <c r="BA3907" s="30"/>
      <c r="BB3907" s="12"/>
      <c r="BF3907" s="12"/>
      <c r="BG3907" s="12"/>
      <c r="BH3907" s="12"/>
      <c r="BO3907" s="7"/>
      <c r="BP3907" s="7"/>
      <c r="BQ3907" s="7"/>
      <c r="BU3907" s="7"/>
      <c r="BV3907" s="7"/>
      <c r="BW3907" s="7"/>
      <c r="CD3907" s="7"/>
      <c r="CE3907" s="7"/>
      <c r="CF3907" s="7"/>
      <c r="CJ3907" s="7"/>
      <c r="CK3907" s="7"/>
      <c r="CL3907" s="7"/>
    </row>
    <row r="3908" spans="1:90">
      <c r="A3908" s="11"/>
      <c r="B3908" s="373"/>
      <c r="C3908" s="373"/>
      <c r="D3908" s="373"/>
      <c r="E3908" s="13"/>
      <c r="F3908" s="11"/>
      <c r="G3908" s="25"/>
      <c r="H3908" s="31"/>
      <c r="I3908" s="30"/>
      <c r="M3908" s="25"/>
      <c r="N3908" s="31"/>
      <c r="O3908" s="30"/>
      <c r="V3908" s="12"/>
      <c r="W3908" s="12"/>
      <c r="X3908" s="14"/>
      <c r="AB3908" s="25"/>
      <c r="AC3908" s="12"/>
      <c r="AD3908" s="12"/>
      <c r="AK3908" s="12"/>
      <c r="AL3908" s="30"/>
      <c r="AM3908" s="32"/>
      <c r="AQ3908" s="12"/>
      <c r="AR3908" s="12"/>
      <c r="AS3908" s="12"/>
      <c r="AZ3908" s="49"/>
      <c r="BA3908" s="30"/>
      <c r="BB3908" s="12"/>
      <c r="BF3908" s="12"/>
      <c r="BG3908" s="12"/>
      <c r="BH3908" s="12"/>
      <c r="BO3908" s="7"/>
      <c r="BP3908" s="7"/>
      <c r="BQ3908" s="7"/>
      <c r="BU3908" s="7"/>
      <c r="BV3908" s="7"/>
      <c r="BW3908" s="7"/>
      <c r="CD3908" s="7"/>
      <c r="CE3908" s="7"/>
      <c r="CF3908" s="7"/>
      <c r="CJ3908" s="7"/>
      <c r="CK3908" s="7"/>
      <c r="CL3908" s="7"/>
    </row>
    <row r="3909" spans="1:90">
      <c r="A3909" s="11"/>
      <c r="B3909" s="373"/>
      <c r="C3909" s="373"/>
      <c r="D3909" s="373"/>
      <c r="E3909" s="13"/>
      <c r="F3909" s="11"/>
      <c r="G3909" s="25"/>
      <c r="H3909" s="31"/>
      <c r="I3909" s="30"/>
      <c r="M3909" s="25"/>
      <c r="N3909" s="31"/>
      <c r="O3909" s="30"/>
      <c r="V3909" s="12"/>
      <c r="W3909" s="12"/>
      <c r="X3909" s="14"/>
      <c r="AB3909" s="25"/>
      <c r="AC3909" s="12"/>
      <c r="AD3909" s="12"/>
      <c r="AK3909" s="12"/>
      <c r="AL3909" s="30"/>
      <c r="AM3909" s="32"/>
      <c r="AQ3909" s="12"/>
      <c r="AR3909" s="12"/>
      <c r="AS3909" s="12"/>
      <c r="AZ3909" s="49"/>
      <c r="BA3909" s="30"/>
      <c r="BB3909" s="12"/>
      <c r="BF3909" s="12"/>
      <c r="BG3909" s="12"/>
      <c r="BH3909" s="12"/>
      <c r="BO3909" s="7"/>
      <c r="BP3909" s="7"/>
      <c r="BQ3909" s="7"/>
      <c r="BU3909" s="7"/>
      <c r="BV3909" s="7"/>
      <c r="BW3909" s="7"/>
      <c r="CD3909" s="7"/>
      <c r="CE3909" s="7"/>
      <c r="CF3909" s="7"/>
      <c r="CJ3909" s="7"/>
      <c r="CK3909" s="7"/>
      <c r="CL3909" s="7"/>
    </row>
    <row r="3910" spans="1:90">
      <c r="A3910" s="11"/>
      <c r="B3910" s="373"/>
      <c r="C3910" s="373"/>
      <c r="D3910" s="373"/>
      <c r="E3910" s="13"/>
      <c r="F3910" s="11"/>
      <c r="G3910" s="25"/>
      <c r="H3910" s="31"/>
      <c r="I3910" s="30"/>
      <c r="M3910" s="25"/>
      <c r="N3910" s="31"/>
      <c r="O3910" s="30"/>
      <c r="V3910" s="12"/>
      <c r="W3910" s="12"/>
      <c r="X3910" s="14"/>
      <c r="AB3910" s="25"/>
      <c r="AC3910" s="12"/>
      <c r="AD3910" s="12"/>
      <c r="AK3910" s="12"/>
      <c r="AL3910" s="30"/>
      <c r="AM3910" s="32"/>
      <c r="AQ3910" s="12"/>
      <c r="AR3910" s="12"/>
      <c r="AS3910" s="12"/>
      <c r="AZ3910" s="49"/>
      <c r="BA3910" s="30"/>
      <c r="BB3910" s="12"/>
      <c r="BF3910" s="12"/>
      <c r="BG3910" s="12"/>
      <c r="BH3910" s="12"/>
      <c r="BO3910" s="7"/>
      <c r="BP3910" s="7"/>
      <c r="BQ3910" s="7"/>
      <c r="BU3910" s="7"/>
      <c r="BV3910" s="7"/>
      <c r="BW3910" s="7"/>
      <c r="CD3910" s="7"/>
      <c r="CE3910" s="7"/>
      <c r="CF3910" s="7"/>
      <c r="CJ3910" s="7"/>
      <c r="CK3910" s="7"/>
      <c r="CL3910" s="7"/>
    </row>
    <row r="3911" spans="1:90">
      <c r="A3911" s="11"/>
      <c r="B3911" s="373"/>
      <c r="C3911" s="373"/>
      <c r="D3911" s="373"/>
      <c r="E3911" s="13"/>
      <c r="F3911" s="11"/>
      <c r="G3911" s="25"/>
      <c r="H3911" s="31"/>
      <c r="I3911" s="30"/>
      <c r="M3911" s="25"/>
      <c r="N3911" s="31"/>
      <c r="O3911" s="30"/>
      <c r="V3911" s="12"/>
      <c r="W3911" s="12"/>
      <c r="X3911" s="14"/>
      <c r="AB3911" s="25"/>
      <c r="AC3911" s="12"/>
      <c r="AD3911" s="12"/>
      <c r="AK3911" s="12"/>
      <c r="AL3911" s="30"/>
      <c r="AM3911" s="32"/>
      <c r="AQ3911" s="12"/>
      <c r="AR3911" s="12"/>
      <c r="AS3911" s="12"/>
      <c r="AZ3911" s="49"/>
      <c r="BA3911" s="30"/>
      <c r="BB3911" s="12"/>
      <c r="BF3911" s="12"/>
      <c r="BG3911" s="12"/>
      <c r="BH3911" s="12"/>
      <c r="BO3911" s="7"/>
      <c r="BP3911" s="7"/>
      <c r="BQ3911" s="7"/>
      <c r="BU3911" s="7"/>
      <c r="BV3911" s="7"/>
      <c r="BW3911" s="7"/>
      <c r="CD3911" s="7"/>
      <c r="CE3911" s="7"/>
      <c r="CF3911" s="7"/>
      <c r="CJ3911" s="7"/>
      <c r="CK3911" s="7"/>
      <c r="CL3911" s="7"/>
    </row>
    <row r="3912" spans="1:90">
      <c r="A3912" s="11"/>
      <c r="B3912" s="373"/>
      <c r="C3912" s="373"/>
      <c r="D3912" s="373"/>
      <c r="E3912" s="13"/>
      <c r="F3912" s="11"/>
      <c r="G3912" s="25"/>
      <c r="H3912" s="31"/>
      <c r="I3912" s="30"/>
      <c r="M3912" s="25"/>
      <c r="N3912" s="31"/>
      <c r="O3912" s="30"/>
      <c r="V3912" s="12"/>
      <c r="W3912" s="12"/>
      <c r="X3912" s="14"/>
      <c r="AB3912" s="25"/>
      <c r="AC3912" s="12"/>
      <c r="AD3912" s="12"/>
      <c r="AK3912" s="12"/>
      <c r="AL3912" s="30"/>
      <c r="AM3912" s="32"/>
      <c r="AQ3912" s="12"/>
      <c r="AR3912" s="12"/>
      <c r="AS3912" s="12"/>
      <c r="AZ3912" s="49"/>
      <c r="BA3912" s="30"/>
      <c r="BB3912" s="12"/>
      <c r="BF3912" s="12"/>
      <c r="BG3912" s="12"/>
      <c r="BH3912" s="12"/>
      <c r="BO3912" s="7"/>
      <c r="BP3912" s="7"/>
      <c r="BQ3912" s="7"/>
      <c r="BU3912" s="7"/>
      <c r="BV3912" s="7"/>
      <c r="BW3912" s="7"/>
      <c r="CD3912" s="7"/>
      <c r="CE3912" s="7"/>
      <c r="CF3912" s="7"/>
      <c r="CJ3912" s="7"/>
      <c r="CK3912" s="7"/>
      <c r="CL3912" s="7"/>
    </row>
    <row r="3913" spans="1:90">
      <c r="A3913" s="11"/>
      <c r="B3913" s="373"/>
      <c r="C3913" s="373"/>
      <c r="D3913" s="373"/>
      <c r="E3913" s="13"/>
      <c r="F3913" s="11"/>
      <c r="G3913" s="25"/>
      <c r="H3913" s="31"/>
      <c r="I3913" s="30"/>
      <c r="M3913" s="25"/>
      <c r="N3913" s="31"/>
      <c r="O3913" s="30"/>
      <c r="V3913" s="12"/>
      <c r="W3913" s="12"/>
      <c r="X3913" s="14"/>
      <c r="AB3913" s="25"/>
      <c r="AC3913" s="12"/>
      <c r="AD3913" s="12"/>
      <c r="AK3913" s="12"/>
      <c r="AL3913" s="30"/>
      <c r="AM3913" s="32"/>
      <c r="AQ3913" s="12"/>
      <c r="AR3913" s="12"/>
      <c r="AS3913" s="12"/>
      <c r="AZ3913" s="49"/>
      <c r="BA3913" s="30"/>
      <c r="BB3913" s="12"/>
      <c r="BF3913" s="12"/>
      <c r="BG3913" s="12"/>
      <c r="BH3913" s="12"/>
      <c r="BO3913" s="7"/>
      <c r="BP3913" s="7"/>
      <c r="BQ3913" s="7"/>
      <c r="BU3913" s="7"/>
      <c r="BV3913" s="7"/>
      <c r="BW3913" s="7"/>
      <c r="CD3913" s="7"/>
      <c r="CE3913" s="7"/>
      <c r="CF3913" s="7"/>
      <c r="CJ3913" s="7"/>
      <c r="CK3913" s="7"/>
      <c r="CL3913" s="7"/>
    </row>
    <row r="3914" spans="1:90">
      <c r="A3914" s="11"/>
      <c r="B3914" s="373"/>
      <c r="C3914" s="373"/>
      <c r="D3914" s="373"/>
      <c r="E3914" s="13"/>
      <c r="F3914" s="11"/>
      <c r="G3914" s="25"/>
      <c r="H3914" s="31"/>
      <c r="I3914" s="30"/>
      <c r="M3914" s="25"/>
      <c r="N3914" s="31"/>
      <c r="O3914" s="30"/>
      <c r="V3914" s="12"/>
      <c r="W3914" s="12"/>
      <c r="X3914" s="14"/>
      <c r="AB3914" s="25"/>
      <c r="AC3914" s="12"/>
      <c r="AD3914" s="12"/>
      <c r="AK3914" s="12"/>
      <c r="AL3914" s="30"/>
      <c r="AM3914" s="32"/>
      <c r="AQ3914" s="12"/>
      <c r="AR3914" s="12"/>
      <c r="AS3914" s="12"/>
      <c r="AZ3914" s="49"/>
      <c r="BA3914" s="30"/>
      <c r="BB3914" s="12"/>
      <c r="BF3914" s="12"/>
      <c r="BG3914" s="12"/>
      <c r="BH3914" s="12"/>
      <c r="BO3914" s="7"/>
      <c r="BP3914" s="7"/>
      <c r="BQ3914" s="7"/>
      <c r="BU3914" s="7"/>
      <c r="BV3914" s="7"/>
      <c r="BW3914" s="7"/>
      <c r="CD3914" s="7"/>
      <c r="CE3914" s="7"/>
      <c r="CF3914" s="7"/>
      <c r="CJ3914" s="7"/>
      <c r="CK3914" s="7"/>
      <c r="CL3914" s="7"/>
    </row>
    <row r="3915" spans="1:90">
      <c r="A3915" s="11"/>
      <c r="B3915" s="373"/>
      <c r="C3915" s="373"/>
      <c r="D3915" s="373"/>
      <c r="E3915" s="13"/>
      <c r="F3915" s="11"/>
      <c r="G3915" s="25"/>
      <c r="H3915" s="31"/>
      <c r="I3915" s="30"/>
      <c r="M3915" s="25"/>
      <c r="N3915" s="31"/>
      <c r="O3915" s="30"/>
      <c r="V3915" s="12"/>
      <c r="W3915" s="12"/>
      <c r="X3915" s="14"/>
      <c r="AB3915" s="25"/>
      <c r="AC3915" s="12"/>
      <c r="AD3915" s="12"/>
      <c r="AK3915" s="12"/>
      <c r="AL3915" s="30"/>
      <c r="AM3915" s="32"/>
      <c r="AQ3915" s="12"/>
      <c r="AR3915" s="12"/>
      <c r="AS3915" s="12"/>
      <c r="AZ3915" s="49"/>
      <c r="BA3915" s="30"/>
      <c r="BB3915" s="12"/>
      <c r="BF3915" s="12"/>
      <c r="BG3915" s="12"/>
      <c r="BH3915" s="12"/>
      <c r="BO3915" s="7"/>
      <c r="BP3915" s="7"/>
      <c r="BQ3915" s="7"/>
      <c r="BU3915" s="7"/>
      <c r="BV3915" s="7"/>
      <c r="BW3915" s="7"/>
      <c r="CD3915" s="7"/>
      <c r="CE3915" s="7"/>
      <c r="CF3915" s="7"/>
      <c r="CJ3915" s="7"/>
      <c r="CK3915" s="7"/>
      <c r="CL3915" s="7"/>
    </row>
    <row r="3916" spans="1:90">
      <c r="A3916" s="11"/>
      <c r="B3916" s="373"/>
      <c r="C3916" s="373"/>
      <c r="D3916" s="373"/>
      <c r="E3916" s="13"/>
      <c r="F3916" s="11"/>
      <c r="G3916" s="25"/>
      <c r="H3916" s="31"/>
      <c r="I3916" s="30"/>
      <c r="M3916" s="25"/>
      <c r="N3916" s="31"/>
      <c r="O3916" s="30"/>
      <c r="V3916" s="12"/>
      <c r="W3916" s="12"/>
      <c r="X3916" s="14"/>
      <c r="AB3916" s="25"/>
      <c r="AC3916" s="12"/>
      <c r="AD3916" s="12"/>
      <c r="AK3916" s="12"/>
      <c r="AL3916" s="30"/>
      <c r="AM3916" s="32"/>
      <c r="AQ3916" s="12"/>
      <c r="AR3916" s="12"/>
      <c r="AS3916" s="12"/>
      <c r="AZ3916" s="49"/>
      <c r="BA3916" s="30"/>
      <c r="BB3916" s="12"/>
      <c r="BF3916" s="12"/>
      <c r="BG3916" s="12"/>
      <c r="BH3916" s="12"/>
      <c r="BO3916" s="7"/>
      <c r="BP3916" s="7"/>
      <c r="BQ3916" s="7"/>
      <c r="BU3916" s="7"/>
      <c r="BV3916" s="7"/>
      <c r="BW3916" s="7"/>
      <c r="CD3916" s="7"/>
      <c r="CE3916" s="7"/>
      <c r="CF3916" s="7"/>
      <c r="CJ3916" s="7"/>
      <c r="CK3916" s="7"/>
      <c r="CL3916" s="7"/>
    </row>
    <row r="3917" spans="1:90">
      <c r="A3917" s="11"/>
      <c r="B3917" s="373"/>
      <c r="C3917" s="373"/>
      <c r="D3917" s="373"/>
      <c r="E3917" s="13"/>
      <c r="F3917" s="11"/>
      <c r="G3917" s="25"/>
      <c r="H3917" s="31"/>
      <c r="I3917" s="30"/>
      <c r="M3917" s="25"/>
      <c r="N3917" s="31"/>
      <c r="O3917" s="30"/>
      <c r="V3917" s="12"/>
      <c r="W3917" s="12"/>
      <c r="X3917" s="14"/>
      <c r="AB3917" s="25"/>
      <c r="AC3917" s="12"/>
      <c r="AD3917" s="12"/>
      <c r="AK3917" s="12"/>
      <c r="AL3917" s="30"/>
      <c r="AM3917" s="32"/>
      <c r="AQ3917" s="12"/>
      <c r="AR3917" s="12"/>
      <c r="AS3917" s="12"/>
      <c r="AZ3917" s="49"/>
      <c r="BA3917" s="30"/>
      <c r="BB3917" s="12"/>
      <c r="BF3917" s="12"/>
      <c r="BG3917" s="12"/>
      <c r="BH3917" s="12"/>
      <c r="BO3917" s="7"/>
      <c r="BP3917" s="7"/>
      <c r="BQ3917" s="7"/>
      <c r="BU3917" s="7"/>
      <c r="BV3917" s="7"/>
      <c r="BW3917" s="7"/>
      <c r="CD3917" s="7"/>
      <c r="CE3917" s="7"/>
      <c r="CF3917" s="7"/>
      <c r="CJ3917" s="7"/>
      <c r="CK3917" s="7"/>
      <c r="CL3917" s="7"/>
    </row>
    <row r="3918" spans="1:90">
      <c r="A3918" s="11"/>
      <c r="B3918" s="373"/>
      <c r="C3918" s="373"/>
      <c r="D3918" s="373"/>
      <c r="E3918" s="13"/>
      <c r="F3918" s="11"/>
      <c r="G3918" s="25"/>
      <c r="H3918" s="31"/>
      <c r="I3918" s="30"/>
      <c r="M3918" s="25"/>
      <c r="N3918" s="31"/>
      <c r="O3918" s="30"/>
      <c r="V3918" s="12"/>
      <c r="W3918" s="12"/>
      <c r="X3918" s="14"/>
      <c r="AB3918" s="25"/>
      <c r="AC3918" s="12"/>
      <c r="AD3918" s="12"/>
      <c r="AK3918" s="12"/>
      <c r="AL3918" s="30"/>
      <c r="AM3918" s="32"/>
      <c r="AQ3918" s="12"/>
      <c r="AR3918" s="12"/>
      <c r="AS3918" s="12"/>
      <c r="AZ3918" s="49"/>
      <c r="BA3918" s="30"/>
      <c r="BB3918" s="12"/>
      <c r="BF3918" s="12"/>
      <c r="BG3918" s="12"/>
      <c r="BH3918" s="12"/>
      <c r="BO3918" s="7"/>
      <c r="BP3918" s="7"/>
      <c r="BQ3918" s="7"/>
      <c r="BU3918" s="7"/>
      <c r="BV3918" s="7"/>
      <c r="BW3918" s="7"/>
      <c r="CD3918" s="7"/>
      <c r="CE3918" s="7"/>
      <c r="CF3918" s="7"/>
      <c r="CJ3918" s="7"/>
      <c r="CK3918" s="7"/>
      <c r="CL3918" s="7"/>
    </row>
    <row r="3919" spans="1:90">
      <c r="A3919" s="11"/>
      <c r="B3919" s="373"/>
      <c r="C3919" s="373"/>
      <c r="D3919" s="373"/>
      <c r="E3919" s="13"/>
      <c r="F3919" s="11"/>
      <c r="G3919" s="25"/>
      <c r="H3919" s="31"/>
      <c r="I3919" s="30"/>
      <c r="M3919" s="25"/>
      <c r="N3919" s="31"/>
      <c r="O3919" s="30"/>
      <c r="V3919" s="12"/>
      <c r="W3919" s="12"/>
      <c r="X3919" s="14"/>
      <c r="AB3919" s="25"/>
      <c r="AC3919" s="12"/>
      <c r="AD3919" s="12"/>
      <c r="AK3919" s="12"/>
      <c r="AL3919" s="30"/>
      <c r="AM3919" s="32"/>
      <c r="AQ3919" s="12"/>
      <c r="AR3919" s="12"/>
      <c r="AS3919" s="12"/>
      <c r="AZ3919" s="49"/>
      <c r="BA3919" s="30"/>
      <c r="BB3919" s="12"/>
      <c r="BF3919" s="12"/>
      <c r="BG3919" s="12"/>
      <c r="BH3919" s="12"/>
      <c r="BO3919" s="7"/>
      <c r="BP3919" s="7"/>
      <c r="BQ3919" s="7"/>
      <c r="BU3919" s="7"/>
      <c r="BV3919" s="7"/>
      <c r="BW3919" s="7"/>
      <c r="CD3919" s="7"/>
      <c r="CE3919" s="7"/>
      <c r="CF3919" s="7"/>
      <c r="CJ3919" s="7"/>
      <c r="CK3919" s="7"/>
      <c r="CL3919" s="7"/>
    </row>
    <row r="3920" spans="1:90">
      <c r="A3920" s="11"/>
      <c r="B3920" s="373"/>
      <c r="C3920" s="373"/>
      <c r="D3920" s="373"/>
      <c r="E3920" s="13"/>
      <c r="F3920" s="11"/>
      <c r="G3920" s="25"/>
      <c r="H3920" s="31"/>
      <c r="I3920" s="30"/>
      <c r="M3920" s="25"/>
      <c r="N3920" s="31"/>
      <c r="O3920" s="30"/>
      <c r="V3920" s="12"/>
      <c r="W3920" s="12"/>
      <c r="X3920" s="14"/>
      <c r="AB3920" s="25"/>
      <c r="AC3920" s="12"/>
      <c r="AD3920" s="12"/>
      <c r="AK3920" s="12"/>
      <c r="AL3920" s="30"/>
      <c r="AM3920" s="32"/>
      <c r="AQ3920" s="12"/>
      <c r="AR3920" s="12"/>
      <c r="AS3920" s="12"/>
      <c r="AZ3920" s="49"/>
      <c r="BA3920" s="30"/>
      <c r="BB3920" s="12"/>
      <c r="BF3920" s="12"/>
      <c r="BG3920" s="12"/>
      <c r="BH3920" s="12"/>
      <c r="BO3920" s="7"/>
      <c r="BP3920" s="7"/>
      <c r="BQ3920" s="7"/>
      <c r="BU3920" s="7"/>
      <c r="BV3920" s="7"/>
      <c r="BW3920" s="7"/>
      <c r="CD3920" s="7"/>
      <c r="CE3920" s="7"/>
      <c r="CF3920" s="7"/>
      <c r="CJ3920" s="7"/>
      <c r="CK3920" s="7"/>
      <c r="CL3920" s="7"/>
    </row>
    <row r="3921" spans="1:90">
      <c r="A3921" s="11"/>
      <c r="B3921" s="373"/>
      <c r="C3921" s="373"/>
      <c r="D3921" s="373"/>
      <c r="E3921" s="13"/>
      <c r="F3921" s="11"/>
      <c r="G3921" s="25"/>
      <c r="H3921" s="31"/>
      <c r="I3921" s="30"/>
      <c r="M3921" s="25"/>
      <c r="N3921" s="31"/>
      <c r="O3921" s="30"/>
      <c r="V3921" s="12"/>
      <c r="W3921" s="12"/>
      <c r="X3921" s="14"/>
      <c r="AB3921" s="25"/>
      <c r="AC3921" s="12"/>
      <c r="AD3921" s="12"/>
      <c r="AK3921" s="12"/>
      <c r="AL3921" s="30"/>
      <c r="AM3921" s="32"/>
      <c r="AQ3921" s="12"/>
      <c r="AR3921" s="12"/>
      <c r="AS3921" s="12"/>
      <c r="AZ3921" s="49"/>
      <c r="BA3921" s="30"/>
      <c r="BB3921" s="12"/>
      <c r="BF3921" s="12"/>
      <c r="BG3921" s="12"/>
      <c r="BH3921" s="12"/>
      <c r="BO3921" s="7"/>
      <c r="BP3921" s="7"/>
      <c r="BQ3921" s="7"/>
      <c r="BU3921" s="7"/>
      <c r="BV3921" s="7"/>
      <c r="BW3921" s="7"/>
      <c r="CD3921" s="7"/>
      <c r="CE3921" s="7"/>
      <c r="CF3921" s="7"/>
      <c r="CJ3921" s="7"/>
      <c r="CK3921" s="7"/>
      <c r="CL3921" s="7"/>
    </row>
    <row r="3922" spans="1:90">
      <c r="A3922" s="11"/>
      <c r="B3922" s="373"/>
      <c r="C3922" s="373"/>
      <c r="D3922" s="373"/>
      <c r="E3922" s="13"/>
      <c r="F3922" s="11"/>
      <c r="G3922" s="25"/>
      <c r="H3922" s="31"/>
      <c r="I3922" s="30"/>
      <c r="M3922" s="25"/>
      <c r="N3922" s="31"/>
      <c r="O3922" s="30"/>
      <c r="V3922" s="12"/>
      <c r="W3922" s="12"/>
      <c r="X3922" s="14"/>
      <c r="AB3922" s="25"/>
      <c r="AC3922" s="12"/>
      <c r="AD3922" s="12"/>
      <c r="AK3922" s="12"/>
      <c r="AL3922" s="30"/>
      <c r="AM3922" s="32"/>
      <c r="AQ3922" s="12"/>
      <c r="AR3922" s="12"/>
      <c r="AS3922" s="12"/>
      <c r="AZ3922" s="49"/>
      <c r="BA3922" s="30"/>
      <c r="BB3922" s="12"/>
      <c r="BF3922" s="12"/>
      <c r="BG3922" s="12"/>
      <c r="BH3922" s="12"/>
      <c r="BO3922" s="7"/>
      <c r="BP3922" s="7"/>
      <c r="BQ3922" s="7"/>
      <c r="BU3922" s="7"/>
      <c r="BV3922" s="7"/>
      <c r="BW3922" s="7"/>
      <c r="CD3922" s="7"/>
      <c r="CE3922" s="7"/>
      <c r="CF3922" s="7"/>
      <c r="CJ3922" s="7"/>
      <c r="CK3922" s="7"/>
      <c r="CL3922" s="7"/>
    </row>
    <row r="3923" spans="1:90">
      <c r="A3923" s="11"/>
      <c r="B3923" s="373"/>
      <c r="C3923" s="373"/>
      <c r="D3923" s="373"/>
      <c r="E3923" s="13"/>
      <c r="F3923" s="11"/>
      <c r="G3923" s="25"/>
      <c r="H3923" s="31"/>
      <c r="I3923" s="30"/>
      <c r="M3923" s="25"/>
      <c r="N3923" s="31"/>
      <c r="O3923" s="30"/>
      <c r="V3923" s="12"/>
      <c r="W3923" s="12"/>
      <c r="X3923" s="14"/>
      <c r="AB3923" s="25"/>
      <c r="AC3923" s="12"/>
      <c r="AD3923" s="12"/>
      <c r="AK3923" s="12"/>
      <c r="AL3923" s="30"/>
      <c r="AM3923" s="32"/>
      <c r="AQ3923" s="12"/>
      <c r="AR3923" s="12"/>
      <c r="AS3923" s="12"/>
      <c r="AZ3923" s="49"/>
      <c r="BA3923" s="30"/>
      <c r="BB3923" s="12"/>
      <c r="BF3923" s="12"/>
      <c r="BG3923" s="12"/>
      <c r="BH3923" s="12"/>
      <c r="BO3923" s="7"/>
      <c r="BP3923" s="7"/>
      <c r="BQ3923" s="7"/>
      <c r="BU3923" s="7"/>
      <c r="BV3923" s="7"/>
      <c r="BW3923" s="7"/>
      <c r="CD3923" s="7"/>
      <c r="CE3923" s="7"/>
      <c r="CF3923" s="7"/>
      <c r="CJ3923" s="7"/>
      <c r="CK3923" s="7"/>
      <c r="CL3923" s="7"/>
    </row>
    <row r="3924" spans="1:90">
      <c r="A3924" s="11"/>
      <c r="B3924" s="373"/>
      <c r="C3924" s="373"/>
      <c r="D3924" s="373"/>
      <c r="E3924" s="13"/>
      <c r="F3924" s="11"/>
      <c r="G3924" s="25"/>
      <c r="H3924" s="31"/>
      <c r="I3924" s="30"/>
      <c r="M3924" s="25"/>
      <c r="N3924" s="31"/>
      <c r="O3924" s="30"/>
      <c r="V3924" s="12"/>
      <c r="W3924" s="12"/>
      <c r="X3924" s="14"/>
      <c r="AB3924" s="25"/>
      <c r="AC3924" s="12"/>
      <c r="AD3924" s="12"/>
      <c r="AK3924" s="12"/>
      <c r="AL3924" s="30"/>
      <c r="AM3924" s="32"/>
      <c r="AQ3924" s="12"/>
      <c r="AR3924" s="12"/>
      <c r="AS3924" s="12"/>
      <c r="AZ3924" s="49"/>
      <c r="BA3924" s="30"/>
      <c r="BB3924" s="12"/>
      <c r="BF3924" s="12"/>
      <c r="BG3924" s="12"/>
      <c r="BH3924" s="12"/>
      <c r="BO3924" s="7"/>
      <c r="BP3924" s="7"/>
      <c r="BQ3924" s="7"/>
      <c r="BU3924" s="7"/>
      <c r="BV3924" s="7"/>
      <c r="BW3924" s="7"/>
      <c r="CD3924" s="7"/>
      <c r="CE3924" s="7"/>
      <c r="CF3924" s="7"/>
      <c r="CJ3924" s="7"/>
      <c r="CK3924" s="7"/>
      <c r="CL3924" s="7"/>
    </row>
    <row r="3925" spans="1:90">
      <c r="A3925" s="11"/>
      <c r="B3925" s="373"/>
      <c r="C3925" s="373"/>
      <c r="D3925" s="373"/>
      <c r="E3925" s="13"/>
      <c r="F3925" s="11"/>
      <c r="G3925" s="25"/>
      <c r="H3925" s="31"/>
      <c r="I3925" s="30"/>
      <c r="M3925" s="25"/>
      <c r="N3925" s="31"/>
      <c r="O3925" s="30"/>
      <c r="V3925" s="12"/>
      <c r="W3925" s="12"/>
      <c r="X3925" s="14"/>
      <c r="AB3925" s="25"/>
      <c r="AC3925" s="12"/>
      <c r="AD3925" s="12"/>
      <c r="AK3925" s="12"/>
      <c r="AL3925" s="30"/>
      <c r="AM3925" s="32"/>
      <c r="AQ3925" s="12"/>
      <c r="AR3925" s="12"/>
      <c r="AS3925" s="12"/>
      <c r="AZ3925" s="49"/>
      <c r="BA3925" s="30"/>
      <c r="BB3925" s="12"/>
      <c r="BF3925" s="12"/>
      <c r="BG3925" s="12"/>
      <c r="BH3925" s="12"/>
      <c r="BO3925" s="7"/>
      <c r="BP3925" s="7"/>
      <c r="BQ3925" s="7"/>
      <c r="BU3925" s="7"/>
      <c r="BV3925" s="7"/>
      <c r="BW3925" s="7"/>
      <c r="CD3925" s="7"/>
      <c r="CE3925" s="7"/>
      <c r="CF3925" s="7"/>
      <c r="CJ3925" s="7"/>
      <c r="CK3925" s="7"/>
      <c r="CL3925" s="7"/>
    </row>
    <row r="3926" spans="1:90">
      <c r="A3926" s="11"/>
      <c r="B3926" s="373"/>
      <c r="C3926" s="373"/>
      <c r="D3926" s="373"/>
      <c r="E3926" s="13"/>
      <c r="F3926" s="11"/>
      <c r="G3926" s="25"/>
      <c r="H3926" s="31"/>
      <c r="I3926" s="30"/>
      <c r="M3926" s="25"/>
      <c r="N3926" s="31"/>
      <c r="O3926" s="30"/>
      <c r="V3926" s="12"/>
      <c r="W3926" s="12"/>
      <c r="X3926" s="14"/>
      <c r="AB3926" s="25"/>
      <c r="AC3926" s="12"/>
      <c r="AD3926" s="12"/>
      <c r="AK3926" s="12"/>
      <c r="AL3926" s="30"/>
      <c r="AM3926" s="32"/>
      <c r="AQ3926" s="12"/>
      <c r="AR3926" s="12"/>
      <c r="AS3926" s="12"/>
      <c r="AZ3926" s="49"/>
      <c r="BA3926" s="30"/>
      <c r="BB3926" s="12"/>
      <c r="BF3926" s="12"/>
      <c r="BG3926" s="12"/>
      <c r="BH3926" s="12"/>
      <c r="BO3926" s="7"/>
      <c r="BP3926" s="7"/>
      <c r="BQ3926" s="7"/>
      <c r="BU3926" s="7"/>
      <c r="BV3926" s="7"/>
      <c r="BW3926" s="7"/>
      <c r="CD3926" s="7"/>
      <c r="CE3926" s="7"/>
      <c r="CF3926" s="7"/>
      <c r="CJ3926" s="7"/>
      <c r="CK3926" s="7"/>
      <c r="CL3926" s="7"/>
    </row>
    <row r="3927" spans="1:90">
      <c r="A3927" s="11"/>
      <c r="B3927" s="373"/>
      <c r="C3927" s="373"/>
      <c r="D3927" s="373"/>
      <c r="E3927" s="13"/>
      <c r="F3927" s="11"/>
      <c r="G3927" s="25"/>
      <c r="H3927" s="31"/>
      <c r="I3927" s="30"/>
      <c r="M3927" s="25"/>
      <c r="N3927" s="31"/>
      <c r="O3927" s="30"/>
      <c r="V3927" s="12"/>
      <c r="W3927" s="12"/>
      <c r="X3927" s="14"/>
      <c r="AB3927" s="25"/>
      <c r="AC3927" s="12"/>
      <c r="AD3927" s="12"/>
      <c r="AK3927" s="12"/>
      <c r="AL3927" s="30"/>
      <c r="AM3927" s="32"/>
      <c r="AQ3927" s="12"/>
      <c r="AR3927" s="12"/>
      <c r="AS3927" s="12"/>
      <c r="AZ3927" s="49"/>
      <c r="BA3927" s="30"/>
      <c r="BB3927" s="12"/>
      <c r="BF3927" s="12"/>
      <c r="BG3927" s="12"/>
      <c r="BH3927" s="12"/>
      <c r="BO3927" s="7"/>
      <c r="BP3927" s="7"/>
      <c r="BQ3927" s="7"/>
      <c r="BU3927" s="7"/>
      <c r="BV3927" s="7"/>
      <c r="BW3927" s="7"/>
      <c r="CD3927" s="7"/>
      <c r="CE3927" s="7"/>
      <c r="CF3927" s="7"/>
      <c r="CJ3927" s="7"/>
      <c r="CK3927" s="7"/>
      <c r="CL3927" s="7"/>
    </row>
    <row r="3928" spans="1:90">
      <c r="A3928" s="11"/>
      <c r="B3928" s="373"/>
      <c r="C3928" s="373"/>
      <c r="D3928" s="373"/>
      <c r="E3928" s="13"/>
      <c r="F3928" s="11"/>
      <c r="G3928" s="25"/>
      <c r="H3928" s="31"/>
      <c r="I3928" s="30"/>
      <c r="M3928" s="25"/>
      <c r="N3928" s="31"/>
      <c r="O3928" s="30"/>
      <c r="V3928" s="12"/>
      <c r="W3928" s="12"/>
      <c r="X3928" s="14"/>
      <c r="AB3928" s="25"/>
      <c r="AC3928" s="12"/>
      <c r="AD3928" s="12"/>
      <c r="AK3928" s="12"/>
      <c r="AL3928" s="30"/>
      <c r="AM3928" s="32"/>
      <c r="AQ3928" s="12"/>
      <c r="AR3928" s="12"/>
      <c r="AS3928" s="12"/>
      <c r="AZ3928" s="49"/>
      <c r="BA3928" s="30"/>
      <c r="BB3928" s="12"/>
      <c r="BF3928" s="12"/>
      <c r="BG3928" s="12"/>
      <c r="BH3928" s="12"/>
      <c r="BO3928" s="7"/>
      <c r="BP3928" s="7"/>
      <c r="BQ3928" s="7"/>
      <c r="BU3928" s="7"/>
      <c r="BV3928" s="7"/>
      <c r="BW3928" s="7"/>
      <c r="CD3928" s="7"/>
      <c r="CE3928" s="7"/>
      <c r="CF3928" s="7"/>
      <c r="CJ3928" s="7"/>
      <c r="CK3928" s="7"/>
      <c r="CL3928" s="7"/>
    </row>
    <row r="3929" spans="1:90">
      <c r="A3929" s="11"/>
      <c r="B3929" s="373"/>
      <c r="C3929" s="373"/>
      <c r="D3929" s="373"/>
      <c r="E3929" s="13"/>
      <c r="F3929" s="11"/>
      <c r="G3929" s="25"/>
      <c r="H3929" s="31"/>
      <c r="I3929" s="30"/>
      <c r="M3929" s="25"/>
      <c r="N3929" s="31"/>
      <c r="O3929" s="30"/>
      <c r="V3929" s="12"/>
      <c r="W3929" s="12"/>
      <c r="X3929" s="14"/>
      <c r="AB3929" s="25"/>
      <c r="AC3929" s="12"/>
      <c r="AD3929" s="12"/>
      <c r="AK3929" s="12"/>
      <c r="AL3929" s="30"/>
      <c r="AM3929" s="32"/>
      <c r="AQ3929" s="12"/>
      <c r="AR3929" s="12"/>
      <c r="AS3929" s="12"/>
      <c r="AZ3929" s="49"/>
      <c r="BA3929" s="30"/>
      <c r="BB3929" s="12"/>
      <c r="BF3929" s="12"/>
      <c r="BG3929" s="12"/>
      <c r="BH3929" s="12"/>
      <c r="BO3929" s="7"/>
      <c r="BP3929" s="7"/>
      <c r="BQ3929" s="7"/>
      <c r="BU3929" s="7"/>
      <c r="BV3929" s="7"/>
      <c r="BW3929" s="7"/>
      <c r="CD3929" s="7"/>
      <c r="CE3929" s="7"/>
      <c r="CF3929" s="7"/>
      <c r="CJ3929" s="7"/>
      <c r="CK3929" s="7"/>
      <c r="CL3929" s="7"/>
    </row>
    <row r="3930" spans="1:90">
      <c r="A3930" s="11"/>
      <c r="B3930" s="373"/>
      <c r="C3930" s="373"/>
      <c r="D3930" s="373"/>
      <c r="E3930" s="13"/>
      <c r="F3930" s="11"/>
      <c r="G3930" s="25"/>
      <c r="H3930" s="31"/>
      <c r="I3930" s="30"/>
      <c r="M3930" s="25"/>
      <c r="N3930" s="31"/>
      <c r="O3930" s="30"/>
      <c r="V3930" s="12"/>
      <c r="W3930" s="12"/>
      <c r="X3930" s="14"/>
      <c r="AB3930" s="25"/>
      <c r="AC3930" s="12"/>
      <c r="AD3930" s="12"/>
      <c r="AK3930" s="12"/>
      <c r="AL3930" s="30"/>
      <c r="AM3930" s="32"/>
      <c r="AQ3930" s="12"/>
      <c r="AR3930" s="12"/>
      <c r="AS3930" s="12"/>
      <c r="AZ3930" s="49"/>
      <c r="BA3930" s="30"/>
      <c r="BB3930" s="12"/>
      <c r="BF3930" s="12"/>
      <c r="BG3930" s="12"/>
      <c r="BH3930" s="12"/>
      <c r="BO3930" s="7"/>
      <c r="BP3930" s="7"/>
      <c r="BQ3930" s="7"/>
      <c r="BU3930" s="7"/>
      <c r="BV3930" s="7"/>
      <c r="BW3930" s="7"/>
      <c r="CD3930" s="7"/>
      <c r="CE3930" s="7"/>
      <c r="CF3930" s="7"/>
      <c r="CJ3930" s="7"/>
      <c r="CK3930" s="7"/>
      <c r="CL3930" s="7"/>
    </row>
    <row r="3931" spans="1:90">
      <c r="A3931" s="11"/>
      <c r="B3931" s="373"/>
      <c r="C3931" s="373"/>
      <c r="D3931" s="373"/>
      <c r="E3931" s="13"/>
      <c r="F3931" s="11"/>
      <c r="G3931" s="25"/>
      <c r="H3931" s="31"/>
      <c r="I3931" s="30"/>
      <c r="M3931" s="25"/>
      <c r="N3931" s="31"/>
      <c r="O3931" s="30"/>
      <c r="V3931" s="12"/>
      <c r="W3931" s="12"/>
      <c r="X3931" s="14"/>
      <c r="AB3931" s="25"/>
      <c r="AC3931" s="12"/>
      <c r="AD3931" s="12"/>
      <c r="AK3931" s="12"/>
      <c r="AL3931" s="30"/>
      <c r="AM3931" s="32"/>
      <c r="AQ3931" s="12"/>
      <c r="AR3931" s="12"/>
      <c r="AS3931" s="12"/>
      <c r="AZ3931" s="49"/>
      <c r="BA3931" s="30"/>
      <c r="BB3931" s="12"/>
      <c r="BF3931" s="12"/>
      <c r="BG3931" s="12"/>
      <c r="BH3931" s="12"/>
      <c r="BO3931" s="7"/>
      <c r="BP3931" s="7"/>
      <c r="BQ3931" s="7"/>
      <c r="BU3931" s="7"/>
      <c r="BV3931" s="7"/>
      <c r="BW3931" s="7"/>
      <c r="CD3931" s="7"/>
      <c r="CE3931" s="7"/>
      <c r="CF3931" s="7"/>
      <c r="CJ3931" s="7"/>
      <c r="CK3931" s="7"/>
      <c r="CL3931" s="7"/>
    </row>
    <row r="3932" spans="1:90">
      <c r="A3932" s="11"/>
      <c r="B3932" s="373"/>
      <c r="C3932" s="373"/>
      <c r="D3932" s="373"/>
      <c r="E3932" s="13"/>
      <c r="F3932" s="11"/>
      <c r="G3932" s="25"/>
      <c r="H3932" s="31"/>
      <c r="I3932" s="30"/>
      <c r="M3932" s="25"/>
      <c r="N3932" s="31"/>
      <c r="O3932" s="30"/>
      <c r="V3932" s="12"/>
      <c r="W3932" s="12"/>
      <c r="X3932" s="14"/>
      <c r="AB3932" s="25"/>
      <c r="AC3932" s="12"/>
      <c r="AD3932" s="12"/>
      <c r="AK3932" s="12"/>
      <c r="AL3932" s="30"/>
      <c r="AM3932" s="32"/>
      <c r="AQ3932" s="12"/>
      <c r="AR3932" s="12"/>
      <c r="AS3932" s="12"/>
      <c r="AZ3932" s="49"/>
      <c r="BA3932" s="30"/>
      <c r="BB3932" s="12"/>
      <c r="BF3932" s="12"/>
      <c r="BG3932" s="12"/>
      <c r="BH3932" s="12"/>
      <c r="BO3932" s="7"/>
      <c r="BP3932" s="7"/>
      <c r="BQ3932" s="7"/>
      <c r="BU3932" s="7"/>
      <c r="BV3932" s="7"/>
      <c r="BW3932" s="7"/>
      <c r="CD3932" s="7"/>
      <c r="CE3932" s="7"/>
      <c r="CF3932" s="7"/>
      <c r="CJ3932" s="7"/>
      <c r="CK3932" s="7"/>
      <c r="CL3932" s="7"/>
    </row>
    <row r="3933" spans="1:90">
      <c r="A3933" s="11"/>
      <c r="B3933" s="373"/>
      <c r="C3933" s="373"/>
      <c r="D3933" s="373"/>
      <c r="E3933" s="13"/>
      <c r="F3933" s="11"/>
      <c r="G3933" s="25"/>
      <c r="H3933" s="31"/>
      <c r="I3933" s="30"/>
      <c r="M3933" s="25"/>
      <c r="N3933" s="31"/>
      <c r="O3933" s="30"/>
      <c r="V3933" s="12"/>
      <c r="W3933" s="12"/>
      <c r="X3933" s="14"/>
      <c r="AB3933" s="25"/>
      <c r="AC3933" s="12"/>
      <c r="AD3933" s="12"/>
      <c r="AK3933" s="12"/>
      <c r="AL3933" s="30"/>
      <c r="AM3933" s="32"/>
      <c r="AQ3933" s="12"/>
      <c r="AR3933" s="12"/>
      <c r="AS3933" s="12"/>
      <c r="AZ3933" s="49"/>
      <c r="BA3933" s="30"/>
      <c r="BB3933" s="12"/>
      <c r="BF3933" s="12"/>
      <c r="BG3933" s="12"/>
      <c r="BH3933" s="12"/>
      <c r="BO3933" s="7"/>
      <c r="BP3933" s="7"/>
      <c r="BQ3933" s="7"/>
      <c r="BU3933" s="7"/>
      <c r="BV3933" s="7"/>
      <c r="BW3933" s="7"/>
      <c r="CD3933" s="7"/>
      <c r="CE3933" s="7"/>
      <c r="CF3933" s="7"/>
      <c r="CJ3933" s="7"/>
      <c r="CK3933" s="7"/>
      <c r="CL3933" s="7"/>
    </row>
    <row r="3934" spans="1:90">
      <c r="A3934" s="11"/>
      <c r="B3934" s="373"/>
      <c r="C3934" s="373"/>
      <c r="D3934" s="373"/>
      <c r="E3934" s="13"/>
      <c r="F3934" s="11"/>
      <c r="G3934" s="25"/>
      <c r="H3934" s="31"/>
      <c r="I3934" s="30"/>
      <c r="M3934" s="25"/>
      <c r="N3934" s="31"/>
      <c r="O3934" s="30"/>
      <c r="V3934" s="12"/>
      <c r="W3934" s="12"/>
      <c r="X3934" s="14"/>
      <c r="AB3934" s="25"/>
      <c r="AC3934" s="12"/>
      <c r="AD3934" s="12"/>
      <c r="AK3934" s="12"/>
      <c r="AL3934" s="30"/>
      <c r="AM3934" s="32"/>
      <c r="AQ3934" s="12"/>
      <c r="AR3934" s="12"/>
      <c r="AS3934" s="12"/>
      <c r="AZ3934" s="49"/>
      <c r="BA3934" s="30"/>
      <c r="BB3934" s="12"/>
      <c r="BF3934" s="12"/>
      <c r="BG3934" s="12"/>
      <c r="BH3934" s="12"/>
      <c r="BO3934" s="7"/>
      <c r="BP3934" s="7"/>
      <c r="BQ3934" s="7"/>
      <c r="BU3934" s="7"/>
      <c r="BV3934" s="7"/>
      <c r="BW3934" s="7"/>
      <c r="CD3934" s="7"/>
      <c r="CE3934" s="7"/>
      <c r="CF3934" s="7"/>
      <c r="CJ3934" s="7"/>
      <c r="CK3934" s="7"/>
      <c r="CL3934" s="7"/>
    </row>
    <row r="3935" spans="1:90">
      <c r="A3935" s="11"/>
      <c r="B3935" s="373"/>
      <c r="C3935" s="373"/>
      <c r="D3935" s="373"/>
      <c r="E3935" s="13"/>
      <c r="F3935" s="11"/>
      <c r="G3935" s="25"/>
      <c r="H3935" s="31"/>
      <c r="I3935" s="30"/>
      <c r="M3935" s="25"/>
      <c r="N3935" s="31"/>
      <c r="O3935" s="30"/>
      <c r="V3935" s="12"/>
      <c r="W3935" s="12"/>
      <c r="X3935" s="14"/>
      <c r="AB3935" s="25"/>
      <c r="AC3935" s="12"/>
      <c r="AD3935" s="12"/>
      <c r="AK3935" s="12"/>
      <c r="AL3935" s="30"/>
      <c r="AM3935" s="32"/>
      <c r="AQ3935" s="12"/>
      <c r="AR3935" s="12"/>
      <c r="AS3935" s="12"/>
      <c r="AZ3935" s="49"/>
      <c r="BA3935" s="30"/>
      <c r="BB3935" s="12"/>
      <c r="BF3935" s="12"/>
      <c r="BG3935" s="12"/>
      <c r="BH3935" s="12"/>
      <c r="BO3935" s="7"/>
      <c r="BP3935" s="7"/>
      <c r="BQ3935" s="7"/>
      <c r="BU3935" s="7"/>
      <c r="BV3935" s="7"/>
      <c r="BW3935" s="7"/>
      <c r="CD3935" s="7"/>
      <c r="CE3935" s="7"/>
      <c r="CF3935" s="7"/>
      <c r="CJ3935" s="7"/>
      <c r="CK3935" s="7"/>
      <c r="CL3935" s="7"/>
    </row>
    <row r="3936" spans="1:90">
      <c r="A3936" s="11"/>
      <c r="B3936" s="373"/>
      <c r="C3936" s="373"/>
      <c r="D3936" s="373"/>
      <c r="E3936" s="13"/>
      <c r="F3936" s="11"/>
      <c r="G3936" s="25"/>
      <c r="H3936" s="31"/>
      <c r="I3936" s="30"/>
      <c r="M3936" s="25"/>
      <c r="N3936" s="31"/>
      <c r="O3936" s="30"/>
      <c r="V3936" s="12"/>
      <c r="W3936" s="12"/>
      <c r="X3936" s="14"/>
      <c r="AB3936" s="25"/>
      <c r="AC3936" s="12"/>
      <c r="AD3936" s="12"/>
      <c r="AK3936" s="12"/>
      <c r="AL3936" s="30"/>
      <c r="AM3936" s="32"/>
      <c r="AQ3936" s="12"/>
      <c r="AR3936" s="12"/>
      <c r="AS3936" s="12"/>
      <c r="AZ3936" s="49"/>
      <c r="BA3936" s="30"/>
      <c r="BB3936" s="12"/>
      <c r="BF3936" s="12"/>
      <c r="BG3936" s="12"/>
      <c r="BH3936" s="12"/>
      <c r="BO3936" s="7"/>
      <c r="BP3936" s="7"/>
      <c r="BQ3936" s="7"/>
      <c r="BU3936" s="7"/>
      <c r="BV3936" s="7"/>
      <c r="BW3936" s="7"/>
      <c r="CD3936" s="7"/>
      <c r="CE3936" s="7"/>
      <c r="CF3936" s="7"/>
      <c r="CJ3936" s="7"/>
      <c r="CK3936" s="7"/>
      <c r="CL3936" s="7"/>
    </row>
    <row r="3937" spans="1:90">
      <c r="A3937" s="11"/>
      <c r="B3937" s="373"/>
      <c r="C3937" s="373"/>
      <c r="D3937" s="373"/>
      <c r="E3937" s="13"/>
      <c r="F3937" s="11"/>
      <c r="G3937" s="25"/>
      <c r="H3937" s="31"/>
      <c r="I3937" s="30"/>
      <c r="M3937" s="25"/>
      <c r="N3937" s="31"/>
      <c r="O3937" s="30"/>
      <c r="V3937" s="12"/>
      <c r="W3937" s="12"/>
      <c r="X3937" s="14"/>
      <c r="AB3937" s="25"/>
      <c r="AC3937" s="12"/>
      <c r="AD3937" s="12"/>
      <c r="AK3937" s="12"/>
      <c r="AL3937" s="30"/>
      <c r="AM3937" s="32"/>
      <c r="AQ3937" s="12"/>
      <c r="AR3937" s="12"/>
      <c r="AS3937" s="12"/>
      <c r="AZ3937" s="49"/>
      <c r="BA3937" s="30"/>
      <c r="BB3937" s="12"/>
      <c r="BF3937" s="12"/>
      <c r="BG3937" s="12"/>
      <c r="BH3937" s="12"/>
      <c r="BO3937" s="7"/>
      <c r="BP3937" s="7"/>
      <c r="BQ3937" s="7"/>
      <c r="BU3937" s="7"/>
      <c r="BV3937" s="7"/>
      <c r="BW3937" s="7"/>
      <c r="CD3937" s="7"/>
      <c r="CE3937" s="7"/>
      <c r="CF3937" s="7"/>
      <c r="CJ3937" s="7"/>
      <c r="CK3937" s="7"/>
      <c r="CL3937" s="7"/>
    </row>
    <row r="3938" spans="1:90">
      <c r="A3938" s="11"/>
      <c r="B3938" s="373"/>
      <c r="C3938" s="373"/>
      <c r="D3938" s="373"/>
      <c r="E3938" s="13"/>
      <c r="F3938" s="11"/>
      <c r="G3938" s="25"/>
      <c r="H3938" s="31"/>
      <c r="I3938" s="30"/>
      <c r="M3938" s="25"/>
      <c r="N3938" s="31"/>
      <c r="O3938" s="30"/>
      <c r="V3938" s="12"/>
      <c r="W3938" s="12"/>
      <c r="X3938" s="14"/>
      <c r="AB3938" s="25"/>
      <c r="AC3938" s="12"/>
      <c r="AD3938" s="12"/>
      <c r="AK3938" s="12"/>
      <c r="AL3938" s="30"/>
      <c r="AM3938" s="32"/>
      <c r="AQ3938" s="12"/>
      <c r="AR3938" s="12"/>
      <c r="AS3938" s="12"/>
      <c r="AZ3938" s="49"/>
      <c r="BA3938" s="30"/>
      <c r="BB3938" s="12"/>
      <c r="BF3938" s="12"/>
      <c r="BG3938" s="12"/>
      <c r="BH3938" s="12"/>
      <c r="BO3938" s="7"/>
      <c r="BP3938" s="7"/>
      <c r="BQ3938" s="7"/>
      <c r="BU3938" s="7"/>
      <c r="BV3938" s="7"/>
      <c r="BW3938" s="7"/>
      <c r="CD3938" s="7"/>
      <c r="CE3938" s="7"/>
      <c r="CF3938" s="7"/>
      <c r="CJ3938" s="7"/>
      <c r="CK3938" s="7"/>
      <c r="CL3938" s="7"/>
    </row>
    <row r="3939" spans="1:90">
      <c r="A3939" s="11"/>
      <c r="B3939" s="373"/>
      <c r="C3939" s="373"/>
      <c r="D3939" s="373"/>
      <c r="E3939" s="13"/>
      <c r="F3939" s="11"/>
      <c r="G3939" s="25"/>
      <c r="H3939" s="31"/>
      <c r="I3939" s="30"/>
      <c r="M3939" s="25"/>
      <c r="N3939" s="31"/>
      <c r="O3939" s="30"/>
      <c r="V3939" s="12"/>
      <c r="W3939" s="12"/>
      <c r="X3939" s="14"/>
      <c r="AB3939" s="25"/>
      <c r="AC3939" s="12"/>
      <c r="AD3939" s="12"/>
      <c r="AK3939" s="12"/>
      <c r="AL3939" s="30"/>
      <c r="AM3939" s="32"/>
      <c r="AQ3939" s="12"/>
      <c r="AR3939" s="12"/>
      <c r="AS3939" s="12"/>
      <c r="AZ3939" s="49"/>
      <c r="BA3939" s="30"/>
      <c r="BB3939" s="12"/>
      <c r="BF3939" s="12"/>
      <c r="BG3939" s="12"/>
      <c r="BH3939" s="12"/>
      <c r="BO3939" s="7"/>
      <c r="BP3939" s="7"/>
      <c r="BQ3939" s="7"/>
      <c r="BU3939" s="7"/>
      <c r="BV3939" s="7"/>
      <c r="BW3939" s="7"/>
      <c r="CD3939" s="7"/>
      <c r="CE3939" s="7"/>
      <c r="CF3939" s="7"/>
      <c r="CJ3939" s="7"/>
      <c r="CK3939" s="7"/>
      <c r="CL3939" s="7"/>
    </row>
    <row r="3940" spans="1:90">
      <c r="A3940" s="11"/>
      <c r="B3940" s="373"/>
      <c r="C3940" s="373"/>
      <c r="D3940" s="373"/>
      <c r="E3940" s="13"/>
      <c r="F3940" s="11"/>
      <c r="G3940" s="25"/>
      <c r="H3940" s="31"/>
      <c r="I3940" s="30"/>
      <c r="M3940" s="25"/>
      <c r="N3940" s="31"/>
      <c r="O3940" s="30"/>
      <c r="V3940" s="12"/>
      <c r="W3940" s="12"/>
      <c r="X3940" s="14"/>
      <c r="AB3940" s="25"/>
      <c r="AC3940" s="12"/>
      <c r="AD3940" s="12"/>
      <c r="AK3940" s="12"/>
      <c r="AL3940" s="30"/>
      <c r="AM3940" s="32"/>
      <c r="AQ3940" s="12"/>
      <c r="AR3940" s="12"/>
      <c r="AS3940" s="12"/>
      <c r="AZ3940" s="49"/>
      <c r="BA3940" s="30"/>
      <c r="BB3940" s="12"/>
      <c r="BF3940" s="12"/>
      <c r="BG3940" s="12"/>
      <c r="BH3940" s="12"/>
      <c r="BO3940" s="7"/>
      <c r="BP3940" s="7"/>
      <c r="BQ3940" s="7"/>
      <c r="BU3940" s="7"/>
      <c r="BV3940" s="7"/>
      <c r="BW3940" s="7"/>
      <c r="CD3940" s="7"/>
      <c r="CE3940" s="7"/>
      <c r="CF3940" s="7"/>
      <c r="CJ3940" s="7"/>
      <c r="CK3940" s="7"/>
      <c r="CL3940" s="7"/>
    </row>
    <row r="3941" spans="1:90">
      <c r="A3941" s="11"/>
      <c r="B3941" s="373"/>
      <c r="C3941" s="373"/>
      <c r="D3941" s="373"/>
      <c r="E3941" s="13"/>
      <c r="F3941" s="11"/>
      <c r="G3941" s="25"/>
      <c r="H3941" s="31"/>
      <c r="I3941" s="30"/>
      <c r="M3941" s="25"/>
      <c r="N3941" s="31"/>
      <c r="O3941" s="30"/>
      <c r="V3941" s="12"/>
      <c r="W3941" s="12"/>
      <c r="X3941" s="14"/>
      <c r="AB3941" s="25"/>
      <c r="AC3941" s="12"/>
      <c r="AD3941" s="12"/>
      <c r="AK3941" s="12"/>
      <c r="AL3941" s="30"/>
      <c r="AM3941" s="32"/>
      <c r="AQ3941" s="12"/>
      <c r="AR3941" s="12"/>
      <c r="AS3941" s="12"/>
      <c r="AZ3941" s="49"/>
      <c r="BA3941" s="30"/>
      <c r="BB3941" s="12"/>
      <c r="BF3941" s="12"/>
      <c r="BG3941" s="12"/>
      <c r="BH3941" s="12"/>
      <c r="BO3941" s="7"/>
      <c r="BP3941" s="7"/>
      <c r="BQ3941" s="7"/>
      <c r="BU3941" s="7"/>
      <c r="BV3941" s="7"/>
      <c r="BW3941" s="7"/>
      <c r="CD3941" s="7"/>
      <c r="CE3941" s="7"/>
      <c r="CF3941" s="7"/>
      <c r="CJ3941" s="7"/>
      <c r="CK3941" s="7"/>
      <c r="CL3941" s="7"/>
    </row>
    <row r="3942" spans="1:90">
      <c r="A3942" s="11"/>
      <c r="B3942" s="373"/>
      <c r="C3942" s="373"/>
      <c r="D3942" s="373"/>
      <c r="E3942" s="13"/>
      <c r="F3942" s="11"/>
      <c r="G3942" s="25"/>
      <c r="H3942" s="31"/>
      <c r="I3942" s="30"/>
      <c r="M3942" s="25"/>
      <c r="N3942" s="31"/>
      <c r="O3942" s="30"/>
      <c r="V3942" s="12"/>
      <c r="W3942" s="12"/>
      <c r="X3942" s="14"/>
      <c r="AB3942" s="25"/>
      <c r="AC3942" s="12"/>
      <c r="AD3942" s="12"/>
      <c r="AK3942" s="12"/>
      <c r="AL3942" s="30"/>
      <c r="AM3942" s="32"/>
      <c r="AQ3942" s="12"/>
      <c r="AR3942" s="12"/>
      <c r="AS3942" s="12"/>
      <c r="AZ3942" s="49"/>
      <c r="BA3942" s="30"/>
      <c r="BB3942" s="12"/>
      <c r="BF3942" s="12"/>
      <c r="BG3942" s="12"/>
      <c r="BH3942" s="12"/>
      <c r="BO3942" s="7"/>
      <c r="BP3942" s="7"/>
      <c r="BQ3942" s="7"/>
      <c r="BU3942" s="7"/>
      <c r="BV3942" s="7"/>
      <c r="BW3942" s="7"/>
      <c r="CD3942" s="7"/>
      <c r="CE3942" s="7"/>
      <c r="CF3942" s="7"/>
      <c r="CJ3942" s="7"/>
      <c r="CK3942" s="7"/>
      <c r="CL3942" s="7"/>
    </row>
    <row r="3943" spans="1:90">
      <c r="A3943" s="11"/>
      <c r="B3943" s="373"/>
      <c r="C3943" s="373"/>
      <c r="D3943" s="373"/>
      <c r="E3943" s="13"/>
      <c r="F3943" s="11"/>
      <c r="G3943" s="25"/>
      <c r="H3943" s="31"/>
      <c r="I3943" s="30"/>
      <c r="M3943" s="25"/>
      <c r="N3943" s="31"/>
      <c r="O3943" s="30"/>
      <c r="V3943" s="12"/>
      <c r="W3943" s="12"/>
      <c r="X3943" s="14"/>
      <c r="AB3943" s="25"/>
      <c r="AC3943" s="12"/>
      <c r="AD3943" s="12"/>
      <c r="AK3943" s="12"/>
      <c r="AL3943" s="30"/>
      <c r="AM3943" s="32"/>
      <c r="AQ3943" s="12"/>
      <c r="AR3943" s="12"/>
      <c r="AS3943" s="12"/>
      <c r="AZ3943" s="49"/>
      <c r="BA3943" s="30"/>
      <c r="BB3943" s="12"/>
      <c r="BF3943" s="12"/>
      <c r="BG3943" s="12"/>
      <c r="BH3943" s="12"/>
      <c r="BO3943" s="7"/>
      <c r="BP3943" s="7"/>
      <c r="BQ3943" s="7"/>
      <c r="BU3943" s="7"/>
      <c r="BV3943" s="7"/>
      <c r="BW3943" s="7"/>
      <c r="CD3943" s="7"/>
      <c r="CE3943" s="7"/>
      <c r="CF3943" s="7"/>
      <c r="CJ3943" s="7"/>
      <c r="CK3943" s="7"/>
      <c r="CL3943" s="7"/>
    </row>
    <row r="3944" spans="1:90">
      <c r="A3944" s="11"/>
      <c r="B3944" s="373"/>
      <c r="C3944" s="373"/>
      <c r="D3944" s="373"/>
      <c r="E3944" s="13"/>
      <c r="F3944" s="11"/>
      <c r="G3944" s="25"/>
      <c r="H3944" s="31"/>
      <c r="I3944" s="30"/>
      <c r="M3944" s="25"/>
      <c r="N3944" s="31"/>
      <c r="O3944" s="30"/>
      <c r="V3944" s="12"/>
      <c r="W3944" s="12"/>
      <c r="X3944" s="14"/>
      <c r="AB3944" s="25"/>
      <c r="AC3944" s="12"/>
      <c r="AD3944" s="12"/>
      <c r="AK3944" s="12"/>
      <c r="AL3944" s="30"/>
      <c r="AM3944" s="32"/>
      <c r="AQ3944" s="12"/>
      <c r="AR3944" s="12"/>
      <c r="AS3944" s="12"/>
      <c r="AZ3944" s="49"/>
      <c r="BA3944" s="30"/>
      <c r="BB3944" s="12"/>
      <c r="BF3944" s="12"/>
      <c r="BG3944" s="12"/>
      <c r="BH3944" s="12"/>
      <c r="BO3944" s="7"/>
      <c r="BP3944" s="7"/>
      <c r="BQ3944" s="7"/>
      <c r="BU3944" s="7"/>
      <c r="BV3944" s="7"/>
      <c r="BW3944" s="7"/>
      <c r="CD3944" s="7"/>
      <c r="CE3944" s="7"/>
      <c r="CF3944" s="7"/>
      <c r="CJ3944" s="7"/>
      <c r="CK3944" s="7"/>
      <c r="CL3944" s="7"/>
    </row>
    <row r="3945" spans="1:90">
      <c r="A3945" s="11"/>
      <c r="B3945" s="373"/>
      <c r="C3945" s="373"/>
      <c r="D3945" s="373"/>
      <c r="E3945" s="13"/>
      <c r="F3945" s="11"/>
      <c r="G3945" s="25"/>
      <c r="H3945" s="31"/>
      <c r="I3945" s="30"/>
      <c r="M3945" s="25"/>
      <c r="N3945" s="31"/>
      <c r="O3945" s="30"/>
      <c r="V3945" s="12"/>
      <c r="W3945" s="12"/>
      <c r="X3945" s="14"/>
      <c r="AB3945" s="25"/>
      <c r="AC3945" s="12"/>
      <c r="AD3945" s="12"/>
      <c r="AK3945" s="12"/>
      <c r="AL3945" s="30"/>
      <c r="AM3945" s="32"/>
      <c r="AQ3945" s="12"/>
      <c r="AR3945" s="12"/>
      <c r="AS3945" s="12"/>
      <c r="AZ3945" s="49"/>
      <c r="BA3945" s="30"/>
      <c r="BB3945" s="12"/>
      <c r="BF3945" s="12"/>
      <c r="BG3945" s="12"/>
      <c r="BH3945" s="12"/>
      <c r="BO3945" s="7"/>
      <c r="BP3945" s="7"/>
      <c r="BQ3945" s="7"/>
      <c r="BU3945" s="7"/>
      <c r="BV3945" s="7"/>
      <c r="BW3945" s="7"/>
      <c r="CD3945" s="7"/>
      <c r="CE3945" s="7"/>
      <c r="CF3945" s="7"/>
      <c r="CJ3945" s="7"/>
      <c r="CK3945" s="7"/>
      <c r="CL3945" s="7"/>
    </row>
    <row r="3946" spans="1:90">
      <c r="A3946" s="11"/>
      <c r="B3946" s="373"/>
      <c r="C3946" s="373"/>
      <c r="D3946" s="373"/>
      <c r="E3946" s="13"/>
      <c r="F3946" s="11"/>
      <c r="G3946" s="25"/>
      <c r="H3946" s="31"/>
      <c r="I3946" s="30"/>
      <c r="M3946" s="25"/>
      <c r="N3946" s="31"/>
      <c r="O3946" s="30"/>
      <c r="V3946" s="12"/>
      <c r="W3946" s="12"/>
      <c r="X3946" s="14"/>
      <c r="AB3946" s="25"/>
      <c r="AC3946" s="12"/>
      <c r="AD3946" s="12"/>
      <c r="AK3946" s="12"/>
      <c r="AL3946" s="30"/>
      <c r="AM3946" s="32"/>
      <c r="AQ3946" s="12"/>
      <c r="AR3946" s="12"/>
      <c r="AS3946" s="12"/>
      <c r="AZ3946" s="49"/>
      <c r="BA3946" s="30"/>
      <c r="BB3946" s="12"/>
      <c r="BF3946" s="12"/>
      <c r="BG3946" s="12"/>
      <c r="BH3946" s="12"/>
      <c r="BO3946" s="7"/>
      <c r="BP3946" s="7"/>
      <c r="BQ3946" s="7"/>
      <c r="BU3946" s="7"/>
      <c r="BV3946" s="7"/>
      <c r="BW3946" s="7"/>
      <c r="CD3946" s="7"/>
      <c r="CE3946" s="7"/>
      <c r="CF3946" s="7"/>
      <c r="CJ3946" s="7"/>
      <c r="CK3946" s="7"/>
      <c r="CL3946" s="7"/>
    </row>
    <row r="3947" spans="1:90">
      <c r="A3947" s="11"/>
      <c r="B3947" s="373"/>
      <c r="C3947" s="373"/>
      <c r="D3947" s="373"/>
      <c r="E3947" s="13"/>
      <c r="F3947" s="11"/>
      <c r="G3947" s="25"/>
      <c r="H3947" s="31"/>
      <c r="I3947" s="30"/>
      <c r="M3947" s="25"/>
      <c r="N3947" s="31"/>
      <c r="O3947" s="30"/>
      <c r="V3947" s="12"/>
      <c r="W3947" s="12"/>
      <c r="X3947" s="14"/>
      <c r="AB3947" s="25"/>
      <c r="AC3947" s="12"/>
      <c r="AD3947" s="12"/>
      <c r="AK3947" s="12"/>
      <c r="AL3947" s="30"/>
      <c r="AM3947" s="32"/>
      <c r="AQ3947" s="12"/>
      <c r="AR3947" s="12"/>
      <c r="AS3947" s="12"/>
      <c r="AZ3947" s="49"/>
      <c r="BA3947" s="30"/>
      <c r="BB3947" s="12"/>
      <c r="BF3947" s="12"/>
      <c r="BG3947" s="12"/>
      <c r="BH3947" s="12"/>
      <c r="BO3947" s="7"/>
      <c r="BP3947" s="7"/>
      <c r="BQ3947" s="7"/>
      <c r="BU3947" s="7"/>
      <c r="BV3947" s="7"/>
      <c r="BW3947" s="7"/>
      <c r="CD3947" s="7"/>
      <c r="CE3947" s="7"/>
      <c r="CF3947" s="7"/>
      <c r="CJ3947" s="7"/>
      <c r="CK3947" s="7"/>
      <c r="CL3947" s="7"/>
    </row>
    <row r="3948" spans="1:90">
      <c r="A3948" s="11"/>
      <c r="B3948" s="373"/>
      <c r="C3948" s="373"/>
      <c r="D3948" s="373"/>
      <c r="E3948" s="13"/>
      <c r="F3948" s="11"/>
      <c r="G3948" s="25"/>
      <c r="H3948" s="31"/>
      <c r="I3948" s="30"/>
      <c r="M3948" s="25"/>
      <c r="N3948" s="31"/>
      <c r="O3948" s="30"/>
      <c r="V3948" s="12"/>
      <c r="W3948" s="12"/>
      <c r="X3948" s="14"/>
      <c r="AB3948" s="25"/>
      <c r="AC3948" s="12"/>
      <c r="AD3948" s="12"/>
      <c r="AK3948" s="12"/>
      <c r="AL3948" s="30"/>
      <c r="AM3948" s="32"/>
      <c r="AQ3948" s="12"/>
      <c r="AR3948" s="12"/>
      <c r="AS3948" s="12"/>
      <c r="AZ3948" s="49"/>
      <c r="BA3948" s="30"/>
      <c r="BB3948" s="12"/>
      <c r="BF3948" s="12"/>
      <c r="BG3948" s="12"/>
      <c r="BH3948" s="12"/>
      <c r="BO3948" s="7"/>
      <c r="BP3948" s="7"/>
      <c r="BQ3948" s="7"/>
      <c r="BU3948" s="7"/>
      <c r="BV3948" s="7"/>
      <c r="BW3948" s="7"/>
      <c r="CD3948" s="7"/>
      <c r="CE3948" s="7"/>
      <c r="CF3948" s="7"/>
      <c r="CJ3948" s="7"/>
      <c r="CK3948" s="7"/>
      <c r="CL3948" s="7"/>
    </row>
    <row r="3949" spans="1:90">
      <c r="A3949" s="11"/>
      <c r="B3949" s="373"/>
      <c r="C3949" s="373"/>
      <c r="D3949" s="373"/>
      <c r="E3949" s="13"/>
      <c r="F3949" s="11"/>
      <c r="G3949" s="25"/>
      <c r="H3949" s="31"/>
      <c r="I3949" s="30"/>
      <c r="M3949" s="25"/>
      <c r="N3949" s="31"/>
      <c r="O3949" s="30"/>
      <c r="V3949" s="12"/>
      <c r="W3949" s="12"/>
      <c r="X3949" s="14"/>
      <c r="AB3949" s="25"/>
      <c r="AC3949" s="12"/>
      <c r="AD3949" s="12"/>
      <c r="AK3949" s="12"/>
      <c r="AL3949" s="30"/>
      <c r="AM3949" s="32"/>
      <c r="AQ3949" s="12"/>
      <c r="AR3949" s="12"/>
      <c r="AS3949" s="12"/>
      <c r="AZ3949" s="49"/>
      <c r="BA3949" s="30"/>
      <c r="BB3949" s="12"/>
      <c r="BF3949" s="12"/>
      <c r="BG3949" s="12"/>
      <c r="BH3949" s="12"/>
      <c r="BO3949" s="7"/>
      <c r="BP3949" s="7"/>
      <c r="BQ3949" s="7"/>
      <c r="BU3949" s="7"/>
      <c r="BV3949" s="7"/>
      <c r="BW3949" s="7"/>
      <c r="CD3949" s="7"/>
      <c r="CE3949" s="7"/>
      <c r="CF3949" s="7"/>
      <c r="CJ3949" s="7"/>
      <c r="CK3949" s="7"/>
      <c r="CL3949" s="7"/>
    </row>
    <row r="3950" spans="1:90">
      <c r="A3950" s="11"/>
      <c r="B3950" s="373"/>
      <c r="C3950" s="373"/>
      <c r="D3950" s="373"/>
      <c r="E3950" s="13"/>
      <c r="F3950" s="11"/>
      <c r="G3950" s="25"/>
      <c r="H3950" s="31"/>
      <c r="I3950" s="30"/>
      <c r="M3950" s="25"/>
      <c r="N3950" s="31"/>
      <c r="O3950" s="30"/>
      <c r="V3950" s="12"/>
      <c r="W3950" s="12"/>
      <c r="X3950" s="14"/>
      <c r="AB3950" s="25"/>
      <c r="AC3950" s="12"/>
      <c r="AD3950" s="12"/>
      <c r="AK3950" s="12"/>
      <c r="AL3950" s="30"/>
      <c r="AM3950" s="32"/>
      <c r="AQ3950" s="12"/>
      <c r="AR3950" s="12"/>
      <c r="AS3950" s="12"/>
      <c r="AZ3950" s="49"/>
      <c r="BA3950" s="30"/>
      <c r="BB3950" s="12"/>
      <c r="BF3950" s="12"/>
      <c r="BG3950" s="12"/>
      <c r="BH3950" s="12"/>
      <c r="BO3950" s="7"/>
      <c r="BP3950" s="7"/>
      <c r="BQ3950" s="7"/>
      <c r="BU3950" s="7"/>
      <c r="BV3950" s="7"/>
      <c r="BW3950" s="7"/>
      <c r="CD3950" s="7"/>
      <c r="CE3950" s="7"/>
      <c r="CF3950" s="7"/>
      <c r="CJ3950" s="7"/>
      <c r="CK3950" s="7"/>
      <c r="CL3950" s="7"/>
    </row>
    <row r="3951" spans="1:90">
      <c r="A3951" s="11"/>
      <c r="B3951" s="373"/>
      <c r="C3951" s="373"/>
      <c r="D3951" s="373"/>
      <c r="E3951" s="13"/>
      <c r="F3951" s="11"/>
      <c r="G3951" s="25"/>
      <c r="H3951" s="31"/>
      <c r="I3951" s="30"/>
      <c r="M3951" s="25"/>
      <c r="N3951" s="31"/>
      <c r="O3951" s="30"/>
      <c r="V3951" s="12"/>
      <c r="W3951" s="12"/>
      <c r="X3951" s="14"/>
      <c r="AB3951" s="25"/>
      <c r="AC3951" s="12"/>
      <c r="AD3951" s="12"/>
      <c r="AK3951" s="12"/>
      <c r="AL3951" s="30"/>
      <c r="AM3951" s="32"/>
      <c r="AQ3951" s="12"/>
      <c r="AR3951" s="12"/>
      <c r="AS3951" s="12"/>
      <c r="AZ3951" s="49"/>
      <c r="BA3951" s="30"/>
      <c r="BB3951" s="12"/>
      <c r="BF3951" s="12"/>
      <c r="BG3951" s="12"/>
      <c r="BH3951" s="12"/>
      <c r="BO3951" s="7"/>
      <c r="BP3951" s="7"/>
      <c r="BQ3951" s="7"/>
      <c r="BU3951" s="7"/>
      <c r="BV3951" s="7"/>
      <c r="BW3951" s="7"/>
      <c r="CD3951" s="7"/>
      <c r="CE3951" s="7"/>
      <c r="CF3951" s="7"/>
      <c r="CJ3951" s="7"/>
      <c r="CK3951" s="7"/>
      <c r="CL3951" s="7"/>
    </row>
    <row r="3952" spans="1:90">
      <c r="A3952" s="11"/>
      <c r="B3952" s="373"/>
      <c r="C3952" s="373"/>
      <c r="D3952" s="373"/>
      <c r="E3952" s="13"/>
      <c r="F3952" s="11"/>
      <c r="G3952" s="25"/>
      <c r="H3952" s="31"/>
      <c r="I3952" s="30"/>
      <c r="M3952" s="25"/>
      <c r="N3952" s="31"/>
      <c r="O3952" s="30"/>
      <c r="V3952" s="12"/>
      <c r="W3952" s="12"/>
      <c r="X3952" s="14"/>
      <c r="AB3952" s="25"/>
      <c r="AC3952" s="12"/>
      <c r="AD3952" s="12"/>
      <c r="AK3952" s="12"/>
      <c r="AL3952" s="30"/>
      <c r="AM3952" s="32"/>
      <c r="AQ3952" s="12"/>
      <c r="AR3952" s="12"/>
      <c r="AS3952" s="12"/>
      <c r="AZ3952" s="49"/>
      <c r="BA3952" s="30"/>
      <c r="BB3952" s="12"/>
      <c r="BF3952" s="12"/>
      <c r="BG3952" s="12"/>
      <c r="BH3952" s="12"/>
      <c r="BO3952" s="7"/>
      <c r="BP3952" s="7"/>
      <c r="BQ3952" s="7"/>
      <c r="BU3952" s="7"/>
      <c r="BV3952" s="7"/>
      <c r="BW3952" s="7"/>
      <c r="CD3952" s="7"/>
      <c r="CE3952" s="7"/>
      <c r="CF3952" s="7"/>
      <c r="CJ3952" s="7"/>
      <c r="CK3952" s="7"/>
      <c r="CL3952" s="7"/>
    </row>
    <row r="3953" spans="1:90">
      <c r="A3953" s="11"/>
      <c r="B3953" s="373"/>
      <c r="C3953" s="373"/>
      <c r="D3953" s="373"/>
      <c r="E3953" s="13"/>
      <c r="F3953" s="11"/>
      <c r="G3953" s="25"/>
      <c r="H3953" s="31"/>
      <c r="I3953" s="30"/>
      <c r="M3953" s="25"/>
      <c r="N3953" s="31"/>
      <c r="O3953" s="30"/>
      <c r="V3953" s="12"/>
      <c r="W3953" s="12"/>
      <c r="X3953" s="14"/>
      <c r="AB3953" s="25"/>
      <c r="AC3953" s="12"/>
      <c r="AD3953" s="12"/>
      <c r="AK3953" s="12"/>
      <c r="AL3953" s="30"/>
      <c r="AM3953" s="32"/>
      <c r="AQ3953" s="12"/>
      <c r="AR3953" s="12"/>
      <c r="AS3953" s="12"/>
      <c r="AZ3953" s="49"/>
      <c r="BA3953" s="30"/>
      <c r="BB3953" s="12"/>
      <c r="BF3953" s="12"/>
      <c r="BG3953" s="12"/>
      <c r="BH3953" s="12"/>
      <c r="BO3953" s="7"/>
      <c r="BP3953" s="7"/>
      <c r="BQ3953" s="7"/>
      <c r="BU3953" s="7"/>
      <c r="BV3953" s="7"/>
      <c r="BW3953" s="7"/>
      <c r="CD3953" s="7"/>
      <c r="CE3953" s="7"/>
      <c r="CF3953" s="7"/>
      <c r="CJ3953" s="7"/>
      <c r="CK3953" s="7"/>
      <c r="CL3953" s="7"/>
    </row>
    <row r="3954" spans="1:90">
      <c r="A3954" s="11"/>
      <c r="B3954" s="373"/>
      <c r="C3954" s="373"/>
      <c r="D3954" s="373"/>
      <c r="E3954" s="13"/>
      <c r="F3954" s="11"/>
      <c r="G3954" s="25"/>
      <c r="H3954" s="31"/>
      <c r="I3954" s="30"/>
      <c r="M3954" s="25"/>
      <c r="N3954" s="31"/>
      <c r="O3954" s="30"/>
      <c r="V3954" s="12"/>
      <c r="W3954" s="12"/>
      <c r="X3954" s="14"/>
      <c r="AB3954" s="25"/>
      <c r="AC3954" s="12"/>
      <c r="AD3954" s="12"/>
      <c r="AK3954" s="12"/>
      <c r="AL3954" s="30"/>
      <c r="AM3954" s="32"/>
      <c r="AQ3954" s="12"/>
      <c r="AR3954" s="12"/>
      <c r="AS3954" s="12"/>
      <c r="AZ3954" s="49"/>
      <c r="BA3954" s="30"/>
      <c r="BB3954" s="12"/>
      <c r="BF3954" s="12"/>
      <c r="BG3954" s="12"/>
      <c r="BH3954" s="12"/>
      <c r="BO3954" s="7"/>
      <c r="BP3954" s="7"/>
      <c r="BQ3954" s="7"/>
      <c r="BU3954" s="7"/>
      <c r="BV3954" s="7"/>
      <c r="BW3954" s="7"/>
      <c r="CD3954" s="7"/>
      <c r="CE3954" s="7"/>
      <c r="CF3954" s="7"/>
      <c r="CJ3954" s="7"/>
      <c r="CK3954" s="7"/>
      <c r="CL3954" s="7"/>
    </row>
    <row r="3955" spans="1:90">
      <c r="A3955" s="11"/>
      <c r="B3955" s="373"/>
      <c r="C3955" s="373"/>
      <c r="D3955" s="373"/>
      <c r="E3955" s="13"/>
      <c r="F3955" s="11"/>
      <c r="G3955" s="25"/>
      <c r="H3955" s="31"/>
      <c r="I3955" s="30"/>
      <c r="M3955" s="25"/>
      <c r="N3955" s="31"/>
      <c r="O3955" s="30"/>
      <c r="V3955" s="12"/>
      <c r="W3955" s="12"/>
      <c r="X3955" s="14"/>
      <c r="AB3955" s="25"/>
      <c r="AC3955" s="12"/>
      <c r="AD3955" s="12"/>
      <c r="AK3955" s="12"/>
      <c r="AL3955" s="30"/>
      <c r="AM3955" s="32"/>
      <c r="AQ3955" s="12"/>
      <c r="AR3955" s="12"/>
      <c r="AS3955" s="12"/>
      <c r="AZ3955" s="49"/>
      <c r="BA3955" s="30"/>
      <c r="BB3955" s="12"/>
      <c r="BF3955" s="12"/>
      <c r="BG3955" s="12"/>
      <c r="BH3955" s="12"/>
      <c r="BO3955" s="7"/>
      <c r="BP3955" s="7"/>
      <c r="BQ3955" s="7"/>
      <c r="BU3955" s="7"/>
      <c r="BV3955" s="7"/>
      <c r="BW3955" s="7"/>
      <c r="CD3955" s="7"/>
      <c r="CE3955" s="7"/>
      <c r="CF3955" s="7"/>
      <c r="CJ3955" s="7"/>
      <c r="CK3955" s="7"/>
      <c r="CL3955" s="7"/>
    </row>
    <row r="3956" spans="1:90">
      <c r="A3956" s="11"/>
      <c r="B3956" s="373"/>
      <c r="C3956" s="373"/>
      <c r="D3956" s="373"/>
      <c r="E3956" s="13"/>
      <c r="F3956" s="11"/>
      <c r="G3956" s="25"/>
      <c r="H3956" s="31"/>
      <c r="I3956" s="30"/>
      <c r="M3956" s="25"/>
      <c r="N3956" s="31"/>
      <c r="O3956" s="30"/>
      <c r="V3956" s="12"/>
      <c r="W3956" s="12"/>
      <c r="X3956" s="14"/>
      <c r="AB3956" s="25"/>
      <c r="AC3956" s="12"/>
      <c r="AD3956" s="12"/>
      <c r="AK3956" s="12"/>
      <c r="AL3956" s="30"/>
      <c r="AM3956" s="32"/>
      <c r="AQ3956" s="12"/>
      <c r="AR3956" s="12"/>
      <c r="AS3956" s="12"/>
      <c r="AZ3956" s="49"/>
      <c r="BA3956" s="30"/>
      <c r="BB3956" s="12"/>
      <c r="BF3956" s="12"/>
      <c r="BG3956" s="12"/>
      <c r="BH3956" s="12"/>
      <c r="BO3956" s="7"/>
      <c r="BP3956" s="7"/>
      <c r="BQ3956" s="7"/>
      <c r="BU3956" s="7"/>
      <c r="BV3956" s="7"/>
      <c r="BW3956" s="7"/>
      <c r="CD3956" s="7"/>
      <c r="CE3956" s="7"/>
      <c r="CF3956" s="7"/>
      <c r="CJ3956" s="7"/>
      <c r="CK3956" s="7"/>
      <c r="CL3956" s="7"/>
    </row>
    <row r="3957" spans="1:90">
      <c r="A3957" s="11"/>
      <c r="B3957" s="373"/>
      <c r="C3957" s="373"/>
      <c r="D3957" s="373"/>
      <c r="E3957" s="13"/>
      <c r="F3957" s="11"/>
      <c r="G3957" s="25"/>
      <c r="H3957" s="31"/>
      <c r="I3957" s="30"/>
      <c r="M3957" s="25"/>
      <c r="N3957" s="31"/>
      <c r="O3957" s="30"/>
      <c r="V3957" s="12"/>
      <c r="W3957" s="12"/>
      <c r="X3957" s="14"/>
      <c r="AB3957" s="25"/>
      <c r="AC3957" s="12"/>
      <c r="AD3957" s="12"/>
      <c r="AK3957" s="12"/>
      <c r="AL3957" s="30"/>
      <c r="AM3957" s="32"/>
      <c r="AQ3957" s="12"/>
      <c r="AR3957" s="12"/>
      <c r="AS3957" s="12"/>
      <c r="AZ3957" s="49"/>
      <c r="BA3957" s="30"/>
      <c r="BB3957" s="12"/>
      <c r="BF3957" s="12"/>
      <c r="BG3957" s="12"/>
      <c r="BH3957" s="12"/>
      <c r="BO3957" s="7"/>
      <c r="BP3957" s="7"/>
      <c r="BQ3957" s="7"/>
      <c r="BU3957" s="7"/>
      <c r="BV3957" s="7"/>
      <c r="BW3957" s="7"/>
      <c r="CD3957" s="7"/>
      <c r="CE3957" s="7"/>
      <c r="CF3957" s="7"/>
      <c r="CJ3957" s="7"/>
      <c r="CK3957" s="7"/>
      <c r="CL3957" s="7"/>
    </row>
    <row r="3958" spans="1:90">
      <c r="A3958" s="11"/>
      <c r="B3958" s="373"/>
      <c r="C3958" s="373"/>
      <c r="D3958" s="373"/>
      <c r="E3958" s="13"/>
      <c r="F3958" s="11"/>
      <c r="G3958" s="25"/>
      <c r="H3958" s="31"/>
      <c r="I3958" s="30"/>
      <c r="M3958" s="25"/>
      <c r="N3958" s="31"/>
      <c r="O3958" s="30"/>
      <c r="V3958" s="12"/>
      <c r="W3958" s="12"/>
      <c r="X3958" s="14"/>
      <c r="AB3958" s="25"/>
      <c r="AC3958" s="12"/>
      <c r="AD3958" s="12"/>
      <c r="AK3958" s="12"/>
      <c r="AL3958" s="30"/>
      <c r="AM3958" s="32"/>
      <c r="AQ3958" s="12"/>
      <c r="AR3958" s="12"/>
      <c r="AS3958" s="12"/>
      <c r="AZ3958" s="49"/>
      <c r="BA3958" s="30"/>
      <c r="BB3958" s="12"/>
      <c r="BF3958" s="12"/>
      <c r="BG3958" s="12"/>
      <c r="BH3958" s="12"/>
      <c r="BO3958" s="7"/>
      <c r="BP3958" s="7"/>
      <c r="BQ3958" s="7"/>
      <c r="BU3958" s="7"/>
      <c r="BV3958" s="7"/>
      <c r="BW3958" s="7"/>
      <c r="CD3958" s="7"/>
      <c r="CE3958" s="7"/>
      <c r="CF3958" s="7"/>
      <c r="CJ3958" s="7"/>
      <c r="CK3958" s="7"/>
      <c r="CL3958" s="7"/>
    </row>
    <row r="3959" spans="1:90">
      <c r="A3959" s="11"/>
      <c r="B3959" s="373"/>
      <c r="C3959" s="373"/>
      <c r="D3959" s="373"/>
      <c r="E3959" s="13"/>
      <c r="F3959" s="11"/>
      <c r="G3959" s="25"/>
      <c r="H3959" s="31"/>
      <c r="I3959" s="30"/>
      <c r="M3959" s="25"/>
      <c r="N3959" s="31"/>
      <c r="O3959" s="30"/>
      <c r="V3959" s="12"/>
      <c r="W3959" s="12"/>
      <c r="X3959" s="14"/>
      <c r="AB3959" s="25"/>
      <c r="AC3959" s="12"/>
      <c r="AD3959" s="12"/>
      <c r="AK3959" s="12"/>
      <c r="AL3959" s="30"/>
      <c r="AM3959" s="32"/>
      <c r="AQ3959" s="12"/>
      <c r="AR3959" s="12"/>
      <c r="AS3959" s="12"/>
      <c r="AZ3959" s="49"/>
      <c r="BA3959" s="30"/>
      <c r="BB3959" s="12"/>
      <c r="BF3959" s="12"/>
      <c r="BG3959" s="12"/>
      <c r="BH3959" s="12"/>
      <c r="BO3959" s="7"/>
      <c r="BP3959" s="7"/>
      <c r="BQ3959" s="7"/>
      <c r="BU3959" s="7"/>
      <c r="BV3959" s="7"/>
      <c r="BW3959" s="7"/>
      <c r="CD3959" s="7"/>
      <c r="CE3959" s="7"/>
      <c r="CF3959" s="7"/>
      <c r="CJ3959" s="7"/>
      <c r="CK3959" s="7"/>
      <c r="CL3959" s="7"/>
    </row>
    <row r="3960" spans="1:90">
      <c r="A3960" s="11"/>
      <c r="B3960" s="373"/>
      <c r="C3960" s="373"/>
      <c r="D3960" s="373"/>
      <c r="E3960" s="13"/>
      <c r="F3960" s="11"/>
      <c r="G3960" s="25"/>
      <c r="H3960" s="31"/>
      <c r="I3960" s="30"/>
      <c r="M3960" s="25"/>
      <c r="N3960" s="31"/>
      <c r="O3960" s="30"/>
      <c r="V3960" s="12"/>
      <c r="W3960" s="12"/>
      <c r="X3960" s="14"/>
      <c r="AB3960" s="25"/>
      <c r="AC3960" s="12"/>
      <c r="AD3960" s="12"/>
      <c r="AK3960" s="12"/>
      <c r="AL3960" s="30"/>
      <c r="AM3960" s="32"/>
      <c r="AQ3960" s="12"/>
      <c r="AR3960" s="12"/>
      <c r="AS3960" s="12"/>
      <c r="AZ3960" s="49"/>
      <c r="BA3960" s="30"/>
      <c r="BB3960" s="12"/>
      <c r="BF3960" s="12"/>
      <c r="BG3960" s="12"/>
      <c r="BH3960" s="12"/>
      <c r="BO3960" s="7"/>
      <c r="BP3960" s="7"/>
      <c r="BQ3960" s="7"/>
      <c r="BU3960" s="7"/>
      <c r="BV3960" s="7"/>
      <c r="BW3960" s="7"/>
      <c r="CD3960" s="7"/>
      <c r="CE3960" s="7"/>
      <c r="CF3960" s="7"/>
      <c r="CJ3960" s="7"/>
      <c r="CK3960" s="7"/>
      <c r="CL3960" s="7"/>
    </row>
    <row r="3961" spans="1:90">
      <c r="A3961" s="11"/>
      <c r="B3961" s="373"/>
      <c r="C3961" s="373"/>
      <c r="D3961" s="373"/>
      <c r="E3961" s="13"/>
      <c r="F3961" s="11"/>
      <c r="G3961" s="25"/>
      <c r="H3961" s="31"/>
      <c r="I3961" s="30"/>
      <c r="M3961" s="25"/>
      <c r="N3961" s="31"/>
      <c r="O3961" s="30"/>
      <c r="V3961" s="12"/>
      <c r="W3961" s="12"/>
      <c r="X3961" s="14"/>
      <c r="AB3961" s="25"/>
      <c r="AC3961" s="12"/>
      <c r="AD3961" s="12"/>
      <c r="AK3961" s="12"/>
      <c r="AL3961" s="30"/>
      <c r="AM3961" s="32"/>
      <c r="AQ3961" s="12"/>
      <c r="AR3961" s="12"/>
      <c r="AS3961" s="12"/>
      <c r="AZ3961" s="49"/>
      <c r="BA3961" s="30"/>
      <c r="BB3961" s="12"/>
      <c r="BF3961" s="12"/>
      <c r="BG3961" s="12"/>
      <c r="BH3961" s="12"/>
      <c r="BO3961" s="7"/>
      <c r="BP3961" s="7"/>
      <c r="BQ3961" s="7"/>
      <c r="BU3961" s="7"/>
      <c r="BV3961" s="7"/>
      <c r="BW3961" s="7"/>
      <c r="CD3961" s="7"/>
      <c r="CE3961" s="7"/>
      <c r="CF3961" s="7"/>
      <c r="CJ3961" s="7"/>
      <c r="CK3961" s="7"/>
      <c r="CL3961" s="7"/>
    </row>
    <row r="3962" spans="1:90">
      <c r="A3962" s="11"/>
      <c r="B3962" s="373"/>
      <c r="C3962" s="373"/>
      <c r="D3962" s="373"/>
      <c r="E3962" s="13"/>
      <c r="F3962" s="11"/>
      <c r="G3962" s="25"/>
      <c r="H3962" s="31"/>
      <c r="I3962" s="30"/>
      <c r="M3962" s="25"/>
      <c r="N3962" s="31"/>
      <c r="O3962" s="30"/>
      <c r="V3962" s="12"/>
      <c r="W3962" s="12"/>
      <c r="X3962" s="14"/>
      <c r="AB3962" s="25"/>
      <c r="AC3962" s="12"/>
      <c r="AD3962" s="12"/>
      <c r="AK3962" s="12"/>
      <c r="AL3962" s="30"/>
      <c r="AM3962" s="32"/>
      <c r="AQ3962" s="12"/>
      <c r="AR3962" s="12"/>
      <c r="AS3962" s="12"/>
      <c r="AZ3962" s="49"/>
      <c r="BA3962" s="30"/>
      <c r="BB3962" s="12"/>
      <c r="BF3962" s="12"/>
      <c r="BG3962" s="12"/>
      <c r="BH3962" s="12"/>
      <c r="BO3962" s="7"/>
      <c r="BP3962" s="7"/>
      <c r="BQ3962" s="7"/>
      <c r="BU3962" s="7"/>
      <c r="BV3962" s="7"/>
      <c r="BW3962" s="7"/>
      <c r="CD3962" s="7"/>
      <c r="CE3962" s="7"/>
      <c r="CF3962" s="7"/>
      <c r="CJ3962" s="7"/>
      <c r="CK3962" s="7"/>
      <c r="CL3962" s="7"/>
    </row>
    <row r="3963" spans="1:90">
      <c r="A3963" s="11"/>
      <c r="B3963" s="373"/>
      <c r="C3963" s="373"/>
      <c r="D3963" s="373"/>
      <c r="E3963" s="13"/>
      <c r="F3963" s="11"/>
      <c r="G3963" s="25"/>
      <c r="H3963" s="31"/>
      <c r="I3963" s="30"/>
      <c r="M3963" s="25"/>
      <c r="N3963" s="31"/>
      <c r="O3963" s="30"/>
      <c r="V3963" s="12"/>
      <c r="W3963" s="12"/>
      <c r="X3963" s="14"/>
      <c r="AB3963" s="25"/>
      <c r="AC3963" s="12"/>
      <c r="AD3963" s="12"/>
      <c r="AK3963" s="12"/>
      <c r="AL3963" s="30"/>
      <c r="AM3963" s="32"/>
      <c r="AQ3963" s="12"/>
      <c r="AR3963" s="12"/>
      <c r="AS3963" s="12"/>
      <c r="AZ3963" s="49"/>
      <c r="BA3963" s="30"/>
      <c r="BB3963" s="12"/>
      <c r="BF3963" s="12"/>
      <c r="BG3963" s="12"/>
      <c r="BH3963" s="12"/>
      <c r="BO3963" s="7"/>
      <c r="BP3963" s="7"/>
      <c r="BQ3963" s="7"/>
      <c r="BU3963" s="7"/>
      <c r="BV3963" s="7"/>
      <c r="BW3963" s="7"/>
      <c r="CD3963" s="7"/>
      <c r="CE3963" s="7"/>
      <c r="CF3963" s="7"/>
      <c r="CJ3963" s="7"/>
      <c r="CK3963" s="7"/>
      <c r="CL3963" s="7"/>
    </row>
    <row r="3964" spans="1:90">
      <c r="A3964" s="11"/>
      <c r="B3964" s="373"/>
      <c r="C3964" s="373"/>
      <c r="D3964" s="373"/>
      <c r="E3964" s="13"/>
      <c r="F3964" s="11"/>
      <c r="G3964" s="25"/>
      <c r="H3964" s="31"/>
      <c r="I3964" s="30"/>
      <c r="M3964" s="25"/>
      <c r="N3964" s="31"/>
      <c r="O3964" s="30"/>
      <c r="V3964" s="12"/>
      <c r="W3964" s="12"/>
      <c r="X3964" s="14"/>
      <c r="AB3964" s="25"/>
      <c r="AC3964" s="12"/>
      <c r="AD3964" s="12"/>
      <c r="AK3964" s="12"/>
      <c r="AL3964" s="30"/>
      <c r="AM3964" s="32"/>
      <c r="AQ3964" s="12"/>
      <c r="AR3964" s="12"/>
      <c r="AS3964" s="12"/>
      <c r="AZ3964" s="49"/>
      <c r="BA3964" s="30"/>
      <c r="BB3964" s="12"/>
      <c r="BF3964" s="12"/>
      <c r="BG3964" s="12"/>
      <c r="BH3964" s="12"/>
      <c r="BO3964" s="7"/>
      <c r="BP3964" s="7"/>
      <c r="BQ3964" s="7"/>
      <c r="BU3964" s="7"/>
      <c r="BV3964" s="7"/>
      <c r="BW3964" s="7"/>
      <c r="CD3964" s="7"/>
      <c r="CE3964" s="7"/>
      <c r="CF3964" s="7"/>
      <c r="CJ3964" s="7"/>
      <c r="CK3964" s="7"/>
      <c r="CL3964" s="7"/>
    </row>
    <row r="3965" spans="1:90">
      <c r="A3965" s="11"/>
      <c r="B3965" s="373"/>
      <c r="C3965" s="373"/>
      <c r="D3965" s="373"/>
      <c r="E3965" s="13"/>
      <c r="F3965" s="11"/>
      <c r="G3965" s="25"/>
      <c r="H3965" s="31"/>
      <c r="I3965" s="30"/>
      <c r="M3965" s="25"/>
      <c r="N3965" s="31"/>
      <c r="O3965" s="30"/>
      <c r="V3965" s="12"/>
      <c r="W3965" s="12"/>
      <c r="X3965" s="14"/>
      <c r="AB3965" s="25"/>
      <c r="AC3965" s="12"/>
      <c r="AD3965" s="12"/>
      <c r="AK3965" s="12"/>
      <c r="AL3965" s="30"/>
      <c r="AM3965" s="32"/>
      <c r="AQ3965" s="12"/>
      <c r="AR3965" s="12"/>
      <c r="AS3965" s="12"/>
      <c r="AZ3965" s="49"/>
      <c r="BA3965" s="30"/>
      <c r="BB3965" s="12"/>
      <c r="BF3965" s="12"/>
      <c r="BG3965" s="12"/>
      <c r="BH3965" s="12"/>
      <c r="BO3965" s="7"/>
      <c r="BP3965" s="7"/>
      <c r="BQ3965" s="7"/>
      <c r="BU3965" s="7"/>
      <c r="BV3965" s="7"/>
      <c r="BW3965" s="7"/>
      <c r="CD3965" s="7"/>
      <c r="CE3965" s="7"/>
      <c r="CF3965" s="7"/>
      <c r="CJ3965" s="7"/>
      <c r="CK3965" s="7"/>
      <c r="CL3965" s="7"/>
    </row>
    <row r="3966" spans="1:90">
      <c r="A3966" s="11"/>
      <c r="B3966" s="373"/>
      <c r="C3966" s="373"/>
      <c r="D3966" s="373"/>
      <c r="E3966" s="13"/>
      <c r="F3966" s="11"/>
      <c r="G3966" s="25"/>
      <c r="H3966" s="31"/>
      <c r="I3966" s="30"/>
      <c r="M3966" s="25"/>
      <c r="N3966" s="31"/>
      <c r="O3966" s="30"/>
      <c r="V3966" s="12"/>
      <c r="W3966" s="12"/>
      <c r="X3966" s="14"/>
      <c r="AB3966" s="25"/>
      <c r="AC3966" s="12"/>
      <c r="AD3966" s="12"/>
      <c r="AK3966" s="12"/>
      <c r="AL3966" s="30"/>
      <c r="AM3966" s="32"/>
      <c r="AQ3966" s="12"/>
      <c r="AR3966" s="12"/>
      <c r="AS3966" s="12"/>
      <c r="AZ3966" s="49"/>
      <c r="BA3966" s="30"/>
      <c r="BB3966" s="12"/>
      <c r="BF3966" s="12"/>
      <c r="BG3966" s="12"/>
      <c r="BH3966" s="12"/>
      <c r="BO3966" s="7"/>
      <c r="BP3966" s="7"/>
      <c r="BQ3966" s="7"/>
      <c r="BU3966" s="7"/>
      <c r="BV3966" s="7"/>
      <c r="BW3966" s="7"/>
      <c r="CD3966" s="7"/>
      <c r="CE3966" s="7"/>
      <c r="CF3966" s="7"/>
      <c r="CJ3966" s="7"/>
      <c r="CK3966" s="7"/>
      <c r="CL3966" s="7"/>
    </row>
    <row r="3967" spans="1:90">
      <c r="A3967" s="11"/>
      <c r="B3967" s="373"/>
      <c r="C3967" s="373"/>
      <c r="D3967" s="373"/>
      <c r="E3967" s="13"/>
      <c r="F3967" s="11"/>
      <c r="G3967" s="25"/>
      <c r="H3967" s="31"/>
      <c r="I3967" s="30"/>
      <c r="M3967" s="25"/>
      <c r="N3967" s="31"/>
      <c r="O3967" s="30"/>
      <c r="V3967" s="12"/>
      <c r="W3967" s="12"/>
      <c r="X3967" s="14"/>
      <c r="AB3967" s="25"/>
      <c r="AC3967" s="12"/>
      <c r="AD3967" s="12"/>
      <c r="AK3967" s="12"/>
      <c r="AL3967" s="30"/>
      <c r="AM3967" s="32"/>
      <c r="AQ3967" s="12"/>
      <c r="AR3967" s="12"/>
      <c r="AS3967" s="12"/>
      <c r="AZ3967" s="49"/>
      <c r="BA3967" s="30"/>
      <c r="BB3967" s="12"/>
      <c r="BF3967" s="12"/>
      <c r="BG3967" s="12"/>
      <c r="BH3967" s="12"/>
      <c r="BO3967" s="7"/>
      <c r="BP3967" s="7"/>
      <c r="BQ3967" s="7"/>
      <c r="BU3967" s="7"/>
      <c r="BV3967" s="7"/>
      <c r="BW3967" s="7"/>
      <c r="CD3967" s="7"/>
      <c r="CE3967" s="7"/>
      <c r="CF3967" s="7"/>
      <c r="CJ3967" s="7"/>
      <c r="CK3967" s="7"/>
      <c r="CL3967" s="7"/>
    </row>
    <row r="3968" spans="1:90">
      <c r="A3968" s="11"/>
      <c r="B3968" s="373"/>
      <c r="C3968" s="373"/>
      <c r="D3968" s="373"/>
      <c r="E3968" s="13"/>
      <c r="F3968" s="11"/>
      <c r="G3968" s="25"/>
      <c r="H3968" s="31"/>
      <c r="I3968" s="30"/>
      <c r="M3968" s="25"/>
      <c r="N3968" s="31"/>
      <c r="O3968" s="30"/>
      <c r="V3968" s="12"/>
      <c r="W3968" s="12"/>
      <c r="X3968" s="14"/>
      <c r="AB3968" s="25"/>
      <c r="AC3968" s="12"/>
      <c r="AD3968" s="12"/>
      <c r="AK3968" s="12"/>
      <c r="AL3968" s="30"/>
      <c r="AM3968" s="32"/>
      <c r="AQ3968" s="12"/>
      <c r="AR3968" s="12"/>
      <c r="AS3968" s="12"/>
      <c r="AZ3968" s="49"/>
      <c r="BA3968" s="30"/>
      <c r="BB3968" s="12"/>
      <c r="BF3968" s="12"/>
      <c r="BG3968" s="12"/>
      <c r="BH3968" s="12"/>
      <c r="BO3968" s="7"/>
      <c r="BP3968" s="7"/>
      <c r="BQ3968" s="7"/>
      <c r="BU3968" s="7"/>
      <c r="BV3968" s="7"/>
      <c r="BW3968" s="7"/>
      <c r="CD3968" s="7"/>
      <c r="CE3968" s="7"/>
      <c r="CF3968" s="7"/>
      <c r="CJ3968" s="7"/>
      <c r="CK3968" s="7"/>
      <c r="CL3968" s="7"/>
    </row>
    <row r="3969" spans="1:90">
      <c r="A3969" s="11"/>
      <c r="B3969" s="373"/>
      <c r="C3969" s="373"/>
      <c r="D3969" s="373"/>
      <c r="E3969" s="13"/>
      <c r="F3969" s="11"/>
      <c r="G3969" s="25"/>
      <c r="H3969" s="31"/>
      <c r="I3969" s="30"/>
      <c r="M3969" s="25"/>
      <c r="N3969" s="31"/>
      <c r="O3969" s="30"/>
      <c r="V3969" s="12"/>
      <c r="W3969" s="12"/>
      <c r="X3969" s="14"/>
      <c r="AB3969" s="25"/>
      <c r="AC3969" s="12"/>
      <c r="AD3969" s="12"/>
      <c r="AK3969" s="12"/>
      <c r="AL3969" s="30"/>
      <c r="AM3969" s="32"/>
      <c r="AQ3969" s="12"/>
      <c r="AR3969" s="12"/>
      <c r="AS3969" s="12"/>
      <c r="AZ3969" s="49"/>
      <c r="BA3969" s="30"/>
      <c r="BB3969" s="12"/>
      <c r="BF3969" s="12"/>
      <c r="BG3969" s="12"/>
      <c r="BH3969" s="12"/>
      <c r="BO3969" s="7"/>
      <c r="BP3969" s="7"/>
      <c r="BQ3969" s="7"/>
      <c r="BU3969" s="7"/>
      <c r="BV3969" s="7"/>
      <c r="BW3969" s="7"/>
      <c r="CD3969" s="7"/>
      <c r="CE3969" s="7"/>
      <c r="CF3969" s="7"/>
      <c r="CJ3969" s="7"/>
      <c r="CK3969" s="7"/>
      <c r="CL3969" s="7"/>
    </row>
    <row r="3970" spans="1:90">
      <c r="A3970" s="11"/>
      <c r="B3970" s="373"/>
      <c r="C3970" s="373"/>
      <c r="D3970" s="373"/>
      <c r="E3970" s="13"/>
      <c r="F3970" s="11"/>
      <c r="G3970" s="25"/>
      <c r="H3970" s="31"/>
      <c r="I3970" s="30"/>
      <c r="M3970" s="25"/>
      <c r="N3970" s="31"/>
      <c r="O3970" s="30"/>
      <c r="V3970" s="12"/>
      <c r="W3970" s="12"/>
      <c r="X3970" s="14"/>
      <c r="AB3970" s="25"/>
      <c r="AC3970" s="12"/>
      <c r="AD3970" s="12"/>
      <c r="AK3970" s="12"/>
      <c r="AL3970" s="30"/>
      <c r="AM3970" s="32"/>
      <c r="AQ3970" s="12"/>
      <c r="AR3970" s="12"/>
      <c r="AS3970" s="12"/>
      <c r="AZ3970" s="49"/>
      <c r="BA3970" s="30"/>
      <c r="BB3970" s="12"/>
      <c r="BF3970" s="12"/>
      <c r="BG3970" s="12"/>
      <c r="BH3970" s="12"/>
      <c r="BO3970" s="7"/>
      <c r="BP3970" s="7"/>
      <c r="BQ3970" s="7"/>
      <c r="BU3970" s="7"/>
      <c r="BV3970" s="7"/>
      <c r="BW3970" s="7"/>
      <c r="CD3970" s="7"/>
      <c r="CE3970" s="7"/>
      <c r="CF3970" s="7"/>
      <c r="CJ3970" s="7"/>
      <c r="CK3970" s="7"/>
      <c r="CL3970" s="7"/>
    </row>
    <row r="3971" spans="1:90">
      <c r="A3971" s="11"/>
      <c r="B3971" s="373"/>
      <c r="C3971" s="373"/>
      <c r="D3971" s="373"/>
      <c r="E3971" s="13"/>
      <c r="F3971" s="11"/>
      <c r="G3971" s="25"/>
      <c r="H3971" s="31"/>
      <c r="I3971" s="30"/>
      <c r="M3971" s="25"/>
      <c r="N3971" s="31"/>
      <c r="O3971" s="30"/>
      <c r="V3971" s="12"/>
      <c r="W3971" s="12"/>
      <c r="X3971" s="14"/>
      <c r="AB3971" s="25"/>
      <c r="AC3971" s="12"/>
      <c r="AD3971" s="12"/>
      <c r="AK3971" s="12"/>
      <c r="AL3971" s="30"/>
      <c r="AM3971" s="32"/>
      <c r="AQ3971" s="12"/>
      <c r="AR3971" s="12"/>
      <c r="AS3971" s="12"/>
      <c r="AZ3971" s="49"/>
      <c r="BA3971" s="30"/>
      <c r="BB3971" s="12"/>
      <c r="BF3971" s="12"/>
      <c r="BG3971" s="12"/>
      <c r="BH3971" s="12"/>
      <c r="BO3971" s="7"/>
      <c r="BP3971" s="7"/>
      <c r="BQ3971" s="7"/>
      <c r="BU3971" s="7"/>
      <c r="BV3971" s="7"/>
      <c r="BW3971" s="7"/>
      <c r="CD3971" s="7"/>
      <c r="CE3971" s="7"/>
      <c r="CF3971" s="7"/>
      <c r="CJ3971" s="7"/>
      <c r="CK3971" s="7"/>
      <c r="CL3971" s="7"/>
    </row>
    <row r="3972" spans="1:90">
      <c r="A3972" s="11"/>
      <c r="B3972" s="373"/>
      <c r="C3972" s="373"/>
      <c r="D3972" s="373"/>
      <c r="E3972" s="13"/>
      <c r="F3972" s="11"/>
      <c r="G3972" s="25"/>
      <c r="H3972" s="31"/>
      <c r="I3972" s="30"/>
      <c r="M3972" s="25"/>
      <c r="N3972" s="31"/>
      <c r="O3972" s="30"/>
      <c r="V3972" s="12"/>
      <c r="W3972" s="12"/>
      <c r="X3972" s="14"/>
      <c r="AB3972" s="25"/>
      <c r="AC3972" s="12"/>
      <c r="AD3972" s="12"/>
      <c r="AK3972" s="12"/>
      <c r="AL3972" s="30"/>
      <c r="AM3972" s="32"/>
      <c r="AQ3972" s="12"/>
      <c r="AR3972" s="12"/>
      <c r="AS3972" s="12"/>
      <c r="AZ3972" s="49"/>
      <c r="BA3972" s="30"/>
      <c r="BB3972" s="12"/>
      <c r="BF3972" s="12"/>
      <c r="BG3972" s="12"/>
      <c r="BH3972" s="12"/>
      <c r="BO3972" s="7"/>
      <c r="BP3972" s="7"/>
      <c r="BQ3972" s="7"/>
      <c r="BU3972" s="7"/>
      <c r="BV3972" s="7"/>
      <c r="BW3972" s="7"/>
      <c r="CD3972" s="7"/>
      <c r="CE3972" s="7"/>
      <c r="CF3972" s="7"/>
      <c r="CJ3972" s="7"/>
      <c r="CK3972" s="7"/>
      <c r="CL3972" s="7"/>
    </row>
    <row r="3973" spans="1:90">
      <c r="A3973" s="11"/>
      <c r="B3973" s="373"/>
      <c r="C3973" s="373"/>
      <c r="D3973" s="373"/>
      <c r="E3973" s="13"/>
      <c r="F3973" s="11"/>
      <c r="G3973" s="25"/>
      <c r="H3973" s="31"/>
      <c r="I3973" s="30"/>
      <c r="M3973" s="25"/>
      <c r="N3973" s="31"/>
      <c r="O3973" s="30"/>
      <c r="V3973" s="12"/>
      <c r="W3973" s="12"/>
      <c r="X3973" s="14"/>
      <c r="AB3973" s="25"/>
      <c r="AC3973" s="12"/>
      <c r="AD3973" s="12"/>
      <c r="AK3973" s="12"/>
      <c r="AL3973" s="30"/>
      <c r="AM3973" s="32"/>
      <c r="AQ3973" s="12"/>
      <c r="AR3973" s="12"/>
      <c r="AS3973" s="12"/>
      <c r="AZ3973" s="49"/>
      <c r="BA3973" s="30"/>
      <c r="BB3973" s="12"/>
      <c r="BF3973" s="12"/>
      <c r="BG3973" s="12"/>
      <c r="BH3973" s="12"/>
      <c r="BO3973" s="7"/>
      <c r="BP3973" s="7"/>
      <c r="BQ3973" s="7"/>
      <c r="BU3973" s="7"/>
      <c r="BV3973" s="7"/>
      <c r="BW3973" s="7"/>
      <c r="CD3973" s="7"/>
      <c r="CE3973" s="7"/>
      <c r="CF3973" s="7"/>
      <c r="CJ3973" s="7"/>
      <c r="CK3973" s="7"/>
      <c r="CL3973" s="7"/>
    </row>
    <row r="3974" spans="1:90">
      <c r="A3974" s="11"/>
      <c r="B3974" s="373"/>
      <c r="C3974" s="373"/>
      <c r="D3974" s="373"/>
      <c r="E3974" s="13"/>
      <c r="F3974" s="11"/>
      <c r="G3974" s="25"/>
      <c r="H3974" s="31"/>
      <c r="I3974" s="30"/>
      <c r="M3974" s="25"/>
      <c r="N3974" s="31"/>
      <c r="O3974" s="30"/>
      <c r="V3974" s="12"/>
      <c r="W3974" s="12"/>
      <c r="X3974" s="14"/>
      <c r="AB3974" s="25"/>
      <c r="AC3974" s="12"/>
      <c r="AD3974" s="12"/>
      <c r="AK3974" s="12"/>
      <c r="AL3974" s="30"/>
      <c r="AM3974" s="32"/>
      <c r="AQ3974" s="12"/>
      <c r="AR3974" s="12"/>
      <c r="AS3974" s="12"/>
      <c r="AZ3974" s="49"/>
      <c r="BA3974" s="30"/>
      <c r="BB3974" s="12"/>
      <c r="BF3974" s="12"/>
      <c r="BG3974" s="12"/>
      <c r="BH3974" s="12"/>
      <c r="BO3974" s="7"/>
      <c r="BP3974" s="7"/>
      <c r="BQ3974" s="7"/>
      <c r="BU3974" s="7"/>
      <c r="BV3974" s="7"/>
      <c r="BW3974" s="7"/>
      <c r="CD3974" s="7"/>
      <c r="CE3974" s="7"/>
      <c r="CF3974" s="7"/>
      <c r="CJ3974" s="7"/>
      <c r="CK3974" s="7"/>
      <c r="CL3974" s="7"/>
    </row>
    <row r="3975" spans="1:90">
      <c r="A3975" s="11"/>
      <c r="B3975" s="373"/>
      <c r="C3975" s="373"/>
      <c r="D3975" s="373"/>
      <c r="E3975" s="13"/>
      <c r="F3975" s="11"/>
      <c r="G3975" s="25"/>
      <c r="H3975" s="31"/>
      <c r="I3975" s="30"/>
      <c r="M3975" s="25"/>
      <c r="N3975" s="31"/>
      <c r="O3975" s="30"/>
      <c r="V3975" s="12"/>
      <c r="W3975" s="12"/>
      <c r="X3975" s="14"/>
      <c r="AB3975" s="25"/>
      <c r="AC3975" s="12"/>
      <c r="AD3975" s="12"/>
      <c r="AK3975" s="12"/>
      <c r="AL3975" s="30"/>
      <c r="AM3975" s="32"/>
      <c r="AQ3975" s="12"/>
      <c r="AR3975" s="12"/>
      <c r="AS3975" s="12"/>
      <c r="AZ3975" s="49"/>
      <c r="BA3975" s="30"/>
      <c r="BB3975" s="12"/>
      <c r="BF3975" s="12"/>
      <c r="BG3975" s="12"/>
      <c r="BH3975" s="12"/>
      <c r="BO3975" s="7"/>
      <c r="BP3975" s="7"/>
      <c r="BQ3975" s="7"/>
      <c r="BU3975" s="7"/>
      <c r="BV3975" s="7"/>
      <c r="BW3975" s="7"/>
      <c r="CD3975" s="7"/>
      <c r="CE3975" s="7"/>
      <c r="CF3975" s="7"/>
      <c r="CJ3975" s="7"/>
      <c r="CK3975" s="7"/>
      <c r="CL3975" s="7"/>
    </row>
    <row r="3976" spans="1:90">
      <c r="A3976" s="11"/>
      <c r="B3976" s="373"/>
      <c r="C3976" s="373"/>
      <c r="D3976" s="373"/>
      <c r="E3976" s="13"/>
      <c r="F3976" s="11"/>
      <c r="G3976" s="25"/>
      <c r="H3976" s="31"/>
      <c r="I3976" s="30"/>
      <c r="M3976" s="25"/>
      <c r="N3976" s="31"/>
      <c r="O3976" s="30"/>
      <c r="V3976" s="12"/>
      <c r="W3976" s="12"/>
      <c r="X3976" s="14"/>
      <c r="AB3976" s="25"/>
      <c r="AC3976" s="12"/>
      <c r="AD3976" s="12"/>
      <c r="AK3976" s="12"/>
      <c r="AL3976" s="30"/>
      <c r="AM3976" s="32"/>
      <c r="AQ3976" s="12"/>
      <c r="AR3976" s="12"/>
      <c r="AS3976" s="12"/>
      <c r="AZ3976" s="49"/>
      <c r="BA3976" s="30"/>
      <c r="BB3976" s="12"/>
      <c r="BF3976" s="12"/>
      <c r="BG3976" s="12"/>
      <c r="BH3976" s="12"/>
      <c r="BO3976" s="7"/>
      <c r="BP3976" s="7"/>
      <c r="BQ3976" s="7"/>
      <c r="BU3976" s="7"/>
      <c r="BV3976" s="7"/>
      <c r="BW3976" s="7"/>
      <c r="CD3976" s="7"/>
      <c r="CE3976" s="7"/>
      <c r="CF3976" s="7"/>
      <c r="CJ3976" s="7"/>
      <c r="CK3976" s="7"/>
      <c r="CL3976" s="7"/>
    </row>
    <row r="3977" spans="1:90">
      <c r="A3977" s="11"/>
      <c r="B3977" s="373"/>
      <c r="C3977" s="373"/>
      <c r="D3977" s="373"/>
      <c r="E3977" s="13"/>
      <c r="F3977" s="11"/>
      <c r="G3977" s="25"/>
      <c r="H3977" s="31"/>
      <c r="I3977" s="30"/>
      <c r="M3977" s="25"/>
      <c r="N3977" s="31"/>
      <c r="O3977" s="30"/>
      <c r="V3977" s="12"/>
      <c r="W3977" s="12"/>
      <c r="X3977" s="14"/>
      <c r="AB3977" s="25"/>
      <c r="AC3977" s="12"/>
      <c r="AD3977" s="12"/>
      <c r="AK3977" s="12"/>
      <c r="AL3977" s="30"/>
      <c r="AM3977" s="32"/>
      <c r="AQ3977" s="12"/>
      <c r="AR3977" s="12"/>
      <c r="AS3977" s="12"/>
      <c r="AZ3977" s="49"/>
      <c r="BA3977" s="30"/>
      <c r="BB3977" s="12"/>
      <c r="BF3977" s="12"/>
      <c r="BG3977" s="12"/>
      <c r="BH3977" s="12"/>
      <c r="BO3977" s="7"/>
      <c r="BP3977" s="7"/>
      <c r="BQ3977" s="7"/>
      <c r="BU3977" s="7"/>
      <c r="BV3977" s="7"/>
      <c r="BW3977" s="7"/>
      <c r="CD3977" s="7"/>
      <c r="CE3977" s="7"/>
      <c r="CF3977" s="7"/>
      <c r="CJ3977" s="7"/>
      <c r="CK3977" s="7"/>
      <c r="CL3977" s="7"/>
    </row>
    <row r="3978" spans="1:90">
      <c r="A3978" s="11"/>
      <c r="B3978" s="373"/>
      <c r="C3978" s="373"/>
      <c r="D3978" s="373"/>
      <c r="E3978" s="13"/>
      <c r="F3978" s="11"/>
      <c r="G3978" s="25"/>
      <c r="H3978" s="31"/>
      <c r="I3978" s="30"/>
      <c r="M3978" s="25"/>
      <c r="N3978" s="31"/>
      <c r="O3978" s="30"/>
      <c r="V3978" s="12"/>
      <c r="W3978" s="12"/>
      <c r="X3978" s="14"/>
      <c r="AB3978" s="25"/>
      <c r="AC3978" s="12"/>
      <c r="AD3978" s="12"/>
      <c r="AK3978" s="12"/>
      <c r="AL3978" s="30"/>
      <c r="AM3978" s="32"/>
      <c r="AQ3978" s="12"/>
      <c r="AR3978" s="12"/>
      <c r="AS3978" s="12"/>
      <c r="AZ3978" s="49"/>
      <c r="BA3978" s="30"/>
      <c r="BB3978" s="12"/>
      <c r="BF3978" s="12"/>
      <c r="BG3978" s="12"/>
      <c r="BH3978" s="12"/>
      <c r="BO3978" s="7"/>
      <c r="BP3978" s="7"/>
      <c r="BQ3978" s="7"/>
      <c r="BU3978" s="7"/>
      <c r="BV3978" s="7"/>
      <c r="BW3978" s="7"/>
      <c r="CD3978" s="7"/>
      <c r="CE3978" s="7"/>
      <c r="CF3978" s="7"/>
      <c r="CJ3978" s="7"/>
      <c r="CK3978" s="7"/>
      <c r="CL3978" s="7"/>
    </row>
    <row r="3979" spans="1:90">
      <c r="A3979" s="11"/>
      <c r="B3979" s="373"/>
      <c r="C3979" s="373"/>
      <c r="D3979" s="373"/>
      <c r="E3979" s="13"/>
      <c r="F3979" s="11"/>
      <c r="G3979" s="25"/>
      <c r="H3979" s="31"/>
      <c r="I3979" s="30"/>
      <c r="M3979" s="25"/>
      <c r="N3979" s="31"/>
      <c r="O3979" s="30"/>
      <c r="V3979" s="12"/>
      <c r="W3979" s="12"/>
      <c r="X3979" s="14"/>
      <c r="AB3979" s="25"/>
      <c r="AC3979" s="12"/>
      <c r="AD3979" s="12"/>
      <c r="AK3979" s="12"/>
      <c r="AL3979" s="30"/>
      <c r="AM3979" s="32"/>
      <c r="AQ3979" s="12"/>
      <c r="AR3979" s="12"/>
      <c r="AS3979" s="12"/>
      <c r="AZ3979" s="49"/>
      <c r="BA3979" s="30"/>
      <c r="BB3979" s="12"/>
      <c r="BF3979" s="12"/>
      <c r="BG3979" s="12"/>
      <c r="BH3979" s="12"/>
      <c r="BO3979" s="7"/>
      <c r="BP3979" s="7"/>
      <c r="BQ3979" s="7"/>
      <c r="BU3979" s="7"/>
      <c r="BV3979" s="7"/>
      <c r="BW3979" s="7"/>
      <c r="CD3979" s="7"/>
      <c r="CE3979" s="7"/>
      <c r="CF3979" s="7"/>
      <c r="CJ3979" s="7"/>
      <c r="CK3979" s="7"/>
      <c r="CL3979" s="7"/>
    </row>
    <row r="3980" spans="1:90">
      <c r="A3980" s="11"/>
      <c r="B3980" s="373"/>
      <c r="C3980" s="373"/>
      <c r="D3980" s="373"/>
      <c r="E3980" s="13"/>
      <c r="F3980" s="11"/>
      <c r="G3980" s="25"/>
      <c r="H3980" s="31"/>
      <c r="I3980" s="30"/>
      <c r="M3980" s="25"/>
      <c r="N3980" s="31"/>
      <c r="O3980" s="30"/>
      <c r="V3980" s="12"/>
      <c r="W3980" s="12"/>
      <c r="X3980" s="14"/>
      <c r="AB3980" s="25"/>
      <c r="AC3980" s="12"/>
      <c r="AD3980" s="12"/>
      <c r="AK3980" s="12"/>
      <c r="AL3980" s="30"/>
      <c r="AM3980" s="32"/>
      <c r="AQ3980" s="12"/>
      <c r="AR3980" s="12"/>
      <c r="AS3980" s="12"/>
      <c r="AZ3980" s="49"/>
      <c r="BA3980" s="30"/>
      <c r="BB3980" s="12"/>
      <c r="BF3980" s="12"/>
      <c r="BG3980" s="12"/>
      <c r="BH3980" s="12"/>
      <c r="BO3980" s="7"/>
      <c r="BP3980" s="7"/>
      <c r="BQ3980" s="7"/>
      <c r="BU3980" s="7"/>
      <c r="BV3980" s="7"/>
      <c r="BW3980" s="7"/>
      <c r="CD3980" s="7"/>
      <c r="CE3980" s="7"/>
      <c r="CF3980" s="7"/>
      <c r="CJ3980" s="7"/>
      <c r="CK3980" s="7"/>
      <c r="CL3980" s="7"/>
    </row>
    <row r="3981" spans="1:90">
      <c r="A3981" s="11"/>
      <c r="B3981" s="373"/>
      <c r="C3981" s="373"/>
      <c r="D3981" s="373"/>
      <c r="E3981" s="13"/>
      <c r="F3981" s="11"/>
      <c r="G3981" s="25"/>
      <c r="H3981" s="31"/>
      <c r="I3981" s="30"/>
      <c r="M3981" s="25"/>
      <c r="N3981" s="31"/>
      <c r="O3981" s="30"/>
      <c r="V3981" s="12"/>
      <c r="W3981" s="12"/>
      <c r="X3981" s="14"/>
      <c r="AB3981" s="25"/>
      <c r="AC3981" s="12"/>
      <c r="AD3981" s="12"/>
      <c r="AK3981" s="12"/>
      <c r="AL3981" s="30"/>
      <c r="AM3981" s="32"/>
      <c r="AQ3981" s="12"/>
      <c r="AR3981" s="12"/>
      <c r="AS3981" s="12"/>
      <c r="AZ3981" s="49"/>
      <c r="BA3981" s="30"/>
      <c r="BB3981" s="12"/>
      <c r="BF3981" s="12"/>
      <c r="BG3981" s="12"/>
      <c r="BH3981" s="12"/>
      <c r="BO3981" s="7"/>
      <c r="BP3981" s="7"/>
      <c r="BQ3981" s="7"/>
      <c r="BU3981" s="7"/>
      <c r="BV3981" s="7"/>
      <c r="BW3981" s="7"/>
      <c r="CD3981" s="7"/>
      <c r="CE3981" s="7"/>
      <c r="CF3981" s="7"/>
      <c r="CJ3981" s="7"/>
      <c r="CK3981" s="7"/>
      <c r="CL3981" s="7"/>
    </row>
    <row r="3982" spans="1:90">
      <c r="A3982" s="11"/>
      <c r="B3982" s="373"/>
      <c r="C3982" s="373"/>
      <c r="D3982" s="373"/>
      <c r="E3982" s="13"/>
      <c r="F3982" s="11"/>
      <c r="G3982" s="25"/>
      <c r="H3982" s="31"/>
      <c r="I3982" s="30"/>
      <c r="M3982" s="25"/>
      <c r="N3982" s="31"/>
      <c r="O3982" s="30"/>
      <c r="V3982" s="12"/>
      <c r="W3982" s="12"/>
      <c r="X3982" s="14"/>
      <c r="AB3982" s="25"/>
      <c r="AC3982" s="12"/>
      <c r="AD3982" s="12"/>
      <c r="AK3982" s="12"/>
      <c r="AL3982" s="30"/>
      <c r="AM3982" s="32"/>
      <c r="AQ3982" s="12"/>
      <c r="AR3982" s="12"/>
      <c r="AS3982" s="12"/>
      <c r="AZ3982" s="49"/>
      <c r="BA3982" s="30"/>
      <c r="BB3982" s="12"/>
      <c r="BF3982" s="12"/>
      <c r="BG3982" s="12"/>
      <c r="BH3982" s="12"/>
      <c r="BO3982" s="7"/>
      <c r="BP3982" s="7"/>
      <c r="BQ3982" s="7"/>
      <c r="BU3982" s="7"/>
      <c r="BV3982" s="7"/>
      <c r="BW3982" s="7"/>
      <c r="CD3982" s="7"/>
      <c r="CE3982" s="7"/>
      <c r="CF3982" s="7"/>
      <c r="CJ3982" s="7"/>
      <c r="CK3982" s="7"/>
      <c r="CL3982" s="7"/>
    </row>
    <row r="3983" spans="1:90">
      <c r="A3983" s="11"/>
      <c r="B3983" s="373"/>
      <c r="C3983" s="373"/>
      <c r="D3983" s="373"/>
      <c r="E3983" s="13"/>
      <c r="F3983" s="11"/>
      <c r="G3983" s="25"/>
      <c r="H3983" s="31"/>
      <c r="I3983" s="30"/>
      <c r="M3983" s="25"/>
      <c r="N3983" s="31"/>
      <c r="O3983" s="30"/>
      <c r="V3983" s="12"/>
      <c r="W3983" s="12"/>
      <c r="X3983" s="14"/>
      <c r="AB3983" s="25"/>
      <c r="AC3983" s="12"/>
      <c r="AD3983" s="12"/>
      <c r="AK3983" s="12"/>
      <c r="AL3983" s="30"/>
      <c r="AM3983" s="32"/>
      <c r="AQ3983" s="12"/>
      <c r="AR3983" s="12"/>
      <c r="AS3983" s="12"/>
      <c r="AZ3983" s="49"/>
      <c r="BA3983" s="30"/>
      <c r="BB3983" s="12"/>
      <c r="BF3983" s="12"/>
      <c r="BG3983" s="12"/>
      <c r="BH3983" s="12"/>
      <c r="BO3983" s="7"/>
      <c r="BP3983" s="7"/>
      <c r="BQ3983" s="7"/>
      <c r="BU3983" s="7"/>
      <c r="BV3983" s="7"/>
      <c r="BW3983" s="7"/>
      <c r="CD3983" s="7"/>
      <c r="CE3983" s="7"/>
      <c r="CF3983" s="7"/>
      <c r="CJ3983" s="7"/>
      <c r="CK3983" s="7"/>
      <c r="CL3983" s="7"/>
    </row>
    <row r="3984" spans="1:90">
      <c r="A3984" s="11"/>
      <c r="B3984" s="373"/>
      <c r="C3984" s="373"/>
      <c r="D3984" s="373"/>
      <c r="E3984" s="13"/>
      <c r="F3984" s="11"/>
      <c r="G3984" s="25"/>
      <c r="H3984" s="31"/>
      <c r="I3984" s="30"/>
      <c r="M3984" s="25"/>
      <c r="N3984" s="31"/>
      <c r="O3984" s="30"/>
      <c r="V3984" s="12"/>
      <c r="W3984" s="12"/>
      <c r="X3984" s="14"/>
      <c r="AB3984" s="25"/>
      <c r="AC3984" s="12"/>
      <c r="AD3984" s="12"/>
      <c r="AK3984" s="12"/>
      <c r="AL3984" s="30"/>
      <c r="AM3984" s="32"/>
      <c r="AQ3984" s="12"/>
      <c r="AR3984" s="12"/>
      <c r="AS3984" s="12"/>
      <c r="AZ3984" s="49"/>
      <c r="BA3984" s="30"/>
      <c r="BB3984" s="12"/>
      <c r="BF3984" s="12"/>
      <c r="BG3984" s="12"/>
      <c r="BH3984" s="12"/>
      <c r="BO3984" s="7"/>
      <c r="BP3984" s="7"/>
      <c r="BQ3984" s="7"/>
      <c r="BU3984" s="7"/>
      <c r="BV3984" s="7"/>
      <c r="BW3984" s="7"/>
      <c r="CD3984" s="7"/>
      <c r="CE3984" s="7"/>
      <c r="CF3984" s="7"/>
      <c r="CJ3984" s="7"/>
      <c r="CK3984" s="7"/>
      <c r="CL3984" s="7"/>
    </row>
    <row r="3985" spans="1:90">
      <c r="A3985" s="11"/>
      <c r="B3985" s="373"/>
      <c r="C3985" s="373"/>
      <c r="D3985" s="373"/>
      <c r="E3985" s="13"/>
      <c r="F3985" s="11"/>
      <c r="G3985" s="25"/>
      <c r="H3985" s="31"/>
      <c r="I3985" s="30"/>
      <c r="M3985" s="25"/>
      <c r="N3985" s="31"/>
      <c r="O3985" s="30"/>
      <c r="V3985" s="12"/>
      <c r="W3985" s="12"/>
      <c r="X3985" s="14"/>
      <c r="AB3985" s="25"/>
      <c r="AC3985" s="12"/>
      <c r="AD3985" s="12"/>
      <c r="AK3985" s="12"/>
      <c r="AL3985" s="30"/>
      <c r="AM3985" s="32"/>
      <c r="AQ3985" s="12"/>
      <c r="AR3985" s="12"/>
      <c r="AS3985" s="12"/>
      <c r="AZ3985" s="49"/>
      <c r="BA3985" s="30"/>
      <c r="BB3985" s="12"/>
      <c r="BF3985" s="12"/>
      <c r="BG3985" s="12"/>
      <c r="BH3985" s="12"/>
      <c r="BO3985" s="7"/>
      <c r="BP3985" s="7"/>
      <c r="BQ3985" s="7"/>
      <c r="BU3985" s="7"/>
      <c r="BV3985" s="7"/>
      <c r="BW3985" s="7"/>
      <c r="CD3985" s="7"/>
      <c r="CE3985" s="7"/>
      <c r="CF3985" s="7"/>
      <c r="CJ3985" s="7"/>
      <c r="CK3985" s="7"/>
      <c r="CL3985" s="7"/>
    </row>
    <row r="3986" spans="1:90">
      <c r="A3986" s="11"/>
      <c r="B3986" s="373"/>
      <c r="C3986" s="373"/>
      <c r="D3986" s="373"/>
      <c r="E3986" s="13"/>
      <c r="F3986" s="11"/>
      <c r="G3986" s="25"/>
      <c r="H3986" s="31"/>
      <c r="I3986" s="30"/>
      <c r="M3986" s="25"/>
      <c r="N3986" s="31"/>
      <c r="O3986" s="30"/>
      <c r="V3986" s="12"/>
      <c r="W3986" s="12"/>
      <c r="X3986" s="14"/>
      <c r="AB3986" s="25"/>
      <c r="AC3986" s="12"/>
      <c r="AD3986" s="12"/>
      <c r="AK3986" s="12"/>
      <c r="AL3986" s="30"/>
      <c r="AM3986" s="32"/>
      <c r="AQ3986" s="12"/>
      <c r="AR3986" s="12"/>
      <c r="AS3986" s="12"/>
      <c r="AZ3986" s="49"/>
      <c r="BA3986" s="30"/>
      <c r="BB3986" s="12"/>
      <c r="BF3986" s="12"/>
      <c r="BG3986" s="12"/>
      <c r="BH3986" s="12"/>
      <c r="BO3986" s="7"/>
      <c r="BP3986" s="7"/>
      <c r="BQ3986" s="7"/>
      <c r="BU3986" s="7"/>
      <c r="BV3986" s="7"/>
      <c r="BW3986" s="7"/>
      <c r="CD3986" s="7"/>
      <c r="CE3986" s="7"/>
      <c r="CF3986" s="7"/>
      <c r="CJ3986" s="7"/>
      <c r="CK3986" s="7"/>
      <c r="CL3986" s="7"/>
    </row>
    <row r="3987" spans="1:90">
      <c r="A3987" s="11"/>
      <c r="B3987" s="373"/>
      <c r="C3987" s="373"/>
      <c r="D3987" s="373"/>
      <c r="E3987" s="13"/>
      <c r="F3987" s="11"/>
      <c r="G3987" s="25"/>
      <c r="H3987" s="31"/>
      <c r="I3987" s="30"/>
      <c r="M3987" s="25"/>
      <c r="N3987" s="31"/>
      <c r="O3987" s="30"/>
      <c r="V3987" s="12"/>
      <c r="W3987" s="12"/>
      <c r="X3987" s="14"/>
      <c r="AB3987" s="25"/>
      <c r="AC3987" s="12"/>
      <c r="AD3987" s="12"/>
      <c r="AK3987" s="12"/>
      <c r="AL3987" s="30"/>
      <c r="AM3987" s="32"/>
      <c r="AQ3987" s="12"/>
      <c r="AR3987" s="12"/>
      <c r="AS3987" s="12"/>
      <c r="AZ3987" s="49"/>
      <c r="BA3987" s="30"/>
      <c r="BB3987" s="12"/>
      <c r="BF3987" s="12"/>
      <c r="BG3987" s="12"/>
      <c r="BH3987" s="12"/>
      <c r="BO3987" s="7"/>
      <c r="BP3987" s="7"/>
      <c r="BQ3987" s="7"/>
      <c r="BU3987" s="7"/>
      <c r="BV3987" s="7"/>
      <c r="BW3987" s="7"/>
      <c r="CD3987" s="7"/>
      <c r="CE3987" s="7"/>
      <c r="CF3987" s="7"/>
      <c r="CJ3987" s="7"/>
      <c r="CK3987" s="7"/>
      <c r="CL3987" s="7"/>
    </row>
    <row r="3988" spans="1:90">
      <c r="A3988" s="11"/>
      <c r="B3988" s="373"/>
      <c r="C3988" s="373"/>
      <c r="D3988" s="373"/>
      <c r="E3988" s="13"/>
      <c r="F3988" s="11"/>
      <c r="G3988" s="25"/>
      <c r="H3988" s="31"/>
      <c r="I3988" s="30"/>
      <c r="M3988" s="25"/>
      <c r="N3988" s="31"/>
      <c r="O3988" s="30"/>
      <c r="V3988" s="12"/>
      <c r="W3988" s="12"/>
      <c r="X3988" s="14"/>
      <c r="AB3988" s="25"/>
      <c r="AC3988" s="12"/>
      <c r="AD3988" s="12"/>
      <c r="AK3988" s="12"/>
      <c r="AL3988" s="30"/>
      <c r="AM3988" s="32"/>
      <c r="AQ3988" s="12"/>
      <c r="AR3988" s="12"/>
      <c r="AS3988" s="12"/>
      <c r="AZ3988" s="49"/>
      <c r="BA3988" s="30"/>
      <c r="BB3988" s="12"/>
      <c r="BF3988" s="12"/>
      <c r="BG3988" s="12"/>
      <c r="BH3988" s="12"/>
      <c r="BO3988" s="7"/>
      <c r="BP3988" s="7"/>
      <c r="BQ3988" s="7"/>
      <c r="BU3988" s="7"/>
      <c r="BV3988" s="7"/>
      <c r="BW3988" s="7"/>
      <c r="CD3988" s="7"/>
      <c r="CE3988" s="7"/>
      <c r="CF3988" s="7"/>
      <c r="CJ3988" s="7"/>
      <c r="CK3988" s="7"/>
      <c r="CL3988" s="7"/>
    </row>
    <row r="3989" spans="1:90">
      <c r="A3989" s="11"/>
      <c r="B3989" s="373"/>
      <c r="C3989" s="373"/>
      <c r="D3989" s="373"/>
      <c r="E3989" s="13"/>
      <c r="F3989" s="11"/>
      <c r="G3989" s="25"/>
      <c r="H3989" s="31"/>
      <c r="I3989" s="30"/>
      <c r="M3989" s="25"/>
      <c r="N3989" s="31"/>
      <c r="O3989" s="30"/>
      <c r="V3989" s="12"/>
      <c r="W3989" s="12"/>
      <c r="X3989" s="14"/>
      <c r="AB3989" s="25"/>
      <c r="AC3989" s="12"/>
      <c r="AD3989" s="12"/>
      <c r="AK3989" s="12"/>
      <c r="AL3989" s="30"/>
      <c r="AM3989" s="32"/>
      <c r="AQ3989" s="12"/>
      <c r="AR3989" s="12"/>
      <c r="AS3989" s="12"/>
      <c r="AZ3989" s="49"/>
      <c r="BA3989" s="30"/>
      <c r="BB3989" s="12"/>
      <c r="BF3989" s="12"/>
      <c r="BG3989" s="12"/>
      <c r="BH3989" s="12"/>
      <c r="BO3989" s="7"/>
      <c r="BP3989" s="7"/>
      <c r="BQ3989" s="7"/>
      <c r="BU3989" s="7"/>
      <c r="BV3989" s="7"/>
      <c r="BW3989" s="7"/>
      <c r="CD3989" s="7"/>
      <c r="CE3989" s="7"/>
      <c r="CF3989" s="7"/>
      <c r="CJ3989" s="7"/>
      <c r="CK3989" s="7"/>
      <c r="CL3989" s="7"/>
    </row>
    <row r="3990" spans="1:90">
      <c r="A3990" s="11"/>
      <c r="B3990" s="373"/>
      <c r="C3990" s="373"/>
      <c r="D3990" s="373"/>
      <c r="E3990" s="13"/>
      <c r="F3990" s="11"/>
      <c r="G3990" s="25"/>
      <c r="H3990" s="31"/>
      <c r="I3990" s="30"/>
      <c r="M3990" s="25"/>
      <c r="N3990" s="31"/>
      <c r="O3990" s="30"/>
      <c r="V3990" s="12"/>
      <c r="W3990" s="12"/>
      <c r="X3990" s="14"/>
      <c r="AB3990" s="25"/>
      <c r="AC3990" s="12"/>
      <c r="AD3990" s="12"/>
      <c r="AK3990" s="12"/>
      <c r="AL3990" s="30"/>
      <c r="AM3990" s="32"/>
      <c r="AQ3990" s="12"/>
      <c r="AR3990" s="12"/>
      <c r="AS3990" s="12"/>
      <c r="AZ3990" s="49"/>
      <c r="BA3990" s="30"/>
      <c r="BB3990" s="12"/>
      <c r="BF3990" s="12"/>
      <c r="BG3990" s="12"/>
      <c r="BH3990" s="12"/>
      <c r="BO3990" s="7"/>
      <c r="BP3990" s="7"/>
      <c r="BQ3990" s="7"/>
      <c r="BU3990" s="7"/>
      <c r="BV3990" s="7"/>
      <c r="BW3990" s="7"/>
      <c r="CD3990" s="7"/>
      <c r="CE3990" s="7"/>
      <c r="CF3990" s="7"/>
      <c r="CJ3990" s="7"/>
      <c r="CK3990" s="7"/>
      <c r="CL3990" s="7"/>
    </row>
    <row r="3991" spans="1:90">
      <c r="A3991" s="11"/>
      <c r="B3991" s="373"/>
      <c r="C3991" s="373"/>
      <c r="D3991" s="373"/>
      <c r="E3991" s="13"/>
      <c r="F3991" s="11"/>
      <c r="G3991" s="25"/>
      <c r="H3991" s="31"/>
      <c r="I3991" s="30"/>
      <c r="M3991" s="25"/>
      <c r="N3991" s="31"/>
      <c r="O3991" s="30"/>
      <c r="V3991" s="12"/>
      <c r="W3991" s="12"/>
      <c r="X3991" s="14"/>
      <c r="AB3991" s="25"/>
      <c r="AC3991" s="12"/>
      <c r="AD3991" s="12"/>
      <c r="AK3991" s="12"/>
      <c r="AL3991" s="30"/>
      <c r="AM3991" s="32"/>
      <c r="AQ3991" s="12"/>
      <c r="AR3991" s="12"/>
      <c r="AS3991" s="12"/>
      <c r="AZ3991" s="49"/>
      <c r="BA3991" s="30"/>
      <c r="BB3991" s="12"/>
      <c r="BF3991" s="12"/>
      <c r="BG3991" s="12"/>
      <c r="BH3991" s="12"/>
      <c r="BO3991" s="7"/>
      <c r="BP3991" s="7"/>
      <c r="BQ3991" s="7"/>
      <c r="BU3991" s="7"/>
      <c r="BV3991" s="7"/>
      <c r="BW3991" s="7"/>
      <c r="CD3991" s="7"/>
      <c r="CE3991" s="7"/>
      <c r="CF3991" s="7"/>
      <c r="CJ3991" s="7"/>
      <c r="CK3991" s="7"/>
      <c r="CL3991" s="7"/>
    </row>
    <row r="3992" spans="1:90">
      <c r="A3992" s="11"/>
      <c r="B3992" s="373"/>
      <c r="C3992" s="373"/>
      <c r="D3992" s="373"/>
      <c r="E3992" s="13"/>
      <c r="F3992" s="11"/>
      <c r="G3992" s="25"/>
      <c r="H3992" s="31"/>
      <c r="I3992" s="30"/>
      <c r="M3992" s="25"/>
      <c r="N3992" s="31"/>
      <c r="O3992" s="30"/>
      <c r="V3992" s="12"/>
      <c r="W3992" s="12"/>
      <c r="X3992" s="14"/>
      <c r="AB3992" s="25"/>
      <c r="AC3992" s="12"/>
      <c r="AD3992" s="12"/>
      <c r="AK3992" s="12"/>
      <c r="AL3992" s="30"/>
      <c r="AM3992" s="32"/>
      <c r="AQ3992" s="12"/>
      <c r="AR3992" s="12"/>
      <c r="AS3992" s="12"/>
      <c r="AZ3992" s="49"/>
      <c r="BA3992" s="30"/>
      <c r="BB3992" s="12"/>
      <c r="BF3992" s="12"/>
      <c r="BG3992" s="12"/>
      <c r="BH3992" s="12"/>
      <c r="BO3992" s="7"/>
      <c r="BP3992" s="7"/>
      <c r="BQ3992" s="7"/>
      <c r="BU3992" s="7"/>
      <c r="BV3992" s="7"/>
      <c r="BW3992" s="7"/>
      <c r="CD3992" s="7"/>
      <c r="CE3992" s="7"/>
      <c r="CF3992" s="7"/>
      <c r="CJ3992" s="7"/>
      <c r="CK3992" s="7"/>
      <c r="CL3992" s="7"/>
    </row>
    <row r="3993" spans="1:90">
      <c r="A3993" s="11"/>
      <c r="B3993" s="373"/>
      <c r="C3993" s="373"/>
      <c r="D3993" s="373"/>
      <c r="E3993" s="13"/>
      <c r="F3993" s="11"/>
      <c r="G3993" s="25"/>
      <c r="H3993" s="31"/>
      <c r="I3993" s="30"/>
      <c r="M3993" s="25"/>
      <c r="N3993" s="31"/>
      <c r="O3993" s="30"/>
      <c r="V3993" s="12"/>
      <c r="W3993" s="12"/>
      <c r="X3993" s="14"/>
      <c r="AB3993" s="25"/>
      <c r="AC3993" s="12"/>
      <c r="AD3993" s="12"/>
      <c r="AK3993" s="12"/>
      <c r="AL3993" s="30"/>
      <c r="AM3993" s="32"/>
      <c r="AQ3993" s="12"/>
      <c r="AR3993" s="12"/>
      <c r="AS3993" s="12"/>
      <c r="AZ3993" s="49"/>
      <c r="BA3993" s="30"/>
      <c r="BB3993" s="12"/>
      <c r="BF3993" s="12"/>
      <c r="BG3993" s="12"/>
      <c r="BH3993" s="12"/>
      <c r="BO3993" s="7"/>
      <c r="BP3993" s="7"/>
      <c r="BQ3993" s="7"/>
      <c r="BU3993" s="7"/>
      <c r="BV3993" s="7"/>
      <c r="BW3993" s="7"/>
      <c r="CD3993" s="7"/>
      <c r="CE3993" s="7"/>
      <c r="CF3993" s="7"/>
      <c r="CJ3993" s="7"/>
      <c r="CK3993" s="7"/>
      <c r="CL3993" s="7"/>
    </row>
    <row r="3994" spans="1:90">
      <c r="A3994" s="11"/>
      <c r="B3994" s="373"/>
      <c r="C3994" s="373"/>
      <c r="D3994" s="373"/>
      <c r="E3994" s="13"/>
      <c r="F3994" s="11"/>
      <c r="G3994" s="25"/>
      <c r="H3994" s="31"/>
      <c r="I3994" s="30"/>
      <c r="M3994" s="25"/>
      <c r="N3994" s="31"/>
      <c r="O3994" s="30"/>
      <c r="V3994" s="12"/>
      <c r="W3994" s="12"/>
      <c r="X3994" s="14"/>
      <c r="AB3994" s="25"/>
      <c r="AC3994" s="12"/>
      <c r="AD3994" s="12"/>
      <c r="AK3994" s="12"/>
      <c r="AL3994" s="30"/>
      <c r="AM3994" s="32"/>
      <c r="AQ3994" s="12"/>
      <c r="AR3994" s="12"/>
      <c r="AS3994" s="12"/>
      <c r="AZ3994" s="49"/>
      <c r="BA3994" s="30"/>
      <c r="BB3994" s="12"/>
      <c r="BF3994" s="12"/>
      <c r="BG3994" s="12"/>
      <c r="BH3994" s="12"/>
      <c r="BO3994" s="7"/>
      <c r="BP3994" s="7"/>
      <c r="BQ3994" s="7"/>
      <c r="BU3994" s="7"/>
      <c r="BV3994" s="7"/>
      <c r="BW3994" s="7"/>
      <c r="CD3994" s="7"/>
      <c r="CE3994" s="7"/>
      <c r="CF3994" s="7"/>
      <c r="CJ3994" s="7"/>
      <c r="CK3994" s="7"/>
      <c r="CL3994" s="7"/>
    </row>
    <row r="3995" spans="1:90">
      <c r="A3995" s="11"/>
      <c r="B3995" s="373"/>
      <c r="C3995" s="373"/>
      <c r="D3995" s="373"/>
      <c r="E3995" s="13"/>
      <c r="F3995" s="11"/>
      <c r="G3995" s="25"/>
      <c r="H3995" s="31"/>
      <c r="I3995" s="30"/>
      <c r="M3995" s="25"/>
      <c r="N3995" s="31"/>
      <c r="O3995" s="30"/>
      <c r="V3995" s="12"/>
      <c r="W3995" s="12"/>
      <c r="X3995" s="14"/>
      <c r="AB3995" s="25"/>
      <c r="AC3995" s="12"/>
      <c r="AD3995" s="12"/>
      <c r="AK3995" s="12"/>
      <c r="AL3995" s="30"/>
      <c r="AM3995" s="32"/>
      <c r="AQ3995" s="12"/>
      <c r="AR3995" s="12"/>
      <c r="AS3995" s="12"/>
      <c r="AZ3995" s="49"/>
      <c r="BA3995" s="30"/>
      <c r="BB3995" s="12"/>
      <c r="BF3995" s="12"/>
      <c r="BG3995" s="12"/>
      <c r="BH3995" s="12"/>
      <c r="BO3995" s="7"/>
      <c r="BP3995" s="7"/>
      <c r="BQ3995" s="7"/>
      <c r="BU3995" s="7"/>
      <c r="BV3995" s="7"/>
      <c r="BW3995" s="7"/>
      <c r="CD3995" s="7"/>
      <c r="CE3995" s="7"/>
      <c r="CF3995" s="7"/>
      <c r="CJ3995" s="7"/>
      <c r="CK3995" s="7"/>
      <c r="CL3995" s="7"/>
    </row>
    <row r="3996" spans="1:90">
      <c r="A3996" s="11"/>
      <c r="B3996" s="373"/>
      <c r="C3996" s="373"/>
      <c r="D3996" s="373"/>
      <c r="E3996" s="13"/>
      <c r="F3996" s="11"/>
      <c r="G3996" s="25"/>
      <c r="H3996" s="31"/>
      <c r="I3996" s="30"/>
      <c r="M3996" s="25"/>
      <c r="N3996" s="31"/>
      <c r="O3996" s="30"/>
      <c r="V3996" s="12"/>
      <c r="W3996" s="12"/>
      <c r="X3996" s="14"/>
      <c r="AB3996" s="25"/>
      <c r="AC3996" s="12"/>
      <c r="AD3996" s="12"/>
      <c r="AK3996" s="12"/>
      <c r="AL3996" s="30"/>
      <c r="AM3996" s="32"/>
      <c r="AQ3996" s="12"/>
      <c r="AR3996" s="12"/>
      <c r="AS3996" s="12"/>
      <c r="AZ3996" s="49"/>
      <c r="BA3996" s="30"/>
      <c r="BB3996" s="12"/>
      <c r="BF3996" s="12"/>
      <c r="BG3996" s="12"/>
      <c r="BH3996" s="12"/>
      <c r="BO3996" s="7"/>
      <c r="BP3996" s="7"/>
      <c r="BQ3996" s="7"/>
      <c r="BU3996" s="7"/>
      <c r="BV3996" s="7"/>
      <c r="BW3996" s="7"/>
      <c r="CD3996" s="7"/>
      <c r="CE3996" s="7"/>
      <c r="CF3996" s="7"/>
      <c r="CJ3996" s="7"/>
      <c r="CK3996" s="7"/>
      <c r="CL3996" s="7"/>
    </row>
    <row r="3997" spans="1:90">
      <c r="A3997" s="11"/>
      <c r="B3997" s="373"/>
      <c r="C3997" s="373"/>
      <c r="D3997" s="373"/>
      <c r="E3997" s="13"/>
      <c r="F3997" s="11"/>
      <c r="G3997" s="25"/>
      <c r="H3997" s="31"/>
      <c r="I3997" s="30"/>
      <c r="M3997" s="25"/>
      <c r="N3997" s="31"/>
      <c r="O3997" s="30"/>
      <c r="V3997" s="12"/>
      <c r="W3997" s="12"/>
      <c r="X3997" s="14"/>
      <c r="AB3997" s="25"/>
      <c r="AC3997" s="12"/>
      <c r="AD3997" s="12"/>
      <c r="AK3997" s="12"/>
      <c r="AL3997" s="30"/>
      <c r="AM3997" s="32"/>
      <c r="AQ3997" s="12"/>
      <c r="AR3997" s="12"/>
      <c r="AS3997" s="12"/>
      <c r="AZ3997" s="49"/>
      <c r="BA3997" s="30"/>
      <c r="BB3997" s="12"/>
      <c r="BF3997" s="12"/>
      <c r="BG3997" s="12"/>
      <c r="BH3997" s="12"/>
      <c r="BO3997" s="7"/>
      <c r="BP3997" s="7"/>
      <c r="BQ3997" s="7"/>
      <c r="BU3997" s="7"/>
      <c r="BV3997" s="7"/>
      <c r="BW3997" s="7"/>
      <c r="CD3997" s="7"/>
      <c r="CE3997" s="7"/>
      <c r="CF3997" s="7"/>
      <c r="CJ3997" s="7"/>
      <c r="CK3997" s="7"/>
      <c r="CL3997" s="7"/>
    </row>
    <row r="3998" spans="1:90">
      <c r="A3998" s="11"/>
      <c r="B3998" s="373"/>
      <c r="C3998" s="373"/>
      <c r="D3998" s="373"/>
      <c r="E3998" s="13"/>
      <c r="F3998" s="11"/>
      <c r="G3998" s="25"/>
      <c r="H3998" s="31"/>
      <c r="I3998" s="30"/>
      <c r="M3998" s="25"/>
      <c r="N3998" s="31"/>
      <c r="O3998" s="30"/>
      <c r="V3998" s="12"/>
      <c r="W3998" s="12"/>
      <c r="X3998" s="14"/>
      <c r="AB3998" s="25"/>
      <c r="AC3998" s="12"/>
      <c r="AD3998" s="12"/>
      <c r="AK3998" s="12"/>
      <c r="AL3998" s="30"/>
      <c r="AM3998" s="32"/>
      <c r="AQ3998" s="12"/>
      <c r="AR3998" s="12"/>
      <c r="AS3998" s="12"/>
      <c r="AZ3998" s="49"/>
      <c r="BA3998" s="30"/>
      <c r="BB3998" s="12"/>
      <c r="BF3998" s="12"/>
      <c r="BG3998" s="12"/>
      <c r="BH3998" s="12"/>
      <c r="BO3998" s="7"/>
      <c r="BP3998" s="7"/>
      <c r="BQ3998" s="7"/>
      <c r="BU3998" s="7"/>
      <c r="BV3998" s="7"/>
      <c r="BW3998" s="7"/>
      <c r="CD3998" s="7"/>
      <c r="CE3998" s="7"/>
      <c r="CF3998" s="7"/>
      <c r="CJ3998" s="7"/>
      <c r="CK3998" s="7"/>
      <c r="CL3998" s="7"/>
    </row>
    <row r="3999" spans="1:90">
      <c r="A3999" s="11"/>
      <c r="B3999" s="373"/>
      <c r="C3999" s="373"/>
      <c r="D3999" s="373"/>
      <c r="E3999" s="13"/>
      <c r="F3999" s="11"/>
      <c r="G3999" s="25"/>
      <c r="H3999" s="31"/>
      <c r="I3999" s="30"/>
      <c r="M3999" s="25"/>
      <c r="N3999" s="31"/>
      <c r="O3999" s="30"/>
      <c r="V3999" s="12"/>
      <c r="W3999" s="12"/>
      <c r="X3999" s="14"/>
      <c r="AB3999" s="25"/>
      <c r="AC3999" s="12"/>
      <c r="AD3999" s="12"/>
      <c r="AK3999" s="12"/>
      <c r="AL3999" s="30"/>
      <c r="AM3999" s="32"/>
      <c r="AQ3999" s="12"/>
      <c r="AR3999" s="12"/>
      <c r="AS3999" s="12"/>
      <c r="AZ3999" s="49"/>
      <c r="BA3999" s="30"/>
      <c r="BB3999" s="12"/>
      <c r="BF3999" s="12"/>
      <c r="BG3999" s="12"/>
      <c r="BH3999" s="12"/>
      <c r="BO3999" s="7"/>
      <c r="BP3999" s="7"/>
      <c r="BQ3999" s="7"/>
      <c r="BU3999" s="7"/>
      <c r="BV3999" s="7"/>
      <c r="BW3999" s="7"/>
      <c r="CD3999" s="7"/>
      <c r="CE3999" s="7"/>
      <c r="CF3999" s="7"/>
      <c r="CJ3999" s="7"/>
      <c r="CK3999" s="7"/>
      <c r="CL3999" s="7"/>
    </row>
    <row r="4000" spans="1:90">
      <c r="A4000" s="11"/>
      <c r="B4000" s="373"/>
      <c r="C4000" s="373"/>
      <c r="D4000" s="373"/>
      <c r="E4000" s="13"/>
      <c r="F4000" s="11"/>
      <c r="G4000" s="25"/>
      <c r="H4000" s="31"/>
      <c r="I4000" s="30"/>
      <c r="M4000" s="25"/>
      <c r="N4000" s="31"/>
      <c r="O4000" s="30"/>
      <c r="V4000" s="12"/>
      <c r="W4000" s="12"/>
      <c r="X4000" s="14"/>
      <c r="AB4000" s="25"/>
      <c r="AC4000" s="12"/>
      <c r="AD4000" s="12"/>
      <c r="AK4000" s="12"/>
      <c r="AL4000" s="30"/>
      <c r="AM4000" s="32"/>
      <c r="AQ4000" s="12"/>
      <c r="AR4000" s="12"/>
      <c r="AS4000" s="12"/>
      <c r="AZ4000" s="49"/>
      <c r="BA4000" s="30"/>
      <c r="BB4000" s="12"/>
      <c r="BF4000" s="12"/>
      <c r="BG4000" s="12"/>
      <c r="BH4000" s="12"/>
      <c r="BO4000" s="7"/>
      <c r="BP4000" s="7"/>
      <c r="BQ4000" s="7"/>
      <c r="BU4000" s="7"/>
      <c r="BV4000" s="7"/>
      <c r="BW4000" s="7"/>
      <c r="CD4000" s="7"/>
      <c r="CE4000" s="7"/>
      <c r="CF4000" s="7"/>
      <c r="CJ4000" s="7"/>
      <c r="CK4000" s="7"/>
      <c r="CL4000" s="7"/>
    </row>
    <row r="4001" spans="1:90">
      <c r="A4001" s="11"/>
      <c r="B4001" s="373"/>
      <c r="C4001" s="373"/>
      <c r="D4001" s="373"/>
      <c r="E4001" s="13"/>
      <c r="F4001" s="11"/>
      <c r="G4001" s="25"/>
      <c r="H4001" s="31"/>
      <c r="I4001" s="30"/>
      <c r="M4001" s="25"/>
      <c r="N4001" s="31"/>
      <c r="O4001" s="30"/>
      <c r="V4001" s="12"/>
      <c r="W4001" s="12"/>
      <c r="X4001" s="14"/>
      <c r="AB4001" s="25"/>
      <c r="AC4001" s="12"/>
      <c r="AD4001" s="12"/>
      <c r="AK4001" s="12"/>
      <c r="AL4001" s="30"/>
      <c r="AM4001" s="32"/>
      <c r="AQ4001" s="12"/>
      <c r="AR4001" s="12"/>
      <c r="AS4001" s="12"/>
      <c r="AZ4001" s="49"/>
      <c r="BA4001" s="30"/>
      <c r="BB4001" s="12"/>
      <c r="BF4001" s="12"/>
      <c r="BG4001" s="12"/>
      <c r="BH4001" s="12"/>
      <c r="BO4001" s="7"/>
      <c r="BP4001" s="7"/>
      <c r="BQ4001" s="7"/>
      <c r="BU4001" s="7"/>
      <c r="BV4001" s="7"/>
      <c r="BW4001" s="7"/>
      <c r="CD4001" s="7"/>
      <c r="CE4001" s="7"/>
      <c r="CF4001" s="7"/>
      <c r="CJ4001" s="7"/>
      <c r="CK4001" s="7"/>
      <c r="CL4001" s="7"/>
    </row>
    <row r="4002" spans="1:90">
      <c r="A4002" s="11"/>
      <c r="B4002" s="373"/>
      <c r="C4002" s="373"/>
      <c r="D4002" s="373"/>
      <c r="E4002" s="13"/>
      <c r="F4002" s="11"/>
      <c r="G4002" s="25"/>
      <c r="H4002" s="31"/>
      <c r="I4002" s="30"/>
      <c r="M4002" s="25"/>
      <c r="N4002" s="31"/>
      <c r="O4002" s="30"/>
      <c r="V4002" s="12"/>
      <c r="W4002" s="12"/>
      <c r="X4002" s="14"/>
      <c r="AB4002" s="25"/>
      <c r="AC4002" s="12"/>
      <c r="AD4002" s="12"/>
      <c r="AK4002" s="12"/>
      <c r="AL4002" s="30"/>
      <c r="AM4002" s="32"/>
      <c r="AQ4002" s="12"/>
      <c r="AR4002" s="12"/>
      <c r="AS4002" s="12"/>
      <c r="AZ4002" s="49"/>
      <c r="BA4002" s="30"/>
      <c r="BB4002" s="12"/>
      <c r="BF4002" s="12"/>
      <c r="BG4002" s="12"/>
      <c r="BH4002" s="12"/>
      <c r="BO4002" s="7"/>
      <c r="BP4002" s="7"/>
      <c r="BQ4002" s="7"/>
      <c r="BU4002" s="7"/>
      <c r="BV4002" s="7"/>
      <c r="BW4002" s="7"/>
      <c r="CD4002" s="7"/>
      <c r="CE4002" s="7"/>
      <c r="CF4002" s="7"/>
      <c r="CJ4002" s="7"/>
      <c r="CK4002" s="7"/>
      <c r="CL4002" s="7"/>
    </row>
    <row r="4003" spans="1:90">
      <c r="A4003" s="11"/>
      <c r="B4003" s="373"/>
      <c r="C4003" s="373"/>
      <c r="D4003" s="373"/>
      <c r="E4003" s="13"/>
      <c r="F4003" s="11"/>
      <c r="G4003" s="25"/>
      <c r="H4003" s="31"/>
      <c r="I4003" s="30"/>
      <c r="M4003" s="25"/>
      <c r="N4003" s="31"/>
      <c r="O4003" s="30"/>
      <c r="V4003" s="12"/>
      <c r="W4003" s="12"/>
      <c r="X4003" s="14"/>
      <c r="AB4003" s="25"/>
      <c r="AC4003" s="12"/>
      <c r="AD4003" s="12"/>
      <c r="AK4003" s="12"/>
      <c r="AL4003" s="30"/>
      <c r="AM4003" s="32"/>
      <c r="AQ4003" s="12"/>
      <c r="AR4003" s="12"/>
      <c r="AS4003" s="12"/>
      <c r="AZ4003" s="49"/>
      <c r="BA4003" s="30"/>
      <c r="BB4003" s="12"/>
      <c r="BF4003" s="12"/>
      <c r="BG4003" s="12"/>
      <c r="BH4003" s="12"/>
      <c r="BO4003" s="7"/>
      <c r="BP4003" s="7"/>
      <c r="BQ4003" s="7"/>
      <c r="BU4003" s="7"/>
      <c r="BV4003" s="7"/>
      <c r="BW4003" s="7"/>
      <c r="CD4003" s="7"/>
      <c r="CE4003" s="7"/>
      <c r="CF4003" s="7"/>
      <c r="CJ4003" s="7"/>
      <c r="CK4003" s="7"/>
      <c r="CL4003" s="7"/>
    </row>
    <row r="4004" spans="1:90">
      <c r="A4004" s="11"/>
      <c r="B4004" s="373"/>
      <c r="C4004" s="373"/>
      <c r="D4004" s="373"/>
      <c r="E4004" s="13"/>
      <c r="F4004" s="11"/>
      <c r="G4004" s="25"/>
      <c r="H4004" s="31"/>
      <c r="I4004" s="30"/>
      <c r="M4004" s="25"/>
      <c r="N4004" s="31"/>
      <c r="O4004" s="30"/>
      <c r="V4004" s="12"/>
      <c r="W4004" s="12"/>
      <c r="X4004" s="14"/>
      <c r="AB4004" s="25"/>
      <c r="AC4004" s="12"/>
      <c r="AD4004" s="12"/>
      <c r="AK4004" s="12"/>
      <c r="AL4004" s="30"/>
      <c r="AM4004" s="32"/>
      <c r="AQ4004" s="12"/>
      <c r="AR4004" s="12"/>
      <c r="AS4004" s="12"/>
      <c r="AZ4004" s="49"/>
      <c r="BA4004" s="30"/>
      <c r="BB4004" s="12"/>
      <c r="BF4004" s="12"/>
      <c r="BG4004" s="12"/>
      <c r="BH4004" s="12"/>
      <c r="BO4004" s="7"/>
      <c r="BP4004" s="7"/>
      <c r="BQ4004" s="7"/>
      <c r="BU4004" s="7"/>
      <c r="BV4004" s="7"/>
      <c r="BW4004" s="7"/>
      <c r="CD4004" s="7"/>
      <c r="CE4004" s="7"/>
      <c r="CF4004" s="7"/>
      <c r="CJ4004" s="7"/>
      <c r="CK4004" s="7"/>
      <c r="CL4004" s="7"/>
    </row>
    <row r="4005" spans="1:90">
      <c r="A4005" s="11"/>
      <c r="B4005" s="373"/>
      <c r="C4005" s="373"/>
      <c r="D4005" s="373"/>
      <c r="E4005" s="13"/>
      <c r="F4005" s="11"/>
      <c r="G4005" s="25"/>
      <c r="H4005" s="31"/>
      <c r="I4005" s="30"/>
      <c r="M4005" s="25"/>
      <c r="N4005" s="31"/>
      <c r="O4005" s="30"/>
      <c r="V4005" s="12"/>
      <c r="W4005" s="12"/>
      <c r="X4005" s="14"/>
      <c r="AB4005" s="25"/>
      <c r="AC4005" s="12"/>
      <c r="AD4005" s="12"/>
      <c r="AK4005" s="12"/>
      <c r="AL4005" s="30"/>
      <c r="AM4005" s="32"/>
      <c r="AQ4005" s="12"/>
      <c r="AR4005" s="12"/>
      <c r="AS4005" s="12"/>
      <c r="AZ4005" s="49"/>
      <c r="BA4005" s="30"/>
      <c r="BB4005" s="12"/>
      <c r="BF4005" s="12"/>
      <c r="BG4005" s="12"/>
      <c r="BH4005" s="12"/>
      <c r="BO4005" s="7"/>
      <c r="BP4005" s="7"/>
      <c r="BQ4005" s="7"/>
      <c r="BU4005" s="7"/>
      <c r="BV4005" s="7"/>
      <c r="BW4005" s="7"/>
      <c r="CD4005" s="7"/>
      <c r="CE4005" s="7"/>
      <c r="CF4005" s="7"/>
      <c r="CJ4005" s="7"/>
      <c r="CK4005" s="7"/>
      <c r="CL4005" s="7"/>
    </row>
    <row r="4006" spans="1:90">
      <c r="A4006" s="11"/>
      <c r="B4006" s="373"/>
      <c r="C4006" s="373"/>
      <c r="D4006" s="373"/>
      <c r="E4006" s="13"/>
      <c r="F4006" s="11"/>
      <c r="G4006" s="25"/>
      <c r="H4006" s="31"/>
      <c r="I4006" s="30"/>
      <c r="M4006" s="25"/>
      <c r="N4006" s="31"/>
      <c r="O4006" s="30"/>
      <c r="V4006" s="12"/>
      <c r="W4006" s="12"/>
      <c r="X4006" s="14"/>
      <c r="AB4006" s="25"/>
      <c r="AC4006" s="12"/>
      <c r="AD4006" s="12"/>
      <c r="AK4006" s="12"/>
      <c r="AL4006" s="30"/>
      <c r="AM4006" s="32"/>
      <c r="AQ4006" s="12"/>
      <c r="AR4006" s="12"/>
      <c r="AS4006" s="12"/>
      <c r="AZ4006" s="49"/>
      <c r="BA4006" s="30"/>
      <c r="BB4006" s="12"/>
      <c r="BF4006" s="12"/>
      <c r="BG4006" s="12"/>
      <c r="BH4006" s="12"/>
      <c r="BO4006" s="7"/>
      <c r="BP4006" s="7"/>
      <c r="BQ4006" s="7"/>
      <c r="BU4006" s="7"/>
      <c r="BV4006" s="7"/>
      <c r="BW4006" s="7"/>
      <c r="CD4006" s="7"/>
      <c r="CE4006" s="7"/>
      <c r="CF4006" s="7"/>
      <c r="CJ4006" s="7"/>
      <c r="CK4006" s="7"/>
      <c r="CL4006" s="7"/>
    </row>
    <row r="4007" spans="1:90">
      <c r="A4007" s="11"/>
      <c r="B4007" s="373"/>
      <c r="C4007" s="373"/>
      <c r="D4007" s="373"/>
      <c r="E4007" s="13"/>
      <c r="F4007" s="11"/>
      <c r="G4007" s="25"/>
      <c r="H4007" s="31"/>
      <c r="I4007" s="30"/>
      <c r="M4007" s="25"/>
      <c r="N4007" s="31"/>
      <c r="O4007" s="30"/>
      <c r="V4007" s="12"/>
      <c r="W4007" s="12"/>
      <c r="X4007" s="14"/>
      <c r="AB4007" s="25"/>
      <c r="AC4007" s="12"/>
      <c r="AD4007" s="12"/>
      <c r="AK4007" s="12"/>
      <c r="AL4007" s="30"/>
      <c r="AM4007" s="32"/>
      <c r="AQ4007" s="12"/>
      <c r="AR4007" s="12"/>
      <c r="AS4007" s="12"/>
      <c r="AZ4007" s="49"/>
      <c r="BA4007" s="30"/>
      <c r="BB4007" s="12"/>
      <c r="BF4007" s="12"/>
      <c r="BG4007" s="12"/>
      <c r="BH4007" s="12"/>
      <c r="BO4007" s="7"/>
      <c r="BP4007" s="7"/>
      <c r="BQ4007" s="7"/>
      <c r="BU4007" s="7"/>
      <c r="BV4007" s="7"/>
      <c r="BW4007" s="7"/>
      <c r="CD4007" s="7"/>
      <c r="CE4007" s="7"/>
      <c r="CF4007" s="7"/>
      <c r="CJ4007" s="7"/>
      <c r="CK4007" s="7"/>
      <c r="CL4007" s="7"/>
    </row>
    <row r="4008" spans="1:90">
      <c r="A4008" s="11"/>
      <c r="B4008" s="373"/>
      <c r="C4008" s="373"/>
      <c r="D4008" s="373"/>
      <c r="E4008" s="13"/>
      <c r="F4008" s="11"/>
      <c r="G4008" s="25"/>
      <c r="H4008" s="31"/>
      <c r="I4008" s="30"/>
      <c r="M4008" s="25"/>
      <c r="N4008" s="31"/>
      <c r="O4008" s="30"/>
      <c r="V4008" s="12"/>
      <c r="W4008" s="12"/>
      <c r="X4008" s="14"/>
      <c r="AB4008" s="25"/>
      <c r="AC4008" s="12"/>
      <c r="AD4008" s="12"/>
      <c r="AK4008" s="12"/>
      <c r="AL4008" s="30"/>
      <c r="AM4008" s="32"/>
      <c r="AQ4008" s="12"/>
      <c r="AR4008" s="12"/>
      <c r="AS4008" s="12"/>
      <c r="AZ4008" s="49"/>
      <c r="BA4008" s="30"/>
      <c r="BB4008" s="12"/>
      <c r="BF4008" s="12"/>
      <c r="BG4008" s="12"/>
      <c r="BH4008" s="12"/>
      <c r="BO4008" s="7"/>
      <c r="BP4008" s="7"/>
      <c r="BQ4008" s="7"/>
      <c r="BU4008" s="7"/>
      <c r="BV4008" s="7"/>
      <c r="BW4008" s="7"/>
      <c r="CD4008" s="7"/>
      <c r="CE4008" s="7"/>
      <c r="CF4008" s="7"/>
      <c r="CJ4008" s="7"/>
      <c r="CK4008" s="7"/>
      <c r="CL4008" s="7"/>
    </row>
    <row r="4009" spans="1:90">
      <c r="A4009" s="11"/>
      <c r="B4009" s="373"/>
      <c r="C4009" s="373"/>
      <c r="D4009" s="373"/>
      <c r="E4009" s="13"/>
      <c r="F4009" s="11"/>
      <c r="G4009" s="25"/>
      <c r="H4009" s="31"/>
      <c r="I4009" s="30"/>
      <c r="M4009" s="25"/>
      <c r="N4009" s="31"/>
      <c r="O4009" s="30"/>
      <c r="V4009" s="12"/>
      <c r="W4009" s="12"/>
      <c r="X4009" s="14"/>
      <c r="AB4009" s="25"/>
      <c r="AC4009" s="12"/>
      <c r="AD4009" s="12"/>
      <c r="AK4009" s="12"/>
      <c r="AL4009" s="30"/>
      <c r="AM4009" s="32"/>
      <c r="AQ4009" s="12"/>
      <c r="AR4009" s="12"/>
      <c r="AS4009" s="12"/>
      <c r="AZ4009" s="49"/>
      <c r="BA4009" s="30"/>
      <c r="BB4009" s="12"/>
      <c r="BF4009" s="12"/>
      <c r="BG4009" s="12"/>
      <c r="BH4009" s="12"/>
      <c r="BO4009" s="7"/>
      <c r="BP4009" s="7"/>
      <c r="BQ4009" s="7"/>
      <c r="BU4009" s="7"/>
      <c r="BV4009" s="7"/>
      <c r="BW4009" s="7"/>
      <c r="CD4009" s="7"/>
      <c r="CE4009" s="7"/>
      <c r="CF4009" s="7"/>
      <c r="CJ4009" s="7"/>
      <c r="CK4009" s="7"/>
      <c r="CL4009" s="7"/>
    </row>
    <row r="4010" spans="1:90">
      <c r="A4010" s="11"/>
      <c r="B4010" s="373"/>
      <c r="C4010" s="373"/>
      <c r="D4010" s="373"/>
      <c r="E4010" s="13"/>
      <c r="F4010" s="11"/>
      <c r="G4010" s="25"/>
      <c r="H4010" s="31"/>
      <c r="I4010" s="30"/>
      <c r="M4010" s="25"/>
      <c r="N4010" s="31"/>
      <c r="O4010" s="30"/>
      <c r="V4010" s="12"/>
      <c r="W4010" s="12"/>
      <c r="X4010" s="14"/>
      <c r="AB4010" s="25"/>
      <c r="AC4010" s="12"/>
      <c r="AD4010" s="12"/>
      <c r="AK4010" s="12"/>
      <c r="AL4010" s="30"/>
      <c r="AM4010" s="32"/>
      <c r="AQ4010" s="12"/>
      <c r="AR4010" s="12"/>
      <c r="AS4010" s="12"/>
      <c r="AZ4010" s="49"/>
      <c r="BA4010" s="30"/>
      <c r="BB4010" s="12"/>
      <c r="BF4010" s="12"/>
      <c r="BG4010" s="12"/>
      <c r="BH4010" s="12"/>
      <c r="BO4010" s="7"/>
      <c r="BP4010" s="7"/>
      <c r="BQ4010" s="7"/>
      <c r="BU4010" s="7"/>
      <c r="BV4010" s="7"/>
      <c r="BW4010" s="7"/>
      <c r="CD4010" s="7"/>
      <c r="CE4010" s="7"/>
      <c r="CF4010" s="7"/>
      <c r="CJ4010" s="7"/>
      <c r="CK4010" s="7"/>
      <c r="CL4010" s="7"/>
    </row>
    <row r="4011" spans="1:90">
      <c r="A4011" s="11"/>
      <c r="B4011" s="373"/>
      <c r="C4011" s="373"/>
      <c r="D4011" s="373"/>
      <c r="E4011" s="13"/>
      <c r="F4011" s="11"/>
      <c r="G4011" s="25"/>
      <c r="H4011" s="31"/>
      <c r="I4011" s="30"/>
      <c r="M4011" s="25"/>
      <c r="N4011" s="31"/>
      <c r="O4011" s="30"/>
      <c r="V4011" s="12"/>
      <c r="W4011" s="12"/>
      <c r="X4011" s="14"/>
      <c r="AB4011" s="25"/>
      <c r="AC4011" s="12"/>
      <c r="AD4011" s="12"/>
      <c r="AK4011" s="12"/>
      <c r="AL4011" s="30"/>
      <c r="AM4011" s="32"/>
      <c r="AQ4011" s="12"/>
      <c r="AR4011" s="12"/>
      <c r="AS4011" s="12"/>
      <c r="AZ4011" s="49"/>
      <c r="BA4011" s="30"/>
      <c r="BB4011" s="12"/>
      <c r="BF4011" s="12"/>
      <c r="BG4011" s="12"/>
      <c r="BH4011" s="12"/>
      <c r="BO4011" s="7"/>
      <c r="BP4011" s="7"/>
      <c r="BQ4011" s="7"/>
      <c r="BU4011" s="7"/>
      <c r="BV4011" s="7"/>
      <c r="BW4011" s="7"/>
      <c r="CD4011" s="7"/>
      <c r="CE4011" s="7"/>
      <c r="CF4011" s="7"/>
      <c r="CJ4011" s="7"/>
      <c r="CK4011" s="7"/>
      <c r="CL4011" s="7"/>
    </row>
    <row r="4012" spans="1:90">
      <c r="A4012" s="11"/>
      <c r="B4012" s="373"/>
      <c r="C4012" s="373"/>
      <c r="D4012" s="373"/>
      <c r="E4012" s="13"/>
      <c r="F4012" s="11"/>
      <c r="G4012" s="25"/>
      <c r="H4012" s="31"/>
      <c r="I4012" s="30"/>
      <c r="M4012" s="25"/>
      <c r="N4012" s="31"/>
      <c r="O4012" s="30"/>
      <c r="V4012" s="12"/>
      <c r="W4012" s="12"/>
      <c r="X4012" s="14"/>
      <c r="AB4012" s="25"/>
      <c r="AC4012" s="12"/>
      <c r="AD4012" s="12"/>
      <c r="AK4012" s="12"/>
      <c r="AL4012" s="30"/>
      <c r="AM4012" s="32"/>
      <c r="AQ4012" s="12"/>
      <c r="AR4012" s="12"/>
      <c r="AS4012" s="12"/>
      <c r="AZ4012" s="49"/>
      <c r="BA4012" s="30"/>
      <c r="BB4012" s="12"/>
      <c r="BF4012" s="12"/>
      <c r="BG4012" s="12"/>
      <c r="BH4012" s="12"/>
      <c r="BO4012" s="7"/>
      <c r="BP4012" s="7"/>
      <c r="BQ4012" s="7"/>
      <c r="BU4012" s="7"/>
      <c r="BV4012" s="7"/>
      <c r="BW4012" s="7"/>
      <c r="CD4012" s="7"/>
      <c r="CE4012" s="7"/>
      <c r="CF4012" s="7"/>
      <c r="CJ4012" s="7"/>
      <c r="CK4012" s="7"/>
      <c r="CL4012" s="7"/>
    </row>
    <row r="4013" spans="1:90">
      <c r="A4013" s="11"/>
      <c r="B4013" s="373"/>
      <c r="C4013" s="373"/>
      <c r="D4013" s="373"/>
      <c r="E4013" s="13"/>
      <c r="F4013" s="11"/>
      <c r="G4013" s="25"/>
      <c r="H4013" s="31"/>
      <c r="I4013" s="30"/>
      <c r="M4013" s="25"/>
      <c r="N4013" s="31"/>
      <c r="O4013" s="30"/>
      <c r="V4013" s="12"/>
      <c r="W4013" s="12"/>
      <c r="X4013" s="14"/>
      <c r="AB4013" s="25"/>
      <c r="AC4013" s="12"/>
      <c r="AD4013" s="12"/>
      <c r="AK4013" s="12"/>
      <c r="AL4013" s="30"/>
      <c r="AM4013" s="32"/>
      <c r="AQ4013" s="12"/>
      <c r="AR4013" s="12"/>
      <c r="AS4013" s="12"/>
      <c r="AZ4013" s="49"/>
      <c r="BA4013" s="30"/>
      <c r="BB4013" s="12"/>
      <c r="BF4013" s="12"/>
      <c r="BG4013" s="12"/>
      <c r="BH4013" s="12"/>
      <c r="BO4013" s="7"/>
      <c r="BP4013" s="7"/>
      <c r="BQ4013" s="7"/>
      <c r="BU4013" s="7"/>
      <c r="BV4013" s="7"/>
      <c r="BW4013" s="7"/>
      <c r="CD4013" s="7"/>
      <c r="CE4013" s="7"/>
      <c r="CF4013" s="7"/>
      <c r="CJ4013" s="7"/>
      <c r="CK4013" s="7"/>
      <c r="CL4013" s="7"/>
    </row>
    <row r="4014" spans="1:90">
      <c r="A4014" s="11"/>
      <c r="B4014" s="373"/>
      <c r="C4014" s="373"/>
      <c r="D4014" s="373"/>
      <c r="E4014" s="13"/>
      <c r="F4014" s="11"/>
      <c r="G4014" s="25"/>
      <c r="H4014" s="31"/>
      <c r="I4014" s="30"/>
      <c r="M4014" s="25"/>
      <c r="N4014" s="31"/>
      <c r="O4014" s="30"/>
      <c r="V4014" s="12"/>
      <c r="W4014" s="12"/>
      <c r="X4014" s="14"/>
      <c r="AB4014" s="25"/>
      <c r="AC4014" s="12"/>
      <c r="AD4014" s="12"/>
      <c r="AK4014" s="12"/>
      <c r="AL4014" s="30"/>
      <c r="AM4014" s="32"/>
      <c r="AQ4014" s="12"/>
      <c r="AR4014" s="12"/>
      <c r="AS4014" s="12"/>
      <c r="AZ4014" s="49"/>
      <c r="BA4014" s="30"/>
      <c r="BB4014" s="12"/>
      <c r="BF4014" s="12"/>
      <c r="BG4014" s="12"/>
      <c r="BH4014" s="12"/>
      <c r="BO4014" s="7"/>
      <c r="BP4014" s="7"/>
      <c r="BQ4014" s="7"/>
      <c r="BU4014" s="7"/>
      <c r="BV4014" s="7"/>
      <c r="BW4014" s="7"/>
      <c r="CD4014" s="7"/>
      <c r="CE4014" s="7"/>
      <c r="CF4014" s="7"/>
      <c r="CJ4014" s="7"/>
      <c r="CK4014" s="7"/>
      <c r="CL4014" s="7"/>
    </row>
    <row r="4015" spans="1:90">
      <c r="A4015" s="11"/>
      <c r="B4015" s="373"/>
      <c r="C4015" s="373"/>
      <c r="D4015" s="373"/>
      <c r="E4015" s="13"/>
      <c r="F4015" s="11"/>
      <c r="G4015" s="25"/>
      <c r="H4015" s="31"/>
      <c r="I4015" s="30"/>
      <c r="M4015" s="25"/>
      <c r="N4015" s="31"/>
      <c r="O4015" s="30"/>
      <c r="V4015" s="12"/>
      <c r="W4015" s="12"/>
      <c r="X4015" s="14"/>
      <c r="AB4015" s="25"/>
      <c r="AC4015" s="12"/>
      <c r="AD4015" s="12"/>
      <c r="AK4015" s="12"/>
      <c r="AL4015" s="30"/>
      <c r="AM4015" s="32"/>
      <c r="AQ4015" s="12"/>
      <c r="AR4015" s="12"/>
      <c r="AS4015" s="12"/>
      <c r="AZ4015" s="49"/>
      <c r="BA4015" s="30"/>
      <c r="BB4015" s="12"/>
      <c r="BF4015" s="12"/>
      <c r="BG4015" s="12"/>
      <c r="BH4015" s="12"/>
      <c r="BO4015" s="7"/>
      <c r="BP4015" s="7"/>
      <c r="BQ4015" s="7"/>
      <c r="BU4015" s="7"/>
      <c r="BV4015" s="7"/>
      <c r="BW4015" s="7"/>
      <c r="CD4015" s="7"/>
      <c r="CE4015" s="7"/>
      <c r="CF4015" s="7"/>
      <c r="CJ4015" s="7"/>
      <c r="CK4015" s="7"/>
      <c r="CL4015" s="7"/>
    </row>
    <row r="4016" spans="1:90">
      <c r="A4016" s="11"/>
      <c r="B4016" s="373"/>
      <c r="C4016" s="373"/>
      <c r="D4016" s="373"/>
      <c r="E4016" s="13"/>
      <c r="F4016" s="11"/>
      <c r="G4016" s="25"/>
      <c r="H4016" s="31"/>
      <c r="I4016" s="30"/>
      <c r="M4016" s="25"/>
      <c r="N4016" s="31"/>
      <c r="O4016" s="30"/>
      <c r="V4016" s="12"/>
      <c r="W4016" s="12"/>
      <c r="X4016" s="14"/>
      <c r="AB4016" s="25"/>
      <c r="AC4016" s="12"/>
      <c r="AD4016" s="12"/>
      <c r="AK4016" s="12"/>
      <c r="AL4016" s="30"/>
      <c r="AM4016" s="32"/>
      <c r="AQ4016" s="12"/>
      <c r="AR4016" s="12"/>
      <c r="AS4016" s="12"/>
      <c r="AZ4016" s="49"/>
      <c r="BA4016" s="30"/>
      <c r="BB4016" s="12"/>
      <c r="BF4016" s="12"/>
      <c r="BG4016" s="12"/>
      <c r="BH4016" s="12"/>
      <c r="BO4016" s="7"/>
      <c r="BP4016" s="7"/>
      <c r="BQ4016" s="7"/>
      <c r="BU4016" s="7"/>
      <c r="BV4016" s="7"/>
      <c r="BW4016" s="7"/>
      <c r="CD4016" s="7"/>
      <c r="CE4016" s="7"/>
      <c r="CF4016" s="7"/>
      <c r="CJ4016" s="7"/>
      <c r="CK4016" s="7"/>
      <c r="CL4016" s="7"/>
    </row>
    <row r="4017" spans="1:90">
      <c r="A4017" s="11"/>
      <c r="B4017" s="373"/>
      <c r="C4017" s="373"/>
      <c r="D4017" s="373"/>
      <c r="E4017" s="13"/>
      <c r="F4017" s="11"/>
      <c r="G4017" s="25"/>
      <c r="H4017" s="31"/>
      <c r="I4017" s="30"/>
      <c r="M4017" s="25"/>
      <c r="N4017" s="31"/>
      <c r="O4017" s="30"/>
      <c r="V4017" s="12"/>
      <c r="W4017" s="12"/>
      <c r="X4017" s="14"/>
      <c r="AB4017" s="25"/>
      <c r="AC4017" s="12"/>
      <c r="AD4017" s="12"/>
      <c r="AK4017" s="12"/>
      <c r="AL4017" s="30"/>
      <c r="AM4017" s="32"/>
      <c r="AQ4017" s="12"/>
      <c r="AR4017" s="12"/>
      <c r="AS4017" s="12"/>
      <c r="AZ4017" s="49"/>
      <c r="BA4017" s="30"/>
      <c r="BB4017" s="12"/>
      <c r="BF4017" s="12"/>
      <c r="BG4017" s="12"/>
      <c r="BH4017" s="12"/>
      <c r="BO4017" s="7"/>
      <c r="BP4017" s="7"/>
      <c r="BQ4017" s="7"/>
      <c r="BU4017" s="7"/>
      <c r="BV4017" s="7"/>
      <c r="BW4017" s="7"/>
      <c r="CD4017" s="7"/>
      <c r="CE4017" s="7"/>
      <c r="CF4017" s="7"/>
      <c r="CJ4017" s="7"/>
      <c r="CK4017" s="7"/>
      <c r="CL4017" s="7"/>
    </row>
    <row r="4018" spans="1:90">
      <c r="A4018" s="11"/>
      <c r="B4018" s="373"/>
      <c r="C4018" s="373"/>
      <c r="D4018" s="373"/>
      <c r="E4018" s="13"/>
      <c r="F4018" s="11"/>
      <c r="G4018" s="25"/>
      <c r="H4018" s="31"/>
      <c r="I4018" s="30"/>
      <c r="M4018" s="25"/>
      <c r="N4018" s="31"/>
      <c r="O4018" s="30"/>
      <c r="V4018" s="12"/>
      <c r="W4018" s="12"/>
      <c r="X4018" s="14"/>
      <c r="AB4018" s="25"/>
      <c r="AC4018" s="12"/>
      <c r="AD4018" s="12"/>
      <c r="AK4018" s="12"/>
      <c r="AL4018" s="30"/>
      <c r="AM4018" s="32"/>
      <c r="AQ4018" s="12"/>
      <c r="AR4018" s="12"/>
      <c r="AS4018" s="12"/>
      <c r="AZ4018" s="49"/>
      <c r="BA4018" s="30"/>
      <c r="BB4018" s="12"/>
      <c r="BF4018" s="12"/>
      <c r="BG4018" s="12"/>
      <c r="BH4018" s="12"/>
      <c r="BO4018" s="7"/>
      <c r="BP4018" s="7"/>
      <c r="BQ4018" s="7"/>
      <c r="BU4018" s="7"/>
      <c r="BV4018" s="7"/>
      <c r="BW4018" s="7"/>
      <c r="CD4018" s="7"/>
      <c r="CE4018" s="7"/>
      <c r="CF4018" s="7"/>
      <c r="CJ4018" s="7"/>
      <c r="CK4018" s="7"/>
      <c r="CL4018" s="7"/>
    </row>
    <row r="4019" spans="1:90">
      <c r="A4019" s="11"/>
      <c r="B4019" s="373"/>
      <c r="C4019" s="373"/>
      <c r="D4019" s="373"/>
      <c r="E4019" s="13"/>
      <c r="F4019" s="11"/>
      <c r="G4019" s="25"/>
      <c r="H4019" s="31"/>
      <c r="I4019" s="30"/>
      <c r="M4019" s="25"/>
      <c r="N4019" s="31"/>
      <c r="O4019" s="30"/>
      <c r="V4019" s="12"/>
      <c r="W4019" s="12"/>
      <c r="X4019" s="14"/>
      <c r="AB4019" s="25"/>
      <c r="AC4019" s="12"/>
      <c r="AD4019" s="12"/>
      <c r="AK4019" s="12"/>
      <c r="AL4019" s="30"/>
      <c r="AM4019" s="32"/>
      <c r="AQ4019" s="12"/>
      <c r="AR4019" s="12"/>
      <c r="AS4019" s="12"/>
      <c r="AZ4019" s="49"/>
      <c r="BA4019" s="30"/>
      <c r="BB4019" s="12"/>
      <c r="BF4019" s="12"/>
      <c r="BG4019" s="12"/>
      <c r="BH4019" s="12"/>
      <c r="BO4019" s="7"/>
      <c r="BP4019" s="7"/>
      <c r="BQ4019" s="7"/>
      <c r="BU4019" s="7"/>
      <c r="BV4019" s="7"/>
      <c r="BW4019" s="7"/>
      <c r="CD4019" s="7"/>
      <c r="CE4019" s="7"/>
      <c r="CF4019" s="7"/>
      <c r="CJ4019" s="7"/>
      <c r="CK4019" s="7"/>
      <c r="CL4019" s="7"/>
    </row>
    <row r="4020" spans="1:90">
      <c r="A4020" s="11"/>
      <c r="B4020" s="373"/>
      <c r="C4020" s="373"/>
      <c r="D4020" s="373"/>
      <c r="E4020" s="13"/>
      <c r="F4020" s="11"/>
      <c r="G4020" s="25"/>
      <c r="H4020" s="31"/>
      <c r="I4020" s="30"/>
      <c r="M4020" s="25"/>
      <c r="N4020" s="31"/>
      <c r="O4020" s="30"/>
      <c r="V4020" s="12"/>
      <c r="W4020" s="12"/>
      <c r="X4020" s="14"/>
      <c r="AB4020" s="25"/>
      <c r="AC4020" s="12"/>
      <c r="AD4020" s="12"/>
      <c r="AK4020" s="12"/>
      <c r="AL4020" s="30"/>
      <c r="AM4020" s="32"/>
      <c r="AQ4020" s="12"/>
      <c r="AR4020" s="12"/>
      <c r="AS4020" s="12"/>
      <c r="AZ4020" s="49"/>
      <c r="BA4020" s="30"/>
      <c r="BB4020" s="12"/>
      <c r="BF4020" s="12"/>
      <c r="BG4020" s="12"/>
      <c r="BH4020" s="12"/>
      <c r="BO4020" s="7"/>
      <c r="BP4020" s="7"/>
      <c r="BQ4020" s="7"/>
      <c r="BU4020" s="7"/>
      <c r="BV4020" s="7"/>
      <c r="BW4020" s="7"/>
      <c r="CD4020" s="7"/>
      <c r="CE4020" s="7"/>
      <c r="CF4020" s="7"/>
      <c r="CJ4020" s="7"/>
      <c r="CK4020" s="7"/>
      <c r="CL4020" s="7"/>
    </row>
    <row r="4021" spans="1:90">
      <c r="A4021" s="11"/>
      <c r="B4021" s="373"/>
      <c r="C4021" s="373"/>
      <c r="D4021" s="373"/>
      <c r="E4021" s="13"/>
      <c r="F4021" s="11"/>
      <c r="G4021" s="25"/>
      <c r="H4021" s="31"/>
      <c r="I4021" s="30"/>
      <c r="M4021" s="25"/>
      <c r="N4021" s="31"/>
      <c r="O4021" s="30"/>
      <c r="V4021" s="12"/>
      <c r="W4021" s="12"/>
      <c r="X4021" s="14"/>
      <c r="AB4021" s="25"/>
      <c r="AC4021" s="12"/>
      <c r="AD4021" s="12"/>
      <c r="AK4021" s="12"/>
      <c r="AL4021" s="30"/>
      <c r="AM4021" s="32"/>
      <c r="AQ4021" s="12"/>
      <c r="AR4021" s="12"/>
      <c r="AS4021" s="12"/>
      <c r="AZ4021" s="49"/>
      <c r="BA4021" s="30"/>
      <c r="BB4021" s="12"/>
      <c r="BF4021" s="12"/>
      <c r="BG4021" s="12"/>
      <c r="BH4021" s="12"/>
      <c r="BO4021" s="7"/>
      <c r="BP4021" s="7"/>
      <c r="BQ4021" s="7"/>
      <c r="BU4021" s="7"/>
      <c r="BV4021" s="7"/>
      <c r="BW4021" s="7"/>
      <c r="CD4021" s="7"/>
      <c r="CE4021" s="7"/>
      <c r="CF4021" s="7"/>
      <c r="CJ4021" s="7"/>
      <c r="CK4021" s="7"/>
      <c r="CL4021" s="7"/>
    </row>
    <row r="4022" spans="1:90">
      <c r="A4022" s="11"/>
      <c r="B4022" s="373"/>
      <c r="C4022" s="373"/>
      <c r="D4022" s="373"/>
      <c r="E4022" s="13"/>
      <c r="F4022" s="11"/>
      <c r="G4022" s="25"/>
      <c r="H4022" s="31"/>
      <c r="I4022" s="30"/>
      <c r="M4022" s="25"/>
      <c r="N4022" s="31"/>
      <c r="O4022" s="30"/>
      <c r="V4022" s="12"/>
      <c r="W4022" s="12"/>
      <c r="X4022" s="14"/>
      <c r="AB4022" s="25"/>
      <c r="AC4022" s="12"/>
      <c r="AD4022" s="12"/>
      <c r="AK4022" s="12"/>
      <c r="AL4022" s="30"/>
      <c r="AM4022" s="32"/>
      <c r="AQ4022" s="12"/>
      <c r="AR4022" s="12"/>
      <c r="AS4022" s="12"/>
      <c r="AZ4022" s="49"/>
      <c r="BA4022" s="30"/>
      <c r="BB4022" s="12"/>
      <c r="BF4022" s="12"/>
      <c r="BG4022" s="12"/>
      <c r="BH4022" s="12"/>
      <c r="BO4022" s="7"/>
      <c r="BP4022" s="7"/>
      <c r="BQ4022" s="7"/>
      <c r="BU4022" s="7"/>
      <c r="BV4022" s="7"/>
      <c r="BW4022" s="7"/>
      <c r="CD4022" s="7"/>
      <c r="CE4022" s="7"/>
      <c r="CF4022" s="7"/>
      <c r="CJ4022" s="7"/>
      <c r="CK4022" s="7"/>
      <c r="CL4022" s="7"/>
    </row>
    <row r="4023" spans="1:90">
      <c r="A4023" s="11"/>
      <c r="B4023" s="373"/>
      <c r="C4023" s="373"/>
      <c r="D4023" s="373"/>
      <c r="E4023" s="13"/>
      <c r="F4023" s="11"/>
      <c r="G4023" s="25"/>
      <c r="H4023" s="31"/>
      <c r="I4023" s="30"/>
      <c r="M4023" s="25"/>
      <c r="N4023" s="31"/>
      <c r="O4023" s="30"/>
      <c r="V4023" s="12"/>
      <c r="W4023" s="12"/>
      <c r="X4023" s="14"/>
      <c r="AB4023" s="25"/>
      <c r="AC4023" s="12"/>
      <c r="AD4023" s="12"/>
      <c r="AK4023" s="12"/>
      <c r="AL4023" s="30"/>
      <c r="AM4023" s="32"/>
      <c r="AQ4023" s="12"/>
      <c r="AR4023" s="12"/>
      <c r="AS4023" s="12"/>
      <c r="AZ4023" s="49"/>
      <c r="BA4023" s="30"/>
      <c r="BB4023" s="12"/>
      <c r="BF4023" s="12"/>
      <c r="BG4023" s="12"/>
      <c r="BH4023" s="12"/>
      <c r="BO4023" s="7"/>
      <c r="BP4023" s="7"/>
      <c r="BQ4023" s="7"/>
      <c r="BU4023" s="7"/>
      <c r="BV4023" s="7"/>
      <c r="BW4023" s="7"/>
      <c r="CD4023" s="7"/>
      <c r="CE4023" s="7"/>
      <c r="CF4023" s="7"/>
      <c r="CJ4023" s="7"/>
      <c r="CK4023" s="7"/>
      <c r="CL4023" s="7"/>
    </row>
    <row r="4024" spans="1:90">
      <c r="A4024" s="11"/>
      <c r="B4024" s="373"/>
      <c r="C4024" s="373"/>
      <c r="D4024" s="373"/>
      <c r="E4024" s="13"/>
      <c r="F4024" s="11"/>
      <c r="G4024" s="25"/>
      <c r="H4024" s="31"/>
      <c r="I4024" s="30"/>
      <c r="M4024" s="25"/>
      <c r="N4024" s="31"/>
      <c r="O4024" s="30"/>
      <c r="V4024" s="12"/>
      <c r="W4024" s="12"/>
      <c r="X4024" s="14"/>
      <c r="AB4024" s="25"/>
      <c r="AC4024" s="12"/>
      <c r="AD4024" s="12"/>
      <c r="AK4024" s="12"/>
      <c r="AL4024" s="30"/>
      <c r="AM4024" s="32"/>
      <c r="AQ4024" s="12"/>
      <c r="AR4024" s="12"/>
      <c r="AS4024" s="12"/>
      <c r="AZ4024" s="49"/>
      <c r="BA4024" s="30"/>
      <c r="BB4024" s="12"/>
      <c r="BF4024" s="12"/>
      <c r="BG4024" s="12"/>
      <c r="BH4024" s="12"/>
      <c r="BO4024" s="7"/>
      <c r="BP4024" s="7"/>
      <c r="BQ4024" s="7"/>
      <c r="BU4024" s="7"/>
      <c r="BV4024" s="7"/>
      <c r="BW4024" s="7"/>
      <c r="CD4024" s="7"/>
      <c r="CE4024" s="7"/>
      <c r="CF4024" s="7"/>
      <c r="CJ4024" s="7"/>
      <c r="CK4024" s="7"/>
      <c r="CL4024" s="7"/>
    </row>
    <row r="4025" spans="1:90">
      <c r="A4025" s="11"/>
      <c r="B4025" s="373"/>
      <c r="C4025" s="373"/>
      <c r="D4025" s="373"/>
      <c r="E4025" s="13"/>
      <c r="F4025" s="11"/>
      <c r="G4025" s="25"/>
      <c r="H4025" s="31"/>
      <c r="I4025" s="30"/>
      <c r="M4025" s="25"/>
      <c r="N4025" s="31"/>
      <c r="O4025" s="30"/>
      <c r="V4025" s="12"/>
      <c r="W4025" s="12"/>
      <c r="X4025" s="14"/>
      <c r="AB4025" s="25"/>
      <c r="AC4025" s="12"/>
      <c r="AD4025" s="12"/>
      <c r="AK4025" s="12"/>
      <c r="AL4025" s="30"/>
      <c r="AM4025" s="32"/>
      <c r="AQ4025" s="12"/>
      <c r="AR4025" s="12"/>
      <c r="AS4025" s="12"/>
      <c r="AZ4025" s="49"/>
      <c r="BA4025" s="30"/>
      <c r="BB4025" s="12"/>
      <c r="BF4025" s="12"/>
      <c r="BG4025" s="12"/>
      <c r="BH4025" s="12"/>
      <c r="BO4025" s="7"/>
      <c r="BP4025" s="7"/>
      <c r="BQ4025" s="7"/>
      <c r="BU4025" s="7"/>
      <c r="BV4025" s="7"/>
      <c r="BW4025" s="7"/>
      <c r="CD4025" s="7"/>
      <c r="CE4025" s="7"/>
      <c r="CF4025" s="7"/>
      <c r="CJ4025" s="7"/>
      <c r="CK4025" s="7"/>
      <c r="CL4025" s="7"/>
    </row>
    <row r="4026" spans="1:90">
      <c r="A4026" s="11"/>
      <c r="B4026" s="373"/>
      <c r="C4026" s="373"/>
      <c r="D4026" s="373"/>
      <c r="E4026" s="13"/>
      <c r="F4026" s="11"/>
      <c r="G4026" s="25"/>
      <c r="H4026" s="31"/>
      <c r="I4026" s="30"/>
      <c r="M4026" s="25"/>
      <c r="N4026" s="31"/>
      <c r="O4026" s="30"/>
      <c r="V4026" s="12"/>
      <c r="W4026" s="12"/>
      <c r="X4026" s="14"/>
      <c r="AB4026" s="25"/>
      <c r="AC4026" s="12"/>
      <c r="AD4026" s="12"/>
      <c r="AK4026" s="12"/>
      <c r="AL4026" s="30"/>
      <c r="AM4026" s="32"/>
      <c r="AQ4026" s="12"/>
      <c r="AR4026" s="12"/>
      <c r="AS4026" s="12"/>
      <c r="AZ4026" s="49"/>
      <c r="BA4026" s="30"/>
      <c r="BB4026" s="12"/>
      <c r="BF4026" s="12"/>
      <c r="BG4026" s="12"/>
      <c r="BH4026" s="12"/>
      <c r="BO4026" s="7"/>
      <c r="BP4026" s="7"/>
      <c r="BQ4026" s="7"/>
      <c r="BU4026" s="7"/>
      <c r="BV4026" s="7"/>
      <c r="BW4026" s="7"/>
      <c r="CD4026" s="7"/>
      <c r="CE4026" s="7"/>
      <c r="CF4026" s="7"/>
      <c r="CJ4026" s="7"/>
      <c r="CK4026" s="7"/>
      <c r="CL4026" s="7"/>
    </row>
    <row r="4027" spans="1:90">
      <c r="A4027" s="11"/>
      <c r="B4027" s="373"/>
      <c r="C4027" s="373"/>
      <c r="D4027" s="373"/>
      <c r="E4027" s="13"/>
      <c r="F4027" s="11"/>
      <c r="G4027" s="25"/>
      <c r="H4027" s="31"/>
      <c r="I4027" s="30"/>
      <c r="M4027" s="25"/>
      <c r="N4027" s="31"/>
      <c r="O4027" s="30"/>
      <c r="V4027" s="12"/>
      <c r="W4027" s="12"/>
      <c r="X4027" s="14"/>
      <c r="AB4027" s="25"/>
      <c r="AC4027" s="12"/>
      <c r="AD4027" s="12"/>
      <c r="AK4027" s="12"/>
      <c r="AL4027" s="30"/>
      <c r="AM4027" s="32"/>
      <c r="AQ4027" s="12"/>
      <c r="AR4027" s="12"/>
      <c r="AS4027" s="12"/>
      <c r="AZ4027" s="49"/>
      <c r="BA4027" s="30"/>
      <c r="BB4027" s="12"/>
      <c r="BF4027" s="12"/>
      <c r="BG4027" s="12"/>
      <c r="BH4027" s="12"/>
      <c r="BO4027" s="7"/>
      <c r="BP4027" s="7"/>
      <c r="BQ4027" s="7"/>
      <c r="BU4027" s="7"/>
      <c r="BV4027" s="7"/>
      <c r="BW4027" s="7"/>
      <c r="CD4027" s="7"/>
      <c r="CE4027" s="7"/>
      <c r="CF4027" s="7"/>
      <c r="CJ4027" s="7"/>
      <c r="CK4027" s="7"/>
      <c r="CL4027" s="7"/>
    </row>
    <row r="4028" spans="1:90">
      <c r="A4028" s="11"/>
      <c r="B4028" s="373"/>
      <c r="C4028" s="373"/>
      <c r="D4028" s="373"/>
      <c r="E4028" s="13"/>
      <c r="F4028" s="11"/>
      <c r="G4028" s="25"/>
      <c r="H4028" s="31"/>
      <c r="I4028" s="30"/>
      <c r="M4028" s="25"/>
      <c r="N4028" s="31"/>
      <c r="O4028" s="30"/>
      <c r="V4028" s="12"/>
      <c r="W4028" s="12"/>
      <c r="X4028" s="14"/>
      <c r="AB4028" s="25"/>
      <c r="AC4028" s="12"/>
      <c r="AD4028" s="12"/>
      <c r="AK4028" s="12"/>
      <c r="AL4028" s="30"/>
      <c r="AM4028" s="32"/>
      <c r="AQ4028" s="12"/>
      <c r="AR4028" s="12"/>
      <c r="AS4028" s="12"/>
      <c r="AZ4028" s="49"/>
      <c r="BA4028" s="30"/>
      <c r="BB4028" s="12"/>
      <c r="BF4028" s="12"/>
      <c r="BG4028" s="12"/>
      <c r="BH4028" s="12"/>
      <c r="BO4028" s="7"/>
      <c r="BP4028" s="7"/>
      <c r="BQ4028" s="7"/>
      <c r="BU4028" s="7"/>
      <c r="BV4028" s="7"/>
      <c r="BW4028" s="7"/>
      <c r="CD4028" s="7"/>
      <c r="CE4028" s="7"/>
      <c r="CF4028" s="7"/>
      <c r="CJ4028" s="7"/>
      <c r="CK4028" s="7"/>
      <c r="CL4028" s="7"/>
    </row>
    <row r="4029" spans="1:90">
      <c r="A4029" s="11"/>
      <c r="B4029" s="373"/>
      <c r="C4029" s="373"/>
      <c r="D4029" s="373"/>
      <c r="E4029" s="13"/>
      <c r="F4029" s="11"/>
      <c r="G4029" s="25"/>
      <c r="H4029" s="31"/>
      <c r="I4029" s="30"/>
      <c r="M4029" s="25"/>
      <c r="N4029" s="31"/>
      <c r="O4029" s="30"/>
      <c r="V4029" s="12"/>
      <c r="W4029" s="12"/>
      <c r="X4029" s="14"/>
      <c r="AB4029" s="25"/>
      <c r="AC4029" s="12"/>
      <c r="AD4029" s="12"/>
      <c r="AK4029" s="12"/>
      <c r="AL4029" s="30"/>
      <c r="AM4029" s="32"/>
      <c r="AQ4029" s="12"/>
      <c r="AR4029" s="12"/>
      <c r="AS4029" s="12"/>
      <c r="AZ4029" s="49"/>
      <c r="BA4029" s="30"/>
      <c r="BB4029" s="12"/>
      <c r="BF4029" s="12"/>
      <c r="BG4029" s="12"/>
      <c r="BH4029" s="12"/>
      <c r="BO4029" s="7"/>
      <c r="BP4029" s="7"/>
      <c r="BQ4029" s="7"/>
      <c r="BU4029" s="7"/>
      <c r="BV4029" s="7"/>
      <c r="BW4029" s="7"/>
      <c r="CD4029" s="7"/>
      <c r="CE4029" s="7"/>
      <c r="CF4029" s="7"/>
      <c r="CJ4029" s="7"/>
      <c r="CK4029" s="7"/>
      <c r="CL4029" s="7"/>
    </row>
    <row r="4030" spans="1:90">
      <c r="A4030" s="11"/>
      <c r="B4030" s="373"/>
      <c r="C4030" s="373"/>
      <c r="D4030" s="373"/>
      <c r="E4030" s="13"/>
      <c r="F4030" s="11"/>
      <c r="G4030" s="25"/>
      <c r="H4030" s="31"/>
      <c r="I4030" s="30"/>
      <c r="M4030" s="25"/>
      <c r="N4030" s="31"/>
      <c r="O4030" s="30"/>
      <c r="V4030" s="12"/>
      <c r="W4030" s="12"/>
      <c r="X4030" s="14"/>
      <c r="AB4030" s="25"/>
      <c r="AC4030" s="12"/>
      <c r="AD4030" s="12"/>
      <c r="AK4030" s="12"/>
      <c r="AL4030" s="30"/>
      <c r="AM4030" s="32"/>
      <c r="AQ4030" s="12"/>
      <c r="AR4030" s="12"/>
      <c r="AS4030" s="12"/>
      <c r="AZ4030" s="49"/>
      <c r="BA4030" s="30"/>
      <c r="BB4030" s="12"/>
      <c r="BF4030" s="12"/>
      <c r="BG4030" s="12"/>
      <c r="BH4030" s="12"/>
      <c r="BO4030" s="7"/>
      <c r="BP4030" s="7"/>
      <c r="BQ4030" s="7"/>
      <c r="BU4030" s="7"/>
      <c r="BV4030" s="7"/>
      <c r="BW4030" s="7"/>
      <c r="CD4030" s="7"/>
      <c r="CE4030" s="7"/>
      <c r="CF4030" s="7"/>
      <c r="CJ4030" s="7"/>
      <c r="CK4030" s="7"/>
      <c r="CL4030" s="7"/>
    </row>
    <row r="4031" spans="1:90">
      <c r="A4031" s="11"/>
      <c r="B4031" s="373"/>
      <c r="C4031" s="373"/>
      <c r="D4031" s="373"/>
      <c r="E4031" s="13"/>
      <c r="F4031" s="11"/>
      <c r="G4031" s="25"/>
      <c r="H4031" s="31"/>
      <c r="I4031" s="30"/>
      <c r="M4031" s="25"/>
      <c r="N4031" s="31"/>
      <c r="O4031" s="30"/>
      <c r="V4031" s="12"/>
      <c r="W4031" s="12"/>
      <c r="X4031" s="14"/>
      <c r="AB4031" s="25"/>
      <c r="AC4031" s="12"/>
      <c r="AD4031" s="12"/>
      <c r="AK4031" s="12"/>
      <c r="AL4031" s="30"/>
      <c r="AM4031" s="32"/>
      <c r="AQ4031" s="12"/>
      <c r="AR4031" s="12"/>
      <c r="AS4031" s="12"/>
      <c r="AZ4031" s="49"/>
      <c r="BA4031" s="30"/>
      <c r="BB4031" s="12"/>
      <c r="BF4031" s="12"/>
      <c r="BG4031" s="12"/>
      <c r="BH4031" s="12"/>
      <c r="BO4031" s="7"/>
      <c r="BP4031" s="7"/>
      <c r="BQ4031" s="7"/>
      <c r="BU4031" s="7"/>
      <c r="BV4031" s="7"/>
      <c r="BW4031" s="7"/>
      <c r="CD4031" s="7"/>
      <c r="CE4031" s="7"/>
      <c r="CF4031" s="7"/>
      <c r="CJ4031" s="7"/>
      <c r="CK4031" s="7"/>
      <c r="CL4031" s="7"/>
    </row>
    <row r="4032" spans="1:90">
      <c r="A4032" s="11"/>
      <c r="B4032" s="373"/>
      <c r="C4032" s="373"/>
      <c r="D4032" s="373"/>
      <c r="E4032" s="13"/>
      <c r="F4032" s="11"/>
      <c r="G4032" s="25"/>
      <c r="H4032" s="31"/>
      <c r="I4032" s="30"/>
      <c r="M4032" s="25"/>
      <c r="N4032" s="31"/>
      <c r="O4032" s="30"/>
      <c r="V4032" s="12"/>
      <c r="W4032" s="12"/>
      <c r="X4032" s="14"/>
      <c r="AB4032" s="25"/>
      <c r="AC4032" s="12"/>
      <c r="AD4032" s="12"/>
      <c r="AK4032" s="12"/>
      <c r="AL4032" s="30"/>
      <c r="AM4032" s="32"/>
      <c r="AQ4032" s="12"/>
      <c r="AR4032" s="12"/>
      <c r="AS4032" s="12"/>
      <c r="AZ4032" s="49"/>
      <c r="BA4032" s="30"/>
      <c r="BB4032" s="12"/>
      <c r="BF4032" s="12"/>
      <c r="BG4032" s="12"/>
      <c r="BH4032" s="12"/>
      <c r="BO4032" s="7"/>
      <c r="BP4032" s="7"/>
      <c r="BQ4032" s="7"/>
      <c r="BU4032" s="7"/>
      <c r="BV4032" s="7"/>
      <c r="BW4032" s="7"/>
      <c r="CD4032" s="7"/>
      <c r="CE4032" s="7"/>
      <c r="CF4032" s="7"/>
      <c r="CJ4032" s="7"/>
      <c r="CK4032" s="7"/>
      <c r="CL4032" s="7"/>
    </row>
    <row r="4033" spans="1:90">
      <c r="A4033" s="11"/>
      <c r="B4033" s="373"/>
      <c r="C4033" s="373"/>
      <c r="D4033" s="373"/>
      <c r="E4033" s="13"/>
      <c r="F4033" s="11"/>
      <c r="G4033" s="25"/>
      <c r="H4033" s="31"/>
      <c r="I4033" s="30"/>
      <c r="M4033" s="25"/>
      <c r="N4033" s="31"/>
      <c r="O4033" s="30"/>
      <c r="V4033" s="12"/>
      <c r="W4033" s="12"/>
      <c r="X4033" s="14"/>
      <c r="AB4033" s="25"/>
      <c r="AC4033" s="12"/>
      <c r="AD4033" s="12"/>
      <c r="AK4033" s="12"/>
      <c r="AL4033" s="30"/>
      <c r="AM4033" s="32"/>
      <c r="AQ4033" s="12"/>
      <c r="AR4033" s="12"/>
      <c r="AS4033" s="12"/>
      <c r="AZ4033" s="49"/>
      <c r="BA4033" s="30"/>
      <c r="BB4033" s="12"/>
      <c r="BF4033" s="12"/>
      <c r="BG4033" s="12"/>
      <c r="BH4033" s="12"/>
      <c r="BO4033" s="7"/>
      <c r="BP4033" s="7"/>
      <c r="BQ4033" s="7"/>
      <c r="BU4033" s="7"/>
      <c r="BV4033" s="7"/>
      <c r="BW4033" s="7"/>
      <c r="CD4033" s="7"/>
      <c r="CE4033" s="7"/>
      <c r="CF4033" s="7"/>
      <c r="CJ4033" s="7"/>
      <c r="CK4033" s="7"/>
      <c r="CL4033" s="7"/>
    </row>
    <row r="4034" spans="1:90">
      <c r="A4034" s="11"/>
      <c r="B4034" s="373"/>
      <c r="C4034" s="373"/>
      <c r="D4034" s="373"/>
      <c r="E4034" s="13"/>
      <c r="F4034" s="11"/>
      <c r="G4034" s="25"/>
      <c r="H4034" s="31"/>
      <c r="I4034" s="30"/>
      <c r="M4034" s="25"/>
      <c r="N4034" s="31"/>
      <c r="O4034" s="30"/>
      <c r="V4034" s="12"/>
      <c r="W4034" s="12"/>
      <c r="X4034" s="14"/>
      <c r="AB4034" s="25"/>
      <c r="AC4034" s="12"/>
      <c r="AD4034" s="12"/>
      <c r="AK4034" s="12"/>
      <c r="AL4034" s="30"/>
      <c r="AM4034" s="32"/>
      <c r="AQ4034" s="12"/>
      <c r="AR4034" s="12"/>
      <c r="AS4034" s="12"/>
      <c r="AZ4034" s="49"/>
      <c r="BA4034" s="30"/>
      <c r="BB4034" s="12"/>
      <c r="BF4034" s="12"/>
      <c r="BG4034" s="12"/>
      <c r="BH4034" s="12"/>
      <c r="BO4034" s="7"/>
      <c r="BP4034" s="7"/>
      <c r="BQ4034" s="7"/>
      <c r="BU4034" s="7"/>
      <c r="BV4034" s="7"/>
      <c r="BW4034" s="7"/>
      <c r="CD4034" s="7"/>
      <c r="CE4034" s="7"/>
      <c r="CF4034" s="7"/>
      <c r="CJ4034" s="7"/>
      <c r="CK4034" s="7"/>
      <c r="CL4034" s="7"/>
    </row>
    <row r="4035" spans="1:90">
      <c r="A4035" s="11"/>
      <c r="B4035" s="373"/>
      <c r="C4035" s="373"/>
      <c r="D4035" s="373"/>
      <c r="E4035" s="13"/>
      <c r="F4035" s="11"/>
      <c r="G4035" s="25"/>
      <c r="H4035" s="31"/>
      <c r="I4035" s="30"/>
      <c r="M4035" s="25"/>
      <c r="N4035" s="31"/>
      <c r="O4035" s="30"/>
      <c r="V4035" s="12"/>
      <c r="W4035" s="12"/>
      <c r="X4035" s="14"/>
      <c r="AB4035" s="25"/>
      <c r="AC4035" s="12"/>
      <c r="AD4035" s="12"/>
      <c r="AK4035" s="12"/>
      <c r="AL4035" s="30"/>
      <c r="AM4035" s="32"/>
      <c r="AQ4035" s="12"/>
      <c r="AR4035" s="12"/>
      <c r="AS4035" s="12"/>
      <c r="AZ4035" s="49"/>
      <c r="BA4035" s="30"/>
      <c r="BB4035" s="12"/>
      <c r="BF4035" s="12"/>
      <c r="BG4035" s="12"/>
      <c r="BH4035" s="12"/>
      <c r="BO4035" s="7"/>
      <c r="BP4035" s="7"/>
      <c r="BQ4035" s="7"/>
      <c r="BU4035" s="7"/>
      <c r="BV4035" s="7"/>
      <c r="BW4035" s="7"/>
      <c r="CD4035" s="7"/>
      <c r="CE4035" s="7"/>
      <c r="CF4035" s="7"/>
      <c r="CJ4035" s="7"/>
      <c r="CK4035" s="7"/>
      <c r="CL4035" s="7"/>
    </row>
    <row r="4036" spans="1:90">
      <c r="A4036" s="11"/>
      <c r="B4036" s="373"/>
      <c r="C4036" s="373"/>
      <c r="D4036" s="373"/>
      <c r="E4036" s="13"/>
      <c r="F4036" s="11"/>
      <c r="G4036" s="25"/>
      <c r="H4036" s="31"/>
      <c r="I4036" s="30"/>
      <c r="M4036" s="25"/>
      <c r="N4036" s="31"/>
      <c r="O4036" s="30"/>
      <c r="V4036" s="12"/>
      <c r="W4036" s="12"/>
      <c r="X4036" s="14"/>
      <c r="AB4036" s="25"/>
      <c r="AC4036" s="12"/>
      <c r="AD4036" s="12"/>
      <c r="AK4036" s="12"/>
      <c r="AL4036" s="30"/>
      <c r="AM4036" s="32"/>
      <c r="AQ4036" s="12"/>
      <c r="AR4036" s="12"/>
      <c r="AS4036" s="12"/>
      <c r="AZ4036" s="49"/>
      <c r="BA4036" s="30"/>
      <c r="BB4036" s="12"/>
      <c r="BF4036" s="12"/>
      <c r="BG4036" s="12"/>
      <c r="BH4036" s="12"/>
      <c r="BO4036" s="7"/>
      <c r="BP4036" s="7"/>
      <c r="BQ4036" s="7"/>
      <c r="BU4036" s="7"/>
      <c r="BV4036" s="7"/>
      <c r="BW4036" s="7"/>
      <c r="CD4036" s="7"/>
      <c r="CE4036" s="7"/>
      <c r="CF4036" s="7"/>
      <c r="CJ4036" s="7"/>
      <c r="CK4036" s="7"/>
      <c r="CL4036" s="7"/>
    </row>
    <row r="4037" spans="1:90">
      <c r="A4037" s="11"/>
      <c r="B4037" s="373"/>
      <c r="C4037" s="373"/>
      <c r="D4037" s="373"/>
      <c r="E4037" s="13"/>
      <c r="F4037" s="11"/>
      <c r="G4037" s="25"/>
      <c r="H4037" s="31"/>
      <c r="I4037" s="30"/>
      <c r="M4037" s="25"/>
      <c r="N4037" s="31"/>
      <c r="O4037" s="30"/>
      <c r="V4037" s="12"/>
      <c r="W4037" s="12"/>
      <c r="X4037" s="14"/>
      <c r="AB4037" s="25"/>
      <c r="AC4037" s="12"/>
      <c r="AD4037" s="12"/>
      <c r="AK4037" s="12"/>
      <c r="AL4037" s="30"/>
      <c r="AM4037" s="32"/>
      <c r="AQ4037" s="12"/>
      <c r="AR4037" s="12"/>
      <c r="AS4037" s="12"/>
      <c r="AZ4037" s="49"/>
      <c r="BA4037" s="30"/>
      <c r="BB4037" s="12"/>
      <c r="BF4037" s="12"/>
      <c r="BG4037" s="12"/>
      <c r="BH4037" s="12"/>
      <c r="BO4037" s="7"/>
      <c r="BP4037" s="7"/>
      <c r="BQ4037" s="7"/>
      <c r="BU4037" s="7"/>
      <c r="BV4037" s="7"/>
      <c r="BW4037" s="7"/>
      <c r="CD4037" s="7"/>
      <c r="CE4037" s="7"/>
      <c r="CF4037" s="7"/>
      <c r="CJ4037" s="7"/>
      <c r="CK4037" s="7"/>
      <c r="CL4037" s="7"/>
    </row>
    <row r="4038" spans="1:90">
      <c r="A4038" s="11"/>
      <c r="B4038" s="373"/>
      <c r="C4038" s="373"/>
      <c r="D4038" s="373"/>
      <c r="E4038" s="13"/>
      <c r="F4038" s="11"/>
      <c r="G4038" s="25"/>
      <c r="H4038" s="31"/>
      <c r="I4038" s="30"/>
      <c r="M4038" s="25"/>
      <c r="N4038" s="31"/>
      <c r="O4038" s="30"/>
      <c r="V4038" s="12"/>
      <c r="W4038" s="12"/>
      <c r="X4038" s="14"/>
      <c r="AB4038" s="25"/>
      <c r="AC4038" s="12"/>
      <c r="AD4038" s="12"/>
      <c r="AK4038" s="12"/>
      <c r="AL4038" s="30"/>
      <c r="AM4038" s="32"/>
      <c r="AQ4038" s="12"/>
      <c r="AR4038" s="12"/>
      <c r="AS4038" s="12"/>
      <c r="AZ4038" s="49"/>
      <c r="BA4038" s="30"/>
      <c r="BB4038" s="12"/>
      <c r="BF4038" s="12"/>
      <c r="BG4038" s="12"/>
      <c r="BH4038" s="12"/>
      <c r="BO4038" s="7"/>
      <c r="BP4038" s="7"/>
      <c r="BQ4038" s="7"/>
      <c r="BU4038" s="7"/>
      <c r="BV4038" s="7"/>
      <c r="BW4038" s="7"/>
      <c r="CD4038" s="7"/>
      <c r="CE4038" s="7"/>
      <c r="CF4038" s="7"/>
      <c r="CJ4038" s="7"/>
      <c r="CK4038" s="7"/>
      <c r="CL4038" s="7"/>
    </row>
    <row r="4039" spans="1:90">
      <c r="A4039" s="11"/>
      <c r="B4039" s="373"/>
      <c r="C4039" s="373"/>
      <c r="D4039" s="373"/>
      <c r="E4039" s="13"/>
      <c r="F4039" s="11"/>
      <c r="G4039" s="25"/>
      <c r="H4039" s="31"/>
      <c r="I4039" s="30"/>
      <c r="M4039" s="25"/>
      <c r="N4039" s="31"/>
      <c r="O4039" s="30"/>
      <c r="V4039" s="12"/>
      <c r="W4039" s="12"/>
      <c r="X4039" s="14"/>
      <c r="AB4039" s="25"/>
      <c r="AC4039" s="12"/>
      <c r="AD4039" s="12"/>
      <c r="AK4039" s="12"/>
      <c r="AL4039" s="30"/>
      <c r="AM4039" s="32"/>
      <c r="AQ4039" s="12"/>
      <c r="AR4039" s="12"/>
      <c r="AS4039" s="12"/>
      <c r="AZ4039" s="49"/>
      <c r="BA4039" s="30"/>
      <c r="BB4039" s="12"/>
      <c r="BF4039" s="12"/>
      <c r="BG4039" s="12"/>
      <c r="BH4039" s="12"/>
      <c r="BO4039" s="7"/>
      <c r="BP4039" s="7"/>
      <c r="BQ4039" s="7"/>
      <c r="BU4039" s="7"/>
      <c r="BV4039" s="7"/>
      <c r="BW4039" s="7"/>
      <c r="CD4039" s="7"/>
      <c r="CE4039" s="7"/>
      <c r="CF4039" s="7"/>
      <c r="CJ4039" s="7"/>
      <c r="CK4039" s="7"/>
      <c r="CL4039" s="7"/>
    </row>
    <row r="4040" spans="1:90">
      <c r="A4040" s="11"/>
      <c r="B4040" s="373"/>
      <c r="C4040" s="373"/>
      <c r="D4040" s="373"/>
      <c r="E4040" s="13"/>
      <c r="F4040" s="11"/>
      <c r="G4040" s="25"/>
      <c r="H4040" s="31"/>
      <c r="I4040" s="30"/>
      <c r="M4040" s="25"/>
      <c r="N4040" s="31"/>
      <c r="O4040" s="30"/>
      <c r="V4040" s="12"/>
      <c r="W4040" s="12"/>
      <c r="X4040" s="14"/>
      <c r="AB4040" s="25"/>
      <c r="AC4040" s="12"/>
      <c r="AD4040" s="12"/>
      <c r="AK4040" s="12"/>
      <c r="AL4040" s="30"/>
      <c r="AM4040" s="32"/>
      <c r="AQ4040" s="12"/>
      <c r="AR4040" s="12"/>
      <c r="AS4040" s="12"/>
      <c r="AZ4040" s="49"/>
      <c r="BA4040" s="30"/>
      <c r="BB4040" s="12"/>
      <c r="BF4040" s="12"/>
      <c r="BG4040" s="12"/>
      <c r="BH4040" s="12"/>
      <c r="BO4040" s="7"/>
      <c r="BP4040" s="7"/>
      <c r="BQ4040" s="7"/>
      <c r="BU4040" s="7"/>
      <c r="BV4040" s="7"/>
      <c r="BW4040" s="7"/>
      <c r="CD4040" s="7"/>
      <c r="CE4040" s="7"/>
      <c r="CF4040" s="7"/>
      <c r="CJ4040" s="7"/>
      <c r="CK4040" s="7"/>
      <c r="CL4040" s="7"/>
    </row>
    <row r="4041" spans="1:90">
      <c r="A4041" s="11"/>
      <c r="B4041" s="373"/>
      <c r="C4041" s="373"/>
      <c r="D4041" s="373"/>
      <c r="E4041" s="13"/>
      <c r="F4041" s="11"/>
      <c r="G4041" s="25"/>
      <c r="H4041" s="31"/>
      <c r="I4041" s="30"/>
      <c r="M4041" s="25"/>
      <c r="N4041" s="31"/>
      <c r="O4041" s="30"/>
      <c r="V4041" s="12"/>
      <c r="W4041" s="12"/>
      <c r="X4041" s="14"/>
      <c r="AB4041" s="25"/>
      <c r="AC4041" s="12"/>
      <c r="AD4041" s="12"/>
      <c r="AK4041" s="12"/>
      <c r="AL4041" s="30"/>
      <c r="AM4041" s="32"/>
      <c r="AQ4041" s="12"/>
      <c r="AR4041" s="12"/>
      <c r="AS4041" s="12"/>
      <c r="AZ4041" s="49"/>
      <c r="BA4041" s="30"/>
      <c r="BB4041" s="12"/>
      <c r="BF4041" s="12"/>
      <c r="BG4041" s="12"/>
      <c r="BH4041" s="12"/>
      <c r="BO4041" s="7"/>
      <c r="BP4041" s="7"/>
      <c r="BQ4041" s="7"/>
      <c r="BU4041" s="7"/>
      <c r="BV4041" s="7"/>
      <c r="BW4041" s="7"/>
      <c r="CD4041" s="7"/>
      <c r="CE4041" s="7"/>
      <c r="CF4041" s="7"/>
      <c r="CJ4041" s="7"/>
      <c r="CK4041" s="7"/>
      <c r="CL4041" s="7"/>
    </row>
    <row r="4042" spans="1:90">
      <c r="A4042" s="11"/>
      <c r="B4042" s="373"/>
      <c r="C4042" s="373"/>
      <c r="D4042" s="373"/>
      <c r="E4042" s="13"/>
      <c r="F4042" s="11"/>
      <c r="G4042" s="25"/>
      <c r="H4042" s="31"/>
      <c r="I4042" s="30"/>
      <c r="M4042" s="25"/>
      <c r="N4042" s="31"/>
      <c r="O4042" s="30"/>
      <c r="V4042" s="12"/>
      <c r="W4042" s="12"/>
      <c r="X4042" s="14"/>
      <c r="AB4042" s="25"/>
      <c r="AC4042" s="12"/>
      <c r="AD4042" s="12"/>
      <c r="AK4042" s="12"/>
      <c r="AL4042" s="30"/>
      <c r="AM4042" s="32"/>
      <c r="AQ4042" s="12"/>
      <c r="AR4042" s="12"/>
      <c r="AS4042" s="12"/>
      <c r="AZ4042" s="49"/>
      <c r="BA4042" s="30"/>
      <c r="BB4042" s="12"/>
      <c r="BF4042" s="12"/>
      <c r="BG4042" s="12"/>
      <c r="BH4042" s="12"/>
      <c r="BO4042" s="7"/>
      <c r="BP4042" s="7"/>
      <c r="BQ4042" s="7"/>
      <c r="BU4042" s="7"/>
      <c r="BV4042" s="7"/>
      <c r="BW4042" s="7"/>
      <c r="CD4042" s="7"/>
      <c r="CE4042" s="7"/>
      <c r="CF4042" s="7"/>
      <c r="CJ4042" s="7"/>
      <c r="CK4042" s="7"/>
      <c r="CL4042" s="7"/>
    </row>
    <row r="4043" spans="1:90">
      <c r="A4043" s="11"/>
      <c r="B4043" s="373"/>
      <c r="C4043" s="373"/>
      <c r="D4043" s="373"/>
      <c r="E4043" s="13"/>
      <c r="F4043" s="11"/>
      <c r="G4043" s="25"/>
      <c r="H4043" s="31"/>
      <c r="I4043" s="30"/>
      <c r="M4043" s="25"/>
      <c r="N4043" s="31"/>
      <c r="O4043" s="30"/>
      <c r="V4043" s="12"/>
      <c r="W4043" s="12"/>
      <c r="X4043" s="14"/>
      <c r="AB4043" s="25"/>
      <c r="AC4043" s="12"/>
      <c r="AD4043" s="12"/>
      <c r="AK4043" s="12"/>
      <c r="AL4043" s="30"/>
      <c r="AM4043" s="32"/>
      <c r="AQ4043" s="12"/>
      <c r="AR4043" s="12"/>
      <c r="AS4043" s="12"/>
      <c r="AZ4043" s="49"/>
      <c r="BA4043" s="30"/>
      <c r="BB4043" s="12"/>
      <c r="BF4043" s="12"/>
      <c r="BG4043" s="12"/>
      <c r="BH4043" s="12"/>
      <c r="BO4043" s="7"/>
      <c r="BP4043" s="7"/>
      <c r="BQ4043" s="7"/>
      <c r="BU4043" s="7"/>
      <c r="BV4043" s="7"/>
      <c r="BW4043" s="7"/>
      <c r="CD4043" s="7"/>
      <c r="CE4043" s="7"/>
      <c r="CF4043" s="7"/>
      <c r="CJ4043" s="7"/>
      <c r="CK4043" s="7"/>
      <c r="CL4043" s="7"/>
    </row>
    <row r="4044" spans="1:90">
      <c r="A4044" s="11"/>
      <c r="B4044" s="373"/>
      <c r="C4044" s="373"/>
      <c r="D4044" s="373"/>
      <c r="E4044" s="13"/>
      <c r="F4044" s="11"/>
      <c r="G4044" s="25"/>
      <c r="H4044" s="31"/>
      <c r="I4044" s="30"/>
      <c r="M4044" s="25"/>
      <c r="N4044" s="31"/>
      <c r="O4044" s="30"/>
      <c r="V4044" s="12"/>
      <c r="W4044" s="12"/>
      <c r="X4044" s="14"/>
      <c r="AB4044" s="25"/>
      <c r="AC4044" s="12"/>
      <c r="AD4044" s="12"/>
      <c r="AK4044" s="12"/>
      <c r="AL4044" s="30"/>
      <c r="AM4044" s="32"/>
      <c r="AQ4044" s="12"/>
      <c r="AR4044" s="12"/>
      <c r="AS4044" s="12"/>
      <c r="AZ4044" s="49"/>
      <c r="BA4044" s="30"/>
      <c r="BB4044" s="12"/>
      <c r="BF4044" s="12"/>
      <c r="BG4044" s="12"/>
      <c r="BH4044" s="12"/>
      <c r="BO4044" s="7"/>
      <c r="BP4044" s="7"/>
      <c r="BQ4044" s="7"/>
      <c r="BU4044" s="7"/>
      <c r="BV4044" s="7"/>
      <c r="BW4044" s="7"/>
      <c r="CD4044" s="7"/>
      <c r="CE4044" s="7"/>
      <c r="CF4044" s="7"/>
      <c r="CJ4044" s="7"/>
      <c r="CK4044" s="7"/>
      <c r="CL4044" s="7"/>
    </row>
    <row r="4045" spans="1:90">
      <c r="A4045" s="11"/>
      <c r="B4045" s="373"/>
      <c r="C4045" s="373"/>
      <c r="D4045" s="373"/>
      <c r="E4045" s="13"/>
      <c r="F4045" s="11"/>
      <c r="G4045" s="25"/>
      <c r="H4045" s="31"/>
      <c r="I4045" s="30"/>
      <c r="M4045" s="25"/>
      <c r="N4045" s="31"/>
      <c r="O4045" s="30"/>
      <c r="V4045" s="12"/>
      <c r="W4045" s="12"/>
      <c r="X4045" s="14"/>
      <c r="AB4045" s="25"/>
      <c r="AC4045" s="12"/>
      <c r="AD4045" s="12"/>
      <c r="AK4045" s="12"/>
      <c r="AL4045" s="30"/>
      <c r="AM4045" s="32"/>
      <c r="AQ4045" s="12"/>
      <c r="AR4045" s="12"/>
      <c r="AS4045" s="12"/>
      <c r="AZ4045" s="49"/>
      <c r="BA4045" s="30"/>
      <c r="BB4045" s="12"/>
      <c r="BF4045" s="12"/>
      <c r="BG4045" s="12"/>
      <c r="BH4045" s="12"/>
      <c r="BO4045" s="7"/>
      <c r="BP4045" s="7"/>
      <c r="BQ4045" s="7"/>
      <c r="BU4045" s="7"/>
      <c r="BV4045" s="7"/>
      <c r="BW4045" s="7"/>
      <c r="CD4045" s="7"/>
      <c r="CE4045" s="7"/>
      <c r="CF4045" s="7"/>
      <c r="CJ4045" s="7"/>
      <c r="CK4045" s="7"/>
      <c r="CL4045" s="7"/>
    </row>
    <row r="4046" spans="1:90">
      <c r="A4046" s="11"/>
      <c r="B4046" s="373"/>
      <c r="C4046" s="373"/>
      <c r="D4046" s="373"/>
      <c r="E4046" s="13"/>
      <c r="F4046" s="11"/>
      <c r="G4046" s="25"/>
      <c r="H4046" s="31"/>
      <c r="I4046" s="30"/>
      <c r="M4046" s="25"/>
      <c r="N4046" s="31"/>
      <c r="O4046" s="30"/>
      <c r="V4046" s="12"/>
      <c r="W4046" s="12"/>
      <c r="X4046" s="14"/>
      <c r="AB4046" s="25"/>
      <c r="AC4046" s="12"/>
      <c r="AD4046" s="12"/>
      <c r="AK4046" s="12"/>
      <c r="AL4046" s="30"/>
      <c r="AM4046" s="32"/>
      <c r="AQ4046" s="12"/>
      <c r="AR4046" s="12"/>
      <c r="AS4046" s="12"/>
      <c r="AZ4046" s="49"/>
      <c r="BA4046" s="30"/>
      <c r="BB4046" s="12"/>
      <c r="BF4046" s="12"/>
      <c r="BG4046" s="12"/>
      <c r="BH4046" s="12"/>
      <c r="BO4046" s="7"/>
      <c r="BP4046" s="7"/>
      <c r="BQ4046" s="7"/>
      <c r="BU4046" s="7"/>
      <c r="BV4046" s="7"/>
      <c r="BW4046" s="7"/>
      <c r="CD4046" s="7"/>
      <c r="CE4046" s="7"/>
      <c r="CF4046" s="7"/>
      <c r="CJ4046" s="7"/>
      <c r="CK4046" s="7"/>
      <c r="CL4046" s="7"/>
    </row>
    <row r="4047" spans="1:90">
      <c r="A4047" s="11"/>
      <c r="B4047" s="373"/>
      <c r="C4047" s="373"/>
      <c r="D4047" s="373"/>
      <c r="E4047" s="13"/>
      <c r="F4047" s="11"/>
      <c r="G4047" s="25"/>
      <c r="H4047" s="31"/>
      <c r="I4047" s="30"/>
      <c r="M4047" s="25"/>
      <c r="N4047" s="31"/>
      <c r="O4047" s="30"/>
      <c r="V4047" s="12"/>
      <c r="W4047" s="12"/>
      <c r="X4047" s="14"/>
      <c r="AB4047" s="25"/>
      <c r="AC4047" s="12"/>
      <c r="AD4047" s="12"/>
      <c r="AK4047" s="12"/>
      <c r="AL4047" s="30"/>
      <c r="AM4047" s="32"/>
      <c r="AQ4047" s="12"/>
      <c r="AR4047" s="12"/>
      <c r="AS4047" s="12"/>
      <c r="AZ4047" s="49"/>
      <c r="BA4047" s="30"/>
      <c r="BB4047" s="12"/>
      <c r="BF4047" s="12"/>
      <c r="BG4047" s="12"/>
      <c r="BH4047" s="12"/>
      <c r="BO4047" s="7"/>
      <c r="BP4047" s="7"/>
      <c r="BQ4047" s="7"/>
      <c r="BU4047" s="7"/>
      <c r="BV4047" s="7"/>
      <c r="BW4047" s="7"/>
      <c r="CD4047" s="7"/>
      <c r="CE4047" s="7"/>
      <c r="CF4047" s="7"/>
      <c r="CJ4047" s="7"/>
      <c r="CK4047" s="7"/>
      <c r="CL4047" s="7"/>
    </row>
    <row r="4048" spans="1:90">
      <c r="A4048" s="11"/>
      <c r="B4048" s="373"/>
      <c r="C4048" s="373"/>
      <c r="D4048" s="373"/>
      <c r="E4048" s="13"/>
      <c r="F4048" s="11"/>
      <c r="G4048" s="25"/>
      <c r="H4048" s="31"/>
      <c r="I4048" s="30"/>
      <c r="M4048" s="25"/>
      <c r="N4048" s="31"/>
      <c r="O4048" s="30"/>
      <c r="V4048" s="12"/>
      <c r="W4048" s="12"/>
      <c r="X4048" s="14"/>
      <c r="AB4048" s="25"/>
      <c r="AC4048" s="12"/>
      <c r="AD4048" s="12"/>
      <c r="AK4048" s="12"/>
      <c r="AL4048" s="30"/>
      <c r="AM4048" s="32"/>
      <c r="AQ4048" s="12"/>
      <c r="AR4048" s="12"/>
      <c r="AS4048" s="12"/>
      <c r="AZ4048" s="49"/>
      <c r="BA4048" s="30"/>
      <c r="BB4048" s="12"/>
      <c r="BF4048" s="12"/>
      <c r="BG4048" s="12"/>
      <c r="BH4048" s="12"/>
      <c r="BO4048" s="7"/>
      <c r="BP4048" s="7"/>
      <c r="BQ4048" s="7"/>
      <c r="BU4048" s="7"/>
      <c r="BV4048" s="7"/>
      <c r="BW4048" s="7"/>
      <c r="CD4048" s="7"/>
      <c r="CE4048" s="7"/>
      <c r="CF4048" s="7"/>
      <c r="CJ4048" s="7"/>
      <c r="CK4048" s="7"/>
      <c r="CL4048" s="7"/>
    </row>
    <row r="4049" spans="1:90">
      <c r="A4049" s="11"/>
      <c r="B4049" s="373"/>
      <c r="C4049" s="373"/>
      <c r="D4049" s="373"/>
      <c r="E4049" s="13"/>
      <c r="F4049" s="11"/>
      <c r="G4049" s="25"/>
      <c r="H4049" s="31"/>
      <c r="I4049" s="30"/>
      <c r="M4049" s="25"/>
      <c r="N4049" s="31"/>
      <c r="O4049" s="30"/>
      <c r="V4049" s="12"/>
      <c r="W4049" s="12"/>
      <c r="X4049" s="14"/>
      <c r="AB4049" s="25"/>
      <c r="AC4049" s="12"/>
      <c r="AD4049" s="12"/>
      <c r="AK4049" s="12"/>
      <c r="AL4049" s="30"/>
      <c r="AM4049" s="32"/>
      <c r="AQ4049" s="12"/>
      <c r="AR4049" s="12"/>
      <c r="AS4049" s="12"/>
      <c r="AZ4049" s="49"/>
      <c r="BA4049" s="30"/>
      <c r="BB4049" s="12"/>
      <c r="BF4049" s="12"/>
      <c r="BG4049" s="12"/>
      <c r="BH4049" s="12"/>
      <c r="BO4049" s="7"/>
      <c r="BP4049" s="7"/>
      <c r="BQ4049" s="7"/>
      <c r="BU4049" s="7"/>
      <c r="BV4049" s="7"/>
      <c r="BW4049" s="7"/>
      <c r="CD4049" s="7"/>
      <c r="CE4049" s="7"/>
      <c r="CF4049" s="7"/>
      <c r="CJ4049" s="7"/>
      <c r="CK4049" s="7"/>
      <c r="CL4049" s="7"/>
    </row>
    <row r="4050" spans="1:90">
      <c r="A4050" s="11"/>
      <c r="B4050" s="373"/>
      <c r="C4050" s="373"/>
      <c r="D4050" s="373"/>
      <c r="E4050" s="13"/>
      <c r="F4050" s="11"/>
      <c r="G4050" s="25"/>
      <c r="H4050" s="31"/>
      <c r="I4050" s="30"/>
      <c r="M4050" s="25"/>
      <c r="N4050" s="31"/>
      <c r="O4050" s="30"/>
      <c r="V4050" s="12"/>
      <c r="W4050" s="12"/>
      <c r="X4050" s="14"/>
      <c r="AB4050" s="25"/>
      <c r="AC4050" s="12"/>
      <c r="AD4050" s="12"/>
      <c r="AK4050" s="12"/>
      <c r="AL4050" s="30"/>
      <c r="AM4050" s="32"/>
      <c r="AQ4050" s="12"/>
      <c r="AR4050" s="12"/>
      <c r="AS4050" s="12"/>
      <c r="AZ4050" s="49"/>
      <c r="BA4050" s="30"/>
      <c r="BB4050" s="12"/>
      <c r="BF4050" s="12"/>
      <c r="BG4050" s="12"/>
      <c r="BH4050" s="12"/>
      <c r="BO4050" s="7"/>
      <c r="BP4050" s="7"/>
      <c r="BQ4050" s="7"/>
      <c r="BU4050" s="7"/>
      <c r="BV4050" s="7"/>
      <c r="BW4050" s="7"/>
      <c r="CD4050" s="7"/>
      <c r="CE4050" s="7"/>
      <c r="CF4050" s="7"/>
      <c r="CJ4050" s="7"/>
      <c r="CK4050" s="7"/>
      <c r="CL4050" s="7"/>
    </row>
    <row r="4051" spans="1:90">
      <c r="A4051" s="11"/>
      <c r="B4051" s="373"/>
      <c r="C4051" s="373"/>
      <c r="D4051" s="373"/>
      <c r="E4051" s="13"/>
      <c r="F4051" s="11"/>
      <c r="G4051" s="25"/>
      <c r="H4051" s="31"/>
      <c r="I4051" s="30"/>
      <c r="M4051" s="25"/>
      <c r="N4051" s="31"/>
      <c r="O4051" s="30"/>
      <c r="V4051" s="12"/>
      <c r="W4051" s="12"/>
      <c r="X4051" s="14"/>
      <c r="AB4051" s="25"/>
      <c r="AC4051" s="12"/>
      <c r="AD4051" s="12"/>
      <c r="AK4051" s="12"/>
      <c r="AL4051" s="30"/>
      <c r="AM4051" s="32"/>
      <c r="AQ4051" s="12"/>
      <c r="AR4051" s="12"/>
      <c r="AS4051" s="12"/>
      <c r="AZ4051" s="49"/>
      <c r="BA4051" s="30"/>
      <c r="BB4051" s="12"/>
      <c r="BF4051" s="12"/>
      <c r="BG4051" s="12"/>
      <c r="BH4051" s="12"/>
      <c r="BO4051" s="7"/>
      <c r="BP4051" s="7"/>
      <c r="BQ4051" s="7"/>
      <c r="BU4051" s="7"/>
      <c r="BV4051" s="7"/>
      <c r="BW4051" s="7"/>
      <c r="CD4051" s="7"/>
      <c r="CE4051" s="7"/>
      <c r="CF4051" s="7"/>
      <c r="CJ4051" s="7"/>
      <c r="CK4051" s="7"/>
      <c r="CL4051" s="7"/>
    </row>
    <row r="4052" spans="1:90">
      <c r="A4052" s="11"/>
      <c r="B4052" s="373"/>
      <c r="C4052" s="373"/>
      <c r="D4052" s="373"/>
      <c r="E4052" s="13"/>
      <c r="F4052" s="11"/>
      <c r="G4052" s="25"/>
      <c r="H4052" s="31"/>
      <c r="I4052" s="30"/>
      <c r="M4052" s="25"/>
      <c r="N4052" s="31"/>
      <c r="O4052" s="30"/>
      <c r="V4052" s="12"/>
      <c r="W4052" s="12"/>
      <c r="X4052" s="14"/>
      <c r="AB4052" s="25"/>
      <c r="AC4052" s="12"/>
      <c r="AD4052" s="12"/>
      <c r="AK4052" s="12"/>
      <c r="AL4052" s="30"/>
      <c r="AM4052" s="32"/>
      <c r="AQ4052" s="12"/>
      <c r="AR4052" s="12"/>
      <c r="AS4052" s="12"/>
      <c r="AZ4052" s="49"/>
      <c r="BA4052" s="30"/>
      <c r="BB4052" s="12"/>
      <c r="BF4052" s="12"/>
      <c r="BG4052" s="12"/>
      <c r="BH4052" s="12"/>
      <c r="BO4052" s="7"/>
      <c r="BP4052" s="7"/>
      <c r="BQ4052" s="7"/>
      <c r="BU4052" s="7"/>
      <c r="BV4052" s="7"/>
      <c r="BW4052" s="7"/>
      <c r="CD4052" s="7"/>
      <c r="CE4052" s="7"/>
      <c r="CF4052" s="7"/>
      <c r="CJ4052" s="7"/>
      <c r="CK4052" s="7"/>
      <c r="CL4052" s="7"/>
    </row>
    <row r="4053" spans="1:90">
      <c r="A4053" s="11"/>
      <c r="B4053" s="373"/>
      <c r="C4053" s="373"/>
      <c r="D4053" s="373"/>
      <c r="E4053" s="13"/>
      <c r="F4053" s="11"/>
      <c r="G4053" s="25"/>
      <c r="H4053" s="31"/>
      <c r="I4053" s="30"/>
      <c r="M4053" s="25"/>
      <c r="N4053" s="31"/>
      <c r="O4053" s="30"/>
      <c r="V4053" s="12"/>
      <c r="W4053" s="12"/>
      <c r="X4053" s="14"/>
      <c r="AB4053" s="25"/>
      <c r="AC4053" s="12"/>
      <c r="AD4053" s="12"/>
      <c r="AK4053" s="12"/>
      <c r="AL4053" s="30"/>
      <c r="AM4053" s="32"/>
      <c r="AQ4053" s="12"/>
      <c r="AR4053" s="12"/>
      <c r="AS4053" s="12"/>
      <c r="AZ4053" s="49"/>
      <c r="BA4053" s="30"/>
      <c r="BB4053" s="12"/>
      <c r="BF4053" s="12"/>
      <c r="BG4053" s="12"/>
      <c r="BH4053" s="12"/>
      <c r="BO4053" s="7"/>
      <c r="BP4053" s="7"/>
      <c r="BQ4053" s="7"/>
      <c r="BU4053" s="7"/>
      <c r="BV4053" s="7"/>
      <c r="BW4053" s="7"/>
      <c r="CD4053" s="7"/>
      <c r="CE4053" s="7"/>
      <c r="CF4053" s="7"/>
      <c r="CJ4053" s="7"/>
      <c r="CK4053" s="7"/>
      <c r="CL4053" s="7"/>
    </row>
    <row r="4054" spans="1:90">
      <c r="A4054" s="11"/>
      <c r="B4054" s="373"/>
      <c r="C4054" s="373"/>
      <c r="D4054" s="373"/>
      <c r="E4054" s="13"/>
      <c r="F4054" s="11"/>
      <c r="G4054" s="25"/>
      <c r="H4054" s="31"/>
      <c r="I4054" s="30"/>
      <c r="M4054" s="25"/>
      <c r="N4054" s="31"/>
      <c r="O4054" s="30"/>
      <c r="V4054" s="12"/>
      <c r="W4054" s="12"/>
      <c r="X4054" s="14"/>
      <c r="AB4054" s="25"/>
      <c r="AC4054" s="12"/>
      <c r="AD4054" s="12"/>
      <c r="AK4054" s="12"/>
      <c r="AL4054" s="30"/>
      <c r="AM4054" s="32"/>
      <c r="AQ4054" s="12"/>
      <c r="AR4054" s="12"/>
      <c r="AS4054" s="12"/>
      <c r="AZ4054" s="49"/>
      <c r="BA4054" s="30"/>
      <c r="BB4054" s="12"/>
      <c r="BF4054" s="12"/>
      <c r="BG4054" s="12"/>
      <c r="BH4054" s="12"/>
      <c r="BO4054" s="7"/>
      <c r="BP4054" s="7"/>
      <c r="BQ4054" s="7"/>
      <c r="BU4054" s="7"/>
      <c r="BV4054" s="7"/>
      <c r="BW4054" s="7"/>
      <c r="CD4054" s="7"/>
      <c r="CE4054" s="7"/>
      <c r="CF4054" s="7"/>
      <c r="CJ4054" s="7"/>
      <c r="CK4054" s="7"/>
      <c r="CL4054" s="7"/>
    </row>
    <row r="4055" spans="1:90">
      <c r="A4055" s="11"/>
      <c r="B4055" s="373"/>
      <c r="C4055" s="373"/>
      <c r="D4055" s="373"/>
      <c r="E4055" s="13"/>
      <c r="F4055" s="11"/>
      <c r="G4055" s="25"/>
      <c r="H4055" s="31"/>
      <c r="I4055" s="30"/>
      <c r="M4055" s="25"/>
      <c r="N4055" s="31"/>
      <c r="O4055" s="30"/>
      <c r="V4055" s="12"/>
      <c r="W4055" s="12"/>
      <c r="X4055" s="14"/>
      <c r="AB4055" s="25"/>
      <c r="AC4055" s="12"/>
      <c r="AD4055" s="12"/>
      <c r="AK4055" s="12"/>
      <c r="AL4055" s="30"/>
      <c r="AM4055" s="32"/>
      <c r="AQ4055" s="12"/>
      <c r="AR4055" s="12"/>
      <c r="AS4055" s="12"/>
      <c r="AZ4055" s="49"/>
      <c r="BA4055" s="30"/>
      <c r="BB4055" s="12"/>
      <c r="BF4055" s="12"/>
      <c r="BG4055" s="12"/>
      <c r="BH4055" s="12"/>
      <c r="BO4055" s="7"/>
      <c r="BP4055" s="7"/>
      <c r="BQ4055" s="7"/>
      <c r="BU4055" s="7"/>
      <c r="BV4055" s="7"/>
      <c r="BW4055" s="7"/>
      <c r="CD4055" s="7"/>
      <c r="CE4055" s="7"/>
      <c r="CF4055" s="7"/>
      <c r="CJ4055" s="7"/>
      <c r="CK4055" s="7"/>
      <c r="CL4055" s="7"/>
    </row>
    <row r="4056" spans="1:90">
      <c r="A4056" s="11"/>
      <c r="B4056" s="373"/>
      <c r="C4056" s="373"/>
      <c r="D4056" s="373"/>
      <c r="E4056" s="13"/>
      <c r="F4056" s="11"/>
      <c r="G4056" s="25"/>
      <c r="H4056" s="31"/>
      <c r="I4056" s="30"/>
      <c r="M4056" s="25"/>
      <c r="N4056" s="31"/>
      <c r="O4056" s="30"/>
      <c r="V4056" s="12"/>
      <c r="W4056" s="12"/>
      <c r="X4056" s="14"/>
      <c r="AB4056" s="25"/>
      <c r="AC4056" s="12"/>
      <c r="AD4056" s="12"/>
      <c r="AK4056" s="12"/>
      <c r="AL4056" s="30"/>
      <c r="AM4056" s="32"/>
      <c r="AQ4056" s="12"/>
      <c r="AR4056" s="12"/>
      <c r="AS4056" s="12"/>
      <c r="AZ4056" s="49"/>
      <c r="BA4056" s="30"/>
      <c r="BB4056" s="12"/>
      <c r="BF4056" s="12"/>
      <c r="BG4056" s="12"/>
      <c r="BH4056" s="12"/>
      <c r="BO4056" s="7"/>
      <c r="BP4056" s="7"/>
      <c r="BQ4056" s="7"/>
      <c r="BU4056" s="7"/>
      <c r="BV4056" s="7"/>
      <c r="BW4056" s="7"/>
      <c r="CD4056" s="7"/>
      <c r="CE4056" s="7"/>
      <c r="CF4056" s="7"/>
      <c r="CJ4056" s="7"/>
      <c r="CK4056" s="7"/>
      <c r="CL4056" s="7"/>
    </row>
    <row r="4057" spans="1:90">
      <c r="A4057" s="11"/>
      <c r="B4057" s="373"/>
      <c r="C4057" s="373"/>
      <c r="D4057" s="373"/>
      <c r="E4057" s="13"/>
      <c r="F4057" s="11"/>
      <c r="G4057" s="25"/>
      <c r="H4057" s="31"/>
      <c r="I4057" s="30"/>
      <c r="M4057" s="25"/>
      <c r="N4057" s="31"/>
      <c r="O4057" s="30"/>
      <c r="V4057" s="12"/>
      <c r="W4057" s="12"/>
      <c r="X4057" s="14"/>
      <c r="AB4057" s="25"/>
      <c r="AC4057" s="12"/>
      <c r="AD4057" s="12"/>
      <c r="AK4057" s="12"/>
      <c r="AL4057" s="30"/>
      <c r="AM4057" s="32"/>
      <c r="AQ4057" s="12"/>
      <c r="AR4057" s="12"/>
      <c r="AS4057" s="12"/>
      <c r="AZ4057" s="49"/>
      <c r="BA4057" s="30"/>
      <c r="BB4057" s="12"/>
      <c r="BF4057" s="12"/>
      <c r="BG4057" s="12"/>
      <c r="BH4057" s="12"/>
      <c r="BO4057" s="7"/>
      <c r="BP4057" s="7"/>
      <c r="BQ4057" s="7"/>
      <c r="BU4057" s="7"/>
      <c r="BV4057" s="7"/>
      <c r="BW4057" s="7"/>
      <c r="CD4057" s="7"/>
      <c r="CE4057" s="7"/>
      <c r="CF4057" s="7"/>
      <c r="CJ4057" s="7"/>
      <c r="CK4057" s="7"/>
      <c r="CL4057" s="7"/>
    </row>
    <row r="4058" spans="1:90">
      <c r="A4058" s="11"/>
      <c r="B4058" s="373"/>
      <c r="C4058" s="373"/>
      <c r="D4058" s="373"/>
      <c r="E4058" s="13"/>
      <c r="F4058" s="11"/>
      <c r="G4058" s="25"/>
      <c r="H4058" s="31"/>
      <c r="I4058" s="30"/>
      <c r="M4058" s="25"/>
      <c r="N4058" s="31"/>
      <c r="O4058" s="30"/>
      <c r="V4058" s="12"/>
      <c r="W4058" s="12"/>
      <c r="X4058" s="14"/>
      <c r="AB4058" s="25"/>
      <c r="AC4058" s="12"/>
      <c r="AD4058" s="12"/>
      <c r="AK4058" s="12"/>
      <c r="AL4058" s="30"/>
      <c r="AM4058" s="32"/>
      <c r="AQ4058" s="12"/>
      <c r="AR4058" s="12"/>
      <c r="AS4058" s="12"/>
      <c r="AZ4058" s="49"/>
      <c r="BA4058" s="30"/>
      <c r="BB4058" s="12"/>
      <c r="BF4058" s="12"/>
      <c r="BG4058" s="12"/>
      <c r="BH4058" s="12"/>
      <c r="BO4058" s="7"/>
      <c r="BP4058" s="7"/>
      <c r="BQ4058" s="7"/>
      <c r="BU4058" s="7"/>
      <c r="BV4058" s="7"/>
      <c r="BW4058" s="7"/>
      <c r="CD4058" s="7"/>
      <c r="CE4058" s="7"/>
      <c r="CF4058" s="7"/>
      <c r="CJ4058" s="7"/>
      <c r="CK4058" s="7"/>
      <c r="CL4058" s="7"/>
    </row>
    <row r="4059" spans="1:90">
      <c r="A4059" s="11"/>
      <c r="B4059" s="373"/>
      <c r="C4059" s="373"/>
      <c r="D4059" s="373"/>
      <c r="E4059" s="13"/>
      <c r="F4059" s="11"/>
      <c r="G4059" s="25"/>
      <c r="H4059" s="31"/>
      <c r="I4059" s="30"/>
      <c r="M4059" s="25"/>
      <c r="N4059" s="31"/>
      <c r="O4059" s="30"/>
      <c r="V4059" s="12"/>
      <c r="W4059" s="12"/>
      <c r="X4059" s="14"/>
      <c r="AB4059" s="25"/>
      <c r="AC4059" s="12"/>
      <c r="AD4059" s="12"/>
      <c r="AK4059" s="12"/>
      <c r="AL4059" s="30"/>
      <c r="AM4059" s="32"/>
      <c r="AQ4059" s="12"/>
      <c r="AR4059" s="12"/>
      <c r="AS4059" s="12"/>
      <c r="AZ4059" s="49"/>
      <c r="BA4059" s="30"/>
      <c r="BB4059" s="12"/>
      <c r="BF4059" s="12"/>
      <c r="BG4059" s="12"/>
      <c r="BH4059" s="12"/>
      <c r="BO4059" s="7"/>
      <c r="BP4059" s="7"/>
      <c r="BQ4059" s="7"/>
      <c r="BU4059" s="7"/>
      <c r="BV4059" s="7"/>
      <c r="BW4059" s="7"/>
      <c r="CD4059" s="7"/>
      <c r="CE4059" s="7"/>
      <c r="CF4059" s="7"/>
      <c r="CJ4059" s="7"/>
      <c r="CK4059" s="7"/>
      <c r="CL4059" s="7"/>
    </row>
    <row r="4060" spans="1:90">
      <c r="A4060" s="11"/>
      <c r="B4060" s="373"/>
      <c r="C4060" s="373"/>
      <c r="D4060" s="373"/>
      <c r="E4060" s="13"/>
      <c r="F4060" s="11"/>
      <c r="G4060" s="25"/>
      <c r="H4060" s="31"/>
      <c r="I4060" s="30"/>
      <c r="M4060" s="25"/>
      <c r="N4060" s="31"/>
      <c r="O4060" s="30"/>
      <c r="V4060" s="12"/>
      <c r="W4060" s="12"/>
      <c r="X4060" s="14"/>
      <c r="AB4060" s="25"/>
      <c r="AC4060" s="12"/>
      <c r="AD4060" s="12"/>
      <c r="AK4060" s="12"/>
      <c r="AL4060" s="30"/>
      <c r="AM4060" s="32"/>
      <c r="AQ4060" s="12"/>
      <c r="AR4060" s="12"/>
      <c r="AS4060" s="12"/>
      <c r="AZ4060" s="49"/>
      <c r="BA4060" s="30"/>
      <c r="BB4060" s="12"/>
      <c r="BF4060" s="12"/>
      <c r="BG4060" s="12"/>
      <c r="BH4060" s="12"/>
      <c r="BO4060" s="7"/>
      <c r="BP4060" s="7"/>
      <c r="BQ4060" s="7"/>
      <c r="BU4060" s="7"/>
      <c r="BV4060" s="7"/>
      <c r="BW4060" s="7"/>
      <c r="CD4060" s="7"/>
      <c r="CE4060" s="7"/>
      <c r="CF4060" s="7"/>
      <c r="CJ4060" s="7"/>
      <c r="CK4060" s="7"/>
      <c r="CL4060" s="7"/>
    </row>
    <row r="4061" spans="1:90">
      <c r="A4061" s="11"/>
      <c r="B4061" s="373"/>
      <c r="C4061" s="373"/>
      <c r="D4061" s="373"/>
      <c r="E4061" s="13"/>
      <c r="F4061" s="11"/>
      <c r="G4061" s="25"/>
      <c r="H4061" s="31"/>
      <c r="I4061" s="30"/>
      <c r="M4061" s="25"/>
      <c r="N4061" s="31"/>
      <c r="O4061" s="30"/>
      <c r="V4061" s="12"/>
      <c r="W4061" s="12"/>
      <c r="X4061" s="14"/>
      <c r="AB4061" s="25"/>
      <c r="AC4061" s="12"/>
      <c r="AD4061" s="12"/>
      <c r="AK4061" s="12"/>
      <c r="AL4061" s="30"/>
      <c r="AM4061" s="32"/>
      <c r="AQ4061" s="12"/>
      <c r="AR4061" s="12"/>
      <c r="AS4061" s="12"/>
      <c r="AZ4061" s="49"/>
      <c r="BA4061" s="30"/>
      <c r="BB4061" s="12"/>
      <c r="BF4061" s="12"/>
      <c r="BG4061" s="12"/>
      <c r="BH4061" s="12"/>
      <c r="BO4061" s="7"/>
      <c r="BP4061" s="7"/>
      <c r="BQ4061" s="7"/>
      <c r="BU4061" s="7"/>
      <c r="BV4061" s="7"/>
      <c r="BW4061" s="7"/>
      <c r="CD4061" s="7"/>
      <c r="CE4061" s="7"/>
      <c r="CF4061" s="7"/>
      <c r="CJ4061" s="7"/>
      <c r="CK4061" s="7"/>
      <c r="CL4061" s="7"/>
    </row>
    <row r="4062" spans="1:90">
      <c r="A4062" s="11"/>
      <c r="B4062" s="373"/>
      <c r="C4062" s="373"/>
      <c r="D4062" s="373"/>
      <c r="E4062" s="13"/>
      <c r="F4062" s="11"/>
      <c r="G4062" s="25"/>
      <c r="H4062" s="31"/>
      <c r="I4062" s="30"/>
      <c r="M4062" s="25"/>
      <c r="N4062" s="31"/>
      <c r="O4062" s="30"/>
      <c r="V4062" s="12"/>
      <c r="W4062" s="12"/>
      <c r="X4062" s="14"/>
      <c r="AB4062" s="25"/>
      <c r="AC4062" s="12"/>
      <c r="AD4062" s="12"/>
      <c r="AK4062" s="12"/>
      <c r="AL4062" s="30"/>
      <c r="AM4062" s="32"/>
      <c r="AQ4062" s="12"/>
      <c r="AR4062" s="12"/>
      <c r="AS4062" s="12"/>
      <c r="AZ4062" s="49"/>
      <c r="BA4062" s="30"/>
      <c r="BB4062" s="12"/>
      <c r="BF4062" s="12"/>
      <c r="BG4062" s="12"/>
      <c r="BH4062" s="12"/>
      <c r="BO4062" s="7"/>
      <c r="BP4062" s="7"/>
      <c r="BQ4062" s="7"/>
      <c r="BU4062" s="7"/>
      <c r="BV4062" s="7"/>
      <c r="BW4062" s="7"/>
      <c r="CD4062" s="7"/>
      <c r="CE4062" s="7"/>
      <c r="CF4062" s="7"/>
      <c r="CJ4062" s="7"/>
      <c r="CK4062" s="7"/>
      <c r="CL4062" s="7"/>
    </row>
    <row r="4063" spans="1:90">
      <c r="A4063" s="11"/>
      <c r="B4063" s="373"/>
      <c r="C4063" s="373"/>
      <c r="D4063" s="373"/>
      <c r="E4063" s="13"/>
      <c r="F4063" s="11"/>
      <c r="G4063" s="25"/>
      <c r="H4063" s="31"/>
      <c r="I4063" s="30"/>
      <c r="M4063" s="25"/>
      <c r="N4063" s="31"/>
      <c r="O4063" s="30"/>
      <c r="V4063" s="12"/>
      <c r="W4063" s="12"/>
      <c r="X4063" s="14"/>
      <c r="AB4063" s="25"/>
      <c r="AC4063" s="12"/>
      <c r="AD4063" s="12"/>
      <c r="AK4063" s="12"/>
      <c r="AL4063" s="30"/>
      <c r="AM4063" s="32"/>
      <c r="AQ4063" s="12"/>
      <c r="AR4063" s="12"/>
      <c r="AS4063" s="12"/>
      <c r="AZ4063" s="49"/>
      <c r="BA4063" s="30"/>
      <c r="BB4063" s="12"/>
      <c r="BF4063" s="12"/>
      <c r="BG4063" s="12"/>
      <c r="BH4063" s="12"/>
      <c r="BO4063" s="7"/>
      <c r="BP4063" s="7"/>
      <c r="BQ4063" s="7"/>
      <c r="BU4063" s="7"/>
      <c r="BV4063" s="7"/>
      <c r="BW4063" s="7"/>
      <c r="CD4063" s="7"/>
      <c r="CE4063" s="7"/>
      <c r="CF4063" s="7"/>
      <c r="CJ4063" s="7"/>
      <c r="CK4063" s="7"/>
      <c r="CL4063" s="7"/>
    </row>
    <row r="4064" spans="1:90">
      <c r="A4064" s="11"/>
      <c r="B4064" s="373"/>
      <c r="C4064" s="373"/>
      <c r="D4064" s="373"/>
      <c r="E4064" s="13"/>
      <c r="F4064" s="11"/>
      <c r="G4064" s="25"/>
      <c r="H4064" s="31"/>
      <c r="I4064" s="30"/>
      <c r="M4064" s="25"/>
      <c r="N4064" s="31"/>
      <c r="O4064" s="30"/>
      <c r="V4064" s="12"/>
      <c r="W4064" s="12"/>
      <c r="X4064" s="14"/>
      <c r="AB4064" s="25"/>
      <c r="AC4064" s="12"/>
      <c r="AD4064" s="12"/>
      <c r="AK4064" s="12"/>
      <c r="AL4064" s="30"/>
      <c r="AM4064" s="32"/>
      <c r="AQ4064" s="12"/>
      <c r="AR4064" s="12"/>
      <c r="AS4064" s="12"/>
      <c r="AZ4064" s="49"/>
      <c r="BA4064" s="30"/>
      <c r="BB4064" s="12"/>
      <c r="BF4064" s="12"/>
      <c r="BG4064" s="12"/>
      <c r="BH4064" s="12"/>
      <c r="BO4064" s="7"/>
      <c r="BP4064" s="7"/>
      <c r="BQ4064" s="7"/>
      <c r="BU4064" s="7"/>
      <c r="BV4064" s="7"/>
      <c r="BW4064" s="7"/>
      <c r="CD4064" s="7"/>
      <c r="CE4064" s="7"/>
      <c r="CF4064" s="7"/>
      <c r="CJ4064" s="7"/>
      <c r="CK4064" s="7"/>
      <c r="CL4064" s="7"/>
    </row>
    <row r="4065" spans="1:90">
      <c r="A4065" s="11"/>
      <c r="B4065" s="373"/>
      <c r="C4065" s="373"/>
      <c r="D4065" s="373"/>
      <c r="E4065" s="13"/>
      <c r="F4065" s="11"/>
      <c r="G4065" s="25"/>
      <c r="H4065" s="31"/>
      <c r="I4065" s="30"/>
      <c r="M4065" s="25"/>
      <c r="N4065" s="31"/>
      <c r="O4065" s="30"/>
      <c r="V4065" s="12"/>
      <c r="W4065" s="12"/>
      <c r="X4065" s="14"/>
      <c r="AB4065" s="25"/>
      <c r="AC4065" s="12"/>
      <c r="AD4065" s="12"/>
      <c r="AK4065" s="12"/>
      <c r="AL4065" s="30"/>
      <c r="AM4065" s="32"/>
      <c r="AQ4065" s="12"/>
      <c r="AR4065" s="12"/>
      <c r="AS4065" s="12"/>
      <c r="AZ4065" s="49"/>
      <c r="BA4065" s="30"/>
      <c r="BB4065" s="12"/>
      <c r="BF4065" s="12"/>
      <c r="BG4065" s="12"/>
      <c r="BH4065" s="12"/>
      <c r="BO4065" s="7"/>
      <c r="BP4065" s="7"/>
      <c r="BQ4065" s="7"/>
      <c r="BU4065" s="7"/>
      <c r="BV4065" s="7"/>
      <c r="BW4065" s="7"/>
      <c r="CD4065" s="7"/>
      <c r="CE4065" s="7"/>
      <c r="CF4065" s="7"/>
      <c r="CJ4065" s="7"/>
      <c r="CK4065" s="7"/>
      <c r="CL4065" s="7"/>
    </row>
    <row r="4066" spans="1:90">
      <c r="A4066" s="11"/>
      <c r="B4066" s="373"/>
      <c r="C4066" s="373"/>
      <c r="D4066" s="373"/>
      <c r="E4066" s="13"/>
      <c r="F4066" s="11"/>
      <c r="G4066" s="25"/>
      <c r="H4066" s="31"/>
      <c r="I4066" s="30"/>
      <c r="M4066" s="25"/>
      <c r="N4066" s="31"/>
      <c r="O4066" s="30"/>
      <c r="V4066" s="12"/>
      <c r="W4066" s="12"/>
      <c r="X4066" s="14"/>
      <c r="AB4066" s="25"/>
      <c r="AC4066" s="12"/>
      <c r="AD4066" s="12"/>
      <c r="AK4066" s="12"/>
      <c r="AL4066" s="30"/>
      <c r="AM4066" s="32"/>
      <c r="AQ4066" s="12"/>
      <c r="AR4066" s="12"/>
      <c r="AS4066" s="12"/>
      <c r="AZ4066" s="49"/>
      <c r="BA4066" s="30"/>
      <c r="BB4066" s="12"/>
      <c r="BF4066" s="12"/>
      <c r="BG4066" s="12"/>
      <c r="BH4066" s="12"/>
      <c r="BO4066" s="7"/>
      <c r="BP4066" s="7"/>
      <c r="BQ4066" s="7"/>
      <c r="BU4066" s="7"/>
      <c r="BV4066" s="7"/>
      <c r="BW4066" s="7"/>
      <c r="CD4066" s="7"/>
      <c r="CE4066" s="7"/>
      <c r="CF4066" s="7"/>
      <c r="CJ4066" s="7"/>
      <c r="CK4066" s="7"/>
      <c r="CL4066" s="7"/>
    </row>
    <row r="4067" spans="1:90">
      <c r="A4067" s="11"/>
      <c r="B4067" s="373"/>
      <c r="C4067" s="373"/>
      <c r="D4067" s="373"/>
      <c r="E4067" s="13"/>
      <c r="F4067" s="11"/>
      <c r="G4067" s="25"/>
      <c r="H4067" s="31"/>
      <c r="I4067" s="30"/>
      <c r="M4067" s="25"/>
      <c r="N4067" s="31"/>
      <c r="O4067" s="30"/>
      <c r="V4067" s="12"/>
      <c r="W4067" s="12"/>
      <c r="X4067" s="14"/>
      <c r="AB4067" s="25"/>
      <c r="AC4067" s="12"/>
      <c r="AD4067" s="12"/>
      <c r="AK4067" s="12"/>
      <c r="AL4067" s="30"/>
      <c r="AM4067" s="32"/>
      <c r="AQ4067" s="12"/>
      <c r="AR4067" s="12"/>
      <c r="AS4067" s="12"/>
      <c r="AZ4067" s="49"/>
      <c r="BA4067" s="30"/>
      <c r="BB4067" s="12"/>
      <c r="BF4067" s="12"/>
      <c r="BG4067" s="12"/>
      <c r="BH4067" s="12"/>
      <c r="BO4067" s="7"/>
      <c r="BP4067" s="7"/>
      <c r="BQ4067" s="7"/>
      <c r="BU4067" s="7"/>
      <c r="BV4067" s="7"/>
      <c r="BW4067" s="7"/>
      <c r="CD4067" s="7"/>
      <c r="CE4067" s="7"/>
      <c r="CF4067" s="7"/>
      <c r="CJ4067" s="7"/>
      <c r="CK4067" s="7"/>
      <c r="CL4067" s="7"/>
    </row>
    <row r="4068" spans="1:90">
      <c r="A4068" s="11"/>
      <c r="B4068" s="373"/>
      <c r="C4068" s="373"/>
      <c r="D4068" s="373"/>
      <c r="E4068" s="13"/>
      <c r="F4068" s="11"/>
      <c r="G4068" s="25"/>
      <c r="H4068" s="31"/>
      <c r="I4068" s="30"/>
      <c r="M4068" s="25"/>
      <c r="N4068" s="31"/>
      <c r="O4068" s="30"/>
      <c r="V4068" s="12"/>
      <c r="W4068" s="12"/>
      <c r="X4068" s="14"/>
      <c r="AB4068" s="25"/>
      <c r="AC4068" s="12"/>
      <c r="AD4068" s="12"/>
      <c r="AK4068" s="12"/>
      <c r="AL4068" s="30"/>
      <c r="AM4068" s="32"/>
      <c r="AQ4068" s="12"/>
      <c r="AR4068" s="12"/>
      <c r="AS4068" s="12"/>
      <c r="AZ4068" s="49"/>
      <c r="BA4068" s="30"/>
      <c r="BB4068" s="12"/>
      <c r="BF4068" s="12"/>
      <c r="BG4068" s="12"/>
      <c r="BH4068" s="12"/>
      <c r="BO4068" s="7"/>
      <c r="BP4068" s="7"/>
      <c r="BQ4068" s="7"/>
      <c r="BU4068" s="7"/>
      <c r="BV4068" s="7"/>
      <c r="BW4068" s="7"/>
      <c r="CD4068" s="7"/>
      <c r="CE4068" s="7"/>
      <c r="CF4068" s="7"/>
      <c r="CJ4068" s="7"/>
      <c r="CK4068" s="7"/>
      <c r="CL4068" s="7"/>
    </row>
    <row r="4069" spans="1:90">
      <c r="A4069" s="11"/>
      <c r="B4069" s="373"/>
      <c r="C4069" s="373"/>
      <c r="D4069" s="373"/>
      <c r="E4069" s="13"/>
      <c r="F4069" s="11"/>
      <c r="G4069" s="25"/>
      <c r="H4069" s="31"/>
      <c r="I4069" s="30"/>
      <c r="M4069" s="25"/>
      <c r="N4069" s="31"/>
      <c r="O4069" s="30"/>
      <c r="V4069" s="12"/>
      <c r="W4069" s="12"/>
      <c r="X4069" s="14"/>
      <c r="AB4069" s="25"/>
      <c r="AC4069" s="12"/>
      <c r="AD4069" s="12"/>
      <c r="AK4069" s="12"/>
      <c r="AL4069" s="30"/>
      <c r="AM4069" s="32"/>
      <c r="AQ4069" s="12"/>
      <c r="AR4069" s="12"/>
      <c r="AS4069" s="12"/>
      <c r="AZ4069" s="49"/>
      <c r="BA4069" s="30"/>
      <c r="BB4069" s="12"/>
      <c r="BF4069" s="12"/>
      <c r="BG4069" s="12"/>
      <c r="BH4069" s="12"/>
      <c r="BO4069" s="7"/>
      <c r="BP4069" s="7"/>
      <c r="BQ4069" s="7"/>
      <c r="BU4069" s="7"/>
      <c r="BV4069" s="7"/>
      <c r="BW4069" s="7"/>
      <c r="CD4069" s="7"/>
      <c r="CE4069" s="7"/>
      <c r="CF4069" s="7"/>
      <c r="CJ4069" s="7"/>
      <c r="CK4069" s="7"/>
      <c r="CL4069" s="7"/>
    </row>
    <row r="4070" spans="1:90">
      <c r="A4070" s="11"/>
      <c r="B4070" s="373"/>
      <c r="C4070" s="373"/>
      <c r="D4070" s="373"/>
      <c r="E4070" s="13"/>
      <c r="F4070" s="11"/>
      <c r="G4070" s="25"/>
      <c r="H4070" s="31"/>
      <c r="I4070" s="30"/>
      <c r="M4070" s="25"/>
      <c r="N4070" s="31"/>
      <c r="O4070" s="30"/>
      <c r="V4070" s="12"/>
      <c r="W4070" s="12"/>
      <c r="X4070" s="14"/>
      <c r="AB4070" s="25"/>
      <c r="AC4070" s="12"/>
      <c r="AD4070" s="12"/>
      <c r="AK4070" s="12"/>
      <c r="AL4070" s="30"/>
      <c r="AM4070" s="32"/>
      <c r="AQ4070" s="12"/>
      <c r="AR4070" s="12"/>
      <c r="AS4070" s="12"/>
      <c r="AZ4070" s="49"/>
      <c r="BA4070" s="30"/>
      <c r="BB4070" s="12"/>
      <c r="BF4070" s="12"/>
      <c r="BG4070" s="12"/>
      <c r="BH4070" s="12"/>
      <c r="BO4070" s="7"/>
      <c r="BP4070" s="7"/>
      <c r="BQ4070" s="7"/>
      <c r="BU4070" s="7"/>
      <c r="BV4070" s="7"/>
      <c r="BW4070" s="7"/>
      <c r="CD4070" s="7"/>
      <c r="CE4070" s="7"/>
      <c r="CF4070" s="7"/>
      <c r="CJ4070" s="7"/>
      <c r="CK4070" s="7"/>
      <c r="CL4070" s="7"/>
    </row>
    <row r="4071" spans="1:90">
      <c r="A4071" s="11"/>
      <c r="B4071" s="373"/>
      <c r="C4071" s="373"/>
      <c r="D4071" s="373"/>
      <c r="E4071" s="13"/>
      <c r="F4071" s="11"/>
      <c r="G4071" s="25"/>
      <c r="H4071" s="31"/>
      <c r="I4071" s="30"/>
      <c r="M4071" s="25"/>
      <c r="N4071" s="31"/>
      <c r="O4071" s="30"/>
      <c r="V4071" s="12"/>
      <c r="W4071" s="12"/>
      <c r="X4071" s="14"/>
      <c r="AB4071" s="25"/>
      <c r="AC4071" s="12"/>
      <c r="AD4071" s="12"/>
      <c r="AK4071" s="12"/>
      <c r="AL4071" s="30"/>
      <c r="AM4071" s="32"/>
      <c r="AQ4071" s="12"/>
      <c r="AR4071" s="12"/>
      <c r="AS4071" s="12"/>
      <c r="AZ4071" s="49"/>
      <c r="BA4071" s="30"/>
      <c r="BB4071" s="12"/>
      <c r="BF4071" s="12"/>
      <c r="BG4071" s="12"/>
      <c r="BH4071" s="12"/>
      <c r="BO4071" s="7"/>
      <c r="BP4071" s="7"/>
      <c r="BQ4071" s="7"/>
      <c r="BU4071" s="7"/>
      <c r="BV4071" s="7"/>
      <c r="BW4071" s="7"/>
      <c r="CD4071" s="7"/>
      <c r="CE4071" s="7"/>
      <c r="CF4071" s="7"/>
      <c r="CJ4071" s="7"/>
      <c r="CK4071" s="7"/>
      <c r="CL4071" s="7"/>
    </row>
    <row r="4072" spans="1:90">
      <c r="A4072" s="11"/>
      <c r="B4072" s="373"/>
      <c r="C4072" s="373"/>
      <c r="D4072" s="373"/>
      <c r="E4072" s="13"/>
      <c r="F4072" s="11"/>
      <c r="G4072" s="25"/>
      <c r="H4072" s="31"/>
      <c r="I4072" s="30"/>
      <c r="M4072" s="25"/>
      <c r="N4072" s="31"/>
      <c r="O4072" s="30"/>
      <c r="V4072" s="12"/>
      <c r="W4072" s="12"/>
      <c r="X4072" s="14"/>
      <c r="AB4072" s="25"/>
      <c r="AC4072" s="12"/>
      <c r="AD4072" s="12"/>
      <c r="AK4072" s="12"/>
      <c r="AL4072" s="30"/>
      <c r="AM4072" s="32"/>
      <c r="AQ4072" s="12"/>
      <c r="AR4072" s="12"/>
      <c r="AS4072" s="12"/>
      <c r="AZ4072" s="49"/>
      <c r="BA4072" s="30"/>
      <c r="BB4072" s="12"/>
      <c r="BF4072" s="12"/>
      <c r="BG4072" s="12"/>
      <c r="BH4072" s="12"/>
      <c r="BO4072" s="7"/>
      <c r="BP4072" s="7"/>
      <c r="BQ4072" s="7"/>
      <c r="BU4072" s="7"/>
      <c r="BV4072" s="7"/>
      <c r="BW4072" s="7"/>
      <c r="CD4072" s="7"/>
      <c r="CE4072" s="7"/>
      <c r="CF4072" s="7"/>
      <c r="CJ4072" s="7"/>
      <c r="CK4072" s="7"/>
      <c r="CL4072" s="7"/>
    </row>
    <row r="4073" spans="1:90">
      <c r="A4073" s="11"/>
      <c r="B4073" s="373"/>
      <c r="C4073" s="373"/>
      <c r="D4073" s="373"/>
      <c r="E4073" s="13"/>
      <c r="F4073" s="11"/>
      <c r="G4073" s="25"/>
      <c r="H4073" s="31"/>
      <c r="I4073" s="30"/>
      <c r="M4073" s="25"/>
      <c r="N4073" s="31"/>
      <c r="O4073" s="30"/>
      <c r="V4073" s="12"/>
      <c r="W4073" s="12"/>
      <c r="X4073" s="14"/>
      <c r="AB4073" s="25"/>
      <c r="AC4073" s="12"/>
      <c r="AD4073" s="12"/>
      <c r="AK4073" s="12"/>
      <c r="AL4073" s="30"/>
      <c r="AM4073" s="32"/>
      <c r="AQ4073" s="12"/>
      <c r="AR4073" s="12"/>
      <c r="AS4073" s="12"/>
      <c r="AZ4073" s="49"/>
      <c r="BA4073" s="30"/>
      <c r="BB4073" s="12"/>
      <c r="BF4073" s="12"/>
      <c r="BG4073" s="12"/>
      <c r="BH4073" s="12"/>
      <c r="BO4073" s="7"/>
      <c r="BP4073" s="7"/>
      <c r="BQ4073" s="7"/>
      <c r="BU4073" s="7"/>
      <c r="BV4073" s="7"/>
      <c r="BW4073" s="7"/>
      <c r="CD4073" s="7"/>
      <c r="CE4073" s="7"/>
      <c r="CF4073" s="7"/>
      <c r="CJ4073" s="7"/>
      <c r="CK4073" s="7"/>
      <c r="CL4073" s="7"/>
    </row>
    <row r="4074" spans="1:90">
      <c r="A4074" s="11"/>
      <c r="B4074" s="373"/>
      <c r="C4074" s="373"/>
      <c r="D4074" s="373"/>
      <c r="E4074" s="13"/>
      <c r="F4074" s="11"/>
      <c r="G4074" s="25"/>
      <c r="H4074" s="31"/>
      <c r="I4074" s="30"/>
      <c r="M4074" s="25"/>
      <c r="N4074" s="31"/>
      <c r="O4074" s="30"/>
      <c r="V4074" s="12"/>
      <c r="W4074" s="12"/>
      <c r="X4074" s="14"/>
      <c r="AB4074" s="25"/>
      <c r="AC4074" s="12"/>
      <c r="AD4074" s="12"/>
      <c r="AK4074" s="12"/>
      <c r="AL4074" s="30"/>
      <c r="AM4074" s="32"/>
      <c r="AQ4074" s="12"/>
      <c r="AR4074" s="12"/>
      <c r="AS4074" s="12"/>
      <c r="AZ4074" s="49"/>
      <c r="BA4074" s="30"/>
      <c r="BB4074" s="12"/>
      <c r="BF4074" s="12"/>
      <c r="BG4074" s="12"/>
      <c r="BH4074" s="12"/>
      <c r="BO4074" s="7"/>
      <c r="BP4074" s="7"/>
      <c r="BQ4074" s="7"/>
      <c r="BU4074" s="7"/>
      <c r="BV4074" s="7"/>
      <c r="BW4074" s="7"/>
      <c r="CD4074" s="7"/>
      <c r="CE4074" s="7"/>
      <c r="CF4074" s="7"/>
      <c r="CJ4074" s="7"/>
      <c r="CK4074" s="7"/>
      <c r="CL4074" s="7"/>
    </row>
    <row r="4075" spans="1:90">
      <c r="A4075" s="11"/>
      <c r="B4075" s="373"/>
      <c r="C4075" s="373"/>
      <c r="D4075" s="373"/>
      <c r="E4075" s="13"/>
      <c r="F4075" s="11"/>
      <c r="G4075" s="25"/>
      <c r="H4075" s="31"/>
      <c r="I4075" s="30"/>
      <c r="M4075" s="25"/>
      <c r="N4075" s="31"/>
      <c r="O4075" s="30"/>
      <c r="V4075" s="12"/>
      <c r="W4075" s="12"/>
      <c r="X4075" s="14"/>
      <c r="AB4075" s="25"/>
      <c r="AC4075" s="12"/>
      <c r="AD4075" s="12"/>
      <c r="AK4075" s="12"/>
      <c r="AL4075" s="30"/>
      <c r="AM4075" s="32"/>
      <c r="AQ4075" s="12"/>
      <c r="AR4075" s="12"/>
      <c r="AS4075" s="12"/>
      <c r="AZ4075" s="49"/>
      <c r="BA4075" s="30"/>
      <c r="BB4075" s="12"/>
      <c r="BF4075" s="12"/>
      <c r="BG4075" s="12"/>
      <c r="BH4075" s="12"/>
      <c r="BO4075" s="7"/>
      <c r="BP4075" s="7"/>
      <c r="BQ4075" s="7"/>
      <c r="BU4075" s="7"/>
      <c r="BV4075" s="7"/>
      <c r="BW4075" s="7"/>
      <c r="CD4075" s="7"/>
      <c r="CE4075" s="7"/>
      <c r="CF4075" s="7"/>
      <c r="CJ4075" s="7"/>
      <c r="CK4075" s="7"/>
      <c r="CL4075" s="7"/>
    </row>
    <row r="4076" spans="1:90">
      <c r="A4076" s="11"/>
      <c r="B4076" s="373"/>
      <c r="C4076" s="373"/>
      <c r="D4076" s="373"/>
      <c r="E4076" s="13"/>
      <c r="F4076" s="11"/>
      <c r="G4076" s="25"/>
      <c r="H4076" s="31"/>
      <c r="I4076" s="30"/>
      <c r="M4076" s="25"/>
      <c r="N4076" s="31"/>
      <c r="O4076" s="30"/>
      <c r="V4076" s="12"/>
      <c r="W4076" s="12"/>
      <c r="X4076" s="14"/>
      <c r="AB4076" s="25"/>
      <c r="AC4076" s="12"/>
      <c r="AD4076" s="12"/>
      <c r="AK4076" s="12"/>
      <c r="AL4076" s="30"/>
      <c r="AM4076" s="32"/>
      <c r="AQ4076" s="12"/>
      <c r="AR4076" s="12"/>
      <c r="AS4076" s="12"/>
      <c r="AZ4076" s="49"/>
      <c r="BA4076" s="30"/>
      <c r="BB4076" s="12"/>
      <c r="BF4076" s="12"/>
      <c r="BG4076" s="12"/>
      <c r="BH4076" s="12"/>
      <c r="BO4076" s="7"/>
      <c r="BP4076" s="7"/>
      <c r="BQ4076" s="7"/>
      <c r="BU4076" s="7"/>
      <c r="BV4076" s="7"/>
      <c r="BW4076" s="7"/>
      <c r="CD4076" s="7"/>
      <c r="CE4076" s="7"/>
      <c r="CF4076" s="7"/>
      <c r="CJ4076" s="7"/>
      <c r="CK4076" s="7"/>
      <c r="CL4076" s="7"/>
    </row>
    <row r="4077" spans="1:90">
      <c r="A4077" s="11"/>
      <c r="B4077" s="373"/>
      <c r="C4077" s="373"/>
      <c r="D4077" s="373"/>
      <c r="E4077" s="13"/>
      <c r="F4077" s="11"/>
      <c r="G4077" s="25"/>
      <c r="H4077" s="31"/>
      <c r="I4077" s="30"/>
      <c r="M4077" s="25"/>
      <c r="N4077" s="31"/>
      <c r="O4077" s="30"/>
      <c r="V4077" s="12"/>
      <c r="W4077" s="12"/>
      <c r="X4077" s="14"/>
      <c r="AB4077" s="25"/>
      <c r="AC4077" s="12"/>
      <c r="AD4077" s="12"/>
      <c r="AK4077" s="12"/>
      <c r="AL4077" s="30"/>
      <c r="AM4077" s="32"/>
      <c r="AQ4077" s="12"/>
      <c r="AR4077" s="12"/>
      <c r="AS4077" s="12"/>
      <c r="AZ4077" s="49"/>
      <c r="BA4077" s="30"/>
      <c r="BB4077" s="12"/>
      <c r="BF4077" s="12"/>
      <c r="BG4077" s="12"/>
      <c r="BH4077" s="12"/>
      <c r="BO4077" s="7"/>
      <c r="BP4077" s="7"/>
      <c r="BQ4077" s="7"/>
      <c r="BU4077" s="7"/>
      <c r="BV4077" s="7"/>
      <c r="BW4077" s="7"/>
      <c r="CD4077" s="7"/>
      <c r="CE4077" s="7"/>
      <c r="CF4077" s="7"/>
      <c r="CJ4077" s="7"/>
      <c r="CK4077" s="7"/>
      <c r="CL4077" s="7"/>
    </row>
    <row r="4078" spans="1:90">
      <c r="A4078" s="11"/>
      <c r="B4078" s="373"/>
      <c r="C4078" s="373"/>
      <c r="D4078" s="373"/>
      <c r="E4078" s="13"/>
      <c r="F4078" s="11"/>
      <c r="G4078" s="25"/>
      <c r="H4078" s="31"/>
      <c r="I4078" s="30"/>
      <c r="M4078" s="25"/>
      <c r="N4078" s="31"/>
      <c r="O4078" s="30"/>
      <c r="V4078" s="12"/>
      <c r="W4078" s="12"/>
      <c r="X4078" s="14"/>
      <c r="AB4078" s="25"/>
      <c r="AC4078" s="12"/>
      <c r="AD4078" s="12"/>
      <c r="AK4078" s="12"/>
      <c r="AL4078" s="30"/>
      <c r="AM4078" s="32"/>
      <c r="AQ4078" s="12"/>
      <c r="AR4078" s="12"/>
      <c r="AS4078" s="12"/>
      <c r="AZ4078" s="49"/>
      <c r="BA4078" s="30"/>
      <c r="BB4078" s="12"/>
      <c r="BF4078" s="12"/>
      <c r="BG4078" s="12"/>
      <c r="BH4078" s="12"/>
      <c r="BO4078" s="7"/>
      <c r="BP4078" s="7"/>
      <c r="BQ4078" s="7"/>
      <c r="BU4078" s="7"/>
      <c r="BV4078" s="7"/>
      <c r="BW4078" s="7"/>
      <c r="CD4078" s="7"/>
      <c r="CE4078" s="7"/>
      <c r="CF4078" s="7"/>
      <c r="CJ4078" s="7"/>
      <c r="CK4078" s="7"/>
      <c r="CL4078" s="7"/>
    </row>
    <row r="4079" spans="1:90">
      <c r="A4079" s="11"/>
      <c r="B4079" s="373"/>
      <c r="C4079" s="373"/>
      <c r="D4079" s="373"/>
      <c r="E4079" s="13"/>
      <c r="F4079" s="11"/>
      <c r="G4079" s="25"/>
      <c r="H4079" s="31"/>
      <c r="I4079" s="30"/>
      <c r="M4079" s="25"/>
      <c r="N4079" s="31"/>
      <c r="O4079" s="30"/>
      <c r="V4079" s="12"/>
      <c r="W4079" s="12"/>
      <c r="X4079" s="14"/>
      <c r="AB4079" s="25"/>
      <c r="AC4079" s="12"/>
      <c r="AD4079" s="12"/>
      <c r="AK4079" s="12"/>
      <c r="AL4079" s="30"/>
      <c r="AM4079" s="32"/>
      <c r="AQ4079" s="12"/>
      <c r="AR4079" s="12"/>
      <c r="AS4079" s="12"/>
      <c r="AZ4079" s="49"/>
      <c r="BA4079" s="30"/>
      <c r="BB4079" s="12"/>
      <c r="BF4079" s="12"/>
      <c r="BG4079" s="12"/>
      <c r="BH4079" s="12"/>
      <c r="BO4079" s="7"/>
      <c r="BP4079" s="7"/>
      <c r="BQ4079" s="7"/>
      <c r="BU4079" s="7"/>
      <c r="BV4079" s="7"/>
      <c r="BW4079" s="7"/>
      <c r="CD4079" s="7"/>
      <c r="CE4079" s="7"/>
      <c r="CF4079" s="7"/>
      <c r="CJ4079" s="7"/>
      <c r="CK4079" s="7"/>
      <c r="CL4079" s="7"/>
    </row>
    <row r="4080" spans="1:90">
      <c r="A4080" s="11"/>
      <c r="B4080" s="373"/>
      <c r="C4080" s="373"/>
      <c r="D4080" s="373"/>
      <c r="E4080" s="13"/>
      <c r="F4080" s="11"/>
      <c r="G4080" s="25"/>
      <c r="H4080" s="31"/>
      <c r="I4080" s="30"/>
      <c r="M4080" s="25"/>
      <c r="N4080" s="31"/>
      <c r="O4080" s="30"/>
      <c r="V4080" s="12"/>
      <c r="W4080" s="12"/>
      <c r="X4080" s="14"/>
      <c r="AB4080" s="25"/>
      <c r="AC4080" s="12"/>
      <c r="AD4080" s="12"/>
      <c r="AK4080" s="12"/>
      <c r="AL4080" s="30"/>
      <c r="AM4080" s="32"/>
      <c r="AQ4080" s="12"/>
      <c r="AR4080" s="12"/>
      <c r="AS4080" s="12"/>
      <c r="AZ4080" s="49"/>
      <c r="BA4080" s="30"/>
      <c r="BB4080" s="12"/>
      <c r="BF4080" s="12"/>
      <c r="BG4080" s="12"/>
      <c r="BH4080" s="12"/>
      <c r="BO4080" s="7"/>
      <c r="BP4080" s="7"/>
      <c r="BQ4080" s="7"/>
      <c r="BU4080" s="7"/>
      <c r="BV4080" s="7"/>
      <c r="BW4080" s="7"/>
      <c r="CD4080" s="7"/>
      <c r="CE4080" s="7"/>
      <c r="CF4080" s="7"/>
      <c r="CJ4080" s="7"/>
      <c r="CK4080" s="7"/>
      <c r="CL4080" s="7"/>
    </row>
    <row r="4081" spans="1:90">
      <c r="A4081" s="11"/>
      <c r="B4081" s="373"/>
      <c r="C4081" s="373"/>
      <c r="D4081" s="373"/>
      <c r="E4081" s="13"/>
      <c r="F4081" s="11"/>
      <c r="G4081" s="25"/>
      <c r="H4081" s="31"/>
      <c r="I4081" s="30"/>
      <c r="M4081" s="25"/>
      <c r="N4081" s="31"/>
      <c r="O4081" s="30"/>
      <c r="V4081" s="12"/>
      <c r="W4081" s="12"/>
      <c r="X4081" s="14"/>
      <c r="AB4081" s="25"/>
      <c r="AC4081" s="12"/>
      <c r="AD4081" s="12"/>
      <c r="AK4081" s="12"/>
      <c r="AL4081" s="30"/>
      <c r="AM4081" s="32"/>
      <c r="AQ4081" s="12"/>
      <c r="AR4081" s="12"/>
      <c r="AS4081" s="12"/>
      <c r="AZ4081" s="49"/>
      <c r="BA4081" s="30"/>
      <c r="BB4081" s="12"/>
      <c r="BF4081" s="12"/>
      <c r="BG4081" s="12"/>
      <c r="BH4081" s="12"/>
      <c r="BO4081" s="7"/>
      <c r="BP4081" s="7"/>
      <c r="BQ4081" s="7"/>
      <c r="BU4081" s="7"/>
      <c r="BV4081" s="7"/>
      <c r="BW4081" s="7"/>
      <c r="CD4081" s="7"/>
      <c r="CE4081" s="7"/>
      <c r="CF4081" s="7"/>
      <c r="CJ4081" s="7"/>
      <c r="CK4081" s="7"/>
      <c r="CL4081" s="7"/>
    </row>
    <row r="4082" spans="1:90">
      <c r="A4082" s="11"/>
      <c r="B4082" s="373"/>
      <c r="C4082" s="373"/>
      <c r="D4082" s="373"/>
      <c r="E4082" s="13"/>
      <c r="F4082" s="11"/>
      <c r="G4082" s="25"/>
      <c r="H4082" s="31"/>
      <c r="I4082" s="30"/>
      <c r="M4082" s="25"/>
      <c r="N4082" s="31"/>
      <c r="O4082" s="30"/>
      <c r="V4082" s="12"/>
      <c r="W4082" s="12"/>
      <c r="X4082" s="14"/>
      <c r="AB4082" s="25"/>
      <c r="AC4082" s="12"/>
      <c r="AD4082" s="12"/>
      <c r="AK4082" s="12"/>
      <c r="AL4082" s="30"/>
      <c r="AM4082" s="32"/>
      <c r="AQ4082" s="12"/>
      <c r="AR4082" s="12"/>
      <c r="AS4082" s="12"/>
      <c r="AZ4082" s="49"/>
      <c r="BA4082" s="30"/>
      <c r="BB4082" s="12"/>
      <c r="BF4082" s="12"/>
      <c r="BG4082" s="12"/>
      <c r="BH4082" s="12"/>
      <c r="BO4082" s="7"/>
      <c r="BP4082" s="7"/>
      <c r="BQ4082" s="7"/>
      <c r="BU4082" s="7"/>
      <c r="BV4082" s="7"/>
      <c r="BW4082" s="7"/>
      <c r="CD4082" s="7"/>
      <c r="CE4082" s="7"/>
      <c r="CF4082" s="7"/>
      <c r="CJ4082" s="7"/>
      <c r="CK4082" s="7"/>
      <c r="CL4082" s="7"/>
    </row>
    <row r="4083" spans="1:90">
      <c r="A4083" s="11"/>
      <c r="B4083" s="373"/>
      <c r="C4083" s="373"/>
      <c r="D4083" s="373"/>
      <c r="E4083" s="13"/>
      <c r="F4083" s="11"/>
      <c r="G4083" s="25"/>
      <c r="H4083" s="31"/>
      <c r="I4083" s="30"/>
      <c r="M4083" s="25"/>
      <c r="N4083" s="31"/>
      <c r="O4083" s="30"/>
      <c r="V4083" s="12"/>
      <c r="W4083" s="12"/>
      <c r="X4083" s="14"/>
      <c r="AB4083" s="25"/>
      <c r="AC4083" s="12"/>
      <c r="AD4083" s="12"/>
      <c r="AK4083" s="12"/>
      <c r="AL4083" s="30"/>
      <c r="AM4083" s="32"/>
      <c r="AQ4083" s="12"/>
      <c r="AR4083" s="12"/>
      <c r="AS4083" s="12"/>
      <c r="AZ4083" s="49"/>
      <c r="BA4083" s="30"/>
      <c r="BB4083" s="12"/>
      <c r="BF4083" s="12"/>
      <c r="BG4083" s="12"/>
      <c r="BH4083" s="12"/>
      <c r="BO4083" s="7"/>
      <c r="BP4083" s="7"/>
      <c r="BQ4083" s="7"/>
      <c r="BU4083" s="7"/>
      <c r="BV4083" s="7"/>
      <c r="BW4083" s="7"/>
      <c r="CD4083" s="7"/>
      <c r="CE4083" s="7"/>
      <c r="CF4083" s="7"/>
      <c r="CJ4083" s="7"/>
      <c r="CK4083" s="7"/>
      <c r="CL4083" s="7"/>
    </row>
    <row r="4084" spans="1:90">
      <c r="A4084" s="11"/>
      <c r="B4084" s="373"/>
      <c r="C4084" s="373"/>
      <c r="D4084" s="373"/>
      <c r="E4084" s="13"/>
      <c r="F4084" s="11"/>
      <c r="G4084" s="25"/>
      <c r="H4084" s="31"/>
      <c r="I4084" s="30"/>
      <c r="M4084" s="25"/>
      <c r="N4084" s="31"/>
      <c r="O4084" s="30"/>
      <c r="V4084" s="12"/>
      <c r="W4084" s="12"/>
      <c r="X4084" s="14"/>
      <c r="AB4084" s="25"/>
      <c r="AC4084" s="12"/>
      <c r="AD4084" s="12"/>
      <c r="AK4084" s="12"/>
      <c r="AL4084" s="30"/>
      <c r="AM4084" s="32"/>
      <c r="AQ4084" s="12"/>
      <c r="AR4084" s="12"/>
      <c r="AS4084" s="12"/>
      <c r="AZ4084" s="49"/>
      <c r="BA4084" s="30"/>
      <c r="BB4084" s="12"/>
      <c r="BF4084" s="12"/>
      <c r="BG4084" s="12"/>
      <c r="BH4084" s="12"/>
      <c r="BO4084" s="7"/>
      <c r="BP4084" s="7"/>
      <c r="BQ4084" s="7"/>
      <c r="BU4084" s="7"/>
      <c r="BV4084" s="7"/>
      <c r="BW4084" s="7"/>
      <c r="CD4084" s="7"/>
      <c r="CE4084" s="7"/>
      <c r="CF4084" s="7"/>
      <c r="CJ4084" s="7"/>
      <c r="CK4084" s="7"/>
      <c r="CL4084" s="7"/>
    </row>
    <row r="4085" spans="1:90">
      <c r="A4085" s="11"/>
      <c r="B4085" s="373"/>
      <c r="C4085" s="373"/>
      <c r="D4085" s="373"/>
      <c r="E4085" s="13"/>
      <c r="F4085" s="11"/>
      <c r="G4085" s="25"/>
      <c r="H4085" s="31"/>
      <c r="I4085" s="30"/>
      <c r="M4085" s="25"/>
      <c r="N4085" s="31"/>
      <c r="O4085" s="30"/>
      <c r="V4085" s="12"/>
      <c r="W4085" s="12"/>
      <c r="X4085" s="14"/>
      <c r="AB4085" s="25"/>
      <c r="AC4085" s="12"/>
      <c r="AD4085" s="12"/>
      <c r="AK4085" s="12"/>
      <c r="AL4085" s="30"/>
      <c r="AM4085" s="32"/>
      <c r="AQ4085" s="12"/>
      <c r="AR4085" s="12"/>
      <c r="AS4085" s="12"/>
      <c r="AZ4085" s="49"/>
      <c r="BA4085" s="30"/>
      <c r="BB4085" s="12"/>
      <c r="BF4085" s="12"/>
      <c r="BG4085" s="12"/>
      <c r="BH4085" s="12"/>
      <c r="BO4085" s="7"/>
      <c r="BP4085" s="7"/>
      <c r="BQ4085" s="7"/>
      <c r="BU4085" s="7"/>
      <c r="BV4085" s="7"/>
      <c r="BW4085" s="7"/>
      <c r="CD4085" s="7"/>
      <c r="CE4085" s="7"/>
      <c r="CF4085" s="7"/>
      <c r="CJ4085" s="7"/>
      <c r="CK4085" s="7"/>
      <c r="CL4085" s="7"/>
    </row>
    <row r="4086" spans="1:90">
      <c r="A4086" s="11"/>
      <c r="B4086" s="373"/>
      <c r="C4086" s="373"/>
      <c r="D4086" s="373"/>
      <c r="E4086" s="13"/>
      <c r="F4086" s="11"/>
      <c r="G4086" s="25"/>
      <c r="H4086" s="31"/>
      <c r="I4086" s="30"/>
      <c r="M4086" s="25"/>
      <c r="N4086" s="31"/>
      <c r="O4086" s="30"/>
      <c r="V4086" s="12"/>
      <c r="W4086" s="12"/>
      <c r="X4086" s="14"/>
      <c r="AB4086" s="25"/>
      <c r="AC4086" s="12"/>
      <c r="AD4086" s="12"/>
      <c r="AK4086" s="12"/>
      <c r="AL4086" s="30"/>
      <c r="AM4086" s="32"/>
      <c r="AQ4086" s="12"/>
      <c r="AR4086" s="12"/>
      <c r="AS4086" s="12"/>
      <c r="AZ4086" s="49"/>
      <c r="BA4086" s="30"/>
      <c r="BB4086" s="12"/>
      <c r="BF4086" s="12"/>
      <c r="BG4086" s="12"/>
      <c r="BH4086" s="12"/>
      <c r="BO4086" s="7"/>
      <c r="BP4086" s="7"/>
      <c r="BQ4086" s="7"/>
      <c r="BU4086" s="7"/>
      <c r="BV4086" s="7"/>
      <c r="BW4086" s="7"/>
      <c r="CD4086" s="7"/>
      <c r="CE4086" s="7"/>
      <c r="CF4086" s="7"/>
      <c r="CJ4086" s="7"/>
      <c r="CK4086" s="7"/>
      <c r="CL4086" s="7"/>
    </row>
    <row r="4087" spans="1:90">
      <c r="A4087" s="11"/>
      <c r="B4087" s="373"/>
      <c r="C4087" s="373"/>
      <c r="D4087" s="373"/>
      <c r="E4087" s="13"/>
      <c r="F4087" s="11"/>
      <c r="G4087" s="25"/>
      <c r="H4087" s="31"/>
      <c r="I4087" s="30"/>
      <c r="M4087" s="25"/>
      <c r="N4087" s="31"/>
      <c r="O4087" s="30"/>
      <c r="V4087" s="12"/>
      <c r="W4087" s="12"/>
      <c r="X4087" s="14"/>
      <c r="AB4087" s="25"/>
      <c r="AC4087" s="12"/>
      <c r="AD4087" s="12"/>
      <c r="AK4087" s="12"/>
      <c r="AL4087" s="30"/>
      <c r="AM4087" s="32"/>
      <c r="AQ4087" s="12"/>
      <c r="AR4087" s="12"/>
      <c r="AS4087" s="12"/>
      <c r="AZ4087" s="49"/>
      <c r="BA4087" s="30"/>
      <c r="BB4087" s="12"/>
      <c r="BF4087" s="12"/>
      <c r="BG4087" s="12"/>
      <c r="BH4087" s="12"/>
      <c r="BO4087" s="7"/>
      <c r="BP4087" s="7"/>
      <c r="BQ4087" s="7"/>
      <c r="BU4087" s="7"/>
      <c r="BV4087" s="7"/>
      <c r="BW4087" s="7"/>
      <c r="CD4087" s="7"/>
      <c r="CE4087" s="7"/>
      <c r="CF4087" s="7"/>
      <c r="CJ4087" s="7"/>
      <c r="CK4087" s="7"/>
      <c r="CL4087" s="7"/>
    </row>
    <row r="4088" spans="1:90">
      <c r="A4088" s="11"/>
      <c r="B4088" s="373"/>
      <c r="C4088" s="373"/>
      <c r="D4088" s="373"/>
      <c r="E4088" s="13"/>
      <c r="F4088" s="11"/>
      <c r="G4088" s="25"/>
      <c r="H4088" s="31"/>
      <c r="I4088" s="30"/>
      <c r="M4088" s="25"/>
      <c r="N4088" s="31"/>
      <c r="O4088" s="30"/>
      <c r="V4088" s="12"/>
      <c r="W4088" s="12"/>
      <c r="X4088" s="14"/>
      <c r="AB4088" s="25"/>
      <c r="AC4088" s="12"/>
      <c r="AD4088" s="12"/>
      <c r="AK4088" s="12"/>
      <c r="AL4088" s="30"/>
      <c r="AM4088" s="32"/>
      <c r="AQ4088" s="12"/>
      <c r="AR4088" s="12"/>
      <c r="AS4088" s="12"/>
      <c r="AZ4088" s="49"/>
      <c r="BA4088" s="30"/>
      <c r="BB4088" s="12"/>
      <c r="BF4088" s="12"/>
      <c r="BG4088" s="12"/>
      <c r="BH4088" s="12"/>
      <c r="BO4088" s="7"/>
      <c r="BP4088" s="7"/>
      <c r="BQ4088" s="7"/>
      <c r="BU4088" s="7"/>
      <c r="BV4088" s="7"/>
      <c r="BW4088" s="7"/>
      <c r="CD4088" s="7"/>
      <c r="CE4088" s="7"/>
      <c r="CF4088" s="7"/>
      <c r="CJ4088" s="7"/>
      <c r="CK4088" s="7"/>
      <c r="CL4088" s="7"/>
    </row>
    <row r="4089" spans="1:90">
      <c r="A4089" s="11"/>
      <c r="B4089" s="373"/>
      <c r="C4089" s="373"/>
      <c r="D4089" s="373"/>
      <c r="E4089" s="13"/>
      <c r="F4089" s="11"/>
      <c r="G4089" s="25"/>
      <c r="H4089" s="31"/>
      <c r="I4089" s="30"/>
      <c r="M4089" s="25"/>
      <c r="N4089" s="31"/>
      <c r="O4089" s="30"/>
      <c r="V4089" s="12"/>
      <c r="W4089" s="12"/>
      <c r="X4089" s="14"/>
      <c r="AB4089" s="25"/>
      <c r="AC4089" s="12"/>
      <c r="AD4089" s="12"/>
      <c r="AK4089" s="12"/>
      <c r="AL4089" s="30"/>
      <c r="AM4089" s="32"/>
      <c r="AQ4089" s="12"/>
      <c r="AR4089" s="12"/>
      <c r="AS4089" s="12"/>
      <c r="AZ4089" s="49"/>
      <c r="BA4089" s="30"/>
      <c r="BB4089" s="12"/>
      <c r="BF4089" s="12"/>
      <c r="BG4089" s="12"/>
      <c r="BH4089" s="12"/>
      <c r="BO4089" s="7"/>
      <c r="BP4089" s="7"/>
      <c r="BQ4089" s="7"/>
      <c r="BU4089" s="7"/>
      <c r="BV4089" s="7"/>
      <c r="BW4089" s="7"/>
      <c r="CD4089" s="7"/>
      <c r="CE4089" s="7"/>
      <c r="CF4089" s="7"/>
      <c r="CJ4089" s="7"/>
      <c r="CK4089" s="7"/>
      <c r="CL4089" s="7"/>
    </row>
    <row r="4090" spans="1:90">
      <c r="A4090" s="11"/>
      <c r="B4090" s="373"/>
      <c r="C4090" s="373"/>
      <c r="D4090" s="373"/>
      <c r="E4090" s="13"/>
      <c r="F4090" s="11"/>
      <c r="G4090" s="25"/>
      <c r="H4090" s="31"/>
      <c r="I4090" s="30"/>
      <c r="M4090" s="25"/>
      <c r="N4090" s="31"/>
      <c r="O4090" s="30"/>
      <c r="V4090" s="12"/>
      <c r="W4090" s="12"/>
      <c r="X4090" s="14"/>
      <c r="AB4090" s="25"/>
      <c r="AC4090" s="12"/>
      <c r="AD4090" s="12"/>
      <c r="AK4090" s="12"/>
      <c r="AL4090" s="30"/>
      <c r="AM4090" s="32"/>
      <c r="AQ4090" s="12"/>
      <c r="AR4090" s="12"/>
      <c r="AS4090" s="12"/>
      <c r="AZ4090" s="49"/>
      <c r="BA4090" s="30"/>
      <c r="BB4090" s="12"/>
      <c r="BF4090" s="12"/>
      <c r="BG4090" s="12"/>
      <c r="BH4090" s="12"/>
      <c r="BO4090" s="7"/>
      <c r="BP4090" s="7"/>
      <c r="BQ4090" s="7"/>
      <c r="BU4090" s="7"/>
      <c r="BV4090" s="7"/>
      <c r="BW4090" s="7"/>
      <c r="CD4090" s="7"/>
      <c r="CE4090" s="7"/>
      <c r="CF4090" s="7"/>
      <c r="CJ4090" s="7"/>
      <c r="CK4090" s="7"/>
      <c r="CL4090" s="7"/>
    </row>
    <row r="4091" spans="1:90">
      <c r="A4091" s="11"/>
      <c r="B4091" s="373"/>
      <c r="C4091" s="373"/>
      <c r="D4091" s="373"/>
      <c r="E4091" s="13"/>
      <c r="F4091" s="11"/>
      <c r="G4091" s="25"/>
      <c r="H4091" s="31"/>
      <c r="I4091" s="30"/>
      <c r="M4091" s="25"/>
      <c r="N4091" s="31"/>
      <c r="O4091" s="30"/>
      <c r="V4091" s="12"/>
      <c r="W4091" s="12"/>
      <c r="X4091" s="14"/>
      <c r="AB4091" s="25"/>
      <c r="AC4091" s="12"/>
      <c r="AD4091" s="12"/>
      <c r="AK4091" s="12"/>
      <c r="AL4091" s="30"/>
      <c r="AM4091" s="32"/>
      <c r="AQ4091" s="12"/>
      <c r="AR4091" s="12"/>
      <c r="AS4091" s="12"/>
      <c r="AZ4091" s="49"/>
      <c r="BA4091" s="30"/>
      <c r="BB4091" s="12"/>
      <c r="BF4091" s="12"/>
      <c r="BG4091" s="12"/>
      <c r="BH4091" s="12"/>
      <c r="BO4091" s="7"/>
      <c r="BP4091" s="7"/>
      <c r="BQ4091" s="7"/>
      <c r="BU4091" s="7"/>
      <c r="BV4091" s="7"/>
      <c r="BW4091" s="7"/>
      <c r="CD4091" s="7"/>
      <c r="CE4091" s="7"/>
      <c r="CF4091" s="7"/>
      <c r="CJ4091" s="7"/>
      <c r="CK4091" s="7"/>
      <c r="CL4091" s="7"/>
    </row>
    <row r="4092" spans="1:90">
      <c r="A4092" s="11"/>
      <c r="B4092" s="373"/>
      <c r="C4092" s="373"/>
      <c r="D4092" s="373"/>
      <c r="E4092" s="13"/>
      <c r="F4092" s="11"/>
      <c r="G4092" s="25"/>
      <c r="H4092" s="31"/>
      <c r="I4092" s="30"/>
      <c r="M4092" s="25"/>
      <c r="N4092" s="31"/>
      <c r="O4092" s="30"/>
      <c r="V4092" s="12"/>
      <c r="W4092" s="12"/>
      <c r="X4092" s="14"/>
      <c r="AB4092" s="25"/>
      <c r="AC4092" s="12"/>
      <c r="AD4092" s="12"/>
      <c r="AK4092" s="12"/>
      <c r="AL4092" s="30"/>
      <c r="AM4092" s="32"/>
      <c r="AQ4092" s="12"/>
      <c r="AR4092" s="12"/>
      <c r="AS4092" s="12"/>
      <c r="AZ4092" s="49"/>
      <c r="BA4092" s="30"/>
      <c r="BB4092" s="12"/>
      <c r="BF4092" s="12"/>
      <c r="BG4092" s="12"/>
      <c r="BH4092" s="12"/>
      <c r="BO4092" s="7"/>
      <c r="BP4092" s="7"/>
      <c r="BQ4092" s="7"/>
      <c r="BU4092" s="7"/>
      <c r="BV4092" s="7"/>
      <c r="BW4092" s="7"/>
      <c r="CD4092" s="7"/>
      <c r="CE4092" s="7"/>
      <c r="CF4092" s="7"/>
      <c r="CJ4092" s="7"/>
      <c r="CK4092" s="7"/>
      <c r="CL4092" s="7"/>
    </row>
    <row r="4093" spans="1:90">
      <c r="A4093" s="11"/>
      <c r="B4093" s="373"/>
      <c r="C4093" s="373"/>
      <c r="D4093" s="373"/>
      <c r="E4093" s="13"/>
      <c r="F4093" s="11"/>
      <c r="G4093" s="25"/>
      <c r="H4093" s="31"/>
      <c r="I4093" s="30"/>
      <c r="M4093" s="25"/>
      <c r="N4093" s="31"/>
      <c r="O4093" s="30"/>
      <c r="V4093" s="12"/>
      <c r="W4093" s="12"/>
      <c r="X4093" s="14"/>
      <c r="AB4093" s="25"/>
      <c r="AC4093" s="12"/>
      <c r="AD4093" s="12"/>
      <c r="AK4093" s="12"/>
      <c r="AL4093" s="30"/>
      <c r="AM4093" s="32"/>
      <c r="AQ4093" s="12"/>
      <c r="AR4093" s="12"/>
      <c r="AS4093" s="12"/>
      <c r="AZ4093" s="49"/>
      <c r="BA4093" s="30"/>
      <c r="BB4093" s="12"/>
      <c r="BF4093" s="12"/>
      <c r="BG4093" s="12"/>
      <c r="BH4093" s="12"/>
      <c r="BO4093" s="7"/>
      <c r="BP4093" s="7"/>
      <c r="BQ4093" s="7"/>
      <c r="BU4093" s="7"/>
      <c r="BV4093" s="7"/>
      <c r="BW4093" s="7"/>
      <c r="CD4093" s="7"/>
      <c r="CE4093" s="7"/>
      <c r="CF4093" s="7"/>
      <c r="CJ4093" s="7"/>
      <c r="CK4093" s="7"/>
      <c r="CL4093" s="7"/>
    </row>
    <row r="4094" spans="1:90">
      <c r="A4094" s="11"/>
      <c r="B4094" s="373"/>
      <c r="C4094" s="373"/>
      <c r="D4094" s="373"/>
      <c r="E4094" s="13"/>
      <c r="F4094" s="11"/>
      <c r="G4094" s="25"/>
      <c r="H4094" s="31"/>
      <c r="I4094" s="30"/>
      <c r="M4094" s="25"/>
      <c r="N4094" s="31"/>
      <c r="O4094" s="30"/>
      <c r="V4094" s="12"/>
      <c r="W4094" s="12"/>
      <c r="X4094" s="14"/>
      <c r="AB4094" s="25"/>
      <c r="AC4094" s="12"/>
      <c r="AD4094" s="12"/>
      <c r="AK4094" s="12"/>
      <c r="AL4094" s="30"/>
      <c r="AM4094" s="32"/>
      <c r="AQ4094" s="12"/>
      <c r="AR4094" s="12"/>
      <c r="AS4094" s="12"/>
      <c r="AZ4094" s="49"/>
      <c r="BA4094" s="30"/>
      <c r="BB4094" s="12"/>
      <c r="BF4094" s="12"/>
      <c r="BG4094" s="12"/>
      <c r="BH4094" s="12"/>
      <c r="BO4094" s="7"/>
      <c r="BP4094" s="7"/>
      <c r="BQ4094" s="7"/>
      <c r="BU4094" s="7"/>
      <c r="BV4094" s="7"/>
      <c r="BW4094" s="7"/>
      <c r="CD4094" s="7"/>
      <c r="CE4094" s="7"/>
      <c r="CF4094" s="7"/>
      <c r="CJ4094" s="7"/>
      <c r="CK4094" s="7"/>
      <c r="CL4094" s="7"/>
    </row>
    <row r="4095" spans="1:90">
      <c r="A4095" s="11"/>
      <c r="B4095" s="373"/>
      <c r="C4095" s="373"/>
      <c r="D4095" s="373"/>
      <c r="E4095" s="13"/>
      <c r="F4095" s="11"/>
      <c r="G4095" s="25"/>
      <c r="H4095" s="31"/>
      <c r="I4095" s="30"/>
      <c r="M4095" s="25"/>
      <c r="N4095" s="31"/>
      <c r="O4095" s="30"/>
      <c r="V4095" s="12"/>
      <c r="W4095" s="12"/>
      <c r="X4095" s="14"/>
      <c r="AB4095" s="25"/>
      <c r="AC4095" s="12"/>
      <c r="AD4095" s="12"/>
      <c r="AK4095" s="12"/>
      <c r="AL4095" s="30"/>
      <c r="AM4095" s="32"/>
      <c r="AQ4095" s="12"/>
      <c r="AR4095" s="12"/>
      <c r="AS4095" s="12"/>
      <c r="AZ4095" s="49"/>
      <c r="BA4095" s="30"/>
      <c r="BB4095" s="12"/>
      <c r="BF4095" s="12"/>
      <c r="BG4095" s="12"/>
      <c r="BH4095" s="12"/>
      <c r="BO4095" s="7"/>
      <c r="BP4095" s="7"/>
      <c r="BQ4095" s="7"/>
      <c r="BU4095" s="7"/>
      <c r="BV4095" s="7"/>
      <c r="BW4095" s="7"/>
      <c r="CD4095" s="7"/>
      <c r="CE4095" s="7"/>
      <c r="CF4095" s="7"/>
      <c r="CJ4095" s="7"/>
      <c r="CK4095" s="7"/>
      <c r="CL4095" s="7"/>
    </row>
    <row r="4096" spans="1:90">
      <c r="A4096" s="11"/>
      <c r="B4096" s="373"/>
      <c r="C4096" s="373"/>
      <c r="D4096" s="373"/>
      <c r="E4096" s="13"/>
      <c r="F4096" s="11"/>
      <c r="G4096" s="25"/>
      <c r="H4096" s="31"/>
      <c r="I4096" s="30"/>
      <c r="M4096" s="25"/>
      <c r="N4096" s="31"/>
      <c r="O4096" s="30"/>
      <c r="V4096" s="12"/>
      <c r="W4096" s="12"/>
      <c r="X4096" s="14"/>
      <c r="AB4096" s="25"/>
      <c r="AC4096" s="12"/>
      <c r="AD4096" s="12"/>
      <c r="AK4096" s="12"/>
      <c r="AL4096" s="30"/>
      <c r="AM4096" s="32"/>
      <c r="AQ4096" s="12"/>
      <c r="AR4096" s="12"/>
      <c r="AS4096" s="12"/>
      <c r="AZ4096" s="49"/>
      <c r="BA4096" s="30"/>
      <c r="BB4096" s="12"/>
      <c r="BF4096" s="12"/>
      <c r="BG4096" s="12"/>
      <c r="BH4096" s="12"/>
      <c r="BO4096" s="7"/>
      <c r="BP4096" s="7"/>
      <c r="BQ4096" s="7"/>
      <c r="BU4096" s="7"/>
      <c r="BV4096" s="7"/>
      <c r="BW4096" s="7"/>
      <c r="CD4096" s="7"/>
      <c r="CE4096" s="7"/>
      <c r="CF4096" s="7"/>
      <c r="CJ4096" s="7"/>
      <c r="CK4096" s="7"/>
      <c r="CL4096" s="7"/>
    </row>
    <row r="4097" spans="1:90">
      <c r="A4097" s="11"/>
      <c r="B4097" s="373"/>
      <c r="C4097" s="373"/>
      <c r="D4097" s="373"/>
      <c r="E4097" s="13"/>
      <c r="F4097" s="11"/>
      <c r="G4097" s="25"/>
      <c r="H4097" s="31"/>
      <c r="I4097" s="30"/>
      <c r="M4097" s="25"/>
      <c r="N4097" s="31"/>
      <c r="O4097" s="30"/>
      <c r="V4097" s="12"/>
      <c r="W4097" s="12"/>
      <c r="X4097" s="14"/>
      <c r="AB4097" s="25"/>
      <c r="AC4097" s="12"/>
      <c r="AD4097" s="12"/>
      <c r="AK4097" s="12"/>
      <c r="AL4097" s="30"/>
      <c r="AM4097" s="32"/>
      <c r="AQ4097" s="12"/>
      <c r="AR4097" s="12"/>
      <c r="AS4097" s="12"/>
      <c r="AZ4097" s="49"/>
      <c r="BA4097" s="30"/>
      <c r="BB4097" s="12"/>
      <c r="BF4097" s="12"/>
      <c r="BG4097" s="12"/>
      <c r="BH4097" s="12"/>
      <c r="BO4097" s="7"/>
      <c r="BP4097" s="7"/>
      <c r="BQ4097" s="7"/>
      <c r="BU4097" s="7"/>
      <c r="BV4097" s="7"/>
      <c r="BW4097" s="7"/>
      <c r="CD4097" s="7"/>
      <c r="CE4097" s="7"/>
      <c r="CF4097" s="7"/>
      <c r="CJ4097" s="7"/>
      <c r="CK4097" s="7"/>
      <c r="CL4097" s="7"/>
    </row>
    <row r="4098" spans="1:90">
      <c r="A4098" s="11"/>
      <c r="B4098" s="373"/>
      <c r="C4098" s="373"/>
      <c r="D4098" s="373"/>
      <c r="E4098" s="13"/>
      <c r="F4098" s="11"/>
      <c r="G4098" s="25"/>
      <c r="H4098" s="31"/>
      <c r="I4098" s="30"/>
      <c r="M4098" s="25"/>
      <c r="N4098" s="31"/>
      <c r="O4098" s="30"/>
      <c r="V4098" s="12"/>
      <c r="W4098" s="12"/>
      <c r="X4098" s="14"/>
      <c r="AB4098" s="25"/>
      <c r="AC4098" s="12"/>
      <c r="AD4098" s="12"/>
      <c r="AK4098" s="12"/>
      <c r="AL4098" s="30"/>
      <c r="AM4098" s="32"/>
      <c r="AQ4098" s="12"/>
      <c r="AR4098" s="12"/>
      <c r="AS4098" s="12"/>
      <c r="AZ4098" s="49"/>
      <c r="BA4098" s="30"/>
      <c r="BB4098" s="12"/>
      <c r="BF4098" s="12"/>
      <c r="BG4098" s="12"/>
      <c r="BH4098" s="12"/>
      <c r="BO4098" s="7"/>
      <c r="BP4098" s="7"/>
      <c r="BQ4098" s="7"/>
      <c r="BU4098" s="7"/>
      <c r="BV4098" s="7"/>
      <c r="BW4098" s="7"/>
      <c r="CD4098" s="7"/>
      <c r="CE4098" s="7"/>
      <c r="CF4098" s="7"/>
      <c r="CJ4098" s="7"/>
      <c r="CK4098" s="7"/>
      <c r="CL4098" s="7"/>
    </row>
    <row r="4099" spans="1:90">
      <c r="A4099" s="11"/>
      <c r="B4099" s="373"/>
      <c r="C4099" s="373"/>
      <c r="D4099" s="373"/>
      <c r="E4099" s="13"/>
      <c r="F4099" s="11"/>
      <c r="G4099" s="25"/>
      <c r="H4099" s="31"/>
      <c r="I4099" s="30"/>
      <c r="M4099" s="25"/>
      <c r="N4099" s="31"/>
      <c r="O4099" s="30"/>
      <c r="V4099" s="12"/>
      <c r="W4099" s="12"/>
      <c r="X4099" s="14"/>
      <c r="AB4099" s="25"/>
      <c r="AC4099" s="12"/>
      <c r="AD4099" s="12"/>
      <c r="AK4099" s="12"/>
      <c r="AL4099" s="30"/>
      <c r="AM4099" s="32"/>
      <c r="AQ4099" s="12"/>
      <c r="AR4099" s="12"/>
      <c r="AS4099" s="12"/>
      <c r="AZ4099" s="49"/>
      <c r="BA4099" s="30"/>
      <c r="BB4099" s="12"/>
      <c r="BF4099" s="12"/>
      <c r="BG4099" s="12"/>
      <c r="BH4099" s="12"/>
      <c r="BO4099" s="7"/>
      <c r="BP4099" s="7"/>
      <c r="BQ4099" s="7"/>
      <c r="BU4099" s="7"/>
      <c r="BV4099" s="7"/>
      <c r="BW4099" s="7"/>
      <c r="CD4099" s="7"/>
      <c r="CE4099" s="7"/>
      <c r="CF4099" s="7"/>
      <c r="CJ4099" s="7"/>
      <c r="CK4099" s="7"/>
      <c r="CL4099" s="7"/>
    </row>
    <row r="4100" spans="1:90">
      <c r="A4100" s="11"/>
      <c r="B4100" s="373"/>
      <c r="C4100" s="373"/>
      <c r="D4100" s="373"/>
      <c r="E4100" s="13"/>
      <c r="F4100" s="11"/>
      <c r="G4100" s="25"/>
      <c r="H4100" s="31"/>
      <c r="I4100" s="30"/>
      <c r="M4100" s="25"/>
      <c r="N4100" s="31"/>
      <c r="O4100" s="30"/>
      <c r="V4100" s="12"/>
      <c r="W4100" s="12"/>
      <c r="X4100" s="14"/>
      <c r="AB4100" s="25"/>
      <c r="AC4100" s="12"/>
      <c r="AD4100" s="12"/>
      <c r="AK4100" s="12"/>
      <c r="AL4100" s="30"/>
      <c r="AM4100" s="32"/>
      <c r="AQ4100" s="12"/>
      <c r="AR4100" s="12"/>
      <c r="AS4100" s="12"/>
      <c r="AZ4100" s="49"/>
      <c r="BA4100" s="30"/>
      <c r="BB4100" s="12"/>
      <c r="BF4100" s="12"/>
      <c r="BG4100" s="12"/>
      <c r="BH4100" s="12"/>
      <c r="BO4100" s="7"/>
      <c r="BP4100" s="7"/>
      <c r="BQ4100" s="7"/>
      <c r="BU4100" s="7"/>
      <c r="BV4100" s="7"/>
      <c r="BW4100" s="7"/>
      <c r="CD4100" s="7"/>
      <c r="CE4100" s="7"/>
      <c r="CF4100" s="7"/>
      <c r="CJ4100" s="7"/>
      <c r="CK4100" s="7"/>
      <c r="CL4100" s="7"/>
    </row>
    <row r="4101" spans="1:90">
      <c r="A4101" s="11"/>
      <c r="B4101" s="373"/>
      <c r="C4101" s="373"/>
      <c r="D4101" s="373"/>
      <c r="E4101" s="13"/>
      <c r="F4101" s="11"/>
      <c r="G4101" s="25"/>
      <c r="H4101" s="31"/>
      <c r="I4101" s="30"/>
      <c r="M4101" s="25"/>
      <c r="N4101" s="31"/>
      <c r="O4101" s="30"/>
      <c r="V4101" s="12"/>
      <c r="W4101" s="12"/>
      <c r="X4101" s="14"/>
      <c r="AB4101" s="25"/>
      <c r="AC4101" s="12"/>
      <c r="AD4101" s="12"/>
      <c r="AK4101" s="12"/>
      <c r="AL4101" s="30"/>
      <c r="AM4101" s="32"/>
      <c r="AQ4101" s="12"/>
      <c r="AR4101" s="12"/>
      <c r="AS4101" s="12"/>
      <c r="AZ4101" s="49"/>
      <c r="BA4101" s="30"/>
      <c r="BB4101" s="12"/>
      <c r="BF4101" s="12"/>
      <c r="BG4101" s="12"/>
      <c r="BH4101" s="12"/>
      <c r="BO4101" s="7"/>
      <c r="BP4101" s="7"/>
      <c r="BQ4101" s="7"/>
      <c r="BU4101" s="7"/>
      <c r="BV4101" s="7"/>
      <c r="BW4101" s="7"/>
      <c r="CD4101" s="7"/>
      <c r="CE4101" s="7"/>
      <c r="CF4101" s="7"/>
      <c r="CJ4101" s="7"/>
      <c r="CK4101" s="7"/>
      <c r="CL4101" s="7"/>
    </row>
    <row r="4102" spans="1:90">
      <c r="A4102" s="11"/>
      <c r="B4102" s="373"/>
      <c r="C4102" s="373"/>
      <c r="D4102" s="373"/>
      <c r="E4102" s="13"/>
      <c r="F4102" s="11"/>
      <c r="G4102" s="25"/>
      <c r="H4102" s="31"/>
      <c r="I4102" s="30"/>
      <c r="M4102" s="25"/>
      <c r="N4102" s="31"/>
      <c r="O4102" s="30"/>
      <c r="V4102" s="12"/>
      <c r="W4102" s="12"/>
      <c r="X4102" s="14"/>
      <c r="AB4102" s="25"/>
      <c r="AC4102" s="12"/>
      <c r="AD4102" s="12"/>
      <c r="AK4102" s="12"/>
      <c r="AL4102" s="30"/>
      <c r="AM4102" s="32"/>
      <c r="AQ4102" s="12"/>
      <c r="AR4102" s="12"/>
      <c r="AS4102" s="12"/>
      <c r="AZ4102" s="49"/>
      <c r="BA4102" s="30"/>
      <c r="BB4102" s="12"/>
      <c r="BF4102" s="12"/>
      <c r="BG4102" s="12"/>
      <c r="BH4102" s="12"/>
      <c r="BO4102" s="7"/>
      <c r="BP4102" s="7"/>
      <c r="BQ4102" s="7"/>
      <c r="BU4102" s="7"/>
      <c r="BV4102" s="7"/>
      <c r="BW4102" s="7"/>
      <c r="CD4102" s="7"/>
      <c r="CE4102" s="7"/>
      <c r="CF4102" s="7"/>
      <c r="CJ4102" s="7"/>
      <c r="CK4102" s="7"/>
      <c r="CL4102" s="7"/>
    </row>
    <row r="4103" spans="1:90">
      <c r="A4103" s="11"/>
      <c r="B4103" s="373"/>
      <c r="C4103" s="373"/>
      <c r="D4103" s="373"/>
      <c r="E4103" s="13"/>
      <c r="F4103" s="11"/>
      <c r="G4103" s="25"/>
      <c r="H4103" s="31"/>
      <c r="I4103" s="30"/>
      <c r="M4103" s="25"/>
      <c r="N4103" s="31"/>
      <c r="O4103" s="30"/>
      <c r="V4103" s="12"/>
      <c r="W4103" s="12"/>
      <c r="X4103" s="14"/>
      <c r="AB4103" s="25"/>
      <c r="AC4103" s="12"/>
      <c r="AD4103" s="12"/>
      <c r="AK4103" s="12"/>
      <c r="AL4103" s="30"/>
      <c r="AM4103" s="32"/>
      <c r="AQ4103" s="12"/>
      <c r="AR4103" s="12"/>
      <c r="AS4103" s="12"/>
      <c r="AZ4103" s="49"/>
      <c r="BA4103" s="30"/>
      <c r="BB4103" s="12"/>
      <c r="BF4103" s="12"/>
      <c r="BG4103" s="12"/>
      <c r="BH4103" s="12"/>
      <c r="BO4103" s="7"/>
      <c r="BP4103" s="7"/>
      <c r="BQ4103" s="7"/>
      <c r="BU4103" s="7"/>
      <c r="BV4103" s="7"/>
      <c r="BW4103" s="7"/>
      <c r="CD4103" s="7"/>
      <c r="CE4103" s="7"/>
      <c r="CF4103" s="7"/>
      <c r="CJ4103" s="7"/>
      <c r="CK4103" s="7"/>
      <c r="CL4103" s="7"/>
    </row>
    <row r="4104" spans="1:90">
      <c r="A4104" s="11"/>
      <c r="B4104" s="373"/>
      <c r="C4104" s="373"/>
      <c r="D4104" s="373"/>
      <c r="E4104" s="13"/>
      <c r="F4104" s="11"/>
      <c r="G4104" s="25"/>
      <c r="H4104" s="31"/>
      <c r="I4104" s="30"/>
      <c r="M4104" s="25"/>
      <c r="N4104" s="31"/>
      <c r="O4104" s="30"/>
      <c r="V4104" s="12"/>
      <c r="W4104" s="12"/>
      <c r="X4104" s="14"/>
      <c r="AB4104" s="25"/>
      <c r="AC4104" s="12"/>
      <c r="AD4104" s="12"/>
      <c r="AK4104" s="12"/>
      <c r="AL4104" s="30"/>
      <c r="AM4104" s="32"/>
      <c r="AQ4104" s="12"/>
      <c r="AR4104" s="12"/>
      <c r="AS4104" s="12"/>
      <c r="AZ4104" s="49"/>
      <c r="BA4104" s="30"/>
      <c r="BB4104" s="12"/>
      <c r="BF4104" s="12"/>
      <c r="BG4104" s="12"/>
      <c r="BH4104" s="12"/>
      <c r="BO4104" s="7"/>
      <c r="BP4104" s="7"/>
      <c r="BQ4104" s="7"/>
      <c r="BU4104" s="7"/>
      <c r="BV4104" s="7"/>
      <c r="BW4104" s="7"/>
      <c r="CD4104" s="7"/>
      <c r="CE4104" s="7"/>
      <c r="CF4104" s="7"/>
      <c r="CJ4104" s="7"/>
      <c r="CK4104" s="7"/>
      <c r="CL4104" s="7"/>
    </row>
    <row r="4105" spans="1:90">
      <c r="A4105" s="11"/>
      <c r="B4105" s="373"/>
      <c r="C4105" s="373"/>
      <c r="D4105" s="373"/>
      <c r="E4105" s="13"/>
      <c r="F4105" s="11"/>
      <c r="G4105" s="25"/>
      <c r="H4105" s="31"/>
      <c r="I4105" s="30"/>
      <c r="M4105" s="25"/>
      <c r="N4105" s="31"/>
      <c r="O4105" s="30"/>
      <c r="V4105" s="12"/>
      <c r="W4105" s="12"/>
      <c r="X4105" s="14"/>
      <c r="AB4105" s="25"/>
      <c r="AC4105" s="12"/>
      <c r="AD4105" s="12"/>
      <c r="AK4105" s="12"/>
      <c r="AL4105" s="30"/>
      <c r="AM4105" s="32"/>
      <c r="AQ4105" s="12"/>
      <c r="AR4105" s="12"/>
      <c r="AS4105" s="12"/>
      <c r="AZ4105" s="49"/>
      <c r="BA4105" s="30"/>
      <c r="BB4105" s="12"/>
      <c r="BF4105" s="12"/>
      <c r="BG4105" s="12"/>
      <c r="BH4105" s="12"/>
      <c r="BO4105" s="7"/>
      <c r="BP4105" s="7"/>
      <c r="BQ4105" s="7"/>
      <c r="BU4105" s="7"/>
      <c r="BV4105" s="7"/>
      <c r="BW4105" s="7"/>
      <c r="CD4105" s="7"/>
      <c r="CE4105" s="7"/>
      <c r="CF4105" s="7"/>
      <c r="CJ4105" s="7"/>
      <c r="CK4105" s="7"/>
      <c r="CL4105" s="7"/>
    </row>
    <row r="4106" spans="1:90">
      <c r="A4106" s="11"/>
      <c r="B4106" s="373"/>
      <c r="C4106" s="373"/>
      <c r="D4106" s="373"/>
      <c r="E4106" s="13"/>
      <c r="F4106" s="11"/>
      <c r="G4106" s="25"/>
      <c r="H4106" s="31"/>
      <c r="I4106" s="30"/>
      <c r="M4106" s="25"/>
      <c r="N4106" s="31"/>
      <c r="O4106" s="30"/>
      <c r="V4106" s="12"/>
      <c r="W4106" s="12"/>
      <c r="X4106" s="14"/>
      <c r="AB4106" s="25"/>
      <c r="AC4106" s="12"/>
      <c r="AD4106" s="12"/>
      <c r="AK4106" s="12"/>
      <c r="AL4106" s="30"/>
      <c r="AM4106" s="32"/>
      <c r="AQ4106" s="12"/>
      <c r="AR4106" s="12"/>
      <c r="AS4106" s="12"/>
      <c r="AZ4106" s="49"/>
      <c r="BA4106" s="30"/>
      <c r="BB4106" s="12"/>
      <c r="BF4106" s="12"/>
      <c r="BG4106" s="12"/>
      <c r="BH4106" s="12"/>
      <c r="BO4106" s="7"/>
      <c r="BP4106" s="7"/>
      <c r="BQ4106" s="7"/>
      <c r="BU4106" s="7"/>
      <c r="BV4106" s="7"/>
      <c r="BW4106" s="7"/>
      <c r="CD4106" s="7"/>
      <c r="CE4106" s="7"/>
      <c r="CF4106" s="7"/>
      <c r="CJ4106" s="7"/>
      <c r="CK4106" s="7"/>
      <c r="CL4106" s="7"/>
    </row>
    <row r="4107" spans="1:90">
      <c r="A4107" s="11"/>
      <c r="B4107" s="373"/>
      <c r="C4107" s="373"/>
      <c r="D4107" s="373"/>
      <c r="E4107" s="13"/>
      <c r="F4107" s="11"/>
      <c r="G4107" s="25"/>
      <c r="H4107" s="31"/>
      <c r="I4107" s="30"/>
      <c r="M4107" s="25"/>
      <c r="N4107" s="31"/>
      <c r="O4107" s="30"/>
      <c r="V4107" s="12"/>
      <c r="W4107" s="12"/>
      <c r="X4107" s="14"/>
      <c r="AB4107" s="25"/>
      <c r="AC4107" s="12"/>
      <c r="AD4107" s="12"/>
      <c r="AK4107" s="12"/>
      <c r="AL4107" s="30"/>
      <c r="AM4107" s="32"/>
      <c r="AQ4107" s="12"/>
      <c r="AR4107" s="12"/>
      <c r="AS4107" s="12"/>
      <c r="AZ4107" s="49"/>
      <c r="BA4107" s="30"/>
      <c r="BB4107" s="12"/>
      <c r="BF4107" s="12"/>
      <c r="BG4107" s="12"/>
      <c r="BH4107" s="12"/>
      <c r="BO4107" s="7"/>
      <c r="BP4107" s="7"/>
      <c r="BQ4107" s="7"/>
      <c r="BU4107" s="7"/>
      <c r="BV4107" s="7"/>
      <c r="BW4107" s="7"/>
      <c r="CD4107" s="7"/>
      <c r="CE4107" s="7"/>
      <c r="CF4107" s="7"/>
      <c r="CJ4107" s="7"/>
      <c r="CK4107" s="7"/>
      <c r="CL4107" s="7"/>
    </row>
    <row r="4108" spans="1:90">
      <c r="A4108" s="11"/>
      <c r="B4108" s="373"/>
      <c r="C4108" s="373"/>
      <c r="D4108" s="373"/>
      <c r="E4108" s="13"/>
      <c r="F4108" s="11"/>
      <c r="G4108" s="25"/>
      <c r="H4108" s="31"/>
      <c r="I4108" s="30"/>
      <c r="M4108" s="25"/>
      <c r="N4108" s="31"/>
      <c r="O4108" s="30"/>
      <c r="V4108" s="12"/>
      <c r="W4108" s="12"/>
      <c r="X4108" s="14"/>
      <c r="AB4108" s="25"/>
      <c r="AC4108" s="12"/>
      <c r="AD4108" s="12"/>
      <c r="AK4108" s="12"/>
      <c r="AL4108" s="30"/>
      <c r="AM4108" s="32"/>
      <c r="AQ4108" s="12"/>
      <c r="AR4108" s="12"/>
      <c r="AS4108" s="12"/>
      <c r="AZ4108" s="49"/>
      <c r="BA4108" s="30"/>
      <c r="BB4108" s="12"/>
      <c r="BF4108" s="12"/>
      <c r="BG4108" s="12"/>
      <c r="BH4108" s="12"/>
      <c r="BO4108" s="7"/>
      <c r="BP4108" s="7"/>
      <c r="BQ4108" s="7"/>
      <c r="BU4108" s="7"/>
      <c r="BV4108" s="7"/>
      <c r="BW4108" s="7"/>
      <c r="CD4108" s="7"/>
      <c r="CE4108" s="7"/>
      <c r="CF4108" s="7"/>
      <c r="CJ4108" s="7"/>
      <c r="CK4108" s="7"/>
      <c r="CL4108" s="7"/>
    </row>
    <row r="4109" spans="1:90">
      <c r="A4109" s="11"/>
      <c r="B4109" s="373"/>
      <c r="C4109" s="373"/>
      <c r="D4109" s="373"/>
      <c r="E4109" s="13"/>
      <c r="F4109" s="11"/>
      <c r="G4109" s="25"/>
      <c r="H4109" s="31"/>
      <c r="I4109" s="30"/>
      <c r="M4109" s="25"/>
      <c r="N4109" s="31"/>
      <c r="O4109" s="30"/>
      <c r="V4109" s="12"/>
      <c r="W4109" s="12"/>
      <c r="X4109" s="14"/>
      <c r="AB4109" s="25"/>
      <c r="AC4109" s="12"/>
      <c r="AD4109" s="12"/>
      <c r="AK4109" s="12"/>
      <c r="AL4109" s="30"/>
      <c r="AM4109" s="32"/>
      <c r="AQ4109" s="12"/>
      <c r="AR4109" s="12"/>
      <c r="AS4109" s="12"/>
      <c r="AZ4109" s="49"/>
      <c r="BA4109" s="30"/>
      <c r="BB4109" s="12"/>
      <c r="BF4109" s="12"/>
      <c r="BG4109" s="12"/>
      <c r="BH4109" s="12"/>
      <c r="BO4109" s="7"/>
      <c r="BP4109" s="7"/>
      <c r="BQ4109" s="7"/>
      <c r="BU4109" s="7"/>
      <c r="BV4109" s="7"/>
      <c r="BW4109" s="7"/>
      <c r="CD4109" s="7"/>
      <c r="CE4109" s="7"/>
      <c r="CF4109" s="7"/>
      <c r="CJ4109" s="7"/>
      <c r="CK4109" s="7"/>
      <c r="CL4109" s="7"/>
    </row>
    <row r="4110" spans="1:90">
      <c r="A4110" s="11"/>
      <c r="B4110" s="373"/>
      <c r="C4110" s="373"/>
      <c r="D4110" s="373"/>
      <c r="E4110" s="13"/>
      <c r="F4110" s="11"/>
      <c r="G4110" s="25"/>
      <c r="H4110" s="31"/>
      <c r="I4110" s="30"/>
      <c r="M4110" s="25"/>
      <c r="N4110" s="31"/>
      <c r="O4110" s="30"/>
      <c r="V4110" s="12"/>
      <c r="W4110" s="12"/>
      <c r="X4110" s="14"/>
      <c r="AB4110" s="25"/>
      <c r="AC4110" s="12"/>
      <c r="AD4110" s="12"/>
      <c r="AK4110" s="12"/>
      <c r="AL4110" s="30"/>
      <c r="AM4110" s="32"/>
      <c r="AQ4110" s="12"/>
      <c r="AR4110" s="12"/>
      <c r="AS4110" s="12"/>
      <c r="AZ4110" s="49"/>
      <c r="BA4110" s="30"/>
      <c r="BB4110" s="12"/>
      <c r="BF4110" s="12"/>
      <c r="BG4110" s="12"/>
      <c r="BH4110" s="12"/>
      <c r="BO4110" s="7"/>
      <c r="BP4110" s="7"/>
      <c r="BQ4110" s="7"/>
      <c r="BU4110" s="7"/>
      <c r="BV4110" s="7"/>
      <c r="BW4110" s="7"/>
      <c r="CD4110" s="7"/>
      <c r="CE4110" s="7"/>
      <c r="CF4110" s="7"/>
      <c r="CJ4110" s="7"/>
      <c r="CK4110" s="7"/>
      <c r="CL4110" s="7"/>
    </row>
    <row r="4111" spans="1:90">
      <c r="A4111" s="11"/>
      <c r="B4111" s="373"/>
      <c r="C4111" s="373"/>
      <c r="D4111" s="373"/>
      <c r="E4111" s="13"/>
      <c r="F4111" s="11"/>
      <c r="G4111" s="25"/>
      <c r="H4111" s="31"/>
      <c r="I4111" s="30"/>
      <c r="M4111" s="25"/>
      <c r="N4111" s="31"/>
      <c r="O4111" s="30"/>
      <c r="V4111" s="12"/>
      <c r="W4111" s="12"/>
      <c r="X4111" s="14"/>
      <c r="AB4111" s="25"/>
      <c r="AC4111" s="12"/>
      <c r="AD4111" s="12"/>
      <c r="AK4111" s="12"/>
      <c r="AL4111" s="30"/>
      <c r="AM4111" s="32"/>
      <c r="AQ4111" s="12"/>
      <c r="AR4111" s="12"/>
      <c r="AS4111" s="12"/>
      <c r="AZ4111" s="49"/>
      <c r="BA4111" s="30"/>
      <c r="BB4111" s="12"/>
      <c r="BF4111" s="12"/>
      <c r="BG4111" s="12"/>
      <c r="BH4111" s="12"/>
      <c r="BO4111" s="7"/>
      <c r="BP4111" s="7"/>
      <c r="BQ4111" s="7"/>
      <c r="BU4111" s="7"/>
      <c r="BV4111" s="7"/>
      <c r="BW4111" s="7"/>
      <c r="CD4111" s="7"/>
      <c r="CE4111" s="7"/>
      <c r="CF4111" s="7"/>
      <c r="CJ4111" s="7"/>
      <c r="CK4111" s="7"/>
      <c r="CL4111" s="7"/>
    </row>
    <row r="4112" spans="1:90">
      <c r="A4112" s="11"/>
      <c r="B4112" s="373"/>
      <c r="C4112" s="373"/>
      <c r="D4112" s="373"/>
      <c r="E4112" s="13"/>
      <c r="F4112" s="11"/>
      <c r="G4112" s="25"/>
      <c r="H4112" s="31"/>
      <c r="I4112" s="30"/>
      <c r="M4112" s="25"/>
      <c r="N4112" s="31"/>
      <c r="O4112" s="30"/>
      <c r="V4112" s="12"/>
      <c r="W4112" s="12"/>
      <c r="X4112" s="14"/>
      <c r="AB4112" s="25"/>
      <c r="AC4112" s="12"/>
      <c r="AD4112" s="12"/>
      <c r="AK4112" s="12"/>
      <c r="AL4112" s="30"/>
      <c r="AM4112" s="32"/>
      <c r="AQ4112" s="12"/>
      <c r="AR4112" s="12"/>
      <c r="AS4112" s="12"/>
      <c r="AZ4112" s="49"/>
      <c r="BA4112" s="30"/>
      <c r="BB4112" s="12"/>
      <c r="BF4112" s="12"/>
      <c r="BG4112" s="12"/>
      <c r="BH4112" s="12"/>
      <c r="BO4112" s="7"/>
      <c r="BP4112" s="7"/>
      <c r="BQ4112" s="7"/>
      <c r="BU4112" s="7"/>
      <c r="BV4112" s="7"/>
      <c r="BW4112" s="7"/>
      <c r="CD4112" s="7"/>
      <c r="CE4112" s="7"/>
      <c r="CF4112" s="7"/>
      <c r="CJ4112" s="7"/>
      <c r="CK4112" s="7"/>
      <c r="CL4112" s="7"/>
    </row>
    <row r="4113" spans="1:90">
      <c r="A4113" s="11"/>
      <c r="B4113" s="373"/>
      <c r="C4113" s="373"/>
      <c r="D4113" s="373"/>
      <c r="E4113" s="13"/>
      <c r="F4113" s="11"/>
      <c r="G4113" s="25"/>
      <c r="H4113" s="31"/>
      <c r="I4113" s="30"/>
      <c r="M4113" s="25"/>
      <c r="N4113" s="31"/>
      <c r="O4113" s="30"/>
      <c r="V4113" s="12"/>
      <c r="W4113" s="12"/>
      <c r="X4113" s="14"/>
      <c r="AB4113" s="25"/>
      <c r="AC4113" s="12"/>
      <c r="AD4113" s="12"/>
      <c r="AK4113" s="12"/>
      <c r="AL4113" s="30"/>
      <c r="AM4113" s="32"/>
      <c r="AQ4113" s="12"/>
      <c r="AR4113" s="12"/>
      <c r="AS4113" s="12"/>
      <c r="AZ4113" s="49"/>
      <c r="BA4113" s="30"/>
      <c r="BB4113" s="12"/>
      <c r="BF4113" s="12"/>
      <c r="BG4113" s="12"/>
      <c r="BH4113" s="12"/>
      <c r="BO4113" s="7"/>
      <c r="BP4113" s="7"/>
      <c r="BQ4113" s="7"/>
      <c r="BU4113" s="7"/>
      <c r="BV4113" s="7"/>
      <c r="BW4113" s="7"/>
      <c r="CD4113" s="7"/>
      <c r="CE4113" s="7"/>
      <c r="CF4113" s="7"/>
      <c r="CJ4113" s="7"/>
      <c r="CK4113" s="7"/>
      <c r="CL4113" s="7"/>
    </row>
    <row r="4114" spans="1:90">
      <c r="A4114" s="11"/>
      <c r="B4114" s="373"/>
      <c r="C4114" s="373"/>
      <c r="D4114" s="373"/>
      <c r="E4114" s="13"/>
      <c r="F4114" s="11"/>
      <c r="G4114" s="25"/>
      <c r="H4114" s="31"/>
      <c r="I4114" s="30"/>
      <c r="M4114" s="25"/>
      <c r="N4114" s="31"/>
      <c r="O4114" s="30"/>
      <c r="V4114" s="12"/>
      <c r="W4114" s="12"/>
      <c r="X4114" s="14"/>
      <c r="AB4114" s="25"/>
      <c r="AC4114" s="12"/>
      <c r="AD4114" s="12"/>
      <c r="AK4114" s="12"/>
      <c r="AL4114" s="30"/>
      <c r="AM4114" s="32"/>
      <c r="AQ4114" s="12"/>
      <c r="AR4114" s="12"/>
      <c r="AS4114" s="12"/>
      <c r="AZ4114" s="49"/>
      <c r="BA4114" s="30"/>
      <c r="BB4114" s="12"/>
      <c r="BF4114" s="12"/>
      <c r="BG4114" s="12"/>
      <c r="BH4114" s="12"/>
      <c r="BO4114" s="7"/>
      <c r="BP4114" s="7"/>
      <c r="BQ4114" s="7"/>
      <c r="BU4114" s="7"/>
      <c r="BV4114" s="7"/>
      <c r="BW4114" s="7"/>
      <c r="CD4114" s="7"/>
      <c r="CE4114" s="7"/>
      <c r="CF4114" s="7"/>
      <c r="CJ4114" s="7"/>
      <c r="CK4114" s="7"/>
      <c r="CL4114" s="7"/>
    </row>
    <row r="4115" spans="1:90">
      <c r="A4115" s="11"/>
      <c r="B4115" s="373"/>
      <c r="C4115" s="373"/>
      <c r="D4115" s="373"/>
      <c r="E4115" s="13"/>
      <c r="F4115" s="11"/>
      <c r="G4115" s="25"/>
      <c r="H4115" s="31"/>
      <c r="I4115" s="30"/>
      <c r="M4115" s="25"/>
      <c r="N4115" s="31"/>
      <c r="O4115" s="30"/>
      <c r="V4115" s="12"/>
      <c r="W4115" s="12"/>
      <c r="X4115" s="14"/>
      <c r="AB4115" s="25"/>
      <c r="AC4115" s="12"/>
      <c r="AD4115" s="12"/>
      <c r="AK4115" s="12"/>
      <c r="AL4115" s="30"/>
      <c r="AM4115" s="32"/>
      <c r="AQ4115" s="12"/>
      <c r="AR4115" s="12"/>
      <c r="AS4115" s="12"/>
      <c r="AZ4115" s="49"/>
      <c r="BA4115" s="30"/>
      <c r="BB4115" s="12"/>
      <c r="BF4115" s="12"/>
      <c r="BG4115" s="12"/>
      <c r="BH4115" s="12"/>
      <c r="BO4115" s="7"/>
      <c r="BP4115" s="7"/>
      <c r="BQ4115" s="7"/>
      <c r="BU4115" s="7"/>
      <c r="BV4115" s="7"/>
      <c r="BW4115" s="7"/>
      <c r="CD4115" s="7"/>
      <c r="CE4115" s="7"/>
      <c r="CF4115" s="7"/>
      <c r="CJ4115" s="7"/>
      <c r="CK4115" s="7"/>
      <c r="CL4115" s="7"/>
    </row>
    <row r="4116" spans="1:90">
      <c r="A4116" s="11"/>
      <c r="B4116" s="373"/>
      <c r="C4116" s="373"/>
      <c r="D4116" s="373"/>
      <c r="E4116" s="13"/>
      <c r="F4116" s="11"/>
      <c r="G4116" s="25"/>
      <c r="H4116" s="31"/>
      <c r="I4116" s="30"/>
      <c r="M4116" s="25"/>
      <c r="N4116" s="31"/>
      <c r="O4116" s="30"/>
      <c r="V4116" s="12"/>
      <c r="W4116" s="12"/>
      <c r="X4116" s="14"/>
      <c r="AB4116" s="25"/>
      <c r="AC4116" s="12"/>
      <c r="AD4116" s="12"/>
      <c r="AK4116" s="12"/>
      <c r="AL4116" s="30"/>
      <c r="AM4116" s="32"/>
      <c r="AQ4116" s="12"/>
      <c r="AR4116" s="12"/>
      <c r="AS4116" s="12"/>
      <c r="AZ4116" s="49"/>
      <c r="BA4116" s="30"/>
      <c r="BB4116" s="12"/>
      <c r="BF4116" s="12"/>
      <c r="BG4116" s="12"/>
      <c r="BH4116" s="12"/>
      <c r="BO4116" s="7"/>
      <c r="BP4116" s="7"/>
      <c r="BQ4116" s="7"/>
      <c r="BU4116" s="7"/>
      <c r="BV4116" s="7"/>
      <c r="BW4116" s="7"/>
      <c r="CD4116" s="7"/>
      <c r="CE4116" s="7"/>
      <c r="CF4116" s="7"/>
      <c r="CJ4116" s="7"/>
      <c r="CK4116" s="7"/>
      <c r="CL4116" s="7"/>
    </row>
    <row r="4117" spans="1:90">
      <c r="A4117" s="11"/>
      <c r="B4117" s="373"/>
      <c r="C4117" s="373"/>
      <c r="D4117" s="373"/>
      <c r="E4117" s="13"/>
      <c r="F4117" s="11"/>
      <c r="G4117" s="25"/>
      <c r="H4117" s="31"/>
      <c r="I4117" s="30"/>
      <c r="M4117" s="25"/>
      <c r="N4117" s="31"/>
      <c r="O4117" s="30"/>
      <c r="V4117" s="12"/>
      <c r="W4117" s="12"/>
      <c r="X4117" s="14"/>
      <c r="AB4117" s="25"/>
      <c r="AC4117" s="12"/>
      <c r="AD4117" s="12"/>
      <c r="AK4117" s="12"/>
      <c r="AL4117" s="30"/>
      <c r="AM4117" s="32"/>
      <c r="AQ4117" s="12"/>
      <c r="AR4117" s="12"/>
      <c r="AS4117" s="12"/>
      <c r="AZ4117" s="49"/>
      <c r="BA4117" s="30"/>
      <c r="BB4117" s="12"/>
      <c r="BF4117" s="12"/>
      <c r="BG4117" s="12"/>
      <c r="BH4117" s="12"/>
      <c r="BO4117" s="7"/>
      <c r="BP4117" s="7"/>
      <c r="BQ4117" s="7"/>
      <c r="BU4117" s="7"/>
      <c r="BV4117" s="7"/>
      <c r="BW4117" s="7"/>
      <c r="CD4117" s="7"/>
      <c r="CE4117" s="7"/>
      <c r="CF4117" s="7"/>
      <c r="CJ4117" s="7"/>
      <c r="CK4117" s="7"/>
      <c r="CL4117" s="7"/>
    </row>
    <row r="4118" spans="1:90">
      <c r="A4118" s="11"/>
      <c r="B4118" s="373"/>
      <c r="C4118" s="373"/>
      <c r="D4118" s="373"/>
      <c r="E4118" s="13"/>
      <c r="F4118" s="11"/>
      <c r="G4118" s="25"/>
      <c r="H4118" s="31"/>
      <c r="I4118" s="30"/>
      <c r="M4118" s="25"/>
      <c r="N4118" s="31"/>
      <c r="O4118" s="30"/>
      <c r="V4118" s="12"/>
      <c r="W4118" s="12"/>
      <c r="X4118" s="14"/>
      <c r="AB4118" s="25"/>
      <c r="AC4118" s="12"/>
      <c r="AD4118" s="12"/>
      <c r="AK4118" s="12"/>
      <c r="AL4118" s="30"/>
      <c r="AM4118" s="32"/>
      <c r="AQ4118" s="12"/>
      <c r="AR4118" s="12"/>
      <c r="AS4118" s="12"/>
      <c r="AZ4118" s="49"/>
      <c r="BA4118" s="30"/>
      <c r="BB4118" s="12"/>
      <c r="BF4118" s="12"/>
      <c r="BG4118" s="12"/>
      <c r="BH4118" s="12"/>
      <c r="BO4118" s="7"/>
      <c r="BP4118" s="7"/>
      <c r="BQ4118" s="7"/>
      <c r="BU4118" s="7"/>
      <c r="BV4118" s="7"/>
      <c r="BW4118" s="7"/>
      <c r="CD4118" s="7"/>
      <c r="CE4118" s="7"/>
      <c r="CF4118" s="7"/>
      <c r="CJ4118" s="7"/>
      <c r="CK4118" s="7"/>
      <c r="CL4118" s="7"/>
    </row>
    <row r="4119" spans="1:90">
      <c r="A4119" s="11"/>
      <c r="B4119" s="373"/>
      <c r="C4119" s="373"/>
      <c r="D4119" s="373"/>
      <c r="E4119" s="13"/>
      <c r="F4119" s="11"/>
      <c r="G4119" s="25"/>
      <c r="H4119" s="31"/>
      <c r="I4119" s="30"/>
      <c r="M4119" s="25"/>
      <c r="N4119" s="31"/>
      <c r="O4119" s="30"/>
      <c r="V4119" s="12"/>
      <c r="W4119" s="12"/>
      <c r="X4119" s="14"/>
      <c r="AB4119" s="25"/>
      <c r="AC4119" s="12"/>
      <c r="AD4119" s="12"/>
      <c r="AK4119" s="12"/>
      <c r="AL4119" s="30"/>
      <c r="AM4119" s="32"/>
      <c r="AQ4119" s="12"/>
      <c r="AR4119" s="12"/>
      <c r="AS4119" s="12"/>
      <c r="AZ4119" s="49"/>
      <c r="BA4119" s="30"/>
      <c r="BB4119" s="12"/>
      <c r="BF4119" s="12"/>
      <c r="BG4119" s="12"/>
      <c r="BH4119" s="12"/>
      <c r="BO4119" s="7"/>
      <c r="BP4119" s="7"/>
      <c r="BQ4119" s="7"/>
      <c r="BU4119" s="7"/>
      <c r="BV4119" s="7"/>
      <c r="BW4119" s="7"/>
      <c r="CD4119" s="7"/>
      <c r="CE4119" s="7"/>
      <c r="CF4119" s="7"/>
      <c r="CJ4119" s="7"/>
      <c r="CK4119" s="7"/>
      <c r="CL4119" s="7"/>
    </row>
    <row r="4120" spans="1:90">
      <c r="A4120" s="11"/>
      <c r="B4120" s="373"/>
      <c r="C4120" s="373"/>
      <c r="D4120" s="373"/>
      <c r="E4120" s="13"/>
      <c r="F4120" s="11"/>
      <c r="G4120" s="25"/>
      <c r="H4120" s="31"/>
      <c r="I4120" s="30"/>
      <c r="M4120" s="25"/>
      <c r="N4120" s="31"/>
      <c r="O4120" s="30"/>
      <c r="V4120" s="12"/>
      <c r="W4120" s="12"/>
      <c r="X4120" s="14"/>
      <c r="AB4120" s="25"/>
      <c r="AC4120" s="12"/>
      <c r="AD4120" s="12"/>
      <c r="AK4120" s="12"/>
      <c r="AL4120" s="30"/>
      <c r="AM4120" s="32"/>
      <c r="AQ4120" s="12"/>
      <c r="AR4120" s="12"/>
      <c r="AS4120" s="12"/>
      <c r="AZ4120" s="49"/>
      <c r="BA4120" s="30"/>
      <c r="BB4120" s="12"/>
      <c r="BF4120" s="12"/>
      <c r="BG4120" s="12"/>
      <c r="BH4120" s="12"/>
      <c r="BO4120" s="7"/>
      <c r="BP4120" s="7"/>
      <c r="BQ4120" s="7"/>
      <c r="BU4120" s="7"/>
      <c r="BV4120" s="7"/>
      <c r="BW4120" s="7"/>
      <c r="CD4120" s="7"/>
      <c r="CE4120" s="7"/>
      <c r="CF4120" s="7"/>
      <c r="CJ4120" s="7"/>
      <c r="CK4120" s="7"/>
      <c r="CL4120" s="7"/>
    </row>
    <row r="4121" spans="1:90">
      <c r="A4121" s="11"/>
      <c r="B4121" s="373"/>
      <c r="C4121" s="373"/>
      <c r="D4121" s="373"/>
      <c r="E4121" s="13"/>
      <c r="F4121" s="11"/>
      <c r="G4121" s="25"/>
      <c r="H4121" s="31"/>
      <c r="I4121" s="30"/>
      <c r="M4121" s="25"/>
      <c r="N4121" s="31"/>
      <c r="O4121" s="30"/>
      <c r="V4121" s="12"/>
      <c r="W4121" s="12"/>
      <c r="X4121" s="14"/>
      <c r="AB4121" s="25"/>
      <c r="AC4121" s="12"/>
      <c r="AD4121" s="12"/>
      <c r="AK4121" s="12"/>
      <c r="AL4121" s="30"/>
      <c r="AM4121" s="32"/>
      <c r="AQ4121" s="12"/>
      <c r="AR4121" s="12"/>
      <c r="AS4121" s="12"/>
      <c r="AZ4121" s="49"/>
      <c r="BA4121" s="30"/>
      <c r="BB4121" s="12"/>
      <c r="BF4121" s="12"/>
      <c r="BG4121" s="12"/>
      <c r="BH4121" s="12"/>
      <c r="BO4121" s="7"/>
      <c r="BP4121" s="7"/>
      <c r="BQ4121" s="7"/>
      <c r="BU4121" s="7"/>
      <c r="BV4121" s="7"/>
      <c r="BW4121" s="7"/>
      <c r="CD4121" s="7"/>
      <c r="CE4121" s="7"/>
      <c r="CF4121" s="7"/>
      <c r="CJ4121" s="7"/>
      <c r="CK4121" s="7"/>
      <c r="CL4121" s="7"/>
    </row>
    <row r="4122" spans="1:90">
      <c r="A4122" s="11"/>
      <c r="B4122" s="373"/>
      <c r="C4122" s="373"/>
      <c r="D4122" s="373"/>
      <c r="E4122" s="13"/>
      <c r="F4122" s="11"/>
      <c r="G4122" s="25"/>
      <c r="H4122" s="31"/>
      <c r="I4122" s="30"/>
      <c r="M4122" s="25"/>
      <c r="N4122" s="31"/>
      <c r="O4122" s="30"/>
      <c r="V4122" s="12"/>
      <c r="W4122" s="12"/>
      <c r="X4122" s="14"/>
      <c r="AB4122" s="25"/>
      <c r="AC4122" s="12"/>
      <c r="AD4122" s="12"/>
      <c r="AK4122" s="12"/>
      <c r="AL4122" s="30"/>
      <c r="AM4122" s="32"/>
      <c r="AQ4122" s="12"/>
      <c r="AR4122" s="12"/>
      <c r="AS4122" s="12"/>
      <c r="AZ4122" s="49"/>
      <c r="BA4122" s="30"/>
      <c r="BB4122" s="12"/>
      <c r="BF4122" s="12"/>
      <c r="BG4122" s="12"/>
      <c r="BH4122" s="12"/>
      <c r="BO4122" s="7"/>
      <c r="BP4122" s="7"/>
      <c r="BQ4122" s="7"/>
      <c r="BU4122" s="7"/>
      <c r="BV4122" s="7"/>
      <c r="BW4122" s="7"/>
      <c r="CD4122" s="7"/>
      <c r="CE4122" s="7"/>
      <c r="CF4122" s="7"/>
      <c r="CJ4122" s="7"/>
      <c r="CK4122" s="7"/>
      <c r="CL4122" s="7"/>
    </row>
    <row r="4123" spans="1:90">
      <c r="A4123" s="11"/>
      <c r="B4123" s="373"/>
      <c r="C4123" s="373"/>
      <c r="D4123" s="373"/>
      <c r="E4123" s="13"/>
      <c r="F4123" s="11"/>
      <c r="G4123" s="25"/>
      <c r="H4123" s="31"/>
      <c r="I4123" s="30"/>
      <c r="M4123" s="25"/>
      <c r="N4123" s="31"/>
      <c r="O4123" s="30"/>
      <c r="V4123" s="12"/>
      <c r="W4123" s="12"/>
      <c r="X4123" s="14"/>
      <c r="AB4123" s="25"/>
      <c r="AC4123" s="12"/>
      <c r="AD4123" s="12"/>
      <c r="AK4123" s="12"/>
      <c r="AL4123" s="30"/>
      <c r="AM4123" s="32"/>
      <c r="AQ4123" s="12"/>
      <c r="AR4123" s="12"/>
      <c r="AS4123" s="12"/>
      <c r="AZ4123" s="49"/>
      <c r="BA4123" s="30"/>
      <c r="BB4123" s="12"/>
      <c r="BF4123" s="12"/>
      <c r="BG4123" s="12"/>
      <c r="BH4123" s="12"/>
      <c r="BO4123" s="7"/>
      <c r="BP4123" s="7"/>
      <c r="BQ4123" s="7"/>
      <c r="BU4123" s="7"/>
      <c r="BV4123" s="7"/>
      <c r="BW4123" s="7"/>
      <c r="CD4123" s="7"/>
      <c r="CE4123" s="7"/>
      <c r="CF4123" s="7"/>
      <c r="CJ4123" s="7"/>
      <c r="CK4123" s="7"/>
      <c r="CL4123" s="7"/>
    </row>
    <row r="4124" spans="1:90">
      <c r="A4124" s="11"/>
      <c r="B4124" s="373"/>
      <c r="C4124" s="373"/>
      <c r="D4124" s="373"/>
      <c r="E4124" s="13"/>
      <c r="F4124" s="11"/>
      <c r="G4124" s="25"/>
      <c r="H4124" s="31"/>
      <c r="I4124" s="30"/>
      <c r="M4124" s="25"/>
      <c r="N4124" s="31"/>
      <c r="O4124" s="30"/>
      <c r="V4124" s="12"/>
      <c r="W4124" s="12"/>
      <c r="X4124" s="14"/>
      <c r="AB4124" s="25"/>
      <c r="AC4124" s="12"/>
      <c r="AD4124" s="12"/>
      <c r="AK4124" s="12"/>
      <c r="AL4124" s="30"/>
      <c r="AM4124" s="32"/>
      <c r="AQ4124" s="12"/>
      <c r="AR4124" s="12"/>
      <c r="AS4124" s="12"/>
      <c r="AZ4124" s="49"/>
      <c r="BA4124" s="30"/>
      <c r="BB4124" s="12"/>
      <c r="BF4124" s="12"/>
      <c r="BG4124" s="12"/>
      <c r="BH4124" s="12"/>
      <c r="BO4124" s="7"/>
      <c r="BP4124" s="7"/>
      <c r="BQ4124" s="7"/>
      <c r="BU4124" s="7"/>
      <c r="BV4124" s="7"/>
      <c r="BW4124" s="7"/>
      <c r="CD4124" s="7"/>
      <c r="CE4124" s="7"/>
      <c r="CF4124" s="7"/>
      <c r="CJ4124" s="7"/>
      <c r="CK4124" s="7"/>
      <c r="CL4124" s="7"/>
    </row>
    <row r="4125" spans="1:90">
      <c r="A4125" s="11"/>
      <c r="B4125" s="373"/>
      <c r="C4125" s="373"/>
      <c r="D4125" s="373"/>
      <c r="E4125" s="13"/>
      <c r="F4125" s="11"/>
      <c r="G4125" s="25"/>
      <c r="H4125" s="31"/>
      <c r="I4125" s="30"/>
      <c r="M4125" s="25"/>
      <c r="N4125" s="31"/>
      <c r="O4125" s="30"/>
      <c r="V4125" s="12"/>
      <c r="W4125" s="12"/>
      <c r="X4125" s="14"/>
      <c r="AB4125" s="25"/>
      <c r="AC4125" s="12"/>
      <c r="AD4125" s="12"/>
      <c r="AK4125" s="12"/>
      <c r="AL4125" s="30"/>
      <c r="AM4125" s="32"/>
      <c r="AQ4125" s="12"/>
      <c r="AR4125" s="12"/>
      <c r="AS4125" s="12"/>
      <c r="AZ4125" s="49"/>
      <c r="BA4125" s="30"/>
      <c r="BB4125" s="12"/>
      <c r="BF4125" s="12"/>
      <c r="BG4125" s="12"/>
      <c r="BH4125" s="12"/>
      <c r="BO4125" s="7"/>
      <c r="BP4125" s="7"/>
      <c r="BQ4125" s="7"/>
      <c r="BU4125" s="7"/>
      <c r="BV4125" s="7"/>
      <c r="BW4125" s="7"/>
      <c r="CD4125" s="7"/>
      <c r="CE4125" s="7"/>
      <c r="CF4125" s="7"/>
      <c r="CJ4125" s="7"/>
      <c r="CK4125" s="7"/>
      <c r="CL4125" s="7"/>
    </row>
    <row r="4126" spans="1:90">
      <c r="A4126" s="11"/>
      <c r="B4126" s="373"/>
      <c r="C4126" s="373"/>
      <c r="D4126" s="373"/>
      <c r="E4126" s="13"/>
      <c r="F4126" s="11"/>
      <c r="G4126" s="25"/>
      <c r="H4126" s="31"/>
      <c r="I4126" s="30"/>
      <c r="M4126" s="25"/>
      <c r="N4126" s="31"/>
      <c r="O4126" s="30"/>
      <c r="V4126" s="12"/>
      <c r="W4126" s="12"/>
      <c r="X4126" s="14"/>
      <c r="AB4126" s="25"/>
      <c r="AC4126" s="12"/>
      <c r="AD4126" s="12"/>
      <c r="AK4126" s="12"/>
      <c r="AL4126" s="30"/>
      <c r="AM4126" s="32"/>
      <c r="AQ4126" s="12"/>
      <c r="AR4126" s="12"/>
      <c r="AS4126" s="12"/>
      <c r="AZ4126" s="49"/>
      <c r="BA4126" s="30"/>
      <c r="BB4126" s="12"/>
      <c r="BF4126" s="12"/>
      <c r="BG4126" s="12"/>
      <c r="BH4126" s="12"/>
      <c r="BO4126" s="7"/>
      <c r="BP4126" s="7"/>
      <c r="BQ4126" s="7"/>
      <c r="BU4126" s="7"/>
      <c r="BV4126" s="7"/>
      <c r="BW4126" s="7"/>
      <c r="CD4126" s="7"/>
      <c r="CE4126" s="7"/>
      <c r="CF4126" s="7"/>
      <c r="CJ4126" s="7"/>
      <c r="CK4126" s="7"/>
      <c r="CL4126" s="7"/>
    </row>
    <row r="4127" spans="1:90">
      <c r="A4127" s="11"/>
      <c r="B4127" s="373"/>
      <c r="C4127" s="373"/>
      <c r="D4127" s="373"/>
      <c r="E4127" s="13"/>
      <c r="F4127" s="11"/>
      <c r="G4127" s="25"/>
      <c r="H4127" s="31"/>
      <c r="I4127" s="30"/>
      <c r="M4127" s="25"/>
      <c r="N4127" s="31"/>
      <c r="O4127" s="30"/>
      <c r="V4127" s="12"/>
      <c r="W4127" s="12"/>
      <c r="X4127" s="14"/>
      <c r="AB4127" s="25"/>
      <c r="AC4127" s="12"/>
      <c r="AD4127" s="12"/>
      <c r="AK4127" s="12"/>
      <c r="AL4127" s="30"/>
      <c r="AM4127" s="32"/>
      <c r="AQ4127" s="12"/>
      <c r="AR4127" s="12"/>
      <c r="AS4127" s="12"/>
      <c r="AZ4127" s="49"/>
      <c r="BA4127" s="30"/>
      <c r="BB4127" s="12"/>
      <c r="BF4127" s="12"/>
      <c r="BG4127" s="12"/>
      <c r="BH4127" s="12"/>
      <c r="BO4127" s="7"/>
      <c r="BP4127" s="7"/>
      <c r="BQ4127" s="7"/>
      <c r="BU4127" s="7"/>
      <c r="BV4127" s="7"/>
      <c r="BW4127" s="7"/>
      <c r="CD4127" s="7"/>
      <c r="CE4127" s="7"/>
      <c r="CF4127" s="7"/>
      <c r="CJ4127" s="7"/>
      <c r="CK4127" s="7"/>
      <c r="CL4127" s="7"/>
    </row>
    <row r="4128" spans="1:90">
      <c r="A4128" s="11"/>
      <c r="B4128" s="373"/>
      <c r="C4128" s="373"/>
      <c r="D4128" s="373"/>
      <c r="E4128" s="13"/>
      <c r="F4128" s="11"/>
      <c r="G4128" s="25"/>
      <c r="H4128" s="31"/>
      <c r="I4128" s="30"/>
      <c r="M4128" s="25"/>
      <c r="N4128" s="31"/>
      <c r="O4128" s="30"/>
      <c r="V4128" s="12"/>
      <c r="W4128" s="12"/>
      <c r="X4128" s="14"/>
      <c r="AB4128" s="25"/>
      <c r="AC4128" s="12"/>
      <c r="AD4128" s="12"/>
      <c r="AK4128" s="12"/>
      <c r="AL4128" s="30"/>
      <c r="AM4128" s="32"/>
      <c r="AQ4128" s="12"/>
      <c r="AR4128" s="12"/>
      <c r="AS4128" s="12"/>
      <c r="AZ4128" s="49"/>
      <c r="BA4128" s="30"/>
      <c r="BB4128" s="12"/>
      <c r="BF4128" s="12"/>
      <c r="BG4128" s="12"/>
      <c r="BH4128" s="12"/>
      <c r="BO4128" s="7"/>
      <c r="BP4128" s="7"/>
      <c r="BQ4128" s="7"/>
      <c r="BU4128" s="7"/>
      <c r="BV4128" s="7"/>
      <c r="BW4128" s="7"/>
      <c r="CD4128" s="7"/>
      <c r="CE4128" s="7"/>
      <c r="CF4128" s="7"/>
      <c r="CJ4128" s="7"/>
      <c r="CK4128" s="7"/>
      <c r="CL4128" s="7"/>
    </row>
    <row r="4129" spans="1:90">
      <c r="A4129" s="11"/>
      <c r="B4129" s="373"/>
      <c r="C4129" s="373"/>
      <c r="D4129" s="373"/>
      <c r="E4129" s="13"/>
      <c r="F4129" s="11"/>
      <c r="G4129" s="25"/>
      <c r="H4129" s="31"/>
      <c r="I4129" s="30"/>
      <c r="M4129" s="25"/>
      <c r="N4129" s="31"/>
      <c r="O4129" s="30"/>
      <c r="V4129" s="12"/>
      <c r="W4129" s="12"/>
      <c r="X4129" s="14"/>
      <c r="AB4129" s="25"/>
      <c r="AC4129" s="12"/>
      <c r="AD4129" s="12"/>
      <c r="AK4129" s="12"/>
      <c r="AL4129" s="30"/>
      <c r="AM4129" s="32"/>
      <c r="AQ4129" s="12"/>
      <c r="AR4129" s="12"/>
      <c r="AS4129" s="12"/>
      <c r="AZ4129" s="49"/>
      <c r="BA4129" s="30"/>
      <c r="BB4129" s="12"/>
      <c r="BF4129" s="12"/>
      <c r="BG4129" s="12"/>
      <c r="BH4129" s="12"/>
      <c r="BO4129" s="7"/>
      <c r="BP4129" s="7"/>
      <c r="BQ4129" s="7"/>
      <c r="BU4129" s="7"/>
      <c r="BV4129" s="7"/>
      <c r="BW4129" s="7"/>
      <c r="CD4129" s="7"/>
      <c r="CE4129" s="7"/>
      <c r="CF4129" s="7"/>
      <c r="CJ4129" s="7"/>
      <c r="CK4129" s="7"/>
      <c r="CL4129" s="7"/>
    </row>
    <row r="4130" spans="1:90">
      <c r="A4130" s="11"/>
      <c r="B4130" s="373"/>
      <c r="C4130" s="373"/>
      <c r="D4130" s="373"/>
      <c r="E4130" s="13"/>
      <c r="F4130" s="11"/>
      <c r="G4130" s="25"/>
      <c r="H4130" s="31"/>
      <c r="I4130" s="30"/>
      <c r="M4130" s="25"/>
      <c r="N4130" s="31"/>
      <c r="O4130" s="30"/>
      <c r="V4130" s="12"/>
      <c r="W4130" s="12"/>
      <c r="X4130" s="14"/>
      <c r="AB4130" s="25"/>
      <c r="AC4130" s="12"/>
      <c r="AD4130" s="12"/>
      <c r="AK4130" s="12"/>
      <c r="AL4130" s="30"/>
      <c r="AM4130" s="32"/>
      <c r="AQ4130" s="12"/>
      <c r="AR4130" s="12"/>
      <c r="AS4130" s="12"/>
      <c r="AZ4130" s="49"/>
      <c r="BA4130" s="30"/>
      <c r="BB4130" s="12"/>
      <c r="BF4130" s="12"/>
      <c r="BG4130" s="12"/>
      <c r="BH4130" s="12"/>
      <c r="BO4130" s="7"/>
      <c r="BP4130" s="7"/>
      <c r="BQ4130" s="7"/>
      <c r="BU4130" s="7"/>
      <c r="BV4130" s="7"/>
      <c r="BW4130" s="7"/>
      <c r="CD4130" s="7"/>
      <c r="CE4130" s="7"/>
      <c r="CF4130" s="7"/>
      <c r="CJ4130" s="7"/>
      <c r="CK4130" s="7"/>
      <c r="CL4130" s="7"/>
    </row>
    <row r="4131" spans="1:90">
      <c r="A4131" s="11"/>
      <c r="B4131" s="373"/>
      <c r="C4131" s="373"/>
      <c r="D4131" s="373"/>
      <c r="E4131" s="13"/>
      <c r="F4131" s="11"/>
      <c r="G4131" s="25"/>
      <c r="H4131" s="31"/>
      <c r="I4131" s="30"/>
      <c r="M4131" s="25"/>
      <c r="N4131" s="31"/>
      <c r="O4131" s="30"/>
      <c r="V4131" s="12"/>
      <c r="W4131" s="12"/>
      <c r="X4131" s="14"/>
      <c r="AB4131" s="25"/>
      <c r="AC4131" s="12"/>
      <c r="AD4131" s="12"/>
      <c r="AK4131" s="12"/>
      <c r="AL4131" s="30"/>
      <c r="AM4131" s="32"/>
      <c r="AQ4131" s="12"/>
      <c r="AR4131" s="12"/>
      <c r="AS4131" s="12"/>
      <c r="AZ4131" s="49"/>
      <c r="BA4131" s="30"/>
      <c r="BB4131" s="12"/>
      <c r="BF4131" s="12"/>
      <c r="BG4131" s="12"/>
      <c r="BH4131" s="12"/>
      <c r="BO4131" s="7"/>
      <c r="BP4131" s="7"/>
      <c r="BQ4131" s="7"/>
      <c r="BU4131" s="7"/>
      <c r="BV4131" s="7"/>
      <c r="BW4131" s="7"/>
      <c r="CD4131" s="7"/>
      <c r="CE4131" s="7"/>
      <c r="CF4131" s="7"/>
      <c r="CJ4131" s="7"/>
      <c r="CK4131" s="7"/>
      <c r="CL4131" s="7"/>
    </row>
    <row r="4132" spans="1:90">
      <c r="A4132" s="11"/>
      <c r="B4132" s="373"/>
      <c r="C4132" s="373"/>
      <c r="D4132" s="373"/>
      <c r="E4132" s="13"/>
      <c r="F4132" s="11"/>
      <c r="G4132" s="25"/>
      <c r="H4132" s="31"/>
      <c r="I4132" s="30"/>
      <c r="M4132" s="25"/>
      <c r="N4132" s="31"/>
      <c r="O4132" s="30"/>
      <c r="V4132" s="12"/>
      <c r="W4132" s="12"/>
      <c r="X4132" s="14"/>
      <c r="AB4132" s="25"/>
      <c r="AC4132" s="12"/>
      <c r="AD4132" s="12"/>
      <c r="AK4132" s="12"/>
      <c r="AL4132" s="30"/>
      <c r="AM4132" s="32"/>
      <c r="AQ4132" s="12"/>
      <c r="AR4132" s="12"/>
      <c r="AS4132" s="12"/>
      <c r="AZ4132" s="49"/>
      <c r="BA4132" s="30"/>
      <c r="BB4132" s="12"/>
      <c r="BF4132" s="12"/>
      <c r="BG4132" s="12"/>
      <c r="BH4132" s="12"/>
      <c r="BO4132" s="7"/>
      <c r="BP4132" s="7"/>
      <c r="BQ4132" s="7"/>
      <c r="BU4132" s="7"/>
      <c r="BV4132" s="7"/>
      <c r="BW4132" s="7"/>
      <c r="CD4132" s="7"/>
      <c r="CE4132" s="7"/>
      <c r="CF4132" s="7"/>
      <c r="CJ4132" s="7"/>
      <c r="CK4132" s="7"/>
      <c r="CL4132" s="7"/>
    </row>
    <row r="4133" spans="1:90">
      <c r="A4133" s="11"/>
      <c r="B4133" s="373"/>
      <c r="C4133" s="373"/>
      <c r="D4133" s="373"/>
      <c r="E4133" s="13"/>
      <c r="F4133" s="11"/>
      <c r="G4133" s="25"/>
      <c r="H4133" s="31"/>
      <c r="I4133" s="30"/>
      <c r="M4133" s="25"/>
      <c r="N4133" s="31"/>
      <c r="O4133" s="30"/>
      <c r="V4133" s="12"/>
      <c r="W4133" s="12"/>
      <c r="X4133" s="14"/>
      <c r="AB4133" s="25"/>
      <c r="AC4133" s="12"/>
      <c r="AD4133" s="12"/>
      <c r="AK4133" s="12"/>
      <c r="AL4133" s="30"/>
      <c r="AM4133" s="32"/>
      <c r="AQ4133" s="12"/>
      <c r="AR4133" s="12"/>
      <c r="AS4133" s="12"/>
      <c r="AZ4133" s="49"/>
      <c r="BA4133" s="30"/>
      <c r="BB4133" s="12"/>
      <c r="BF4133" s="12"/>
      <c r="BG4133" s="12"/>
      <c r="BH4133" s="12"/>
      <c r="BO4133" s="7"/>
      <c r="BP4133" s="7"/>
      <c r="BQ4133" s="7"/>
      <c r="BU4133" s="7"/>
      <c r="BV4133" s="7"/>
      <c r="BW4133" s="7"/>
      <c r="CD4133" s="7"/>
      <c r="CE4133" s="7"/>
      <c r="CF4133" s="7"/>
      <c r="CJ4133" s="7"/>
      <c r="CK4133" s="7"/>
      <c r="CL4133" s="7"/>
    </row>
    <row r="4134" spans="1:90">
      <c r="A4134" s="11"/>
      <c r="B4134" s="373"/>
      <c r="C4134" s="373"/>
      <c r="D4134" s="373"/>
      <c r="E4134" s="13"/>
      <c r="F4134" s="11"/>
      <c r="G4134" s="25"/>
      <c r="H4134" s="31"/>
      <c r="I4134" s="30"/>
      <c r="M4134" s="25"/>
      <c r="N4134" s="31"/>
      <c r="O4134" s="30"/>
      <c r="V4134" s="12"/>
      <c r="W4134" s="12"/>
      <c r="X4134" s="14"/>
      <c r="AB4134" s="25"/>
      <c r="AC4134" s="12"/>
      <c r="AD4134" s="12"/>
      <c r="AK4134" s="12"/>
      <c r="AL4134" s="30"/>
      <c r="AM4134" s="32"/>
      <c r="AQ4134" s="12"/>
      <c r="AR4134" s="12"/>
      <c r="AS4134" s="12"/>
      <c r="AZ4134" s="49"/>
      <c r="BA4134" s="30"/>
      <c r="BB4134" s="12"/>
      <c r="BF4134" s="12"/>
      <c r="BG4134" s="12"/>
      <c r="BH4134" s="12"/>
      <c r="BO4134" s="7"/>
      <c r="BP4134" s="7"/>
      <c r="BQ4134" s="7"/>
      <c r="BU4134" s="7"/>
      <c r="BV4134" s="7"/>
      <c r="BW4134" s="7"/>
      <c r="CD4134" s="7"/>
      <c r="CE4134" s="7"/>
      <c r="CF4134" s="7"/>
      <c r="CJ4134" s="7"/>
      <c r="CK4134" s="7"/>
      <c r="CL4134" s="7"/>
    </row>
    <row r="4135" spans="1:90">
      <c r="A4135" s="11"/>
      <c r="B4135" s="373"/>
      <c r="C4135" s="373"/>
      <c r="D4135" s="373"/>
      <c r="E4135" s="13"/>
      <c r="F4135" s="11"/>
      <c r="G4135" s="25"/>
      <c r="H4135" s="31"/>
      <c r="I4135" s="30"/>
      <c r="M4135" s="25"/>
      <c r="N4135" s="31"/>
      <c r="O4135" s="30"/>
      <c r="V4135" s="12"/>
      <c r="W4135" s="12"/>
      <c r="X4135" s="14"/>
      <c r="AB4135" s="25"/>
      <c r="AC4135" s="12"/>
      <c r="AD4135" s="12"/>
      <c r="AK4135" s="12"/>
      <c r="AL4135" s="30"/>
      <c r="AM4135" s="32"/>
      <c r="AQ4135" s="12"/>
      <c r="AR4135" s="12"/>
      <c r="AS4135" s="12"/>
      <c r="AZ4135" s="49"/>
      <c r="BA4135" s="30"/>
      <c r="BB4135" s="12"/>
      <c r="BF4135" s="12"/>
      <c r="BG4135" s="12"/>
      <c r="BH4135" s="12"/>
      <c r="BO4135" s="7"/>
      <c r="BP4135" s="7"/>
      <c r="BQ4135" s="7"/>
      <c r="BU4135" s="7"/>
      <c r="BV4135" s="7"/>
      <c r="BW4135" s="7"/>
      <c r="CD4135" s="7"/>
      <c r="CE4135" s="7"/>
      <c r="CF4135" s="7"/>
      <c r="CJ4135" s="7"/>
      <c r="CK4135" s="7"/>
      <c r="CL4135" s="7"/>
    </row>
    <row r="4136" spans="1:90">
      <c r="A4136" s="11"/>
      <c r="B4136" s="373"/>
      <c r="C4136" s="373"/>
      <c r="D4136" s="373"/>
      <c r="E4136" s="13"/>
      <c r="F4136" s="11"/>
      <c r="G4136" s="25"/>
      <c r="H4136" s="31"/>
      <c r="I4136" s="30"/>
      <c r="M4136" s="25"/>
      <c r="N4136" s="31"/>
      <c r="O4136" s="30"/>
      <c r="V4136" s="12"/>
      <c r="W4136" s="12"/>
      <c r="X4136" s="14"/>
      <c r="AB4136" s="25"/>
      <c r="AC4136" s="12"/>
      <c r="AD4136" s="12"/>
      <c r="AK4136" s="12"/>
      <c r="AL4136" s="30"/>
      <c r="AM4136" s="32"/>
      <c r="AQ4136" s="12"/>
      <c r="AR4136" s="12"/>
      <c r="AS4136" s="12"/>
      <c r="AZ4136" s="49"/>
      <c r="BA4136" s="30"/>
      <c r="BB4136" s="12"/>
      <c r="BF4136" s="12"/>
      <c r="BG4136" s="12"/>
      <c r="BH4136" s="12"/>
      <c r="BO4136" s="7"/>
      <c r="BP4136" s="7"/>
      <c r="BQ4136" s="7"/>
      <c r="BU4136" s="7"/>
      <c r="BV4136" s="7"/>
      <c r="BW4136" s="7"/>
      <c r="CD4136" s="7"/>
      <c r="CE4136" s="7"/>
      <c r="CF4136" s="7"/>
      <c r="CJ4136" s="7"/>
      <c r="CK4136" s="7"/>
      <c r="CL4136" s="7"/>
    </row>
    <row r="4137" spans="1:90">
      <c r="A4137" s="11"/>
      <c r="B4137" s="373"/>
      <c r="C4137" s="373"/>
      <c r="D4137" s="373"/>
      <c r="E4137" s="13"/>
      <c r="F4137" s="11"/>
      <c r="G4137" s="25"/>
      <c r="H4137" s="31"/>
      <c r="I4137" s="30"/>
      <c r="M4137" s="25"/>
      <c r="N4137" s="31"/>
      <c r="O4137" s="30"/>
      <c r="V4137" s="12"/>
      <c r="W4137" s="12"/>
      <c r="X4137" s="14"/>
      <c r="AB4137" s="25"/>
      <c r="AC4137" s="12"/>
      <c r="AD4137" s="12"/>
      <c r="AK4137" s="12"/>
      <c r="AL4137" s="30"/>
      <c r="AM4137" s="32"/>
      <c r="AQ4137" s="12"/>
      <c r="AR4137" s="12"/>
      <c r="AS4137" s="12"/>
      <c r="AZ4137" s="49"/>
      <c r="BA4137" s="30"/>
      <c r="BB4137" s="12"/>
      <c r="BF4137" s="12"/>
      <c r="BG4137" s="12"/>
      <c r="BH4137" s="12"/>
      <c r="BO4137" s="7"/>
      <c r="BP4137" s="7"/>
      <c r="BQ4137" s="7"/>
      <c r="BU4137" s="7"/>
      <c r="BV4137" s="7"/>
      <c r="BW4137" s="7"/>
      <c r="CD4137" s="7"/>
      <c r="CE4137" s="7"/>
      <c r="CF4137" s="7"/>
      <c r="CJ4137" s="7"/>
      <c r="CK4137" s="7"/>
      <c r="CL4137" s="7"/>
    </row>
    <row r="4138" spans="1:90">
      <c r="A4138" s="11"/>
      <c r="B4138" s="373"/>
      <c r="C4138" s="373"/>
      <c r="D4138" s="373"/>
      <c r="E4138" s="13"/>
      <c r="F4138" s="11"/>
      <c r="G4138" s="25"/>
      <c r="H4138" s="31"/>
      <c r="I4138" s="30"/>
      <c r="M4138" s="25"/>
      <c r="N4138" s="31"/>
      <c r="O4138" s="30"/>
      <c r="V4138" s="12"/>
      <c r="W4138" s="12"/>
      <c r="X4138" s="14"/>
      <c r="AB4138" s="25"/>
      <c r="AC4138" s="12"/>
      <c r="AD4138" s="12"/>
      <c r="AK4138" s="12"/>
      <c r="AL4138" s="30"/>
      <c r="AM4138" s="32"/>
      <c r="AQ4138" s="12"/>
      <c r="AR4138" s="12"/>
      <c r="AS4138" s="12"/>
      <c r="AZ4138" s="49"/>
      <c r="BA4138" s="30"/>
      <c r="BB4138" s="12"/>
      <c r="BF4138" s="12"/>
      <c r="BG4138" s="12"/>
      <c r="BH4138" s="12"/>
      <c r="BO4138" s="7"/>
      <c r="BP4138" s="7"/>
      <c r="BQ4138" s="7"/>
      <c r="BU4138" s="7"/>
      <c r="BV4138" s="7"/>
      <c r="BW4138" s="7"/>
      <c r="CD4138" s="7"/>
      <c r="CE4138" s="7"/>
      <c r="CF4138" s="7"/>
      <c r="CJ4138" s="7"/>
      <c r="CK4138" s="7"/>
      <c r="CL4138" s="7"/>
    </row>
    <row r="4139" spans="1:90">
      <c r="A4139" s="11"/>
      <c r="B4139" s="373"/>
      <c r="C4139" s="373"/>
      <c r="D4139" s="373"/>
      <c r="E4139" s="13"/>
      <c r="F4139" s="11"/>
      <c r="G4139" s="25"/>
      <c r="H4139" s="31"/>
      <c r="I4139" s="30"/>
      <c r="M4139" s="25"/>
      <c r="N4139" s="31"/>
      <c r="O4139" s="30"/>
      <c r="V4139" s="12"/>
      <c r="W4139" s="12"/>
      <c r="X4139" s="14"/>
      <c r="AB4139" s="25"/>
      <c r="AC4139" s="12"/>
      <c r="AD4139" s="12"/>
      <c r="AK4139" s="12"/>
      <c r="AL4139" s="30"/>
      <c r="AM4139" s="32"/>
      <c r="AQ4139" s="12"/>
      <c r="AR4139" s="12"/>
      <c r="AS4139" s="12"/>
      <c r="AZ4139" s="49"/>
      <c r="BA4139" s="30"/>
      <c r="BB4139" s="12"/>
      <c r="BF4139" s="12"/>
      <c r="BG4139" s="12"/>
      <c r="BH4139" s="12"/>
      <c r="BO4139" s="7"/>
      <c r="BP4139" s="7"/>
      <c r="BQ4139" s="7"/>
      <c r="BU4139" s="7"/>
      <c r="BV4139" s="7"/>
      <c r="BW4139" s="7"/>
      <c r="CD4139" s="7"/>
      <c r="CE4139" s="7"/>
      <c r="CF4139" s="7"/>
      <c r="CJ4139" s="7"/>
      <c r="CK4139" s="7"/>
      <c r="CL4139" s="7"/>
    </row>
    <row r="4140" spans="1:90">
      <c r="A4140" s="11"/>
      <c r="B4140" s="373"/>
      <c r="C4140" s="373"/>
      <c r="D4140" s="373"/>
      <c r="E4140" s="13"/>
      <c r="F4140" s="11"/>
      <c r="G4140" s="25"/>
      <c r="H4140" s="31"/>
      <c r="I4140" s="30"/>
      <c r="M4140" s="25"/>
      <c r="N4140" s="31"/>
      <c r="O4140" s="30"/>
      <c r="V4140" s="12"/>
      <c r="W4140" s="12"/>
      <c r="X4140" s="14"/>
      <c r="AB4140" s="25"/>
      <c r="AC4140" s="12"/>
      <c r="AD4140" s="12"/>
      <c r="AK4140" s="12"/>
      <c r="AL4140" s="30"/>
      <c r="AM4140" s="32"/>
      <c r="AQ4140" s="12"/>
      <c r="AR4140" s="12"/>
      <c r="AS4140" s="12"/>
      <c r="AZ4140" s="49"/>
      <c r="BA4140" s="30"/>
      <c r="BB4140" s="12"/>
      <c r="BF4140" s="12"/>
      <c r="BG4140" s="12"/>
      <c r="BH4140" s="12"/>
      <c r="BO4140" s="7"/>
      <c r="BP4140" s="7"/>
      <c r="BQ4140" s="7"/>
      <c r="BU4140" s="7"/>
      <c r="BV4140" s="7"/>
      <c r="BW4140" s="7"/>
      <c r="CD4140" s="7"/>
      <c r="CE4140" s="7"/>
      <c r="CF4140" s="7"/>
      <c r="CJ4140" s="7"/>
      <c r="CK4140" s="7"/>
      <c r="CL4140" s="7"/>
    </row>
    <row r="4141" spans="1:90">
      <c r="A4141" s="11"/>
      <c r="B4141" s="373"/>
      <c r="C4141" s="373"/>
      <c r="D4141" s="373"/>
      <c r="E4141" s="13"/>
      <c r="F4141" s="11"/>
      <c r="G4141" s="25"/>
      <c r="H4141" s="31"/>
      <c r="I4141" s="30"/>
      <c r="M4141" s="25"/>
      <c r="N4141" s="31"/>
      <c r="O4141" s="30"/>
      <c r="V4141" s="12"/>
      <c r="W4141" s="12"/>
      <c r="X4141" s="14"/>
      <c r="AB4141" s="25"/>
      <c r="AC4141" s="12"/>
      <c r="AD4141" s="12"/>
      <c r="AK4141" s="12"/>
      <c r="AL4141" s="30"/>
      <c r="AM4141" s="32"/>
      <c r="AQ4141" s="12"/>
      <c r="AR4141" s="12"/>
      <c r="AS4141" s="12"/>
      <c r="AZ4141" s="49"/>
      <c r="BA4141" s="30"/>
      <c r="BB4141" s="12"/>
      <c r="BF4141" s="12"/>
      <c r="BG4141" s="12"/>
      <c r="BH4141" s="12"/>
      <c r="BO4141" s="7"/>
      <c r="BP4141" s="7"/>
      <c r="BQ4141" s="7"/>
      <c r="BU4141" s="7"/>
      <c r="BV4141" s="7"/>
      <c r="BW4141" s="7"/>
      <c r="CD4141" s="7"/>
      <c r="CE4141" s="7"/>
      <c r="CF4141" s="7"/>
      <c r="CJ4141" s="7"/>
      <c r="CK4141" s="7"/>
      <c r="CL4141" s="7"/>
    </row>
    <row r="4142" spans="1:90">
      <c r="A4142" s="11"/>
      <c r="B4142" s="373"/>
      <c r="C4142" s="373"/>
      <c r="D4142" s="373"/>
      <c r="E4142" s="13"/>
      <c r="F4142" s="11"/>
      <c r="G4142" s="25"/>
      <c r="H4142" s="31"/>
      <c r="I4142" s="30"/>
      <c r="M4142" s="25"/>
      <c r="N4142" s="31"/>
      <c r="O4142" s="30"/>
      <c r="V4142" s="12"/>
      <c r="W4142" s="12"/>
      <c r="X4142" s="14"/>
      <c r="AB4142" s="25"/>
      <c r="AC4142" s="12"/>
      <c r="AD4142" s="12"/>
      <c r="AK4142" s="12"/>
      <c r="AL4142" s="30"/>
      <c r="AM4142" s="32"/>
      <c r="AQ4142" s="12"/>
      <c r="AR4142" s="12"/>
      <c r="AS4142" s="12"/>
      <c r="AZ4142" s="49"/>
      <c r="BA4142" s="30"/>
      <c r="BB4142" s="12"/>
      <c r="BF4142" s="12"/>
      <c r="BG4142" s="12"/>
      <c r="BH4142" s="12"/>
      <c r="BO4142" s="7"/>
      <c r="BP4142" s="7"/>
      <c r="BQ4142" s="7"/>
      <c r="BU4142" s="7"/>
      <c r="BV4142" s="7"/>
      <c r="BW4142" s="7"/>
      <c r="CD4142" s="7"/>
      <c r="CE4142" s="7"/>
      <c r="CF4142" s="7"/>
      <c r="CJ4142" s="7"/>
      <c r="CK4142" s="7"/>
      <c r="CL4142" s="7"/>
    </row>
    <row r="4143" spans="1:90">
      <c r="A4143" s="11"/>
      <c r="B4143" s="373"/>
      <c r="C4143" s="373"/>
      <c r="D4143" s="373"/>
      <c r="E4143" s="13"/>
      <c r="F4143" s="11"/>
      <c r="G4143" s="25"/>
      <c r="H4143" s="31"/>
      <c r="I4143" s="30"/>
      <c r="M4143" s="25"/>
      <c r="N4143" s="31"/>
      <c r="O4143" s="30"/>
      <c r="V4143" s="12"/>
      <c r="W4143" s="12"/>
      <c r="X4143" s="14"/>
      <c r="AB4143" s="25"/>
      <c r="AC4143" s="12"/>
      <c r="AD4143" s="12"/>
      <c r="AK4143" s="12"/>
      <c r="AL4143" s="30"/>
      <c r="AM4143" s="32"/>
      <c r="AQ4143" s="12"/>
      <c r="AR4143" s="12"/>
      <c r="AS4143" s="12"/>
      <c r="AZ4143" s="49"/>
      <c r="BA4143" s="30"/>
      <c r="BB4143" s="12"/>
      <c r="BF4143" s="12"/>
      <c r="BG4143" s="12"/>
      <c r="BH4143" s="12"/>
      <c r="BO4143" s="7"/>
      <c r="BP4143" s="7"/>
      <c r="BQ4143" s="7"/>
      <c r="BU4143" s="7"/>
      <c r="BV4143" s="7"/>
      <c r="BW4143" s="7"/>
      <c r="CD4143" s="7"/>
      <c r="CE4143" s="7"/>
      <c r="CF4143" s="7"/>
      <c r="CJ4143" s="7"/>
      <c r="CK4143" s="7"/>
      <c r="CL4143" s="7"/>
    </row>
    <row r="4144" spans="1:90">
      <c r="A4144" s="11"/>
      <c r="B4144" s="373"/>
      <c r="C4144" s="373"/>
      <c r="D4144" s="373"/>
      <c r="E4144" s="13"/>
      <c r="F4144" s="11"/>
      <c r="G4144" s="25"/>
      <c r="H4144" s="31"/>
      <c r="I4144" s="30"/>
      <c r="M4144" s="25"/>
      <c r="N4144" s="31"/>
      <c r="O4144" s="30"/>
      <c r="V4144" s="12"/>
      <c r="W4144" s="12"/>
      <c r="X4144" s="14"/>
      <c r="AB4144" s="25"/>
      <c r="AC4144" s="12"/>
      <c r="AD4144" s="12"/>
      <c r="AK4144" s="12"/>
      <c r="AL4144" s="30"/>
      <c r="AM4144" s="32"/>
      <c r="AQ4144" s="12"/>
      <c r="AR4144" s="12"/>
      <c r="AS4144" s="12"/>
      <c r="AZ4144" s="49"/>
      <c r="BA4144" s="30"/>
      <c r="BB4144" s="12"/>
      <c r="BF4144" s="12"/>
      <c r="BG4144" s="12"/>
      <c r="BH4144" s="12"/>
      <c r="BO4144" s="7"/>
      <c r="BP4144" s="7"/>
      <c r="BQ4144" s="7"/>
      <c r="BU4144" s="7"/>
      <c r="BV4144" s="7"/>
      <c r="BW4144" s="7"/>
      <c r="CD4144" s="7"/>
      <c r="CE4144" s="7"/>
      <c r="CF4144" s="7"/>
      <c r="CJ4144" s="7"/>
      <c r="CK4144" s="7"/>
      <c r="CL4144" s="7"/>
    </row>
    <row r="4145" spans="1:90">
      <c r="A4145" s="11"/>
      <c r="B4145" s="373"/>
      <c r="C4145" s="373"/>
      <c r="D4145" s="373"/>
      <c r="E4145" s="13"/>
      <c r="F4145" s="11"/>
      <c r="G4145" s="25"/>
      <c r="H4145" s="31"/>
      <c r="I4145" s="30"/>
      <c r="M4145" s="25"/>
      <c r="N4145" s="31"/>
      <c r="O4145" s="30"/>
      <c r="V4145" s="12"/>
      <c r="W4145" s="12"/>
      <c r="X4145" s="14"/>
      <c r="AB4145" s="25"/>
      <c r="AC4145" s="12"/>
      <c r="AD4145" s="12"/>
      <c r="AK4145" s="12"/>
      <c r="AL4145" s="30"/>
      <c r="AM4145" s="32"/>
      <c r="AQ4145" s="12"/>
      <c r="AR4145" s="12"/>
      <c r="AS4145" s="12"/>
      <c r="AZ4145" s="49"/>
      <c r="BA4145" s="30"/>
      <c r="BB4145" s="12"/>
      <c r="BF4145" s="12"/>
      <c r="BG4145" s="12"/>
      <c r="BH4145" s="12"/>
      <c r="BO4145" s="7"/>
      <c r="BP4145" s="7"/>
      <c r="BQ4145" s="7"/>
      <c r="BU4145" s="7"/>
      <c r="BV4145" s="7"/>
      <c r="BW4145" s="7"/>
      <c r="CD4145" s="7"/>
      <c r="CE4145" s="7"/>
      <c r="CF4145" s="7"/>
      <c r="CJ4145" s="7"/>
      <c r="CK4145" s="7"/>
      <c r="CL4145" s="7"/>
    </row>
    <row r="4146" spans="1:90">
      <c r="A4146" s="11"/>
      <c r="B4146" s="373"/>
      <c r="C4146" s="373"/>
      <c r="D4146" s="373"/>
      <c r="E4146" s="13"/>
      <c r="F4146" s="11"/>
      <c r="G4146" s="25"/>
      <c r="H4146" s="31"/>
      <c r="I4146" s="30"/>
      <c r="M4146" s="25"/>
      <c r="N4146" s="31"/>
      <c r="O4146" s="30"/>
      <c r="V4146" s="12"/>
      <c r="W4146" s="12"/>
      <c r="X4146" s="14"/>
      <c r="AB4146" s="25"/>
      <c r="AC4146" s="12"/>
      <c r="AD4146" s="12"/>
      <c r="AK4146" s="12"/>
      <c r="AL4146" s="30"/>
      <c r="AM4146" s="32"/>
      <c r="AQ4146" s="12"/>
      <c r="AR4146" s="12"/>
      <c r="AS4146" s="12"/>
      <c r="AZ4146" s="49"/>
      <c r="BA4146" s="30"/>
      <c r="BB4146" s="12"/>
      <c r="BF4146" s="12"/>
      <c r="BG4146" s="12"/>
      <c r="BH4146" s="12"/>
      <c r="BO4146" s="7"/>
      <c r="BP4146" s="7"/>
      <c r="BQ4146" s="7"/>
      <c r="BU4146" s="7"/>
      <c r="BV4146" s="7"/>
      <c r="BW4146" s="7"/>
      <c r="CD4146" s="7"/>
      <c r="CE4146" s="7"/>
      <c r="CF4146" s="7"/>
      <c r="CJ4146" s="7"/>
      <c r="CK4146" s="7"/>
      <c r="CL4146" s="7"/>
    </row>
    <row r="4147" spans="1:90">
      <c r="A4147" s="11"/>
      <c r="B4147" s="373"/>
      <c r="C4147" s="373"/>
      <c r="D4147" s="373"/>
      <c r="E4147" s="13"/>
      <c r="F4147" s="11"/>
      <c r="G4147" s="25"/>
      <c r="H4147" s="31"/>
      <c r="I4147" s="30"/>
      <c r="M4147" s="25"/>
      <c r="N4147" s="31"/>
      <c r="O4147" s="30"/>
      <c r="V4147" s="12"/>
      <c r="W4147" s="12"/>
      <c r="X4147" s="14"/>
      <c r="AB4147" s="25"/>
      <c r="AC4147" s="12"/>
      <c r="AD4147" s="12"/>
      <c r="AK4147" s="12"/>
      <c r="AL4147" s="30"/>
      <c r="AM4147" s="32"/>
      <c r="AQ4147" s="12"/>
      <c r="AR4147" s="12"/>
      <c r="AS4147" s="12"/>
      <c r="AZ4147" s="49"/>
      <c r="BA4147" s="30"/>
      <c r="BB4147" s="12"/>
      <c r="BF4147" s="12"/>
      <c r="BG4147" s="12"/>
      <c r="BH4147" s="12"/>
      <c r="BO4147" s="7"/>
      <c r="BP4147" s="7"/>
      <c r="BQ4147" s="7"/>
      <c r="BU4147" s="7"/>
      <c r="BV4147" s="7"/>
      <c r="BW4147" s="7"/>
      <c r="CD4147" s="7"/>
      <c r="CE4147" s="7"/>
      <c r="CF4147" s="7"/>
      <c r="CJ4147" s="7"/>
      <c r="CK4147" s="7"/>
      <c r="CL4147" s="7"/>
    </row>
    <row r="4148" spans="1:90">
      <c r="A4148" s="11"/>
      <c r="B4148" s="373"/>
      <c r="C4148" s="373"/>
      <c r="D4148" s="373"/>
      <c r="E4148" s="13"/>
      <c r="F4148" s="11"/>
      <c r="G4148" s="25"/>
      <c r="H4148" s="31"/>
      <c r="I4148" s="30"/>
      <c r="M4148" s="25"/>
      <c r="N4148" s="31"/>
      <c r="O4148" s="30"/>
      <c r="V4148" s="12"/>
      <c r="W4148" s="12"/>
      <c r="X4148" s="14"/>
      <c r="AB4148" s="25"/>
      <c r="AC4148" s="12"/>
      <c r="AD4148" s="12"/>
      <c r="AK4148" s="12"/>
      <c r="AL4148" s="30"/>
      <c r="AM4148" s="32"/>
      <c r="AQ4148" s="12"/>
      <c r="AR4148" s="12"/>
      <c r="AS4148" s="12"/>
      <c r="AZ4148" s="49"/>
      <c r="BA4148" s="30"/>
      <c r="BB4148" s="12"/>
      <c r="BF4148" s="12"/>
      <c r="BG4148" s="12"/>
      <c r="BH4148" s="12"/>
      <c r="BO4148" s="7"/>
      <c r="BP4148" s="7"/>
      <c r="BQ4148" s="7"/>
      <c r="BU4148" s="7"/>
      <c r="BV4148" s="7"/>
      <c r="BW4148" s="7"/>
      <c r="CD4148" s="7"/>
      <c r="CE4148" s="7"/>
      <c r="CF4148" s="7"/>
      <c r="CJ4148" s="7"/>
      <c r="CK4148" s="7"/>
      <c r="CL4148" s="7"/>
    </row>
    <row r="4149" spans="1:90">
      <c r="A4149" s="11"/>
      <c r="B4149" s="373"/>
      <c r="C4149" s="373"/>
      <c r="D4149" s="373"/>
      <c r="E4149" s="13"/>
      <c r="F4149" s="11"/>
      <c r="G4149" s="25"/>
      <c r="H4149" s="31"/>
      <c r="I4149" s="30"/>
      <c r="M4149" s="25"/>
      <c r="N4149" s="31"/>
      <c r="O4149" s="30"/>
      <c r="V4149" s="12"/>
      <c r="W4149" s="12"/>
      <c r="X4149" s="14"/>
      <c r="AB4149" s="25"/>
      <c r="AC4149" s="12"/>
      <c r="AD4149" s="12"/>
      <c r="AK4149" s="12"/>
      <c r="AL4149" s="30"/>
      <c r="AM4149" s="32"/>
      <c r="AQ4149" s="12"/>
      <c r="AR4149" s="12"/>
      <c r="AS4149" s="12"/>
      <c r="AZ4149" s="49"/>
      <c r="BA4149" s="30"/>
      <c r="BB4149" s="12"/>
      <c r="BF4149" s="12"/>
      <c r="BG4149" s="12"/>
      <c r="BH4149" s="12"/>
      <c r="BO4149" s="7"/>
      <c r="BP4149" s="7"/>
      <c r="BQ4149" s="7"/>
      <c r="BU4149" s="7"/>
      <c r="BV4149" s="7"/>
      <c r="BW4149" s="7"/>
      <c r="CD4149" s="7"/>
      <c r="CE4149" s="7"/>
      <c r="CF4149" s="7"/>
      <c r="CJ4149" s="7"/>
      <c r="CK4149" s="7"/>
      <c r="CL4149" s="7"/>
    </row>
    <row r="4150" spans="1:90">
      <c r="A4150" s="11"/>
      <c r="B4150" s="373"/>
      <c r="C4150" s="373"/>
      <c r="D4150" s="373"/>
      <c r="E4150" s="13"/>
      <c r="F4150" s="11"/>
      <c r="G4150" s="25"/>
      <c r="H4150" s="31"/>
      <c r="I4150" s="30"/>
      <c r="M4150" s="25"/>
      <c r="N4150" s="31"/>
      <c r="O4150" s="30"/>
      <c r="V4150" s="12"/>
      <c r="W4150" s="12"/>
      <c r="X4150" s="14"/>
      <c r="AB4150" s="25"/>
      <c r="AC4150" s="12"/>
      <c r="AD4150" s="12"/>
      <c r="AK4150" s="12"/>
      <c r="AL4150" s="30"/>
      <c r="AM4150" s="32"/>
      <c r="AQ4150" s="12"/>
      <c r="AR4150" s="12"/>
      <c r="AS4150" s="12"/>
      <c r="AZ4150" s="49"/>
      <c r="BA4150" s="30"/>
      <c r="BB4150" s="12"/>
      <c r="BF4150" s="12"/>
      <c r="BG4150" s="12"/>
      <c r="BH4150" s="12"/>
      <c r="BO4150" s="7"/>
      <c r="BP4150" s="7"/>
      <c r="BQ4150" s="7"/>
      <c r="BU4150" s="7"/>
      <c r="BV4150" s="7"/>
      <c r="BW4150" s="7"/>
      <c r="CD4150" s="7"/>
      <c r="CE4150" s="7"/>
      <c r="CF4150" s="7"/>
      <c r="CJ4150" s="7"/>
      <c r="CK4150" s="7"/>
      <c r="CL4150" s="7"/>
    </row>
    <row r="4151" spans="1:90">
      <c r="A4151" s="11"/>
      <c r="B4151" s="373"/>
      <c r="C4151" s="373"/>
      <c r="D4151" s="373"/>
      <c r="E4151" s="13"/>
      <c r="F4151" s="11"/>
      <c r="G4151" s="25"/>
      <c r="H4151" s="31"/>
      <c r="I4151" s="30"/>
      <c r="M4151" s="25"/>
      <c r="N4151" s="31"/>
      <c r="O4151" s="30"/>
      <c r="V4151" s="12"/>
      <c r="W4151" s="12"/>
      <c r="X4151" s="14"/>
      <c r="AB4151" s="25"/>
      <c r="AC4151" s="12"/>
      <c r="AD4151" s="12"/>
      <c r="AK4151" s="12"/>
      <c r="AL4151" s="30"/>
      <c r="AM4151" s="32"/>
      <c r="AQ4151" s="12"/>
      <c r="AR4151" s="12"/>
      <c r="AS4151" s="12"/>
      <c r="AZ4151" s="49"/>
      <c r="BA4151" s="30"/>
      <c r="BB4151" s="12"/>
      <c r="BF4151" s="12"/>
      <c r="BG4151" s="12"/>
      <c r="BH4151" s="12"/>
      <c r="BO4151" s="7"/>
      <c r="BP4151" s="7"/>
      <c r="BQ4151" s="7"/>
      <c r="BU4151" s="7"/>
      <c r="BV4151" s="7"/>
      <c r="BW4151" s="7"/>
      <c r="CD4151" s="7"/>
      <c r="CE4151" s="7"/>
      <c r="CF4151" s="7"/>
      <c r="CJ4151" s="7"/>
      <c r="CK4151" s="7"/>
      <c r="CL4151" s="7"/>
    </row>
    <row r="4152" spans="1:90">
      <c r="A4152" s="11"/>
      <c r="B4152" s="373"/>
      <c r="C4152" s="373"/>
      <c r="D4152" s="373"/>
      <c r="E4152" s="13"/>
      <c r="F4152" s="11"/>
      <c r="G4152" s="25"/>
      <c r="H4152" s="31"/>
      <c r="I4152" s="30"/>
      <c r="M4152" s="25"/>
      <c r="N4152" s="31"/>
      <c r="O4152" s="30"/>
      <c r="V4152" s="12"/>
      <c r="W4152" s="12"/>
      <c r="X4152" s="14"/>
      <c r="AB4152" s="25"/>
      <c r="AC4152" s="12"/>
      <c r="AD4152" s="12"/>
      <c r="AK4152" s="12"/>
      <c r="AL4152" s="30"/>
      <c r="AM4152" s="32"/>
      <c r="AQ4152" s="12"/>
      <c r="AR4152" s="12"/>
      <c r="AS4152" s="12"/>
      <c r="AZ4152" s="49"/>
      <c r="BA4152" s="30"/>
      <c r="BB4152" s="12"/>
      <c r="BF4152" s="12"/>
      <c r="BG4152" s="12"/>
      <c r="BH4152" s="12"/>
      <c r="BO4152" s="7"/>
      <c r="BP4152" s="7"/>
      <c r="BQ4152" s="7"/>
      <c r="BU4152" s="7"/>
      <c r="BV4152" s="7"/>
      <c r="BW4152" s="7"/>
      <c r="CD4152" s="7"/>
      <c r="CE4152" s="7"/>
      <c r="CF4152" s="7"/>
      <c r="CJ4152" s="7"/>
      <c r="CK4152" s="7"/>
      <c r="CL4152" s="7"/>
    </row>
    <row r="4153" spans="1:90">
      <c r="A4153" s="11"/>
      <c r="B4153" s="373"/>
      <c r="C4153" s="373"/>
      <c r="D4153" s="373"/>
      <c r="E4153" s="13"/>
      <c r="F4153" s="11"/>
      <c r="G4153" s="25"/>
      <c r="H4153" s="31"/>
      <c r="I4153" s="30"/>
      <c r="M4153" s="25"/>
      <c r="N4153" s="31"/>
      <c r="O4153" s="30"/>
      <c r="V4153" s="12"/>
      <c r="W4153" s="12"/>
      <c r="X4153" s="14"/>
      <c r="AB4153" s="25"/>
      <c r="AC4153" s="12"/>
      <c r="AD4153" s="12"/>
      <c r="AK4153" s="12"/>
      <c r="AL4153" s="30"/>
      <c r="AM4153" s="32"/>
      <c r="AQ4153" s="12"/>
      <c r="AR4153" s="12"/>
      <c r="AS4153" s="12"/>
      <c r="AZ4153" s="49"/>
      <c r="BA4153" s="30"/>
      <c r="BB4153" s="12"/>
      <c r="BF4153" s="12"/>
      <c r="BG4153" s="12"/>
      <c r="BH4153" s="12"/>
      <c r="BO4153" s="7"/>
      <c r="BP4153" s="7"/>
      <c r="BQ4153" s="7"/>
      <c r="BU4153" s="7"/>
      <c r="BV4153" s="7"/>
      <c r="BW4153" s="7"/>
      <c r="CD4153" s="7"/>
      <c r="CE4153" s="7"/>
      <c r="CF4153" s="7"/>
      <c r="CJ4153" s="7"/>
      <c r="CK4153" s="7"/>
      <c r="CL4153" s="7"/>
    </row>
    <row r="4154" spans="1:90">
      <c r="A4154" s="11"/>
      <c r="B4154" s="373"/>
      <c r="C4154" s="373"/>
      <c r="D4154" s="373"/>
      <c r="E4154" s="13"/>
      <c r="F4154" s="11"/>
      <c r="G4154" s="25"/>
      <c r="H4154" s="31"/>
      <c r="I4154" s="30"/>
      <c r="M4154" s="25"/>
      <c r="N4154" s="31"/>
      <c r="O4154" s="30"/>
      <c r="V4154" s="12"/>
      <c r="W4154" s="12"/>
      <c r="X4154" s="14"/>
      <c r="AB4154" s="25"/>
      <c r="AC4154" s="12"/>
      <c r="AD4154" s="12"/>
      <c r="AK4154" s="12"/>
      <c r="AL4154" s="30"/>
      <c r="AM4154" s="32"/>
      <c r="AQ4154" s="12"/>
      <c r="AR4154" s="12"/>
      <c r="AS4154" s="12"/>
      <c r="AZ4154" s="49"/>
      <c r="BA4154" s="30"/>
      <c r="BB4154" s="12"/>
      <c r="BF4154" s="12"/>
      <c r="BG4154" s="12"/>
      <c r="BH4154" s="12"/>
      <c r="BO4154" s="7"/>
      <c r="BP4154" s="7"/>
      <c r="BQ4154" s="7"/>
      <c r="BU4154" s="7"/>
      <c r="BV4154" s="7"/>
      <c r="BW4154" s="7"/>
      <c r="CD4154" s="7"/>
      <c r="CE4154" s="7"/>
      <c r="CF4154" s="7"/>
      <c r="CJ4154" s="7"/>
      <c r="CK4154" s="7"/>
      <c r="CL4154" s="7"/>
    </row>
    <row r="4155" spans="1:90">
      <c r="A4155" s="11"/>
      <c r="B4155" s="373"/>
      <c r="C4155" s="373"/>
      <c r="D4155" s="373"/>
      <c r="E4155" s="13"/>
      <c r="F4155" s="11"/>
      <c r="G4155" s="25"/>
      <c r="H4155" s="31"/>
      <c r="I4155" s="30"/>
      <c r="M4155" s="25"/>
      <c r="N4155" s="31"/>
      <c r="O4155" s="30"/>
      <c r="V4155" s="12"/>
      <c r="W4155" s="12"/>
      <c r="X4155" s="14"/>
      <c r="AB4155" s="25"/>
      <c r="AC4155" s="12"/>
      <c r="AD4155" s="12"/>
      <c r="AK4155" s="12"/>
      <c r="AL4155" s="30"/>
      <c r="AM4155" s="32"/>
      <c r="AQ4155" s="12"/>
      <c r="AR4155" s="12"/>
      <c r="AS4155" s="12"/>
      <c r="AZ4155" s="49"/>
      <c r="BA4155" s="30"/>
      <c r="BB4155" s="12"/>
      <c r="BF4155" s="12"/>
      <c r="BG4155" s="12"/>
      <c r="BH4155" s="12"/>
      <c r="BO4155" s="7"/>
      <c r="BP4155" s="7"/>
      <c r="BQ4155" s="7"/>
      <c r="BU4155" s="7"/>
      <c r="BV4155" s="7"/>
      <c r="BW4155" s="7"/>
      <c r="CD4155" s="7"/>
      <c r="CE4155" s="7"/>
      <c r="CF4155" s="7"/>
      <c r="CJ4155" s="7"/>
      <c r="CK4155" s="7"/>
      <c r="CL4155" s="7"/>
    </row>
    <row r="4156" spans="1:90">
      <c r="A4156" s="11"/>
      <c r="B4156" s="373"/>
      <c r="C4156" s="373"/>
      <c r="D4156" s="373"/>
      <c r="E4156" s="13"/>
      <c r="F4156" s="11"/>
      <c r="G4156" s="25"/>
      <c r="H4156" s="31"/>
      <c r="I4156" s="30"/>
      <c r="M4156" s="25"/>
      <c r="N4156" s="31"/>
      <c r="O4156" s="30"/>
      <c r="V4156" s="12"/>
      <c r="W4156" s="12"/>
      <c r="X4156" s="14"/>
      <c r="AB4156" s="25"/>
      <c r="AC4156" s="12"/>
      <c r="AD4156" s="12"/>
      <c r="AK4156" s="12"/>
      <c r="AL4156" s="30"/>
      <c r="AM4156" s="32"/>
      <c r="AQ4156" s="12"/>
      <c r="AR4156" s="12"/>
      <c r="AS4156" s="12"/>
      <c r="AZ4156" s="49"/>
      <c r="BA4156" s="30"/>
      <c r="BB4156" s="12"/>
      <c r="BF4156" s="12"/>
      <c r="BG4156" s="12"/>
      <c r="BH4156" s="12"/>
      <c r="BO4156" s="7"/>
      <c r="BP4156" s="7"/>
      <c r="BQ4156" s="7"/>
      <c r="BU4156" s="7"/>
      <c r="BV4156" s="7"/>
      <c r="BW4156" s="7"/>
      <c r="CD4156" s="7"/>
      <c r="CE4156" s="7"/>
      <c r="CF4156" s="7"/>
      <c r="CJ4156" s="7"/>
      <c r="CK4156" s="7"/>
      <c r="CL4156" s="7"/>
    </row>
    <row r="4157" spans="1:90">
      <c r="A4157" s="11"/>
      <c r="B4157" s="373"/>
      <c r="C4157" s="373"/>
      <c r="D4157" s="373"/>
      <c r="E4157" s="13"/>
      <c r="F4157" s="11"/>
      <c r="G4157" s="25"/>
      <c r="H4157" s="31"/>
      <c r="I4157" s="30"/>
      <c r="M4157" s="25"/>
      <c r="N4157" s="31"/>
      <c r="O4157" s="30"/>
      <c r="V4157" s="12"/>
      <c r="W4157" s="12"/>
      <c r="X4157" s="14"/>
      <c r="AB4157" s="25"/>
      <c r="AC4157" s="12"/>
      <c r="AD4157" s="12"/>
      <c r="AK4157" s="12"/>
      <c r="AL4157" s="30"/>
      <c r="AM4157" s="32"/>
      <c r="AQ4157" s="12"/>
      <c r="AR4157" s="12"/>
      <c r="AS4157" s="12"/>
      <c r="AZ4157" s="49"/>
      <c r="BA4157" s="30"/>
      <c r="BB4157" s="12"/>
      <c r="BF4157" s="12"/>
      <c r="BG4157" s="12"/>
      <c r="BH4157" s="12"/>
      <c r="BO4157" s="7"/>
      <c r="BP4157" s="7"/>
      <c r="BQ4157" s="7"/>
      <c r="BU4157" s="7"/>
      <c r="BV4157" s="7"/>
      <c r="BW4157" s="7"/>
      <c r="CD4157" s="7"/>
      <c r="CE4157" s="7"/>
      <c r="CF4157" s="7"/>
      <c r="CJ4157" s="7"/>
      <c r="CK4157" s="7"/>
      <c r="CL4157" s="7"/>
    </row>
    <row r="4158" spans="1:90">
      <c r="A4158" s="11"/>
      <c r="B4158" s="373"/>
      <c r="C4158" s="373"/>
      <c r="D4158" s="373"/>
      <c r="E4158" s="13"/>
      <c r="F4158" s="11"/>
      <c r="G4158" s="25"/>
      <c r="H4158" s="31"/>
      <c r="I4158" s="30"/>
      <c r="M4158" s="25"/>
      <c r="N4158" s="31"/>
      <c r="O4158" s="30"/>
      <c r="V4158" s="12"/>
      <c r="W4158" s="12"/>
      <c r="X4158" s="14"/>
      <c r="AB4158" s="25"/>
      <c r="AC4158" s="12"/>
      <c r="AD4158" s="12"/>
      <c r="AK4158" s="12"/>
      <c r="AL4158" s="30"/>
      <c r="AM4158" s="32"/>
      <c r="AQ4158" s="12"/>
      <c r="AR4158" s="12"/>
      <c r="AS4158" s="12"/>
      <c r="AZ4158" s="49"/>
      <c r="BA4158" s="30"/>
      <c r="BB4158" s="12"/>
      <c r="BF4158" s="12"/>
      <c r="BG4158" s="12"/>
      <c r="BH4158" s="12"/>
      <c r="BO4158" s="7"/>
      <c r="BP4158" s="7"/>
      <c r="BQ4158" s="7"/>
      <c r="BU4158" s="7"/>
      <c r="BV4158" s="7"/>
      <c r="BW4158" s="7"/>
      <c r="CD4158" s="7"/>
      <c r="CE4158" s="7"/>
      <c r="CF4158" s="7"/>
      <c r="CJ4158" s="7"/>
      <c r="CK4158" s="7"/>
      <c r="CL4158" s="7"/>
    </row>
    <row r="4159" spans="1:90">
      <c r="A4159" s="11"/>
      <c r="B4159" s="373"/>
      <c r="C4159" s="373"/>
      <c r="D4159" s="373"/>
      <c r="E4159" s="13"/>
      <c r="F4159" s="11"/>
      <c r="G4159" s="25"/>
      <c r="H4159" s="31"/>
      <c r="I4159" s="30"/>
      <c r="M4159" s="25"/>
      <c r="N4159" s="31"/>
      <c r="O4159" s="30"/>
      <c r="V4159" s="12"/>
      <c r="W4159" s="12"/>
      <c r="X4159" s="14"/>
      <c r="AB4159" s="25"/>
      <c r="AC4159" s="12"/>
      <c r="AD4159" s="12"/>
      <c r="AK4159" s="12"/>
      <c r="AL4159" s="30"/>
      <c r="AM4159" s="32"/>
      <c r="AQ4159" s="12"/>
      <c r="AR4159" s="12"/>
      <c r="AS4159" s="12"/>
      <c r="AZ4159" s="49"/>
      <c r="BA4159" s="30"/>
      <c r="BB4159" s="12"/>
      <c r="BF4159" s="12"/>
      <c r="BG4159" s="12"/>
      <c r="BH4159" s="12"/>
      <c r="BO4159" s="7"/>
      <c r="BP4159" s="7"/>
      <c r="BQ4159" s="7"/>
      <c r="BU4159" s="7"/>
      <c r="BV4159" s="7"/>
      <c r="BW4159" s="7"/>
      <c r="CD4159" s="7"/>
      <c r="CE4159" s="7"/>
      <c r="CF4159" s="7"/>
      <c r="CJ4159" s="7"/>
      <c r="CK4159" s="7"/>
      <c r="CL4159" s="7"/>
    </row>
    <row r="4160" spans="1:90">
      <c r="A4160" s="11"/>
      <c r="B4160" s="373"/>
      <c r="C4160" s="373"/>
      <c r="D4160" s="373"/>
      <c r="E4160" s="13"/>
      <c r="F4160" s="11"/>
      <c r="G4160" s="25"/>
      <c r="H4160" s="31"/>
      <c r="I4160" s="30"/>
      <c r="M4160" s="25"/>
      <c r="N4160" s="31"/>
      <c r="O4160" s="30"/>
      <c r="V4160" s="12"/>
      <c r="W4160" s="12"/>
      <c r="X4160" s="14"/>
      <c r="AB4160" s="25"/>
      <c r="AC4160" s="12"/>
      <c r="AD4160" s="12"/>
      <c r="AK4160" s="12"/>
      <c r="AL4160" s="30"/>
      <c r="AM4160" s="32"/>
      <c r="AQ4160" s="12"/>
      <c r="AR4160" s="12"/>
      <c r="AS4160" s="12"/>
      <c r="AZ4160" s="49"/>
      <c r="BA4160" s="30"/>
      <c r="BB4160" s="12"/>
      <c r="BF4160" s="12"/>
      <c r="BG4160" s="12"/>
      <c r="BH4160" s="12"/>
      <c r="BO4160" s="7"/>
      <c r="BP4160" s="7"/>
      <c r="BQ4160" s="7"/>
      <c r="BU4160" s="7"/>
      <c r="BV4160" s="7"/>
      <c r="BW4160" s="7"/>
      <c r="CD4160" s="7"/>
      <c r="CE4160" s="7"/>
      <c r="CF4160" s="7"/>
      <c r="CJ4160" s="7"/>
      <c r="CK4160" s="7"/>
      <c r="CL4160" s="7"/>
    </row>
    <row r="4161" spans="1:90">
      <c r="A4161" s="11"/>
      <c r="B4161" s="373"/>
      <c r="C4161" s="373"/>
      <c r="D4161" s="373"/>
      <c r="E4161" s="13"/>
      <c r="F4161" s="11"/>
      <c r="G4161" s="25"/>
      <c r="H4161" s="31"/>
      <c r="I4161" s="30"/>
      <c r="M4161" s="25"/>
      <c r="N4161" s="31"/>
      <c r="O4161" s="30"/>
      <c r="V4161" s="12"/>
      <c r="W4161" s="12"/>
      <c r="X4161" s="14"/>
      <c r="AB4161" s="25"/>
      <c r="AC4161" s="12"/>
      <c r="AD4161" s="12"/>
      <c r="AK4161" s="12"/>
      <c r="AL4161" s="30"/>
      <c r="AM4161" s="32"/>
      <c r="AQ4161" s="12"/>
      <c r="AR4161" s="12"/>
      <c r="AS4161" s="12"/>
      <c r="AZ4161" s="49"/>
      <c r="BA4161" s="30"/>
      <c r="BB4161" s="12"/>
      <c r="BF4161" s="12"/>
      <c r="BG4161" s="12"/>
      <c r="BH4161" s="12"/>
      <c r="BO4161" s="7"/>
      <c r="BP4161" s="7"/>
      <c r="BQ4161" s="7"/>
      <c r="BU4161" s="7"/>
      <c r="BV4161" s="7"/>
      <c r="BW4161" s="7"/>
      <c r="CD4161" s="7"/>
      <c r="CE4161" s="7"/>
      <c r="CF4161" s="7"/>
      <c r="CJ4161" s="7"/>
      <c r="CK4161" s="7"/>
      <c r="CL4161" s="7"/>
    </row>
    <row r="4162" spans="1:90">
      <c r="A4162" s="11"/>
      <c r="B4162" s="373"/>
      <c r="C4162" s="373"/>
      <c r="D4162" s="373"/>
      <c r="E4162" s="13"/>
      <c r="F4162" s="11"/>
      <c r="G4162" s="25"/>
      <c r="H4162" s="31"/>
      <c r="I4162" s="30"/>
      <c r="M4162" s="25"/>
      <c r="N4162" s="31"/>
      <c r="O4162" s="30"/>
      <c r="V4162" s="12"/>
      <c r="W4162" s="12"/>
      <c r="X4162" s="14"/>
      <c r="AB4162" s="25"/>
      <c r="AC4162" s="12"/>
      <c r="AD4162" s="12"/>
      <c r="AK4162" s="12"/>
      <c r="AL4162" s="30"/>
      <c r="AM4162" s="32"/>
      <c r="AQ4162" s="12"/>
      <c r="AR4162" s="12"/>
      <c r="AS4162" s="12"/>
      <c r="AZ4162" s="49"/>
      <c r="BA4162" s="30"/>
      <c r="BB4162" s="12"/>
      <c r="BF4162" s="12"/>
      <c r="BG4162" s="12"/>
      <c r="BH4162" s="12"/>
      <c r="BO4162" s="7"/>
      <c r="BP4162" s="7"/>
      <c r="BQ4162" s="7"/>
      <c r="BU4162" s="7"/>
      <c r="BV4162" s="7"/>
      <c r="BW4162" s="7"/>
      <c r="CD4162" s="7"/>
      <c r="CE4162" s="7"/>
      <c r="CF4162" s="7"/>
      <c r="CJ4162" s="7"/>
      <c r="CK4162" s="7"/>
      <c r="CL4162" s="7"/>
    </row>
    <row r="4163" spans="1:90">
      <c r="A4163" s="11"/>
      <c r="B4163" s="373"/>
      <c r="C4163" s="373"/>
      <c r="D4163" s="373"/>
      <c r="E4163" s="13"/>
      <c r="F4163" s="11"/>
      <c r="G4163" s="25"/>
      <c r="H4163" s="31"/>
      <c r="I4163" s="30"/>
      <c r="M4163" s="25"/>
      <c r="N4163" s="31"/>
      <c r="O4163" s="30"/>
      <c r="V4163" s="12"/>
      <c r="W4163" s="12"/>
      <c r="X4163" s="14"/>
      <c r="AB4163" s="25"/>
      <c r="AC4163" s="12"/>
      <c r="AD4163" s="12"/>
      <c r="AK4163" s="12"/>
      <c r="AL4163" s="30"/>
      <c r="AM4163" s="32"/>
      <c r="AQ4163" s="12"/>
      <c r="AR4163" s="12"/>
      <c r="AS4163" s="12"/>
      <c r="AZ4163" s="49"/>
      <c r="BA4163" s="30"/>
      <c r="BB4163" s="12"/>
      <c r="BF4163" s="12"/>
      <c r="BG4163" s="12"/>
      <c r="BH4163" s="12"/>
      <c r="BO4163" s="7"/>
      <c r="BP4163" s="7"/>
      <c r="BQ4163" s="7"/>
      <c r="BU4163" s="7"/>
      <c r="BV4163" s="7"/>
      <c r="BW4163" s="7"/>
      <c r="CD4163" s="7"/>
      <c r="CE4163" s="7"/>
      <c r="CF4163" s="7"/>
      <c r="CJ4163" s="7"/>
      <c r="CK4163" s="7"/>
      <c r="CL4163" s="7"/>
    </row>
    <row r="4164" spans="1:90">
      <c r="A4164" s="11"/>
      <c r="B4164" s="373"/>
      <c r="C4164" s="373"/>
      <c r="D4164" s="373"/>
      <c r="E4164" s="13"/>
      <c r="F4164" s="11"/>
      <c r="G4164" s="25"/>
      <c r="H4164" s="31"/>
      <c r="I4164" s="30"/>
      <c r="M4164" s="25"/>
      <c r="N4164" s="31"/>
      <c r="O4164" s="30"/>
      <c r="V4164" s="12"/>
      <c r="W4164" s="12"/>
      <c r="X4164" s="14"/>
      <c r="AB4164" s="25"/>
      <c r="AC4164" s="12"/>
      <c r="AD4164" s="12"/>
      <c r="AK4164" s="12"/>
      <c r="AL4164" s="30"/>
      <c r="AM4164" s="32"/>
      <c r="AQ4164" s="12"/>
      <c r="AR4164" s="12"/>
      <c r="AS4164" s="12"/>
      <c r="AZ4164" s="49"/>
      <c r="BA4164" s="30"/>
      <c r="BB4164" s="12"/>
      <c r="BF4164" s="12"/>
      <c r="BG4164" s="12"/>
      <c r="BH4164" s="12"/>
      <c r="BO4164" s="7"/>
      <c r="BP4164" s="7"/>
      <c r="BQ4164" s="7"/>
      <c r="BU4164" s="7"/>
      <c r="BV4164" s="7"/>
      <c r="BW4164" s="7"/>
      <c r="CD4164" s="7"/>
      <c r="CE4164" s="7"/>
      <c r="CF4164" s="7"/>
      <c r="CJ4164" s="7"/>
      <c r="CK4164" s="7"/>
      <c r="CL4164" s="7"/>
    </row>
    <row r="4165" spans="1:90">
      <c r="A4165" s="11"/>
      <c r="B4165" s="373"/>
      <c r="C4165" s="373"/>
      <c r="D4165" s="373"/>
      <c r="E4165" s="13"/>
      <c r="F4165" s="11"/>
      <c r="G4165" s="25"/>
      <c r="H4165" s="31"/>
      <c r="I4165" s="30"/>
      <c r="M4165" s="25"/>
      <c r="N4165" s="31"/>
      <c r="O4165" s="30"/>
      <c r="V4165" s="12"/>
      <c r="W4165" s="12"/>
      <c r="X4165" s="14"/>
      <c r="AB4165" s="25"/>
      <c r="AC4165" s="12"/>
      <c r="AD4165" s="12"/>
      <c r="AK4165" s="12"/>
      <c r="AL4165" s="30"/>
      <c r="AM4165" s="32"/>
      <c r="AQ4165" s="12"/>
      <c r="AR4165" s="12"/>
      <c r="AS4165" s="12"/>
      <c r="AZ4165" s="49"/>
      <c r="BA4165" s="30"/>
      <c r="BB4165" s="12"/>
      <c r="BF4165" s="12"/>
      <c r="BG4165" s="12"/>
      <c r="BH4165" s="12"/>
      <c r="BO4165" s="7"/>
      <c r="BP4165" s="7"/>
      <c r="BQ4165" s="7"/>
      <c r="BU4165" s="7"/>
      <c r="BV4165" s="7"/>
      <c r="BW4165" s="7"/>
      <c r="CD4165" s="7"/>
      <c r="CE4165" s="7"/>
      <c r="CF4165" s="7"/>
      <c r="CJ4165" s="7"/>
      <c r="CK4165" s="7"/>
      <c r="CL4165" s="7"/>
    </row>
    <row r="4166" spans="1:90">
      <c r="A4166" s="11"/>
      <c r="B4166" s="373"/>
      <c r="C4166" s="373"/>
      <c r="D4166" s="373"/>
      <c r="E4166" s="13"/>
      <c r="F4166" s="11"/>
      <c r="G4166" s="25"/>
      <c r="H4166" s="31"/>
      <c r="I4166" s="30"/>
      <c r="M4166" s="25"/>
      <c r="N4166" s="31"/>
      <c r="O4166" s="30"/>
      <c r="V4166" s="12"/>
      <c r="W4166" s="12"/>
      <c r="X4166" s="14"/>
      <c r="AB4166" s="25"/>
      <c r="AC4166" s="12"/>
      <c r="AD4166" s="12"/>
      <c r="AK4166" s="12"/>
      <c r="AL4166" s="30"/>
      <c r="AM4166" s="32"/>
      <c r="AQ4166" s="12"/>
      <c r="AR4166" s="12"/>
      <c r="AS4166" s="12"/>
      <c r="AZ4166" s="49"/>
      <c r="BA4166" s="30"/>
      <c r="BB4166" s="12"/>
      <c r="BF4166" s="12"/>
      <c r="BG4166" s="12"/>
      <c r="BH4166" s="12"/>
      <c r="BO4166" s="7"/>
      <c r="BP4166" s="7"/>
      <c r="BQ4166" s="7"/>
      <c r="BU4166" s="7"/>
      <c r="BV4166" s="7"/>
      <c r="BW4166" s="7"/>
      <c r="CD4166" s="7"/>
      <c r="CE4166" s="7"/>
      <c r="CF4166" s="7"/>
      <c r="CJ4166" s="7"/>
      <c r="CK4166" s="7"/>
      <c r="CL4166" s="7"/>
    </row>
    <row r="4167" spans="1:90">
      <c r="A4167" s="11"/>
      <c r="B4167" s="373"/>
      <c r="C4167" s="373"/>
      <c r="D4167" s="373"/>
      <c r="E4167" s="13"/>
      <c r="F4167" s="11"/>
      <c r="G4167" s="25"/>
      <c r="H4167" s="31"/>
      <c r="I4167" s="30"/>
      <c r="M4167" s="25"/>
      <c r="N4167" s="31"/>
      <c r="O4167" s="30"/>
      <c r="V4167" s="12"/>
      <c r="W4167" s="12"/>
      <c r="X4167" s="14"/>
      <c r="AB4167" s="25"/>
      <c r="AC4167" s="12"/>
      <c r="AD4167" s="12"/>
      <c r="AK4167" s="12"/>
      <c r="AL4167" s="30"/>
      <c r="AM4167" s="32"/>
      <c r="AQ4167" s="12"/>
      <c r="AR4167" s="12"/>
      <c r="AS4167" s="12"/>
      <c r="AZ4167" s="49"/>
      <c r="BA4167" s="30"/>
      <c r="BB4167" s="12"/>
      <c r="BF4167" s="12"/>
      <c r="BG4167" s="12"/>
      <c r="BH4167" s="12"/>
      <c r="BO4167" s="7"/>
      <c r="BP4167" s="7"/>
      <c r="BQ4167" s="7"/>
      <c r="BU4167" s="7"/>
      <c r="BV4167" s="7"/>
      <c r="BW4167" s="7"/>
      <c r="CD4167" s="7"/>
      <c r="CE4167" s="7"/>
      <c r="CF4167" s="7"/>
      <c r="CJ4167" s="7"/>
      <c r="CK4167" s="7"/>
      <c r="CL4167" s="7"/>
    </row>
    <row r="4168" spans="1:90">
      <c r="A4168" s="11"/>
      <c r="B4168" s="373"/>
      <c r="C4168" s="373"/>
      <c r="D4168" s="373"/>
      <c r="E4168" s="13"/>
      <c r="F4168" s="11"/>
      <c r="G4168" s="25"/>
      <c r="H4168" s="31"/>
      <c r="I4168" s="30"/>
      <c r="M4168" s="25"/>
      <c r="N4168" s="31"/>
      <c r="O4168" s="30"/>
      <c r="V4168" s="12"/>
      <c r="W4168" s="12"/>
      <c r="X4168" s="14"/>
      <c r="AB4168" s="25"/>
      <c r="AC4168" s="12"/>
      <c r="AD4168" s="12"/>
      <c r="AK4168" s="12"/>
      <c r="AL4168" s="30"/>
      <c r="AM4168" s="32"/>
      <c r="AQ4168" s="12"/>
      <c r="AR4168" s="12"/>
      <c r="AS4168" s="12"/>
      <c r="AZ4168" s="49"/>
      <c r="BA4168" s="30"/>
      <c r="BB4168" s="12"/>
      <c r="BF4168" s="12"/>
      <c r="BG4168" s="12"/>
      <c r="BH4168" s="12"/>
      <c r="BO4168" s="7"/>
      <c r="BP4168" s="7"/>
      <c r="BQ4168" s="7"/>
      <c r="BU4168" s="7"/>
      <c r="BV4168" s="7"/>
      <c r="BW4168" s="7"/>
      <c r="CD4168" s="7"/>
      <c r="CE4168" s="7"/>
      <c r="CF4168" s="7"/>
      <c r="CJ4168" s="7"/>
      <c r="CK4168" s="7"/>
      <c r="CL4168" s="7"/>
    </row>
    <row r="4169" spans="1:90">
      <c r="A4169" s="11"/>
      <c r="B4169" s="373"/>
      <c r="C4169" s="373"/>
      <c r="D4169" s="373"/>
      <c r="E4169" s="13"/>
      <c r="F4169" s="11"/>
      <c r="G4169" s="25"/>
      <c r="H4169" s="31"/>
      <c r="I4169" s="30"/>
      <c r="M4169" s="25"/>
      <c r="N4169" s="31"/>
      <c r="O4169" s="30"/>
      <c r="V4169" s="12"/>
      <c r="W4169" s="12"/>
      <c r="X4169" s="14"/>
      <c r="AB4169" s="25"/>
      <c r="AC4169" s="12"/>
      <c r="AD4169" s="12"/>
      <c r="AK4169" s="12"/>
      <c r="AL4169" s="30"/>
      <c r="AM4169" s="32"/>
      <c r="AQ4169" s="12"/>
      <c r="AR4169" s="12"/>
      <c r="AS4169" s="12"/>
      <c r="AZ4169" s="49"/>
      <c r="BA4169" s="30"/>
      <c r="BB4169" s="12"/>
      <c r="BF4169" s="12"/>
      <c r="BG4169" s="12"/>
      <c r="BH4169" s="12"/>
      <c r="BO4169" s="7"/>
      <c r="BP4169" s="7"/>
      <c r="BQ4169" s="7"/>
      <c r="BU4169" s="7"/>
      <c r="BV4169" s="7"/>
      <c r="BW4169" s="7"/>
      <c r="CD4169" s="7"/>
      <c r="CE4169" s="7"/>
      <c r="CF4169" s="7"/>
      <c r="CJ4169" s="7"/>
      <c r="CK4169" s="7"/>
      <c r="CL4169" s="7"/>
    </row>
    <row r="4170" spans="1:90">
      <c r="A4170" s="11"/>
      <c r="B4170" s="373"/>
      <c r="C4170" s="373"/>
      <c r="D4170" s="373"/>
      <c r="E4170" s="13"/>
      <c r="F4170" s="11"/>
      <c r="G4170" s="25"/>
      <c r="H4170" s="31"/>
      <c r="I4170" s="30"/>
      <c r="M4170" s="25"/>
      <c r="N4170" s="31"/>
      <c r="O4170" s="30"/>
      <c r="V4170" s="12"/>
      <c r="W4170" s="12"/>
      <c r="X4170" s="14"/>
      <c r="AB4170" s="25"/>
      <c r="AC4170" s="12"/>
      <c r="AD4170" s="12"/>
      <c r="AK4170" s="12"/>
      <c r="AL4170" s="30"/>
      <c r="AM4170" s="32"/>
      <c r="AQ4170" s="12"/>
      <c r="AR4170" s="12"/>
      <c r="AS4170" s="12"/>
      <c r="AZ4170" s="49"/>
      <c r="BA4170" s="30"/>
      <c r="BB4170" s="12"/>
      <c r="BF4170" s="12"/>
      <c r="BG4170" s="12"/>
      <c r="BH4170" s="12"/>
      <c r="BO4170" s="7"/>
      <c r="BP4170" s="7"/>
      <c r="BQ4170" s="7"/>
      <c r="BU4170" s="7"/>
      <c r="BV4170" s="7"/>
      <c r="BW4170" s="7"/>
      <c r="CD4170" s="7"/>
      <c r="CE4170" s="7"/>
      <c r="CF4170" s="7"/>
      <c r="CJ4170" s="7"/>
      <c r="CK4170" s="7"/>
      <c r="CL4170" s="7"/>
    </row>
    <row r="4171" spans="1:90">
      <c r="A4171" s="11"/>
      <c r="B4171" s="373"/>
      <c r="C4171" s="373"/>
      <c r="D4171" s="373"/>
      <c r="E4171" s="13"/>
      <c r="F4171" s="11"/>
      <c r="G4171" s="25"/>
      <c r="H4171" s="31"/>
      <c r="I4171" s="30"/>
      <c r="M4171" s="25"/>
      <c r="N4171" s="31"/>
      <c r="O4171" s="30"/>
      <c r="V4171" s="12"/>
      <c r="W4171" s="12"/>
      <c r="X4171" s="14"/>
      <c r="AB4171" s="25"/>
      <c r="AC4171" s="12"/>
      <c r="AD4171" s="12"/>
      <c r="AK4171" s="12"/>
      <c r="AL4171" s="30"/>
      <c r="AM4171" s="32"/>
      <c r="AQ4171" s="12"/>
      <c r="AR4171" s="12"/>
      <c r="AS4171" s="12"/>
      <c r="AZ4171" s="49"/>
      <c r="BA4171" s="30"/>
      <c r="BB4171" s="12"/>
      <c r="BF4171" s="12"/>
      <c r="BG4171" s="12"/>
      <c r="BH4171" s="12"/>
      <c r="BO4171" s="7"/>
      <c r="BP4171" s="7"/>
      <c r="BQ4171" s="7"/>
      <c r="BU4171" s="7"/>
      <c r="BV4171" s="7"/>
      <c r="BW4171" s="7"/>
      <c r="CD4171" s="7"/>
      <c r="CE4171" s="7"/>
      <c r="CF4171" s="7"/>
      <c r="CJ4171" s="7"/>
      <c r="CK4171" s="7"/>
      <c r="CL4171" s="7"/>
    </row>
    <row r="4172" spans="1:90">
      <c r="A4172" s="11"/>
      <c r="B4172" s="373"/>
      <c r="C4172" s="373"/>
      <c r="D4172" s="373"/>
      <c r="E4172" s="13"/>
      <c r="F4172" s="11"/>
      <c r="G4172" s="25"/>
      <c r="H4172" s="31"/>
      <c r="I4172" s="30"/>
      <c r="M4172" s="25"/>
      <c r="N4172" s="31"/>
      <c r="O4172" s="30"/>
      <c r="V4172" s="12"/>
      <c r="W4172" s="12"/>
      <c r="X4172" s="14"/>
      <c r="AB4172" s="25"/>
      <c r="AC4172" s="12"/>
      <c r="AD4172" s="12"/>
      <c r="AK4172" s="12"/>
      <c r="AL4172" s="30"/>
      <c r="AM4172" s="32"/>
      <c r="AQ4172" s="12"/>
      <c r="AR4172" s="12"/>
      <c r="AS4172" s="12"/>
      <c r="AZ4172" s="49"/>
      <c r="BA4172" s="30"/>
      <c r="BB4172" s="12"/>
      <c r="BF4172" s="12"/>
      <c r="BG4172" s="12"/>
      <c r="BH4172" s="12"/>
      <c r="BO4172" s="7"/>
      <c r="BP4172" s="7"/>
      <c r="BQ4172" s="7"/>
      <c r="BU4172" s="7"/>
      <c r="BV4172" s="7"/>
      <c r="BW4172" s="7"/>
      <c r="CD4172" s="7"/>
      <c r="CE4172" s="7"/>
      <c r="CF4172" s="7"/>
      <c r="CJ4172" s="7"/>
      <c r="CK4172" s="7"/>
      <c r="CL4172" s="7"/>
    </row>
    <row r="4173" spans="1:90">
      <c r="A4173" s="11"/>
      <c r="B4173" s="373"/>
      <c r="C4173" s="373"/>
      <c r="D4173" s="373"/>
      <c r="E4173" s="13"/>
      <c r="F4173" s="11"/>
      <c r="G4173" s="25"/>
      <c r="H4173" s="31"/>
      <c r="I4173" s="30"/>
      <c r="M4173" s="25"/>
      <c r="N4173" s="31"/>
      <c r="O4173" s="30"/>
      <c r="V4173" s="12"/>
      <c r="W4173" s="12"/>
      <c r="X4173" s="14"/>
      <c r="AB4173" s="25"/>
      <c r="AC4173" s="12"/>
      <c r="AD4173" s="12"/>
      <c r="AK4173" s="12"/>
      <c r="AL4173" s="30"/>
      <c r="AM4173" s="32"/>
      <c r="AQ4173" s="12"/>
      <c r="AR4173" s="12"/>
      <c r="AS4173" s="12"/>
      <c r="AZ4173" s="49"/>
      <c r="BA4173" s="30"/>
      <c r="BB4173" s="12"/>
      <c r="BF4173" s="12"/>
      <c r="BG4173" s="12"/>
      <c r="BH4173" s="12"/>
      <c r="BO4173" s="7"/>
      <c r="BP4173" s="7"/>
      <c r="BQ4173" s="7"/>
      <c r="BU4173" s="7"/>
      <c r="BV4173" s="7"/>
      <c r="BW4173" s="7"/>
      <c r="CD4173" s="7"/>
      <c r="CE4173" s="7"/>
      <c r="CF4173" s="7"/>
      <c r="CJ4173" s="7"/>
      <c r="CK4173" s="7"/>
      <c r="CL4173" s="7"/>
    </row>
    <row r="4174" spans="1:90">
      <c r="A4174" s="11"/>
      <c r="B4174" s="373"/>
      <c r="C4174" s="373"/>
      <c r="D4174" s="373"/>
      <c r="E4174" s="13"/>
      <c r="F4174" s="11"/>
      <c r="G4174" s="25"/>
      <c r="H4174" s="31"/>
      <c r="I4174" s="30"/>
      <c r="M4174" s="25"/>
      <c r="N4174" s="31"/>
      <c r="O4174" s="30"/>
      <c r="V4174" s="12"/>
      <c r="W4174" s="12"/>
      <c r="X4174" s="14"/>
      <c r="AB4174" s="25"/>
      <c r="AC4174" s="12"/>
      <c r="AD4174" s="12"/>
      <c r="AK4174" s="12"/>
      <c r="AL4174" s="30"/>
      <c r="AM4174" s="32"/>
      <c r="AQ4174" s="12"/>
      <c r="AR4174" s="12"/>
      <c r="AS4174" s="12"/>
      <c r="AZ4174" s="49"/>
      <c r="BA4174" s="30"/>
      <c r="BB4174" s="12"/>
      <c r="BF4174" s="12"/>
      <c r="BG4174" s="12"/>
      <c r="BH4174" s="12"/>
      <c r="BO4174" s="7"/>
      <c r="BP4174" s="7"/>
      <c r="BQ4174" s="7"/>
      <c r="BU4174" s="7"/>
      <c r="BV4174" s="7"/>
      <c r="BW4174" s="7"/>
      <c r="CD4174" s="7"/>
      <c r="CE4174" s="7"/>
      <c r="CF4174" s="7"/>
      <c r="CJ4174" s="7"/>
      <c r="CK4174" s="7"/>
      <c r="CL4174" s="7"/>
    </row>
    <row r="4175" spans="1:90">
      <c r="A4175" s="11"/>
      <c r="B4175" s="373"/>
      <c r="C4175" s="373"/>
      <c r="D4175" s="373"/>
      <c r="E4175" s="13"/>
      <c r="F4175" s="11"/>
      <c r="G4175" s="25"/>
      <c r="H4175" s="31"/>
      <c r="I4175" s="30"/>
      <c r="M4175" s="25"/>
      <c r="N4175" s="31"/>
      <c r="O4175" s="30"/>
      <c r="V4175" s="12"/>
      <c r="W4175" s="12"/>
      <c r="X4175" s="14"/>
      <c r="AB4175" s="25"/>
      <c r="AC4175" s="12"/>
      <c r="AD4175" s="12"/>
      <c r="AK4175" s="12"/>
      <c r="AL4175" s="30"/>
      <c r="AM4175" s="32"/>
      <c r="AQ4175" s="12"/>
      <c r="AR4175" s="12"/>
      <c r="AS4175" s="12"/>
      <c r="AZ4175" s="49"/>
      <c r="BA4175" s="30"/>
      <c r="BB4175" s="12"/>
      <c r="BF4175" s="12"/>
      <c r="BG4175" s="12"/>
      <c r="BH4175" s="12"/>
      <c r="BO4175" s="7"/>
      <c r="BP4175" s="7"/>
      <c r="BQ4175" s="7"/>
      <c r="BU4175" s="7"/>
      <c r="BV4175" s="7"/>
      <c r="BW4175" s="7"/>
      <c r="CD4175" s="7"/>
      <c r="CE4175" s="7"/>
      <c r="CF4175" s="7"/>
      <c r="CJ4175" s="7"/>
      <c r="CK4175" s="7"/>
      <c r="CL4175" s="7"/>
    </row>
    <row r="4176" spans="1:90">
      <c r="A4176" s="11"/>
      <c r="B4176" s="373"/>
      <c r="C4176" s="373"/>
      <c r="D4176" s="373"/>
      <c r="E4176" s="13"/>
      <c r="F4176" s="11"/>
      <c r="G4176" s="25"/>
      <c r="H4176" s="31"/>
      <c r="I4176" s="30"/>
      <c r="M4176" s="25"/>
      <c r="N4176" s="31"/>
      <c r="O4176" s="30"/>
      <c r="V4176" s="12"/>
      <c r="W4176" s="12"/>
      <c r="X4176" s="14"/>
      <c r="AB4176" s="25"/>
      <c r="AC4176" s="12"/>
      <c r="AD4176" s="12"/>
      <c r="AK4176" s="12"/>
      <c r="AL4176" s="30"/>
      <c r="AM4176" s="32"/>
      <c r="AQ4176" s="12"/>
      <c r="AR4176" s="12"/>
      <c r="AS4176" s="12"/>
      <c r="AZ4176" s="49"/>
      <c r="BA4176" s="30"/>
      <c r="BB4176" s="12"/>
      <c r="BF4176" s="12"/>
      <c r="BG4176" s="12"/>
      <c r="BH4176" s="12"/>
      <c r="BO4176" s="7"/>
      <c r="BP4176" s="7"/>
      <c r="BQ4176" s="7"/>
      <c r="BU4176" s="7"/>
      <c r="BV4176" s="7"/>
      <c r="BW4176" s="7"/>
      <c r="CD4176" s="7"/>
      <c r="CE4176" s="7"/>
      <c r="CF4176" s="7"/>
      <c r="CJ4176" s="7"/>
      <c r="CK4176" s="7"/>
      <c r="CL4176" s="7"/>
    </row>
    <row r="4177" spans="1:90">
      <c r="A4177" s="11"/>
      <c r="B4177" s="373"/>
      <c r="C4177" s="373"/>
      <c r="D4177" s="373"/>
      <c r="E4177" s="13"/>
      <c r="F4177" s="11"/>
      <c r="G4177" s="25"/>
      <c r="H4177" s="31"/>
      <c r="I4177" s="30"/>
      <c r="M4177" s="25"/>
      <c r="N4177" s="31"/>
      <c r="O4177" s="30"/>
      <c r="V4177" s="12"/>
      <c r="W4177" s="12"/>
      <c r="X4177" s="14"/>
      <c r="AB4177" s="25"/>
      <c r="AC4177" s="12"/>
      <c r="AD4177" s="12"/>
      <c r="AK4177" s="12"/>
      <c r="AL4177" s="30"/>
      <c r="AM4177" s="32"/>
      <c r="AQ4177" s="12"/>
      <c r="AR4177" s="12"/>
      <c r="AS4177" s="12"/>
      <c r="AZ4177" s="49"/>
      <c r="BA4177" s="30"/>
      <c r="BB4177" s="12"/>
      <c r="BF4177" s="12"/>
      <c r="BG4177" s="12"/>
      <c r="BH4177" s="12"/>
      <c r="BO4177" s="7"/>
      <c r="BP4177" s="7"/>
      <c r="BQ4177" s="7"/>
      <c r="BU4177" s="7"/>
      <c r="BV4177" s="7"/>
      <c r="BW4177" s="7"/>
      <c r="CD4177" s="7"/>
      <c r="CE4177" s="7"/>
      <c r="CF4177" s="7"/>
      <c r="CJ4177" s="7"/>
      <c r="CK4177" s="7"/>
      <c r="CL4177" s="7"/>
    </row>
    <row r="4178" spans="1:90">
      <c r="A4178" s="11"/>
      <c r="B4178" s="373"/>
      <c r="C4178" s="373"/>
      <c r="D4178" s="373"/>
      <c r="E4178" s="13"/>
      <c r="F4178" s="11"/>
      <c r="G4178" s="25"/>
      <c r="H4178" s="31"/>
      <c r="I4178" s="30"/>
      <c r="M4178" s="25"/>
      <c r="N4178" s="31"/>
      <c r="O4178" s="30"/>
      <c r="V4178" s="12"/>
      <c r="W4178" s="12"/>
      <c r="X4178" s="14"/>
      <c r="AB4178" s="25"/>
      <c r="AC4178" s="12"/>
      <c r="AD4178" s="12"/>
      <c r="AK4178" s="12"/>
      <c r="AL4178" s="30"/>
      <c r="AM4178" s="32"/>
      <c r="AQ4178" s="12"/>
      <c r="AR4178" s="12"/>
      <c r="AS4178" s="12"/>
      <c r="AZ4178" s="49"/>
      <c r="BA4178" s="30"/>
      <c r="BB4178" s="12"/>
      <c r="BF4178" s="12"/>
      <c r="BG4178" s="12"/>
      <c r="BH4178" s="12"/>
      <c r="BO4178" s="7"/>
      <c r="BP4178" s="7"/>
      <c r="BQ4178" s="7"/>
      <c r="BU4178" s="7"/>
      <c r="BV4178" s="7"/>
      <c r="BW4178" s="7"/>
      <c r="CD4178" s="7"/>
      <c r="CE4178" s="7"/>
      <c r="CF4178" s="7"/>
      <c r="CJ4178" s="7"/>
      <c r="CK4178" s="7"/>
      <c r="CL4178" s="7"/>
    </row>
    <row r="4179" spans="1:90">
      <c r="A4179" s="11"/>
      <c r="B4179" s="373"/>
      <c r="C4179" s="373"/>
      <c r="D4179" s="373"/>
      <c r="E4179" s="13"/>
      <c r="F4179" s="11"/>
      <c r="G4179" s="25"/>
      <c r="H4179" s="31"/>
      <c r="I4179" s="30"/>
      <c r="M4179" s="25"/>
      <c r="N4179" s="31"/>
      <c r="O4179" s="30"/>
      <c r="V4179" s="12"/>
      <c r="W4179" s="12"/>
      <c r="X4179" s="14"/>
      <c r="AB4179" s="25"/>
      <c r="AC4179" s="12"/>
      <c r="AD4179" s="12"/>
      <c r="AK4179" s="12"/>
      <c r="AL4179" s="30"/>
      <c r="AM4179" s="32"/>
      <c r="AQ4179" s="12"/>
      <c r="AR4179" s="12"/>
      <c r="AS4179" s="12"/>
      <c r="AZ4179" s="49"/>
      <c r="BA4179" s="30"/>
      <c r="BB4179" s="12"/>
      <c r="BF4179" s="12"/>
      <c r="BG4179" s="12"/>
      <c r="BH4179" s="12"/>
      <c r="BO4179" s="7"/>
      <c r="BP4179" s="7"/>
      <c r="BQ4179" s="7"/>
      <c r="BU4179" s="7"/>
      <c r="BV4179" s="7"/>
      <c r="BW4179" s="7"/>
      <c r="CD4179" s="7"/>
      <c r="CE4179" s="7"/>
      <c r="CF4179" s="7"/>
      <c r="CJ4179" s="7"/>
      <c r="CK4179" s="7"/>
      <c r="CL4179" s="7"/>
    </row>
    <row r="4180" spans="1:90">
      <c r="A4180" s="11"/>
      <c r="B4180" s="373"/>
      <c r="C4180" s="373"/>
      <c r="D4180" s="373"/>
      <c r="E4180" s="13"/>
      <c r="F4180" s="11"/>
      <c r="G4180" s="25"/>
      <c r="H4180" s="31"/>
      <c r="I4180" s="30"/>
      <c r="M4180" s="25"/>
      <c r="N4180" s="31"/>
      <c r="O4180" s="30"/>
      <c r="V4180" s="12"/>
      <c r="W4180" s="12"/>
      <c r="X4180" s="14"/>
      <c r="AB4180" s="25"/>
      <c r="AC4180" s="12"/>
      <c r="AD4180" s="12"/>
      <c r="AK4180" s="12"/>
      <c r="AL4180" s="30"/>
      <c r="AM4180" s="32"/>
      <c r="AQ4180" s="12"/>
      <c r="AR4180" s="12"/>
      <c r="AS4180" s="12"/>
      <c r="AZ4180" s="49"/>
      <c r="BA4180" s="30"/>
      <c r="BB4180" s="12"/>
      <c r="BF4180" s="12"/>
      <c r="BG4180" s="12"/>
      <c r="BH4180" s="12"/>
      <c r="BO4180" s="7"/>
      <c r="BP4180" s="7"/>
      <c r="BQ4180" s="7"/>
      <c r="BU4180" s="7"/>
      <c r="BV4180" s="7"/>
      <c r="BW4180" s="7"/>
      <c r="CD4180" s="7"/>
      <c r="CE4180" s="7"/>
      <c r="CF4180" s="7"/>
      <c r="CJ4180" s="7"/>
      <c r="CK4180" s="7"/>
      <c r="CL4180" s="7"/>
    </row>
    <row r="4181" spans="1:90">
      <c r="A4181" s="11"/>
      <c r="B4181" s="373"/>
      <c r="C4181" s="373"/>
      <c r="D4181" s="373"/>
      <c r="E4181" s="13"/>
      <c r="F4181" s="11"/>
      <c r="G4181" s="25"/>
      <c r="H4181" s="31"/>
      <c r="I4181" s="30"/>
      <c r="M4181" s="25"/>
      <c r="N4181" s="31"/>
      <c r="O4181" s="30"/>
      <c r="V4181" s="12"/>
      <c r="W4181" s="12"/>
      <c r="X4181" s="14"/>
      <c r="AB4181" s="25"/>
      <c r="AC4181" s="12"/>
      <c r="AD4181" s="12"/>
      <c r="AK4181" s="12"/>
      <c r="AL4181" s="30"/>
      <c r="AM4181" s="32"/>
      <c r="AQ4181" s="12"/>
      <c r="AR4181" s="12"/>
      <c r="AS4181" s="12"/>
      <c r="AZ4181" s="49"/>
      <c r="BA4181" s="30"/>
      <c r="BB4181" s="12"/>
      <c r="BF4181" s="12"/>
      <c r="BG4181" s="12"/>
      <c r="BH4181" s="12"/>
      <c r="BO4181" s="7"/>
      <c r="BP4181" s="7"/>
      <c r="BQ4181" s="7"/>
      <c r="BU4181" s="7"/>
      <c r="BV4181" s="7"/>
      <c r="BW4181" s="7"/>
      <c r="CD4181" s="7"/>
      <c r="CE4181" s="7"/>
      <c r="CF4181" s="7"/>
      <c r="CJ4181" s="7"/>
      <c r="CK4181" s="7"/>
      <c r="CL4181" s="7"/>
    </row>
    <row r="4182" spans="1:90">
      <c r="A4182" s="11"/>
      <c r="B4182" s="373"/>
      <c r="C4182" s="373"/>
      <c r="D4182" s="373"/>
      <c r="E4182" s="13"/>
      <c r="F4182" s="11"/>
      <c r="G4182" s="25"/>
      <c r="H4182" s="31"/>
      <c r="I4182" s="30"/>
      <c r="M4182" s="25"/>
      <c r="N4182" s="31"/>
      <c r="O4182" s="30"/>
      <c r="V4182" s="12"/>
      <c r="W4182" s="12"/>
      <c r="X4182" s="14"/>
      <c r="AB4182" s="25"/>
      <c r="AC4182" s="12"/>
      <c r="AD4182" s="12"/>
      <c r="AK4182" s="12"/>
      <c r="AL4182" s="30"/>
      <c r="AM4182" s="32"/>
      <c r="AQ4182" s="12"/>
      <c r="AR4182" s="12"/>
      <c r="AS4182" s="12"/>
      <c r="AZ4182" s="49"/>
      <c r="BA4182" s="30"/>
      <c r="BB4182" s="12"/>
      <c r="BF4182" s="12"/>
      <c r="BG4182" s="12"/>
      <c r="BH4182" s="12"/>
      <c r="BO4182" s="7"/>
      <c r="BP4182" s="7"/>
      <c r="BQ4182" s="7"/>
      <c r="BU4182" s="7"/>
      <c r="BV4182" s="7"/>
      <c r="BW4182" s="7"/>
      <c r="CD4182" s="7"/>
      <c r="CE4182" s="7"/>
      <c r="CF4182" s="7"/>
      <c r="CJ4182" s="7"/>
      <c r="CK4182" s="7"/>
      <c r="CL4182" s="7"/>
    </row>
    <row r="4183" spans="1:90">
      <c r="A4183" s="11"/>
      <c r="B4183" s="373"/>
      <c r="C4183" s="373"/>
      <c r="D4183" s="373"/>
      <c r="E4183" s="13"/>
      <c r="F4183" s="11"/>
      <c r="G4183" s="25"/>
      <c r="H4183" s="31"/>
      <c r="I4183" s="30"/>
      <c r="M4183" s="25"/>
      <c r="N4183" s="31"/>
      <c r="O4183" s="30"/>
      <c r="V4183" s="12"/>
      <c r="W4183" s="12"/>
      <c r="X4183" s="14"/>
      <c r="AB4183" s="25"/>
      <c r="AC4183" s="12"/>
      <c r="AD4183" s="12"/>
      <c r="AK4183" s="12"/>
      <c r="AL4183" s="30"/>
      <c r="AM4183" s="32"/>
      <c r="AQ4183" s="12"/>
      <c r="AR4183" s="12"/>
      <c r="AS4183" s="12"/>
      <c r="AZ4183" s="49"/>
      <c r="BA4183" s="30"/>
      <c r="BB4183" s="12"/>
      <c r="BF4183" s="12"/>
      <c r="BG4183" s="12"/>
      <c r="BH4183" s="12"/>
      <c r="BO4183" s="7"/>
      <c r="BP4183" s="7"/>
      <c r="BQ4183" s="7"/>
      <c r="BU4183" s="7"/>
      <c r="BV4183" s="7"/>
      <c r="BW4183" s="7"/>
      <c r="CD4183" s="7"/>
      <c r="CE4183" s="7"/>
      <c r="CF4183" s="7"/>
      <c r="CJ4183" s="7"/>
      <c r="CK4183" s="7"/>
      <c r="CL4183" s="7"/>
    </row>
    <row r="4184" spans="1:90">
      <c r="A4184" s="11"/>
      <c r="B4184" s="373"/>
      <c r="C4184" s="373"/>
      <c r="D4184" s="373"/>
      <c r="E4184" s="13"/>
      <c r="F4184" s="11"/>
      <c r="G4184" s="25"/>
      <c r="H4184" s="31"/>
      <c r="I4184" s="30"/>
      <c r="M4184" s="25"/>
      <c r="N4184" s="31"/>
      <c r="O4184" s="30"/>
      <c r="V4184" s="12"/>
      <c r="W4184" s="12"/>
      <c r="X4184" s="14"/>
      <c r="AB4184" s="25"/>
      <c r="AC4184" s="12"/>
      <c r="AD4184" s="12"/>
      <c r="AK4184" s="12"/>
      <c r="AL4184" s="30"/>
      <c r="AM4184" s="32"/>
      <c r="AQ4184" s="12"/>
      <c r="AR4184" s="12"/>
      <c r="AS4184" s="12"/>
      <c r="AZ4184" s="49"/>
      <c r="BA4184" s="30"/>
      <c r="BB4184" s="12"/>
      <c r="BF4184" s="12"/>
      <c r="BG4184" s="12"/>
      <c r="BH4184" s="12"/>
      <c r="BO4184" s="7"/>
      <c r="BP4184" s="7"/>
      <c r="BQ4184" s="7"/>
      <c r="BU4184" s="7"/>
      <c r="BV4184" s="7"/>
      <c r="BW4184" s="7"/>
      <c r="CD4184" s="7"/>
      <c r="CE4184" s="7"/>
      <c r="CF4184" s="7"/>
      <c r="CJ4184" s="7"/>
      <c r="CK4184" s="7"/>
      <c r="CL4184" s="7"/>
    </row>
    <row r="4185" spans="1:90">
      <c r="A4185" s="11"/>
      <c r="B4185" s="373"/>
      <c r="C4185" s="373"/>
      <c r="D4185" s="373"/>
      <c r="E4185" s="13"/>
      <c r="F4185" s="11"/>
      <c r="G4185" s="25"/>
      <c r="H4185" s="31"/>
      <c r="I4185" s="30"/>
      <c r="M4185" s="25"/>
      <c r="N4185" s="31"/>
      <c r="O4185" s="30"/>
      <c r="V4185" s="12"/>
      <c r="W4185" s="12"/>
      <c r="X4185" s="14"/>
      <c r="AB4185" s="25"/>
      <c r="AC4185" s="12"/>
      <c r="AD4185" s="12"/>
      <c r="AK4185" s="12"/>
      <c r="AL4185" s="30"/>
      <c r="AM4185" s="32"/>
      <c r="AQ4185" s="12"/>
      <c r="AR4185" s="12"/>
      <c r="AS4185" s="12"/>
      <c r="AZ4185" s="49"/>
      <c r="BA4185" s="30"/>
      <c r="BB4185" s="12"/>
      <c r="BF4185" s="12"/>
      <c r="BG4185" s="12"/>
      <c r="BH4185" s="12"/>
      <c r="BO4185" s="7"/>
      <c r="BP4185" s="7"/>
      <c r="BQ4185" s="7"/>
      <c r="BU4185" s="7"/>
      <c r="BV4185" s="7"/>
      <c r="BW4185" s="7"/>
      <c r="CD4185" s="7"/>
      <c r="CE4185" s="7"/>
      <c r="CF4185" s="7"/>
      <c r="CJ4185" s="7"/>
      <c r="CK4185" s="7"/>
      <c r="CL4185" s="7"/>
    </row>
    <row r="4186" spans="1:90">
      <c r="A4186" s="11"/>
      <c r="B4186" s="373"/>
      <c r="C4186" s="373"/>
      <c r="D4186" s="373"/>
      <c r="E4186" s="13"/>
      <c r="F4186" s="11"/>
      <c r="G4186" s="25"/>
      <c r="H4186" s="31"/>
      <c r="I4186" s="30"/>
      <c r="M4186" s="25"/>
      <c r="N4186" s="31"/>
      <c r="O4186" s="30"/>
      <c r="V4186" s="12"/>
      <c r="W4186" s="12"/>
      <c r="X4186" s="14"/>
      <c r="AB4186" s="25"/>
      <c r="AC4186" s="12"/>
      <c r="AD4186" s="12"/>
      <c r="AK4186" s="12"/>
      <c r="AL4186" s="30"/>
      <c r="AM4186" s="32"/>
      <c r="AQ4186" s="12"/>
      <c r="AR4186" s="12"/>
      <c r="AS4186" s="12"/>
      <c r="AZ4186" s="49"/>
      <c r="BA4186" s="30"/>
      <c r="BB4186" s="12"/>
      <c r="BF4186" s="12"/>
      <c r="BG4186" s="12"/>
      <c r="BH4186" s="12"/>
      <c r="BO4186" s="7"/>
      <c r="BP4186" s="7"/>
      <c r="BQ4186" s="7"/>
      <c r="BU4186" s="7"/>
      <c r="BV4186" s="7"/>
      <c r="BW4186" s="7"/>
      <c r="CD4186" s="7"/>
      <c r="CE4186" s="7"/>
      <c r="CF4186" s="7"/>
      <c r="CJ4186" s="7"/>
      <c r="CK4186" s="7"/>
      <c r="CL4186" s="7"/>
    </row>
    <row r="4187" spans="1:90">
      <c r="A4187" s="11"/>
      <c r="B4187" s="373"/>
      <c r="C4187" s="373"/>
      <c r="D4187" s="373"/>
      <c r="E4187" s="13"/>
      <c r="F4187" s="11"/>
      <c r="G4187" s="25"/>
      <c r="H4187" s="31"/>
      <c r="I4187" s="30"/>
      <c r="M4187" s="25"/>
      <c r="N4187" s="31"/>
      <c r="O4187" s="30"/>
      <c r="V4187" s="12"/>
      <c r="W4187" s="12"/>
      <c r="X4187" s="14"/>
      <c r="AB4187" s="25"/>
      <c r="AC4187" s="12"/>
      <c r="AD4187" s="12"/>
      <c r="AK4187" s="12"/>
      <c r="AL4187" s="30"/>
      <c r="AM4187" s="32"/>
      <c r="AQ4187" s="12"/>
      <c r="AR4187" s="12"/>
      <c r="AS4187" s="12"/>
      <c r="AZ4187" s="49"/>
      <c r="BA4187" s="30"/>
      <c r="BB4187" s="12"/>
      <c r="BF4187" s="12"/>
      <c r="BG4187" s="12"/>
      <c r="BH4187" s="12"/>
      <c r="BO4187" s="7"/>
      <c r="BP4187" s="7"/>
      <c r="BQ4187" s="7"/>
      <c r="BU4187" s="7"/>
      <c r="BV4187" s="7"/>
      <c r="BW4187" s="7"/>
      <c r="CD4187" s="7"/>
      <c r="CE4187" s="7"/>
      <c r="CF4187" s="7"/>
      <c r="CJ4187" s="7"/>
      <c r="CK4187" s="7"/>
      <c r="CL4187" s="7"/>
    </row>
    <row r="4188" spans="1:90">
      <c r="A4188" s="11"/>
      <c r="B4188" s="373"/>
      <c r="C4188" s="373"/>
      <c r="D4188" s="373"/>
      <c r="E4188" s="13"/>
      <c r="F4188" s="11"/>
      <c r="G4188" s="25"/>
      <c r="H4188" s="31"/>
      <c r="I4188" s="30"/>
      <c r="M4188" s="25"/>
      <c r="N4188" s="31"/>
      <c r="O4188" s="30"/>
      <c r="V4188" s="12"/>
      <c r="W4188" s="12"/>
      <c r="X4188" s="14"/>
      <c r="AB4188" s="25"/>
      <c r="AC4188" s="12"/>
      <c r="AD4188" s="12"/>
      <c r="AK4188" s="12"/>
      <c r="AL4188" s="30"/>
      <c r="AM4188" s="32"/>
      <c r="AQ4188" s="12"/>
      <c r="AR4188" s="12"/>
      <c r="AS4188" s="12"/>
      <c r="AZ4188" s="49"/>
      <c r="BA4188" s="30"/>
      <c r="BB4188" s="12"/>
      <c r="BF4188" s="12"/>
      <c r="BG4188" s="12"/>
      <c r="BH4188" s="12"/>
      <c r="BO4188" s="7"/>
      <c r="BP4188" s="7"/>
      <c r="BQ4188" s="7"/>
      <c r="BU4188" s="7"/>
      <c r="BV4188" s="7"/>
      <c r="BW4188" s="7"/>
      <c r="CD4188" s="7"/>
      <c r="CE4188" s="7"/>
      <c r="CF4188" s="7"/>
      <c r="CJ4188" s="7"/>
      <c r="CK4188" s="7"/>
      <c r="CL4188" s="7"/>
    </row>
    <row r="4189" spans="1:90">
      <c r="A4189" s="11"/>
      <c r="B4189" s="373"/>
      <c r="C4189" s="373"/>
      <c r="D4189" s="373"/>
      <c r="E4189" s="13"/>
      <c r="F4189" s="11"/>
      <c r="G4189" s="25"/>
      <c r="H4189" s="31"/>
      <c r="I4189" s="30"/>
      <c r="M4189" s="25"/>
      <c r="N4189" s="31"/>
      <c r="O4189" s="30"/>
      <c r="V4189" s="12"/>
      <c r="W4189" s="12"/>
      <c r="X4189" s="14"/>
      <c r="AB4189" s="25"/>
      <c r="AC4189" s="12"/>
      <c r="AD4189" s="12"/>
      <c r="AK4189" s="12"/>
      <c r="AL4189" s="30"/>
      <c r="AM4189" s="32"/>
      <c r="AQ4189" s="12"/>
      <c r="AR4189" s="12"/>
      <c r="AS4189" s="12"/>
      <c r="AZ4189" s="49"/>
      <c r="BA4189" s="30"/>
      <c r="BB4189" s="12"/>
      <c r="BF4189" s="12"/>
      <c r="BG4189" s="12"/>
      <c r="BH4189" s="12"/>
      <c r="BO4189" s="7"/>
      <c r="BP4189" s="7"/>
      <c r="BQ4189" s="7"/>
      <c r="BU4189" s="7"/>
      <c r="BV4189" s="7"/>
      <c r="BW4189" s="7"/>
      <c r="CD4189" s="7"/>
      <c r="CE4189" s="7"/>
      <c r="CF4189" s="7"/>
      <c r="CJ4189" s="7"/>
      <c r="CK4189" s="7"/>
      <c r="CL4189" s="7"/>
    </row>
    <row r="4190" spans="1:90">
      <c r="A4190" s="11"/>
      <c r="B4190" s="373"/>
      <c r="C4190" s="373"/>
      <c r="D4190" s="373"/>
      <c r="E4190" s="13"/>
      <c r="F4190" s="11"/>
      <c r="G4190" s="25"/>
      <c r="H4190" s="31"/>
      <c r="I4190" s="30"/>
      <c r="M4190" s="25"/>
      <c r="N4190" s="31"/>
      <c r="O4190" s="30"/>
      <c r="V4190" s="12"/>
      <c r="W4190" s="12"/>
      <c r="X4190" s="14"/>
      <c r="AB4190" s="25"/>
      <c r="AC4190" s="12"/>
      <c r="AD4190" s="12"/>
      <c r="AK4190" s="12"/>
      <c r="AL4190" s="30"/>
      <c r="AM4190" s="32"/>
      <c r="AQ4190" s="12"/>
      <c r="AR4190" s="12"/>
      <c r="AS4190" s="12"/>
      <c r="AZ4190" s="49"/>
      <c r="BA4190" s="30"/>
      <c r="BB4190" s="12"/>
      <c r="BF4190" s="12"/>
      <c r="BG4190" s="12"/>
      <c r="BH4190" s="12"/>
      <c r="BO4190" s="7"/>
      <c r="BP4190" s="7"/>
      <c r="BQ4190" s="7"/>
      <c r="BU4190" s="7"/>
      <c r="BV4190" s="7"/>
      <c r="BW4190" s="7"/>
      <c r="CD4190" s="7"/>
      <c r="CE4190" s="7"/>
      <c r="CF4190" s="7"/>
      <c r="CJ4190" s="7"/>
      <c r="CK4190" s="7"/>
      <c r="CL4190" s="7"/>
    </row>
    <row r="4191" spans="1:90">
      <c r="A4191" s="11"/>
      <c r="B4191" s="373"/>
      <c r="C4191" s="373"/>
      <c r="D4191" s="373"/>
      <c r="E4191" s="13"/>
      <c r="F4191" s="11"/>
      <c r="G4191" s="25"/>
      <c r="H4191" s="31"/>
      <c r="I4191" s="30"/>
      <c r="M4191" s="25"/>
      <c r="N4191" s="31"/>
      <c r="O4191" s="30"/>
      <c r="V4191" s="12"/>
      <c r="W4191" s="12"/>
      <c r="X4191" s="14"/>
      <c r="AB4191" s="25"/>
      <c r="AC4191" s="12"/>
      <c r="AD4191" s="12"/>
      <c r="AK4191" s="12"/>
      <c r="AL4191" s="30"/>
      <c r="AM4191" s="32"/>
      <c r="AQ4191" s="12"/>
      <c r="AR4191" s="12"/>
      <c r="AS4191" s="12"/>
      <c r="AZ4191" s="49"/>
      <c r="BA4191" s="30"/>
      <c r="BB4191" s="12"/>
      <c r="BF4191" s="12"/>
      <c r="BG4191" s="12"/>
      <c r="BH4191" s="12"/>
      <c r="BO4191" s="7"/>
      <c r="BP4191" s="7"/>
      <c r="BQ4191" s="7"/>
      <c r="BU4191" s="7"/>
      <c r="BV4191" s="7"/>
      <c r="BW4191" s="7"/>
      <c r="CD4191" s="7"/>
      <c r="CE4191" s="7"/>
      <c r="CF4191" s="7"/>
      <c r="CJ4191" s="7"/>
      <c r="CK4191" s="7"/>
      <c r="CL4191" s="7"/>
    </row>
    <row r="4192" spans="1:90">
      <c r="A4192" s="11"/>
      <c r="B4192" s="373"/>
      <c r="C4192" s="373"/>
      <c r="D4192" s="373"/>
      <c r="E4192" s="13"/>
      <c r="F4192" s="11"/>
      <c r="G4192" s="25"/>
      <c r="H4192" s="31"/>
      <c r="I4192" s="30"/>
      <c r="M4192" s="25"/>
      <c r="N4192" s="31"/>
      <c r="O4192" s="30"/>
      <c r="V4192" s="12"/>
      <c r="W4192" s="12"/>
      <c r="X4192" s="14"/>
      <c r="AB4192" s="25"/>
      <c r="AC4192" s="12"/>
      <c r="AD4192" s="12"/>
      <c r="AK4192" s="12"/>
      <c r="AL4192" s="30"/>
      <c r="AM4192" s="32"/>
      <c r="AQ4192" s="12"/>
      <c r="AR4192" s="12"/>
      <c r="AS4192" s="12"/>
      <c r="AZ4192" s="49"/>
      <c r="BA4192" s="30"/>
      <c r="BB4192" s="12"/>
      <c r="BF4192" s="12"/>
      <c r="BG4192" s="12"/>
      <c r="BH4192" s="12"/>
      <c r="BO4192" s="7"/>
      <c r="BP4192" s="7"/>
      <c r="BQ4192" s="7"/>
      <c r="BU4192" s="7"/>
      <c r="BV4192" s="7"/>
      <c r="BW4192" s="7"/>
      <c r="CD4192" s="7"/>
      <c r="CE4192" s="7"/>
      <c r="CF4192" s="7"/>
      <c r="CJ4192" s="7"/>
      <c r="CK4192" s="7"/>
      <c r="CL4192" s="7"/>
    </row>
    <row r="4193" spans="1:90">
      <c r="A4193" s="11"/>
      <c r="B4193" s="373"/>
      <c r="C4193" s="373"/>
      <c r="D4193" s="373"/>
      <c r="E4193" s="13"/>
      <c r="F4193" s="11"/>
      <c r="G4193" s="25"/>
      <c r="H4193" s="31"/>
      <c r="I4193" s="30"/>
      <c r="M4193" s="25"/>
      <c r="N4193" s="31"/>
      <c r="O4193" s="30"/>
      <c r="V4193" s="12"/>
      <c r="W4193" s="12"/>
      <c r="X4193" s="14"/>
      <c r="AB4193" s="25"/>
      <c r="AC4193" s="12"/>
      <c r="AD4193" s="12"/>
      <c r="AK4193" s="12"/>
      <c r="AL4193" s="30"/>
      <c r="AM4193" s="32"/>
      <c r="AQ4193" s="12"/>
      <c r="AR4193" s="12"/>
      <c r="AS4193" s="12"/>
      <c r="AZ4193" s="49"/>
      <c r="BA4193" s="30"/>
      <c r="BB4193" s="12"/>
      <c r="BF4193" s="12"/>
      <c r="BG4193" s="12"/>
      <c r="BH4193" s="12"/>
      <c r="BO4193" s="7"/>
      <c r="BP4193" s="7"/>
      <c r="BQ4193" s="7"/>
      <c r="BU4193" s="7"/>
      <c r="BV4193" s="7"/>
      <c r="BW4193" s="7"/>
      <c r="CD4193" s="7"/>
      <c r="CE4193" s="7"/>
      <c r="CF4193" s="7"/>
      <c r="CJ4193" s="7"/>
      <c r="CK4193" s="7"/>
      <c r="CL4193" s="7"/>
    </row>
    <row r="4194" spans="1:90">
      <c r="A4194" s="11"/>
      <c r="B4194" s="373"/>
      <c r="C4194" s="373"/>
      <c r="D4194" s="373"/>
      <c r="E4194" s="13"/>
      <c r="F4194" s="11"/>
      <c r="G4194" s="25"/>
      <c r="H4194" s="31"/>
      <c r="I4194" s="30"/>
      <c r="M4194" s="25"/>
      <c r="N4194" s="31"/>
      <c r="O4194" s="30"/>
      <c r="V4194" s="12"/>
      <c r="W4194" s="12"/>
      <c r="X4194" s="14"/>
      <c r="AB4194" s="25"/>
      <c r="AC4194" s="12"/>
      <c r="AD4194" s="12"/>
      <c r="AK4194" s="12"/>
      <c r="AL4194" s="30"/>
      <c r="AM4194" s="32"/>
      <c r="AQ4194" s="12"/>
      <c r="AR4194" s="12"/>
      <c r="AS4194" s="12"/>
      <c r="AZ4194" s="49"/>
      <c r="BA4194" s="30"/>
      <c r="BB4194" s="12"/>
      <c r="BF4194" s="12"/>
      <c r="BG4194" s="12"/>
      <c r="BH4194" s="12"/>
      <c r="BO4194" s="7"/>
      <c r="BP4194" s="7"/>
      <c r="BQ4194" s="7"/>
      <c r="BU4194" s="7"/>
      <c r="BV4194" s="7"/>
      <c r="BW4194" s="7"/>
      <c r="CD4194" s="7"/>
      <c r="CE4194" s="7"/>
      <c r="CF4194" s="7"/>
      <c r="CJ4194" s="7"/>
      <c r="CK4194" s="7"/>
      <c r="CL4194" s="7"/>
    </row>
    <row r="4195" spans="1:90">
      <c r="A4195" s="11"/>
      <c r="B4195" s="373"/>
      <c r="C4195" s="373"/>
      <c r="D4195" s="373"/>
      <c r="E4195" s="13"/>
      <c r="F4195" s="11"/>
      <c r="G4195" s="25"/>
      <c r="H4195" s="31"/>
      <c r="I4195" s="30"/>
      <c r="M4195" s="25"/>
      <c r="N4195" s="31"/>
      <c r="O4195" s="30"/>
      <c r="V4195" s="12"/>
      <c r="W4195" s="12"/>
      <c r="X4195" s="14"/>
      <c r="AB4195" s="25"/>
      <c r="AC4195" s="12"/>
      <c r="AD4195" s="12"/>
      <c r="AK4195" s="12"/>
      <c r="AL4195" s="30"/>
      <c r="AM4195" s="32"/>
      <c r="AQ4195" s="12"/>
      <c r="AR4195" s="12"/>
      <c r="AS4195" s="12"/>
      <c r="AZ4195" s="49"/>
      <c r="BA4195" s="30"/>
      <c r="BB4195" s="12"/>
      <c r="BF4195" s="12"/>
      <c r="BG4195" s="12"/>
      <c r="BH4195" s="12"/>
      <c r="BO4195" s="7"/>
      <c r="BP4195" s="7"/>
      <c r="BQ4195" s="7"/>
      <c r="BU4195" s="7"/>
      <c r="BV4195" s="7"/>
      <c r="BW4195" s="7"/>
      <c r="CD4195" s="7"/>
      <c r="CE4195" s="7"/>
      <c r="CF4195" s="7"/>
      <c r="CJ4195" s="7"/>
      <c r="CK4195" s="7"/>
      <c r="CL4195" s="7"/>
    </row>
    <row r="4196" spans="1:90">
      <c r="A4196" s="11"/>
      <c r="B4196" s="373"/>
      <c r="C4196" s="373"/>
      <c r="D4196" s="373"/>
      <c r="E4196" s="13"/>
      <c r="F4196" s="11"/>
      <c r="G4196" s="25"/>
      <c r="H4196" s="31"/>
      <c r="I4196" s="30"/>
      <c r="M4196" s="25"/>
      <c r="N4196" s="31"/>
      <c r="O4196" s="30"/>
      <c r="V4196" s="12"/>
      <c r="W4196" s="12"/>
      <c r="X4196" s="14"/>
      <c r="AB4196" s="25"/>
      <c r="AC4196" s="12"/>
      <c r="AD4196" s="12"/>
      <c r="AK4196" s="12"/>
      <c r="AL4196" s="30"/>
      <c r="AM4196" s="32"/>
      <c r="AQ4196" s="12"/>
      <c r="AR4196" s="12"/>
      <c r="AS4196" s="12"/>
      <c r="AZ4196" s="49"/>
      <c r="BA4196" s="30"/>
      <c r="BB4196" s="12"/>
      <c r="BF4196" s="12"/>
      <c r="BG4196" s="12"/>
      <c r="BH4196" s="12"/>
      <c r="BO4196" s="7"/>
      <c r="BP4196" s="7"/>
      <c r="BQ4196" s="7"/>
      <c r="BU4196" s="7"/>
      <c r="BV4196" s="7"/>
      <c r="BW4196" s="7"/>
      <c r="CD4196" s="7"/>
      <c r="CE4196" s="7"/>
      <c r="CF4196" s="7"/>
      <c r="CJ4196" s="7"/>
      <c r="CK4196" s="7"/>
      <c r="CL4196" s="7"/>
    </row>
    <row r="4197" spans="1:90">
      <c r="A4197" s="11"/>
      <c r="B4197" s="373"/>
      <c r="C4197" s="373"/>
      <c r="D4197" s="373"/>
      <c r="E4197" s="13"/>
      <c r="F4197" s="11"/>
      <c r="G4197" s="25"/>
      <c r="H4197" s="31"/>
      <c r="I4197" s="30"/>
      <c r="M4197" s="25"/>
      <c r="N4197" s="31"/>
      <c r="O4197" s="30"/>
      <c r="V4197" s="12"/>
      <c r="W4197" s="12"/>
      <c r="X4197" s="14"/>
      <c r="AB4197" s="25"/>
      <c r="AC4197" s="12"/>
      <c r="AD4197" s="12"/>
      <c r="AK4197" s="12"/>
      <c r="AL4197" s="30"/>
      <c r="AM4197" s="32"/>
      <c r="AQ4197" s="12"/>
      <c r="AR4197" s="12"/>
      <c r="AS4197" s="12"/>
      <c r="AZ4197" s="49"/>
      <c r="BA4197" s="30"/>
      <c r="BB4197" s="12"/>
      <c r="BF4197" s="12"/>
      <c r="BG4197" s="12"/>
      <c r="BH4197" s="12"/>
      <c r="BO4197" s="7"/>
      <c r="BP4197" s="7"/>
      <c r="BQ4197" s="7"/>
      <c r="BU4197" s="7"/>
      <c r="BV4197" s="7"/>
      <c r="BW4197" s="7"/>
      <c r="CD4197" s="7"/>
      <c r="CE4197" s="7"/>
      <c r="CF4197" s="7"/>
      <c r="CJ4197" s="7"/>
      <c r="CK4197" s="7"/>
      <c r="CL4197" s="7"/>
    </row>
    <row r="4198" spans="1:90">
      <c r="A4198" s="11"/>
      <c r="B4198" s="373"/>
      <c r="C4198" s="373"/>
      <c r="D4198" s="373"/>
      <c r="E4198" s="13"/>
      <c r="F4198" s="11"/>
      <c r="G4198" s="25"/>
      <c r="H4198" s="31"/>
      <c r="I4198" s="30"/>
      <c r="M4198" s="25"/>
      <c r="N4198" s="31"/>
      <c r="O4198" s="30"/>
      <c r="V4198" s="12"/>
      <c r="W4198" s="12"/>
      <c r="X4198" s="14"/>
      <c r="AB4198" s="25"/>
      <c r="AC4198" s="12"/>
      <c r="AD4198" s="12"/>
      <c r="AK4198" s="12"/>
      <c r="AL4198" s="30"/>
      <c r="AM4198" s="32"/>
      <c r="AQ4198" s="12"/>
      <c r="AR4198" s="12"/>
      <c r="AS4198" s="12"/>
      <c r="AZ4198" s="49"/>
      <c r="BA4198" s="30"/>
      <c r="BB4198" s="12"/>
      <c r="BF4198" s="12"/>
      <c r="BG4198" s="12"/>
      <c r="BH4198" s="12"/>
      <c r="BO4198" s="7"/>
      <c r="BP4198" s="7"/>
      <c r="BQ4198" s="7"/>
      <c r="BU4198" s="7"/>
      <c r="BV4198" s="7"/>
      <c r="BW4198" s="7"/>
      <c r="CD4198" s="7"/>
      <c r="CE4198" s="7"/>
      <c r="CF4198" s="7"/>
      <c r="CJ4198" s="7"/>
      <c r="CK4198" s="7"/>
      <c r="CL4198" s="7"/>
    </row>
    <row r="4199" spans="1:90">
      <c r="A4199" s="11"/>
      <c r="B4199" s="373"/>
      <c r="C4199" s="373"/>
      <c r="D4199" s="373"/>
      <c r="E4199" s="13"/>
      <c r="F4199" s="11"/>
      <c r="G4199" s="25"/>
      <c r="H4199" s="31"/>
      <c r="I4199" s="30"/>
      <c r="M4199" s="25"/>
      <c r="N4199" s="31"/>
      <c r="O4199" s="30"/>
      <c r="V4199" s="12"/>
      <c r="W4199" s="12"/>
      <c r="X4199" s="14"/>
      <c r="AB4199" s="25"/>
      <c r="AC4199" s="12"/>
      <c r="AD4199" s="12"/>
      <c r="AK4199" s="12"/>
      <c r="AL4199" s="30"/>
      <c r="AM4199" s="32"/>
      <c r="AQ4199" s="12"/>
      <c r="AR4199" s="12"/>
      <c r="AS4199" s="12"/>
      <c r="AZ4199" s="49"/>
      <c r="BA4199" s="30"/>
      <c r="BB4199" s="12"/>
      <c r="BF4199" s="12"/>
      <c r="BG4199" s="12"/>
      <c r="BH4199" s="12"/>
      <c r="BO4199" s="7"/>
      <c r="BP4199" s="7"/>
      <c r="BQ4199" s="7"/>
      <c r="BU4199" s="7"/>
      <c r="BV4199" s="7"/>
      <c r="BW4199" s="7"/>
      <c r="CD4199" s="7"/>
      <c r="CE4199" s="7"/>
      <c r="CF4199" s="7"/>
      <c r="CJ4199" s="7"/>
      <c r="CK4199" s="7"/>
      <c r="CL4199" s="7"/>
    </row>
    <row r="4200" spans="1:90">
      <c r="A4200" s="11"/>
      <c r="B4200" s="373"/>
      <c r="C4200" s="373"/>
      <c r="D4200" s="373"/>
      <c r="E4200" s="13"/>
      <c r="F4200" s="11"/>
      <c r="G4200" s="25"/>
      <c r="H4200" s="31"/>
      <c r="I4200" s="30"/>
      <c r="M4200" s="25"/>
      <c r="N4200" s="31"/>
      <c r="O4200" s="30"/>
      <c r="V4200" s="12"/>
      <c r="W4200" s="12"/>
      <c r="X4200" s="14"/>
      <c r="AB4200" s="25"/>
      <c r="AC4200" s="12"/>
      <c r="AD4200" s="12"/>
      <c r="AK4200" s="12"/>
      <c r="AL4200" s="30"/>
      <c r="AM4200" s="32"/>
      <c r="AQ4200" s="12"/>
      <c r="AR4200" s="12"/>
      <c r="AS4200" s="12"/>
      <c r="AZ4200" s="49"/>
      <c r="BA4200" s="30"/>
      <c r="BB4200" s="12"/>
      <c r="BF4200" s="12"/>
      <c r="BG4200" s="12"/>
      <c r="BH4200" s="12"/>
      <c r="BO4200" s="7"/>
      <c r="BP4200" s="7"/>
      <c r="BQ4200" s="7"/>
      <c r="BU4200" s="7"/>
      <c r="BV4200" s="7"/>
      <c r="BW4200" s="7"/>
      <c r="CD4200" s="7"/>
      <c r="CE4200" s="7"/>
      <c r="CF4200" s="7"/>
      <c r="CJ4200" s="7"/>
      <c r="CK4200" s="7"/>
      <c r="CL4200" s="7"/>
    </row>
    <row r="4201" spans="1:90">
      <c r="A4201" s="11"/>
      <c r="B4201" s="373"/>
      <c r="C4201" s="373"/>
      <c r="D4201" s="373"/>
      <c r="E4201" s="13"/>
      <c r="F4201" s="11"/>
      <c r="G4201" s="25"/>
      <c r="H4201" s="31"/>
      <c r="I4201" s="30"/>
      <c r="M4201" s="25"/>
      <c r="N4201" s="31"/>
      <c r="O4201" s="30"/>
      <c r="V4201" s="12"/>
      <c r="W4201" s="12"/>
      <c r="X4201" s="14"/>
      <c r="AB4201" s="25"/>
      <c r="AC4201" s="12"/>
      <c r="AD4201" s="12"/>
      <c r="AK4201" s="12"/>
      <c r="AL4201" s="30"/>
      <c r="AM4201" s="32"/>
      <c r="AQ4201" s="12"/>
      <c r="AR4201" s="12"/>
      <c r="AS4201" s="12"/>
      <c r="AZ4201" s="49"/>
      <c r="BA4201" s="30"/>
      <c r="BB4201" s="12"/>
      <c r="BF4201" s="12"/>
      <c r="BG4201" s="12"/>
      <c r="BH4201" s="12"/>
      <c r="BO4201" s="7"/>
      <c r="BP4201" s="7"/>
      <c r="BQ4201" s="7"/>
      <c r="BU4201" s="7"/>
      <c r="BV4201" s="7"/>
      <c r="BW4201" s="7"/>
      <c r="CD4201" s="7"/>
      <c r="CE4201" s="7"/>
      <c r="CF4201" s="7"/>
      <c r="CJ4201" s="7"/>
      <c r="CK4201" s="7"/>
      <c r="CL4201" s="7"/>
    </row>
    <row r="4202" spans="1:90">
      <c r="A4202" s="11"/>
      <c r="B4202" s="373"/>
      <c r="C4202" s="373"/>
      <c r="D4202" s="373"/>
      <c r="E4202" s="13"/>
      <c r="F4202" s="11"/>
      <c r="G4202" s="25"/>
      <c r="H4202" s="31"/>
      <c r="I4202" s="30"/>
      <c r="M4202" s="25"/>
      <c r="N4202" s="31"/>
      <c r="O4202" s="30"/>
      <c r="V4202" s="12"/>
      <c r="W4202" s="12"/>
      <c r="X4202" s="14"/>
      <c r="AB4202" s="25"/>
      <c r="AC4202" s="12"/>
      <c r="AD4202" s="12"/>
      <c r="AK4202" s="12"/>
      <c r="AL4202" s="30"/>
      <c r="AM4202" s="32"/>
      <c r="AQ4202" s="12"/>
      <c r="AR4202" s="12"/>
      <c r="AS4202" s="12"/>
      <c r="AZ4202" s="49"/>
      <c r="BA4202" s="30"/>
      <c r="BB4202" s="12"/>
      <c r="BF4202" s="12"/>
      <c r="BG4202" s="12"/>
      <c r="BH4202" s="12"/>
      <c r="BO4202" s="7"/>
      <c r="BP4202" s="7"/>
      <c r="BQ4202" s="7"/>
      <c r="BU4202" s="7"/>
      <c r="BV4202" s="7"/>
      <c r="BW4202" s="7"/>
      <c r="CD4202" s="7"/>
      <c r="CE4202" s="7"/>
      <c r="CF4202" s="7"/>
      <c r="CJ4202" s="7"/>
      <c r="CK4202" s="7"/>
      <c r="CL4202" s="7"/>
    </row>
    <row r="4203" spans="1:90">
      <c r="A4203" s="11"/>
      <c r="B4203" s="373"/>
      <c r="C4203" s="373"/>
      <c r="D4203" s="373"/>
      <c r="E4203" s="13"/>
      <c r="F4203" s="11"/>
      <c r="G4203" s="25"/>
      <c r="H4203" s="31"/>
      <c r="I4203" s="30"/>
      <c r="M4203" s="25"/>
      <c r="N4203" s="31"/>
      <c r="O4203" s="30"/>
      <c r="V4203" s="12"/>
      <c r="W4203" s="12"/>
      <c r="X4203" s="14"/>
      <c r="AB4203" s="25"/>
      <c r="AC4203" s="12"/>
      <c r="AD4203" s="12"/>
      <c r="AK4203" s="12"/>
      <c r="AL4203" s="30"/>
      <c r="AM4203" s="32"/>
      <c r="AQ4203" s="12"/>
      <c r="AR4203" s="12"/>
      <c r="AS4203" s="12"/>
      <c r="AZ4203" s="49"/>
      <c r="BA4203" s="30"/>
      <c r="BB4203" s="12"/>
      <c r="BF4203" s="12"/>
      <c r="BG4203" s="12"/>
      <c r="BH4203" s="12"/>
      <c r="BO4203" s="7"/>
      <c r="BP4203" s="7"/>
      <c r="BQ4203" s="7"/>
      <c r="BU4203" s="7"/>
      <c r="BV4203" s="7"/>
      <c r="BW4203" s="7"/>
      <c r="CD4203" s="7"/>
      <c r="CE4203" s="7"/>
      <c r="CF4203" s="7"/>
      <c r="CJ4203" s="7"/>
      <c r="CK4203" s="7"/>
      <c r="CL4203" s="7"/>
    </row>
    <row r="4204" spans="1:90">
      <c r="A4204" s="11"/>
      <c r="B4204" s="373"/>
      <c r="C4204" s="373"/>
      <c r="D4204" s="373"/>
      <c r="E4204" s="13"/>
      <c r="F4204" s="11"/>
      <c r="G4204" s="25"/>
      <c r="H4204" s="31"/>
      <c r="I4204" s="30"/>
      <c r="M4204" s="25"/>
      <c r="N4204" s="31"/>
      <c r="O4204" s="30"/>
      <c r="V4204" s="12"/>
      <c r="W4204" s="12"/>
      <c r="X4204" s="14"/>
      <c r="AB4204" s="25"/>
      <c r="AC4204" s="12"/>
      <c r="AD4204" s="12"/>
      <c r="AK4204" s="12"/>
      <c r="AL4204" s="30"/>
      <c r="AM4204" s="32"/>
      <c r="AQ4204" s="12"/>
      <c r="AR4204" s="12"/>
      <c r="AS4204" s="12"/>
      <c r="AZ4204" s="49"/>
      <c r="BA4204" s="30"/>
      <c r="BB4204" s="12"/>
      <c r="BF4204" s="12"/>
      <c r="BG4204" s="12"/>
      <c r="BH4204" s="12"/>
      <c r="BO4204" s="7"/>
      <c r="BP4204" s="7"/>
      <c r="BQ4204" s="7"/>
      <c r="BU4204" s="7"/>
      <c r="BV4204" s="7"/>
      <c r="BW4204" s="7"/>
      <c r="CD4204" s="7"/>
      <c r="CE4204" s="7"/>
      <c r="CF4204" s="7"/>
      <c r="CJ4204" s="7"/>
      <c r="CK4204" s="7"/>
      <c r="CL4204" s="7"/>
    </row>
    <row r="4205" spans="1:90">
      <c r="A4205" s="11"/>
      <c r="B4205" s="373"/>
      <c r="C4205" s="373"/>
      <c r="D4205" s="373"/>
      <c r="E4205" s="13"/>
      <c r="F4205" s="11"/>
      <c r="G4205" s="25"/>
      <c r="H4205" s="31"/>
      <c r="I4205" s="30"/>
      <c r="M4205" s="25"/>
      <c r="N4205" s="31"/>
      <c r="O4205" s="30"/>
      <c r="V4205" s="12"/>
      <c r="W4205" s="12"/>
      <c r="X4205" s="14"/>
      <c r="AB4205" s="25"/>
      <c r="AC4205" s="12"/>
      <c r="AD4205" s="12"/>
      <c r="AK4205" s="12"/>
      <c r="AL4205" s="30"/>
      <c r="AM4205" s="32"/>
      <c r="AQ4205" s="12"/>
      <c r="AR4205" s="12"/>
      <c r="AS4205" s="12"/>
      <c r="AZ4205" s="49"/>
      <c r="BA4205" s="30"/>
      <c r="BB4205" s="12"/>
      <c r="BF4205" s="12"/>
      <c r="BG4205" s="12"/>
      <c r="BH4205" s="12"/>
      <c r="BO4205" s="7"/>
      <c r="BP4205" s="7"/>
      <c r="BQ4205" s="7"/>
      <c r="BU4205" s="7"/>
      <c r="BV4205" s="7"/>
      <c r="BW4205" s="7"/>
      <c r="CD4205" s="7"/>
      <c r="CE4205" s="7"/>
      <c r="CF4205" s="7"/>
      <c r="CJ4205" s="7"/>
      <c r="CK4205" s="7"/>
      <c r="CL4205" s="7"/>
    </row>
    <row r="4206" spans="1:90">
      <c r="A4206" s="11"/>
      <c r="B4206" s="373"/>
      <c r="C4206" s="373"/>
      <c r="D4206" s="373"/>
      <c r="E4206" s="13"/>
      <c r="F4206" s="11"/>
      <c r="G4206" s="25"/>
      <c r="H4206" s="31"/>
      <c r="I4206" s="30"/>
      <c r="M4206" s="25"/>
      <c r="N4206" s="31"/>
      <c r="O4206" s="30"/>
      <c r="V4206" s="12"/>
      <c r="W4206" s="12"/>
      <c r="X4206" s="14"/>
      <c r="AB4206" s="25"/>
      <c r="AC4206" s="12"/>
      <c r="AD4206" s="12"/>
      <c r="AK4206" s="12"/>
      <c r="AL4206" s="30"/>
      <c r="AM4206" s="32"/>
      <c r="AQ4206" s="12"/>
      <c r="AR4206" s="12"/>
      <c r="AS4206" s="12"/>
      <c r="AZ4206" s="49"/>
      <c r="BA4206" s="30"/>
      <c r="BB4206" s="12"/>
      <c r="BF4206" s="12"/>
      <c r="BG4206" s="12"/>
      <c r="BH4206" s="12"/>
      <c r="BO4206" s="7"/>
      <c r="BP4206" s="7"/>
      <c r="BQ4206" s="7"/>
      <c r="BU4206" s="7"/>
      <c r="BV4206" s="7"/>
      <c r="BW4206" s="7"/>
      <c r="CD4206" s="7"/>
      <c r="CE4206" s="7"/>
      <c r="CF4206" s="7"/>
      <c r="CJ4206" s="7"/>
      <c r="CK4206" s="7"/>
      <c r="CL4206" s="7"/>
    </row>
    <row r="4207" spans="1:90">
      <c r="A4207" s="11"/>
      <c r="B4207" s="373"/>
      <c r="C4207" s="373"/>
      <c r="D4207" s="373"/>
      <c r="E4207" s="13"/>
      <c r="F4207" s="11"/>
      <c r="G4207" s="25"/>
      <c r="H4207" s="31"/>
      <c r="I4207" s="30"/>
      <c r="M4207" s="25"/>
      <c r="N4207" s="31"/>
      <c r="O4207" s="30"/>
      <c r="V4207" s="12"/>
      <c r="W4207" s="12"/>
      <c r="X4207" s="14"/>
      <c r="AB4207" s="25"/>
      <c r="AC4207" s="12"/>
      <c r="AD4207" s="12"/>
      <c r="AK4207" s="12"/>
      <c r="AL4207" s="30"/>
      <c r="AM4207" s="32"/>
      <c r="AQ4207" s="12"/>
      <c r="AR4207" s="12"/>
      <c r="AS4207" s="12"/>
      <c r="AZ4207" s="49"/>
      <c r="BA4207" s="30"/>
      <c r="BB4207" s="12"/>
      <c r="BF4207" s="12"/>
      <c r="BG4207" s="12"/>
      <c r="BH4207" s="12"/>
      <c r="BO4207" s="7"/>
      <c r="BP4207" s="7"/>
      <c r="BQ4207" s="7"/>
      <c r="BU4207" s="7"/>
      <c r="BV4207" s="7"/>
      <c r="BW4207" s="7"/>
      <c r="CD4207" s="7"/>
      <c r="CE4207" s="7"/>
      <c r="CF4207" s="7"/>
      <c r="CJ4207" s="7"/>
      <c r="CK4207" s="7"/>
      <c r="CL4207" s="7"/>
    </row>
    <row r="4208" spans="1:90">
      <c r="A4208" s="11"/>
      <c r="B4208" s="373"/>
      <c r="C4208" s="373"/>
      <c r="D4208" s="373"/>
      <c r="E4208" s="13"/>
      <c r="F4208" s="11"/>
      <c r="G4208" s="25"/>
      <c r="H4208" s="31"/>
      <c r="I4208" s="30"/>
      <c r="M4208" s="25"/>
      <c r="N4208" s="31"/>
      <c r="O4208" s="30"/>
      <c r="V4208" s="12"/>
      <c r="W4208" s="12"/>
      <c r="X4208" s="14"/>
      <c r="AB4208" s="25"/>
      <c r="AC4208" s="12"/>
      <c r="AD4208" s="12"/>
      <c r="AK4208" s="12"/>
      <c r="AL4208" s="30"/>
      <c r="AM4208" s="32"/>
      <c r="AQ4208" s="12"/>
      <c r="AR4208" s="12"/>
      <c r="AS4208" s="12"/>
      <c r="AZ4208" s="49"/>
      <c r="BA4208" s="30"/>
      <c r="BB4208" s="12"/>
      <c r="BF4208" s="12"/>
      <c r="BG4208" s="12"/>
      <c r="BH4208" s="12"/>
      <c r="BO4208" s="7"/>
      <c r="BP4208" s="7"/>
      <c r="BQ4208" s="7"/>
      <c r="BU4208" s="7"/>
      <c r="BV4208" s="7"/>
      <c r="BW4208" s="7"/>
      <c r="CD4208" s="7"/>
      <c r="CE4208" s="7"/>
      <c r="CF4208" s="7"/>
      <c r="CJ4208" s="7"/>
      <c r="CK4208" s="7"/>
      <c r="CL4208" s="7"/>
    </row>
    <row r="4209" spans="1:90">
      <c r="A4209" s="11"/>
      <c r="B4209" s="373"/>
      <c r="C4209" s="373"/>
      <c r="D4209" s="373"/>
      <c r="E4209" s="13"/>
      <c r="F4209" s="11"/>
      <c r="G4209" s="25"/>
      <c r="H4209" s="31"/>
      <c r="I4209" s="30"/>
      <c r="M4209" s="25"/>
      <c r="N4209" s="31"/>
      <c r="O4209" s="30"/>
      <c r="V4209" s="12"/>
      <c r="W4209" s="12"/>
      <c r="X4209" s="14"/>
      <c r="AB4209" s="25"/>
      <c r="AC4209" s="12"/>
      <c r="AD4209" s="12"/>
      <c r="AK4209" s="12"/>
      <c r="AL4209" s="30"/>
      <c r="AM4209" s="32"/>
      <c r="AQ4209" s="12"/>
      <c r="AR4209" s="12"/>
      <c r="AS4209" s="12"/>
      <c r="AZ4209" s="49"/>
      <c r="BA4209" s="30"/>
      <c r="BB4209" s="12"/>
      <c r="BF4209" s="12"/>
      <c r="BG4209" s="12"/>
      <c r="BH4209" s="12"/>
      <c r="BO4209" s="7"/>
      <c r="BP4209" s="7"/>
      <c r="BQ4209" s="7"/>
      <c r="BU4209" s="7"/>
      <c r="BV4209" s="7"/>
      <c r="BW4209" s="7"/>
      <c r="CD4209" s="7"/>
      <c r="CE4209" s="7"/>
      <c r="CF4209" s="7"/>
      <c r="CJ4209" s="7"/>
      <c r="CK4209" s="7"/>
      <c r="CL4209" s="7"/>
    </row>
    <row r="4210" spans="1:90">
      <c r="A4210" s="11"/>
      <c r="B4210" s="373"/>
      <c r="C4210" s="373"/>
      <c r="D4210" s="373"/>
      <c r="E4210" s="13"/>
      <c r="F4210" s="11"/>
      <c r="G4210" s="25"/>
      <c r="H4210" s="31"/>
      <c r="I4210" s="30"/>
      <c r="M4210" s="25"/>
      <c r="N4210" s="31"/>
      <c r="O4210" s="30"/>
      <c r="V4210" s="12"/>
      <c r="W4210" s="12"/>
      <c r="X4210" s="14"/>
      <c r="AB4210" s="25"/>
      <c r="AC4210" s="12"/>
      <c r="AD4210" s="12"/>
      <c r="AK4210" s="12"/>
      <c r="AL4210" s="30"/>
      <c r="AM4210" s="32"/>
      <c r="AQ4210" s="12"/>
      <c r="AR4210" s="12"/>
      <c r="AS4210" s="12"/>
      <c r="AZ4210" s="49"/>
      <c r="BA4210" s="30"/>
      <c r="BB4210" s="12"/>
      <c r="BF4210" s="12"/>
      <c r="BG4210" s="12"/>
      <c r="BH4210" s="12"/>
      <c r="BO4210" s="7"/>
      <c r="BP4210" s="7"/>
      <c r="BQ4210" s="7"/>
      <c r="BU4210" s="7"/>
      <c r="BV4210" s="7"/>
      <c r="BW4210" s="7"/>
      <c r="CD4210" s="7"/>
      <c r="CE4210" s="7"/>
      <c r="CF4210" s="7"/>
      <c r="CJ4210" s="7"/>
      <c r="CK4210" s="7"/>
      <c r="CL4210" s="7"/>
    </row>
    <row r="4211" spans="1:90">
      <c r="A4211" s="11"/>
      <c r="B4211" s="373"/>
      <c r="C4211" s="373"/>
      <c r="D4211" s="373"/>
      <c r="E4211" s="13"/>
      <c r="F4211" s="11"/>
      <c r="G4211" s="25"/>
      <c r="H4211" s="31"/>
      <c r="I4211" s="30"/>
      <c r="M4211" s="25"/>
      <c r="N4211" s="31"/>
      <c r="O4211" s="30"/>
      <c r="V4211" s="12"/>
      <c r="W4211" s="12"/>
      <c r="X4211" s="14"/>
      <c r="AB4211" s="25"/>
      <c r="AC4211" s="12"/>
      <c r="AD4211" s="12"/>
      <c r="AK4211" s="12"/>
      <c r="AL4211" s="30"/>
      <c r="AM4211" s="32"/>
      <c r="AQ4211" s="12"/>
      <c r="AR4211" s="12"/>
      <c r="AS4211" s="12"/>
      <c r="AZ4211" s="49"/>
      <c r="BA4211" s="30"/>
      <c r="BB4211" s="12"/>
      <c r="BF4211" s="12"/>
      <c r="BG4211" s="12"/>
      <c r="BH4211" s="12"/>
      <c r="BO4211" s="7"/>
      <c r="BP4211" s="7"/>
      <c r="BQ4211" s="7"/>
      <c r="BU4211" s="7"/>
      <c r="BV4211" s="7"/>
      <c r="BW4211" s="7"/>
      <c r="CD4211" s="7"/>
      <c r="CE4211" s="7"/>
      <c r="CF4211" s="7"/>
      <c r="CJ4211" s="7"/>
      <c r="CK4211" s="7"/>
      <c r="CL4211" s="7"/>
    </row>
    <row r="4212" spans="1:90">
      <c r="A4212" s="11"/>
      <c r="B4212" s="373"/>
      <c r="C4212" s="373"/>
      <c r="D4212" s="373"/>
      <c r="E4212" s="13"/>
      <c r="F4212" s="11"/>
      <c r="G4212" s="25"/>
      <c r="H4212" s="31"/>
      <c r="I4212" s="30"/>
      <c r="M4212" s="25"/>
      <c r="N4212" s="31"/>
      <c r="O4212" s="30"/>
      <c r="V4212" s="12"/>
      <c r="W4212" s="12"/>
      <c r="X4212" s="14"/>
      <c r="AB4212" s="25"/>
      <c r="AC4212" s="12"/>
      <c r="AD4212" s="12"/>
      <c r="AK4212" s="12"/>
      <c r="AL4212" s="30"/>
      <c r="AM4212" s="32"/>
      <c r="AQ4212" s="12"/>
      <c r="AR4212" s="12"/>
      <c r="AS4212" s="12"/>
      <c r="AZ4212" s="49"/>
      <c r="BA4212" s="30"/>
      <c r="BB4212" s="12"/>
      <c r="BF4212" s="12"/>
      <c r="BG4212" s="12"/>
      <c r="BH4212" s="12"/>
      <c r="BO4212" s="7"/>
      <c r="BP4212" s="7"/>
      <c r="BQ4212" s="7"/>
      <c r="BU4212" s="7"/>
      <c r="BV4212" s="7"/>
      <c r="BW4212" s="7"/>
      <c r="CD4212" s="7"/>
      <c r="CE4212" s="7"/>
      <c r="CF4212" s="7"/>
      <c r="CJ4212" s="7"/>
      <c r="CK4212" s="7"/>
      <c r="CL4212" s="7"/>
    </row>
    <row r="4213" spans="1:90">
      <c r="A4213" s="11"/>
      <c r="B4213" s="373"/>
      <c r="C4213" s="373"/>
      <c r="D4213" s="373"/>
      <c r="E4213" s="13"/>
      <c r="F4213" s="11"/>
      <c r="G4213" s="25"/>
      <c r="H4213" s="31"/>
      <c r="I4213" s="30"/>
      <c r="M4213" s="25"/>
      <c r="N4213" s="31"/>
      <c r="O4213" s="30"/>
      <c r="V4213" s="12"/>
      <c r="W4213" s="12"/>
      <c r="X4213" s="14"/>
      <c r="AB4213" s="25"/>
      <c r="AC4213" s="12"/>
      <c r="AD4213" s="12"/>
      <c r="AK4213" s="12"/>
      <c r="AL4213" s="30"/>
      <c r="AM4213" s="32"/>
      <c r="AQ4213" s="12"/>
      <c r="AR4213" s="12"/>
      <c r="AS4213" s="12"/>
      <c r="AZ4213" s="49"/>
      <c r="BA4213" s="30"/>
      <c r="BB4213" s="12"/>
      <c r="BF4213" s="12"/>
      <c r="BG4213" s="12"/>
      <c r="BH4213" s="12"/>
      <c r="BO4213" s="7"/>
      <c r="BP4213" s="7"/>
      <c r="BQ4213" s="7"/>
      <c r="BU4213" s="7"/>
      <c r="BV4213" s="7"/>
      <c r="BW4213" s="7"/>
      <c r="CD4213" s="7"/>
      <c r="CE4213" s="7"/>
      <c r="CF4213" s="7"/>
      <c r="CJ4213" s="7"/>
      <c r="CK4213" s="7"/>
      <c r="CL4213" s="7"/>
    </row>
    <row r="4214" spans="1:90">
      <c r="A4214" s="11"/>
      <c r="B4214" s="373"/>
      <c r="C4214" s="373"/>
      <c r="D4214" s="373"/>
      <c r="E4214" s="13"/>
      <c r="F4214" s="11"/>
      <c r="G4214" s="25"/>
      <c r="H4214" s="31"/>
      <c r="I4214" s="30"/>
      <c r="M4214" s="25"/>
      <c r="N4214" s="31"/>
      <c r="O4214" s="30"/>
      <c r="V4214" s="12"/>
      <c r="W4214" s="12"/>
      <c r="X4214" s="14"/>
      <c r="AB4214" s="25"/>
      <c r="AC4214" s="12"/>
      <c r="AD4214" s="12"/>
      <c r="AK4214" s="12"/>
      <c r="AL4214" s="30"/>
      <c r="AM4214" s="32"/>
      <c r="AQ4214" s="12"/>
      <c r="AR4214" s="12"/>
      <c r="AS4214" s="12"/>
      <c r="AZ4214" s="49"/>
      <c r="BA4214" s="30"/>
      <c r="BB4214" s="12"/>
      <c r="BF4214" s="12"/>
      <c r="BG4214" s="12"/>
      <c r="BH4214" s="12"/>
      <c r="BO4214" s="7"/>
      <c r="BP4214" s="7"/>
      <c r="BQ4214" s="7"/>
      <c r="BU4214" s="7"/>
      <c r="BV4214" s="7"/>
      <c r="BW4214" s="7"/>
      <c r="CD4214" s="7"/>
      <c r="CE4214" s="7"/>
      <c r="CF4214" s="7"/>
      <c r="CJ4214" s="7"/>
      <c r="CK4214" s="7"/>
      <c r="CL4214" s="7"/>
    </row>
    <row r="4215" spans="1:90">
      <c r="A4215" s="11"/>
      <c r="B4215" s="373"/>
      <c r="C4215" s="373"/>
      <c r="D4215" s="373"/>
      <c r="E4215" s="13"/>
      <c r="F4215" s="11"/>
      <c r="G4215" s="25"/>
      <c r="H4215" s="31"/>
      <c r="I4215" s="30"/>
      <c r="M4215" s="25"/>
      <c r="N4215" s="31"/>
      <c r="O4215" s="30"/>
      <c r="V4215" s="12"/>
      <c r="W4215" s="12"/>
      <c r="X4215" s="14"/>
      <c r="AB4215" s="25"/>
      <c r="AC4215" s="12"/>
      <c r="AD4215" s="12"/>
      <c r="AK4215" s="12"/>
      <c r="AL4215" s="30"/>
      <c r="AM4215" s="32"/>
      <c r="AQ4215" s="12"/>
      <c r="AR4215" s="12"/>
      <c r="AS4215" s="12"/>
      <c r="AZ4215" s="49"/>
      <c r="BA4215" s="30"/>
      <c r="BB4215" s="12"/>
      <c r="BF4215" s="12"/>
      <c r="BG4215" s="12"/>
      <c r="BH4215" s="12"/>
      <c r="BO4215" s="7"/>
      <c r="BP4215" s="7"/>
      <c r="BQ4215" s="7"/>
      <c r="BU4215" s="7"/>
      <c r="BV4215" s="7"/>
      <c r="BW4215" s="7"/>
      <c r="CD4215" s="7"/>
      <c r="CE4215" s="7"/>
      <c r="CF4215" s="7"/>
      <c r="CJ4215" s="7"/>
      <c r="CK4215" s="7"/>
      <c r="CL4215" s="7"/>
    </row>
    <row r="4216" spans="1:90">
      <c r="A4216" s="11"/>
      <c r="B4216" s="373"/>
      <c r="C4216" s="373"/>
      <c r="D4216" s="373"/>
      <c r="E4216" s="13"/>
      <c r="F4216" s="11"/>
      <c r="G4216" s="25"/>
      <c r="H4216" s="31"/>
      <c r="I4216" s="30"/>
      <c r="M4216" s="25"/>
      <c r="N4216" s="31"/>
      <c r="O4216" s="30"/>
      <c r="V4216" s="12"/>
      <c r="W4216" s="12"/>
      <c r="X4216" s="14"/>
      <c r="AB4216" s="25"/>
      <c r="AC4216" s="12"/>
      <c r="AD4216" s="12"/>
      <c r="AK4216" s="12"/>
      <c r="AL4216" s="30"/>
      <c r="AM4216" s="32"/>
      <c r="AQ4216" s="12"/>
      <c r="AR4216" s="12"/>
      <c r="AS4216" s="12"/>
      <c r="AZ4216" s="49"/>
      <c r="BA4216" s="30"/>
      <c r="BB4216" s="12"/>
      <c r="BF4216" s="12"/>
      <c r="BG4216" s="12"/>
      <c r="BH4216" s="12"/>
      <c r="BO4216" s="7"/>
      <c r="BP4216" s="7"/>
      <c r="BQ4216" s="7"/>
      <c r="BU4216" s="7"/>
      <c r="BV4216" s="7"/>
      <c r="BW4216" s="7"/>
      <c r="CD4216" s="7"/>
      <c r="CE4216" s="7"/>
      <c r="CF4216" s="7"/>
      <c r="CJ4216" s="7"/>
      <c r="CK4216" s="7"/>
      <c r="CL4216" s="7"/>
    </row>
    <row r="4217" spans="1:90">
      <c r="A4217" s="11"/>
      <c r="B4217" s="373"/>
      <c r="C4217" s="373"/>
      <c r="D4217" s="373"/>
      <c r="E4217" s="13"/>
      <c r="F4217" s="11"/>
      <c r="G4217" s="25"/>
      <c r="H4217" s="31"/>
      <c r="I4217" s="30"/>
      <c r="M4217" s="25"/>
      <c r="N4217" s="31"/>
      <c r="O4217" s="30"/>
      <c r="V4217" s="12"/>
      <c r="W4217" s="12"/>
      <c r="X4217" s="14"/>
      <c r="AB4217" s="25"/>
      <c r="AC4217" s="12"/>
      <c r="AD4217" s="12"/>
      <c r="AK4217" s="12"/>
      <c r="AL4217" s="30"/>
      <c r="AM4217" s="32"/>
      <c r="AQ4217" s="12"/>
      <c r="AR4217" s="12"/>
      <c r="AS4217" s="12"/>
      <c r="AZ4217" s="49"/>
      <c r="BA4217" s="30"/>
      <c r="BB4217" s="12"/>
      <c r="BF4217" s="12"/>
      <c r="BG4217" s="12"/>
      <c r="BH4217" s="12"/>
      <c r="BO4217" s="7"/>
      <c r="BP4217" s="7"/>
      <c r="BQ4217" s="7"/>
      <c r="BU4217" s="7"/>
      <c r="BV4217" s="7"/>
      <c r="BW4217" s="7"/>
      <c r="CD4217" s="7"/>
      <c r="CE4217" s="7"/>
      <c r="CF4217" s="7"/>
      <c r="CJ4217" s="7"/>
      <c r="CK4217" s="7"/>
      <c r="CL4217" s="7"/>
    </row>
    <row r="4218" spans="1:90">
      <c r="A4218" s="11"/>
      <c r="B4218" s="373"/>
      <c r="C4218" s="373"/>
      <c r="D4218" s="373"/>
      <c r="E4218" s="13"/>
      <c r="F4218" s="11"/>
      <c r="G4218" s="25"/>
      <c r="H4218" s="31"/>
      <c r="I4218" s="30"/>
      <c r="M4218" s="25"/>
      <c r="N4218" s="31"/>
      <c r="O4218" s="30"/>
      <c r="V4218" s="12"/>
      <c r="W4218" s="12"/>
      <c r="X4218" s="14"/>
      <c r="AB4218" s="25"/>
      <c r="AC4218" s="12"/>
      <c r="AD4218" s="12"/>
      <c r="AK4218" s="12"/>
      <c r="AL4218" s="30"/>
      <c r="AM4218" s="32"/>
      <c r="AQ4218" s="12"/>
      <c r="AR4218" s="12"/>
      <c r="AS4218" s="12"/>
      <c r="AZ4218" s="49"/>
      <c r="BA4218" s="30"/>
      <c r="BB4218" s="12"/>
      <c r="BF4218" s="12"/>
      <c r="BG4218" s="12"/>
      <c r="BH4218" s="12"/>
      <c r="BO4218" s="7"/>
      <c r="BP4218" s="7"/>
      <c r="BQ4218" s="7"/>
      <c r="BU4218" s="7"/>
      <c r="BV4218" s="7"/>
      <c r="BW4218" s="7"/>
      <c r="CD4218" s="7"/>
      <c r="CE4218" s="7"/>
      <c r="CF4218" s="7"/>
      <c r="CJ4218" s="7"/>
      <c r="CK4218" s="7"/>
      <c r="CL4218" s="7"/>
    </row>
    <row r="4219" spans="1:90">
      <c r="A4219" s="11"/>
      <c r="B4219" s="373"/>
      <c r="C4219" s="373"/>
      <c r="D4219" s="373"/>
      <c r="E4219" s="13"/>
      <c r="F4219" s="11"/>
      <c r="G4219" s="25"/>
      <c r="H4219" s="31"/>
      <c r="I4219" s="30"/>
      <c r="M4219" s="25"/>
      <c r="N4219" s="31"/>
      <c r="O4219" s="30"/>
      <c r="V4219" s="12"/>
      <c r="W4219" s="12"/>
      <c r="X4219" s="14"/>
      <c r="AB4219" s="25"/>
      <c r="AC4219" s="12"/>
      <c r="AD4219" s="12"/>
      <c r="AK4219" s="12"/>
      <c r="AL4219" s="30"/>
      <c r="AM4219" s="32"/>
      <c r="AQ4219" s="12"/>
      <c r="AR4219" s="12"/>
      <c r="AS4219" s="12"/>
      <c r="AZ4219" s="49"/>
      <c r="BA4219" s="30"/>
      <c r="BB4219" s="12"/>
      <c r="BF4219" s="12"/>
      <c r="BG4219" s="12"/>
      <c r="BH4219" s="12"/>
      <c r="BO4219" s="7"/>
      <c r="BP4219" s="7"/>
      <c r="BQ4219" s="7"/>
      <c r="BU4219" s="7"/>
      <c r="BV4219" s="7"/>
      <c r="BW4219" s="7"/>
      <c r="CD4219" s="7"/>
      <c r="CE4219" s="7"/>
      <c r="CF4219" s="7"/>
      <c r="CJ4219" s="7"/>
      <c r="CK4219" s="7"/>
      <c r="CL4219" s="7"/>
    </row>
    <row r="4220" spans="1:90">
      <c r="A4220" s="11"/>
      <c r="B4220" s="373"/>
      <c r="C4220" s="373"/>
      <c r="D4220" s="373"/>
      <c r="E4220" s="13"/>
      <c r="F4220" s="11"/>
      <c r="G4220" s="25"/>
      <c r="H4220" s="31"/>
      <c r="I4220" s="30"/>
      <c r="M4220" s="25"/>
      <c r="N4220" s="31"/>
      <c r="O4220" s="30"/>
      <c r="V4220" s="12"/>
      <c r="W4220" s="12"/>
      <c r="X4220" s="14"/>
      <c r="AB4220" s="25"/>
      <c r="AC4220" s="12"/>
      <c r="AD4220" s="12"/>
      <c r="AK4220" s="12"/>
      <c r="AL4220" s="30"/>
      <c r="AM4220" s="32"/>
      <c r="AQ4220" s="12"/>
      <c r="AR4220" s="12"/>
      <c r="AS4220" s="12"/>
      <c r="AZ4220" s="49"/>
      <c r="BA4220" s="30"/>
      <c r="BB4220" s="12"/>
      <c r="BF4220" s="12"/>
      <c r="BG4220" s="12"/>
      <c r="BH4220" s="12"/>
      <c r="BO4220" s="7"/>
      <c r="BP4220" s="7"/>
      <c r="BQ4220" s="7"/>
      <c r="BU4220" s="7"/>
      <c r="BV4220" s="7"/>
      <c r="BW4220" s="7"/>
      <c r="CD4220" s="7"/>
      <c r="CE4220" s="7"/>
      <c r="CF4220" s="7"/>
      <c r="CJ4220" s="7"/>
      <c r="CK4220" s="7"/>
      <c r="CL4220" s="7"/>
    </row>
    <row r="4221" spans="1:90">
      <c r="A4221" s="11"/>
      <c r="B4221" s="373"/>
      <c r="C4221" s="373"/>
      <c r="D4221" s="373"/>
      <c r="E4221" s="13"/>
      <c r="F4221" s="11"/>
      <c r="G4221" s="25"/>
      <c r="H4221" s="31"/>
      <c r="I4221" s="30"/>
      <c r="M4221" s="25"/>
      <c r="N4221" s="31"/>
      <c r="O4221" s="30"/>
      <c r="V4221" s="12"/>
      <c r="W4221" s="12"/>
      <c r="X4221" s="14"/>
      <c r="AB4221" s="25"/>
      <c r="AC4221" s="12"/>
      <c r="AD4221" s="12"/>
      <c r="AK4221" s="12"/>
      <c r="AL4221" s="30"/>
      <c r="AM4221" s="32"/>
      <c r="AQ4221" s="12"/>
      <c r="AR4221" s="12"/>
      <c r="AS4221" s="12"/>
      <c r="AZ4221" s="49"/>
      <c r="BA4221" s="30"/>
      <c r="BB4221" s="12"/>
      <c r="BF4221" s="12"/>
      <c r="BG4221" s="12"/>
      <c r="BH4221" s="12"/>
      <c r="BO4221" s="7"/>
      <c r="BP4221" s="7"/>
      <c r="BQ4221" s="7"/>
      <c r="BU4221" s="7"/>
      <c r="BV4221" s="7"/>
      <c r="BW4221" s="7"/>
      <c r="CD4221" s="7"/>
      <c r="CE4221" s="7"/>
      <c r="CF4221" s="7"/>
      <c r="CJ4221" s="7"/>
      <c r="CK4221" s="7"/>
      <c r="CL4221" s="7"/>
    </row>
    <row r="4222" spans="1:90">
      <c r="A4222" s="11"/>
      <c r="B4222" s="373"/>
      <c r="C4222" s="373"/>
      <c r="D4222" s="373"/>
      <c r="E4222" s="13"/>
      <c r="F4222" s="11"/>
      <c r="G4222" s="25"/>
      <c r="H4222" s="31"/>
      <c r="I4222" s="30"/>
      <c r="M4222" s="25"/>
      <c r="N4222" s="31"/>
      <c r="O4222" s="30"/>
      <c r="V4222" s="12"/>
      <c r="W4222" s="12"/>
      <c r="X4222" s="14"/>
      <c r="AB4222" s="25"/>
      <c r="AC4222" s="12"/>
      <c r="AD4222" s="12"/>
      <c r="AK4222" s="12"/>
      <c r="AL4222" s="30"/>
      <c r="AM4222" s="32"/>
      <c r="AQ4222" s="12"/>
      <c r="AR4222" s="12"/>
      <c r="AS4222" s="12"/>
      <c r="AZ4222" s="49"/>
      <c r="BA4222" s="30"/>
      <c r="BB4222" s="12"/>
      <c r="BF4222" s="12"/>
      <c r="BG4222" s="12"/>
      <c r="BH4222" s="12"/>
      <c r="BO4222" s="7"/>
      <c r="BP4222" s="7"/>
      <c r="BQ4222" s="7"/>
      <c r="BU4222" s="7"/>
      <c r="BV4222" s="7"/>
      <c r="BW4222" s="7"/>
      <c r="CD4222" s="7"/>
      <c r="CE4222" s="7"/>
      <c r="CF4222" s="7"/>
      <c r="CJ4222" s="7"/>
      <c r="CK4222" s="7"/>
      <c r="CL4222" s="7"/>
    </row>
    <row r="4223" spans="1:90">
      <c r="A4223" s="11"/>
      <c r="B4223" s="373"/>
      <c r="C4223" s="373"/>
      <c r="D4223" s="373"/>
      <c r="E4223" s="13"/>
      <c r="F4223" s="11"/>
      <c r="G4223" s="25"/>
      <c r="H4223" s="31"/>
      <c r="I4223" s="30"/>
      <c r="M4223" s="25"/>
      <c r="N4223" s="31"/>
      <c r="O4223" s="30"/>
      <c r="V4223" s="12"/>
      <c r="W4223" s="12"/>
      <c r="X4223" s="14"/>
      <c r="AB4223" s="25"/>
      <c r="AC4223" s="12"/>
      <c r="AD4223" s="12"/>
      <c r="AK4223" s="12"/>
      <c r="AL4223" s="30"/>
      <c r="AM4223" s="32"/>
      <c r="AQ4223" s="12"/>
      <c r="AR4223" s="12"/>
      <c r="AS4223" s="12"/>
      <c r="AZ4223" s="49"/>
      <c r="BA4223" s="30"/>
      <c r="BB4223" s="12"/>
      <c r="BF4223" s="12"/>
      <c r="BG4223" s="12"/>
      <c r="BH4223" s="12"/>
      <c r="BO4223" s="7"/>
      <c r="BP4223" s="7"/>
      <c r="BQ4223" s="7"/>
      <c r="BU4223" s="7"/>
      <c r="BV4223" s="7"/>
      <c r="BW4223" s="7"/>
      <c r="CD4223" s="7"/>
      <c r="CE4223" s="7"/>
      <c r="CF4223" s="7"/>
      <c r="CJ4223" s="7"/>
      <c r="CK4223" s="7"/>
      <c r="CL4223" s="7"/>
    </row>
    <row r="4224" spans="1:90">
      <c r="A4224" s="11"/>
      <c r="B4224" s="373"/>
      <c r="C4224" s="373"/>
      <c r="D4224" s="373"/>
      <c r="E4224" s="13"/>
      <c r="F4224" s="11"/>
      <c r="G4224" s="25"/>
      <c r="H4224" s="31"/>
      <c r="I4224" s="30"/>
      <c r="M4224" s="25"/>
      <c r="N4224" s="31"/>
      <c r="O4224" s="30"/>
      <c r="V4224" s="12"/>
      <c r="W4224" s="12"/>
      <c r="X4224" s="14"/>
      <c r="AB4224" s="25"/>
      <c r="AC4224" s="12"/>
      <c r="AD4224" s="12"/>
      <c r="AK4224" s="12"/>
      <c r="AL4224" s="30"/>
      <c r="AM4224" s="32"/>
      <c r="AQ4224" s="12"/>
      <c r="AR4224" s="12"/>
      <c r="AS4224" s="12"/>
      <c r="AZ4224" s="49"/>
      <c r="BA4224" s="30"/>
      <c r="BB4224" s="12"/>
      <c r="BF4224" s="12"/>
      <c r="BG4224" s="12"/>
      <c r="BH4224" s="12"/>
      <c r="BO4224" s="7"/>
      <c r="BP4224" s="7"/>
      <c r="BQ4224" s="7"/>
      <c r="BU4224" s="7"/>
      <c r="BV4224" s="7"/>
      <c r="BW4224" s="7"/>
      <c r="CD4224" s="7"/>
      <c r="CE4224" s="7"/>
      <c r="CF4224" s="7"/>
      <c r="CJ4224" s="7"/>
      <c r="CK4224" s="7"/>
      <c r="CL4224" s="7"/>
    </row>
    <row r="4225" spans="1:90">
      <c r="A4225" s="11"/>
      <c r="B4225" s="373"/>
      <c r="C4225" s="373"/>
      <c r="D4225" s="373"/>
      <c r="E4225" s="13"/>
      <c r="F4225" s="11"/>
      <c r="G4225" s="25"/>
      <c r="H4225" s="31"/>
      <c r="I4225" s="30"/>
      <c r="M4225" s="25"/>
      <c r="N4225" s="31"/>
      <c r="O4225" s="30"/>
      <c r="V4225" s="12"/>
      <c r="W4225" s="12"/>
      <c r="X4225" s="14"/>
      <c r="AB4225" s="25"/>
      <c r="AC4225" s="12"/>
      <c r="AD4225" s="12"/>
      <c r="AK4225" s="12"/>
      <c r="AL4225" s="30"/>
      <c r="AM4225" s="32"/>
      <c r="AQ4225" s="12"/>
      <c r="AR4225" s="12"/>
      <c r="AS4225" s="12"/>
      <c r="AZ4225" s="49"/>
      <c r="BA4225" s="30"/>
      <c r="BB4225" s="12"/>
      <c r="BF4225" s="12"/>
      <c r="BG4225" s="12"/>
      <c r="BH4225" s="12"/>
      <c r="BO4225" s="7"/>
      <c r="BP4225" s="7"/>
      <c r="BQ4225" s="7"/>
      <c r="BU4225" s="7"/>
      <c r="BV4225" s="7"/>
      <c r="BW4225" s="7"/>
      <c r="CD4225" s="7"/>
      <c r="CE4225" s="7"/>
      <c r="CF4225" s="7"/>
      <c r="CJ4225" s="7"/>
      <c r="CK4225" s="7"/>
      <c r="CL4225" s="7"/>
    </row>
    <row r="4226" spans="1:90">
      <c r="A4226" s="11"/>
      <c r="B4226" s="373"/>
      <c r="C4226" s="373"/>
      <c r="D4226" s="373"/>
      <c r="E4226" s="13"/>
      <c r="F4226" s="11"/>
      <c r="G4226" s="25"/>
      <c r="H4226" s="31"/>
      <c r="I4226" s="30"/>
      <c r="M4226" s="25"/>
      <c r="N4226" s="31"/>
      <c r="O4226" s="30"/>
      <c r="V4226" s="12"/>
      <c r="W4226" s="12"/>
      <c r="X4226" s="14"/>
      <c r="AB4226" s="25"/>
      <c r="AC4226" s="12"/>
      <c r="AD4226" s="12"/>
      <c r="AK4226" s="12"/>
      <c r="AL4226" s="30"/>
      <c r="AM4226" s="32"/>
      <c r="AQ4226" s="12"/>
      <c r="AR4226" s="12"/>
      <c r="AS4226" s="12"/>
      <c r="AZ4226" s="49"/>
      <c r="BA4226" s="30"/>
      <c r="BB4226" s="12"/>
      <c r="BF4226" s="12"/>
      <c r="BG4226" s="12"/>
      <c r="BH4226" s="12"/>
      <c r="BO4226" s="7"/>
      <c r="BP4226" s="7"/>
      <c r="BQ4226" s="7"/>
      <c r="BU4226" s="7"/>
      <c r="BV4226" s="7"/>
      <c r="BW4226" s="7"/>
      <c r="CD4226" s="7"/>
      <c r="CE4226" s="7"/>
      <c r="CF4226" s="7"/>
      <c r="CJ4226" s="7"/>
      <c r="CK4226" s="7"/>
      <c r="CL4226" s="7"/>
    </row>
    <row r="4227" spans="1:90">
      <c r="A4227" s="11"/>
      <c r="B4227" s="373"/>
      <c r="C4227" s="373"/>
      <c r="D4227" s="373"/>
      <c r="E4227" s="13"/>
      <c r="F4227" s="11"/>
      <c r="G4227" s="25"/>
      <c r="H4227" s="31"/>
      <c r="I4227" s="30"/>
      <c r="M4227" s="25"/>
      <c r="N4227" s="31"/>
      <c r="O4227" s="30"/>
      <c r="V4227" s="12"/>
      <c r="W4227" s="12"/>
      <c r="X4227" s="14"/>
      <c r="AB4227" s="25"/>
      <c r="AC4227" s="12"/>
      <c r="AD4227" s="12"/>
      <c r="AK4227" s="12"/>
      <c r="AL4227" s="30"/>
      <c r="AM4227" s="32"/>
      <c r="AQ4227" s="12"/>
      <c r="AR4227" s="12"/>
      <c r="AS4227" s="12"/>
      <c r="AZ4227" s="49"/>
      <c r="BA4227" s="30"/>
      <c r="BB4227" s="12"/>
      <c r="BF4227" s="12"/>
      <c r="BG4227" s="12"/>
      <c r="BH4227" s="12"/>
      <c r="BO4227" s="7"/>
      <c r="BP4227" s="7"/>
      <c r="BQ4227" s="7"/>
      <c r="BU4227" s="7"/>
      <c r="BV4227" s="7"/>
      <c r="BW4227" s="7"/>
      <c r="CD4227" s="7"/>
      <c r="CE4227" s="7"/>
      <c r="CF4227" s="7"/>
      <c r="CJ4227" s="7"/>
      <c r="CK4227" s="7"/>
      <c r="CL4227" s="7"/>
    </row>
    <row r="4228" spans="1:90">
      <c r="A4228" s="11"/>
      <c r="B4228" s="373"/>
      <c r="C4228" s="373"/>
      <c r="D4228" s="373"/>
      <c r="E4228" s="13"/>
      <c r="F4228" s="11"/>
      <c r="G4228" s="25"/>
      <c r="H4228" s="31"/>
      <c r="I4228" s="30"/>
      <c r="M4228" s="25"/>
      <c r="N4228" s="31"/>
      <c r="O4228" s="30"/>
      <c r="V4228" s="12"/>
      <c r="W4228" s="12"/>
      <c r="X4228" s="14"/>
      <c r="AB4228" s="25"/>
      <c r="AC4228" s="12"/>
      <c r="AD4228" s="12"/>
      <c r="AK4228" s="12"/>
      <c r="AL4228" s="30"/>
      <c r="AM4228" s="32"/>
      <c r="AQ4228" s="12"/>
      <c r="AR4228" s="12"/>
      <c r="AS4228" s="12"/>
      <c r="AZ4228" s="49"/>
      <c r="BA4228" s="30"/>
      <c r="BB4228" s="12"/>
      <c r="BF4228" s="12"/>
      <c r="BG4228" s="12"/>
      <c r="BH4228" s="12"/>
      <c r="BO4228" s="7"/>
      <c r="BP4228" s="7"/>
      <c r="BQ4228" s="7"/>
      <c r="BU4228" s="7"/>
      <c r="BV4228" s="7"/>
      <c r="BW4228" s="7"/>
      <c r="CD4228" s="7"/>
      <c r="CE4228" s="7"/>
      <c r="CF4228" s="7"/>
      <c r="CJ4228" s="7"/>
      <c r="CK4228" s="7"/>
      <c r="CL4228" s="7"/>
    </row>
    <row r="4229" spans="1:90">
      <c r="A4229" s="11"/>
      <c r="B4229" s="373"/>
      <c r="C4229" s="373"/>
      <c r="D4229" s="373"/>
      <c r="E4229" s="13"/>
      <c r="F4229" s="11"/>
      <c r="G4229" s="25"/>
      <c r="H4229" s="31"/>
      <c r="I4229" s="30"/>
      <c r="M4229" s="25"/>
      <c r="N4229" s="31"/>
      <c r="O4229" s="30"/>
      <c r="V4229" s="12"/>
      <c r="W4229" s="12"/>
      <c r="X4229" s="14"/>
      <c r="AB4229" s="25"/>
      <c r="AC4229" s="12"/>
      <c r="AD4229" s="12"/>
      <c r="AK4229" s="12"/>
      <c r="AL4229" s="30"/>
      <c r="AM4229" s="32"/>
      <c r="AQ4229" s="12"/>
      <c r="AR4229" s="12"/>
      <c r="AS4229" s="12"/>
      <c r="AZ4229" s="49"/>
      <c r="BA4229" s="30"/>
      <c r="BB4229" s="12"/>
      <c r="BF4229" s="12"/>
      <c r="BG4229" s="12"/>
      <c r="BH4229" s="12"/>
      <c r="BO4229" s="7"/>
      <c r="BP4229" s="7"/>
      <c r="BQ4229" s="7"/>
      <c r="BU4229" s="7"/>
      <c r="BV4229" s="7"/>
      <c r="BW4229" s="7"/>
      <c r="CD4229" s="7"/>
      <c r="CE4229" s="7"/>
      <c r="CF4229" s="7"/>
      <c r="CJ4229" s="7"/>
      <c r="CK4229" s="7"/>
      <c r="CL4229" s="7"/>
    </row>
    <row r="4230" spans="1:90">
      <c r="A4230" s="11"/>
      <c r="B4230" s="373"/>
      <c r="C4230" s="373"/>
      <c r="D4230" s="373"/>
      <c r="E4230" s="13"/>
      <c r="F4230" s="11"/>
      <c r="G4230" s="25"/>
      <c r="H4230" s="31"/>
      <c r="I4230" s="30"/>
      <c r="M4230" s="25"/>
      <c r="N4230" s="31"/>
      <c r="O4230" s="30"/>
      <c r="V4230" s="12"/>
      <c r="W4230" s="12"/>
      <c r="X4230" s="14"/>
      <c r="AB4230" s="25"/>
      <c r="AC4230" s="12"/>
      <c r="AD4230" s="12"/>
      <c r="AK4230" s="12"/>
      <c r="AL4230" s="30"/>
      <c r="AM4230" s="32"/>
      <c r="AQ4230" s="12"/>
      <c r="AR4230" s="12"/>
      <c r="AS4230" s="12"/>
      <c r="AZ4230" s="49"/>
      <c r="BA4230" s="30"/>
      <c r="BB4230" s="12"/>
      <c r="BF4230" s="12"/>
      <c r="BG4230" s="12"/>
      <c r="BH4230" s="12"/>
      <c r="BO4230" s="7"/>
      <c r="BP4230" s="7"/>
      <c r="BQ4230" s="7"/>
      <c r="BU4230" s="7"/>
      <c r="BV4230" s="7"/>
      <c r="BW4230" s="7"/>
      <c r="CD4230" s="7"/>
      <c r="CE4230" s="7"/>
      <c r="CF4230" s="7"/>
      <c r="CJ4230" s="7"/>
      <c r="CK4230" s="7"/>
      <c r="CL4230" s="7"/>
    </row>
    <row r="4231" spans="1:90">
      <c r="A4231" s="11"/>
      <c r="B4231" s="373"/>
      <c r="C4231" s="373"/>
      <c r="D4231" s="373"/>
      <c r="E4231" s="13"/>
      <c r="F4231" s="11"/>
      <c r="G4231" s="25"/>
      <c r="H4231" s="31"/>
      <c r="I4231" s="30"/>
      <c r="M4231" s="25"/>
      <c r="N4231" s="31"/>
      <c r="O4231" s="30"/>
      <c r="V4231" s="12"/>
      <c r="W4231" s="12"/>
      <c r="X4231" s="14"/>
      <c r="AB4231" s="25"/>
      <c r="AC4231" s="12"/>
      <c r="AD4231" s="12"/>
      <c r="AK4231" s="12"/>
      <c r="AL4231" s="30"/>
      <c r="AM4231" s="32"/>
      <c r="AQ4231" s="12"/>
      <c r="AR4231" s="12"/>
      <c r="AS4231" s="12"/>
      <c r="AZ4231" s="49"/>
      <c r="BA4231" s="30"/>
      <c r="BB4231" s="12"/>
      <c r="BF4231" s="12"/>
      <c r="BG4231" s="12"/>
      <c r="BH4231" s="12"/>
      <c r="BO4231" s="7"/>
      <c r="BP4231" s="7"/>
      <c r="BQ4231" s="7"/>
      <c r="BU4231" s="7"/>
      <c r="BV4231" s="7"/>
      <c r="BW4231" s="7"/>
      <c r="CD4231" s="7"/>
      <c r="CE4231" s="7"/>
      <c r="CF4231" s="7"/>
      <c r="CJ4231" s="7"/>
      <c r="CK4231" s="7"/>
      <c r="CL4231" s="7"/>
    </row>
    <row r="4232" spans="1:90">
      <c r="A4232" s="11"/>
      <c r="B4232" s="373"/>
      <c r="C4232" s="373"/>
      <c r="D4232" s="373"/>
      <c r="E4232" s="13"/>
      <c r="F4232" s="11"/>
      <c r="G4232" s="25"/>
      <c r="H4232" s="31"/>
      <c r="I4232" s="30"/>
      <c r="M4232" s="25"/>
      <c r="N4232" s="31"/>
      <c r="O4232" s="30"/>
      <c r="V4232" s="12"/>
      <c r="W4232" s="12"/>
      <c r="X4232" s="14"/>
      <c r="AB4232" s="25"/>
      <c r="AC4232" s="12"/>
      <c r="AD4232" s="12"/>
      <c r="AK4232" s="12"/>
      <c r="AL4232" s="30"/>
      <c r="AM4232" s="32"/>
      <c r="AQ4232" s="12"/>
      <c r="AR4232" s="12"/>
      <c r="AS4232" s="12"/>
      <c r="AZ4232" s="49"/>
      <c r="BA4232" s="30"/>
      <c r="BB4232" s="12"/>
      <c r="BF4232" s="12"/>
      <c r="BG4232" s="12"/>
      <c r="BH4232" s="12"/>
      <c r="BO4232" s="7"/>
      <c r="BP4232" s="7"/>
      <c r="BQ4232" s="7"/>
      <c r="BU4232" s="7"/>
      <c r="BV4232" s="7"/>
      <c r="BW4232" s="7"/>
      <c r="CD4232" s="7"/>
      <c r="CE4232" s="7"/>
      <c r="CF4232" s="7"/>
      <c r="CJ4232" s="7"/>
      <c r="CK4232" s="7"/>
      <c r="CL4232" s="7"/>
    </row>
    <row r="4233" spans="1:90">
      <c r="A4233" s="11"/>
      <c r="B4233" s="373"/>
      <c r="C4233" s="373"/>
      <c r="D4233" s="373"/>
      <c r="E4233" s="13"/>
      <c r="F4233" s="11"/>
      <c r="G4233" s="25"/>
      <c r="H4233" s="31"/>
      <c r="I4233" s="30"/>
      <c r="M4233" s="25"/>
      <c r="N4233" s="31"/>
      <c r="O4233" s="30"/>
      <c r="V4233" s="12"/>
      <c r="W4233" s="12"/>
      <c r="X4233" s="14"/>
      <c r="AB4233" s="25"/>
      <c r="AC4233" s="12"/>
      <c r="AD4233" s="12"/>
      <c r="AK4233" s="12"/>
      <c r="AL4233" s="30"/>
      <c r="AM4233" s="32"/>
      <c r="AQ4233" s="12"/>
      <c r="AR4233" s="12"/>
      <c r="AS4233" s="12"/>
      <c r="AZ4233" s="49"/>
      <c r="BA4233" s="30"/>
      <c r="BB4233" s="12"/>
      <c r="BF4233" s="12"/>
      <c r="BG4233" s="12"/>
      <c r="BH4233" s="12"/>
      <c r="BO4233" s="7"/>
      <c r="BP4233" s="7"/>
      <c r="BQ4233" s="7"/>
      <c r="BU4233" s="7"/>
      <c r="BV4233" s="7"/>
      <c r="BW4233" s="7"/>
      <c r="CD4233" s="7"/>
      <c r="CE4233" s="7"/>
      <c r="CF4233" s="7"/>
      <c r="CJ4233" s="7"/>
      <c r="CK4233" s="7"/>
      <c r="CL4233" s="7"/>
    </row>
    <row r="4234" spans="1:90">
      <c r="A4234" s="11"/>
      <c r="B4234" s="373"/>
      <c r="C4234" s="373"/>
      <c r="D4234" s="373"/>
      <c r="E4234" s="13"/>
      <c r="F4234" s="11"/>
      <c r="G4234" s="25"/>
      <c r="H4234" s="31"/>
      <c r="I4234" s="30"/>
      <c r="M4234" s="25"/>
      <c r="N4234" s="31"/>
      <c r="O4234" s="30"/>
      <c r="V4234" s="12"/>
      <c r="W4234" s="12"/>
      <c r="X4234" s="14"/>
      <c r="AB4234" s="25"/>
      <c r="AC4234" s="12"/>
      <c r="AD4234" s="12"/>
      <c r="AK4234" s="12"/>
      <c r="AL4234" s="30"/>
      <c r="AM4234" s="32"/>
      <c r="AQ4234" s="12"/>
      <c r="AR4234" s="12"/>
      <c r="AS4234" s="12"/>
      <c r="AZ4234" s="49"/>
      <c r="BA4234" s="30"/>
      <c r="BB4234" s="12"/>
      <c r="BF4234" s="12"/>
      <c r="BG4234" s="12"/>
      <c r="BH4234" s="12"/>
      <c r="BO4234" s="7"/>
      <c r="BP4234" s="7"/>
      <c r="BQ4234" s="7"/>
      <c r="BU4234" s="7"/>
      <c r="BV4234" s="7"/>
      <c r="BW4234" s="7"/>
      <c r="CD4234" s="7"/>
      <c r="CE4234" s="7"/>
      <c r="CF4234" s="7"/>
      <c r="CJ4234" s="7"/>
      <c r="CK4234" s="7"/>
      <c r="CL4234" s="7"/>
    </row>
    <row r="4235" spans="1:90">
      <c r="A4235" s="11"/>
      <c r="B4235" s="373"/>
      <c r="C4235" s="373"/>
      <c r="D4235" s="373"/>
      <c r="E4235" s="13"/>
      <c r="F4235" s="11"/>
      <c r="G4235" s="25"/>
      <c r="H4235" s="31"/>
      <c r="I4235" s="30"/>
      <c r="M4235" s="25"/>
      <c r="N4235" s="31"/>
      <c r="O4235" s="30"/>
      <c r="V4235" s="12"/>
      <c r="W4235" s="12"/>
      <c r="X4235" s="14"/>
      <c r="AB4235" s="25"/>
      <c r="AC4235" s="12"/>
      <c r="AD4235" s="12"/>
      <c r="AK4235" s="12"/>
      <c r="AL4235" s="30"/>
      <c r="AM4235" s="32"/>
      <c r="AQ4235" s="12"/>
      <c r="AR4235" s="12"/>
      <c r="AS4235" s="12"/>
      <c r="AZ4235" s="49"/>
      <c r="BA4235" s="30"/>
      <c r="BB4235" s="12"/>
      <c r="BF4235" s="12"/>
      <c r="BG4235" s="12"/>
      <c r="BH4235" s="12"/>
      <c r="BO4235" s="7"/>
      <c r="BP4235" s="7"/>
      <c r="BQ4235" s="7"/>
      <c r="BU4235" s="7"/>
      <c r="BV4235" s="7"/>
      <c r="BW4235" s="7"/>
      <c r="CD4235" s="7"/>
      <c r="CE4235" s="7"/>
      <c r="CF4235" s="7"/>
      <c r="CJ4235" s="7"/>
      <c r="CK4235" s="7"/>
      <c r="CL4235" s="7"/>
    </row>
    <row r="4236" spans="1:90">
      <c r="A4236" s="11"/>
      <c r="B4236" s="373"/>
      <c r="C4236" s="373"/>
      <c r="D4236" s="373"/>
      <c r="E4236" s="13"/>
      <c r="F4236" s="11"/>
      <c r="G4236" s="25"/>
      <c r="H4236" s="31"/>
      <c r="I4236" s="30"/>
      <c r="M4236" s="25"/>
      <c r="N4236" s="31"/>
      <c r="O4236" s="30"/>
      <c r="V4236" s="12"/>
      <c r="W4236" s="12"/>
      <c r="X4236" s="14"/>
      <c r="AB4236" s="25"/>
      <c r="AC4236" s="12"/>
      <c r="AD4236" s="12"/>
      <c r="AK4236" s="12"/>
      <c r="AL4236" s="30"/>
      <c r="AM4236" s="32"/>
      <c r="AQ4236" s="12"/>
      <c r="AR4236" s="12"/>
      <c r="AS4236" s="12"/>
      <c r="AZ4236" s="49"/>
      <c r="BA4236" s="30"/>
      <c r="BB4236" s="12"/>
      <c r="BF4236" s="12"/>
      <c r="BG4236" s="12"/>
      <c r="BH4236" s="12"/>
      <c r="BO4236" s="7"/>
      <c r="BP4236" s="7"/>
      <c r="BQ4236" s="7"/>
      <c r="BU4236" s="7"/>
      <c r="BV4236" s="7"/>
      <c r="BW4236" s="7"/>
      <c r="CD4236" s="7"/>
      <c r="CE4236" s="7"/>
      <c r="CF4236" s="7"/>
      <c r="CJ4236" s="7"/>
      <c r="CK4236" s="7"/>
      <c r="CL4236" s="7"/>
    </row>
    <row r="4237" spans="1:90">
      <c r="A4237" s="11"/>
      <c r="B4237" s="373"/>
      <c r="C4237" s="373"/>
      <c r="D4237" s="373"/>
      <c r="E4237" s="13"/>
      <c r="F4237" s="11"/>
      <c r="G4237" s="25"/>
      <c r="H4237" s="31"/>
      <c r="I4237" s="30"/>
      <c r="M4237" s="25"/>
      <c r="N4237" s="31"/>
      <c r="O4237" s="30"/>
      <c r="V4237" s="12"/>
      <c r="W4237" s="12"/>
      <c r="X4237" s="14"/>
      <c r="AB4237" s="25"/>
      <c r="AC4237" s="12"/>
      <c r="AD4237" s="12"/>
      <c r="AK4237" s="12"/>
      <c r="AL4237" s="30"/>
      <c r="AM4237" s="32"/>
      <c r="AQ4237" s="12"/>
      <c r="AR4237" s="12"/>
      <c r="AS4237" s="12"/>
      <c r="AZ4237" s="49"/>
      <c r="BA4237" s="30"/>
      <c r="BB4237" s="12"/>
      <c r="BF4237" s="12"/>
      <c r="BG4237" s="12"/>
      <c r="BH4237" s="12"/>
      <c r="BO4237" s="7"/>
      <c r="BP4237" s="7"/>
      <c r="BQ4237" s="7"/>
      <c r="BU4237" s="7"/>
      <c r="BV4237" s="7"/>
      <c r="BW4237" s="7"/>
      <c r="CD4237" s="7"/>
      <c r="CE4237" s="7"/>
      <c r="CF4237" s="7"/>
      <c r="CJ4237" s="7"/>
      <c r="CK4237" s="7"/>
      <c r="CL4237" s="7"/>
    </row>
    <row r="4238" spans="1:90">
      <c r="A4238" s="11"/>
      <c r="B4238" s="373"/>
      <c r="C4238" s="373"/>
      <c r="D4238" s="373"/>
      <c r="E4238" s="13"/>
      <c r="F4238" s="11"/>
      <c r="G4238" s="25"/>
      <c r="H4238" s="31"/>
      <c r="I4238" s="30"/>
      <c r="M4238" s="25"/>
      <c r="N4238" s="31"/>
      <c r="O4238" s="30"/>
      <c r="V4238" s="12"/>
      <c r="W4238" s="12"/>
      <c r="X4238" s="14"/>
      <c r="AB4238" s="25"/>
      <c r="AC4238" s="12"/>
      <c r="AD4238" s="12"/>
      <c r="AK4238" s="12"/>
      <c r="AL4238" s="30"/>
      <c r="AM4238" s="32"/>
      <c r="AQ4238" s="12"/>
      <c r="AR4238" s="12"/>
      <c r="AS4238" s="12"/>
      <c r="AZ4238" s="49"/>
      <c r="BA4238" s="30"/>
      <c r="BB4238" s="12"/>
      <c r="BF4238" s="12"/>
      <c r="BG4238" s="12"/>
      <c r="BH4238" s="12"/>
      <c r="BO4238" s="7"/>
      <c r="BP4238" s="7"/>
      <c r="BQ4238" s="7"/>
      <c r="BU4238" s="7"/>
      <c r="BV4238" s="7"/>
      <c r="BW4238" s="7"/>
      <c r="CD4238" s="7"/>
      <c r="CE4238" s="7"/>
      <c r="CF4238" s="7"/>
      <c r="CJ4238" s="7"/>
      <c r="CK4238" s="7"/>
      <c r="CL4238" s="7"/>
    </row>
    <row r="4239" spans="1:90">
      <c r="A4239" s="11"/>
      <c r="B4239" s="373"/>
      <c r="C4239" s="373"/>
      <c r="D4239" s="373"/>
      <c r="E4239" s="13"/>
      <c r="F4239" s="11"/>
      <c r="G4239" s="25"/>
      <c r="H4239" s="31"/>
      <c r="I4239" s="30"/>
      <c r="M4239" s="25"/>
      <c r="N4239" s="31"/>
      <c r="O4239" s="30"/>
      <c r="V4239" s="12"/>
      <c r="W4239" s="12"/>
      <c r="X4239" s="14"/>
      <c r="AB4239" s="25"/>
      <c r="AC4239" s="12"/>
      <c r="AD4239" s="12"/>
      <c r="AK4239" s="12"/>
      <c r="AL4239" s="30"/>
      <c r="AM4239" s="32"/>
      <c r="AQ4239" s="12"/>
      <c r="AR4239" s="12"/>
      <c r="AS4239" s="12"/>
      <c r="AZ4239" s="49"/>
      <c r="BA4239" s="30"/>
      <c r="BB4239" s="12"/>
      <c r="BF4239" s="12"/>
      <c r="BG4239" s="12"/>
      <c r="BH4239" s="12"/>
      <c r="BO4239" s="7"/>
      <c r="BP4239" s="7"/>
      <c r="BQ4239" s="7"/>
      <c r="BU4239" s="7"/>
      <c r="BV4239" s="7"/>
      <c r="BW4239" s="7"/>
      <c r="CD4239" s="7"/>
      <c r="CE4239" s="7"/>
      <c r="CF4239" s="7"/>
      <c r="CJ4239" s="7"/>
      <c r="CK4239" s="7"/>
      <c r="CL4239" s="7"/>
    </row>
    <row r="4240" spans="1:90">
      <c r="A4240" s="11"/>
      <c r="B4240" s="373"/>
      <c r="C4240" s="373"/>
      <c r="D4240" s="373"/>
      <c r="E4240" s="13"/>
      <c r="F4240" s="11"/>
      <c r="G4240" s="25"/>
      <c r="H4240" s="31"/>
      <c r="I4240" s="30"/>
      <c r="M4240" s="25"/>
      <c r="N4240" s="31"/>
      <c r="O4240" s="30"/>
      <c r="V4240" s="12"/>
      <c r="W4240" s="12"/>
      <c r="X4240" s="14"/>
      <c r="AB4240" s="25"/>
      <c r="AC4240" s="12"/>
      <c r="AD4240" s="12"/>
      <c r="AK4240" s="12"/>
      <c r="AL4240" s="30"/>
      <c r="AM4240" s="32"/>
      <c r="AQ4240" s="12"/>
      <c r="AR4240" s="12"/>
      <c r="AS4240" s="12"/>
      <c r="AZ4240" s="49"/>
      <c r="BA4240" s="30"/>
      <c r="BB4240" s="12"/>
      <c r="BF4240" s="12"/>
      <c r="BG4240" s="12"/>
      <c r="BH4240" s="12"/>
      <c r="BO4240" s="7"/>
      <c r="BP4240" s="7"/>
      <c r="BQ4240" s="7"/>
      <c r="BU4240" s="7"/>
      <c r="BV4240" s="7"/>
      <c r="BW4240" s="7"/>
      <c r="CD4240" s="7"/>
      <c r="CE4240" s="7"/>
      <c r="CF4240" s="7"/>
      <c r="CJ4240" s="7"/>
      <c r="CK4240" s="7"/>
      <c r="CL4240" s="7"/>
    </row>
    <row r="4241" spans="1:90">
      <c r="A4241" s="11"/>
      <c r="B4241" s="373"/>
      <c r="C4241" s="373"/>
      <c r="D4241" s="373"/>
      <c r="E4241" s="13"/>
      <c r="F4241" s="11"/>
      <c r="G4241" s="25"/>
      <c r="H4241" s="31"/>
      <c r="I4241" s="30"/>
      <c r="M4241" s="25"/>
      <c r="N4241" s="31"/>
      <c r="O4241" s="30"/>
      <c r="V4241" s="12"/>
      <c r="W4241" s="12"/>
      <c r="X4241" s="14"/>
      <c r="AB4241" s="25"/>
      <c r="AC4241" s="12"/>
      <c r="AD4241" s="12"/>
      <c r="AK4241" s="12"/>
      <c r="AL4241" s="30"/>
      <c r="AM4241" s="32"/>
      <c r="AQ4241" s="12"/>
      <c r="AR4241" s="12"/>
      <c r="AS4241" s="12"/>
      <c r="AZ4241" s="49"/>
      <c r="BA4241" s="30"/>
      <c r="BB4241" s="12"/>
      <c r="BF4241" s="12"/>
      <c r="BG4241" s="12"/>
      <c r="BH4241" s="12"/>
      <c r="BO4241" s="7"/>
      <c r="BP4241" s="7"/>
      <c r="BQ4241" s="7"/>
      <c r="BU4241" s="7"/>
      <c r="BV4241" s="7"/>
      <c r="BW4241" s="7"/>
      <c r="CD4241" s="7"/>
      <c r="CE4241" s="7"/>
      <c r="CF4241" s="7"/>
      <c r="CJ4241" s="7"/>
      <c r="CK4241" s="7"/>
      <c r="CL4241" s="7"/>
    </row>
    <row r="4242" spans="1:90">
      <c r="A4242" s="11"/>
      <c r="B4242" s="373"/>
      <c r="C4242" s="373"/>
      <c r="D4242" s="373"/>
      <c r="E4242" s="13"/>
      <c r="F4242" s="11"/>
      <c r="G4242" s="25"/>
      <c r="H4242" s="31"/>
      <c r="I4242" s="30"/>
      <c r="M4242" s="25"/>
      <c r="N4242" s="31"/>
      <c r="O4242" s="30"/>
      <c r="V4242" s="12"/>
      <c r="W4242" s="12"/>
      <c r="X4242" s="14"/>
      <c r="AB4242" s="25"/>
      <c r="AC4242" s="12"/>
      <c r="AD4242" s="12"/>
      <c r="AK4242" s="12"/>
      <c r="AL4242" s="30"/>
      <c r="AM4242" s="32"/>
      <c r="AQ4242" s="12"/>
      <c r="AR4242" s="12"/>
      <c r="AS4242" s="12"/>
      <c r="AZ4242" s="49"/>
      <c r="BA4242" s="30"/>
      <c r="BB4242" s="12"/>
      <c r="BF4242" s="12"/>
      <c r="BG4242" s="12"/>
      <c r="BH4242" s="12"/>
      <c r="BO4242" s="7"/>
      <c r="BP4242" s="7"/>
      <c r="BQ4242" s="7"/>
      <c r="BU4242" s="7"/>
      <c r="BV4242" s="7"/>
      <c r="BW4242" s="7"/>
      <c r="CD4242" s="7"/>
      <c r="CE4242" s="7"/>
      <c r="CF4242" s="7"/>
      <c r="CJ4242" s="7"/>
      <c r="CK4242" s="7"/>
      <c r="CL4242" s="7"/>
    </row>
    <row r="4243" spans="1:90">
      <c r="A4243" s="11"/>
      <c r="B4243" s="373"/>
      <c r="C4243" s="373"/>
      <c r="D4243" s="373"/>
      <c r="E4243" s="13"/>
      <c r="F4243" s="11"/>
      <c r="G4243" s="25"/>
      <c r="H4243" s="31"/>
      <c r="I4243" s="30"/>
      <c r="M4243" s="25"/>
      <c r="N4243" s="31"/>
      <c r="O4243" s="30"/>
      <c r="V4243" s="12"/>
      <c r="W4243" s="12"/>
      <c r="X4243" s="14"/>
      <c r="AB4243" s="25"/>
      <c r="AC4243" s="12"/>
      <c r="AD4243" s="12"/>
      <c r="AK4243" s="12"/>
      <c r="AL4243" s="30"/>
      <c r="AM4243" s="32"/>
      <c r="AQ4243" s="12"/>
      <c r="AR4243" s="12"/>
      <c r="AS4243" s="12"/>
      <c r="AZ4243" s="49"/>
      <c r="BA4243" s="30"/>
      <c r="BB4243" s="12"/>
      <c r="BF4243" s="12"/>
      <c r="BG4243" s="12"/>
      <c r="BH4243" s="12"/>
      <c r="BO4243" s="7"/>
      <c r="BP4243" s="7"/>
      <c r="BQ4243" s="7"/>
      <c r="BU4243" s="7"/>
      <c r="BV4243" s="7"/>
      <c r="BW4243" s="7"/>
      <c r="CD4243" s="7"/>
      <c r="CE4243" s="7"/>
      <c r="CF4243" s="7"/>
      <c r="CJ4243" s="7"/>
      <c r="CK4243" s="7"/>
      <c r="CL4243" s="7"/>
    </row>
    <row r="4244" spans="1:90">
      <c r="A4244" s="11"/>
      <c r="B4244" s="373"/>
      <c r="C4244" s="373"/>
      <c r="D4244" s="373"/>
      <c r="E4244" s="13"/>
      <c r="F4244" s="11"/>
      <c r="G4244" s="25"/>
      <c r="H4244" s="31"/>
      <c r="I4244" s="30"/>
      <c r="M4244" s="25"/>
      <c r="N4244" s="31"/>
      <c r="O4244" s="30"/>
      <c r="V4244" s="12"/>
      <c r="W4244" s="12"/>
      <c r="X4244" s="14"/>
      <c r="AB4244" s="25"/>
      <c r="AC4244" s="12"/>
      <c r="AD4244" s="12"/>
      <c r="AK4244" s="12"/>
      <c r="AL4244" s="30"/>
      <c r="AM4244" s="32"/>
      <c r="AQ4244" s="12"/>
      <c r="AR4244" s="12"/>
      <c r="AS4244" s="12"/>
      <c r="AZ4244" s="49"/>
      <c r="BA4244" s="30"/>
      <c r="BB4244" s="12"/>
      <c r="BF4244" s="12"/>
      <c r="BG4244" s="12"/>
      <c r="BH4244" s="12"/>
      <c r="BO4244" s="7"/>
      <c r="BP4244" s="7"/>
      <c r="BQ4244" s="7"/>
      <c r="BU4244" s="7"/>
      <c r="BV4244" s="7"/>
      <c r="BW4244" s="7"/>
      <c r="CD4244" s="7"/>
      <c r="CE4244" s="7"/>
      <c r="CF4244" s="7"/>
      <c r="CJ4244" s="7"/>
      <c r="CK4244" s="7"/>
      <c r="CL4244" s="7"/>
    </row>
    <row r="4245" spans="1:90">
      <c r="A4245" s="11"/>
      <c r="B4245" s="373"/>
      <c r="C4245" s="373"/>
      <c r="D4245" s="373"/>
      <c r="E4245" s="13"/>
      <c r="F4245" s="11"/>
      <c r="G4245" s="25"/>
      <c r="H4245" s="31"/>
      <c r="I4245" s="30"/>
      <c r="M4245" s="25"/>
      <c r="N4245" s="31"/>
      <c r="O4245" s="30"/>
      <c r="V4245" s="12"/>
      <c r="W4245" s="12"/>
      <c r="X4245" s="14"/>
      <c r="AB4245" s="25"/>
      <c r="AC4245" s="12"/>
      <c r="AD4245" s="12"/>
      <c r="AK4245" s="12"/>
      <c r="AL4245" s="30"/>
      <c r="AM4245" s="32"/>
      <c r="AQ4245" s="12"/>
      <c r="AR4245" s="12"/>
      <c r="AS4245" s="12"/>
      <c r="AZ4245" s="49"/>
      <c r="BA4245" s="30"/>
      <c r="BB4245" s="12"/>
      <c r="BF4245" s="12"/>
      <c r="BG4245" s="12"/>
      <c r="BH4245" s="12"/>
      <c r="BO4245" s="7"/>
      <c r="BP4245" s="7"/>
      <c r="BQ4245" s="7"/>
      <c r="BU4245" s="7"/>
      <c r="BV4245" s="7"/>
      <c r="BW4245" s="7"/>
      <c r="CD4245" s="7"/>
      <c r="CE4245" s="7"/>
      <c r="CF4245" s="7"/>
      <c r="CJ4245" s="7"/>
      <c r="CK4245" s="7"/>
      <c r="CL4245" s="7"/>
    </row>
    <row r="4246" spans="1:90">
      <c r="A4246" s="11"/>
      <c r="B4246" s="373"/>
      <c r="C4246" s="373"/>
      <c r="D4246" s="373"/>
      <c r="E4246" s="13"/>
      <c r="F4246" s="11"/>
      <c r="G4246" s="25"/>
      <c r="H4246" s="31"/>
      <c r="I4246" s="30"/>
      <c r="M4246" s="25"/>
      <c r="N4246" s="31"/>
      <c r="O4246" s="30"/>
      <c r="V4246" s="12"/>
      <c r="W4246" s="12"/>
      <c r="X4246" s="14"/>
      <c r="AB4246" s="25"/>
      <c r="AC4246" s="12"/>
      <c r="AD4246" s="12"/>
      <c r="AK4246" s="12"/>
      <c r="AL4246" s="30"/>
      <c r="AM4246" s="32"/>
      <c r="AQ4246" s="12"/>
      <c r="AR4246" s="12"/>
      <c r="AS4246" s="12"/>
      <c r="AZ4246" s="49"/>
      <c r="BA4246" s="30"/>
      <c r="BB4246" s="12"/>
      <c r="BF4246" s="12"/>
      <c r="BG4246" s="12"/>
      <c r="BH4246" s="12"/>
      <c r="BO4246" s="7"/>
      <c r="BP4246" s="7"/>
      <c r="BQ4246" s="7"/>
      <c r="BU4246" s="7"/>
      <c r="BV4246" s="7"/>
      <c r="BW4246" s="7"/>
      <c r="CD4246" s="7"/>
      <c r="CE4246" s="7"/>
      <c r="CF4246" s="7"/>
      <c r="CJ4246" s="7"/>
      <c r="CK4246" s="7"/>
      <c r="CL4246" s="7"/>
    </row>
    <row r="4247" spans="1:90">
      <c r="A4247" s="11"/>
      <c r="B4247" s="373"/>
      <c r="C4247" s="373"/>
      <c r="D4247" s="373"/>
      <c r="E4247" s="13"/>
      <c r="F4247" s="11"/>
      <c r="G4247" s="25"/>
      <c r="H4247" s="31"/>
      <c r="I4247" s="30"/>
      <c r="M4247" s="25"/>
      <c r="N4247" s="31"/>
      <c r="O4247" s="30"/>
      <c r="V4247" s="12"/>
      <c r="W4247" s="12"/>
      <c r="X4247" s="14"/>
      <c r="AB4247" s="25"/>
      <c r="AC4247" s="12"/>
      <c r="AD4247" s="12"/>
      <c r="AK4247" s="12"/>
      <c r="AL4247" s="30"/>
      <c r="AM4247" s="32"/>
      <c r="AQ4247" s="12"/>
      <c r="AR4247" s="12"/>
      <c r="AS4247" s="12"/>
      <c r="AZ4247" s="49"/>
      <c r="BA4247" s="30"/>
      <c r="BB4247" s="12"/>
      <c r="BF4247" s="12"/>
      <c r="BG4247" s="12"/>
      <c r="BH4247" s="12"/>
      <c r="BO4247" s="7"/>
      <c r="BP4247" s="7"/>
      <c r="BQ4247" s="7"/>
      <c r="BU4247" s="7"/>
      <c r="BV4247" s="7"/>
      <c r="BW4247" s="7"/>
      <c r="CD4247" s="7"/>
      <c r="CE4247" s="7"/>
      <c r="CF4247" s="7"/>
      <c r="CJ4247" s="7"/>
      <c r="CK4247" s="7"/>
      <c r="CL4247" s="7"/>
    </row>
    <row r="4248" spans="1:90">
      <c r="A4248" s="11"/>
      <c r="B4248" s="373"/>
      <c r="C4248" s="373"/>
      <c r="D4248" s="373"/>
      <c r="E4248" s="13"/>
      <c r="F4248" s="11"/>
      <c r="G4248" s="25"/>
      <c r="H4248" s="31"/>
      <c r="I4248" s="30"/>
      <c r="M4248" s="25"/>
      <c r="N4248" s="31"/>
      <c r="O4248" s="30"/>
      <c r="V4248" s="12"/>
      <c r="W4248" s="12"/>
      <c r="X4248" s="14"/>
      <c r="AB4248" s="25"/>
      <c r="AC4248" s="12"/>
      <c r="AD4248" s="12"/>
      <c r="AK4248" s="12"/>
      <c r="AL4248" s="30"/>
      <c r="AM4248" s="32"/>
      <c r="AQ4248" s="12"/>
      <c r="AR4248" s="12"/>
      <c r="AS4248" s="12"/>
      <c r="AZ4248" s="49"/>
      <c r="BA4248" s="30"/>
      <c r="BB4248" s="12"/>
      <c r="BF4248" s="12"/>
      <c r="BG4248" s="12"/>
      <c r="BH4248" s="12"/>
      <c r="BO4248" s="7"/>
      <c r="BP4248" s="7"/>
      <c r="BQ4248" s="7"/>
      <c r="BU4248" s="7"/>
      <c r="BV4248" s="7"/>
      <c r="BW4248" s="7"/>
      <c r="CD4248" s="7"/>
      <c r="CE4248" s="7"/>
      <c r="CF4248" s="7"/>
      <c r="CJ4248" s="7"/>
      <c r="CK4248" s="7"/>
      <c r="CL4248" s="7"/>
    </row>
    <row r="4249" spans="1:90">
      <c r="A4249" s="11"/>
      <c r="B4249" s="373"/>
      <c r="C4249" s="373"/>
      <c r="D4249" s="373"/>
      <c r="E4249" s="13"/>
      <c r="F4249" s="11"/>
      <c r="G4249" s="25"/>
      <c r="H4249" s="31"/>
      <c r="I4249" s="30"/>
      <c r="M4249" s="25"/>
      <c r="N4249" s="31"/>
      <c r="O4249" s="30"/>
      <c r="V4249" s="12"/>
      <c r="W4249" s="12"/>
      <c r="X4249" s="14"/>
      <c r="AB4249" s="25"/>
      <c r="AC4249" s="12"/>
      <c r="AD4249" s="12"/>
      <c r="AK4249" s="12"/>
      <c r="AL4249" s="30"/>
      <c r="AM4249" s="32"/>
      <c r="AQ4249" s="12"/>
      <c r="AR4249" s="12"/>
      <c r="AS4249" s="12"/>
      <c r="AZ4249" s="49"/>
      <c r="BA4249" s="30"/>
      <c r="BB4249" s="12"/>
      <c r="BF4249" s="12"/>
      <c r="BG4249" s="12"/>
      <c r="BH4249" s="12"/>
      <c r="BO4249" s="7"/>
      <c r="BP4249" s="7"/>
      <c r="BQ4249" s="7"/>
      <c r="BU4249" s="7"/>
      <c r="BV4249" s="7"/>
      <c r="BW4249" s="7"/>
      <c r="CD4249" s="7"/>
      <c r="CE4249" s="7"/>
      <c r="CF4249" s="7"/>
      <c r="CJ4249" s="7"/>
      <c r="CK4249" s="7"/>
      <c r="CL4249" s="7"/>
    </row>
    <row r="4250" spans="1:90">
      <c r="A4250" s="11"/>
      <c r="B4250" s="373"/>
      <c r="C4250" s="373"/>
      <c r="D4250" s="373"/>
      <c r="E4250" s="13"/>
      <c r="F4250" s="11"/>
      <c r="G4250" s="25"/>
      <c r="H4250" s="31"/>
      <c r="I4250" s="30"/>
      <c r="M4250" s="25"/>
      <c r="N4250" s="31"/>
      <c r="O4250" s="30"/>
      <c r="V4250" s="12"/>
      <c r="W4250" s="12"/>
      <c r="X4250" s="14"/>
      <c r="AB4250" s="25"/>
      <c r="AC4250" s="12"/>
      <c r="AD4250" s="12"/>
      <c r="AK4250" s="12"/>
      <c r="AL4250" s="30"/>
      <c r="AM4250" s="32"/>
      <c r="AQ4250" s="12"/>
      <c r="AR4250" s="12"/>
      <c r="AS4250" s="12"/>
      <c r="AZ4250" s="49"/>
      <c r="BA4250" s="30"/>
      <c r="BB4250" s="12"/>
      <c r="BF4250" s="12"/>
      <c r="BG4250" s="12"/>
      <c r="BH4250" s="12"/>
      <c r="BO4250" s="7"/>
      <c r="BP4250" s="7"/>
      <c r="BQ4250" s="7"/>
      <c r="BU4250" s="7"/>
      <c r="BV4250" s="7"/>
      <c r="BW4250" s="7"/>
      <c r="CD4250" s="7"/>
      <c r="CE4250" s="7"/>
      <c r="CF4250" s="7"/>
      <c r="CJ4250" s="7"/>
      <c r="CK4250" s="7"/>
      <c r="CL4250" s="7"/>
    </row>
    <row r="4251" spans="1:90">
      <c r="A4251" s="11"/>
      <c r="B4251" s="373"/>
      <c r="C4251" s="373"/>
      <c r="D4251" s="373"/>
      <c r="E4251" s="13"/>
      <c r="F4251" s="11"/>
      <c r="G4251" s="25"/>
      <c r="H4251" s="31"/>
      <c r="I4251" s="30"/>
      <c r="M4251" s="25"/>
      <c r="N4251" s="31"/>
      <c r="O4251" s="30"/>
      <c r="V4251" s="12"/>
      <c r="W4251" s="12"/>
      <c r="X4251" s="14"/>
      <c r="AB4251" s="25"/>
      <c r="AC4251" s="12"/>
      <c r="AD4251" s="12"/>
      <c r="AK4251" s="12"/>
      <c r="AL4251" s="30"/>
      <c r="AM4251" s="32"/>
      <c r="AQ4251" s="12"/>
      <c r="AR4251" s="12"/>
      <c r="AS4251" s="12"/>
      <c r="AZ4251" s="49"/>
      <c r="BA4251" s="30"/>
      <c r="BB4251" s="12"/>
      <c r="BF4251" s="12"/>
      <c r="BG4251" s="12"/>
      <c r="BH4251" s="12"/>
      <c r="BO4251" s="7"/>
      <c r="BP4251" s="7"/>
      <c r="BQ4251" s="7"/>
      <c r="BU4251" s="7"/>
      <c r="BV4251" s="7"/>
      <c r="BW4251" s="7"/>
      <c r="CD4251" s="7"/>
      <c r="CE4251" s="7"/>
      <c r="CF4251" s="7"/>
      <c r="CJ4251" s="7"/>
      <c r="CK4251" s="7"/>
      <c r="CL4251" s="7"/>
    </row>
    <row r="4252" spans="1:90">
      <c r="A4252" s="11"/>
      <c r="B4252" s="373"/>
      <c r="C4252" s="373"/>
      <c r="D4252" s="373"/>
      <c r="E4252" s="13"/>
      <c r="F4252" s="11"/>
      <c r="G4252" s="25"/>
      <c r="H4252" s="31"/>
      <c r="I4252" s="30"/>
      <c r="M4252" s="25"/>
      <c r="N4252" s="31"/>
      <c r="O4252" s="30"/>
      <c r="V4252" s="12"/>
      <c r="W4252" s="12"/>
      <c r="X4252" s="14"/>
      <c r="AB4252" s="25"/>
      <c r="AC4252" s="12"/>
      <c r="AD4252" s="12"/>
      <c r="AK4252" s="12"/>
      <c r="AL4252" s="30"/>
      <c r="AM4252" s="32"/>
      <c r="AQ4252" s="12"/>
      <c r="AR4252" s="12"/>
      <c r="AS4252" s="12"/>
      <c r="AZ4252" s="49"/>
      <c r="BA4252" s="30"/>
      <c r="BB4252" s="12"/>
      <c r="BF4252" s="12"/>
      <c r="BG4252" s="12"/>
      <c r="BH4252" s="12"/>
      <c r="BO4252" s="7"/>
      <c r="BP4252" s="7"/>
      <c r="BQ4252" s="7"/>
      <c r="BU4252" s="7"/>
      <c r="BV4252" s="7"/>
      <c r="BW4252" s="7"/>
      <c r="CD4252" s="7"/>
      <c r="CE4252" s="7"/>
      <c r="CF4252" s="7"/>
      <c r="CJ4252" s="7"/>
      <c r="CK4252" s="7"/>
      <c r="CL4252" s="7"/>
    </row>
    <row r="4253" spans="1:90">
      <c r="A4253" s="11"/>
      <c r="B4253" s="373"/>
      <c r="C4253" s="373"/>
      <c r="D4253" s="373"/>
      <c r="E4253" s="13"/>
      <c r="F4253" s="11"/>
      <c r="G4253" s="25"/>
      <c r="H4253" s="31"/>
      <c r="I4253" s="30"/>
      <c r="M4253" s="25"/>
      <c r="N4253" s="31"/>
      <c r="O4253" s="30"/>
      <c r="V4253" s="12"/>
      <c r="W4253" s="12"/>
      <c r="X4253" s="14"/>
      <c r="AB4253" s="25"/>
      <c r="AC4253" s="12"/>
      <c r="AD4253" s="12"/>
      <c r="AK4253" s="12"/>
      <c r="AL4253" s="30"/>
      <c r="AM4253" s="32"/>
      <c r="AQ4253" s="12"/>
      <c r="AR4253" s="12"/>
      <c r="AS4253" s="12"/>
      <c r="AZ4253" s="49"/>
      <c r="BA4253" s="30"/>
      <c r="BB4253" s="12"/>
      <c r="BF4253" s="12"/>
      <c r="BG4253" s="12"/>
      <c r="BH4253" s="12"/>
      <c r="BO4253" s="7"/>
      <c r="BP4253" s="7"/>
      <c r="BQ4253" s="7"/>
      <c r="BU4253" s="7"/>
      <c r="BV4253" s="7"/>
      <c r="BW4253" s="7"/>
      <c r="CD4253" s="7"/>
      <c r="CE4253" s="7"/>
      <c r="CF4253" s="7"/>
      <c r="CJ4253" s="7"/>
      <c r="CK4253" s="7"/>
      <c r="CL4253" s="7"/>
    </row>
    <row r="4254" spans="1:90">
      <c r="A4254" s="11"/>
      <c r="B4254" s="373"/>
      <c r="C4254" s="373"/>
      <c r="D4254" s="373"/>
      <c r="E4254" s="13"/>
      <c r="F4254" s="11"/>
      <c r="G4254" s="25"/>
      <c r="H4254" s="31"/>
      <c r="I4254" s="30"/>
      <c r="M4254" s="25"/>
      <c r="N4254" s="31"/>
      <c r="O4254" s="30"/>
      <c r="V4254" s="12"/>
      <c r="W4254" s="12"/>
      <c r="X4254" s="14"/>
      <c r="AB4254" s="25"/>
      <c r="AC4254" s="12"/>
      <c r="AD4254" s="12"/>
      <c r="AK4254" s="12"/>
      <c r="AL4254" s="30"/>
      <c r="AM4254" s="32"/>
      <c r="AQ4254" s="12"/>
      <c r="AR4254" s="12"/>
      <c r="AS4254" s="12"/>
      <c r="AZ4254" s="49"/>
      <c r="BA4254" s="30"/>
      <c r="BB4254" s="12"/>
      <c r="BF4254" s="12"/>
      <c r="BG4254" s="12"/>
      <c r="BH4254" s="12"/>
      <c r="BO4254" s="7"/>
      <c r="BP4254" s="7"/>
      <c r="BQ4254" s="7"/>
      <c r="BU4254" s="7"/>
      <c r="BV4254" s="7"/>
      <c r="BW4254" s="7"/>
      <c r="CD4254" s="7"/>
      <c r="CE4254" s="7"/>
      <c r="CF4254" s="7"/>
      <c r="CJ4254" s="7"/>
      <c r="CK4254" s="7"/>
      <c r="CL4254" s="7"/>
    </row>
    <row r="4255" spans="1:90">
      <c r="A4255" s="11"/>
      <c r="B4255" s="373"/>
      <c r="C4255" s="373"/>
      <c r="D4255" s="373"/>
      <c r="E4255" s="13"/>
      <c r="F4255" s="11"/>
      <c r="G4255" s="25"/>
      <c r="H4255" s="31"/>
      <c r="I4255" s="30"/>
      <c r="M4255" s="25"/>
      <c r="N4255" s="31"/>
      <c r="O4255" s="30"/>
      <c r="V4255" s="12"/>
      <c r="W4255" s="12"/>
      <c r="X4255" s="14"/>
      <c r="AB4255" s="25"/>
      <c r="AC4255" s="12"/>
      <c r="AD4255" s="12"/>
      <c r="AK4255" s="12"/>
      <c r="AL4255" s="30"/>
      <c r="AM4255" s="32"/>
      <c r="AQ4255" s="12"/>
      <c r="AR4255" s="12"/>
      <c r="AS4255" s="12"/>
      <c r="AZ4255" s="49"/>
      <c r="BA4255" s="30"/>
      <c r="BB4255" s="12"/>
      <c r="BF4255" s="12"/>
      <c r="BG4255" s="12"/>
      <c r="BH4255" s="12"/>
      <c r="BO4255" s="7"/>
      <c r="BP4255" s="7"/>
      <c r="BQ4255" s="7"/>
      <c r="BU4255" s="7"/>
      <c r="BV4255" s="7"/>
      <c r="BW4255" s="7"/>
      <c r="CD4255" s="7"/>
      <c r="CE4255" s="7"/>
      <c r="CF4255" s="7"/>
      <c r="CJ4255" s="7"/>
      <c r="CK4255" s="7"/>
      <c r="CL4255" s="7"/>
    </row>
    <row r="4256" spans="1:90">
      <c r="A4256" s="11"/>
      <c r="B4256" s="373"/>
      <c r="C4256" s="373"/>
      <c r="D4256" s="373"/>
      <c r="E4256" s="13"/>
      <c r="F4256" s="11"/>
      <c r="G4256" s="25"/>
      <c r="H4256" s="31"/>
      <c r="I4256" s="30"/>
      <c r="M4256" s="25"/>
      <c r="N4256" s="31"/>
      <c r="O4256" s="30"/>
      <c r="V4256" s="12"/>
      <c r="W4256" s="12"/>
      <c r="X4256" s="14"/>
      <c r="AB4256" s="25"/>
      <c r="AC4256" s="12"/>
      <c r="AD4256" s="12"/>
      <c r="AK4256" s="12"/>
      <c r="AL4256" s="30"/>
      <c r="AM4256" s="32"/>
      <c r="AQ4256" s="12"/>
      <c r="AR4256" s="12"/>
      <c r="AS4256" s="12"/>
      <c r="AZ4256" s="49"/>
      <c r="BA4256" s="30"/>
      <c r="BB4256" s="12"/>
      <c r="BF4256" s="12"/>
      <c r="BG4256" s="12"/>
      <c r="BH4256" s="12"/>
      <c r="BO4256" s="7"/>
      <c r="BP4256" s="7"/>
      <c r="BQ4256" s="7"/>
      <c r="BU4256" s="7"/>
      <c r="BV4256" s="7"/>
      <c r="BW4256" s="7"/>
      <c r="CD4256" s="7"/>
      <c r="CE4256" s="7"/>
      <c r="CF4256" s="7"/>
      <c r="CJ4256" s="7"/>
      <c r="CK4256" s="7"/>
      <c r="CL4256" s="7"/>
    </row>
    <row r="4257" spans="1:90">
      <c r="A4257" s="11"/>
      <c r="B4257" s="373"/>
      <c r="C4257" s="373"/>
      <c r="D4257" s="373"/>
      <c r="E4257" s="13"/>
      <c r="F4257" s="11"/>
      <c r="G4257" s="25"/>
      <c r="H4257" s="31"/>
      <c r="I4257" s="30"/>
      <c r="M4257" s="25"/>
      <c r="N4257" s="31"/>
      <c r="O4257" s="30"/>
      <c r="V4257" s="12"/>
      <c r="W4257" s="12"/>
      <c r="X4257" s="14"/>
      <c r="AB4257" s="25"/>
      <c r="AC4257" s="12"/>
      <c r="AD4257" s="12"/>
      <c r="AK4257" s="12"/>
      <c r="AL4257" s="30"/>
      <c r="AM4257" s="32"/>
      <c r="AQ4257" s="12"/>
      <c r="AR4257" s="12"/>
      <c r="AS4257" s="12"/>
      <c r="AZ4257" s="49"/>
      <c r="BA4257" s="30"/>
      <c r="BB4257" s="12"/>
      <c r="BF4257" s="12"/>
      <c r="BG4257" s="12"/>
      <c r="BH4257" s="12"/>
      <c r="BO4257" s="7"/>
      <c r="BP4257" s="7"/>
      <c r="BQ4257" s="7"/>
      <c r="BU4257" s="7"/>
      <c r="BV4257" s="7"/>
      <c r="BW4257" s="7"/>
      <c r="CD4257" s="7"/>
      <c r="CE4257" s="7"/>
      <c r="CF4257" s="7"/>
      <c r="CJ4257" s="7"/>
      <c r="CK4257" s="7"/>
      <c r="CL4257" s="7"/>
    </row>
    <row r="4258" spans="1:90">
      <c r="A4258" s="11"/>
      <c r="B4258" s="373"/>
      <c r="C4258" s="373"/>
      <c r="D4258" s="373"/>
      <c r="E4258" s="13"/>
      <c r="F4258" s="11"/>
      <c r="G4258" s="25"/>
      <c r="H4258" s="31"/>
      <c r="I4258" s="30"/>
      <c r="M4258" s="25"/>
      <c r="N4258" s="31"/>
      <c r="O4258" s="30"/>
      <c r="V4258" s="12"/>
      <c r="W4258" s="12"/>
      <c r="X4258" s="14"/>
      <c r="AB4258" s="25"/>
      <c r="AC4258" s="12"/>
      <c r="AD4258" s="12"/>
      <c r="AK4258" s="12"/>
      <c r="AL4258" s="30"/>
      <c r="AM4258" s="32"/>
      <c r="AQ4258" s="12"/>
      <c r="AR4258" s="12"/>
      <c r="AS4258" s="12"/>
      <c r="AZ4258" s="49"/>
      <c r="BA4258" s="30"/>
      <c r="BB4258" s="12"/>
      <c r="BF4258" s="12"/>
      <c r="BG4258" s="12"/>
      <c r="BH4258" s="12"/>
      <c r="BO4258" s="7"/>
      <c r="BP4258" s="7"/>
      <c r="BQ4258" s="7"/>
      <c r="BU4258" s="7"/>
      <c r="BV4258" s="7"/>
      <c r="BW4258" s="7"/>
      <c r="CD4258" s="7"/>
      <c r="CE4258" s="7"/>
      <c r="CF4258" s="7"/>
      <c r="CJ4258" s="7"/>
      <c r="CK4258" s="7"/>
      <c r="CL4258" s="7"/>
    </row>
    <row r="4259" spans="1:90">
      <c r="A4259" s="11"/>
      <c r="B4259" s="373"/>
      <c r="C4259" s="373"/>
      <c r="D4259" s="373"/>
      <c r="E4259" s="13"/>
      <c r="F4259" s="11"/>
      <c r="G4259" s="25"/>
      <c r="H4259" s="31"/>
      <c r="I4259" s="30"/>
      <c r="M4259" s="25"/>
      <c r="N4259" s="31"/>
      <c r="O4259" s="30"/>
      <c r="V4259" s="12"/>
      <c r="W4259" s="12"/>
      <c r="X4259" s="14"/>
      <c r="AB4259" s="25"/>
      <c r="AC4259" s="12"/>
      <c r="AD4259" s="12"/>
      <c r="AK4259" s="12"/>
      <c r="AL4259" s="30"/>
      <c r="AM4259" s="32"/>
      <c r="AQ4259" s="12"/>
      <c r="AR4259" s="12"/>
      <c r="AS4259" s="12"/>
      <c r="AZ4259" s="49"/>
      <c r="BA4259" s="30"/>
      <c r="BB4259" s="12"/>
      <c r="BF4259" s="12"/>
      <c r="BG4259" s="12"/>
      <c r="BH4259" s="12"/>
      <c r="BO4259" s="7"/>
      <c r="BP4259" s="7"/>
      <c r="BQ4259" s="7"/>
      <c r="BU4259" s="7"/>
      <c r="BV4259" s="7"/>
      <c r="BW4259" s="7"/>
      <c r="CD4259" s="7"/>
      <c r="CE4259" s="7"/>
      <c r="CF4259" s="7"/>
      <c r="CJ4259" s="7"/>
      <c r="CK4259" s="7"/>
      <c r="CL4259" s="7"/>
    </row>
    <row r="4260" spans="1:90">
      <c r="A4260" s="11"/>
      <c r="B4260" s="373"/>
      <c r="C4260" s="373"/>
      <c r="D4260" s="373"/>
      <c r="E4260" s="13"/>
      <c r="F4260" s="11"/>
      <c r="G4260" s="25"/>
      <c r="H4260" s="31"/>
      <c r="I4260" s="30"/>
      <c r="M4260" s="25"/>
      <c r="N4260" s="31"/>
      <c r="O4260" s="30"/>
      <c r="V4260" s="12"/>
      <c r="W4260" s="12"/>
      <c r="X4260" s="14"/>
      <c r="AB4260" s="25"/>
      <c r="AC4260" s="12"/>
      <c r="AD4260" s="12"/>
      <c r="AK4260" s="12"/>
      <c r="AL4260" s="30"/>
      <c r="AM4260" s="32"/>
      <c r="AQ4260" s="12"/>
      <c r="AR4260" s="12"/>
      <c r="AS4260" s="12"/>
      <c r="AZ4260" s="49"/>
      <c r="BA4260" s="30"/>
      <c r="BB4260" s="12"/>
      <c r="BF4260" s="12"/>
      <c r="BG4260" s="12"/>
      <c r="BH4260" s="12"/>
      <c r="BO4260" s="7"/>
      <c r="BP4260" s="7"/>
      <c r="BQ4260" s="7"/>
      <c r="BU4260" s="7"/>
      <c r="BV4260" s="7"/>
      <c r="BW4260" s="7"/>
      <c r="CD4260" s="7"/>
      <c r="CE4260" s="7"/>
      <c r="CF4260" s="7"/>
      <c r="CJ4260" s="7"/>
      <c r="CK4260" s="7"/>
      <c r="CL4260" s="7"/>
    </row>
    <row r="4261" spans="1:90">
      <c r="A4261" s="11"/>
      <c r="B4261" s="373"/>
      <c r="C4261" s="373"/>
      <c r="D4261" s="373"/>
      <c r="E4261" s="13"/>
      <c r="F4261" s="11"/>
      <c r="G4261" s="25"/>
      <c r="H4261" s="31"/>
      <c r="I4261" s="30"/>
      <c r="M4261" s="25"/>
      <c r="N4261" s="31"/>
      <c r="O4261" s="30"/>
      <c r="V4261" s="12"/>
      <c r="W4261" s="12"/>
      <c r="X4261" s="14"/>
      <c r="AB4261" s="25"/>
      <c r="AC4261" s="12"/>
      <c r="AD4261" s="12"/>
      <c r="AK4261" s="12"/>
      <c r="AL4261" s="30"/>
      <c r="AM4261" s="32"/>
      <c r="AQ4261" s="12"/>
      <c r="AR4261" s="12"/>
      <c r="AS4261" s="12"/>
      <c r="AZ4261" s="49"/>
      <c r="BA4261" s="30"/>
      <c r="BB4261" s="12"/>
      <c r="BF4261" s="12"/>
      <c r="BG4261" s="12"/>
      <c r="BH4261" s="12"/>
      <c r="BO4261" s="7"/>
      <c r="BP4261" s="7"/>
      <c r="BQ4261" s="7"/>
      <c r="BU4261" s="7"/>
      <c r="BV4261" s="7"/>
      <c r="BW4261" s="7"/>
      <c r="CD4261" s="7"/>
      <c r="CE4261" s="7"/>
      <c r="CF4261" s="7"/>
      <c r="CJ4261" s="7"/>
      <c r="CK4261" s="7"/>
      <c r="CL4261" s="7"/>
    </row>
    <row r="4262" spans="1:90">
      <c r="A4262" s="11"/>
      <c r="B4262" s="373"/>
      <c r="C4262" s="373"/>
      <c r="D4262" s="373"/>
      <c r="E4262" s="13"/>
      <c r="F4262" s="11"/>
      <c r="G4262" s="25"/>
      <c r="H4262" s="31"/>
      <c r="I4262" s="30"/>
      <c r="M4262" s="25"/>
      <c r="N4262" s="31"/>
      <c r="O4262" s="30"/>
      <c r="V4262" s="12"/>
      <c r="W4262" s="12"/>
      <c r="X4262" s="14"/>
      <c r="AB4262" s="25"/>
      <c r="AC4262" s="12"/>
      <c r="AD4262" s="12"/>
      <c r="AK4262" s="12"/>
      <c r="AL4262" s="30"/>
      <c r="AM4262" s="32"/>
      <c r="AQ4262" s="12"/>
      <c r="AR4262" s="12"/>
      <c r="AS4262" s="12"/>
      <c r="AZ4262" s="49"/>
      <c r="BA4262" s="30"/>
      <c r="BB4262" s="12"/>
      <c r="BF4262" s="12"/>
      <c r="BG4262" s="12"/>
      <c r="BH4262" s="12"/>
      <c r="BO4262" s="7"/>
      <c r="BP4262" s="7"/>
      <c r="BQ4262" s="7"/>
      <c r="BU4262" s="7"/>
      <c r="BV4262" s="7"/>
      <c r="BW4262" s="7"/>
      <c r="CD4262" s="7"/>
      <c r="CE4262" s="7"/>
      <c r="CF4262" s="7"/>
      <c r="CJ4262" s="7"/>
      <c r="CK4262" s="7"/>
      <c r="CL4262" s="7"/>
    </row>
    <row r="4263" spans="1:90">
      <c r="A4263" s="11"/>
      <c r="B4263" s="373"/>
      <c r="C4263" s="373"/>
      <c r="D4263" s="373"/>
      <c r="E4263" s="13"/>
      <c r="F4263" s="11"/>
      <c r="G4263" s="25"/>
      <c r="H4263" s="31"/>
      <c r="I4263" s="30"/>
      <c r="M4263" s="25"/>
      <c r="N4263" s="31"/>
      <c r="O4263" s="30"/>
      <c r="V4263" s="12"/>
      <c r="W4263" s="12"/>
      <c r="X4263" s="14"/>
      <c r="AB4263" s="25"/>
      <c r="AC4263" s="12"/>
      <c r="AD4263" s="12"/>
      <c r="AK4263" s="12"/>
      <c r="AL4263" s="30"/>
      <c r="AM4263" s="32"/>
      <c r="AQ4263" s="12"/>
      <c r="AR4263" s="12"/>
      <c r="AS4263" s="12"/>
      <c r="AZ4263" s="49"/>
      <c r="BA4263" s="30"/>
      <c r="BB4263" s="12"/>
      <c r="BF4263" s="12"/>
      <c r="BG4263" s="12"/>
      <c r="BH4263" s="12"/>
      <c r="BO4263" s="7"/>
      <c r="BP4263" s="7"/>
      <c r="BQ4263" s="7"/>
      <c r="BU4263" s="7"/>
      <c r="BV4263" s="7"/>
      <c r="BW4263" s="7"/>
      <c r="CD4263" s="7"/>
      <c r="CE4263" s="7"/>
      <c r="CF4263" s="7"/>
      <c r="CJ4263" s="7"/>
      <c r="CK4263" s="7"/>
      <c r="CL4263" s="7"/>
    </row>
    <row r="4264" spans="1:90">
      <c r="A4264" s="11"/>
      <c r="B4264" s="373"/>
      <c r="C4264" s="373"/>
      <c r="D4264" s="373"/>
      <c r="E4264" s="13"/>
      <c r="F4264" s="11"/>
      <c r="G4264" s="25"/>
      <c r="H4264" s="31"/>
      <c r="I4264" s="30"/>
      <c r="M4264" s="25"/>
      <c r="N4264" s="31"/>
      <c r="O4264" s="30"/>
      <c r="V4264" s="12"/>
      <c r="W4264" s="12"/>
      <c r="X4264" s="14"/>
      <c r="AB4264" s="25"/>
      <c r="AC4264" s="12"/>
      <c r="AD4264" s="12"/>
      <c r="AK4264" s="12"/>
      <c r="AL4264" s="30"/>
      <c r="AM4264" s="32"/>
      <c r="AQ4264" s="12"/>
      <c r="AR4264" s="12"/>
      <c r="AS4264" s="12"/>
      <c r="AZ4264" s="49"/>
      <c r="BA4264" s="30"/>
      <c r="BB4264" s="12"/>
      <c r="BF4264" s="12"/>
      <c r="BG4264" s="12"/>
      <c r="BH4264" s="12"/>
      <c r="BO4264" s="7"/>
      <c r="BP4264" s="7"/>
      <c r="BQ4264" s="7"/>
      <c r="BU4264" s="7"/>
      <c r="BV4264" s="7"/>
      <c r="BW4264" s="7"/>
      <c r="CD4264" s="7"/>
      <c r="CE4264" s="7"/>
      <c r="CF4264" s="7"/>
      <c r="CJ4264" s="7"/>
      <c r="CK4264" s="7"/>
      <c r="CL4264" s="7"/>
    </row>
    <row r="4265" spans="1:90">
      <c r="A4265" s="11"/>
      <c r="B4265" s="373"/>
      <c r="C4265" s="373"/>
      <c r="D4265" s="373"/>
      <c r="E4265" s="13"/>
      <c r="F4265" s="11"/>
      <c r="G4265" s="25"/>
      <c r="H4265" s="31"/>
      <c r="I4265" s="30"/>
      <c r="M4265" s="25"/>
      <c r="N4265" s="31"/>
      <c r="O4265" s="30"/>
      <c r="V4265" s="12"/>
      <c r="W4265" s="12"/>
      <c r="X4265" s="14"/>
      <c r="AB4265" s="25"/>
      <c r="AC4265" s="12"/>
      <c r="AD4265" s="12"/>
      <c r="AK4265" s="12"/>
      <c r="AL4265" s="30"/>
      <c r="AM4265" s="32"/>
      <c r="AQ4265" s="12"/>
      <c r="AR4265" s="12"/>
      <c r="AS4265" s="12"/>
      <c r="AZ4265" s="49"/>
      <c r="BA4265" s="30"/>
      <c r="BB4265" s="12"/>
      <c r="BF4265" s="12"/>
      <c r="BG4265" s="12"/>
      <c r="BH4265" s="12"/>
      <c r="BO4265" s="7"/>
      <c r="BP4265" s="7"/>
      <c r="BQ4265" s="7"/>
      <c r="BU4265" s="7"/>
      <c r="BV4265" s="7"/>
      <c r="BW4265" s="7"/>
      <c r="CD4265" s="7"/>
      <c r="CE4265" s="7"/>
      <c r="CF4265" s="7"/>
      <c r="CJ4265" s="7"/>
      <c r="CK4265" s="7"/>
      <c r="CL4265" s="7"/>
    </row>
    <row r="4266" spans="1:90">
      <c r="A4266" s="11"/>
      <c r="B4266" s="373"/>
      <c r="C4266" s="373"/>
      <c r="D4266" s="373"/>
      <c r="E4266" s="13"/>
      <c r="F4266" s="11"/>
      <c r="G4266" s="25"/>
      <c r="H4266" s="31"/>
      <c r="I4266" s="30"/>
      <c r="M4266" s="25"/>
      <c r="N4266" s="31"/>
      <c r="O4266" s="30"/>
      <c r="V4266" s="12"/>
      <c r="W4266" s="12"/>
      <c r="X4266" s="14"/>
      <c r="AB4266" s="25"/>
      <c r="AC4266" s="12"/>
      <c r="AD4266" s="12"/>
      <c r="AK4266" s="12"/>
      <c r="AL4266" s="30"/>
      <c r="AM4266" s="32"/>
      <c r="AQ4266" s="12"/>
      <c r="AR4266" s="12"/>
      <c r="AS4266" s="12"/>
      <c r="AZ4266" s="49"/>
      <c r="BA4266" s="30"/>
      <c r="BB4266" s="12"/>
      <c r="BF4266" s="12"/>
      <c r="BG4266" s="12"/>
      <c r="BH4266" s="12"/>
      <c r="BO4266" s="7"/>
      <c r="BP4266" s="7"/>
      <c r="BQ4266" s="7"/>
      <c r="BU4266" s="7"/>
      <c r="BV4266" s="7"/>
      <c r="BW4266" s="7"/>
      <c r="CD4266" s="7"/>
      <c r="CE4266" s="7"/>
      <c r="CF4266" s="7"/>
      <c r="CJ4266" s="7"/>
      <c r="CK4266" s="7"/>
      <c r="CL4266" s="7"/>
    </row>
    <row r="4267" spans="1:90">
      <c r="A4267" s="11"/>
      <c r="B4267" s="373"/>
      <c r="C4267" s="373"/>
      <c r="D4267" s="373"/>
      <c r="E4267" s="13"/>
      <c r="F4267" s="11"/>
      <c r="G4267" s="25"/>
      <c r="H4267" s="31"/>
      <c r="I4267" s="30"/>
      <c r="M4267" s="25"/>
      <c r="N4267" s="31"/>
      <c r="O4267" s="30"/>
      <c r="V4267" s="12"/>
      <c r="W4267" s="12"/>
      <c r="X4267" s="14"/>
      <c r="AB4267" s="25"/>
      <c r="AC4267" s="12"/>
      <c r="AD4267" s="12"/>
      <c r="AK4267" s="12"/>
      <c r="AL4267" s="30"/>
      <c r="AM4267" s="32"/>
      <c r="AQ4267" s="12"/>
      <c r="AR4267" s="12"/>
      <c r="AS4267" s="12"/>
      <c r="AZ4267" s="49"/>
      <c r="BA4267" s="30"/>
      <c r="BB4267" s="12"/>
      <c r="BF4267" s="12"/>
      <c r="BG4267" s="12"/>
      <c r="BH4267" s="12"/>
      <c r="BO4267" s="7"/>
      <c r="BP4267" s="7"/>
      <c r="BQ4267" s="7"/>
      <c r="BU4267" s="7"/>
      <c r="BV4267" s="7"/>
      <c r="BW4267" s="7"/>
      <c r="CD4267" s="7"/>
      <c r="CE4267" s="7"/>
      <c r="CF4267" s="7"/>
      <c r="CJ4267" s="7"/>
      <c r="CK4267" s="7"/>
      <c r="CL4267" s="7"/>
    </row>
    <row r="4268" spans="1:90">
      <c r="A4268" s="11"/>
      <c r="B4268" s="373"/>
      <c r="C4268" s="373"/>
      <c r="D4268" s="373"/>
      <c r="E4268" s="13"/>
      <c r="F4268" s="11"/>
      <c r="G4268" s="25"/>
      <c r="H4268" s="31"/>
      <c r="I4268" s="30"/>
      <c r="M4268" s="25"/>
      <c r="N4268" s="31"/>
      <c r="O4268" s="30"/>
      <c r="V4268" s="12"/>
      <c r="W4268" s="12"/>
      <c r="X4268" s="14"/>
      <c r="AB4268" s="25"/>
      <c r="AC4268" s="12"/>
      <c r="AD4268" s="12"/>
      <c r="AK4268" s="12"/>
      <c r="AL4268" s="30"/>
      <c r="AM4268" s="32"/>
      <c r="AQ4268" s="12"/>
      <c r="AR4268" s="12"/>
      <c r="AS4268" s="12"/>
      <c r="AZ4268" s="49"/>
      <c r="BA4268" s="30"/>
      <c r="BB4268" s="12"/>
      <c r="BF4268" s="12"/>
      <c r="BG4268" s="12"/>
      <c r="BH4268" s="12"/>
      <c r="BO4268" s="7"/>
      <c r="BP4268" s="7"/>
      <c r="BQ4268" s="7"/>
      <c r="BU4268" s="7"/>
      <c r="BV4268" s="7"/>
      <c r="BW4268" s="7"/>
      <c r="CD4268" s="7"/>
      <c r="CE4268" s="7"/>
      <c r="CF4268" s="7"/>
      <c r="CJ4268" s="7"/>
      <c r="CK4268" s="7"/>
      <c r="CL4268" s="7"/>
    </row>
    <row r="4269" spans="1:90">
      <c r="A4269" s="11"/>
      <c r="B4269" s="373"/>
      <c r="C4269" s="373"/>
      <c r="D4269" s="373"/>
      <c r="E4269" s="13"/>
      <c r="F4269" s="11"/>
      <c r="G4269" s="25"/>
      <c r="H4269" s="31"/>
      <c r="I4269" s="30"/>
      <c r="M4269" s="25"/>
      <c r="N4269" s="31"/>
      <c r="O4269" s="30"/>
      <c r="V4269" s="12"/>
      <c r="W4269" s="12"/>
      <c r="X4269" s="14"/>
      <c r="AB4269" s="25"/>
      <c r="AC4269" s="12"/>
      <c r="AD4269" s="12"/>
      <c r="AK4269" s="12"/>
      <c r="AL4269" s="30"/>
      <c r="AM4269" s="32"/>
      <c r="AQ4269" s="12"/>
      <c r="AR4269" s="12"/>
      <c r="AS4269" s="12"/>
      <c r="AZ4269" s="49"/>
      <c r="BA4269" s="30"/>
      <c r="BB4269" s="12"/>
      <c r="BF4269" s="12"/>
      <c r="BG4269" s="12"/>
      <c r="BH4269" s="12"/>
      <c r="BO4269" s="7"/>
      <c r="BP4269" s="7"/>
      <c r="BQ4269" s="7"/>
      <c r="BU4269" s="7"/>
      <c r="BV4269" s="7"/>
      <c r="BW4269" s="7"/>
      <c r="CD4269" s="7"/>
      <c r="CE4269" s="7"/>
      <c r="CF4269" s="7"/>
      <c r="CJ4269" s="7"/>
      <c r="CK4269" s="7"/>
      <c r="CL4269" s="7"/>
    </row>
    <row r="4270" spans="1:90">
      <c r="A4270" s="11"/>
      <c r="B4270" s="373"/>
      <c r="C4270" s="373"/>
      <c r="D4270" s="373"/>
      <c r="E4270" s="13"/>
      <c r="F4270" s="11"/>
      <c r="G4270" s="25"/>
      <c r="H4270" s="31"/>
      <c r="I4270" s="30"/>
      <c r="M4270" s="25"/>
      <c r="N4270" s="31"/>
      <c r="O4270" s="30"/>
      <c r="V4270" s="12"/>
      <c r="W4270" s="12"/>
      <c r="X4270" s="14"/>
      <c r="AB4270" s="25"/>
      <c r="AC4270" s="12"/>
      <c r="AD4270" s="12"/>
      <c r="AK4270" s="12"/>
      <c r="AL4270" s="30"/>
      <c r="AM4270" s="32"/>
      <c r="AQ4270" s="12"/>
      <c r="AR4270" s="12"/>
      <c r="AS4270" s="12"/>
      <c r="AZ4270" s="49"/>
      <c r="BA4270" s="30"/>
      <c r="BB4270" s="12"/>
      <c r="BF4270" s="12"/>
      <c r="BG4270" s="12"/>
      <c r="BH4270" s="12"/>
      <c r="BO4270" s="7"/>
      <c r="BP4270" s="7"/>
      <c r="BQ4270" s="7"/>
      <c r="BU4270" s="7"/>
      <c r="BV4270" s="7"/>
      <c r="BW4270" s="7"/>
      <c r="CD4270" s="7"/>
      <c r="CE4270" s="7"/>
      <c r="CF4270" s="7"/>
      <c r="CJ4270" s="7"/>
      <c r="CK4270" s="7"/>
      <c r="CL4270" s="7"/>
    </row>
    <row r="4271" spans="1:90">
      <c r="A4271" s="11"/>
      <c r="B4271" s="373"/>
      <c r="C4271" s="373"/>
      <c r="D4271" s="373"/>
      <c r="E4271" s="13"/>
      <c r="F4271" s="11"/>
      <c r="G4271" s="25"/>
      <c r="H4271" s="31"/>
      <c r="I4271" s="30"/>
      <c r="M4271" s="25"/>
      <c r="N4271" s="31"/>
      <c r="O4271" s="30"/>
      <c r="V4271" s="12"/>
      <c r="W4271" s="12"/>
      <c r="X4271" s="14"/>
      <c r="AB4271" s="25"/>
      <c r="AC4271" s="12"/>
      <c r="AD4271" s="12"/>
      <c r="AK4271" s="12"/>
      <c r="AL4271" s="30"/>
      <c r="AM4271" s="32"/>
      <c r="AQ4271" s="12"/>
      <c r="AR4271" s="12"/>
      <c r="AS4271" s="12"/>
      <c r="AZ4271" s="49"/>
      <c r="BA4271" s="30"/>
      <c r="BB4271" s="12"/>
      <c r="BF4271" s="12"/>
      <c r="BG4271" s="12"/>
      <c r="BH4271" s="12"/>
      <c r="BO4271" s="7"/>
      <c r="BP4271" s="7"/>
      <c r="BQ4271" s="7"/>
      <c r="BU4271" s="7"/>
      <c r="BV4271" s="7"/>
      <c r="BW4271" s="7"/>
      <c r="CD4271" s="7"/>
      <c r="CE4271" s="7"/>
      <c r="CF4271" s="7"/>
      <c r="CJ4271" s="7"/>
      <c r="CK4271" s="7"/>
      <c r="CL4271" s="7"/>
    </row>
    <row r="4272" spans="1:90">
      <c r="A4272" s="11"/>
      <c r="B4272" s="373"/>
      <c r="C4272" s="373"/>
      <c r="D4272" s="373"/>
      <c r="E4272" s="13"/>
      <c r="F4272" s="11"/>
      <c r="G4272" s="25"/>
      <c r="H4272" s="31"/>
      <c r="I4272" s="30"/>
      <c r="M4272" s="25"/>
      <c r="N4272" s="31"/>
      <c r="O4272" s="30"/>
      <c r="V4272" s="12"/>
      <c r="W4272" s="12"/>
      <c r="X4272" s="14"/>
      <c r="AB4272" s="25"/>
      <c r="AC4272" s="12"/>
      <c r="AD4272" s="12"/>
      <c r="AK4272" s="12"/>
      <c r="AL4272" s="30"/>
      <c r="AM4272" s="32"/>
      <c r="AQ4272" s="12"/>
      <c r="AR4272" s="12"/>
      <c r="AS4272" s="12"/>
      <c r="AZ4272" s="49"/>
      <c r="BA4272" s="30"/>
      <c r="BB4272" s="12"/>
      <c r="BF4272" s="12"/>
      <c r="BG4272" s="12"/>
      <c r="BH4272" s="12"/>
      <c r="BO4272" s="7"/>
      <c r="BP4272" s="7"/>
      <c r="BQ4272" s="7"/>
      <c r="BU4272" s="7"/>
      <c r="BV4272" s="7"/>
      <c r="BW4272" s="7"/>
      <c r="CD4272" s="7"/>
      <c r="CE4272" s="7"/>
      <c r="CF4272" s="7"/>
      <c r="CJ4272" s="7"/>
      <c r="CK4272" s="7"/>
      <c r="CL4272" s="7"/>
    </row>
    <row r="4273" spans="1:90">
      <c r="A4273" s="11"/>
      <c r="B4273" s="373"/>
      <c r="C4273" s="373"/>
      <c r="D4273" s="373"/>
      <c r="E4273" s="13"/>
      <c r="F4273" s="11"/>
      <c r="G4273" s="25"/>
      <c r="H4273" s="31"/>
      <c r="I4273" s="30"/>
      <c r="M4273" s="25"/>
      <c r="N4273" s="31"/>
      <c r="O4273" s="30"/>
      <c r="V4273" s="12"/>
      <c r="W4273" s="12"/>
      <c r="X4273" s="14"/>
      <c r="AB4273" s="25"/>
      <c r="AC4273" s="12"/>
      <c r="AD4273" s="12"/>
      <c r="AK4273" s="12"/>
      <c r="AL4273" s="30"/>
      <c r="AM4273" s="32"/>
      <c r="AQ4273" s="12"/>
      <c r="AR4273" s="12"/>
      <c r="AS4273" s="12"/>
      <c r="AZ4273" s="49"/>
      <c r="BA4273" s="30"/>
      <c r="BB4273" s="12"/>
      <c r="BF4273" s="12"/>
      <c r="BG4273" s="12"/>
      <c r="BH4273" s="12"/>
      <c r="BO4273" s="7"/>
      <c r="BP4273" s="7"/>
      <c r="BQ4273" s="7"/>
      <c r="BU4273" s="7"/>
      <c r="BV4273" s="7"/>
      <c r="BW4273" s="7"/>
      <c r="CD4273" s="7"/>
      <c r="CE4273" s="7"/>
      <c r="CF4273" s="7"/>
      <c r="CJ4273" s="7"/>
      <c r="CK4273" s="7"/>
      <c r="CL4273" s="7"/>
    </row>
    <row r="4274" spans="1:90">
      <c r="A4274" s="11"/>
      <c r="B4274" s="373"/>
      <c r="C4274" s="373"/>
      <c r="D4274" s="373"/>
      <c r="E4274" s="13"/>
      <c r="F4274" s="11"/>
      <c r="G4274" s="25"/>
      <c r="H4274" s="31"/>
      <c r="I4274" s="30"/>
      <c r="M4274" s="25"/>
      <c r="N4274" s="31"/>
      <c r="O4274" s="30"/>
      <c r="V4274" s="12"/>
      <c r="W4274" s="12"/>
      <c r="X4274" s="14"/>
      <c r="AB4274" s="25"/>
      <c r="AC4274" s="12"/>
      <c r="AD4274" s="12"/>
      <c r="AK4274" s="12"/>
      <c r="AL4274" s="30"/>
      <c r="AM4274" s="32"/>
      <c r="AQ4274" s="12"/>
      <c r="AR4274" s="12"/>
      <c r="AS4274" s="12"/>
      <c r="AZ4274" s="49"/>
      <c r="BA4274" s="30"/>
      <c r="BB4274" s="12"/>
      <c r="BF4274" s="12"/>
      <c r="BG4274" s="12"/>
      <c r="BH4274" s="12"/>
      <c r="BO4274" s="7"/>
      <c r="BP4274" s="7"/>
      <c r="BQ4274" s="7"/>
      <c r="BU4274" s="7"/>
      <c r="BV4274" s="7"/>
      <c r="BW4274" s="7"/>
      <c r="CD4274" s="7"/>
      <c r="CE4274" s="7"/>
      <c r="CF4274" s="7"/>
      <c r="CJ4274" s="7"/>
      <c r="CK4274" s="7"/>
      <c r="CL4274" s="7"/>
    </row>
    <row r="4275" spans="1:90">
      <c r="A4275" s="11"/>
      <c r="B4275" s="373"/>
      <c r="C4275" s="373"/>
      <c r="D4275" s="373"/>
      <c r="E4275" s="13"/>
      <c r="F4275" s="11"/>
      <c r="G4275" s="25"/>
      <c r="H4275" s="31"/>
      <c r="I4275" s="30"/>
      <c r="M4275" s="25"/>
      <c r="N4275" s="31"/>
      <c r="O4275" s="30"/>
      <c r="V4275" s="12"/>
      <c r="W4275" s="12"/>
      <c r="X4275" s="14"/>
      <c r="AB4275" s="25"/>
      <c r="AC4275" s="12"/>
      <c r="AD4275" s="12"/>
      <c r="AK4275" s="12"/>
      <c r="AL4275" s="30"/>
      <c r="AM4275" s="32"/>
      <c r="AQ4275" s="12"/>
      <c r="AR4275" s="12"/>
      <c r="AS4275" s="12"/>
      <c r="AZ4275" s="49"/>
      <c r="BA4275" s="30"/>
      <c r="BB4275" s="12"/>
      <c r="BF4275" s="12"/>
      <c r="BG4275" s="12"/>
      <c r="BH4275" s="12"/>
      <c r="BO4275" s="7"/>
      <c r="BP4275" s="7"/>
      <c r="BQ4275" s="7"/>
      <c r="BU4275" s="7"/>
      <c r="BV4275" s="7"/>
      <c r="BW4275" s="7"/>
      <c r="CD4275" s="7"/>
      <c r="CE4275" s="7"/>
      <c r="CF4275" s="7"/>
      <c r="CJ4275" s="7"/>
      <c r="CK4275" s="7"/>
      <c r="CL4275" s="7"/>
    </row>
    <row r="4276" spans="1:90">
      <c r="A4276" s="11"/>
      <c r="B4276" s="373"/>
      <c r="C4276" s="373"/>
      <c r="D4276" s="373"/>
      <c r="E4276" s="13"/>
      <c r="F4276" s="11"/>
      <c r="G4276" s="25"/>
      <c r="H4276" s="31"/>
      <c r="I4276" s="30"/>
      <c r="M4276" s="25"/>
      <c r="N4276" s="31"/>
      <c r="O4276" s="30"/>
      <c r="V4276" s="12"/>
      <c r="W4276" s="12"/>
      <c r="X4276" s="14"/>
      <c r="AB4276" s="25"/>
      <c r="AC4276" s="12"/>
      <c r="AD4276" s="12"/>
      <c r="AK4276" s="12"/>
      <c r="AL4276" s="30"/>
      <c r="AM4276" s="32"/>
      <c r="AQ4276" s="12"/>
      <c r="AR4276" s="12"/>
      <c r="AS4276" s="12"/>
      <c r="AZ4276" s="49"/>
      <c r="BA4276" s="30"/>
      <c r="BB4276" s="12"/>
      <c r="BF4276" s="12"/>
      <c r="BG4276" s="12"/>
      <c r="BH4276" s="12"/>
      <c r="BO4276" s="7"/>
      <c r="BP4276" s="7"/>
      <c r="BQ4276" s="7"/>
      <c r="BU4276" s="7"/>
      <c r="BV4276" s="7"/>
      <c r="BW4276" s="7"/>
      <c r="CD4276" s="7"/>
      <c r="CE4276" s="7"/>
      <c r="CF4276" s="7"/>
      <c r="CJ4276" s="7"/>
      <c r="CK4276" s="7"/>
      <c r="CL4276" s="7"/>
    </row>
    <row r="4277" spans="1:90">
      <c r="A4277" s="11"/>
      <c r="B4277" s="373"/>
      <c r="C4277" s="373"/>
      <c r="D4277" s="373"/>
      <c r="E4277" s="13"/>
      <c r="F4277" s="11"/>
      <c r="G4277" s="25"/>
      <c r="H4277" s="31"/>
      <c r="I4277" s="30"/>
      <c r="M4277" s="25"/>
      <c r="N4277" s="31"/>
      <c r="O4277" s="30"/>
      <c r="V4277" s="12"/>
      <c r="W4277" s="12"/>
      <c r="X4277" s="14"/>
      <c r="AB4277" s="25"/>
      <c r="AC4277" s="12"/>
      <c r="AD4277" s="12"/>
      <c r="AK4277" s="12"/>
      <c r="AL4277" s="30"/>
      <c r="AM4277" s="32"/>
      <c r="AQ4277" s="12"/>
      <c r="AR4277" s="12"/>
      <c r="AS4277" s="12"/>
      <c r="AZ4277" s="49"/>
      <c r="BA4277" s="30"/>
      <c r="BB4277" s="12"/>
      <c r="BF4277" s="12"/>
      <c r="BG4277" s="12"/>
      <c r="BH4277" s="12"/>
      <c r="BO4277" s="7"/>
      <c r="BP4277" s="7"/>
      <c r="BQ4277" s="7"/>
      <c r="BU4277" s="7"/>
      <c r="BV4277" s="7"/>
      <c r="BW4277" s="7"/>
      <c r="CD4277" s="7"/>
      <c r="CE4277" s="7"/>
      <c r="CF4277" s="7"/>
      <c r="CJ4277" s="7"/>
      <c r="CK4277" s="7"/>
      <c r="CL4277" s="7"/>
    </row>
    <row r="4278" spans="1:90">
      <c r="A4278" s="11"/>
      <c r="B4278" s="373"/>
      <c r="C4278" s="373"/>
      <c r="D4278" s="373"/>
      <c r="E4278" s="13"/>
      <c r="F4278" s="11"/>
      <c r="G4278" s="25"/>
      <c r="H4278" s="31"/>
      <c r="I4278" s="30"/>
      <c r="M4278" s="25"/>
      <c r="N4278" s="31"/>
      <c r="O4278" s="30"/>
      <c r="V4278" s="12"/>
      <c r="W4278" s="12"/>
      <c r="X4278" s="14"/>
      <c r="AB4278" s="25"/>
      <c r="AC4278" s="12"/>
      <c r="AD4278" s="12"/>
      <c r="AK4278" s="12"/>
      <c r="AL4278" s="30"/>
      <c r="AM4278" s="32"/>
      <c r="AQ4278" s="12"/>
      <c r="AR4278" s="12"/>
      <c r="AS4278" s="12"/>
      <c r="AZ4278" s="49"/>
      <c r="BA4278" s="30"/>
      <c r="BB4278" s="12"/>
      <c r="BF4278" s="12"/>
      <c r="BG4278" s="12"/>
      <c r="BH4278" s="12"/>
      <c r="BO4278" s="7"/>
      <c r="BP4278" s="7"/>
      <c r="BQ4278" s="7"/>
      <c r="BU4278" s="7"/>
      <c r="BV4278" s="7"/>
      <c r="BW4278" s="7"/>
      <c r="CD4278" s="7"/>
      <c r="CE4278" s="7"/>
      <c r="CF4278" s="7"/>
      <c r="CJ4278" s="7"/>
      <c r="CK4278" s="7"/>
      <c r="CL4278" s="7"/>
    </row>
    <row r="4279" spans="1:90">
      <c r="A4279" s="11"/>
      <c r="B4279" s="373"/>
      <c r="C4279" s="373"/>
      <c r="D4279" s="373"/>
      <c r="E4279" s="13"/>
      <c r="F4279" s="11"/>
      <c r="G4279" s="25"/>
      <c r="H4279" s="31"/>
      <c r="I4279" s="30"/>
      <c r="M4279" s="25"/>
      <c r="N4279" s="31"/>
      <c r="O4279" s="30"/>
      <c r="V4279" s="12"/>
      <c r="W4279" s="12"/>
      <c r="X4279" s="14"/>
      <c r="AB4279" s="25"/>
      <c r="AC4279" s="12"/>
      <c r="AD4279" s="12"/>
      <c r="AK4279" s="12"/>
      <c r="AL4279" s="30"/>
      <c r="AM4279" s="32"/>
      <c r="AQ4279" s="12"/>
      <c r="AR4279" s="12"/>
      <c r="AS4279" s="12"/>
      <c r="AZ4279" s="49"/>
      <c r="BA4279" s="30"/>
      <c r="BB4279" s="12"/>
      <c r="BF4279" s="12"/>
      <c r="BG4279" s="12"/>
      <c r="BH4279" s="12"/>
      <c r="BO4279" s="7"/>
      <c r="BP4279" s="7"/>
      <c r="BQ4279" s="7"/>
      <c r="BU4279" s="7"/>
      <c r="BV4279" s="7"/>
      <c r="BW4279" s="7"/>
      <c r="CD4279" s="7"/>
      <c r="CE4279" s="7"/>
      <c r="CF4279" s="7"/>
      <c r="CJ4279" s="7"/>
      <c r="CK4279" s="7"/>
      <c r="CL4279" s="7"/>
    </row>
    <row r="4280" spans="1:90">
      <c r="A4280" s="11"/>
      <c r="B4280" s="373"/>
      <c r="C4280" s="373"/>
      <c r="D4280" s="373"/>
      <c r="E4280" s="13"/>
      <c r="F4280" s="11"/>
      <c r="G4280" s="25"/>
      <c r="H4280" s="31"/>
      <c r="I4280" s="30"/>
      <c r="M4280" s="25"/>
      <c r="N4280" s="31"/>
      <c r="O4280" s="30"/>
      <c r="V4280" s="12"/>
      <c r="W4280" s="12"/>
      <c r="X4280" s="14"/>
      <c r="AB4280" s="25"/>
      <c r="AC4280" s="12"/>
      <c r="AD4280" s="12"/>
      <c r="AK4280" s="12"/>
      <c r="AL4280" s="30"/>
      <c r="AM4280" s="32"/>
      <c r="AQ4280" s="12"/>
      <c r="AR4280" s="12"/>
      <c r="AS4280" s="12"/>
      <c r="AZ4280" s="49"/>
      <c r="BA4280" s="30"/>
      <c r="BB4280" s="12"/>
      <c r="BF4280" s="12"/>
      <c r="BG4280" s="12"/>
      <c r="BH4280" s="12"/>
      <c r="BO4280" s="7"/>
      <c r="BP4280" s="7"/>
      <c r="BQ4280" s="7"/>
      <c r="BU4280" s="7"/>
      <c r="BV4280" s="7"/>
      <c r="BW4280" s="7"/>
      <c r="CD4280" s="7"/>
      <c r="CE4280" s="7"/>
      <c r="CF4280" s="7"/>
      <c r="CJ4280" s="7"/>
      <c r="CK4280" s="7"/>
      <c r="CL4280" s="7"/>
    </row>
    <row r="4281" spans="1:90">
      <c r="A4281" s="11"/>
      <c r="B4281" s="373"/>
      <c r="C4281" s="373"/>
      <c r="D4281" s="373"/>
      <c r="E4281" s="13"/>
      <c r="F4281" s="11"/>
      <c r="G4281" s="25"/>
      <c r="H4281" s="31"/>
      <c r="I4281" s="30"/>
      <c r="M4281" s="25"/>
      <c r="N4281" s="31"/>
      <c r="O4281" s="30"/>
      <c r="V4281" s="12"/>
      <c r="W4281" s="12"/>
      <c r="X4281" s="14"/>
      <c r="AB4281" s="25"/>
      <c r="AC4281" s="12"/>
      <c r="AD4281" s="12"/>
      <c r="AK4281" s="12"/>
      <c r="AL4281" s="30"/>
      <c r="AM4281" s="32"/>
      <c r="AQ4281" s="12"/>
      <c r="AR4281" s="12"/>
      <c r="AS4281" s="12"/>
      <c r="AZ4281" s="49"/>
      <c r="BA4281" s="30"/>
      <c r="BB4281" s="12"/>
      <c r="BF4281" s="12"/>
      <c r="BG4281" s="12"/>
      <c r="BH4281" s="12"/>
      <c r="BO4281" s="7"/>
      <c r="BP4281" s="7"/>
      <c r="BQ4281" s="7"/>
      <c r="BU4281" s="7"/>
      <c r="BV4281" s="7"/>
      <c r="BW4281" s="7"/>
      <c r="CD4281" s="7"/>
      <c r="CE4281" s="7"/>
      <c r="CF4281" s="7"/>
      <c r="CJ4281" s="7"/>
      <c r="CK4281" s="7"/>
      <c r="CL4281" s="7"/>
    </row>
    <row r="4282" spans="1:90">
      <c r="A4282" s="11"/>
      <c r="B4282" s="373"/>
      <c r="C4282" s="373"/>
      <c r="D4282" s="373"/>
      <c r="E4282" s="13"/>
      <c r="F4282" s="11"/>
      <c r="G4282" s="25"/>
      <c r="H4282" s="31"/>
      <c r="I4282" s="30"/>
      <c r="M4282" s="25"/>
      <c r="N4282" s="31"/>
      <c r="O4282" s="30"/>
      <c r="V4282" s="12"/>
      <c r="W4282" s="12"/>
      <c r="X4282" s="14"/>
      <c r="AB4282" s="25"/>
      <c r="AC4282" s="12"/>
      <c r="AD4282" s="12"/>
      <c r="AK4282" s="12"/>
      <c r="AL4282" s="30"/>
      <c r="AM4282" s="32"/>
      <c r="AQ4282" s="12"/>
      <c r="AR4282" s="12"/>
      <c r="AS4282" s="12"/>
      <c r="AZ4282" s="49"/>
      <c r="BA4282" s="30"/>
      <c r="BB4282" s="12"/>
      <c r="BF4282" s="12"/>
      <c r="BG4282" s="12"/>
      <c r="BH4282" s="12"/>
      <c r="BO4282" s="7"/>
      <c r="BP4282" s="7"/>
      <c r="BQ4282" s="7"/>
      <c r="BU4282" s="7"/>
      <c r="BV4282" s="7"/>
      <c r="BW4282" s="7"/>
      <c r="CD4282" s="7"/>
      <c r="CE4282" s="7"/>
      <c r="CF4282" s="7"/>
      <c r="CJ4282" s="7"/>
      <c r="CK4282" s="7"/>
      <c r="CL4282" s="7"/>
    </row>
    <row r="4283" spans="1:90">
      <c r="A4283" s="11"/>
      <c r="B4283" s="373"/>
      <c r="C4283" s="373"/>
      <c r="D4283" s="373"/>
      <c r="E4283" s="13"/>
      <c r="F4283" s="11"/>
      <c r="G4283" s="25"/>
      <c r="H4283" s="31"/>
      <c r="I4283" s="30"/>
      <c r="M4283" s="25"/>
      <c r="N4283" s="31"/>
      <c r="O4283" s="30"/>
      <c r="V4283" s="12"/>
      <c r="W4283" s="12"/>
      <c r="X4283" s="14"/>
      <c r="AB4283" s="25"/>
      <c r="AC4283" s="12"/>
      <c r="AD4283" s="12"/>
      <c r="AK4283" s="12"/>
      <c r="AL4283" s="30"/>
      <c r="AM4283" s="32"/>
      <c r="AQ4283" s="12"/>
      <c r="AR4283" s="12"/>
      <c r="AS4283" s="12"/>
      <c r="AZ4283" s="49"/>
      <c r="BA4283" s="30"/>
      <c r="BB4283" s="12"/>
      <c r="BF4283" s="12"/>
      <c r="BG4283" s="12"/>
      <c r="BH4283" s="12"/>
      <c r="BO4283" s="7"/>
      <c r="BP4283" s="7"/>
      <c r="BQ4283" s="7"/>
      <c r="BU4283" s="7"/>
      <c r="BV4283" s="7"/>
      <c r="BW4283" s="7"/>
      <c r="CD4283" s="7"/>
      <c r="CE4283" s="7"/>
      <c r="CF4283" s="7"/>
      <c r="CJ4283" s="7"/>
      <c r="CK4283" s="7"/>
      <c r="CL4283" s="7"/>
    </row>
    <row r="4284" spans="1:90">
      <c r="A4284" s="11"/>
      <c r="B4284" s="373"/>
      <c r="C4284" s="373"/>
      <c r="D4284" s="373"/>
      <c r="E4284" s="13"/>
      <c r="F4284" s="11"/>
      <c r="G4284" s="25"/>
      <c r="H4284" s="31"/>
      <c r="I4284" s="30"/>
      <c r="M4284" s="25"/>
      <c r="N4284" s="31"/>
      <c r="O4284" s="30"/>
      <c r="V4284" s="12"/>
      <c r="W4284" s="12"/>
      <c r="X4284" s="14"/>
      <c r="AB4284" s="25"/>
      <c r="AC4284" s="12"/>
      <c r="AD4284" s="12"/>
      <c r="AK4284" s="12"/>
      <c r="AL4284" s="30"/>
      <c r="AM4284" s="32"/>
      <c r="AQ4284" s="12"/>
      <c r="AR4284" s="12"/>
      <c r="AS4284" s="12"/>
      <c r="AZ4284" s="49"/>
      <c r="BA4284" s="30"/>
      <c r="BB4284" s="12"/>
      <c r="BF4284" s="12"/>
      <c r="BG4284" s="12"/>
      <c r="BH4284" s="12"/>
      <c r="BO4284" s="7"/>
      <c r="BP4284" s="7"/>
      <c r="BQ4284" s="7"/>
      <c r="BU4284" s="7"/>
      <c r="BV4284" s="7"/>
      <c r="BW4284" s="7"/>
      <c r="CD4284" s="7"/>
      <c r="CE4284" s="7"/>
      <c r="CF4284" s="7"/>
      <c r="CJ4284" s="7"/>
      <c r="CK4284" s="7"/>
      <c r="CL4284" s="7"/>
    </row>
    <row r="4285" spans="1:90">
      <c r="A4285" s="11"/>
      <c r="B4285" s="373"/>
      <c r="C4285" s="373"/>
      <c r="D4285" s="373"/>
      <c r="E4285" s="13"/>
      <c r="F4285" s="11"/>
      <c r="G4285" s="25"/>
      <c r="H4285" s="31"/>
      <c r="I4285" s="30"/>
      <c r="M4285" s="25"/>
      <c r="N4285" s="31"/>
      <c r="O4285" s="30"/>
      <c r="V4285" s="12"/>
      <c r="W4285" s="12"/>
      <c r="X4285" s="14"/>
      <c r="AB4285" s="25"/>
      <c r="AC4285" s="12"/>
      <c r="AD4285" s="12"/>
      <c r="AK4285" s="12"/>
      <c r="AL4285" s="30"/>
      <c r="AM4285" s="32"/>
      <c r="AQ4285" s="12"/>
      <c r="AR4285" s="12"/>
      <c r="AS4285" s="12"/>
      <c r="AZ4285" s="49"/>
      <c r="BA4285" s="30"/>
      <c r="BB4285" s="12"/>
      <c r="BF4285" s="12"/>
      <c r="BG4285" s="12"/>
      <c r="BH4285" s="12"/>
      <c r="BO4285" s="7"/>
      <c r="BP4285" s="7"/>
      <c r="BQ4285" s="7"/>
      <c r="BU4285" s="7"/>
      <c r="BV4285" s="7"/>
      <c r="BW4285" s="7"/>
      <c r="CD4285" s="7"/>
      <c r="CE4285" s="7"/>
      <c r="CF4285" s="7"/>
      <c r="CJ4285" s="7"/>
      <c r="CK4285" s="7"/>
      <c r="CL4285" s="7"/>
    </row>
    <row r="4286" spans="1:90">
      <c r="A4286" s="11"/>
      <c r="B4286" s="373"/>
      <c r="C4286" s="373"/>
      <c r="D4286" s="373"/>
      <c r="E4286" s="13"/>
      <c r="F4286" s="11"/>
      <c r="G4286" s="25"/>
      <c r="H4286" s="31"/>
      <c r="I4286" s="30"/>
      <c r="M4286" s="25"/>
      <c r="N4286" s="31"/>
      <c r="O4286" s="30"/>
      <c r="V4286" s="12"/>
      <c r="W4286" s="12"/>
      <c r="X4286" s="14"/>
      <c r="AB4286" s="25"/>
      <c r="AC4286" s="12"/>
      <c r="AD4286" s="12"/>
      <c r="AK4286" s="12"/>
      <c r="AL4286" s="30"/>
      <c r="AM4286" s="32"/>
      <c r="AQ4286" s="12"/>
      <c r="AR4286" s="12"/>
      <c r="AS4286" s="12"/>
      <c r="AZ4286" s="49"/>
      <c r="BA4286" s="30"/>
      <c r="BB4286" s="12"/>
      <c r="BF4286" s="12"/>
      <c r="BG4286" s="12"/>
      <c r="BH4286" s="12"/>
      <c r="BO4286" s="7"/>
      <c r="BP4286" s="7"/>
      <c r="BQ4286" s="7"/>
      <c r="BU4286" s="7"/>
      <c r="BV4286" s="7"/>
      <c r="BW4286" s="7"/>
      <c r="CD4286" s="7"/>
      <c r="CE4286" s="7"/>
      <c r="CF4286" s="7"/>
      <c r="CJ4286" s="7"/>
      <c r="CK4286" s="7"/>
      <c r="CL4286" s="7"/>
    </row>
    <row r="4287" spans="1:90">
      <c r="A4287" s="11"/>
      <c r="B4287" s="373"/>
      <c r="C4287" s="373"/>
      <c r="D4287" s="373"/>
      <c r="E4287" s="13"/>
      <c r="F4287" s="11"/>
      <c r="G4287" s="25"/>
      <c r="H4287" s="31"/>
      <c r="I4287" s="30"/>
      <c r="M4287" s="25"/>
      <c r="N4287" s="31"/>
      <c r="O4287" s="30"/>
      <c r="V4287" s="12"/>
      <c r="W4287" s="12"/>
      <c r="X4287" s="14"/>
      <c r="AB4287" s="25"/>
      <c r="AC4287" s="12"/>
      <c r="AD4287" s="12"/>
      <c r="AK4287" s="12"/>
      <c r="AL4287" s="30"/>
      <c r="AM4287" s="32"/>
      <c r="AQ4287" s="12"/>
      <c r="AR4287" s="12"/>
      <c r="AS4287" s="12"/>
      <c r="AZ4287" s="49"/>
      <c r="BA4287" s="30"/>
      <c r="BB4287" s="12"/>
      <c r="BF4287" s="12"/>
      <c r="BG4287" s="12"/>
      <c r="BH4287" s="12"/>
      <c r="BO4287" s="7"/>
      <c r="BP4287" s="7"/>
      <c r="BQ4287" s="7"/>
      <c r="BU4287" s="7"/>
      <c r="BV4287" s="7"/>
      <c r="BW4287" s="7"/>
      <c r="CD4287" s="7"/>
      <c r="CE4287" s="7"/>
      <c r="CF4287" s="7"/>
      <c r="CJ4287" s="7"/>
      <c r="CK4287" s="7"/>
      <c r="CL4287" s="7"/>
    </row>
    <row r="4288" spans="1:90">
      <c r="A4288" s="11"/>
      <c r="B4288" s="373"/>
      <c r="C4288" s="373"/>
      <c r="D4288" s="373"/>
      <c r="E4288" s="13"/>
      <c r="F4288" s="11"/>
      <c r="G4288" s="25"/>
      <c r="H4288" s="31"/>
      <c r="I4288" s="30"/>
      <c r="M4288" s="25"/>
      <c r="N4288" s="31"/>
      <c r="O4288" s="30"/>
      <c r="V4288" s="12"/>
      <c r="W4288" s="12"/>
      <c r="X4288" s="14"/>
      <c r="AB4288" s="25"/>
      <c r="AC4288" s="12"/>
      <c r="AD4288" s="12"/>
      <c r="AK4288" s="12"/>
      <c r="AL4288" s="30"/>
      <c r="AM4288" s="32"/>
      <c r="AQ4288" s="12"/>
      <c r="AR4288" s="12"/>
      <c r="AS4288" s="12"/>
      <c r="AZ4288" s="49"/>
      <c r="BA4288" s="30"/>
      <c r="BB4288" s="12"/>
      <c r="BF4288" s="12"/>
      <c r="BG4288" s="12"/>
      <c r="BH4288" s="12"/>
      <c r="BO4288" s="7"/>
      <c r="BP4288" s="7"/>
      <c r="BQ4288" s="7"/>
      <c r="BU4288" s="7"/>
      <c r="BV4288" s="7"/>
      <c r="BW4288" s="7"/>
      <c r="CD4288" s="7"/>
      <c r="CE4288" s="7"/>
      <c r="CF4288" s="7"/>
      <c r="CJ4288" s="7"/>
      <c r="CK4288" s="7"/>
      <c r="CL4288" s="7"/>
    </row>
    <row r="4289" spans="1:90">
      <c r="A4289" s="11"/>
      <c r="B4289" s="373"/>
      <c r="C4289" s="373"/>
      <c r="D4289" s="373"/>
      <c r="E4289" s="13"/>
      <c r="F4289" s="11"/>
      <c r="G4289" s="25"/>
      <c r="H4289" s="31"/>
      <c r="I4289" s="30"/>
      <c r="M4289" s="25"/>
      <c r="N4289" s="31"/>
      <c r="O4289" s="30"/>
      <c r="V4289" s="12"/>
      <c r="W4289" s="12"/>
      <c r="X4289" s="14"/>
      <c r="AB4289" s="25"/>
      <c r="AC4289" s="12"/>
      <c r="AD4289" s="12"/>
      <c r="AK4289" s="12"/>
      <c r="AL4289" s="30"/>
      <c r="AM4289" s="32"/>
      <c r="AQ4289" s="12"/>
      <c r="AR4289" s="12"/>
      <c r="AS4289" s="12"/>
      <c r="AZ4289" s="49"/>
      <c r="BA4289" s="30"/>
      <c r="BB4289" s="12"/>
      <c r="BF4289" s="12"/>
      <c r="BG4289" s="12"/>
      <c r="BH4289" s="12"/>
      <c r="BO4289" s="7"/>
      <c r="BP4289" s="7"/>
      <c r="BQ4289" s="7"/>
      <c r="BU4289" s="7"/>
      <c r="BV4289" s="7"/>
      <c r="BW4289" s="7"/>
      <c r="CD4289" s="7"/>
      <c r="CE4289" s="7"/>
      <c r="CF4289" s="7"/>
      <c r="CJ4289" s="7"/>
      <c r="CK4289" s="7"/>
      <c r="CL4289" s="7"/>
    </row>
    <row r="4290" spans="1:90">
      <c r="A4290" s="11"/>
      <c r="B4290" s="373"/>
      <c r="C4290" s="373"/>
      <c r="D4290" s="373"/>
      <c r="E4290" s="13"/>
      <c r="F4290" s="11"/>
      <c r="G4290" s="25"/>
      <c r="H4290" s="31"/>
      <c r="I4290" s="30"/>
      <c r="M4290" s="25"/>
      <c r="N4290" s="31"/>
      <c r="O4290" s="30"/>
      <c r="V4290" s="12"/>
      <c r="W4290" s="12"/>
      <c r="X4290" s="14"/>
      <c r="AB4290" s="25"/>
      <c r="AC4290" s="12"/>
      <c r="AD4290" s="12"/>
      <c r="AK4290" s="12"/>
      <c r="AL4290" s="30"/>
      <c r="AM4290" s="32"/>
      <c r="AQ4290" s="12"/>
      <c r="AR4290" s="12"/>
      <c r="AS4290" s="12"/>
      <c r="AZ4290" s="49"/>
      <c r="BA4290" s="30"/>
      <c r="BB4290" s="12"/>
      <c r="BF4290" s="12"/>
      <c r="BG4290" s="12"/>
      <c r="BH4290" s="12"/>
      <c r="BO4290" s="7"/>
      <c r="BP4290" s="7"/>
      <c r="BQ4290" s="7"/>
      <c r="BU4290" s="7"/>
      <c r="BV4290" s="7"/>
      <c r="BW4290" s="7"/>
      <c r="CD4290" s="7"/>
      <c r="CE4290" s="7"/>
      <c r="CF4290" s="7"/>
      <c r="CJ4290" s="7"/>
      <c r="CK4290" s="7"/>
      <c r="CL4290" s="7"/>
    </row>
    <row r="4291" spans="1:90">
      <c r="A4291" s="11"/>
      <c r="B4291" s="373"/>
      <c r="C4291" s="373"/>
      <c r="D4291" s="373"/>
      <c r="E4291" s="13"/>
      <c r="F4291" s="11"/>
      <c r="G4291" s="25"/>
      <c r="H4291" s="31"/>
      <c r="I4291" s="30"/>
      <c r="M4291" s="25"/>
      <c r="N4291" s="31"/>
      <c r="O4291" s="30"/>
      <c r="V4291" s="12"/>
      <c r="W4291" s="12"/>
      <c r="X4291" s="14"/>
      <c r="AB4291" s="25"/>
      <c r="AC4291" s="12"/>
      <c r="AD4291" s="12"/>
      <c r="AK4291" s="12"/>
      <c r="AL4291" s="30"/>
      <c r="AM4291" s="32"/>
      <c r="AQ4291" s="12"/>
      <c r="AR4291" s="12"/>
      <c r="AS4291" s="12"/>
      <c r="AZ4291" s="49"/>
      <c r="BA4291" s="30"/>
      <c r="BB4291" s="12"/>
      <c r="BF4291" s="12"/>
      <c r="BG4291" s="12"/>
      <c r="BH4291" s="12"/>
      <c r="BO4291" s="7"/>
      <c r="BP4291" s="7"/>
      <c r="BQ4291" s="7"/>
      <c r="BU4291" s="7"/>
      <c r="BV4291" s="7"/>
      <c r="BW4291" s="7"/>
      <c r="CD4291" s="7"/>
      <c r="CE4291" s="7"/>
      <c r="CF4291" s="7"/>
      <c r="CJ4291" s="7"/>
      <c r="CK4291" s="7"/>
      <c r="CL4291" s="7"/>
    </row>
    <row r="4292" spans="1:90">
      <c r="A4292" s="11"/>
      <c r="B4292" s="373"/>
      <c r="C4292" s="373"/>
      <c r="D4292" s="373"/>
      <c r="E4292" s="13"/>
      <c r="F4292" s="11"/>
      <c r="G4292" s="25"/>
      <c r="H4292" s="31"/>
      <c r="I4292" s="30"/>
      <c r="M4292" s="25"/>
      <c r="N4292" s="31"/>
      <c r="O4292" s="30"/>
      <c r="V4292" s="12"/>
      <c r="W4292" s="12"/>
      <c r="X4292" s="14"/>
      <c r="AB4292" s="25"/>
      <c r="AC4292" s="12"/>
      <c r="AD4292" s="12"/>
      <c r="AK4292" s="12"/>
      <c r="AL4292" s="30"/>
      <c r="AM4292" s="32"/>
      <c r="AQ4292" s="12"/>
      <c r="AR4292" s="12"/>
      <c r="AS4292" s="12"/>
      <c r="AZ4292" s="49"/>
      <c r="BA4292" s="30"/>
      <c r="BB4292" s="12"/>
      <c r="BF4292" s="12"/>
      <c r="BG4292" s="12"/>
      <c r="BH4292" s="12"/>
      <c r="BO4292" s="7"/>
      <c r="BP4292" s="7"/>
      <c r="BQ4292" s="7"/>
      <c r="BU4292" s="7"/>
      <c r="BV4292" s="7"/>
      <c r="BW4292" s="7"/>
      <c r="CD4292" s="7"/>
      <c r="CE4292" s="7"/>
      <c r="CF4292" s="7"/>
      <c r="CJ4292" s="7"/>
      <c r="CK4292" s="7"/>
      <c r="CL4292" s="7"/>
    </row>
    <row r="4293" spans="1:90">
      <c r="A4293" s="11"/>
      <c r="B4293" s="373"/>
      <c r="C4293" s="373"/>
      <c r="D4293" s="373"/>
      <c r="E4293" s="13"/>
      <c r="F4293" s="11"/>
      <c r="G4293" s="25"/>
      <c r="H4293" s="31"/>
      <c r="I4293" s="30"/>
      <c r="M4293" s="25"/>
      <c r="N4293" s="31"/>
      <c r="O4293" s="30"/>
      <c r="V4293" s="12"/>
      <c r="W4293" s="12"/>
      <c r="X4293" s="14"/>
      <c r="AB4293" s="25"/>
      <c r="AC4293" s="12"/>
      <c r="AD4293" s="12"/>
      <c r="AK4293" s="12"/>
      <c r="AL4293" s="30"/>
      <c r="AM4293" s="32"/>
      <c r="AQ4293" s="12"/>
      <c r="AR4293" s="12"/>
      <c r="AS4293" s="12"/>
      <c r="AZ4293" s="49"/>
      <c r="BA4293" s="30"/>
      <c r="BB4293" s="12"/>
      <c r="BF4293" s="12"/>
      <c r="BG4293" s="12"/>
      <c r="BH4293" s="12"/>
      <c r="BO4293" s="7"/>
      <c r="BP4293" s="7"/>
      <c r="BQ4293" s="7"/>
      <c r="BU4293" s="7"/>
      <c r="BV4293" s="7"/>
      <c r="BW4293" s="7"/>
      <c r="CD4293" s="7"/>
      <c r="CE4293" s="7"/>
      <c r="CF4293" s="7"/>
      <c r="CJ4293" s="7"/>
      <c r="CK4293" s="7"/>
      <c r="CL4293" s="7"/>
    </row>
    <row r="4294" spans="1:90">
      <c r="A4294" s="11"/>
      <c r="B4294" s="373"/>
      <c r="C4294" s="373"/>
      <c r="D4294" s="373"/>
      <c r="E4294" s="13"/>
      <c r="F4294" s="11"/>
      <c r="G4294" s="25"/>
      <c r="H4294" s="31"/>
      <c r="I4294" s="30"/>
      <c r="M4294" s="25"/>
      <c r="N4294" s="31"/>
      <c r="O4294" s="30"/>
      <c r="V4294" s="12"/>
      <c r="W4294" s="12"/>
      <c r="X4294" s="14"/>
      <c r="AB4294" s="25"/>
      <c r="AC4294" s="12"/>
      <c r="AD4294" s="12"/>
      <c r="AK4294" s="12"/>
      <c r="AL4294" s="30"/>
      <c r="AM4294" s="32"/>
      <c r="AQ4294" s="12"/>
      <c r="AR4294" s="12"/>
      <c r="AS4294" s="12"/>
      <c r="AZ4294" s="49"/>
      <c r="BA4294" s="30"/>
      <c r="BB4294" s="12"/>
      <c r="BF4294" s="12"/>
      <c r="BG4294" s="12"/>
      <c r="BH4294" s="12"/>
      <c r="BO4294" s="7"/>
      <c r="BP4294" s="7"/>
      <c r="BQ4294" s="7"/>
      <c r="BU4294" s="7"/>
      <c r="BV4294" s="7"/>
      <c r="BW4294" s="7"/>
      <c r="CD4294" s="7"/>
      <c r="CE4294" s="7"/>
      <c r="CF4294" s="7"/>
      <c r="CJ4294" s="7"/>
      <c r="CK4294" s="7"/>
      <c r="CL4294" s="7"/>
    </row>
    <row r="4295" spans="1:90">
      <c r="A4295" s="11"/>
      <c r="B4295" s="373"/>
      <c r="C4295" s="373"/>
      <c r="D4295" s="373"/>
      <c r="E4295" s="13"/>
      <c r="F4295" s="11"/>
      <c r="G4295" s="25"/>
      <c r="H4295" s="31"/>
      <c r="I4295" s="30"/>
      <c r="M4295" s="25"/>
      <c r="N4295" s="31"/>
      <c r="O4295" s="30"/>
      <c r="V4295" s="12"/>
      <c r="W4295" s="12"/>
      <c r="X4295" s="14"/>
      <c r="AB4295" s="25"/>
      <c r="AC4295" s="12"/>
      <c r="AD4295" s="12"/>
      <c r="AK4295" s="12"/>
      <c r="AL4295" s="30"/>
      <c r="AM4295" s="32"/>
      <c r="AQ4295" s="12"/>
      <c r="AR4295" s="12"/>
      <c r="AS4295" s="12"/>
      <c r="AZ4295" s="49"/>
      <c r="BA4295" s="30"/>
      <c r="BB4295" s="12"/>
      <c r="BF4295" s="12"/>
      <c r="BG4295" s="12"/>
      <c r="BH4295" s="12"/>
      <c r="BO4295" s="7"/>
      <c r="BP4295" s="7"/>
      <c r="BQ4295" s="7"/>
      <c r="BU4295" s="7"/>
      <c r="BV4295" s="7"/>
      <c r="BW4295" s="7"/>
      <c r="CD4295" s="7"/>
      <c r="CE4295" s="7"/>
      <c r="CF4295" s="7"/>
      <c r="CJ4295" s="7"/>
      <c r="CK4295" s="7"/>
      <c r="CL4295" s="7"/>
    </row>
    <row r="4296" spans="1:90">
      <c r="A4296" s="11"/>
      <c r="B4296" s="373"/>
      <c r="C4296" s="373"/>
      <c r="D4296" s="373"/>
      <c r="E4296" s="13"/>
      <c r="F4296" s="11"/>
      <c r="G4296" s="25"/>
      <c r="H4296" s="31"/>
      <c r="I4296" s="30"/>
      <c r="M4296" s="25"/>
      <c r="N4296" s="31"/>
      <c r="O4296" s="30"/>
      <c r="V4296" s="12"/>
      <c r="W4296" s="12"/>
      <c r="X4296" s="14"/>
      <c r="AB4296" s="25"/>
      <c r="AC4296" s="12"/>
      <c r="AD4296" s="12"/>
      <c r="AK4296" s="12"/>
      <c r="AL4296" s="30"/>
      <c r="AM4296" s="32"/>
      <c r="AQ4296" s="12"/>
      <c r="AR4296" s="12"/>
      <c r="AS4296" s="12"/>
      <c r="AZ4296" s="49"/>
      <c r="BA4296" s="30"/>
      <c r="BB4296" s="12"/>
      <c r="BF4296" s="12"/>
      <c r="BG4296" s="12"/>
      <c r="BH4296" s="12"/>
      <c r="BO4296" s="7"/>
      <c r="BP4296" s="7"/>
      <c r="BQ4296" s="7"/>
      <c r="BU4296" s="7"/>
      <c r="BV4296" s="7"/>
      <c r="BW4296" s="7"/>
      <c r="CD4296" s="7"/>
      <c r="CE4296" s="7"/>
      <c r="CF4296" s="7"/>
      <c r="CJ4296" s="7"/>
      <c r="CK4296" s="7"/>
      <c r="CL4296" s="7"/>
    </row>
    <row r="4297" spans="1:90">
      <c r="A4297" s="11"/>
      <c r="B4297" s="373"/>
      <c r="C4297" s="373"/>
      <c r="D4297" s="373"/>
      <c r="E4297" s="13"/>
      <c r="F4297" s="11"/>
      <c r="G4297" s="25"/>
      <c r="H4297" s="31"/>
      <c r="I4297" s="30"/>
      <c r="M4297" s="25"/>
      <c r="N4297" s="31"/>
      <c r="O4297" s="30"/>
      <c r="V4297" s="12"/>
      <c r="W4297" s="12"/>
      <c r="X4297" s="14"/>
      <c r="AB4297" s="25"/>
      <c r="AC4297" s="12"/>
      <c r="AD4297" s="12"/>
      <c r="AK4297" s="12"/>
      <c r="AL4297" s="30"/>
      <c r="AM4297" s="32"/>
      <c r="AQ4297" s="12"/>
      <c r="AR4297" s="12"/>
      <c r="AS4297" s="12"/>
      <c r="AZ4297" s="49"/>
      <c r="BA4297" s="30"/>
      <c r="BB4297" s="12"/>
      <c r="BF4297" s="12"/>
      <c r="BG4297" s="12"/>
      <c r="BH4297" s="12"/>
      <c r="BO4297" s="7"/>
      <c r="BP4297" s="7"/>
      <c r="BQ4297" s="7"/>
      <c r="BU4297" s="7"/>
      <c r="BV4297" s="7"/>
      <c r="BW4297" s="7"/>
      <c r="CD4297" s="7"/>
      <c r="CE4297" s="7"/>
      <c r="CF4297" s="7"/>
      <c r="CJ4297" s="7"/>
      <c r="CK4297" s="7"/>
      <c r="CL4297" s="7"/>
    </row>
    <row r="4298" spans="1:90">
      <c r="A4298" s="11"/>
      <c r="B4298" s="373"/>
      <c r="C4298" s="373"/>
      <c r="D4298" s="373"/>
      <c r="E4298" s="13"/>
      <c r="F4298" s="11"/>
      <c r="G4298" s="25"/>
      <c r="H4298" s="31"/>
      <c r="I4298" s="30"/>
      <c r="M4298" s="25"/>
      <c r="N4298" s="31"/>
      <c r="O4298" s="30"/>
      <c r="V4298" s="12"/>
      <c r="W4298" s="12"/>
      <c r="X4298" s="14"/>
      <c r="AB4298" s="25"/>
      <c r="AC4298" s="12"/>
      <c r="AD4298" s="12"/>
      <c r="AK4298" s="12"/>
      <c r="AL4298" s="30"/>
      <c r="AM4298" s="32"/>
      <c r="AQ4298" s="12"/>
      <c r="AR4298" s="12"/>
      <c r="AS4298" s="12"/>
      <c r="AZ4298" s="49"/>
      <c r="BA4298" s="30"/>
      <c r="BB4298" s="12"/>
      <c r="BF4298" s="12"/>
      <c r="BG4298" s="12"/>
      <c r="BH4298" s="12"/>
      <c r="BO4298" s="7"/>
      <c r="BP4298" s="7"/>
      <c r="BQ4298" s="7"/>
      <c r="BU4298" s="7"/>
      <c r="BV4298" s="7"/>
      <c r="BW4298" s="7"/>
      <c r="CD4298" s="7"/>
      <c r="CE4298" s="7"/>
      <c r="CF4298" s="7"/>
      <c r="CJ4298" s="7"/>
      <c r="CK4298" s="7"/>
      <c r="CL4298" s="7"/>
    </row>
    <row r="4299" spans="1:90">
      <c r="A4299" s="11"/>
      <c r="B4299" s="373"/>
      <c r="C4299" s="373"/>
      <c r="D4299" s="373"/>
      <c r="E4299" s="13"/>
      <c r="F4299" s="11"/>
      <c r="G4299" s="25"/>
      <c r="H4299" s="31"/>
      <c r="I4299" s="30"/>
      <c r="M4299" s="25"/>
      <c r="N4299" s="31"/>
      <c r="O4299" s="30"/>
      <c r="V4299" s="12"/>
      <c r="W4299" s="12"/>
      <c r="X4299" s="14"/>
      <c r="AB4299" s="25"/>
      <c r="AC4299" s="12"/>
      <c r="AD4299" s="12"/>
      <c r="AK4299" s="12"/>
      <c r="AL4299" s="30"/>
      <c r="AM4299" s="32"/>
      <c r="AQ4299" s="12"/>
      <c r="AR4299" s="12"/>
      <c r="AS4299" s="12"/>
      <c r="AZ4299" s="49"/>
      <c r="BA4299" s="30"/>
      <c r="BB4299" s="12"/>
      <c r="BF4299" s="12"/>
      <c r="BG4299" s="12"/>
      <c r="BH4299" s="12"/>
      <c r="BO4299" s="7"/>
      <c r="BP4299" s="7"/>
      <c r="BQ4299" s="7"/>
      <c r="BU4299" s="7"/>
      <c r="BV4299" s="7"/>
      <c r="BW4299" s="7"/>
      <c r="CD4299" s="7"/>
      <c r="CE4299" s="7"/>
      <c r="CF4299" s="7"/>
      <c r="CJ4299" s="7"/>
      <c r="CK4299" s="7"/>
      <c r="CL4299" s="7"/>
    </row>
    <row r="4300" spans="1:90">
      <c r="A4300" s="11"/>
      <c r="B4300" s="373"/>
      <c r="C4300" s="373"/>
      <c r="D4300" s="373"/>
      <c r="E4300" s="13"/>
      <c r="F4300" s="11"/>
      <c r="G4300" s="25"/>
      <c r="H4300" s="31"/>
      <c r="I4300" s="30"/>
      <c r="M4300" s="25"/>
      <c r="N4300" s="31"/>
      <c r="O4300" s="30"/>
      <c r="V4300" s="12"/>
      <c r="W4300" s="12"/>
      <c r="X4300" s="14"/>
      <c r="AB4300" s="25"/>
      <c r="AC4300" s="12"/>
      <c r="AD4300" s="12"/>
      <c r="AK4300" s="12"/>
      <c r="AL4300" s="30"/>
      <c r="AM4300" s="32"/>
      <c r="AQ4300" s="12"/>
      <c r="AR4300" s="12"/>
      <c r="AS4300" s="12"/>
      <c r="AZ4300" s="49"/>
      <c r="BA4300" s="30"/>
      <c r="BB4300" s="12"/>
      <c r="BF4300" s="12"/>
      <c r="BG4300" s="12"/>
      <c r="BH4300" s="12"/>
      <c r="BO4300" s="7"/>
      <c r="BP4300" s="7"/>
      <c r="BQ4300" s="7"/>
      <c r="BU4300" s="7"/>
      <c r="BV4300" s="7"/>
      <c r="BW4300" s="7"/>
      <c r="CD4300" s="7"/>
      <c r="CE4300" s="7"/>
      <c r="CF4300" s="7"/>
      <c r="CJ4300" s="7"/>
      <c r="CK4300" s="7"/>
      <c r="CL4300" s="7"/>
    </row>
    <row r="4301" spans="1:90">
      <c r="A4301" s="11"/>
      <c r="B4301" s="373"/>
      <c r="C4301" s="373"/>
      <c r="D4301" s="373"/>
      <c r="E4301" s="13"/>
      <c r="F4301" s="11"/>
      <c r="G4301" s="25"/>
      <c r="H4301" s="31"/>
      <c r="I4301" s="30"/>
      <c r="M4301" s="25"/>
      <c r="N4301" s="31"/>
      <c r="O4301" s="30"/>
      <c r="V4301" s="12"/>
      <c r="W4301" s="12"/>
      <c r="X4301" s="14"/>
      <c r="AB4301" s="25"/>
      <c r="AC4301" s="12"/>
      <c r="AD4301" s="12"/>
      <c r="AK4301" s="12"/>
      <c r="AL4301" s="30"/>
      <c r="AM4301" s="32"/>
      <c r="AQ4301" s="12"/>
      <c r="AR4301" s="12"/>
      <c r="AS4301" s="12"/>
      <c r="AZ4301" s="49"/>
      <c r="BA4301" s="30"/>
      <c r="BB4301" s="12"/>
      <c r="BF4301" s="12"/>
      <c r="BG4301" s="12"/>
      <c r="BH4301" s="12"/>
      <c r="BO4301" s="7"/>
      <c r="BP4301" s="7"/>
      <c r="BQ4301" s="7"/>
      <c r="BU4301" s="7"/>
      <c r="BV4301" s="7"/>
      <c r="BW4301" s="7"/>
      <c r="CD4301" s="7"/>
      <c r="CE4301" s="7"/>
      <c r="CF4301" s="7"/>
      <c r="CJ4301" s="7"/>
      <c r="CK4301" s="7"/>
      <c r="CL4301" s="7"/>
    </row>
    <row r="4302" spans="1:90">
      <c r="A4302" s="11"/>
      <c r="B4302" s="373"/>
      <c r="C4302" s="373"/>
      <c r="D4302" s="373"/>
      <c r="E4302" s="13"/>
      <c r="F4302" s="11"/>
      <c r="G4302" s="25"/>
      <c r="H4302" s="31"/>
      <c r="I4302" s="30"/>
      <c r="M4302" s="25"/>
      <c r="N4302" s="31"/>
      <c r="O4302" s="30"/>
      <c r="V4302" s="12"/>
      <c r="W4302" s="12"/>
      <c r="X4302" s="14"/>
      <c r="AB4302" s="25"/>
      <c r="AC4302" s="12"/>
      <c r="AD4302" s="12"/>
      <c r="AK4302" s="12"/>
      <c r="AL4302" s="30"/>
      <c r="AM4302" s="32"/>
      <c r="AQ4302" s="12"/>
      <c r="AR4302" s="12"/>
      <c r="AS4302" s="12"/>
      <c r="AZ4302" s="49"/>
      <c r="BA4302" s="30"/>
      <c r="BB4302" s="12"/>
      <c r="BF4302" s="12"/>
      <c r="BG4302" s="12"/>
      <c r="BH4302" s="12"/>
      <c r="BO4302" s="7"/>
      <c r="BP4302" s="7"/>
      <c r="BQ4302" s="7"/>
      <c r="BU4302" s="7"/>
      <c r="BV4302" s="7"/>
      <c r="BW4302" s="7"/>
      <c r="CD4302" s="7"/>
      <c r="CE4302" s="7"/>
      <c r="CF4302" s="7"/>
      <c r="CJ4302" s="7"/>
      <c r="CK4302" s="7"/>
      <c r="CL4302" s="7"/>
    </row>
    <row r="4303" spans="1:90">
      <c r="A4303" s="11"/>
      <c r="B4303" s="373"/>
      <c r="C4303" s="373"/>
      <c r="D4303" s="373"/>
      <c r="E4303" s="13"/>
      <c r="F4303" s="11"/>
      <c r="G4303" s="25"/>
      <c r="H4303" s="31"/>
      <c r="I4303" s="30"/>
      <c r="M4303" s="25"/>
      <c r="N4303" s="31"/>
      <c r="O4303" s="30"/>
      <c r="V4303" s="12"/>
      <c r="W4303" s="12"/>
      <c r="X4303" s="14"/>
      <c r="AB4303" s="25"/>
      <c r="AC4303" s="12"/>
      <c r="AD4303" s="12"/>
      <c r="AK4303" s="12"/>
      <c r="AL4303" s="30"/>
      <c r="AM4303" s="32"/>
      <c r="AQ4303" s="12"/>
      <c r="AR4303" s="12"/>
      <c r="AS4303" s="12"/>
      <c r="AZ4303" s="49"/>
      <c r="BA4303" s="30"/>
      <c r="BB4303" s="12"/>
      <c r="BF4303" s="12"/>
      <c r="BG4303" s="12"/>
      <c r="BH4303" s="12"/>
      <c r="BO4303" s="7"/>
      <c r="BP4303" s="7"/>
      <c r="BQ4303" s="7"/>
      <c r="BU4303" s="7"/>
      <c r="BV4303" s="7"/>
      <c r="BW4303" s="7"/>
      <c r="CD4303" s="7"/>
      <c r="CE4303" s="7"/>
      <c r="CF4303" s="7"/>
      <c r="CJ4303" s="7"/>
      <c r="CK4303" s="7"/>
      <c r="CL4303" s="7"/>
    </row>
    <row r="4304" spans="1:90">
      <c r="A4304" s="11"/>
      <c r="B4304" s="373"/>
      <c r="C4304" s="373"/>
      <c r="D4304" s="373"/>
      <c r="E4304" s="13"/>
      <c r="F4304" s="11"/>
      <c r="G4304" s="25"/>
      <c r="H4304" s="31"/>
      <c r="I4304" s="30"/>
      <c r="M4304" s="25"/>
      <c r="N4304" s="31"/>
      <c r="O4304" s="30"/>
      <c r="V4304" s="12"/>
      <c r="W4304" s="12"/>
      <c r="X4304" s="14"/>
      <c r="AB4304" s="25"/>
      <c r="AC4304" s="12"/>
      <c r="AD4304" s="12"/>
      <c r="AK4304" s="12"/>
      <c r="AL4304" s="30"/>
      <c r="AM4304" s="32"/>
      <c r="AQ4304" s="12"/>
      <c r="AR4304" s="12"/>
      <c r="AS4304" s="12"/>
      <c r="AZ4304" s="49"/>
      <c r="BA4304" s="30"/>
      <c r="BB4304" s="12"/>
      <c r="BF4304" s="12"/>
      <c r="BG4304" s="12"/>
      <c r="BH4304" s="12"/>
      <c r="BO4304" s="7"/>
      <c r="BP4304" s="7"/>
      <c r="BQ4304" s="7"/>
      <c r="BU4304" s="7"/>
      <c r="BV4304" s="7"/>
      <c r="BW4304" s="7"/>
      <c r="CD4304" s="7"/>
      <c r="CE4304" s="7"/>
      <c r="CF4304" s="7"/>
      <c r="CJ4304" s="7"/>
      <c r="CK4304" s="7"/>
      <c r="CL4304" s="7"/>
    </row>
    <row r="4305" spans="1:90">
      <c r="A4305" s="11"/>
      <c r="B4305" s="373"/>
      <c r="C4305" s="373"/>
      <c r="D4305" s="373"/>
      <c r="E4305" s="13"/>
      <c r="F4305" s="11"/>
      <c r="G4305" s="25"/>
      <c r="H4305" s="31"/>
      <c r="I4305" s="30"/>
      <c r="M4305" s="25"/>
      <c r="N4305" s="31"/>
      <c r="O4305" s="30"/>
      <c r="V4305" s="12"/>
      <c r="W4305" s="12"/>
      <c r="X4305" s="14"/>
      <c r="AB4305" s="25"/>
      <c r="AC4305" s="12"/>
      <c r="AD4305" s="12"/>
      <c r="AK4305" s="12"/>
      <c r="AL4305" s="30"/>
      <c r="AM4305" s="32"/>
      <c r="AQ4305" s="12"/>
      <c r="AR4305" s="12"/>
      <c r="AS4305" s="12"/>
      <c r="AZ4305" s="49"/>
      <c r="BA4305" s="30"/>
      <c r="BB4305" s="12"/>
      <c r="BF4305" s="12"/>
      <c r="BG4305" s="12"/>
      <c r="BH4305" s="12"/>
      <c r="BO4305" s="7"/>
      <c r="BP4305" s="7"/>
      <c r="BQ4305" s="7"/>
      <c r="BU4305" s="7"/>
      <c r="BV4305" s="7"/>
      <c r="BW4305" s="7"/>
      <c r="CD4305" s="7"/>
      <c r="CE4305" s="7"/>
      <c r="CF4305" s="7"/>
      <c r="CJ4305" s="7"/>
      <c r="CK4305" s="7"/>
      <c r="CL4305" s="7"/>
    </row>
    <row r="4306" spans="1:90">
      <c r="A4306" s="11"/>
      <c r="B4306" s="373"/>
      <c r="C4306" s="373"/>
      <c r="D4306" s="373"/>
      <c r="E4306" s="13"/>
      <c r="F4306" s="11"/>
      <c r="G4306" s="25"/>
      <c r="H4306" s="31"/>
      <c r="I4306" s="30"/>
      <c r="M4306" s="25"/>
      <c r="N4306" s="31"/>
      <c r="O4306" s="30"/>
      <c r="V4306" s="12"/>
      <c r="W4306" s="12"/>
      <c r="X4306" s="14"/>
      <c r="AB4306" s="25"/>
      <c r="AC4306" s="12"/>
      <c r="AD4306" s="12"/>
      <c r="AK4306" s="12"/>
      <c r="AL4306" s="30"/>
      <c r="AM4306" s="32"/>
      <c r="AQ4306" s="12"/>
      <c r="AR4306" s="12"/>
      <c r="AS4306" s="12"/>
      <c r="AZ4306" s="49"/>
      <c r="BA4306" s="30"/>
      <c r="BB4306" s="12"/>
      <c r="BF4306" s="12"/>
      <c r="BG4306" s="12"/>
      <c r="BH4306" s="12"/>
      <c r="BO4306" s="7"/>
      <c r="BP4306" s="7"/>
      <c r="BQ4306" s="7"/>
      <c r="BU4306" s="7"/>
      <c r="BV4306" s="7"/>
      <c r="BW4306" s="7"/>
      <c r="CD4306" s="7"/>
      <c r="CE4306" s="7"/>
      <c r="CF4306" s="7"/>
      <c r="CJ4306" s="7"/>
      <c r="CK4306" s="7"/>
      <c r="CL4306" s="7"/>
    </row>
    <row r="4307" spans="1:90">
      <c r="A4307" s="11"/>
      <c r="B4307" s="373"/>
      <c r="C4307" s="373"/>
      <c r="D4307" s="373"/>
      <c r="E4307" s="13"/>
      <c r="F4307" s="11"/>
      <c r="G4307" s="25"/>
      <c r="H4307" s="31"/>
      <c r="I4307" s="30"/>
      <c r="M4307" s="25"/>
      <c r="N4307" s="31"/>
      <c r="O4307" s="30"/>
      <c r="V4307" s="12"/>
      <c r="W4307" s="12"/>
      <c r="X4307" s="14"/>
      <c r="AB4307" s="25"/>
      <c r="AC4307" s="12"/>
      <c r="AD4307" s="12"/>
      <c r="AK4307" s="12"/>
      <c r="AL4307" s="30"/>
      <c r="AM4307" s="32"/>
      <c r="AQ4307" s="12"/>
      <c r="AR4307" s="12"/>
      <c r="AS4307" s="12"/>
      <c r="AZ4307" s="49"/>
      <c r="BA4307" s="30"/>
      <c r="BB4307" s="12"/>
      <c r="BF4307" s="12"/>
      <c r="BG4307" s="12"/>
      <c r="BH4307" s="12"/>
      <c r="BO4307" s="7"/>
      <c r="BP4307" s="7"/>
      <c r="BQ4307" s="7"/>
      <c r="BU4307" s="7"/>
      <c r="BV4307" s="7"/>
      <c r="BW4307" s="7"/>
      <c r="CD4307" s="7"/>
      <c r="CE4307" s="7"/>
      <c r="CF4307" s="7"/>
      <c r="CJ4307" s="7"/>
      <c r="CK4307" s="7"/>
      <c r="CL4307" s="7"/>
    </row>
    <row r="4308" spans="1:90">
      <c r="A4308" s="11"/>
      <c r="B4308" s="373"/>
      <c r="C4308" s="373"/>
      <c r="D4308" s="373"/>
      <c r="E4308" s="13"/>
      <c r="F4308" s="11"/>
      <c r="G4308" s="25"/>
      <c r="H4308" s="31"/>
      <c r="I4308" s="30"/>
      <c r="M4308" s="25"/>
      <c r="N4308" s="31"/>
      <c r="O4308" s="30"/>
      <c r="V4308" s="12"/>
      <c r="W4308" s="12"/>
      <c r="X4308" s="14"/>
      <c r="AB4308" s="25"/>
      <c r="AC4308" s="12"/>
      <c r="AD4308" s="12"/>
      <c r="AK4308" s="12"/>
      <c r="AL4308" s="30"/>
      <c r="AM4308" s="32"/>
      <c r="AQ4308" s="12"/>
      <c r="AR4308" s="12"/>
      <c r="AS4308" s="12"/>
      <c r="AZ4308" s="49"/>
      <c r="BA4308" s="30"/>
      <c r="BB4308" s="12"/>
      <c r="BF4308" s="12"/>
      <c r="BG4308" s="12"/>
      <c r="BH4308" s="12"/>
      <c r="BO4308" s="7"/>
      <c r="BP4308" s="7"/>
      <c r="BQ4308" s="7"/>
      <c r="BU4308" s="7"/>
      <c r="BV4308" s="7"/>
      <c r="BW4308" s="7"/>
      <c r="CD4308" s="7"/>
      <c r="CE4308" s="7"/>
      <c r="CF4308" s="7"/>
      <c r="CJ4308" s="7"/>
      <c r="CK4308" s="7"/>
      <c r="CL4308" s="7"/>
    </row>
    <row r="4309" spans="1:90">
      <c r="A4309" s="11"/>
      <c r="B4309" s="373"/>
      <c r="C4309" s="373"/>
      <c r="D4309" s="373"/>
      <c r="E4309" s="13"/>
      <c r="F4309" s="11"/>
      <c r="G4309" s="25"/>
      <c r="H4309" s="31"/>
      <c r="I4309" s="30"/>
      <c r="M4309" s="25"/>
      <c r="N4309" s="31"/>
      <c r="O4309" s="30"/>
      <c r="V4309" s="12"/>
      <c r="W4309" s="12"/>
      <c r="X4309" s="14"/>
      <c r="AB4309" s="25"/>
      <c r="AC4309" s="12"/>
      <c r="AD4309" s="12"/>
      <c r="AK4309" s="12"/>
      <c r="AL4309" s="30"/>
      <c r="AM4309" s="32"/>
      <c r="AQ4309" s="12"/>
      <c r="AR4309" s="12"/>
      <c r="AS4309" s="12"/>
      <c r="AZ4309" s="49"/>
      <c r="BA4309" s="30"/>
      <c r="BB4309" s="12"/>
      <c r="BF4309" s="12"/>
      <c r="BG4309" s="12"/>
      <c r="BH4309" s="12"/>
      <c r="BO4309" s="7"/>
      <c r="BP4309" s="7"/>
      <c r="BQ4309" s="7"/>
      <c r="BU4309" s="7"/>
      <c r="BV4309" s="7"/>
      <c r="BW4309" s="7"/>
      <c r="CD4309" s="7"/>
      <c r="CE4309" s="7"/>
      <c r="CF4309" s="7"/>
      <c r="CJ4309" s="7"/>
      <c r="CK4309" s="7"/>
      <c r="CL4309" s="7"/>
    </row>
    <row r="4310" spans="1:90">
      <c r="A4310" s="11"/>
      <c r="B4310" s="373"/>
      <c r="C4310" s="373"/>
      <c r="D4310" s="373"/>
      <c r="E4310" s="13"/>
      <c r="F4310" s="11"/>
      <c r="G4310" s="25"/>
      <c r="H4310" s="31"/>
      <c r="I4310" s="30"/>
      <c r="M4310" s="25"/>
      <c r="N4310" s="31"/>
      <c r="O4310" s="30"/>
      <c r="V4310" s="12"/>
      <c r="W4310" s="12"/>
      <c r="X4310" s="14"/>
      <c r="AB4310" s="25"/>
      <c r="AC4310" s="12"/>
      <c r="AD4310" s="12"/>
      <c r="AK4310" s="12"/>
      <c r="AL4310" s="30"/>
      <c r="AM4310" s="32"/>
      <c r="AQ4310" s="12"/>
      <c r="AR4310" s="12"/>
      <c r="AS4310" s="12"/>
      <c r="AZ4310" s="49"/>
      <c r="BA4310" s="30"/>
      <c r="BB4310" s="12"/>
      <c r="BF4310" s="12"/>
      <c r="BG4310" s="12"/>
      <c r="BH4310" s="12"/>
      <c r="BO4310" s="7"/>
      <c r="BP4310" s="7"/>
      <c r="BQ4310" s="7"/>
      <c r="BU4310" s="7"/>
      <c r="BV4310" s="7"/>
      <c r="BW4310" s="7"/>
      <c r="CD4310" s="7"/>
      <c r="CE4310" s="7"/>
      <c r="CF4310" s="7"/>
      <c r="CJ4310" s="7"/>
      <c r="CK4310" s="7"/>
      <c r="CL4310" s="7"/>
    </row>
    <row r="4311" spans="1:90">
      <c r="A4311" s="11"/>
      <c r="B4311" s="373"/>
      <c r="C4311" s="373"/>
      <c r="D4311" s="373"/>
      <c r="E4311" s="13"/>
      <c r="F4311" s="11"/>
      <c r="G4311" s="25"/>
      <c r="H4311" s="31"/>
      <c r="I4311" s="30"/>
      <c r="M4311" s="25"/>
      <c r="N4311" s="31"/>
      <c r="O4311" s="30"/>
      <c r="V4311" s="12"/>
      <c r="W4311" s="12"/>
      <c r="X4311" s="14"/>
      <c r="AB4311" s="25"/>
      <c r="AC4311" s="12"/>
      <c r="AD4311" s="12"/>
      <c r="AK4311" s="12"/>
      <c r="AL4311" s="30"/>
      <c r="AM4311" s="32"/>
      <c r="AQ4311" s="12"/>
      <c r="AR4311" s="12"/>
      <c r="AS4311" s="12"/>
      <c r="AZ4311" s="49"/>
      <c r="BA4311" s="30"/>
      <c r="BB4311" s="12"/>
      <c r="BF4311" s="12"/>
      <c r="BG4311" s="12"/>
      <c r="BH4311" s="12"/>
      <c r="BO4311" s="7"/>
      <c r="BP4311" s="7"/>
      <c r="BQ4311" s="7"/>
      <c r="BU4311" s="7"/>
      <c r="BV4311" s="7"/>
      <c r="BW4311" s="7"/>
      <c r="CD4311" s="7"/>
      <c r="CE4311" s="7"/>
      <c r="CF4311" s="7"/>
      <c r="CJ4311" s="7"/>
      <c r="CK4311" s="7"/>
      <c r="CL4311" s="7"/>
    </row>
    <row r="4312" spans="1:90">
      <c r="A4312" s="11"/>
      <c r="B4312" s="373"/>
      <c r="C4312" s="373"/>
      <c r="D4312" s="373"/>
      <c r="E4312" s="13"/>
      <c r="F4312" s="11"/>
      <c r="G4312" s="25"/>
      <c r="H4312" s="31"/>
      <c r="I4312" s="30"/>
      <c r="M4312" s="25"/>
      <c r="N4312" s="31"/>
      <c r="O4312" s="30"/>
      <c r="V4312" s="12"/>
      <c r="W4312" s="12"/>
      <c r="X4312" s="14"/>
      <c r="AB4312" s="25"/>
      <c r="AC4312" s="12"/>
      <c r="AD4312" s="12"/>
      <c r="AK4312" s="12"/>
      <c r="AL4312" s="30"/>
      <c r="AM4312" s="32"/>
      <c r="AQ4312" s="12"/>
      <c r="AR4312" s="12"/>
      <c r="AS4312" s="12"/>
      <c r="AZ4312" s="49"/>
      <c r="BA4312" s="30"/>
      <c r="BB4312" s="12"/>
      <c r="BF4312" s="12"/>
      <c r="BG4312" s="12"/>
      <c r="BH4312" s="12"/>
      <c r="BO4312" s="7"/>
      <c r="BP4312" s="7"/>
      <c r="BQ4312" s="7"/>
      <c r="BU4312" s="7"/>
      <c r="BV4312" s="7"/>
      <c r="BW4312" s="7"/>
      <c r="CD4312" s="7"/>
      <c r="CE4312" s="7"/>
      <c r="CF4312" s="7"/>
      <c r="CJ4312" s="7"/>
      <c r="CK4312" s="7"/>
      <c r="CL4312" s="7"/>
    </row>
    <row r="4313" spans="1:90">
      <c r="A4313" s="11"/>
      <c r="B4313" s="373"/>
      <c r="C4313" s="373"/>
      <c r="D4313" s="373"/>
      <c r="E4313" s="13"/>
      <c r="F4313" s="11"/>
      <c r="G4313" s="25"/>
      <c r="H4313" s="31"/>
      <c r="I4313" s="30"/>
      <c r="M4313" s="25"/>
      <c r="N4313" s="31"/>
      <c r="O4313" s="30"/>
      <c r="V4313" s="12"/>
      <c r="W4313" s="12"/>
      <c r="X4313" s="14"/>
      <c r="AB4313" s="25"/>
      <c r="AC4313" s="12"/>
      <c r="AD4313" s="12"/>
      <c r="AK4313" s="12"/>
      <c r="AL4313" s="30"/>
      <c r="AM4313" s="32"/>
      <c r="AQ4313" s="12"/>
      <c r="AR4313" s="12"/>
      <c r="AS4313" s="12"/>
      <c r="AZ4313" s="49"/>
      <c r="BA4313" s="30"/>
      <c r="BB4313" s="12"/>
      <c r="BF4313" s="12"/>
      <c r="BG4313" s="12"/>
      <c r="BH4313" s="12"/>
      <c r="BO4313" s="7"/>
      <c r="BP4313" s="7"/>
      <c r="BQ4313" s="7"/>
      <c r="BU4313" s="7"/>
      <c r="BV4313" s="7"/>
      <c r="BW4313" s="7"/>
      <c r="CD4313" s="7"/>
      <c r="CE4313" s="7"/>
      <c r="CF4313" s="7"/>
      <c r="CJ4313" s="7"/>
      <c r="CK4313" s="7"/>
      <c r="CL4313" s="7"/>
    </row>
    <row r="4314" spans="1:90">
      <c r="A4314" s="11"/>
      <c r="B4314" s="373"/>
      <c r="C4314" s="373"/>
      <c r="D4314" s="373"/>
      <c r="E4314" s="13"/>
      <c r="F4314" s="11"/>
      <c r="G4314" s="25"/>
      <c r="H4314" s="31"/>
      <c r="I4314" s="30"/>
      <c r="M4314" s="25"/>
      <c r="N4314" s="31"/>
      <c r="O4314" s="30"/>
      <c r="V4314" s="12"/>
      <c r="W4314" s="12"/>
      <c r="X4314" s="14"/>
      <c r="AB4314" s="25"/>
      <c r="AC4314" s="12"/>
      <c r="AD4314" s="12"/>
      <c r="AK4314" s="12"/>
      <c r="AL4314" s="30"/>
      <c r="AM4314" s="32"/>
      <c r="AQ4314" s="12"/>
      <c r="AR4314" s="12"/>
      <c r="AS4314" s="12"/>
      <c r="AZ4314" s="49"/>
      <c r="BA4314" s="30"/>
      <c r="BB4314" s="12"/>
      <c r="BF4314" s="12"/>
      <c r="BG4314" s="12"/>
      <c r="BH4314" s="12"/>
      <c r="BO4314" s="7"/>
      <c r="BP4314" s="7"/>
      <c r="BQ4314" s="7"/>
      <c r="BU4314" s="7"/>
      <c r="BV4314" s="7"/>
      <c r="BW4314" s="7"/>
      <c r="CD4314" s="7"/>
      <c r="CE4314" s="7"/>
      <c r="CF4314" s="7"/>
      <c r="CJ4314" s="7"/>
      <c r="CK4314" s="7"/>
      <c r="CL4314" s="7"/>
    </row>
    <row r="4315" spans="1:90">
      <c r="A4315" s="11"/>
      <c r="B4315" s="373"/>
      <c r="C4315" s="373"/>
      <c r="D4315" s="373"/>
      <c r="E4315" s="13"/>
      <c r="F4315" s="11"/>
      <c r="G4315" s="25"/>
      <c r="H4315" s="31"/>
      <c r="I4315" s="30"/>
      <c r="M4315" s="25"/>
      <c r="N4315" s="31"/>
      <c r="O4315" s="30"/>
      <c r="V4315" s="12"/>
      <c r="W4315" s="12"/>
      <c r="X4315" s="14"/>
      <c r="AB4315" s="25"/>
      <c r="AC4315" s="12"/>
      <c r="AD4315" s="12"/>
      <c r="AK4315" s="12"/>
      <c r="AL4315" s="30"/>
      <c r="AM4315" s="32"/>
      <c r="AQ4315" s="12"/>
      <c r="AR4315" s="12"/>
      <c r="AS4315" s="12"/>
      <c r="AZ4315" s="49"/>
      <c r="BA4315" s="30"/>
      <c r="BB4315" s="12"/>
      <c r="BF4315" s="12"/>
      <c r="BG4315" s="12"/>
      <c r="BH4315" s="12"/>
      <c r="BO4315" s="7"/>
      <c r="BP4315" s="7"/>
      <c r="BQ4315" s="7"/>
      <c r="BU4315" s="7"/>
      <c r="BV4315" s="7"/>
      <c r="BW4315" s="7"/>
      <c r="CD4315" s="7"/>
      <c r="CE4315" s="7"/>
      <c r="CF4315" s="7"/>
      <c r="CJ4315" s="7"/>
      <c r="CK4315" s="7"/>
      <c r="CL4315" s="7"/>
    </row>
    <row r="4316" spans="1:90">
      <c r="A4316" s="11"/>
      <c r="B4316" s="373"/>
      <c r="C4316" s="373"/>
      <c r="D4316" s="373"/>
      <c r="E4316" s="13"/>
      <c r="F4316" s="11"/>
      <c r="G4316" s="25"/>
      <c r="H4316" s="31"/>
      <c r="I4316" s="30"/>
      <c r="M4316" s="25"/>
      <c r="N4316" s="31"/>
      <c r="O4316" s="30"/>
      <c r="V4316" s="12"/>
      <c r="W4316" s="12"/>
      <c r="X4316" s="14"/>
      <c r="AB4316" s="25"/>
      <c r="AC4316" s="12"/>
      <c r="AD4316" s="12"/>
      <c r="AK4316" s="12"/>
      <c r="AL4316" s="30"/>
      <c r="AM4316" s="32"/>
      <c r="AQ4316" s="12"/>
      <c r="AR4316" s="12"/>
      <c r="AS4316" s="12"/>
      <c r="AZ4316" s="49"/>
      <c r="BA4316" s="30"/>
      <c r="BB4316" s="12"/>
      <c r="BF4316" s="12"/>
      <c r="BG4316" s="12"/>
      <c r="BH4316" s="12"/>
      <c r="BO4316" s="7"/>
      <c r="BP4316" s="7"/>
      <c r="BQ4316" s="7"/>
      <c r="BU4316" s="7"/>
      <c r="BV4316" s="7"/>
      <c r="BW4316" s="7"/>
      <c r="CD4316" s="7"/>
      <c r="CE4316" s="7"/>
      <c r="CF4316" s="7"/>
      <c r="CJ4316" s="7"/>
      <c r="CK4316" s="7"/>
      <c r="CL4316" s="7"/>
    </row>
    <row r="4317" spans="1:90">
      <c r="A4317" s="11"/>
      <c r="B4317" s="373"/>
      <c r="C4317" s="373"/>
      <c r="D4317" s="373"/>
      <c r="E4317" s="13"/>
      <c r="F4317" s="11"/>
      <c r="G4317" s="25"/>
      <c r="H4317" s="31"/>
      <c r="I4317" s="30"/>
      <c r="M4317" s="25"/>
      <c r="N4317" s="31"/>
      <c r="O4317" s="30"/>
      <c r="V4317" s="12"/>
      <c r="W4317" s="12"/>
      <c r="X4317" s="14"/>
      <c r="AB4317" s="25"/>
      <c r="AC4317" s="12"/>
      <c r="AD4317" s="12"/>
      <c r="AK4317" s="12"/>
      <c r="AL4317" s="30"/>
      <c r="AM4317" s="32"/>
      <c r="AQ4317" s="12"/>
      <c r="AR4317" s="12"/>
      <c r="AS4317" s="12"/>
      <c r="AZ4317" s="49"/>
      <c r="BA4317" s="30"/>
      <c r="BB4317" s="12"/>
      <c r="BF4317" s="12"/>
      <c r="BG4317" s="12"/>
      <c r="BH4317" s="12"/>
      <c r="BO4317" s="7"/>
      <c r="BP4317" s="7"/>
      <c r="BQ4317" s="7"/>
      <c r="BU4317" s="7"/>
      <c r="BV4317" s="7"/>
      <c r="BW4317" s="7"/>
      <c r="CD4317" s="7"/>
      <c r="CE4317" s="7"/>
      <c r="CF4317" s="7"/>
      <c r="CJ4317" s="7"/>
      <c r="CK4317" s="7"/>
      <c r="CL4317" s="7"/>
    </row>
    <row r="4318" spans="1:90">
      <c r="A4318" s="11"/>
      <c r="B4318" s="373"/>
      <c r="C4318" s="373"/>
      <c r="D4318" s="373"/>
      <c r="E4318" s="13"/>
      <c r="F4318" s="11"/>
      <c r="G4318" s="25"/>
      <c r="H4318" s="31"/>
      <c r="I4318" s="30"/>
      <c r="M4318" s="25"/>
      <c r="N4318" s="31"/>
      <c r="O4318" s="30"/>
      <c r="V4318" s="12"/>
      <c r="W4318" s="12"/>
      <c r="X4318" s="14"/>
      <c r="AB4318" s="25"/>
      <c r="AC4318" s="12"/>
      <c r="AD4318" s="12"/>
      <c r="AK4318" s="12"/>
      <c r="AL4318" s="30"/>
      <c r="AM4318" s="32"/>
      <c r="AQ4318" s="12"/>
      <c r="AR4318" s="12"/>
      <c r="AS4318" s="12"/>
      <c r="AZ4318" s="49"/>
      <c r="BA4318" s="30"/>
      <c r="BB4318" s="12"/>
      <c r="BF4318" s="12"/>
      <c r="BG4318" s="12"/>
      <c r="BH4318" s="12"/>
      <c r="BO4318" s="7"/>
      <c r="BP4318" s="7"/>
      <c r="BQ4318" s="7"/>
      <c r="BU4318" s="7"/>
      <c r="BV4318" s="7"/>
      <c r="BW4318" s="7"/>
      <c r="CD4318" s="7"/>
      <c r="CE4318" s="7"/>
      <c r="CF4318" s="7"/>
      <c r="CJ4318" s="7"/>
      <c r="CK4318" s="7"/>
      <c r="CL4318" s="7"/>
    </row>
    <row r="4319" spans="1:90">
      <c r="A4319" s="11"/>
      <c r="B4319" s="373"/>
      <c r="C4319" s="373"/>
      <c r="D4319" s="373"/>
      <c r="E4319" s="13"/>
      <c r="F4319" s="11"/>
      <c r="G4319" s="25"/>
      <c r="H4319" s="31"/>
      <c r="I4319" s="30"/>
      <c r="M4319" s="25"/>
      <c r="N4319" s="31"/>
      <c r="O4319" s="30"/>
      <c r="V4319" s="12"/>
      <c r="W4319" s="12"/>
      <c r="X4319" s="14"/>
      <c r="AB4319" s="25"/>
      <c r="AC4319" s="12"/>
      <c r="AD4319" s="12"/>
      <c r="AK4319" s="12"/>
      <c r="AL4319" s="30"/>
      <c r="AM4319" s="32"/>
      <c r="AQ4319" s="12"/>
      <c r="AR4319" s="12"/>
      <c r="AS4319" s="12"/>
      <c r="AZ4319" s="49"/>
      <c r="BA4319" s="30"/>
      <c r="BB4319" s="12"/>
      <c r="BF4319" s="12"/>
      <c r="BG4319" s="12"/>
      <c r="BH4319" s="12"/>
      <c r="BO4319" s="7"/>
      <c r="BP4319" s="7"/>
      <c r="BQ4319" s="7"/>
      <c r="BU4319" s="7"/>
      <c r="BV4319" s="7"/>
      <c r="BW4319" s="7"/>
      <c r="CD4319" s="7"/>
      <c r="CE4319" s="7"/>
      <c r="CF4319" s="7"/>
      <c r="CJ4319" s="7"/>
      <c r="CK4319" s="7"/>
      <c r="CL4319" s="7"/>
    </row>
    <row r="4320" spans="1:90">
      <c r="A4320" s="11"/>
      <c r="B4320" s="373"/>
      <c r="C4320" s="373"/>
      <c r="D4320" s="373"/>
      <c r="E4320" s="13"/>
      <c r="F4320" s="11"/>
      <c r="G4320" s="25"/>
      <c r="H4320" s="31"/>
      <c r="I4320" s="30"/>
      <c r="M4320" s="25"/>
      <c r="N4320" s="31"/>
      <c r="O4320" s="30"/>
      <c r="V4320" s="12"/>
      <c r="W4320" s="12"/>
      <c r="X4320" s="14"/>
      <c r="AB4320" s="25"/>
      <c r="AC4320" s="12"/>
      <c r="AD4320" s="12"/>
      <c r="AK4320" s="12"/>
      <c r="AL4320" s="30"/>
      <c r="AM4320" s="32"/>
      <c r="AQ4320" s="12"/>
      <c r="AR4320" s="12"/>
      <c r="AS4320" s="12"/>
      <c r="AZ4320" s="49"/>
      <c r="BA4320" s="30"/>
      <c r="BB4320" s="12"/>
      <c r="BF4320" s="12"/>
      <c r="BG4320" s="12"/>
      <c r="BH4320" s="12"/>
      <c r="BO4320" s="7"/>
      <c r="BP4320" s="7"/>
      <c r="BQ4320" s="7"/>
      <c r="BU4320" s="7"/>
      <c r="BV4320" s="7"/>
      <c r="BW4320" s="7"/>
      <c r="CD4320" s="7"/>
      <c r="CE4320" s="7"/>
      <c r="CF4320" s="7"/>
      <c r="CJ4320" s="7"/>
      <c r="CK4320" s="7"/>
      <c r="CL4320" s="7"/>
    </row>
    <row r="4321" spans="1:90">
      <c r="A4321" s="11"/>
      <c r="B4321" s="373"/>
      <c r="C4321" s="373"/>
      <c r="D4321" s="373"/>
      <c r="E4321" s="13"/>
      <c r="F4321" s="11"/>
      <c r="G4321" s="25"/>
      <c r="H4321" s="31"/>
      <c r="I4321" s="30"/>
      <c r="M4321" s="25"/>
      <c r="N4321" s="31"/>
      <c r="O4321" s="30"/>
      <c r="V4321" s="12"/>
      <c r="W4321" s="12"/>
      <c r="X4321" s="14"/>
      <c r="AB4321" s="25"/>
      <c r="AC4321" s="12"/>
      <c r="AD4321" s="12"/>
      <c r="AK4321" s="12"/>
      <c r="AL4321" s="30"/>
      <c r="AM4321" s="32"/>
      <c r="AQ4321" s="12"/>
      <c r="AR4321" s="12"/>
      <c r="AS4321" s="12"/>
      <c r="AZ4321" s="49"/>
      <c r="BA4321" s="30"/>
      <c r="BB4321" s="12"/>
      <c r="BF4321" s="12"/>
      <c r="BG4321" s="12"/>
      <c r="BH4321" s="12"/>
      <c r="BO4321" s="7"/>
      <c r="BP4321" s="7"/>
      <c r="BQ4321" s="7"/>
      <c r="BU4321" s="7"/>
      <c r="BV4321" s="7"/>
      <c r="BW4321" s="7"/>
      <c r="CD4321" s="7"/>
      <c r="CE4321" s="7"/>
      <c r="CF4321" s="7"/>
      <c r="CJ4321" s="7"/>
      <c r="CK4321" s="7"/>
      <c r="CL4321" s="7"/>
    </row>
    <row r="4322" spans="1:90">
      <c r="A4322" s="11"/>
      <c r="B4322" s="373"/>
      <c r="C4322" s="373"/>
      <c r="D4322" s="373"/>
      <c r="E4322" s="13"/>
      <c r="F4322" s="11"/>
      <c r="G4322" s="25"/>
      <c r="H4322" s="31"/>
      <c r="I4322" s="30"/>
      <c r="M4322" s="25"/>
      <c r="N4322" s="31"/>
      <c r="O4322" s="30"/>
      <c r="V4322" s="12"/>
      <c r="W4322" s="12"/>
      <c r="X4322" s="14"/>
      <c r="AB4322" s="25"/>
      <c r="AC4322" s="12"/>
      <c r="AD4322" s="12"/>
      <c r="AK4322" s="12"/>
      <c r="AL4322" s="30"/>
      <c r="AM4322" s="32"/>
      <c r="AQ4322" s="12"/>
      <c r="AR4322" s="12"/>
      <c r="AS4322" s="12"/>
      <c r="AZ4322" s="49"/>
      <c r="BA4322" s="30"/>
      <c r="BB4322" s="12"/>
      <c r="BF4322" s="12"/>
      <c r="BG4322" s="12"/>
      <c r="BH4322" s="12"/>
      <c r="BO4322" s="7"/>
      <c r="BP4322" s="7"/>
      <c r="BQ4322" s="7"/>
      <c r="BU4322" s="7"/>
      <c r="BV4322" s="7"/>
      <c r="BW4322" s="7"/>
      <c r="CD4322" s="7"/>
      <c r="CE4322" s="7"/>
      <c r="CF4322" s="7"/>
      <c r="CJ4322" s="7"/>
      <c r="CK4322" s="7"/>
      <c r="CL4322" s="7"/>
    </row>
    <row r="4323" spans="1:90">
      <c r="A4323" s="11"/>
      <c r="B4323" s="373"/>
      <c r="C4323" s="373"/>
      <c r="D4323" s="373"/>
      <c r="E4323" s="13"/>
      <c r="F4323" s="11"/>
      <c r="G4323" s="25"/>
      <c r="H4323" s="31"/>
      <c r="I4323" s="30"/>
      <c r="M4323" s="25"/>
      <c r="N4323" s="31"/>
      <c r="O4323" s="30"/>
      <c r="V4323" s="12"/>
      <c r="W4323" s="12"/>
      <c r="X4323" s="14"/>
      <c r="AB4323" s="25"/>
      <c r="AC4323" s="12"/>
      <c r="AD4323" s="12"/>
      <c r="AK4323" s="12"/>
      <c r="AL4323" s="30"/>
      <c r="AM4323" s="32"/>
      <c r="AQ4323" s="12"/>
      <c r="AR4323" s="12"/>
      <c r="AS4323" s="12"/>
      <c r="AZ4323" s="49"/>
      <c r="BA4323" s="30"/>
      <c r="BB4323" s="12"/>
      <c r="BF4323" s="12"/>
      <c r="BG4323" s="12"/>
      <c r="BH4323" s="12"/>
      <c r="BO4323" s="7"/>
      <c r="BP4323" s="7"/>
      <c r="BQ4323" s="7"/>
      <c r="BU4323" s="7"/>
      <c r="BV4323" s="7"/>
      <c r="BW4323" s="7"/>
      <c r="CD4323" s="7"/>
      <c r="CE4323" s="7"/>
      <c r="CF4323" s="7"/>
      <c r="CJ4323" s="7"/>
      <c r="CK4323" s="7"/>
      <c r="CL4323" s="7"/>
    </row>
    <row r="4324" spans="1:90">
      <c r="A4324" s="11"/>
      <c r="B4324" s="373"/>
      <c r="C4324" s="373"/>
      <c r="D4324" s="373"/>
      <c r="E4324" s="13"/>
      <c r="F4324" s="11"/>
      <c r="G4324" s="25"/>
      <c r="H4324" s="31"/>
      <c r="I4324" s="30"/>
      <c r="M4324" s="25"/>
      <c r="N4324" s="31"/>
      <c r="O4324" s="30"/>
      <c r="V4324" s="12"/>
      <c r="W4324" s="12"/>
      <c r="X4324" s="14"/>
      <c r="AB4324" s="25"/>
      <c r="AC4324" s="12"/>
      <c r="AD4324" s="12"/>
      <c r="AK4324" s="12"/>
      <c r="AL4324" s="30"/>
      <c r="AM4324" s="32"/>
      <c r="AQ4324" s="12"/>
      <c r="AR4324" s="12"/>
      <c r="AS4324" s="12"/>
      <c r="AZ4324" s="49"/>
      <c r="BA4324" s="30"/>
      <c r="BB4324" s="12"/>
      <c r="BF4324" s="12"/>
      <c r="BG4324" s="12"/>
      <c r="BH4324" s="12"/>
      <c r="BO4324" s="7"/>
      <c r="BP4324" s="7"/>
      <c r="BQ4324" s="7"/>
      <c r="BU4324" s="7"/>
      <c r="BV4324" s="7"/>
      <c r="BW4324" s="7"/>
      <c r="CD4324" s="7"/>
      <c r="CE4324" s="7"/>
      <c r="CF4324" s="7"/>
      <c r="CJ4324" s="7"/>
      <c r="CK4324" s="7"/>
      <c r="CL4324" s="7"/>
    </row>
    <row r="4325" spans="1:90">
      <c r="A4325" s="11"/>
      <c r="B4325" s="373"/>
      <c r="C4325" s="373"/>
      <c r="D4325" s="373"/>
      <c r="E4325" s="13"/>
      <c r="F4325" s="11"/>
      <c r="G4325" s="25"/>
      <c r="H4325" s="31"/>
      <c r="I4325" s="30"/>
      <c r="M4325" s="25"/>
      <c r="N4325" s="31"/>
      <c r="O4325" s="30"/>
      <c r="V4325" s="12"/>
      <c r="W4325" s="12"/>
      <c r="X4325" s="14"/>
      <c r="AB4325" s="25"/>
      <c r="AC4325" s="12"/>
      <c r="AD4325" s="12"/>
      <c r="AK4325" s="12"/>
      <c r="AL4325" s="30"/>
      <c r="AM4325" s="32"/>
      <c r="AQ4325" s="12"/>
      <c r="AR4325" s="12"/>
      <c r="AS4325" s="12"/>
      <c r="AZ4325" s="49"/>
      <c r="BA4325" s="30"/>
      <c r="BB4325" s="12"/>
      <c r="BF4325" s="12"/>
      <c r="BG4325" s="12"/>
      <c r="BH4325" s="12"/>
      <c r="BO4325" s="7"/>
      <c r="BP4325" s="7"/>
      <c r="BQ4325" s="7"/>
      <c r="BU4325" s="7"/>
      <c r="BV4325" s="7"/>
      <c r="BW4325" s="7"/>
      <c r="CD4325" s="7"/>
      <c r="CE4325" s="7"/>
      <c r="CF4325" s="7"/>
      <c r="CJ4325" s="7"/>
      <c r="CK4325" s="7"/>
      <c r="CL4325" s="7"/>
    </row>
    <row r="4326" spans="1:90">
      <c r="A4326" s="11"/>
      <c r="B4326" s="373"/>
      <c r="C4326" s="373"/>
      <c r="D4326" s="373"/>
      <c r="E4326" s="13"/>
      <c r="F4326" s="11"/>
      <c r="G4326" s="25"/>
      <c r="H4326" s="31"/>
      <c r="I4326" s="30"/>
      <c r="M4326" s="25"/>
      <c r="N4326" s="31"/>
      <c r="O4326" s="30"/>
      <c r="V4326" s="12"/>
      <c r="W4326" s="12"/>
      <c r="X4326" s="14"/>
      <c r="AB4326" s="25"/>
      <c r="AC4326" s="12"/>
      <c r="AD4326" s="12"/>
      <c r="AK4326" s="12"/>
      <c r="AL4326" s="30"/>
      <c r="AM4326" s="32"/>
      <c r="AQ4326" s="12"/>
      <c r="AR4326" s="12"/>
      <c r="AS4326" s="12"/>
      <c r="AZ4326" s="49"/>
      <c r="BA4326" s="30"/>
      <c r="BB4326" s="12"/>
      <c r="BF4326" s="12"/>
      <c r="BG4326" s="12"/>
      <c r="BH4326" s="12"/>
      <c r="BO4326" s="7"/>
      <c r="BP4326" s="7"/>
      <c r="BQ4326" s="7"/>
      <c r="BU4326" s="7"/>
      <c r="BV4326" s="7"/>
      <c r="BW4326" s="7"/>
      <c r="CD4326" s="7"/>
      <c r="CE4326" s="7"/>
      <c r="CF4326" s="7"/>
      <c r="CJ4326" s="7"/>
      <c r="CK4326" s="7"/>
      <c r="CL4326" s="7"/>
    </row>
    <row r="4327" spans="1:90">
      <c r="A4327" s="11"/>
      <c r="B4327" s="373"/>
      <c r="C4327" s="373"/>
      <c r="D4327" s="373"/>
      <c r="E4327" s="13"/>
      <c r="F4327" s="11"/>
      <c r="G4327" s="25"/>
      <c r="H4327" s="31"/>
      <c r="I4327" s="30"/>
      <c r="M4327" s="25"/>
      <c r="N4327" s="31"/>
      <c r="O4327" s="30"/>
      <c r="V4327" s="12"/>
      <c r="W4327" s="12"/>
      <c r="X4327" s="14"/>
      <c r="AB4327" s="25"/>
      <c r="AC4327" s="12"/>
      <c r="AD4327" s="12"/>
      <c r="AK4327" s="12"/>
      <c r="AL4327" s="30"/>
      <c r="AM4327" s="32"/>
      <c r="AQ4327" s="12"/>
      <c r="AR4327" s="12"/>
      <c r="AS4327" s="12"/>
      <c r="AZ4327" s="49"/>
      <c r="BA4327" s="30"/>
      <c r="BB4327" s="12"/>
      <c r="BF4327" s="12"/>
      <c r="BG4327" s="12"/>
      <c r="BH4327" s="12"/>
      <c r="BO4327" s="7"/>
      <c r="BP4327" s="7"/>
      <c r="BQ4327" s="7"/>
      <c r="BU4327" s="7"/>
      <c r="BV4327" s="7"/>
      <c r="BW4327" s="7"/>
      <c r="CD4327" s="7"/>
      <c r="CE4327" s="7"/>
      <c r="CF4327" s="7"/>
      <c r="CJ4327" s="7"/>
      <c r="CK4327" s="7"/>
      <c r="CL4327" s="7"/>
    </row>
    <row r="4328" spans="1:90">
      <c r="A4328" s="11"/>
      <c r="B4328" s="373"/>
      <c r="C4328" s="373"/>
      <c r="D4328" s="373"/>
      <c r="E4328" s="13"/>
      <c r="F4328" s="11"/>
      <c r="G4328" s="25"/>
      <c r="H4328" s="31"/>
      <c r="I4328" s="30"/>
      <c r="M4328" s="25"/>
      <c r="N4328" s="31"/>
      <c r="O4328" s="30"/>
      <c r="V4328" s="12"/>
      <c r="W4328" s="12"/>
      <c r="X4328" s="14"/>
      <c r="AB4328" s="25"/>
      <c r="AC4328" s="12"/>
      <c r="AD4328" s="12"/>
      <c r="AK4328" s="12"/>
      <c r="AL4328" s="30"/>
      <c r="AM4328" s="32"/>
      <c r="AQ4328" s="12"/>
      <c r="AR4328" s="12"/>
      <c r="AS4328" s="12"/>
      <c r="AZ4328" s="49"/>
      <c r="BA4328" s="30"/>
      <c r="BB4328" s="12"/>
      <c r="BF4328" s="12"/>
      <c r="BG4328" s="12"/>
      <c r="BH4328" s="12"/>
      <c r="BO4328" s="7"/>
      <c r="BP4328" s="7"/>
      <c r="BQ4328" s="7"/>
      <c r="BU4328" s="7"/>
      <c r="BV4328" s="7"/>
      <c r="BW4328" s="7"/>
      <c r="CD4328" s="7"/>
      <c r="CE4328" s="7"/>
      <c r="CF4328" s="7"/>
      <c r="CJ4328" s="7"/>
      <c r="CK4328" s="7"/>
      <c r="CL4328" s="7"/>
    </row>
    <row r="4329" spans="1:90">
      <c r="A4329" s="11"/>
      <c r="B4329" s="373"/>
      <c r="C4329" s="373"/>
      <c r="D4329" s="373"/>
      <c r="E4329" s="13"/>
      <c r="F4329" s="11"/>
      <c r="G4329" s="25"/>
      <c r="H4329" s="31"/>
      <c r="I4329" s="30"/>
      <c r="M4329" s="25"/>
      <c r="N4329" s="31"/>
      <c r="O4329" s="30"/>
      <c r="V4329" s="12"/>
      <c r="W4329" s="12"/>
      <c r="X4329" s="14"/>
      <c r="AB4329" s="25"/>
      <c r="AC4329" s="12"/>
      <c r="AD4329" s="12"/>
      <c r="AK4329" s="12"/>
      <c r="AL4329" s="30"/>
      <c r="AM4329" s="32"/>
      <c r="AQ4329" s="12"/>
      <c r="AR4329" s="12"/>
      <c r="AS4329" s="12"/>
      <c r="AZ4329" s="49"/>
      <c r="BA4329" s="30"/>
      <c r="BB4329" s="12"/>
      <c r="BF4329" s="12"/>
      <c r="BG4329" s="12"/>
      <c r="BH4329" s="12"/>
      <c r="BO4329" s="7"/>
      <c r="BP4329" s="7"/>
      <c r="BQ4329" s="7"/>
      <c r="BU4329" s="7"/>
      <c r="BV4329" s="7"/>
      <c r="BW4329" s="7"/>
      <c r="CD4329" s="7"/>
      <c r="CE4329" s="7"/>
      <c r="CF4329" s="7"/>
      <c r="CJ4329" s="7"/>
      <c r="CK4329" s="7"/>
      <c r="CL4329" s="7"/>
    </row>
    <row r="4330" spans="1:90">
      <c r="A4330" s="11"/>
      <c r="B4330" s="373"/>
      <c r="C4330" s="373"/>
      <c r="D4330" s="373"/>
      <c r="E4330" s="13"/>
      <c r="F4330" s="11"/>
      <c r="G4330" s="25"/>
      <c r="H4330" s="31"/>
      <c r="I4330" s="30"/>
      <c r="M4330" s="25"/>
      <c r="N4330" s="31"/>
      <c r="O4330" s="30"/>
      <c r="V4330" s="12"/>
      <c r="W4330" s="12"/>
      <c r="X4330" s="14"/>
      <c r="AB4330" s="25"/>
      <c r="AC4330" s="12"/>
      <c r="AD4330" s="12"/>
      <c r="AK4330" s="12"/>
      <c r="AL4330" s="30"/>
      <c r="AM4330" s="32"/>
      <c r="AQ4330" s="12"/>
      <c r="AR4330" s="12"/>
      <c r="AS4330" s="12"/>
      <c r="AZ4330" s="49"/>
      <c r="BA4330" s="30"/>
      <c r="BB4330" s="12"/>
      <c r="BF4330" s="12"/>
      <c r="BG4330" s="12"/>
      <c r="BH4330" s="12"/>
      <c r="BO4330" s="7"/>
      <c r="BP4330" s="7"/>
      <c r="BQ4330" s="7"/>
      <c r="BU4330" s="7"/>
      <c r="BV4330" s="7"/>
      <c r="BW4330" s="7"/>
      <c r="CD4330" s="7"/>
      <c r="CE4330" s="7"/>
      <c r="CF4330" s="7"/>
      <c r="CJ4330" s="7"/>
      <c r="CK4330" s="7"/>
      <c r="CL4330" s="7"/>
    </row>
    <row r="4331" spans="1:90">
      <c r="A4331" s="11"/>
      <c r="B4331" s="373"/>
      <c r="C4331" s="373"/>
      <c r="D4331" s="373"/>
      <c r="E4331" s="13"/>
      <c r="F4331" s="11"/>
      <c r="G4331" s="25"/>
      <c r="H4331" s="31"/>
      <c r="I4331" s="30"/>
      <c r="M4331" s="25"/>
      <c r="N4331" s="31"/>
      <c r="O4331" s="30"/>
      <c r="V4331" s="12"/>
      <c r="W4331" s="12"/>
      <c r="X4331" s="14"/>
      <c r="AB4331" s="25"/>
      <c r="AC4331" s="12"/>
      <c r="AD4331" s="12"/>
      <c r="AK4331" s="12"/>
      <c r="AL4331" s="30"/>
      <c r="AM4331" s="32"/>
      <c r="AQ4331" s="12"/>
      <c r="AR4331" s="12"/>
      <c r="AS4331" s="12"/>
      <c r="AZ4331" s="49"/>
      <c r="BA4331" s="30"/>
      <c r="BB4331" s="12"/>
      <c r="BF4331" s="12"/>
      <c r="BG4331" s="12"/>
      <c r="BH4331" s="12"/>
      <c r="BO4331" s="7"/>
      <c r="BP4331" s="7"/>
      <c r="BQ4331" s="7"/>
      <c r="BU4331" s="7"/>
      <c r="BV4331" s="7"/>
      <c r="BW4331" s="7"/>
      <c r="CD4331" s="7"/>
      <c r="CE4331" s="7"/>
      <c r="CF4331" s="7"/>
      <c r="CJ4331" s="7"/>
      <c r="CK4331" s="7"/>
      <c r="CL4331" s="7"/>
    </row>
    <row r="4332" spans="1:90">
      <c r="A4332" s="11"/>
      <c r="B4332" s="373"/>
      <c r="C4332" s="373"/>
      <c r="D4332" s="373"/>
      <c r="E4332" s="13"/>
      <c r="F4332" s="11"/>
      <c r="G4332" s="25"/>
      <c r="H4332" s="31"/>
      <c r="I4332" s="30"/>
      <c r="M4332" s="25"/>
      <c r="N4332" s="31"/>
      <c r="O4332" s="30"/>
      <c r="V4332" s="12"/>
      <c r="W4332" s="12"/>
      <c r="X4332" s="14"/>
      <c r="AB4332" s="25"/>
      <c r="AC4332" s="12"/>
      <c r="AD4332" s="12"/>
      <c r="AK4332" s="12"/>
      <c r="AL4332" s="30"/>
      <c r="AM4332" s="32"/>
      <c r="AQ4332" s="12"/>
      <c r="AR4332" s="12"/>
      <c r="AS4332" s="12"/>
      <c r="AZ4332" s="49"/>
      <c r="BA4332" s="30"/>
      <c r="BB4332" s="12"/>
      <c r="BF4332" s="12"/>
      <c r="BG4332" s="12"/>
      <c r="BH4332" s="12"/>
      <c r="BO4332" s="7"/>
      <c r="BP4332" s="7"/>
      <c r="BQ4332" s="7"/>
      <c r="BU4332" s="7"/>
      <c r="BV4332" s="7"/>
      <c r="BW4332" s="7"/>
      <c r="CD4332" s="7"/>
      <c r="CE4332" s="7"/>
      <c r="CF4332" s="7"/>
      <c r="CJ4332" s="7"/>
      <c r="CK4332" s="7"/>
      <c r="CL4332" s="7"/>
    </row>
    <row r="4333" spans="1:90">
      <c r="A4333" s="11"/>
      <c r="B4333" s="373"/>
      <c r="C4333" s="373"/>
      <c r="D4333" s="373"/>
      <c r="E4333" s="13"/>
      <c r="F4333" s="11"/>
      <c r="G4333" s="25"/>
      <c r="H4333" s="31"/>
      <c r="I4333" s="30"/>
      <c r="M4333" s="25"/>
      <c r="N4333" s="31"/>
      <c r="O4333" s="30"/>
      <c r="V4333" s="12"/>
      <c r="W4333" s="12"/>
      <c r="X4333" s="14"/>
      <c r="AB4333" s="25"/>
      <c r="AC4333" s="12"/>
      <c r="AD4333" s="12"/>
      <c r="AK4333" s="12"/>
      <c r="AL4333" s="30"/>
      <c r="AM4333" s="32"/>
      <c r="AQ4333" s="12"/>
      <c r="AR4333" s="12"/>
      <c r="AS4333" s="12"/>
      <c r="AZ4333" s="49"/>
      <c r="BA4333" s="30"/>
      <c r="BB4333" s="12"/>
      <c r="BF4333" s="12"/>
      <c r="BG4333" s="12"/>
      <c r="BH4333" s="12"/>
      <c r="BO4333" s="7"/>
      <c r="BP4333" s="7"/>
      <c r="BQ4333" s="7"/>
      <c r="BU4333" s="7"/>
      <c r="BV4333" s="7"/>
      <c r="BW4333" s="7"/>
      <c r="CD4333" s="7"/>
      <c r="CE4333" s="7"/>
      <c r="CF4333" s="7"/>
      <c r="CJ4333" s="7"/>
      <c r="CK4333" s="7"/>
      <c r="CL4333" s="7"/>
    </row>
    <row r="4334" spans="1:90">
      <c r="A4334" s="11"/>
      <c r="B4334" s="373"/>
      <c r="C4334" s="373"/>
      <c r="D4334" s="373"/>
      <c r="E4334" s="13"/>
      <c r="F4334" s="11"/>
      <c r="G4334" s="25"/>
      <c r="H4334" s="31"/>
      <c r="I4334" s="30"/>
      <c r="M4334" s="25"/>
      <c r="N4334" s="31"/>
      <c r="O4334" s="30"/>
      <c r="V4334" s="12"/>
      <c r="W4334" s="12"/>
      <c r="X4334" s="14"/>
      <c r="AB4334" s="25"/>
      <c r="AC4334" s="12"/>
      <c r="AD4334" s="12"/>
      <c r="AK4334" s="12"/>
      <c r="AL4334" s="30"/>
      <c r="AM4334" s="32"/>
      <c r="AQ4334" s="12"/>
      <c r="AR4334" s="12"/>
      <c r="AS4334" s="12"/>
      <c r="AZ4334" s="49"/>
      <c r="BA4334" s="30"/>
      <c r="BB4334" s="12"/>
      <c r="BF4334" s="12"/>
      <c r="BG4334" s="12"/>
      <c r="BH4334" s="12"/>
      <c r="BO4334" s="7"/>
      <c r="BP4334" s="7"/>
      <c r="BQ4334" s="7"/>
      <c r="BU4334" s="7"/>
      <c r="BV4334" s="7"/>
      <c r="BW4334" s="7"/>
      <c r="CD4334" s="7"/>
      <c r="CE4334" s="7"/>
      <c r="CF4334" s="7"/>
      <c r="CJ4334" s="7"/>
      <c r="CK4334" s="7"/>
      <c r="CL4334" s="7"/>
    </row>
    <row r="4335" spans="1:90">
      <c r="A4335" s="11"/>
      <c r="B4335" s="373"/>
      <c r="C4335" s="373"/>
      <c r="D4335" s="373"/>
      <c r="E4335" s="13"/>
      <c r="F4335" s="11"/>
      <c r="G4335" s="25"/>
      <c r="H4335" s="31"/>
      <c r="I4335" s="30"/>
      <c r="M4335" s="25"/>
      <c r="N4335" s="31"/>
      <c r="O4335" s="30"/>
      <c r="V4335" s="12"/>
      <c r="W4335" s="12"/>
      <c r="X4335" s="14"/>
      <c r="AB4335" s="25"/>
      <c r="AC4335" s="12"/>
      <c r="AD4335" s="12"/>
      <c r="AK4335" s="12"/>
      <c r="AL4335" s="30"/>
      <c r="AM4335" s="32"/>
      <c r="AQ4335" s="12"/>
      <c r="AR4335" s="12"/>
      <c r="AS4335" s="12"/>
      <c r="AZ4335" s="49"/>
      <c r="BA4335" s="30"/>
      <c r="BB4335" s="12"/>
      <c r="BF4335" s="12"/>
      <c r="BG4335" s="12"/>
      <c r="BH4335" s="12"/>
      <c r="BO4335" s="7"/>
      <c r="BP4335" s="7"/>
      <c r="BQ4335" s="7"/>
      <c r="BU4335" s="7"/>
      <c r="BV4335" s="7"/>
      <c r="BW4335" s="7"/>
      <c r="CD4335" s="7"/>
      <c r="CE4335" s="7"/>
      <c r="CF4335" s="7"/>
      <c r="CJ4335" s="7"/>
      <c r="CK4335" s="7"/>
      <c r="CL4335" s="7"/>
    </row>
    <row r="4336" spans="1:90">
      <c r="A4336" s="11"/>
      <c r="B4336" s="373"/>
      <c r="C4336" s="373"/>
      <c r="D4336" s="373"/>
      <c r="E4336" s="13"/>
      <c r="F4336" s="11"/>
      <c r="G4336" s="25"/>
      <c r="H4336" s="31"/>
      <c r="I4336" s="30"/>
      <c r="M4336" s="25"/>
      <c r="N4336" s="31"/>
      <c r="O4336" s="30"/>
      <c r="V4336" s="12"/>
      <c r="W4336" s="12"/>
      <c r="X4336" s="14"/>
      <c r="AB4336" s="25"/>
      <c r="AC4336" s="12"/>
      <c r="AD4336" s="12"/>
      <c r="AK4336" s="12"/>
      <c r="AL4336" s="30"/>
      <c r="AM4336" s="32"/>
      <c r="AQ4336" s="12"/>
      <c r="AR4336" s="12"/>
      <c r="AS4336" s="12"/>
      <c r="AZ4336" s="49"/>
      <c r="BA4336" s="30"/>
      <c r="BB4336" s="12"/>
      <c r="BF4336" s="12"/>
      <c r="BG4336" s="12"/>
      <c r="BH4336" s="12"/>
      <c r="BO4336" s="7"/>
      <c r="BP4336" s="7"/>
      <c r="BQ4336" s="7"/>
      <c r="BU4336" s="7"/>
      <c r="BV4336" s="7"/>
      <c r="BW4336" s="7"/>
      <c r="CD4336" s="7"/>
      <c r="CE4336" s="7"/>
      <c r="CF4336" s="7"/>
      <c r="CJ4336" s="7"/>
      <c r="CK4336" s="7"/>
      <c r="CL4336" s="7"/>
    </row>
    <row r="4337" spans="1:90">
      <c r="A4337" s="11"/>
      <c r="B4337" s="373"/>
      <c r="C4337" s="373"/>
      <c r="D4337" s="373"/>
      <c r="E4337" s="13"/>
      <c r="F4337" s="11"/>
      <c r="G4337" s="25"/>
      <c r="H4337" s="31"/>
      <c r="I4337" s="30"/>
      <c r="M4337" s="25"/>
      <c r="N4337" s="31"/>
      <c r="O4337" s="30"/>
      <c r="V4337" s="12"/>
      <c r="W4337" s="12"/>
      <c r="X4337" s="14"/>
      <c r="AB4337" s="25"/>
      <c r="AC4337" s="12"/>
      <c r="AD4337" s="12"/>
      <c r="AK4337" s="12"/>
      <c r="AL4337" s="30"/>
      <c r="AM4337" s="32"/>
      <c r="AQ4337" s="12"/>
      <c r="AR4337" s="12"/>
      <c r="AS4337" s="12"/>
      <c r="AZ4337" s="49"/>
      <c r="BA4337" s="30"/>
      <c r="BB4337" s="12"/>
      <c r="BF4337" s="12"/>
      <c r="BG4337" s="12"/>
      <c r="BH4337" s="12"/>
      <c r="BO4337" s="7"/>
      <c r="BP4337" s="7"/>
      <c r="BQ4337" s="7"/>
      <c r="BU4337" s="7"/>
      <c r="BV4337" s="7"/>
      <c r="BW4337" s="7"/>
      <c r="CD4337" s="7"/>
      <c r="CE4337" s="7"/>
      <c r="CF4337" s="7"/>
      <c r="CJ4337" s="7"/>
      <c r="CK4337" s="7"/>
      <c r="CL4337" s="7"/>
    </row>
    <row r="4338" spans="1:90">
      <c r="A4338" s="11"/>
      <c r="B4338" s="373"/>
      <c r="C4338" s="373"/>
      <c r="D4338" s="373"/>
      <c r="E4338" s="13"/>
      <c r="F4338" s="11"/>
      <c r="G4338" s="25"/>
      <c r="H4338" s="31"/>
      <c r="I4338" s="30"/>
      <c r="M4338" s="25"/>
      <c r="N4338" s="31"/>
      <c r="O4338" s="30"/>
      <c r="V4338" s="12"/>
      <c r="W4338" s="12"/>
      <c r="X4338" s="14"/>
      <c r="AB4338" s="25"/>
      <c r="AC4338" s="12"/>
      <c r="AD4338" s="12"/>
      <c r="AK4338" s="12"/>
      <c r="AL4338" s="30"/>
      <c r="AM4338" s="32"/>
      <c r="AQ4338" s="12"/>
      <c r="AR4338" s="12"/>
      <c r="AS4338" s="12"/>
      <c r="AZ4338" s="49"/>
      <c r="BA4338" s="30"/>
      <c r="BB4338" s="12"/>
      <c r="BF4338" s="12"/>
      <c r="BG4338" s="12"/>
      <c r="BH4338" s="12"/>
      <c r="BO4338" s="7"/>
      <c r="BP4338" s="7"/>
      <c r="BQ4338" s="7"/>
      <c r="BU4338" s="7"/>
      <c r="BV4338" s="7"/>
      <c r="BW4338" s="7"/>
      <c r="CD4338" s="7"/>
      <c r="CE4338" s="7"/>
      <c r="CF4338" s="7"/>
      <c r="CJ4338" s="7"/>
      <c r="CK4338" s="7"/>
      <c r="CL4338" s="7"/>
    </row>
    <row r="4339" spans="1:90">
      <c r="A4339" s="11"/>
      <c r="B4339" s="373"/>
      <c r="C4339" s="373"/>
      <c r="D4339" s="373"/>
      <c r="E4339" s="13"/>
      <c r="F4339" s="11"/>
      <c r="G4339" s="25"/>
      <c r="H4339" s="31"/>
      <c r="I4339" s="30"/>
      <c r="M4339" s="25"/>
      <c r="N4339" s="31"/>
      <c r="O4339" s="30"/>
      <c r="V4339" s="12"/>
      <c r="W4339" s="12"/>
      <c r="X4339" s="14"/>
      <c r="AB4339" s="25"/>
      <c r="AC4339" s="12"/>
      <c r="AD4339" s="12"/>
      <c r="AK4339" s="12"/>
      <c r="AL4339" s="30"/>
      <c r="AM4339" s="32"/>
      <c r="AQ4339" s="12"/>
      <c r="AR4339" s="12"/>
      <c r="AS4339" s="12"/>
      <c r="AZ4339" s="49"/>
      <c r="BA4339" s="30"/>
      <c r="BB4339" s="12"/>
      <c r="BF4339" s="12"/>
      <c r="BG4339" s="12"/>
      <c r="BH4339" s="12"/>
      <c r="BO4339" s="7"/>
      <c r="BP4339" s="7"/>
      <c r="BQ4339" s="7"/>
      <c r="BU4339" s="7"/>
      <c r="BV4339" s="7"/>
      <c r="BW4339" s="7"/>
      <c r="CD4339" s="7"/>
      <c r="CE4339" s="7"/>
      <c r="CF4339" s="7"/>
      <c r="CJ4339" s="7"/>
      <c r="CK4339" s="7"/>
      <c r="CL4339" s="7"/>
    </row>
    <row r="4340" spans="1:90">
      <c r="A4340" s="11"/>
      <c r="B4340" s="373"/>
      <c r="C4340" s="373"/>
      <c r="D4340" s="373"/>
      <c r="E4340" s="13"/>
      <c r="F4340" s="11"/>
      <c r="G4340" s="25"/>
      <c r="H4340" s="31"/>
      <c r="I4340" s="30"/>
      <c r="M4340" s="25"/>
      <c r="N4340" s="31"/>
      <c r="O4340" s="30"/>
      <c r="V4340" s="12"/>
      <c r="W4340" s="12"/>
      <c r="X4340" s="14"/>
      <c r="AB4340" s="25"/>
      <c r="AC4340" s="12"/>
      <c r="AD4340" s="12"/>
      <c r="AK4340" s="12"/>
      <c r="AL4340" s="30"/>
      <c r="AM4340" s="32"/>
      <c r="AQ4340" s="12"/>
      <c r="AR4340" s="12"/>
      <c r="AS4340" s="12"/>
      <c r="AZ4340" s="49"/>
      <c r="BA4340" s="30"/>
      <c r="BB4340" s="12"/>
      <c r="BF4340" s="12"/>
      <c r="BG4340" s="12"/>
      <c r="BH4340" s="12"/>
      <c r="BO4340" s="7"/>
      <c r="BP4340" s="7"/>
      <c r="BQ4340" s="7"/>
      <c r="BU4340" s="7"/>
      <c r="BV4340" s="7"/>
      <c r="BW4340" s="7"/>
      <c r="CD4340" s="7"/>
      <c r="CE4340" s="7"/>
      <c r="CF4340" s="7"/>
      <c r="CJ4340" s="7"/>
      <c r="CK4340" s="7"/>
      <c r="CL4340" s="7"/>
    </row>
    <row r="4341" spans="1:90">
      <c r="A4341" s="11"/>
      <c r="B4341" s="373"/>
      <c r="C4341" s="373"/>
      <c r="D4341" s="373"/>
      <c r="E4341" s="13"/>
      <c r="F4341" s="11"/>
      <c r="G4341" s="25"/>
      <c r="H4341" s="31"/>
      <c r="I4341" s="30"/>
      <c r="M4341" s="25"/>
      <c r="N4341" s="31"/>
      <c r="O4341" s="30"/>
      <c r="V4341" s="12"/>
      <c r="W4341" s="12"/>
      <c r="X4341" s="14"/>
      <c r="AB4341" s="25"/>
      <c r="AC4341" s="12"/>
      <c r="AD4341" s="12"/>
      <c r="AK4341" s="12"/>
      <c r="AL4341" s="30"/>
      <c r="AM4341" s="32"/>
      <c r="AQ4341" s="12"/>
      <c r="AR4341" s="12"/>
      <c r="AS4341" s="12"/>
      <c r="AZ4341" s="49"/>
      <c r="BA4341" s="30"/>
      <c r="BB4341" s="12"/>
      <c r="BF4341" s="12"/>
      <c r="BG4341" s="12"/>
      <c r="BH4341" s="12"/>
      <c r="BO4341" s="7"/>
      <c r="BP4341" s="7"/>
      <c r="BQ4341" s="7"/>
      <c r="BU4341" s="7"/>
      <c r="BV4341" s="7"/>
      <c r="BW4341" s="7"/>
      <c r="CD4341" s="7"/>
      <c r="CE4341" s="7"/>
      <c r="CF4341" s="7"/>
      <c r="CJ4341" s="7"/>
      <c r="CK4341" s="7"/>
      <c r="CL4341" s="7"/>
    </row>
    <row r="4342" spans="1:90">
      <c r="A4342" s="11"/>
      <c r="B4342" s="373"/>
      <c r="C4342" s="373"/>
      <c r="D4342" s="373"/>
      <c r="E4342" s="13"/>
      <c r="F4342" s="11"/>
      <c r="G4342" s="25"/>
      <c r="H4342" s="31"/>
      <c r="I4342" s="30"/>
      <c r="M4342" s="25"/>
      <c r="N4342" s="31"/>
      <c r="O4342" s="30"/>
      <c r="V4342" s="12"/>
      <c r="W4342" s="12"/>
      <c r="X4342" s="14"/>
      <c r="AB4342" s="25"/>
      <c r="AC4342" s="12"/>
      <c r="AD4342" s="12"/>
      <c r="AK4342" s="12"/>
      <c r="AL4342" s="30"/>
      <c r="AM4342" s="32"/>
      <c r="AQ4342" s="12"/>
      <c r="AR4342" s="12"/>
      <c r="AS4342" s="12"/>
      <c r="AZ4342" s="49"/>
      <c r="BA4342" s="30"/>
      <c r="BB4342" s="12"/>
      <c r="BF4342" s="12"/>
      <c r="BG4342" s="12"/>
      <c r="BH4342" s="12"/>
      <c r="BO4342" s="7"/>
      <c r="BP4342" s="7"/>
      <c r="BQ4342" s="7"/>
      <c r="BU4342" s="7"/>
      <c r="BV4342" s="7"/>
      <c r="BW4342" s="7"/>
      <c r="CD4342" s="7"/>
      <c r="CE4342" s="7"/>
      <c r="CF4342" s="7"/>
      <c r="CJ4342" s="7"/>
      <c r="CK4342" s="7"/>
      <c r="CL4342" s="7"/>
    </row>
    <row r="4343" spans="1:90">
      <c r="A4343" s="11"/>
      <c r="B4343" s="373"/>
      <c r="C4343" s="373"/>
      <c r="D4343" s="373"/>
      <c r="E4343" s="13"/>
      <c r="F4343" s="11"/>
      <c r="G4343" s="25"/>
      <c r="H4343" s="31"/>
      <c r="I4343" s="30"/>
      <c r="M4343" s="25"/>
      <c r="N4343" s="31"/>
      <c r="O4343" s="30"/>
      <c r="V4343" s="12"/>
      <c r="W4343" s="12"/>
      <c r="X4343" s="14"/>
      <c r="AB4343" s="25"/>
      <c r="AC4343" s="12"/>
      <c r="AD4343" s="12"/>
      <c r="AK4343" s="12"/>
      <c r="AL4343" s="30"/>
      <c r="AM4343" s="32"/>
      <c r="AQ4343" s="12"/>
      <c r="AR4343" s="12"/>
      <c r="AS4343" s="12"/>
      <c r="AZ4343" s="49"/>
      <c r="BA4343" s="30"/>
      <c r="BB4343" s="12"/>
      <c r="BF4343" s="12"/>
      <c r="BG4343" s="12"/>
      <c r="BH4343" s="12"/>
      <c r="BO4343" s="7"/>
      <c r="BP4343" s="7"/>
      <c r="BQ4343" s="7"/>
      <c r="BU4343" s="7"/>
      <c r="BV4343" s="7"/>
      <c r="BW4343" s="7"/>
      <c r="CD4343" s="7"/>
      <c r="CE4343" s="7"/>
      <c r="CF4343" s="7"/>
      <c r="CJ4343" s="7"/>
      <c r="CK4343" s="7"/>
      <c r="CL4343" s="7"/>
    </row>
    <row r="4344" spans="1:90">
      <c r="A4344" s="11"/>
      <c r="B4344" s="373"/>
      <c r="C4344" s="373"/>
      <c r="D4344" s="373"/>
      <c r="E4344" s="13"/>
      <c r="F4344" s="11"/>
      <c r="G4344" s="25"/>
      <c r="H4344" s="31"/>
      <c r="I4344" s="30"/>
      <c r="M4344" s="25"/>
      <c r="N4344" s="31"/>
      <c r="O4344" s="30"/>
      <c r="V4344" s="12"/>
      <c r="W4344" s="12"/>
      <c r="X4344" s="14"/>
      <c r="AB4344" s="25"/>
      <c r="AC4344" s="12"/>
      <c r="AD4344" s="12"/>
      <c r="AK4344" s="12"/>
      <c r="AL4344" s="30"/>
      <c r="AM4344" s="32"/>
      <c r="AQ4344" s="12"/>
      <c r="AR4344" s="12"/>
      <c r="AS4344" s="12"/>
      <c r="AZ4344" s="49"/>
      <c r="BA4344" s="30"/>
      <c r="BB4344" s="12"/>
      <c r="BF4344" s="12"/>
      <c r="BG4344" s="12"/>
      <c r="BH4344" s="12"/>
      <c r="BO4344" s="7"/>
      <c r="BP4344" s="7"/>
      <c r="BQ4344" s="7"/>
      <c r="BU4344" s="7"/>
      <c r="BV4344" s="7"/>
      <c r="BW4344" s="7"/>
      <c r="CD4344" s="7"/>
      <c r="CE4344" s="7"/>
      <c r="CF4344" s="7"/>
      <c r="CJ4344" s="7"/>
      <c r="CK4344" s="7"/>
      <c r="CL4344" s="7"/>
    </row>
    <row r="4345" spans="1:90">
      <c r="A4345" s="11"/>
      <c r="B4345" s="373"/>
      <c r="C4345" s="373"/>
      <c r="D4345" s="373"/>
      <c r="E4345" s="13"/>
      <c r="F4345" s="11"/>
      <c r="G4345" s="25"/>
      <c r="H4345" s="31"/>
      <c r="I4345" s="30"/>
      <c r="M4345" s="25"/>
      <c r="N4345" s="31"/>
      <c r="O4345" s="30"/>
      <c r="V4345" s="12"/>
      <c r="W4345" s="12"/>
      <c r="X4345" s="14"/>
      <c r="AB4345" s="25"/>
      <c r="AC4345" s="12"/>
      <c r="AD4345" s="12"/>
      <c r="AK4345" s="12"/>
      <c r="AL4345" s="30"/>
      <c r="AM4345" s="32"/>
      <c r="AQ4345" s="12"/>
      <c r="AR4345" s="12"/>
      <c r="AS4345" s="12"/>
      <c r="AZ4345" s="49"/>
      <c r="BA4345" s="30"/>
      <c r="BB4345" s="12"/>
      <c r="BF4345" s="12"/>
      <c r="BG4345" s="12"/>
      <c r="BH4345" s="12"/>
      <c r="BO4345" s="7"/>
      <c r="BP4345" s="7"/>
      <c r="BQ4345" s="7"/>
      <c r="BU4345" s="7"/>
      <c r="BV4345" s="7"/>
      <c r="BW4345" s="7"/>
      <c r="CD4345" s="7"/>
      <c r="CE4345" s="7"/>
      <c r="CF4345" s="7"/>
      <c r="CJ4345" s="7"/>
      <c r="CK4345" s="7"/>
      <c r="CL4345" s="7"/>
    </row>
    <row r="4346" spans="1:90">
      <c r="A4346" s="11"/>
      <c r="B4346" s="373"/>
      <c r="C4346" s="373"/>
      <c r="D4346" s="373"/>
      <c r="E4346" s="13"/>
      <c r="F4346" s="11"/>
      <c r="G4346" s="25"/>
      <c r="H4346" s="31"/>
      <c r="I4346" s="30"/>
      <c r="M4346" s="25"/>
      <c r="N4346" s="31"/>
      <c r="O4346" s="30"/>
      <c r="V4346" s="12"/>
      <c r="W4346" s="12"/>
      <c r="X4346" s="14"/>
      <c r="AB4346" s="25"/>
      <c r="AC4346" s="12"/>
      <c r="AD4346" s="12"/>
      <c r="AK4346" s="12"/>
      <c r="AL4346" s="30"/>
      <c r="AM4346" s="32"/>
      <c r="AQ4346" s="12"/>
      <c r="AR4346" s="12"/>
      <c r="AS4346" s="12"/>
      <c r="AZ4346" s="49"/>
      <c r="BA4346" s="30"/>
      <c r="BB4346" s="12"/>
      <c r="BF4346" s="12"/>
      <c r="BG4346" s="12"/>
      <c r="BH4346" s="12"/>
      <c r="BO4346" s="7"/>
      <c r="BP4346" s="7"/>
      <c r="BQ4346" s="7"/>
      <c r="BU4346" s="7"/>
      <c r="BV4346" s="7"/>
      <c r="BW4346" s="7"/>
      <c r="CD4346" s="7"/>
      <c r="CE4346" s="7"/>
      <c r="CF4346" s="7"/>
      <c r="CJ4346" s="7"/>
      <c r="CK4346" s="7"/>
      <c r="CL4346" s="7"/>
    </row>
    <row r="4347" spans="1:90">
      <c r="A4347" s="11"/>
      <c r="B4347" s="373"/>
      <c r="C4347" s="373"/>
      <c r="D4347" s="373"/>
      <c r="E4347" s="13"/>
      <c r="F4347" s="11"/>
      <c r="G4347" s="25"/>
      <c r="H4347" s="31"/>
      <c r="I4347" s="30"/>
      <c r="M4347" s="25"/>
      <c r="N4347" s="31"/>
      <c r="O4347" s="30"/>
      <c r="V4347" s="12"/>
      <c r="W4347" s="12"/>
      <c r="X4347" s="14"/>
      <c r="AB4347" s="25"/>
      <c r="AC4347" s="12"/>
      <c r="AD4347" s="12"/>
      <c r="AK4347" s="12"/>
      <c r="AL4347" s="30"/>
      <c r="AM4347" s="32"/>
      <c r="AQ4347" s="12"/>
      <c r="AR4347" s="12"/>
      <c r="AS4347" s="12"/>
      <c r="AZ4347" s="49"/>
      <c r="BA4347" s="30"/>
      <c r="BB4347" s="12"/>
      <c r="BF4347" s="12"/>
      <c r="BG4347" s="12"/>
      <c r="BH4347" s="12"/>
      <c r="BO4347" s="7"/>
      <c r="BP4347" s="7"/>
      <c r="BQ4347" s="7"/>
      <c r="BU4347" s="7"/>
      <c r="BV4347" s="7"/>
      <c r="BW4347" s="7"/>
      <c r="CD4347" s="7"/>
      <c r="CE4347" s="7"/>
      <c r="CF4347" s="7"/>
      <c r="CJ4347" s="7"/>
      <c r="CK4347" s="7"/>
      <c r="CL4347" s="7"/>
    </row>
    <row r="4348" spans="1:90">
      <c r="A4348" s="11"/>
      <c r="B4348" s="373"/>
      <c r="C4348" s="373"/>
      <c r="D4348" s="373"/>
      <c r="E4348" s="13"/>
      <c r="F4348" s="11"/>
      <c r="G4348" s="25"/>
      <c r="H4348" s="31"/>
      <c r="I4348" s="30"/>
      <c r="M4348" s="25"/>
      <c r="N4348" s="31"/>
      <c r="O4348" s="30"/>
      <c r="V4348" s="12"/>
      <c r="W4348" s="12"/>
      <c r="X4348" s="14"/>
      <c r="AB4348" s="25"/>
      <c r="AC4348" s="12"/>
      <c r="AD4348" s="12"/>
      <c r="AK4348" s="12"/>
      <c r="AL4348" s="30"/>
      <c r="AM4348" s="32"/>
      <c r="AQ4348" s="12"/>
      <c r="AR4348" s="12"/>
      <c r="AS4348" s="12"/>
      <c r="AZ4348" s="49"/>
      <c r="BA4348" s="30"/>
      <c r="BB4348" s="12"/>
      <c r="BF4348" s="12"/>
      <c r="BG4348" s="12"/>
      <c r="BH4348" s="12"/>
      <c r="BO4348" s="7"/>
      <c r="BP4348" s="7"/>
      <c r="BQ4348" s="7"/>
      <c r="BU4348" s="7"/>
      <c r="BV4348" s="7"/>
      <c r="BW4348" s="7"/>
      <c r="CD4348" s="7"/>
      <c r="CE4348" s="7"/>
      <c r="CF4348" s="7"/>
      <c r="CJ4348" s="7"/>
      <c r="CK4348" s="7"/>
      <c r="CL4348" s="7"/>
    </row>
    <row r="4349" spans="1:90">
      <c r="A4349" s="11"/>
      <c r="B4349" s="373"/>
      <c r="C4349" s="373"/>
      <c r="D4349" s="373"/>
      <c r="E4349" s="13"/>
      <c r="F4349" s="11"/>
      <c r="G4349" s="25"/>
      <c r="H4349" s="31"/>
      <c r="I4349" s="30"/>
      <c r="M4349" s="25"/>
      <c r="N4349" s="31"/>
      <c r="O4349" s="30"/>
      <c r="V4349" s="12"/>
      <c r="W4349" s="12"/>
      <c r="X4349" s="14"/>
      <c r="AB4349" s="25"/>
      <c r="AC4349" s="12"/>
      <c r="AD4349" s="12"/>
      <c r="AK4349" s="12"/>
      <c r="AL4349" s="30"/>
      <c r="AM4349" s="32"/>
      <c r="AQ4349" s="12"/>
      <c r="AR4349" s="12"/>
      <c r="AS4349" s="12"/>
      <c r="AZ4349" s="49"/>
      <c r="BA4349" s="30"/>
      <c r="BB4349" s="12"/>
      <c r="BF4349" s="12"/>
      <c r="BG4349" s="12"/>
      <c r="BH4349" s="12"/>
      <c r="BO4349" s="7"/>
      <c r="BP4349" s="7"/>
      <c r="BQ4349" s="7"/>
      <c r="BU4349" s="7"/>
      <c r="BV4349" s="7"/>
      <c r="BW4349" s="7"/>
      <c r="CD4349" s="7"/>
      <c r="CE4349" s="7"/>
      <c r="CF4349" s="7"/>
      <c r="CJ4349" s="7"/>
      <c r="CK4349" s="7"/>
      <c r="CL4349" s="7"/>
    </row>
    <row r="4350" spans="1:90">
      <c r="A4350" s="11"/>
      <c r="B4350" s="373"/>
      <c r="C4350" s="373"/>
      <c r="D4350" s="373"/>
      <c r="E4350" s="13"/>
      <c r="F4350" s="11"/>
      <c r="G4350" s="25"/>
      <c r="H4350" s="31"/>
      <c r="I4350" s="30"/>
      <c r="M4350" s="25"/>
      <c r="N4350" s="31"/>
      <c r="O4350" s="30"/>
      <c r="V4350" s="12"/>
      <c r="W4350" s="12"/>
      <c r="X4350" s="14"/>
      <c r="AB4350" s="25"/>
      <c r="AC4350" s="12"/>
      <c r="AD4350" s="12"/>
      <c r="AK4350" s="12"/>
      <c r="AL4350" s="30"/>
      <c r="AM4350" s="32"/>
      <c r="AQ4350" s="12"/>
      <c r="AR4350" s="12"/>
      <c r="AS4350" s="12"/>
      <c r="AZ4350" s="49"/>
      <c r="BA4350" s="30"/>
      <c r="BB4350" s="12"/>
      <c r="BF4350" s="12"/>
      <c r="BG4350" s="12"/>
      <c r="BH4350" s="12"/>
      <c r="BO4350" s="7"/>
      <c r="BP4350" s="7"/>
      <c r="BQ4350" s="7"/>
      <c r="BU4350" s="7"/>
      <c r="BV4350" s="7"/>
      <c r="BW4350" s="7"/>
      <c r="CD4350" s="7"/>
      <c r="CE4350" s="7"/>
      <c r="CF4350" s="7"/>
      <c r="CJ4350" s="7"/>
      <c r="CK4350" s="7"/>
      <c r="CL4350" s="7"/>
    </row>
    <row r="4351" spans="1:90">
      <c r="A4351" s="11"/>
      <c r="B4351" s="373"/>
      <c r="C4351" s="373"/>
      <c r="D4351" s="373"/>
      <c r="E4351" s="13"/>
      <c r="F4351" s="11"/>
      <c r="G4351" s="25"/>
      <c r="H4351" s="31"/>
      <c r="I4351" s="30"/>
      <c r="M4351" s="25"/>
      <c r="N4351" s="31"/>
      <c r="O4351" s="30"/>
      <c r="V4351" s="12"/>
      <c r="W4351" s="12"/>
      <c r="X4351" s="14"/>
      <c r="AB4351" s="25"/>
      <c r="AC4351" s="12"/>
      <c r="AD4351" s="12"/>
      <c r="AK4351" s="12"/>
      <c r="AL4351" s="30"/>
      <c r="AM4351" s="32"/>
      <c r="AQ4351" s="12"/>
      <c r="AR4351" s="12"/>
      <c r="AS4351" s="12"/>
      <c r="AZ4351" s="49"/>
      <c r="BA4351" s="30"/>
      <c r="BB4351" s="12"/>
      <c r="BF4351" s="12"/>
      <c r="BG4351" s="12"/>
      <c r="BH4351" s="12"/>
      <c r="BO4351" s="7"/>
      <c r="BP4351" s="7"/>
      <c r="BQ4351" s="7"/>
      <c r="BU4351" s="7"/>
      <c r="BV4351" s="7"/>
      <c r="BW4351" s="7"/>
      <c r="CD4351" s="7"/>
      <c r="CE4351" s="7"/>
      <c r="CF4351" s="7"/>
      <c r="CJ4351" s="7"/>
      <c r="CK4351" s="7"/>
      <c r="CL4351" s="7"/>
    </row>
    <row r="4352" spans="1:90">
      <c r="A4352" s="11"/>
      <c r="B4352" s="373"/>
      <c r="C4352" s="373"/>
      <c r="D4352" s="373"/>
      <c r="E4352" s="13"/>
      <c r="F4352" s="11"/>
      <c r="G4352" s="25"/>
      <c r="H4352" s="31"/>
      <c r="I4352" s="30"/>
      <c r="M4352" s="25"/>
      <c r="N4352" s="31"/>
      <c r="O4352" s="30"/>
      <c r="V4352" s="12"/>
      <c r="W4352" s="12"/>
      <c r="X4352" s="14"/>
      <c r="AB4352" s="25"/>
      <c r="AC4352" s="12"/>
      <c r="AD4352" s="12"/>
      <c r="AK4352" s="12"/>
      <c r="AL4352" s="30"/>
      <c r="AM4352" s="32"/>
      <c r="AQ4352" s="12"/>
      <c r="AR4352" s="12"/>
      <c r="AS4352" s="12"/>
      <c r="AZ4352" s="49"/>
      <c r="BA4352" s="30"/>
      <c r="BB4352" s="12"/>
      <c r="BF4352" s="12"/>
      <c r="BG4352" s="12"/>
      <c r="BH4352" s="12"/>
      <c r="BO4352" s="7"/>
      <c r="BP4352" s="7"/>
      <c r="BQ4352" s="7"/>
      <c r="BU4352" s="7"/>
      <c r="BV4352" s="7"/>
      <c r="BW4352" s="7"/>
      <c r="CD4352" s="7"/>
      <c r="CE4352" s="7"/>
      <c r="CF4352" s="7"/>
      <c r="CJ4352" s="7"/>
      <c r="CK4352" s="7"/>
      <c r="CL4352" s="7"/>
    </row>
    <row r="4353" spans="1:90">
      <c r="A4353" s="11"/>
      <c r="B4353" s="373"/>
      <c r="C4353" s="373"/>
      <c r="D4353" s="373"/>
      <c r="E4353" s="13"/>
      <c r="F4353" s="11"/>
      <c r="G4353" s="25"/>
      <c r="H4353" s="31"/>
      <c r="I4353" s="30"/>
      <c r="M4353" s="25"/>
      <c r="N4353" s="31"/>
      <c r="O4353" s="30"/>
      <c r="V4353" s="12"/>
      <c r="W4353" s="12"/>
      <c r="X4353" s="14"/>
      <c r="AB4353" s="25"/>
      <c r="AC4353" s="12"/>
      <c r="AD4353" s="12"/>
      <c r="AK4353" s="12"/>
      <c r="AL4353" s="30"/>
      <c r="AM4353" s="32"/>
      <c r="AQ4353" s="12"/>
      <c r="AR4353" s="12"/>
      <c r="AS4353" s="12"/>
      <c r="AZ4353" s="49"/>
      <c r="BA4353" s="30"/>
      <c r="BB4353" s="12"/>
      <c r="BF4353" s="12"/>
      <c r="BG4353" s="12"/>
      <c r="BH4353" s="12"/>
      <c r="BO4353" s="7"/>
      <c r="BP4353" s="7"/>
      <c r="BQ4353" s="7"/>
      <c r="BU4353" s="7"/>
      <c r="BV4353" s="7"/>
      <c r="BW4353" s="7"/>
      <c r="CD4353" s="7"/>
      <c r="CE4353" s="7"/>
      <c r="CF4353" s="7"/>
      <c r="CJ4353" s="7"/>
      <c r="CK4353" s="7"/>
      <c r="CL4353" s="7"/>
    </row>
    <row r="4354" spans="1:90">
      <c r="A4354" s="11"/>
      <c r="B4354" s="373"/>
      <c r="C4354" s="373"/>
      <c r="D4354" s="373"/>
      <c r="E4354" s="13"/>
      <c r="F4354" s="11"/>
      <c r="G4354" s="25"/>
      <c r="H4354" s="31"/>
      <c r="I4354" s="30"/>
      <c r="M4354" s="25"/>
      <c r="N4354" s="31"/>
      <c r="O4354" s="30"/>
      <c r="V4354" s="12"/>
      <c r="W4354" s="12"/>
      <c r="X4354" s="14"/>
      <c r="AB4354" s="25"/>
      <c r="AC4354" s="12"/>
      <c r="AD4354" s="12"/>
      <c r="AK4354" s="12"/>
      <c r="AL4354" s="30"/>
      <c r="AM4354" s="32"/>
      <c r="AQ4354" s="12"/>
      <c r="AR4354" s="12"/>
      <c r="AS4354" s="12"/>
      <c r="AZ4354" s="49"/>
      <c r="BA4354" s="30"/>
      <c r="BB4354" s="12"/>
      <c r="BF4354" s="12"/>
      <c r="BG4354" s="12"/>
      <c r="BH4354" s="12"/>
      <c r="BO4354" s="7"/>
      <c r="BP4354" s="7"/>
      <c r="BQ4354" s="7"/>
      <c r="BU4354" s="7"/>
      <c r="BV4354" s="7"/>
      <c r="BW4354" s="7"/>
      <c r="CD4354" s="7"/>
      <c r="CE4354" s="7"/>
      <c r="CF4354" s="7"/>
      <c r="CJ4354" s="7"/>
      <c r="CK4354" s="7"/>
      <c r="CL4354" s="7"/>
    </row>
    <row r="4355" spans="1:90">
      <c r="A4355" s="11"/>
      <c r="B4355" s="373"/>
      <c r="C4355" s="373"/>
      <c r="D4355" s="373"/>
      <c r="E4355" s="13"/>
      <c r="F4355" s="11"/>
      <c r="G4355" s="25"/>
      <c r="H4355" s="31"/>
      <c r="I4355" s="30"/>
      <c r="M4355" s="25"/>
      <c r="N4355" s="31"/>
      <c r="O4355" s="30"/>
      <c r="V4355" s="12"/>
      <c r="W4355" s="12"/>
      <c r="X4355" s="14"/>
      <c r="AB4355" s="25"/>
      <c r="AC4355" s="12"/>
      <c r="AD4355" s="12"/>
      <c r="AK4355" s="12"/>
      <c r="AL4355" s="30"/>
      <c r="AM4355" s="32"/>
      <c r="AQ4355" s="12"/>
      <c r="AR4355" s="12"/>
      <c r="AS4355" s="12"/>
      <c r="AZ4355" s="49"/>
      <c r="BA4355" s="30"/>
      <c r="BB4355" s="12"/>
      <c r="BF4355" s="12"/>
      <c r="BG4355" s="12"/>
      <c r="BH4355" s="12"/>
      <c r="BO4355" s="7"/>
      <c r="BP4355" s="7"/>
      <c r="BQ4355" s="7"/>
      <c r="BU4355" s="7"/>
      <c r="BV4355" s="7"/>
      <c r="BW4355" s="7"/>
      <c r="CD4355" s="7"/>
      <c r="CE4355" s="7"/>
      <c r="CF4355" s="7"/>
      <c r="CJ4355" s="7"/>
      <c r="CK4355" s="7"/>
      <c r="CL4355" s="7"/>
    </row>
    <row r="4356" spans="1:90">
      <c r="A4356" s="11"/>
      <c r="B4356" s="373"/>
      <c r="C4356" s="373"/>
      <c r="D4356" s="373"/>
      <c r="E4356" s="13"/>
      <c r="F4356" s="11"/>
      <c r="G4356" s="25"/>
      <c r="H4356" s="31"/>
      <c r="I4356" s="30"/>
      <c r="M4356" s="25"/>
      <c r="N4356" s="31"/>
      <c r="O4356" s="30"/>
      <c r="V4356" s="12"/>
      <c r="W4356" s="12"/>
      <c r="X4356" s="14"/>
      <c r="AB4356" s="25"/>
      <c r="AC4356" s="12"/>
      <c r="AD4356" s="12"/>
      <c r="AK4356" s="12"/>
      <c r="AL4356" s="30"/>
      <c r="AM4356" s="32"/>
      <c r="AQ4356" s="12"/>
      <c r="AR4356" s="12"/>
      <c r="AS4356" s="12"/>
      <c r="AZ4356" s="49"/>
      <c r="BA4356" s="30"/>
      <c r="BB4356" s="12"/>
      <c r="BF4356" s="12"/>
      <c r="BG4356" s="12"/>
      <c r="BH4356" s="12"/>
      <c r="BO4356" s="7"/>
      <c r="BP4356" s="7"/>
      <c r="BQ4356" s="7"/>
      <c r="BU4356" s="7"/>
      <c r="BV4356" s="7"/>
      <c r="BW4356" s="7"/>
      <c r="CD4356" s="7"/>
      <c r="CE4356" s="7"/>
      <c r="CF4356" s="7"/>
      <c r="CJ4356" s="7"/>
      <c r="CK4356" s="7"/>
      <c r="CL4356" s="7"/>
    </row>
    <row r="4357" spans="1:90">
      <c r="A4357" s="11"/>
      <c r="B4357" s="373"/>
      <c r="C4357" s="373"/>
      <c r="D4357" s="373"/>
      <c r="E4357" s="13"/>
      <c r="F4357" s="11"/>
      <c r="G4357" s="25"/>
      <c r="H4357" s="31"/>
      <c r="I4357" s="30"/>
      <c r="M4357" s="25"/>
      <c r="N4357" s="31"/>
      <c r="O4357" s="30"/>
      <c r="V4357" s="12"/>
      <c r="W4357" s="12"/>
      <c r="X4357" s="14"/>
      <c r="AB4357" s="25"/>
      <c r="AC4357" s="12"/>
      <c r="AD4357" s="12"/>
      <c r="AK4357" s="12"/>
      <c r="AL4357" s="30"/>
      <c r="AM4357" s="32"/>
      <c r="AQ4357" s="12"/>
      <c r="AR4357" s="12"/>
      <c r="AS4357" s="12"/>
      <c r="AZ4357" s="49"/>
      <c r="BA4357" s="30"/>
      <c r="BB4357" s="12"/>
      <c r="BF4357" s="12"/>
      <c r="BG4357" s="12"/>
      <c r="BH4357" s="12"/>
      <c r="BO4357" s="7"/>
      <c r="BP4357" s="7"/>
      <c r="BQ4357" s="7"/>
      <c r="BU4357" s="7"/>
      <c r="BV4357" s="7"/>
      <c r="BW4357" s="7"/>
      <c r="CD4357" s="7"/>
      <c r="CE4357" s="7"/>
      <c r="CF4357" s="7"/>
      <c r="CJ4357" s="7"/>
      <c r="CK4357" s="7"/>
      <c r="CL4357" s="7"/>
    </row>
    <row r="4358" spans="1:90">
      <c r="A4358" s="11"/>
      <c r="B4358" s="373"/>
      <c r="C4358" s="373"/>
      <c r="D4358" s="373"/>
      <c r="E4358" s="13"/>
      <c r="F4358" s="11"/>
      <c r="G4358" s="25"/>
      <c r="H4358" s="31"/>
      <c r="I4358" s="30"/>
      <c r="M4358" s="25"/>
      <c r="N4358" s="31"/>
      <c r="O4358" s="30"/>
      <c r="V4358" s="12"/>
      <c r="W4358" s="12"/>
      <c r="X4358" s="14"/>
      <c r="AB4358" s="25"/>
      <c r="AC4358" s="12"/>
      <c r="AD4358" s="12"/>
      <c r="AK4358" s="12"/>
      <c r="AL4358" s="30"/>
      <c r="AM4358" s="32"/>
      <c r="AQ4358" s="12"/>
      <c r="AR4358" s="12"/>
      <c r="AS4358" s="12"/>
      <c r="AZ4358" s="49"/>
      <c r="BA4358" s="30"/>
      <c r="BB4358" s="12"/>
      <c r="BF4358" s="12"/>
      <c r="BG4358" s="12"/>
      <c r="BH4358" s="12"/>
      <c r="BO4358" s="7"/>
      <c r="BP4358" s="7"/>
      <c r="BQ4358" s="7"/>
      <c r="BU4358" s="7"/>
      <c r="BV4358" s="7"/>
      <c r="BW4358" s="7"/>
      <c r="CD4358" s="7"/>
      <c r="CE4358" s="7"/>
      <c r="CF4358" s="7"/>
      <c r="CJ4358" s="7"/>
      <c r="CK4358" s="7"/>
      <c r="CL4358" s="7"/>
    </row>
    <row r="4359" spans="1:90">
      <c r="A4359" s="11"/>
      <c r="B4359" s="373"/>
      <c r="C4359" s="373"/>
      <c r="D4359" s="373"/>
      <c r="E4359" s="13"/>
      <c r="F4359" s="11"/>
      <c r="G4359" s="25"/>
      <c r="H4359" s="31"/>
      <c r="I4359" s="30"/>
      <c r="M4359" s="25"/>
      <c r="N4359" s="31"/>
      <c r="O4359" s="30"/>
      <c r="V4359" s="12"/>
      <c r="W4359" s="12"/>
      <c r="X4359" s="14"/>
      <c r="AB4359" s="25"/>
      <c r="AC4359" s="12"/>
      <c r="AD4359" s="12"/>
      <c r="AK4359" s="12"/>
      <c r="AL4359" s="30"/>
      <c r="AM4359" s="32"/>
      <c r="AQ4359" s="12"/>
      <c r="AR4359" s="12"/>
      <c r="AS4359" s="12"/>
      <c r="AZ4359" s="49"/>
      <c r="BA4359" s="30"/>
      <c r="BB4359" s="12"/>
      <c r="BF4359" s="12"/>
      <c r="BG4359" s="12"/>
      <c r="BH4359" s="12"/>
      <c r="BO4359" s="7"/>
      <c r="BP4359" s="7"/>
      <c r="BQ4359" s="7"/>
      <c r="BU4359" s="7"/>
      <c r="BV4359" s="7"/>
      <c r="BW4359" s="7"/>
      <c r="CD4359" s="7"/>
      <c r="CE4359" s="7"/>
      <c r="CF4359" s="7"/>
      <c r="CJ4359" s="7"/>
      <c r="CK4359" s="7"/>
      <c r="CL4359" s="7"/>
    </row>
    <row r="4360" spans="1:90">
      <c r="A4360" s="11"/>
      <c r="B4360" s="373"/>
      <c r="C4360" s="373"/>
      <c r="D4360" s="373"/>
      <c r="E4360" s="13"/>
      <c r="F4360" s="11"/>
      <c r="G4360" s="25"/>
      <c r="H4360" s="31"/>
      <c r="I4360" s="30"/>
      <c r="M4360" s="25"/>
      <c r="N4360" s="31"/>
      <c r="O4360" s="30"/>
      <c r="V4360" s="12"/>
      <c r="W4360" s="12"/>
      <c r="X4360" s="14"/>
      <c r="AB4360" s="25"/>
      <c r="AC4360" s="12"/>
      <c r="AD4360" s="12"/>
      <c r="AK4360" s="12"/>
      <c r="AL4360" s="30"/>
      <c r="AM4360" s="32"/>
      <c r="AQ4360" s="12"/>
      <c r="AR4360" s="12"/>
      <c r="AS4360" s="12"/>
      <c r="AZ4360" s="49"/>
      <c r="BA4360" s="30"/>
      <c r="BB4360" s="12"/>
      <c r="BF4360" s="12"/>
      <c r="BG4360" s="12"/>
      <c r="BH4360" s="12"/>
      <c r="BO4360" s="7"/>
      <c r="BP4360" s="7"/>
      <c r="BQ4360" s="7"/>
      <c r="BU4360" s="7"/>
      <c r="BV4360" s="7"/>
      <c r="BW4360" s="7"/>
      <c r="CD4360" s="7"/>
      <c r="CE4360" s="7"/>
      <c r="CF4360" s="7"/>
      <c r="CJ4360" s="7"/>
      <c r="CK4360" s="7"/>
      <c r="CL4360" s="7"/>
    </row>
    <row r="4361" spans="1:90">
      <c r="A4361" s="11"/>
      <c r="B4361" s="373"/>
      <c r="C4361" s="373"/>
      <c r="D4361" s="373"/>
      <c r="E4361" s="13"/>
      <c r="F4361" s="11"/>
      <c r="G4361" s="25"/>
      <c r="H4361" s="31"/>
      <c r="I4361" s="30"/>
      <c r="M4361" s="25"/>
      <c r="N4361" s="31"/>
      <c r="O4361" s="30"/>
      <c r="V4361" s="12"/>
      <c r="W4361" s="12"/>
      <c r="X4361" s="14"/>
      <c r="AB4361" s="25"/>
      <c r="AC4361" s="12"/>
      <c r="AD4361" s="12"/>
      <c r="AK4361" s="12"/>
      <c r="AL4361" s="30"/>
      <c r="AM4361" s="32"/>
      <c r="AQ4361" s="12"/>
      <c r="AR4361" s="12"/>
      <c r="AS4361" s="12"/>
      <c r="AZ4361" s="49"/>
      <c r="BA4361" s="30"/>
      <c r="BB4361" s="12"/>
      <c r="BF4361" s="12"/>
      <c r="BG4361" s="12"/>
      <c r="BH4361" s="12"/>
      <c r="BO4361" s="7"/>
      <c r="BP4361" s="7"/>
      <c r="BQ4361" s="7"/>
      <c r="BU4361" s="7"/>
      <c r="BV4361" s="7"/>
      <c r="BW4361" s="7"/>
      <c r="CD4361" s="7"/>
      <c r="CE4361" s="7"/>
      <c r="CF4361" s="7"/>
      <c r="CJ4361" s="7"/>
      <c r="CK4361" s="7"/>
      <c r="CL4361" s="7"/>
    </row>
    <row r="4362" spans="1:90">
      <c r="A4362" s="11"/>
      <c r="B4362" s="373"/>
      <c r="C4362" s="373"/>
      <c r="D4362" s="373"/>
      <c r="E4362" s="13"/>
      <c r="F4362" s="11"/>
      <c r="G4362" s="25"/>
      <c r="H4362" s="31"/>
      <c r="I4362" s="30"/>
      <c r="M4362" s="25"/>
      <c r="N4362" s="31"/>
      <c r="O4362" s="30"/>
      <c r="V4362" s="12"/>
      <c r="W4362" s="12"/>
      <c r="X4362" s="14"/>
      <c r="AB4362" s="25"/>
      <c r="AC4362" s="12"/>
      <c r="AD4362" s="12"/>
      <c r="AK4362" s="12"/>
      <c r="AL4362" s="30"/>
      <c r="AM4362" s="32"/>
      <c r="AQ4362" s="12"/>
      <c r="AR4362" s="12"/>
      <c r="AS4362" s="12"/>
      <c r="AZ4362" s="49"/>
      <c r="BA4362" s="30"/>
      <c r="BB4362" s="12"/>
      <c r="BF4362" s="12"/>
      <c r="BG4362" s="12"/>
      <c r="BH4362" s="12"/>
      <c r="BO4362" s="7"/>
      <c r="BP4362" s="7"/>
      <c r="BQ4362" s="7"/>
      <c r="BU4362" s="7"/>
      <c r="BV4362" s="7"/>
      <c r="BW4362" s="7"/>
      <c r="CD4362" s="7"/>
      <c r="CE4362" s="7"/>
      <c r="CF4362" s="7"/>
      <c r="CJ4362" s="7"/>
      <c r="CK4362" s="7"/>
      <c r="CL4362" s="7"/>
    </row>
    <row r="4363" spans="1:90">
      <c r="A4363" s="11"/>
      <c r="B4363" s="373"/>
      <c r="C4363" s="373"/>
      <c r="D4363" s="373"/>
      <c r="E4363" s="13"/>
      <c r="F4363" s="11"/>
      <c r="G4363" s="25"/>
      <c r="H4363" s="31"/>
      <c r="I4363" s="30"/>
      <c r="M4363" s="25"/>
      <c r="N4363" s="31"/>
      <c r="O4363" s="30"/>
      <c r="V4363" s="12"/>
      <c r="W4363" s="12"/>
      <c r="X4363" s="14"/>
      <c r="AB4363" s="25"/>
      <c r="AC4363" s="12"/>
      <c r="AD4363" s="12"/>
      <c r="AK4363" s="12"/>
      <c r="AL4363" s="30"/>
      <c r="AM4363" s="32"/>
      <c r="AQ4363" s="12"/>
      <c r="AR4363" s="12"/>
      <c r="AS4363" s="12"/>
      <c r="AZ4363" s="49"/>
      <c r="BA4363" s="30"/>
      <c r="BB4363" s="12"/>
      <c r="BF4363" s="12"/>
      <c r="BG4363" s="12"/>
      <c r="BH4363" s="12"/>
      <c r="BO4363" s="7"/>
      <c r="BP4363" s="7"/>
      <c r="BQ4363" s="7"/>
      <c r="BU4363" s="7"/>
      <c r="BV4363" s="7"/>
      <c r="BW4363" s="7"/>
      <c r="CD4363" s="7"/>
      <c r="CE4363" s="7"/>
      <c r="CF4363" s="7"/>
      <c r="CJ4363" s="7"/>
      <c r="CK4363" s="7"/>
      <c r="CL4363" s="7"/>
    </row>
    <row r="4364" spans="1:90">
      <c r="A4364" s="11"/>
      <c r="B4364" s="373"/>
      <c r="C4364" s="373"/>
      <c r="D4364" s="373"/>
      <c r="E4364" s="13"/>
      <c r="F4364" s="11"/>
      <c r="G4364" s="25"/>
      <c r="H4364" s="31"/>
      <c r="I4364" s="30"/>
      <c r="M4364" s="25"/>
      <c r="N4364" s="31"/>
      <c r="O4364" s="30"/>
      <c r="V4364" s="12"/>
      <c r="W4364" s="12"/>
      <c r="X4364" s="14"/>
      <c r="AB4364" s="25"/>
      <c r="AC4364" s="12"/>
      <c r="AD4364" s="12"/>
      <c r="AK4364" s="12"/>
      <c r="AL4364" s="30"/>
      <c r="AM4364" s="32"/>
      <c r="AQ4364" s="12"/>
      <c r="AR4364" s="12"/>
      <c r="AS4364" s="12"/>
      <c r="AZ4364" s="49"/>
      <c r="BA4364" s="30"/>
      <c r="BB4364" s="12"/>
      <c r="BF4364" s="12"/>
      <c r="BG4364" s="12"/>
      <c r="BH4364" s="12"/>
      <c r="BO4364" s="7"/>
      <c r="BP4364" s="7"/>
      <c r="BQ4364" s="7"/>
      <c r="BU4364" s="7"/>
      <c r="BV4364" s="7"/>
      <c r="BW4364" s="7"/>
      <c r="CD4364" s="7"/>
      <c r="CE4364" s="7"/>
      <c r="CF4364" s="7"/>
      <c r="CJ4364" s="7"/>
      <c r="CK4364" s="7"/>
      <c r="CL4364" s="7"/>
    </row>
    <row r="4365" spans="1:90">
      <c r="A4365" s="11"/>
      <c r="B4365" s="373"/>
      <c r="C4365" s="373"/>
      <c r="D4365" s="373"/>
      <c r="E4365" s="13"/>
      <c r="F4365" s="11"/>
      <c r="G4365" s="25"/>
      <c r="H4365" s="31"/>
      <c r="I4365" s="30"/>
      <c r="M4365" s="25"/>
      <c r="N4365" s="31"/>
      <c r="O4365" s="30"/>
      <c r="V4365" s="12"/>
      <c r="W4365" s="12"/>
      <c r="X4365" s="14"/>
      <c r="AB4365" s="25"/>
      <c r="AC4365" s="12"/>
      <c r="AD4365" s="12"/>
      <c r="AK4365" s="12"/>
      <c r="AL4365" s="30"/>
      <c r="AM4365" s="32"/>
      <c r="AQ4365" s="12"/>
      <c r="AR4365" s="12"/>
      <c r="AS4365" s="12"/>
      <c r="AZ4365" s="49"/>
      <c r="BA4365" s="30"/>
      <c r="BB4365" s="12"/>
      <c r="BF4365" s="12"/>
      <c r="BG4365" s="12"/>
      <c r="BH4365" s="12"/>
      <c r="BO4365" s="7"/>
      <c r="BP4365" s="7"/>
      <c r="BQ4365" s="7"/>
      <c r="BU4365" s="7"/>
      <c r="BV4365" s="7"/>
      <c r="BW4365" s="7"/>
      <c r="CD4365" s="7"/>
      <c r="CE4365" s="7"/>
      <c r="CF4365" s="7"/>
      <c r="CJ4365" s="7"/>
      <c r="CK4365" s="7"/>
      <c r="CL4365" s="7"/>
    </row>
    <row r="4366" spans="1:90">
      <c r="A4366" s="11"/>
      <c r="B4366" s="373"/>
      <c r="C4366" s="373"/>
      <c r="D4366" s="373"/>
      <c r="E4366" s="13"/>
      <c r="F4366" s="11"/>
      <c r="G4366" s="25"/>
      <c r="H4366" s="31"/>
      <c r="I4366" s="30"/>
      <c r="M4366" s="25"/>
      <c r="N4366" s="31"/>
      <c r="O4366" s="30"/>
      <c r="V4366" s="12"/>
      <c r="W4366" s="12"/>
      <c r="X4366" s="14"/>
      <c r="AB4366" s="25"/>
      <c r="AC4366" s="12"/>
      <c r="AD4366" s="12"/>
      <c r="AK4366" s="12"/>
      <c r="AL4366" s="30"/>
      <c r="AM4366" s="32"/>
      <c r="AQ4366" s="12"/>
      <c r="AR4366" s="12"/>
      <c r="AS4366" s="12"/>
      <c r="AZ4366" s="49"/>
      <c r="BA4366" s="30"/>
      <c r="BB4366" s="12"/>
      <c r="BF4366" s="12"/>
      <c r="BG4366" s="12"/>
      <c r="BH4366" s="12"/>
      <c r="BO4366" s="7"/>
      <c r="BP4366" s="7"/>
      <c r="BQ4366" s="7"/>
      <c r="BU4366" s="7"/>
      <c r="BV4366" s="7"/>
      <c r="BW4366" s="7"/>
      <c r="CD4366" s="7"/>
      <c r="CE4366" s="7"/>
      <c r="CF4366" s="7"/>
      <c r="CJ4366" s="7"/>
      <c r="CK4366" s="7"/>
      <c r="CL4366" s="7"/>
    </row>
    <row r="4367" spans="1:90">
      <c r="A4367" s="11"/>
      <c r="B4367" s="373"/>
      <c r="C4367" s="373"/>
      <c r="D4367" s="373"/>
      <c r="E4367" s="13"/>
      <c r="F4367" s="11"/>
      <c r="G4367" s="25"/>
      <c r="H4367" s="31"/>
      <c r="I4367" s="30"/>
      <c r="M4367" s="25"/>
      <c r="N4367" s="31"/>
      <c r="O4367" s="30"/>
      <c r="V4367" s="12"/>
      <c r="W4367" s="12"/>
      <c r="X4367" s="14"/>
      <c r="AB4367" s="25"/>
      <c r="AC4367" s="12"/>
      <c r="AD4367" s="12"/>
      <c r="AK4367" s="12"/>
      <c r="AL4367" s="30"/>
      <c r="AM4367" s="32"/>
      <c r="AQ4367" s="12"/>
      <c r="AR4367" s="12"/>
      <c r="AS4367" s="12"/>
      <c r="AZ4367" s="49"/>
      <c r="BA4367" s="30"/>
      <c r="BB4367" s="12"/>
      <c r="BF4367" s="12"/>
      <c r="BG4367" s="12"/>
      <c r="BH4367" s="12"/>
      <c r="BO4367" s="7"/>
      <c r="BP4367" s="7"/>
      <c r="BQ4367" s="7"/>
      <c r="BU4367" s="7"/>
      <c r="BV4367" s="7"/>
      <c r="BW4367" s="7"/>
      <c r="CD4367" s="7"/>
      <c r="CE4367" s="7"/>
      <c r="CF4367" s="7"/>
      <c r="CJ4367" s="7"/>
      <c r="CK4367" s="7"/>
      <c r="CL4367" s="7"/>
    </row>
    <row r="4368" spans="1:90">
      <c r="A4368" s="11"/>
      <c r="B4368" s="373"/>
      <c r="C4368" s="373"/>
      <c r="D4368" s="373"/>
      <c r="E4368" s="13"/>
      <c r="F4368" s="11"/>
      <c r="G4368" s="25"/>
      <c r="H4368" s="31"/>
      <c r="I4368" s="30"/>
      <c r="M4368" s="25"/>
      <c r="N4368" s="31"/>
      <c r="O4368" s="30"/>
      <c r="V4368" s="12"/>
      <c r="W4368" s="12"/>
      <c r="X4368" s="14"/>
      <c r="AB4368" s="25"/>
      <c r="AC4368" s="12"/>
      <c r="AD4368" s="12"/>
      <c r="AK4368" s="12"/>
      <c r="AL4368" s="30"/>
      <c r="AM4368" s="32"/>
      <c r="AQ4368" s="12"/>
      <c r="AR4368" s="12"/>
      <c r="AS4368" s="12"/>
      <c r="AZ4368" s="49"/>
      <c r="BA4368" s="30"/>
      <c r="BB4368" s="12"/>
      <c r="BF4368" s="12"/>
      <c r="BG4368" s="12"/>
      <c r="BH4368" s="12"/>
      <c r="BO4368" s="7"/>
      <c r="BP4368" s="7"/>
      <c r="BQ4368" s="7"/>
      <c r="BU4368" s="7"/>
      <c r="BV4368" s="7"/>
      <c r="BW4368" s="7"/>
      <c r="CD4368" s="7"/>
      <c r="CE4368" s="7"/>
      <c r="CF4368" s="7"/>
      <c r="CJ4368" s="7"/>
      <c r="CK4368" s="7"/>
      <c r="CL4368" s="7"/>
    </row>
    <row r="4369" spans="1:90">
      <c r="A4369" s="11"/>
      <c r="B4369" s="373"/>
      <c r="C4369" s="373"/>
      <c r="D4369" s="373"/>
      <c r="E4369" s="13"/>
      <c r="F4369" s="11"/>
      <c r="G4369" s="25"/>
      <c r="H4369" s="31"/>
      <c r="I4369" s="30"/>
      <c r="M4369" s="25"/>
      <c r="N4369" s="31"/>
      <c r="O4369" s="30"/>
      <c r="V4369" s="12"/>
      <c r="W4369" s="12"/>
      <c r="X4369" s="14"/>
      <c r="AB4369" s="25"/>
      <c r="AC4369" s="12"/>
      <c r="AD4369" s="12"/>
      <c r="AK4369" s="12"/>
      <c r="AL4369" s="30"/>
      <c r="AM4369" s="32"/>
      <c r="AQ4369" s="12"/>
      <c r="AR4369" s="12"/>
      <c r="AS4369" s="12"/>
      <c r="AZ4369" s="49"/>
      <c r="BA4369" s="30"/>
      <c r="BB4369" s="12"/>
      <c r="BF4369" s="12"/>
      <c r="BG4369" s="12"/>
      <c r="BH4369" s="12"/>
      <c r="BO4369" s="7"/>
      <c r="BP4369" s="7"/>
      <c r="BQ4369" s="7"/>
      <c r="BU4369" s="7"/>
      <c r="BV4369" s="7"/>
      <c r="BW4369" s="7"/>
      <c r="CD4369" s="7"/>
      <c r="CE4369" s="7"/>
      <c r="CF4369" s="7"/>
      <c r="CJ4369" s="7"/>
      <c r="CK4369" s="7"/>
      <c r="CL4369" s="7"/>
    </row>
    <row r="4370" spans="1:90">
      <c r="A4370" s="11"/>
      <c r="B4370" s="373"/>
      <c r="C4370" s="373"/>
      <c r="D4370" s="373"/>
      <c r="E4370" s="13"/>
      <c r="F4370" s="11"/>
      <c r="G4370" s="25"/>
      <c r="H4370" s="31"/>
      <c r="I4370" s="30"/>
      <c r="M4370" s="25"/>
      <c r="N4370" s="31"/>
      <c r="O4370" s="30"/>
      <c r="V4370" s="12"/>
      <c r="W4370" s="12"/>
      <c r="X4370" s="14"/>
      <c r="AB4370" s="25"/>
      <c r="AC4370" s="12"/>
      <c r="AD4370" s="12"/>
      <c r="AK4370" s="12"/>
      <c r="AL4370" s="30"/>
      <c r="AM4370" s="32"/>
      <c r="AQ4370" s="12"/>
      <c r="AR4370" s="12"/>
      <c r="AS4370" s="12"/>
      <c r="AZ4370" s="49"/>
      <c r="BA4370" s="30"/>
      <c r="BB4370" s="12"/>
      <c r="BF4370" s="12"/>
      <c r="BG4370" s="12"/>
      <c r="BH4370" s="12"/>
      <c r="BO4370" s="7"/>
      <c r="BP4370" s="7"/>
      <c r="BQ4370" s="7"/>
      <c r="BU4370" s="7"/>
      <c r="BV4370" s="7"/>
      <c r="BW4370" s="7"/>
      <c r="CD4370" s="7"/>
      <c r="CE4370" s="7"/>
      <c r="CF4370" s="7"/>
      <c r="CJ4370" s="7"/>
      <c r="CK4370" s="7"/>
      <c r="CL4370" s="7"/>
    </row>
    <row r="4371" spans="1:90">
      <c r="A4371" s="11"/>
      <c r="B4371" s="373"/>
      <c r="C4371" s="373"/>
      <c r="D4371" s="373"/>
      <c r="E4371" s="13"/>
      <c r="F4371" s="11"/>
      <c r="G4371" s="25"/>
      <c r="H4371" s="31"/>
      <c r="I4371" s="30"/>
      <c r="M4371" s="25"/>
      <c r="N4371" s="31"/>
      <c r="O4371" s="30"/>
      <c r="V4371" s="12"/>
      <c r="W4371" s="12"/>
      <c r="X4371" s="14"/>
      <c r="AB4371" s="25"/>
      <c r="AC4371" s="12"/>
      <c r="AD4371" s="12"/>
      <c r="AK4371" s="12"/>
      <c r="AL4371" s="30"/>
      <c r="AM4371" s="32"/>
      <c r="AQ4371" s="12"/>
      <c r="AR4371" s="12"/>
      <c r="AS4371" s="12"/>
      <c r="AZ4371" s="49"/>
      <c r="BA4371" s="30"/>
      <c r="BB4371" s="12"/>
      <c r="BF4371" s="12"/>
      <c r="BG4371" s="12"/>
      <c r="BH4371" s="12"/>
      <c r="BO4371" s="7"/>
      <c r="BP4371" s="7"/>
      <c r="BQ4371" s="7"/>
      <c r="BU4371" s="7"/>
      <c r="BV4371" s="7"/>
      <c r="BW4371" s="7"/>
      <c r="CD4371" s="7"/>
      <c r="CE4371" s="7"/>
      <c r="CF4371" s="7"/>
      <c r="CJ4371" s="7"/>
      <c r="CK4371" s="7"/>
      <c r="CL4371" s="7"/>
    </row>
    <row r="4372" spans="1:90">
      <c r="A4372" s="11"/>
      <c r="B4372" s="373"/>
      <c r="C4372" s="373"/>
      <c r="D4372" s="373"/>
      <c r="E4372" s="13"/>
      <c r="F4372" s="11"/>
      <c r="G4372" s="25"/>
      <c r="H4372" s="31"/>
      <c r="I4372" s="30"/>
      <c r="M4372" s="25"/>
      <c r="N4372" s="31"/>
      <c r="O4372" s="30"/>
      <c r="V4372" s="12"/>
      <c r="W4372" s="12"/>
      <c r="X4372" s="14"/>
      <c r="AB4372" s="25"/>
      <c r="AC4372" s="12"/>
      <c r="AD4372" s="12"/>
      <c r="AK4372" s="12"/>
      <c r="AL4372" s="30"/>
      <c r="AM4372" s="32"/>
      <c r="AQ4372" s="12"/>
      <c r="AR4372" s="12"/>
      <c r="AS4372" s="12"/>
      <c r="AZ4372" s="49"/>
      <c r="BA4372" s="30"/>
      <c r="BB4372" s="12"/>
      <c r="BF4372" s="12"/>
      <c r="BG4372" s="12"/>
      <c r="BH4372" s="12"/>
      <c r="BO4372" s="7"/>
      <c r="BP4372" s="7"/>
      <c r="BQ4372" s="7"/>
      <c r="BU4372" s="7"/>
      <c r="BV4372" s="7"/>
      <c r="BW4372" s="7"/>
      <c r="CD4372" s="7"/>
      <c r="CE4372" s="7"/>
      <c r="CF4372" s="7"/>
      <c r="CJ4372" s="7"/>
      <c r="CK4372" s="7"/>
      <c r="CL4372" s="7"/>
    </row>
    <row r="4373" spans="1:90">
      <c r="A4373" s="11"/>
      <c r="B4373" s="373"/>
      <c r="C4373" s="373"/>
      <c r="D4373" s="373"/>
      <c r="E4373" s="13"/>
      <c r="F4373" s="11"/>
      <c r="G4373" s="25"/>
      <c r="H4373" s="31"/>
      <c r="I4373" s="30"/>
      <c r="M4373" s="25"/>
      <c r="N4373" s="31"/>
      <c r="O4373" s="30"/>
      <c r="V4373" s="12"/>
      <c r="W4373" s="12"/>
      <c r="X4373" s="14"/>
      <c r="AB4373" s="25"/>
      <c r="AC4373" s="12"/>
      <c r="AD4373" s="12"/>
      <c r="AK4373" s="12"/>
      <c r="AL4373" s="30"/>
      <c r="AM4373" s="32"/>
      <c r="AQ4373" s="12"/>
      <c r="AR4373" s="12"/>
      <c r="AS4373" s="12"/>
      <c r="AZ4373" s="49"/>
      <c r="BA4373" s="30"/>
      <c r="BB4373" s="12"/>
      <c r="BF4373" s="12"/>
      <c r="BG4373" s="12"/>
      <c r="BH4373" s="12"/>
      <c r="BO4373" s="7"/>
      <c r="BP4373" s="7"/>
      <c r="BQ4373" s="7"/>
      <c r="BU4373" s="7"/>
      <c r="BV4373" s="7"/>
      <c r="BW4373" s="7"/>
      <c r="CD4373" s="7"/>
      <c r="CE4373" s="7"/>
      <c r="CF4373" s="7"/>
      <c r="CJ4373" s="7"/>
      <c r="CK4373" s="7"/>
      <c r="CL4373" s="7"/>
    </row>
    <row r="4374" spans="1:90">
      <c r="A4374" s="11"/>
      <c r="B4374" s="373"/>
      <c r="C4374" s="373"/>
      <c r="D4374" s="373"/>
      <c r="E4374" s="13"/>
      <c r="F4374" s="11"/>
      <c r="G4374" s="25"/>
      <c r="H4374" s="31"/>
      <c r="I4374" s="30"/>
      <c r="M4374" s="25"/>
      <c r="N4374" s="31"/>
      <c r="O4374" s="30"/>
      <c r="V4374" s="12"/>
      <c r="W4374" s="12"/>
      <c r="X4374" s="14"/>
      <c r="AB4374" s="25"/>
      <c r="AC4374" s="12"/>
      <c r="AD4374" s="12"/>
      <c r="AK4374" s="12"/>
      <c r="AL4374" s="30"/>
      <c r="AM4374" s="32"/>
      <c r="AQ4374" s="12"/>
      <c r="AR4374" s="12"/>
      <c r="AS4374" s="12"/>
      <c r="AZ4374" s="49"/>
      <c r="BA4374" s="30"/>
      <c r="BB4374" s="12"/>
      <c r="BF4374" s="12"/>
      <c r="BG4374" s="12"/>
      <c r="BH4374" s="12"/>
      <c r="BO4374" s="7"/>
      <c r="BP4374" s="7"/>
      <c r="BQ4374" s="7"/>
      <c r="BU4374" s="7"/>
      <c r="BV4374" s="7"/>
      <c r="BW4374" s="7"/>
      <c r="CD4374" s="7"/>
      <c r="CE4374" s="7"/>
      <c r="CF4374" s="7"/>
      <c r="CJ4374" s="7"/>
      <c r="CK4374" s="7"/>
      <c r="CL4374" s="7"/>
    </row>
    <row r="4375" spans="1:90">
      <c r="A4375" s="11"/>
      <c r="B4375" s="373"/>
      <c r="C4375" s="373"/>
      <c r="D4375" s="373"/>
      <c r="E4375" s="13"/>
      <c r="F4375" s="11"/>
      <c r="G4375" s="25"/>
      <c r="H4375" s="31"/>
      <c r="I4375" s="30"/>
      <c r="M4375" s="25"/>
      <c r="N4375" s="31"/>
      <c r="O4375" s="30"/>
      <c r="V4375" s="12"/>
      <c r="W4375" s="12"/>
      <c r="X4375" s="14"/>
      <c r="AB4375" s="25"/>
      <c r="AC4375" s="12"/>
      <c r="AD4375" s="12"/>
      <c r="AK4375" s="12"/>
      <c r="AL4375" s="30"/>
      <c r="AM4375" s="32"/>
      <c r="AQ4375" s="12"/>
      <c r="AR4375" s="12"/>
      <c r="AS4375" s="12"/>
      <c r="AZ4375" s="49"/>
      <c r="BA4375" s="30"/>
      <c r="BB4375" s="12"/>
      <c r="BF4375" s="12"/>
      <c r="BG4375" s="12"/>
      <c r="BH4375" s="12"/>
      <c r="BO4375" s="7"/>
      <c r="BP4375" s="7"/>
      <c r="BQ4375" s="7"/>
      <c r="BU4375" s="7"/>
      <c r="BV4375" s="7"/>
      <c r="BW4375" s="7"/>
      <c r="CD4375" s="7"/>
      <c r="CE4375" s="7"/>
      <c r="CF4375" s="7"/>
      <c r="CJ4375" s="7"/>
      <c r="CK4375" s="7"/>
      <c r="CL4375" s="7"/>
    </row>
    <row r="4376" spans="1:90">
      <c r="A4376" s="11"/>
      <c r="B4376" s="373"/>
      <c r="C4376" s="373"/>
      <c r="D4376" s="373"/>
      <c r="E4376" s="13"/>
      <c r="F4376" s="11"/>
      <c r="G4376" s="25"/>
      <c r="H4376" s="31"/>
      <c r="I4376" s="30"/>
      <c r="M4376" s="25"/>
      <c r="N4376" s="31"/>
      <c r="O4376" s="30"/>
      <c r="V4376" s="12"/>
      <c r="W4376" s="12"/>
      <c r="X4376" s="14"/>
      <c r="AB4376" s="25"/>
      <c r="AC4376" s="12"/>
      <c r="AD4376" s="12"/>
      <c r="AK4376" s="12"/>
      <c r="AL4376" s="30"/>
      <c r="AM4376" s="32"/>
      <c r="AQ4376" s="12"/>
      <c r="AR4376" s="12"/>
      <c r="AS4376" s="12"/>
      <c r="AZ4376" s="49"/>
      <c r="BA4376" s="30"/>
      <c r="BB4376" s="12"/>
      <c r="BF4376" s="12"/>
      <c r="BG4376" s="12"/>
      <c r="BH4376" s="12"/>
      <c r="BO4376" s="7"/>
      <c r="BP4376" s="7"/>
      <c r="BQ4376" s="7"/>
      <c r="BU4376" s="7"/>
      <c r="BV4376" s="7"/>
      <c r="BW4376" s="7"/>
      <c r="CD4376" s="7"/>
      <c r="CE4376" s="7"/>
      <c r="CF4376" s="7"/>
      <c r="CJ4376" s="7"/>
      <c r="CK4376" s="7"/>
      <c r="CL4376" s="7"/>
    </row>
    <row r="4377" spans="1:90">
      <c r="A4377" s="11"/>
      <c r="B4377" s="373"/>
      <c r="C4377" s="373"/>
      <c r="D4377" s="373"/>
      <c r="E4377" s="13"/>
      <c r="F4377" s="11"/>
      <c r="G4377" s="25"/>
      <c r="H4377" s="31"/>
      <c r="I4377" s="30"/>
      <c r="M4377" s="25"/>
      <c r="N4377" s="31"/>
      <c r="O4377" s="30"/>
      <c r="V4377" s="12"/>
      <c r="W4377" s="12"/>
      <c r="X4377" s="14"/>
      <c r="AB4377" s="25"/>
      <c r="AC4377" s="12"/>
      <c r="AD4377" s="12"/>
      <c r="AK4377" s="12"/>
      <c r="AL4377" s="30"/>
      <c r="AM4377" s="32"/>
      <c r="AQ4377" s="12"/>
      <c r="AR4377" s="12"/>
      <c r="AS4377" s="12"/>
      <c r="AZ4377" s="49"/>
      <c r="BA4377" s="30"/>
      <c r="BB4377" s="12"/>
      <c r="BF4377" s="12"/>
      <c r="BG4377" s="12"/>
      <c r="BH4377" s="12"/>
      <c r="BO4377" s="7"/>
      <c r="BP4377" s="7"/>
      <c r="BQ4377" s="7"/>
      <c r="BU4377" s="7"/>
      <c r="BV4377" s="7"/>
      <c r="BW4377" s="7"/>
      <c r="CD4377" s="7"/>
      <c r="CE4377" s="7"/>
      <c r="CF4377" s="7"/>
      <c r="CJ4377" s="7"/>
      <c r="CK4377" s="7"/>
      <c r="CL4377" s="7"/>
    </row>
    <row r="4378" spans="1:90">
      <c r="A4378" s="11"/>
      <c r="B4378" s="373"/>
      <c r="C4378" s="373"/>
      <c r="D4378" s="373"/>
      <c r="E4378" s="13"/>
      <c r="F4378" s="11"/>
      <c r="G4378" s="25"/>
      <c r="H4378" s="31"/>
      <c r="I4378" s="30"/>
      <c r="M4378" s="25"/>
      <c r="N4378" s="31"/>
      <c r="O4378" s="30"/>
      <c r="V4378" s="12"/>
      <c r="W4378" s="12"/>
      <c r="X4378" s="14"/>
      <c r="AB4378" s="25"/>
      <c r="AC4378" s="12"/>
      <c r="AD4378" s="12"/>
      <c r="AK4378" s="12"/>
      <c r="AL4378" s="30"/>
      <c r="AM4378" s="32"/>
      <c r="AQ4378" s="12"/>
      <c r="AR4378" s="12"/>
      <c r="AS4378" s="12"/>
      <c r="AZ4378" s="49"/>
      <c r="BA4378" s="30"/>
      <c r="BB4378" s="12"/>
      <c r="BF4378" s="12"/>
      <c r="BG4378" s="12"/>
      <c r="BH4378" s="12"/>
      <c r="BO4378" s="7"/>
      <c r="BP4378" s="7"/>
      <c r="BQ4378" s="7"/>
      <c r="BU4378" s="7"/>
      <c r="BV4378" s="7"/>
      <c r="BW4378" s="7"/>
      <c r="CD4378" s="7"/>
      <c r="CE4378" s="7"/>
      <c r="CF4378" s="7"/>
      <c r="CJ4378" s="7"/>
      <c r="CK4378" s="7"/>
      <c r="CL4378" s="7"/>
    </row>
    <row r="4379" spans="1:90">
      <c r="A4379" s="11"/>
      <c r="B4379" s="373"/>
      <c r="C4379" s="373"/>
      <c r="D4379" s="373"/>
      <c r="E4379" s="13"/>
      <c r="F4379" s="11"/>
      <c r="G4379" s="25"/>
      <c r="H4379" s="31"/>
      <c r="I4379" s="30"/>
      <c r="M4379" s="25"/>
      <c r="N4379" s="31"/>
      <c r="O4379" s="30"/>
      <c r="V4379" s="12"/>
      <c r="W4379" s="12"/>
      <c r="X4379" s="14"/>
      <c r="AB4379" s="25"/>
      <c r="AC4379" s="12"/>
      <c r="AD4379" s="12"/>
      <c r="AK4379" s="12"/>
      <c r="AL4379" s="30"/>
      <c r="AM4379" s="32"/>
      <c r="AQ4379" s="12"/>
      <c r="AR4379" s="12"/>
      <c r="AS4379" s="12"/>
      <c r="AZ4379" s="49"/>
      <c r="BA4379" s="30"/>
      <c r="BB4379" s="12"/>
      <c r="BF4379" s="12"/>
      <c r="BG4379" s="12"/>
      <c r="BH4379" s="12"/>
      <c r="BO4379" s="7"/>
      <c r="BP4379" s="7"/>
      <c r="BQ4379" s="7"/>
      <c r="BU4379" s="7"/>
      <c r="BV4379" s="7"/>
      <c r="BW4379" s="7"/>
      <c r="CD4379" s="7"/>
      <c r="CE4379" s="7"/>
      <c r="CF4379" s="7"/>
      <c r="CJ4379" s="7"/>
      <c r="CK4379" s="7"/>
      <c r="CL4379" s="7"/>
    </row>
    <row r="4380" spans="1:90">
      <c r="A4380" s="11"/>
      <c r="B4380" s="373"/>
      <c r="C4380" s="373"/>
      <c r="D4380" s="373"/>
      <c r="E4380" s="13"/>
      <c r="F4380" s="11"/>
      <c r="G4380" s="25"/>
      <c r="H4380" s="31"/>
      <c r="I4380" s="30"/>
      <c r="M4380" s="25"/>
      <c r="N4380" s="31"/>
      <c r="O4380" s="30"/>
      <c r="V4380" s="12"/>
      <c r="W4380" s="12"/>
      <c r="X4380" s="14"/>
      <c r="AB4380" s="25"/>
      <c r="AC4380" s="12"/>
      <c r="AD4380" s="12"/>
      <c r="AK4380" s="12"/>
      <c r="AL4380" s="30"/>
      <c r="AM4380" s="32"/>
      <c r="AQ4380" s="12"/>
      <c r="AR4380" s="12"/>
      <c r="AS4380" s="12"/>
      <c r="AZ4380" s="49"/>
      <c r="BA4380" s="30"/>
      <c r="BB4380" s="12"/>
      <c r="BF4380" s="12"/>
      <c r="BG4380" s="12"/>
      <c r="BH4380" s="12"/>
      <c r="BO4380" s="7"/>
      <c r="BP4380" s="7"/>
      <c r="BQ4380" s="7"/>
      <c r="BU4380" s="7"/>
      <c r="BV4380" s="7"/>
      <c r="BW4380" s="7"/>
      <c r="CD4380" s="7"/>
      <c r="CE4380" s="7"/>
      <c r="CF4380" s="7"/>
      <c r="CJ4380" s="7"/>
      <c r="CK4380" s="7"/>
      <c r="CL4380" s="7"/>
    </row>
    <row r="4381" spans="1:90">
      <c r="A4381" s="11"/>
      <c r="B4381" s="373"/>
      <c r="C4381" s="373"/>
      <c r="D4381" s="373"/>
      <c r="E4381" s="13"/>
      <c r="F4381" s="11"/>
      <c r="G4381" s="25"/>
      <c r="H4381" s="31"/>
      <c r="I4381" s="30"/>
      <c r="M4381" s="25"/>
      <c r="N4381" s="31"/>
      <c r="O4381" s="30"/>
      <c r="V4381" s="12"/>
      <c r="W4381" s="12"/>
      <c r="X4381" s="14"/>
      <c r="AB4381" s="25"/>
      <c r="AC4381" s="12"/>
      <c r="AD4381" s="12"/>
      <c r="AK4381" s="12"/>
      <c r="AL4381" s="30"/>
      <c r="AM4381" s="32"/>
      <c r="AQ4381" s="12"/>
      <c r="AR4381" s="12"/>
      <c r="AS4381" s="12"/>
      <c r="AZ4381" s="49"/>
      <c r="BA4381" s="30"/>
      <c r="BB4381" s="12"/>
      <c r="BF4381" s="12"/>
      <c r="BG4381" s="12"/>
      <c r="BH4381" s="12"/>
      <c r="BO4381" s="7"/>
      <c r="BP4381" s="7"/>
      <c r="BQ4381" s="7"/>
      <c r="BU4381" s="7"/>
      <c r="BV4381" s="7"/>
      <c r="BW4381" s="7"/>
      <c r="CD4381" s="7"/>
      <c r="CE4381" s="7"/>
      <c r="CF4381" s="7"/>
      <c r="CJ4381" s="7"/>
      <c r="CK4381" s="7"/>
      <c r="CL4381" s="7"/>
    </row>
    <row r="4382" spans="1:90">
      <c r="A4382" s="11"/>
      <c r="B4382" s="373"/>
      <c r="C4382" s="373"/>
      <c r="D4382" s="373"/>
      <c r="E4382" s="13"/>
      <c r="F4382" s="11"/>
      <c r="G4382" s="25"/>
      <c r="H4382" s="31"/>
      <c r="I4382" s="30"/>
      <c r="M4382" s="25"/>
      <c r="N4382" s="31"/>
      <c r="O4382" s="30"/>
      <c r="V4382" s="12"/>
      <c r="W4382" s="12"/>
      <c r="X4382" s="14"/>
      <c r="AB4382" s="25"/>
      <c r="AC4382" s="12"/>
      <c r="AD4382" s="12"/>
      <c r="AK4382" s="12"/>
      <c r="AL4382" s="30"/>
      <c r="AM4382" s="32"/>
      <c r="AQ4382" s="12"/>
      <c r="AR4382" s="12"/>
      <c r="AS4382" s="12"/>
      <c r="AZ4382" s="49"/>
      <c r="BA4382" s="30"/>
      <c r="BB4382" s="12"/>
      <c r="BF4382" s="12"/>
      <c r="BG4382" s="12"/>
      <c r="BH4382" s="12"/>
      <c r="BO4382" s="7"/>
      <c r="BP4382" s="7"/>
      <c r="BQ4382" s="7"/>
      <c r="BU4382" s="7"/>
      <c r="BV4382" s="7"/>
      <c r="BW4382" s="7"/>
      <c r="CD4382" s="7"/>
      <c r="CE4382" s="7"/>
      <c r="CF4382" s="7"/>
      <c r="CJ4382" s="7"/>
      <c r="CK4382" s="7"/>
      <c r="CL4382" s="7"/>
    </row>
    <row r="4383" spans="1:90">
      <c r="A4383" s="11"/>
      <c r="B4383" s="373"/>
      <c r="C4383" s="373"/>
      <c r="D4383" s="373"/>
      <c r="E4383" s="13"/>
      <c r="F4383" s="11"/>
      <c r="G4383" s="25"/>
      <c r="H4383" s="31"/>
      <c r="I4383" s="30"/>
      <c r="M4383" s="25"/>
      <c r="N4383" s="31"/>
      <c r="O4383" s="30"/>
      <c r="V4383" s="12"/>
      <c r="W4383" s="12"/>
      <c r="X4383" s="14"/>
      <c r="AB4383" s="25"/>
      <c r="AC4383" s="12"/>
      <c r="AD4383" s="12"/>
      <c r="AK4383" s="12"/>
      <c r="AL4383" s="30"/>
      <c r="AM4383" s="32"/>
      <c r="AQ4383" s="12"/>
      <c r="AR4383" s="12"/>
      <c r="AS4383" s="12"/>
      <c r="AZ4383" s="49"/>
      <c r="BA4383" s="30"/>
      <c r="BB4383" s="12"/>
      <c r="BF4383" s="12"/>
      <c r="BG4383" s="12"/>
      <c r="BH4383" s="12"/>
      <c r="BO4383" s="7"/>
      <c r="BP4383" s="7"/>
      <c r="BQ4383" s="7"/>
      <c r="BU4383" s="7"/>
      <c r="BV4383" s="7"/>
      <c r="BW4383" s="7"/>
      <c r="CD4383" s="7"/>
      <c r="CE4383" s="7"/>
      <c r="CF4383" s="7"/>
      <c r="CJ4383" s="7"/>
      <c r="CK4383" s="7"/>
      <c r="CL4383" s="7"/>
    </row>
    <row r="4384" spans="1:90">
      <c r="A4384" s="11"/>
      <c r="B4384" s="373"/>
      <c r="C4384" s="373"/>
      <c r="D4384" s="373"/>
      <c r="E4384" s="13"/>
      <c r="F4384" s="11"/>
      <c r="G4384" s="25"/>
      <c r="H4384" s="31"/>
      <c r="I4384" s="30"/>
      <c r="M4384" s="25"/>
      <c r="N4384" s="31"/>
      <c r="O4384" s="30"/>
      <c r="V4384" s="12"/>
      <c r="W4384" s="12"/>
      <c r="X4384" s="14"/>
      <c r="AB4384" s="25"/>
      <c r="AC4384" s="12"/>
      <c r="AD4384" s="12"/>
      <c r="AK4384" s="12"/>
      <c r="AL4384" s="30"/>
      <c r="AM4384" s="32"/>
      <c r="AQ4384" s="12"/>
      <c r="AR4384" s="12"/>
      <c r="AS4384" s="12"/>
      <c r="AZ4384" s="49"/>
      <c r="BA4384" s="30"/>
      <c r="BB4384" s="12"/>
      <c r="BF4384" s="12"/>
      <c r="BG4384" s="12"/>
      <c r="BH4384" s="12"/>
      <c r="BO4384" s="7"/>
      <c r="BP4384" s="7"/>
      <c r="BQ4384" s="7"/>
      <c r="BU4384" s="7"/>
      <c r="BV4384" s="7"/>
      <c r="BW4384" s="7"/>
      <c r="CD4384" s="7"/>
      <c r="CE4384" s="7"/>
      <c r="CF4384" s="7"/>
      <c r="CJ4384" s="7"/>
      <c r="CK4384" s="7"/>
      <c r="CL4384" s="7"/>
    </row>
    <row r="4385" spans="1:90">
      <c r="A4385" s="11"/>
      <c r="B4385" s="373"/>
      <c r="C4385" s="373"/>
      <c r="D4385" s="373"/>
      <c r="E4385" s="13"/>
      <c r="F4385" s="11"/>
      <c r="G4385" s="25"/>
      <c r="H4385" s="31"/>
      <c r="I4385" s="30"/>
      <c r="M4385" s="25"/>
      <c r="N4385" s="31"/>
      <c r="O4385" s="30"/>
      <c r="V4385" s="12"/>
      <c r="W4385" s="12"/>
      <c r="X4385" s="14"/>
      <c r="AB4385" s="25"/>
      <c r="AC4385" s="12"/>
      <c r="AD4385" s="12"/>
      <c r="AK4385" s="12"/>
      <c r="AL4385" s="30"/>
      <c r="AM4385" s="32"/>
      <c r="AQ4385" s="12"/>
      <c r="AR4385" s="12"/>
      <c r="AS4385" s="12"/>
      <c r="AZ4385" s="49"/>
      <c r="BA4385" s="30"/>
      <c r="BB4385" s="12"/>
      <c r="BF4385" s="12"/>
      <c r="BG4385" s="12"/>
      <c r="BH4385" s="12"/>
      <c r="BO4385" s="7"/>
      <c r="BP4385" s="7"/>
      <c r="BQ4385" s="7"/>
      <c r="BU4385" s="7"/>
      <c r="BV4385" s="7"/>
      <c r="BW4385" s="7"/>
      <c r="CD4385" s="7"/>
      <c r="CE4385" s="7"/>
      <c r="CF4385" s="7"/>
      <c r="CJ4385" s="7"/>
      <c r="CK4385" s="7"/>
      <c r="CL4385" s="7"/>
    </row>
    <row r="4386" spans="1:90">
      <c r="A4386" s="11"/>
      <c r="B4386" s="373"/>
      <c r="C4386" s="373"/>
      <c r="D4386" s="373"/>
      <c r="E4386" s="13"/>
      <c r="F4386" s="11"/>
      <c r="G4386" s="25"/>
      <c r="H4386" s="31"/>
      <c r="I4386" s="30"/>
      <c r="M4386" s="25"/>
      <c r="N4386" s="31"/>
      <c r="O4386" s="30"/>
      <c r="V4386" s="12"/>
      <c r="W4386" s="12"/>
      <c r="X4386" s="14"/>
      <c r="AB4386" s="25"/>
      <c r="AC4386" s="12"/>
      <c r="AD4386" s="12"/>
      <c r="AK4386" s="12"/>
      <c r="AL4386" s="30"/>
      <c r="AM4386" s="32"/>
      <c r="AQ4386" s="12"/>
      <c r="AR4386" s="12"/>
      <c r="AS4386" s="12"/>
      <c r="AZ4386" s="49"/>
      <c r="BA4386" s="30"/>
      <c r="BB4386" s="12"/>
      <c r="BF4386" s="12"/>
      <c r="BG4386" s="12"/>
      <c r="BH4386" s="12"/>
      <c r="BO4386" s="7"/>
      <c r="BP4386" s="7"/>
      <c r="BQ4386" s="7"/>
      <c r="BU4386" s="7"/>
      <c r="BV4386" s="7"/>
      <c r="BW4386" s="7"/>
      <c r="CD4386" s="7"/>
      <c r="CE4386" s="7"/>
      <c r="CF4386" s="7"/>
      <c r="CJ4386" s="7"/>
      <c r="CK4386" s="7"/>
      <c r="CL4386" s="7"/>
    </row>
    <row r="4387" spans="1:90">
      <c r="A4387" s="11"/>
      <c r="B4387" s="373"/>
      <c r="C4387" s="373"/>
      <c r="D4387" s="373"/>
      <c r="E4387" s="13"/>
      <c r="F4387" s="11"/>
      <c r="G4387" s="25"/>
      <c r="H4387" s="31"/>
      <c r="I4387" s="30"/>
      <c r="M4387" s="25"/>
      <c r="N4387" s="31"/>
      <c r="O4387" s="30"/>
      <c r="V4387" s="12"/>
      <c r="W4387" s="12"/>
      <c r="X4387" s="14"/>
      <c r="AB4387" s="25"/>
      <c r="AC4387" s="12"/>
      <c r="AD4387" s="12"/>
      <c r="AK4387" s="12"/>
      <c r="AL4387" s="30"/>
      <c r="AM4387" s="32"/>
      <c r="AQ4387" s="12"/>
      <c r="AR4387" s="12"/>
      <c r="AS4387" s="12"/>
      <c r="AZ4387" s="49"/>
      <c r="BA4387" s="30"/>
      <c r="BB4387" s="12"/>
      <c r="BF4387" s="12"/>
      <c r="BG4387" s="12"/>
      <c r="BH4387" s="12"/>
      <c r="BO4387" s="7"/>
      <c r="BP4387" s="7"/>
      <c r="BQ4387" s="7"/>
      <c r="BU4387" s="7"/>
      <c r="BV4387" s="7"/>
      <c r="BW4387" s="7"/>
      <c r="CD4387" s="7"/>
      <c r="CE4387" s="7"/>
      <c r="CF4387" s="7"/>
      <c r="CJ4387" s="7"/>
      <c r="CK4387" s="7"/>
      <c r="CL4387" s="7"/>
    </row>
    <row r="4388" spans="1:90">
      <c r="A4388" s="11"/>
      <c r="B4388" s="373"/>
      <c r="C4388" s="373"/>
      <c r="D4388" s="373"/>
      <c r="E4388" s="13"/>
      <c r="F4388" s="11"/>
      <c r="G4388" s="25"/>
      <c r="H4388" s="31"/>
      <c r="I4388" s="30"/>
      <c r="M4388" s="25"/>
      <c r="N4388" s="31"/>
      <c r="O4388" s="30"/>
      <c r="V4388" s="12"/>
      <c r="W4388" s="12"/>
      <c r="X4388" s="14"/>
      <c r="AB4388" s="25"/>
      <c r="AC4388" s="12"/>
      <c r="AD4388" s="12"/>
      <c r="AK4388" s="12"/>
      <c r="AL4388" s="30"/>
      <c r="AM4388" s="32"/>
      <c r="AQ4388" s="12"/>
      <c r="AR4388" s="12"/>
      <c r="AS4388" s="12"/>
      <c r="AZ4388" s="49"/>
      <c r="BA4388" s="30"/>
      <c r="BB4388" s="12"/>
      <c r="BF4388" s="12"/>
      <c r="BG4388" s="12"/>
      <c r="BH4388" s="12"/>
      <c r="BO4388" s="7"/>
      <c r="BP4388" s="7"/>
      <c r="BQ4388" s="7"/>
      <c r="BU4388" s="7"/>
      <c r="BV4388" s="7"/>
      <c r="BW4388" s="7"/>
      <c r="CD4388" s="7"/>
      <c r="CE4388" s="7"/>
      <c r="CF4388" s="7"/>
      <c r="CJ4388" s="7"/>
      <c r="CK4388" s="7"/>
      <c r="CL4388" s="7"/>
    </row>
    <row r="4389" spans="1:90">
      <c r="A4389" s="11"/>
      <c r="B4389" s="373"/>
      <c r="C4389" s="373"/>
      <c r="D4389" s="373"/>
      <c r="E4389" s="13"/>
      <c r="F4389" s="11"/>
      <c r="G4389" s="25"/>
      <c r="H4389" s="31"/>
      <c r="I4389" s="30"/>
      <c r="M4389" s="25"/>
      <c r="N4389" s="31"/>
      <c r="O4389" s="30"/>
      <c r="V4389" s="12"/>
      <c r="W4389" s="12"/>
      <c r="X4389" s="14"/>
      <c r="AB4389" s="25"/>
      <c r="AC4389" s="12"/>
      <c r="AD4389" s="12"/>
      <c r="AK4389" s="12"/>
      <c r="AL4389" s="30"/>
      <c r="AM4389" s="32"/>
      <c r="AQ4389" s="12"/>
      <c r="AR4389" s="12"/>
      <c r="AS4389" s="12"/>
      <c r="AZ4389" s="49"/>
      <c r="BA4389" s="30"/>
      <c r="BB4389" s="12"/>
      <c r="BF4389" s="12"/>
      <c r="BG4389" s="12"/>
      <c r="BH4389" s="12"/>
      <c r="BO4389" s="7"/>
      <c r="BP4389" s="7"/>
      <c r="BQ4389" s="7"/>
      <c r="BU4389" s="7"/>
      <c r="BV4389" s="7"/>
      <c r="BW4389" s="7"/>
      <c r="CD4389" s="7"/>
      <c r="CE4389" s="7"/>
      <c r="CF4389" s="7"/>
      <c r="CJ4389" s="7"/>
      <c r="CK4389" s="7"/>
      <c r="CL4389" s="7"/>
    </row>
    <row r="4390" spans="1:90">
      <c r="A4390" s="11"/>
      <c r="B4390" s="373"/>
      <c r="C4390" s="373"/>
      <c r="D4390" s="373"/>
      <c r="E4390" s="13"/>
      <c r="F4390" s="11"/>
      <c r="G4390" s="25"/>
      <c r="H4390" s="31"/>
      <c r="I4390" s="30"/>
      <c r="M4390" s="25"/>
      <c r="N4390" s="31"/>
      <c r="O4390" s="30"/>
      <c r="V4390" s="12"/>
      <c r="W4390" s="12"/>
      <c r="X4390" s="14"/>
      <c r="AB4390" s="25"/>
      <c r="AC4390" s="12"/>
      <c r="AD4390" s="12"/>
      <c r="AK4390" s="12"/>
      <c r="AL4390" s="30"/>
      <c r="AM4390" s="32"/>
      <c r="AQ4390" s="12"/>
      <c r="AR4390" s="12"/>
      <c r="AS4390" s="12"/>
      <c r="AZ4390" s="49"/>
      <c r="BA4390" s="30"/>
      <c r="BB4390" s="12"/>
      <c r="BF4390" s="12"/>
      <c r="BG4390" s="12"/>
      <c r="BH4390" s="12"/>
      <c r="BO4390" s="7"/>
      <c r="BP4390" s="7"/>
      <c r="BQ4390" s="7"/>
      <c r="BU4390" s="7"/>
      <c r="BV4390" s="7"/>
      <c r="BW4390" s="7"/>
      <c r="CD4390" s="7"/>
      <c r="CE4390" s="7"/>
      <c r="CF4390" s="7"/>
      <c r="CJ4390" s="7"/>
      <c r="CK4390" s="7"/>
      <c r="CL4390" s="7"/>
    </row>
    <row r="4391" spans="1:90">
      <c r="A4391" s="11"/>
      <c r="B4391" s="373"/>
      <c r="C4391" s="373"/>
      <c r="D4391" s="373"/>
      <c r="E4391" s="13"/>
      <c r="F4391" s="11"/>
      <c r="G4391" s="25"/>
      <c r="H4391" s="31"/>
      <c r="I4391" s="30"/>
      <c r="M4391" s="25"/>
      <c r="N4391" s="31"/>
      <c r="O4391" s="30"/>
      <c r="V4391" s="12"/>
      <c r="W4391" s="12"/>
      <c r="X4391" s="14"/>
      <c r="AB4391" s="25"/>
      <c r="AC4391" s="12"/>
      <c r="AD4391" s="12"/>
      <c r="AK4391" s="12"/>
      <c r="AL4391" s="30"/>
      <c r="AM4391" s="32"/>
      <c r="AQ4391" s="12"/>
      <c r="AR4391" s="12"/>
      <c r="AS4391" s="12"/>
      <c r="AZ4391" s="49"/>
      <c r="BA4391" s="30"/>
      <c r="BB4391" s="12"/>
      <c r="BF4391" s="12"/>
      <c r="BG4391" s="12"/>
      <c r="BH4391" s="12"/>
      <c r="BO4391" s="7"/>
      <c r="BP4391" s="7"/>
      <c r="BQ4391" s="7"/>
      <c r="BU4391" s="7"/>
      <c r="BV4391" s="7"/>
      <c r="BW4391" s="7"/>
      <c r="CD4391" s="7"/>
      <c r="CE4391" s="7"/>
      <c r="CF4391" s="7"/>
      <c r="CJ4391" s="7"/>
      <c r="CK4391" s="7"/>
      <c r="CL4391" s="7"/>
    </row>
    <row r="4392" spans="1:90">
      <c r="A4392" s="11"/>
      <c r="B4392" s="373"/>
      <c r="C4392" s="373"/>
      <c r="D4392" s="373"/>
      <c r="E4392" s="13"/>
      <c r="F4392" s="11"/>
      <c r="G4392" s="25"/>
      <c r="H4392" s="31"/>
      <c r="I4392" s="30"/>
      <c r="M4392" s="25"/>
      <c r="N4392" s="31"/>
      <c r="O4392" s="30"/>
      <c r="V4392" s="12"/>
      <c r="W4392" s="12"/>
      <c r="X4392" s="14"/>
      <c r="AB4392" s="25"/>
      <c r="AC4392" s="12"/>
      <c r="AD4392" s="12"/>
      <c r="AK4392" s="12"/>
      <c r="AL4392" s="30"/>
      <c r="AM4392" s="32"/>
      <c r="AQ4392" s="12"/>
      <c r="AR4392" s="12"/>
      <c r="AS4392" s="12"/>
      <c r="AZ4392" s="49"/>
      <c r="BA4392" s="30"/>
      <c r="BB4392" s="12"/>
      <c r="BF4392" s="12"/>
      <c r="BG4392" s="12"/>
      <c r="BH4392" s="12"/>
      <c r="BO4392" s="7"/>
      <c r="BP4392" s="7"/>
      <c r="BQ4392" s="7"/>
      <c r="BU4392" s="7"/>
      <c r="BV4392" s="7"/>
      <c r="BW4392" s="7"/>
      <c r="CD4392" s="7"/>
      <c r="CE4392" s="7"/>
      <c r="CF4392" s="7"/>
      <c r="CJ4392" s="7"/>
      <c r="CK4392" s="7"/>
      <c r="CL4392" s="7"/>
    </row>
    <row r="4393" spans="1:90">
      <c r="A4393" s="11"/>
      <c r="B4393" s="373"/>
      <c r="C4393" s="373"/>
      <c r="D4393" s="373"/>
      <c r="E4393" s="13"/>
      <c r="F4393" s="11"/>
      <c r="G4393" s="25"/>
      <c r="H4393" s="31"/>
      <c r="I4393" s="30"/>
      <c r="M4393" s="25"/>
      <c r="N4393" s="31"/>
      <c r="O4393" s="30"/>
      <c r="V4393" s="12"/>
      <c r="W4393" s="12"/>
      <c r="X4393" s="14"/>
      <c r="AB4393" s="25"/>
      <c r="AC4393" s="12"/>
      <c r="AD4393" s="12"/>
      <c r="AK4393" s="12"/>
      <c r="AL4393" s="30"/>
      <c r="AM4393" s="32"/>
      <c r="AQ4393" s="12"/>
      <c r="AR4393" s="12"/>
      <c r="AS4393" s="12"/>
      <c r="AZ4393" s="49"/>
      <c r="BA4393" s="30"/>
      <c r="BB4393" s="12"/>
      <c r="BF4393" s="12"/>
      <c r="BG4393" s="12"/>
      <c r="BH4393" s="12"/>
      <c r="BO4393" s="7"/>
      <c r="BP4393" s="7"/>
      <c r="BQ4393" s="7"/>
      <c r="BU4393" s="7"/>
      <c r="BV4393" s="7"/>
      <c r="BW4393" s="7"/>
      <c r="CD4393" s="7"/>
      <c r="CE4393" s="7"/>
      <c r="CF4393" s="7"/>
      <c r="CJ4393" s="7"/>
      <c r="CK4393" s="7"/>
      <c r="CL4393" s="7"/>
    </row>
    <row r="4394" spans="1:90">
      <c r="A4394" s="11"/>
      <c r="B4394" s="373"/>
      <c r="C4394" s="373"/>
      <c r="D4394" s="373"/>
      <c r="E4394" s="13"/>
      <c r="F4394" s="11"/>
      <c r="G4394" s="25"/>
      <c r="H4394" s="31"/>
      <c r="I4394" s="30"/>
      <c r="M4394" s="25"/>
      <c r="N4394" s="31"/>
      <c r="O4394" s="30"/>
      <c r="V4394" s="12"/>
      <c r="W4394" s="12"/>
      <c r="X4394" s="14"/>
      <c r="AB4394" s="25"/>
      <c r="AC4394" s="12"/>
      <c r="AD4394" s="12"/>
      <c r="AK4394" s="12"/>
      <c r="AL4394" s="30"/>
      <c r="AM4394" s="32"/>
      <c r="AQ4394" s="12"/>
      <c r="AR4394" s="12"/>
      <c r="AS4394" s="12"/>
      <c r="AZ4394" s="49"/>
      <c r="BA4394" s="30"/>
      <c r="BB4394" s="12"/>
      <c r="BF4394" s="12"/>
      <c r="BG4394" s="12"/>
      <c r="BH4394" s="12"/>
      <c r="BO4394" s="7"/>
      <c r="BP4394" s="7"/>
      <c r="BQ4394" s="7"/>
      <c r="BU4394" s="7"/>
      <c r="BV4394" s="7"/>
      <c r="BW4394" s="7"/>
      <c r="CD4394" s="7"/>
      <c r="CE4394" s="7"/>
      <c r="CF4394" s="7"/>
      <c r="CJ4394" s="7"/>
      <c r="CK4394" s="7"/>
      <c r="CL4394" s="7"/>
    </row>
    <row r="4395" spans="1:90">
      <c r="A4395" s="11"/>
      <c r="B4395" s="373"/>
      <c r="C4395" s="373"/>
      <c r="D4395" s="373"/>
      <c r="E4395" s="13"/>
      <c r="F4395" s="11"/>
      <c r="G4395" s="25"/>
      <c r="H4395" s="31"/>
      <c r="I4395" s="30"/>
      <c r="M4395" s="25"/>
      <c r="N4395" s="31"/>
      <c r="O4395" s="30"/>
      <c r="V4395" s="12"/>
      <c r="W4395" s="12"/>
      <c r="X4395" s="14"/>
      <c r="AB4395" s="25"/>
      <c r="AC4395" s="12"/>
      <c r="AD4395" s="12"/>
      <c r="AK4395" s="12"/>
      <c r="AL4395" s="30"/>
      <c r="AM4395" s="32"/>
      <c r="AQ4395" s="12"/>
      <c r="AR4395" s="12"/>
      <c r="AS4395" s="12"/>
      <c r="AZ4395" s="49"/>
      <c r="BA4395" s="30"/>
      <c r="BB4395" s="12"/>
      <c r="BF4395" s="12"/>
      <c r="BG4395" s="12"/>
      <c r="BH4395" s="12"/>
      <c r="BO4395" s="7"/>
      <c r="BP4395" s="7"/>
      <c r="BQ4395" s="7"/>
      <c r="BU4395" s="7"/>
      <c r="BV4395" s="7"/>
      <c r="BW4395" s="7"/>
      <c r="CD4395" s="7"/>
      <c r="CE4395" s="7"/>
      <c r="CF4395" s="7"/>
      <c r="CJ4395" s="7"/>
      <c r="CK4395" s="7"/>
      <c r="CL4395" s="7"/>
    </row>
    <row r="4396" spans="1:90">
      <c r="A4396" s="11"/>
      <c r="B4396" s="373"/>
      <c r="C4396" s="373"/>
      <c r="D4396" s="373"/>
      <c r="E4396" s="13"/>
      <c r="F4396" s="11"/>
      <c r="G4396" s="25"/>
      <c r="H4396" s="31"/>
      <c r="I4396" s="30"/>
      <c r="M4396" s="25"/>
      <c r="N4396" s="31"/>
      <c r="O4396" s="30"/>
      <c r="V4396" s="12"/>
      <c r="W4396" s="12"/>
      <c r="X4396" s="14"/>
      <c r="AB4396" s="25"/>
      <c r="AC4396" s="12"/>
      <c r="AD4396" s="12"/>
      <c r="AK4396" s="12"/>
      <c r="AL4396" s="30"/>
      <c r="AM4396" s="32"/>
      <c r="AQ4396" s="12"/>
      <c r="AR4396" s="12"/>
      <c r="AS4396" s="12"/>
      <c r="AZ4396" s="49"/>
      <c r="BA4396" s="30"/>
      <c r="BB4396" s="12"/>
      <c r="BF4396" s="12"/>
      <c r="BG4396" s="12"/>
      <c r="BH4396" s="12"/>
      <c r="BO4396" s="7"/>
      <c r="BP4396" s="7"/>
      <c r="BQ4396" s="7"/>
      <c r="BU4396" s="7"/>
      <c r="BV4396" s="7"/>
      <c r="BW4396" s="7"/>
      <c r="CD4396" s="7"/>
      <c r="CE4396" s="7"/>
      <c r="CF4396" s="7"/>
      <c r="CJ4396" s="7"/>
      <c r="CK4396" s="7"/>
      <c r="CL4396" s="7"/>
    </row>
    <row r="4397" spans="1:90">
      <c r="A4397" s="11"/>
      <c r="B4397" s="373"/>
      <c r="C4397" s="373"/>
      <c r="D4397" s="373"/>
      <c r="E4397" s="13"/>
      <c r="F4397" s="11"/>
      <c r="G4397" s="25"/>
      <c r="H4397" s="31"/>
      <c r="I4397" s="30"/>
      <c r="M4397" s="25"/>
      <c r="N4397" s="31"/>
      <c r="O4397" s="30"/>
      <c r="V4397" s="12"/>
      <c r="W4397" s="12"/>
      <c r="X4397" s="14"/>
      <c r="AB4397" s="25"/>
      <c r="AC4397" s="12"/>
      <c r="AD4397" s="12"/>
      <c r="AK4397" s="12"/>
      <c r="AL4397" s="30"/>
      <c r="AM4397" s="32"/>
      <c r="AQ4397" s="12"/>
      <c r="AR4397" s="12"/>
      <c r="AS4397" s="12"/>
      <c r="AZ4397" s="49"/>
      <c r="BA4397" s="30"/>
      <c r="BB4397" s="12"/>
      <c r="BF4397" s="12"/>
      <c r="BG4397" s="12"/>
      <c r="BH4397" s="12"/>
      <c r="BO4397" s="7"/>
      <c r="BP4397" s="7"/>
      <c r="BQ4397" s="7"/>
      <c r="BU4397" s="7"/>
      <c r="BV4397" s="7"/>
      <c r="BW4397" s="7"/>
      <c r="CD4397" s="7"/>
      <c r="CE4397" s="7"/>
      <c r="CF4397" s="7"/>
      <c r="CJ4397" s="7"/>
      <c r="CK4397" s="7"/>
      <c r="CL4397" s="7"/>
    </row>
    <row r="4398" spans="1:90">
      <c r="A4398" s="11"/>
      <c r="B4398" s="373"/>
      <c r="C4398" s="373"/>
      <c r="D4398" s="373"/>
      <c r="E4398" s="13"/>
      <c r="F4398" s="11"/>
      <c r="G4398" s="25"/>
      <c r="H4398" s="31"/>
      <c r="I4398" s="30"/>
      <c r="M4398" s="25"/>
      <c r="N4398" s="31"/>
      <c r="O4398" s="30"/>
      <c r="V4398" s="12"/>
      <c r="W4398" s="12"/>
      <c r="X4398" s="14"/>
      <c r="AB4398" s="25"/>
      <c r="AC4398" s="12"/>
      <c r="AD4398" s="12"/>
      <c r="AK4398" s="12"/>
      <c r="AL4398" s="30"/>
      <c r="AM4398" s="32"/>
      <c r="AQ4398" s="12"/>
      <c r="AR4398" s="12"/>
      <c r="AS4398" s="12"/>
      <c r="AZ4398" s="49"/>
      <c r="BA4398" s="30"/>
      <c r="BB4398" s="12"/>
      <c r="BF4398" s="12"/>
      <c r="BG4398" s="12"/>
      <c r="BH4398" s="12"/>
      <c r="BO4398" s="7"/>
      <c r="BP4398" s="7"/>
      <c r="BQ4398" s="7"/>
      <c r="BU4398" s="7"/>
      <c r="BV4398" s="7"/>
      <c r="BW4398" s="7"/>
      <c r="CD4398" s="7"/>
      <c r="CE4398" s="7"/>
      <c r="CF4398" s="7"/>
      <c r="CJ4398" s="7"/>
      <c r="CK4398" s="7"/>
      <c r="CL4398" s="7"/>
    </row>
    <row r="4399" spans="1:90">
      <c r="A4399" s="11"/>
      <c r="B4399" s="373"/>
      <c r="C4399" s="373"/>
      <c r="D4399" s="373"/>
      <c r="E4399" s="13"/>
      <c r="F4399" s="11"/>
      <c r="G4399" s="25"/>
      <c r="H4399" s="31"/>
      <c r="I4399" s="30"/>
      <c r="M4399" s="25"/>
      <c r="N4399" s="31"/>
      <c r="O4399" s="30"/>
      <c r="V4399" s="12"/>
      <c r="W4399" s="12"/>
      <c r="X4399" s="14"/>
      <c r="AB4399" s="25"/>
      <c r="AC4399" s="12"/>
      <c r="AD4399" s="12"/>
      <c r="AK4399" s="12"/>
      <c r="AL4399" s="30"/>
      <c r="AM4399" s="32"/>
      <c r="AQ4399" s="12"/>
      <c r="AR4399" s="12"/>
      <c r="AS4399" s="12"/>
      <c r="AZ4399" s="49"/>
      <c r="BA4399" s="30"/>
      <c r="BB4399" s="12"/>
      <c r="BF4399" s="12"/>
      <c r="BG4399" s="12"/>
      <c r="BH4399" s="12"/>
      <c r="BO4399" s="7"/>
      <c r="BP4399" s="7"/>
      <c r="BQ4399" s="7"/>
      <c r="BU4399" s="7"/>
      <c r="BV4399" s="7"/>
      <c r="BW4399" s="7"/>
      <c r="CD4399" s="7"/>
      <c r="CE4399" s="7"/>
      <c r="CF4399" s="7"/>
      <c r="CJ4399" s="7"/>
      <c r="CK4399" s="7"/>
      <c r="CL4399" s="7"/>
    </row>
    <row r="4400" spans="1:90">
      <c r="A4400" s="11"/>
      <c r="B4400" s="373"/>
      <c r="C4400" s="373"/>
      <c r="D4400" s="373"/>
      <c r="E4400" s="13"/>
      <c r="F4400" s="11"/>
      <c r="G4400" s="25"/>
      <c r="H4400" s="31"/>
      <c r="I4400" s="30"/>
      <c r="M4400" s="25"/>
      <c r="N4400" s="31"/>
      <c r="O4400" s="30"/>
      <c r="V4400" s="12"/>
      <c r="W4400" s="12"/>
      <c r="X4400" s="14"/>
      <c r="AB4400" s="25"/>
      <c r="AC4400" s="12"/>
      <c r="AD4400" s="12"/>
      <c r="AK4400" s="12"/>
      <c r="AL4400" s="30"/>
      <c r="AM4400" s="32"/>
      <c r="AQ4400" s="12"/>
      <c r="AR4400" s="12"/>
      <c r="AS4400" s="12"/>
      <c r="AZ4400" s="49"/>
      <c r="BA4400" s="30"/>
      <c r="BB4400" s="12"/>
      <c r="BF4400" s="12"/>
      <c r="BG4400" s="12"/>
      <c r="BH4400" s="12"/>
      <c r="BO4400" s="7"/>
      <c r="BP4400" s="7"/>
      <c r="BQ4400" s="7"/>
      <c r="BU4400" s="7"/>
      <c r="BV4400" s="7"/>
      <c r="BW4400" s="7"/>
      <c r="CD4400" s="7"/>
      <c r="CE4400" s="7"/>
      <c r="CF4400" s="7"/>
      <c r="CJ4400" s="7"/>
      <c r="CK4400" s="7"/>
      <c r="CL4400" s="7"/>
    </row>
    <row r="4401" spans="1:90">
      <c r="A4401" s="11"/>
      <c r="B4401" s="373"/>
      <c r="C4401" s="373"/>
      <c r="D4401" s="373"/>
      <c r="E4401" s="13"/>
      <c r="F4401" s="11"/>
      <c r="G4401" s="25"/>
      <c r="H4401" s="31"/>
      <c r="I4401" s="30"/>
      <c r="M4401" s="25"/>
      <c r="N4401" s="31"/>
      <c r="O4401" s="30"/>
      <c r="V4401" s="12"/>
      <c r="W4401" s="12"/>
      <c r="X4401" s="14"/>
      <c r="AB4401" s="25"/>
      <c r="AC4401" s="12"/>
      <c r="AD4401" s="12"/>
      <c r="AK4401" s="12"/>
      <c r="AL4401" s="30"/>
      <c r="AM4401" s="32"/>
      <c r="AQ4401" s="12"/>
      <c r="AR4401" s="12"/>
      <c r="AS4401" s="12"/>
      <c r="AZ4401" s="49"/>
      <c r="BA4401" s="30"/>
      <c r="BB4401" s="12"/>
      <c r="BF4401" s="12"/>
      <c r="BG4401" s="12"/>
      <c r="BH4401" s="12"/>
      <c r="BO4401" s="7"/>
      <c r="BP4401" s="7"/>
      <c r="BQ4401" s="7"/>
      <c r="BU4401" s="7"/>
      <c r="BV4401" s="7"/>
      <c r="BW4401" s="7"/>
      <c r="CD4401" s="7"/>
      <c r="CE4401" s="7"/>
      <c r="CF4401" s="7"/>
      <c r="CJ4401" s="7"/>
      <c r="CK4401" s="7"/>
      <c r="CL4401" s="7"/>
    </row>
    <row r="4402" spans="1:90">
      <c r="A4402" s="11"/>
      <c r="B4402" s="373"/>
      <c r="C4402" s="373"/>
      <c r="D4402" s="373"/>
      <c r="E4402" s="13"/>
      <c r="F4402" s="11"/>
      <c r="G4402" s="25"/>
      <c r="H4402" s="31"/>
      <c r="I4402" s="30"/>
      <c r="M4402" s="25"/>
      <c r="N4402" s="31"/>
      <c r="O4402" s="30"/>
      <c r="V4402" s="12"/>
      <c r="W4402" s="12"/>
      <c r="X4402" s="14"/>
      <c r="AB4402" s="25"/>
      <c r="AC4402" s="12"/>
      <c r="AD4402" s="12"/>
      <c r="AK4402" s="12"/>
      <c r="AL4402" s="30"/>
      <c r="AM4402" s="32"/>
      <c r="AQ4402" s="12"/>
      <c r="AR4402" s="12"/>
      <c r="AS4402" s="12"/>
      <c r="AZ4402" s="49"/>
      <c r="BA4402" s="30"/>
      <c r="BB4402" s="12"/>
      <c r="BF4402" s="12"/>
      <c r="BG4402" s="12"/>
      <c r="BH4402" s="12"/>
      <c r="BO4402" s="7"/>
      <c r="BP4402" s="7"/>
      <c r="BQ4402" s="7"/>
      <c r="BU4402" s="7"/>
      <c r="BV4402" s="7"/>
      <c r="BW4402" s="7"/>
      <c r="CD4402" s="7"/>
      <c r="CE4402" s="7"/>
      <c r="CF4402" s="7"/>
      <c r="CJ4402" s="7"/>
      <c r="CK4402" s="7"/>
      <c r="CL4402" s="7"/>
    </row>
    <row r="4403" spans="1:90">
      <c r="A4403" s="11"/>
      <c r="B4403" s="373"/>
      <c r="C4403" s="373"/>
      <c r="D4403" s="373"/>
      <c r="E4403" s="13"/>
      <c r="F4403" s="11"/>
      <c r="G4403" s="25"/>
      <c r="H4403" s="31"/>
      <c r="I4403" s="30"/>
      <c r="M4403" s="25"/>
      <c r="N4403" s="31"/>
      <c r="O4403" s="30"/>
      <c r="V4403" s="12"/>
      <c r="W4403" s="12"/>
      <c r="X4403" s="14"/>
      <c r="AB4403" s="25"/>
      <c r="AC4403" s="12"/>
      <c r="AD4403" s="12"/>
      <c r="AK4403" s="12"/>
      <c r="AL4403" s="30"/>
      <c r="AM4403" s="32"/>
      <c r="AQ4403" s="12"/>
      <c r="AR4403" s="12"/>
      <c r="AS4403" s="12"/>
      <c r="AZ4403" s="49"/>
      <c r="BA4403" s="30"/>
      <c r="BB4403" s="12"/>
      <c r="BF4403" s="12"/>
      <c r="BG4403" s="12"/>
      <c r="BH4403" s="12"/>
      <c r="BO4403" s="7"/>
      <c r="BP4403" s="7"/>
      <c r="BQ4403" s="7"/>
      <c r="BU4403" s="7"/>
      <c r="BV4403" s="7"/>
      <c r="BW4403" s="7"/>
      <c r="CD4403" s="7"/>
      <c r="CE4403" s="7"/>
      <c r="CF4403" s="7"/>
      <c r="CJ4403" s="7"/>
      <c r="CK4403" s="7"/>
      <c r="CL4403" s="7"/>
    </row>
    <row r="4404" spans="1:90">
      <c r="A4404" s="11"/>
      <c r="B4404" s="373"/>
      <c r="C4404" s="373"/>
      <c r="D4404" s="373"/>
      <c r="E4404" s="13"/>
      <c r="F4404" s="11"/>
      <c r="G4404" s="25"/>
      <c r="H4404" s="31"/>
      <c r="I4404" s="30"/>
      <c r="M4404" s="25"/>
      <c r="N4404" s="31"/>
      <c r="O4404" s="30"/>
      <c r="V4404" s="12"/>
      <c r="W4404" s="12"/>
      <c r="X4404" s="14"/>
      <c r="AB4404" s="25"/>
      <c r="AC4404" s="12"/>
      <c r="AD4404" s="12"/>
      <c r="AK4404" s="12"/>
      <c r="AL4404" s="30"/>
      <c r="AM4404" s="32"/>
      <c r="AQ4404" s="12"/>
      <c r="AR4404" s="12"/>
      <c r="AS4404" s="12"/>
      <c r="AZ4404" s="49"/>
      <c r="BA4404" s="30"/>
      <c r="BB4404" s="12"/>
      <c r="BF4404" s="12"/>
      <c r="BG4404" s="12"/>
      <c r="BH4404" s="12"/>
      <c r="BO4404" s="7"/>
      <c r="BP4404" s="7"/>
      <c r="BQ4404" s="7"/>
      <c r="BU4404" s="7"/>
      <c r="BV4404" s="7"/>
      <c r="BW4404" s="7"/>
      <c r="CD4404" s="7"/>
      <c r="CE4404" s="7"/>
      <c r="CF4404" s="7"/>
      <c r="CJ4404" s="7"/>
      <c r="CK4404" s="7"/>
      <c r="CL4404" s="7"/>
    </row>
    <row r="4405" spans="1:90">
      <c r="A4405" s="11"/>
      <c r="B4405" s="373"/>
      <c r="C4405" s="373"/>
      <c r="D4405" s="373"/>
      <c r="E4405" s="13"/>
      <c r="F4405" s="11"/>
      <c r="G4405" s="25"/>
      <c r="H4405" s="31"/>
      <c r="I4405" s="30"/>
      <c r="M4405" s="25"/>
      <c r="N4405" s="31"/>
      <c r="O4405" s="30"/>
      <c r="V4405" s="12"/>
      <c r="W4405" s="12"/>
      <c r="X4405" s="14"/>
      <c r="AB4405" s="25"/>
      <c r="AC4405" s="12"/>
      <c r="AD4405" s="12"/>
      <c r="AK4405" s="12"/>
      <c r="AL4405" s="30"/>
      <c r="AM4405" s="32"/>
      <c r="AQ4405" s="12"/>
      <c r="AR4405" s="12"/>
      <c r="AS4405" s="12"/>
      <c r="AZ4405" s="49"/>
      <c r="BA4405" s="30"/>
      <c r="BB4405" s="12"/>
      <c r="BF4405" s="12"/>
      <c r="BG4405" s="12"/>
      <c r="BH4405" s="12"/>
      <c r="BO4405" s="7"/>
      <c r="BP4405" s="7"/>
      <c r="BQ4405" s="7"/>
      <c r="BU4405" s="7"/>
      <c r="BV4405" s="7"/>
      <c r="BW4405" s="7"/>
      <c r="CD4405" s="7"/>
      <c r="CE4405" s="7"/>
      <c r="CF4405" s="7"/>
      <c r="CJ4405" s="7"/>
      <c r="CK4405" s="7"/>
      <c r="CL4405" s="7"/>
    </row>
    <row r="4406" spans="1:90">
      <c r="A4406" s="11"/>
      <c r="B4406" s="373"/>
      <c r="C4406" s="373"/>
      <c r="D4406" s="373"/>
      <c r="E4406" s="13"/>
      <c r="F4406" s="11"/>
      <c r="G4406" s="25"/>
      <c r="H4406" s="31"/>
      <c r="I4406" s="30"/>
      <c r="M4406" s="25"/>
      <c r="N4406" s="31"/>
      <c r="O4406" s="30"/>
      <c r="V4406" s="12"/>
      <c r="W4406" s="12"/>
      <c r="X4406" s="14"/>
      <c r="AB4406" s="25"/>
      <c r="AC4406" s="12"/>
      <c r="AD4406" s="12"/>
      <c r="AK4406" s="12"/>
      <c r="AL4406" s="30"/>
      <c r="AM4406" s="32"/>
      <c r="AQ4406" s="12"/>
      <c r="AR4406" s="12"/>
      <c r="AS4406" s="12"/>
      <c r="AZ4406" s="49"/>
      <c r="BA4406" s="30"/>
      <c r="BB4406" s="12"/>
      <c r="BF4406" s="12"/>
      <c r="BG4406" s="12"/>
      <c r="BH4406" s="12"/>
      <c r="BO4406" s="7"/>
      <c r="BP4406" s="7"/>
      <c r="BQ4406" s="7"/>
      <c r="BU4406" s="7"/>
      <c r="BV4406" s="7"/>
      <c r="BW4406" s="7"/>
      <c r="CD4406" s="7"/>
      <c r="CE4406" s="7"/>
      <c r="CF4406" s="7"/>
      <c r="CJ4406" s="7"/>
      <c r="CK4406" s="7"/>
      <c r="CL4406" s="7"/>
    </row>
    <row r="4407" spans="1:90">
      <c r="A4407" s="11"/>
      <c r="B4407" s="373"/>
      <c r="C4407" s="373"/>
      <c r="D4407" s="373"/>
      <c r="E4407" s="13"/>
      <c r="F4407" s="11"/>
      <c r="G4407" s="25"/>
      <c r="H4407" s="31"/>
      <c r="I4407" s="30"/>
      <c r="M4407" s="25"/>
      <c r="N4407" s="31"/>
      <c r="O4407" s="30"/>
      <c r="V4407" s="12"/>
      <c r="W4407" s="12"/>
      <c r="X4407" s="14"/>
      <c r="AB4407" s="25"/>
      <c r="AC4407" s="12"/>
      <c r="AD4407" s="12"/>
      <c r="AK4407" s="12"/>
      <c r="AL4407" s="30"/>
      <c r="AM4407" s="32"/>
      <c r="AQ4407" s="12"/>
      <c r="AR4407" s="12"/>
      <c r="AS4407" s="12"/>
      <c r="AZ4407" s="49"/>
      <c r="BA4407" s="30"/>
      <c r="BB4407" s="12"/>
      <c r="BF4407" s="12"/>
      <c r="BG4407" s="12"/>
      <c r="BH4407" s="12"/>
      <c r="BO4407" s="7"/>
      <c r="BP4407" s="7"/>
      <c r="BQ4407" s="7"/>
      <c r="BU4407" s="7"/>
      <c r="BV4407" s="7"/>
      <c r="BW4407" s="7"/>
      <c r="CD4407" s="7"/>
      <c r="CE4407" s="7"/>
      <c r="CF4407" s="7"/>
      <c r="CJ4407" s="7"/>
      <c r="CK4407" s="7"/>
      <c r="CL4407" s="7"/>
    </row>
    <row r="4408" spans="1:90">
      <c r="A4408" s="11"/>
      <c r="B4408" s="373"/>
      <c r="C4408" s="373"/>
      <c r="D4408" s="373"/>
      <c r="E4408" s="13"/>
      <c r="F4408" s="11"/>
      <c r="G4408" s="25"/>
      <c r="H4408" s="31"/>
      <c r="I4408" s="30"/>
      <c r="M4408" s="25"/>
      <c r="N4408" s="31"/>
      <c r="O4408" s="30"/>
      <c r="V4408" s="12"/>
      <c r="W4408" s="12"/>
      <c r="X4408" s="14"/>
      <c r="AB4408" s="25"/>
      <c r="AC4408" s="12"/>
      <c r="AD4408" s="12"/>
      <c r="AK4408" s="12"/>
      <c r="AL4408" s="30"/>
      <c r="AM4408" s="32"/>
      <c r="AQ4408" s="12"/>
      <c r="AR4408" s="12"/>
      <c r="AS4408" s="12"/>
      <c r="AZ4408" s="49"/>
      <c r="BA4408" s="30"/>
      <c r="BB4408" s="12"/>
      <c r="BF4408" s="12"/>
      <c r="BG4408" s="12"/>
      <c r="BH4408" s="12"/>
      <c r="BO4408" s="7"/>
      <c r="BP4408" s="7"/>
      <c r="BQ4408" s="7"/>
      <c r="BU4408" s="7"/>
      <c r="BV4408" s="7"/>
      <c r="BW4408" s="7"/>
      <c r="CD4408" s="7"/>
      <c r="CE4408" s="7"/>
      <c r="CF4408" s="7"/>
      <c r="CJ4408" s="7"/>
      <c r="CK4408" s="7"/>
      <c r="CL4408" s="7"/>
    </row>
    <row r="4409" spans="1:90">
      <c r="A4409" s="11"/>
      <c r="B4409" s="373"/>
      <c r="C4409" s="373"/>
      <c r="D4409" s="373"/>
      <c r="E4409" s="13"/>
      <c r="F4409" s="11"/>
      <c r="G4409" s="25"/>
      <c r="H4409" s="31"/>
      <c r="I4409" s="30"/>
      <c r="M4409" s="25"/>
      <c r="N4409" s="31"/>
      <c r="O4409" s="30"/>
      <c r="V4409" s="12"/>
      <c r="W4409" s="12"/>
      <c r="X4409" s="14"/>
      <c r="AB4409" s="25"/>
      <c r="AC4409" s="12"/>
      <c r="AD4409" s="12"/>
      <c r="AK4409" s="12"/>
      <c r="AL4409" s="30"/>
      <c r="AM4409" s="32"/>
      <c r="AQ4409" s="12"/>
      <c r="AR4409" s="12"/>
      <c r="AS4409" s="12"/>
      <c r="AZ4409" s="49"/>
      <c r="BA4409" s="30"/>
      <c r="BB4409" s="12"/>
      <c r="BF4409" s="12"/>
      <c r="BG4409" s="12"/>
      <c r="BH4409" s="12"/>
      <c r="BO4409" s="7"/>
      <c r="BP4409" s="7"/>
      <c r="BQ4409" s="7"/>
      <c r="BU4409" s="7"/>
      <c r="BV4409" s="7"/>
      <c r="BW4409" s="7"/>
      <c r="CD4409" s="7"/>
      <c r="CE4409" s="7"/>
      <c r="CF4409" s="7"/>
      <c r="CJ4409" s="7"/>
      <c r="CK4409" s="7"/>
      <c r="CL4409" s="7"/>
    </row>
    <row r="4410" spans="1:90">
      <c r="A4410" s="11"/>
      <c r="B4410" s="373"/>
      <c r="C4410" s="373"/>
      <c r="D4410" s="373"/>
      <c r="E4410" s="13"/>
      <c r="F4410" s="11"/>
      <c r="G4410" s="25"/>
      <c r="H4410" s="31"/>
      <c r="I4410" s="30"/>
      <c r="M4410" s="25"/>
      <c r="N4410" s="31"/>
      <c r="O4410" s="30"/>
      <c r="V4410" s="12"/>
      <c r="W4410" s="12"/>
      <c r="X4410" s="14"/>
      <c r="AB4410" s="25"/>
      <c r="AC4410" s="12"/>
      <c r="AD4410" s="12"/>
      <c r="AK4410" s="12"/>
      <c r="AL4410" s="30"/>
      <c r="AM4410" s="32"/>
      <c r="AQ4410" s="12"/>
      <c r="AR4410" s="12"/>
      <c r="AS4410" s="12"/>
      <c r="AZ4410" s="49"/>
      <c r="BA4410" s="30"/>
      <c r="BB4410" s="12"/>
      <c r="BF4410" s="12"/>
      <c r="BG4410" s="12"/>
      <c r="BH4410" s="12"/>
      <c r="BO4410" s="7"/>
      <c r="BP4410" s="7"/>
      <c r="BQ4410" s="7"/>
      <c r="BU4410" s="7"/>
      <c r="BV4410" s="7"/>
      <c r="BW4410" s="7"/>
      <c r="CD4410" s="7"/>
      <c r="CE4410" s="7"/>
      <c r="CF4410" s="7"/>
      <c r="CJ4410" s="7"/>
      <c r="CK4410" s="7"/>
      <c r="CL4410" s="7"/>
    </row>
    <row r="4411" spans="1:90">
      <c r="A4411" s="11"/>
      <c r="B4411" s="373"/>
      <c r="C4411" s="373"/>
      <c r="D4411" s="373"/>
      <c r="E4411" s="13"/>
      <c r="F4411" s="11"/>
      <c r="G4411" s="25"/>
      <c r="H4411" s="31"/>
      <c r="I4411" s="30"/>
      <c r="M4411" s="25"/>
      <c r="N4411" s="31"/>
      <c r="O4411" s="30"/>
      <c r="V4411" s="12"/>
      <c r="W4411" s="12"/>
      <c r="X4411" s="14"/>
      <c r="AB4411" s="25"/>
      <c r="AC4411" s="12"/>
      <c r="AD4411" s="12"/>
      <c r="AK4411" s="12"/>
      <c r="AL4411" s="30"/>
      <c r="AM4411" s="32"/>
      <c r="AQ4411" s="12"/>
      <c r="AR4411" s="12"/>
      <c r="AS4411" s="12"/>
      <c r="AZ4411" s="49"/>
      <c r="BA4411" s="30"/>
      <c r="BB4411" s="12"/>
      <c r="BF4411" s="12"/>
      <c r="BG4411" s="12"/>
      <c r="BH4411" s="12"/>
      <c r="BO4411" s="7"/>
      <c r="BP4411" s="7"/>
      <c r="BQ4411" s="7"/>
      <c r="BU4411" s="7"/>
      <c r="BV4411" s="7"/>
      <c r="BW4411" s="7"/>
      <c r="CD4411" s="7"/>
      <c r="CE4411" s="7"/>
      <c r="CF4411" s="7"/>
      <c r="CJ4411" s="7"/>
      <c r="CK4411" s="7"/>
      <c r="CL4411" s="7"/>
    </row>
    <row r="4412" spans="1:90">
      <c r="A4412" s="11"/>
      <c r="B4412" s="373"/>
      <c r="C4412" s="373"/>
      <c r="D4412" s="373"/>
      <c r="E4412" s="13"/>
      <c r="F4412" s="11"/>
      <c r="G4412" s="25"/>
      <c r="H4412" s="31"/>
      <c r="I4412" s="30"/>
      <c r="M4412" s="25"/>
      <c r="N4412" s="31"/>
      <c r="O4412" s="30"/>
      <c r="V4412" s="12"/>
      <c r="W4412" s="12"/>
      <c r="X4412" s="14"/>
      <c r="AB4412" s="25"/>
      <c r="AC4412" s="12"/>
      <c r="AD4412" s="12"/>
      <c r="AK4412" s="12"/>
      <c r="AL4412" s="30"/>
      <c r="AM4412" s="32"/>
      <c r="AQ4412" s="12"/>
      <c r="AR4412" s="12"/>
      <c r="AS4412" s="12"/>
      <c r="AZ4412" s="49"/>
      <c r="BA4412" s="30"/>
      <c r="BB4412" s="12"/>
      <c r="BF4412" s="12"/>
      <c r="BG4412" s="12"/>
      <c r="BH4412" s="12"/>
      <c r="BO4412" s="7"/>
      <c r="BP4412" s="7"/>
      <c r="BQ4412" s="7"/>
      <c r="BU4412" s="7"/>
      <c r="BV4412" s="7"/>
      <c r="BW4412" s="7"/>
      <c r="CD4412" s="7"/>
      <c r="CE4412" s="7"/>
      <c r="CF4412" s="7"/>
      <c r="CJ4412" s="7"/>
      <c r="CK4412" s="7"/>
      <c r="CL4412" s="7"/>
    </row>
    <row r="4413" spans="1:90">
      <c r="A4413" s="11"/>
      <c r="B4413" s="373"/>
      <c r="C4413" s="373"/>
      <c r="D4413" s="373"/>
      <c r="E4413" s="13"/>
      <c r="F4413" s="11"/>
      <c r="G4413" s="25"/>
      <c r="H4413" s="31"/>
      <c r="I4413" s="30"/>
      <c r="M4413" s="25"/>
      <c r="N4413" s="31"/>
      <c r="O4413" s="30"/>
      <c r="V4413" s="12"/>
      <c r="W4413" s="12"/>
      <c r="X4413" s="14"/>
      <c r="AB4413" s="25"/>
      <c r="AC4413" s="12"/>
      <c r="AD4413" s="12"/>
      <c r="AK4413" s="12"/>
      <c r="AL4413" s="30"/>
      <c r="AM4413" s="32"/>
      <c r="AQ4413" s="12"/>
      <c r="AR4413" s="12"/>
      <c r="AS4413" s="12"/>
      <c r="AZ4413" s="49"/>
      <c r="BA4413" s="30"/>
      <c r="BB4413" s="12"/>
      <c r="BF4413" s="12"/>
      <c r="BG4413" s="12"/>
      <c r="BH4413" s="12"/>
      <c r="BO4413" s="7"/>
      <c r="BP4413" s="7"/>
      <c r="BQ4413" s="7"/>
      <c r="BU4413" s="7"/>
      <c r="BV4413" s="7"/>
      <c r="BW4413" s="7"/>
      <c r="CD4413" s="7"/>
      <c r="CE4413" s="7"/>
      <c r="CF4413" s="7"/>
      <c r="CJ4413" s="7"/>
      <c r="CK4413" s="7"/>
      <c r="CL4413" s="7"/>
    </row>
    <row r="4414" spans="1:90">
      <c r="A4414" s="11"/>
      <c r="B4414" s="373"/>
      <c r="C4414" s="373"/>
      <c r="D4414" s="373"/>
      <c r="E4414" s="13"/>
      <c r="F4414" s="11"/>
      <c r="G4414" s="25"/>
      <c r="H4414" s="31"/>
      <c r="I4414" s="30"/>
      <c r="M4414" s="25"/>
      <c r="N4414" s="31"/>
      <c r="O4414" s="30"/>
      <c r="V4414" s="12"/>
      <c r="W4414" s="12"/>
      <c r="X4414" s="14"/>
      <c r="AB4414" s="25"/>
      <c r="AC4414" s="12"/>
      <c r="AD4414" s="12"/>
      <c r="AK4414" s="12"/>
      <c r="AL4414" s="30"/>
      <c r="AM4414" s="32"/>
      <c r="AQ4414" s="12"/>
      <c r="AR4414" s="12"/>
      <c r="AS4414" s="12"/>
      <c r="AZ4414" s="49"/>
      <c r="BA4414" s="30"/>
      <c r="BB4414" s="12"/>
      <c r="BF4414" s="12"/>
      <c r="BG4414" s="12"/>
      <c r="BH4414" s="12"/>
      <c r="BO4414" s="7"/>
      <c r="BP4414" s="7"/>
      <c r="BQ4414" s="7"/>
      <c r="BU4414" s="7"/>
      <c r="BV4414" s="7"/>
      <c r="BW4414" s="7"/>
      <c r="CD4414" s="7"/>
      <c r="CE4414" s="7"/>
      <c r="CF4414" s="7"/>
      <c r="CJ4414" s="7"/>
      <c r="CK4414" s="7"/>
      <c r="CL4414" s="7"/>
    </row>
    <row r="4415" spans="1:90">
      <c r="A4415" s="11"/>
      <c r="B4415" s="373"/>
      <c r="C4415" s="373"/>
      <c r="D4415" s="373"/>
      <c r="E4415" s="13"/>
      <c r="F4415" s="11"/>
      <c r="G4415" s="25"/>
      <c r="H4415" s="31"/>
      <c r="I4415" s="30"/>
      <c r="M4415" s="25"/>
      <c r="N4415" s="31"/>
      <c r="O4415" s="30"/>
      <c r="V4415" s="12"/>
      <c r="W4415" s="12"/>
      <c r="X4415" s="14"/>
      <c r="AB4415" s="25"/>
      <c r="AC4415" s="12"/>
      <c r="AD4415" s="12"/>
      <c r="AK4415" s="12"/>
      <c r="AL4415" s="30"/>
      <c r="AM4415" s="32"/>
      <c r="AQ4415" s="12"/>
      <c r="AR4415" s="12"/>
      <c r="AS4415" s="12"/>
      <c r="AZ4415" s="49"/>
      <c r="BA4415" s="30"/>
      <c r="BB4415" s="12"/>
      <c r="BF4415" s="12"/>
      <c r="BG4415" s="12"/>
      <c r="BH4415" s="12"/>
      <c r="BO4415" s="7"/>
      <c r="BP4415" s="7"/>
      <c r="BQ4415" s="7"/>
      <c r="BU4415" s="7"/>
      <c r="BV4415" s="7"/>
      <c r="BW4415" s="7"/>
      <c r="CD4415" s="7"/>
      <c r="CE4415" s="7"/>
      <c r="CF4415" s="7"/>
      <c r="CJ4415" s="7"/>
      <c r="CK4415" s="7"/>
      <c r="CL4415" s="7"/>
    </row>
    <row r="4416" spans="1:90">
      <c r="A4416" s="11"/>
      <c r="B4416" s="373"/>
      <c r="C4416" s="373"/>
      <c r="D4416" s="373"/>
      <c r="E4416" s="13"/>
      <c r="F4416" s="11"/>
      <c r="G4416" s="25"/>
      <c r="H4416" s="31"/>
      <c r="I4416" s="30"/>
      <c r="M4416" s="25"/>
      <c r="N4416" s="31"/>
      <c r="O4416" s="30"/>
      <c r="V4416" s="12"/>
      <c r="W4416" s="12"/>
      <c r="X4416" s="14"/>
      <c r="AB4416" s="25"/>
      <c r="AC4416" s="12"/>
      <c r="AD4416" s="12"/>
      <c r="AK4416" s="12"/>
      <c r="AL4416" s="30"/>
      <c r="AM4416" s="32"/>
      <c r="AQ4416" s="12"/>
      <c r="AR4416" s="12"/>
      <c r="AS4416" s="12"/>
      <c r="AZ4416" s="49"/>
      <c r="BA4416" s="30"/>
      <c r="BB4416" s="12"/>
      <c r="BF4416" s="12"/>
      <c r="BG4416" s="12"/>
      <c r="BH4416" s="12"/>
      <c r="BO4416" s="7"/>
      <c r="BP4416" s="7"/>
      <c r="BQ4416" s="7"/>
      <c r="BU4416" s="7"/>
      <c r="BV4416" s="7"/>
      <c r="BW4416" s="7"/>
      <c r="CD4416" s="7"/>
      <c r="CE4416" s="7"/>
      <c r="CF4416" s="7"/>
      <c r="CJ4416" s="7"/>
      <c r="CK4416" s="7"/>
      <c r="CL4416" s="7"/>
    </row>
    <row r="4417" spans="1:90">
      <c r="A4417" s="11"/>
      <c r="B4417" s="373"/>
      <c r="C4417" s="373"/>
      <c r="D4417" s="373"/>
      <c r="E4417" s="13"/>
      <c r="F4417" s="11"/>
      <c r="G4417" s="25"/>
      <c r="H4417" s="31"/>
      <c r="I4417" s="30"/>
      <c r="M4417" s="25"/>
      <c r="N4417" s="31"/>
      <c r="O4417" s="30"/>
      <c r="V4417" s="12"/>
      <c r="W4417" s="12"/>
      <c r="X4417" s="14"/>
      <c r="AB4417" s="25"/>
      <c r="AC4417" s="12"/>
      <c r="AD4417" s="12"/>
      <c r="AK4417" s="12"/>
      <c r="AL4417" s="30"/>
      <c r="AM4417" s="32"/>
      <c r="AQ4417" s="12"/>
      <c r="AR4417" s="12"/>
      <c r="AS4417" s="12"/>
      <c r="AZ4417" s="49"/>
      <c r="BA4417" s="30"/>
      <c r="BB4417" s="12"/>
      <c r="BF4417" s="12"/>
      <c r="BG4417" s="12"/>
      <c r="BH4417" s="12"/>
      <c r="BO4417" s="7"/>
      <c r="BP4417" s="7"/>
      <c r="BQ4417" s="7"/>
      <c r="BU4417" s="7"/>
      <c r="BV4417" s="7"/>
      <c r="BW4417" s="7"/>
      <c r="CD4417" s="7"/>
      <c r="CE4417" s="7"/>
      <c r="CF4417" s="7"/>
      <c r="CJ4417" s="7"/>
      <c r="CK4417" s="7"/>
      <c r="CL4417" s="7"/>
    </row>
    <row r="4418" spans="1:90">
      <c r="A4418" s="11"/>
      <c r="B4418" s="373"/>
      <c r="C4418" s="373"/>
      <c r="D4418" s="373"/>
      <c r="E4418" s="13"/>
      <c r="F4418" s="11"/>
      <c r="G4418" s="25"/>
      <c r="H4418" s="31"/>
      <c r="I4418" s="30"/>
      <c r="M4418" s="25"/>
      <c r="N4418" s="31"/>
      <c r="O4418" s="30"/>
      <c r="V4418" s="12"/>
      <c r="W4418" s="12"/>
      <c r="X4418" s="14"/>
      <c r="AB4418" s="25"/>
      <c r="AC4418" s="12"/>
      <c r="AD4418" s="12"/>
      <c r="AK4418" s="12"/>
      <c r="AL4418" s="30"/>
      <c r="AM4418" s="32"/>
      <c r="AQ4418" s="12"/>
      <c r="AR4418" s="12"/>
      <c r="AS4418" s="12"/>
      <c r="AZ4418" s="49"/>
      <c r="BA4418" s="30"/>
      <c r="BB4418" s="12"/>
      <c r="BF4418" s="12"/>
      <c r="BG4418" s="12"/>
      <c r="BH4418" s="12"/>
      <c r="BO4418" s="7"/>
      <c r="BP4418" s="7"/>
      <c r="BQ4418" s="7"/>
      <c r="BU4418" s="7"/>
      <c r="BV4418" s="7"/>
      <c r="BW4418" s="7"/>
      <c r="CD4418" s="7"/>
      <c r="CE4418" s="7"/>
      <c r="CF4418" s="7"/>
      <c r="CJ4418" s="7"/>
      <c r="CK4418" s="7"/>
      <c r="CL4418" s="7"/>
    </row>
    <row r="4419" spans="1:90">
      <c r="A4419" s="11"/>
      <c r="B4419" s="373"/>
      <c r="C4419" s="373"/>
      <c r="D4419" s="373"/>
      <c r="E4419" s="13"/>
      <c r="F4419" s="11"/>
      <c r="G4419" s="25"/>
      <c r="H4419" s="31"/>
      <c r="I4419" s="30"/>
      <c r="M4419" s="25"/>
      <c r="N4419" s="31"/>
      <c r="O4419" s="30"/>
      <c r="V4419" s="12"/>
      <c r="W4419" s="12"/>
      <c r="X4419" s="14"/>
      <c r="AB4419" s="25"/>
      <c r="AC4419" s="12"/>
      <c r="AD4419" s="12"/>
      <c r="AK4419" s="12"/>
      <c r="AL4419" s="30"/>
      <c r="AM4419" s="32"/>
      <c r="AQ4419" s="12"/>
      <c r="AR4419" s="12"/>
      <c r="AS4419" s="12"/>
      <c r="AZ4419" s="49"/>
      <c r="BA4419" s="30"/>
      <c r="BB4419" s="12"/>
      <c r="BF4419" s="12"/>
      <c r="BG4419" s="12"/>
      <c r="BH4419" s="12"/>
      <c r="BO4419" s="7"/>
      <c r="BP4419" s="7"/>
      <c r="BQ4419" s="7"/>
      <c r="BU4419" s="7"/>
      <c r="BV4419" s="7"/>
      <c r="BW4419" s="7"/>
      <c r="CD4419" s="7"/>
      <c r="CE4419" s="7"/>
      <c r="CF4419" s="7"/>
      <c r="CJ4419" s="7"/>
      <c r="CK4419" s="7"/>
      <c r="CL4419" s="7"/>
    </row>
    <row r="4420" spans="1:90">
      <c r="A4420" s="11"/>
      <c r="B4420" s="373"/>
      <c r="C4420" s="373"/>
      <c r="D4420" s="373"/>
      <c r="E4420" s="13"/>
      <c r="F4420" s="11"/>
      <c r="G4420" s="25"/>
      <c r="H4420" s="31"/>
      <c r="I4420" s="30"/>
      <c r="M4420" s="25"/>
      <c r="N4420" s="31"/>
      <c r="O4420" s="30"/>
      <c r="V4420" s="12"/>
      <c r="W4420" s="12"/>
      <c r="X4420" s="14"/>
      <c r="AB4420" s="25"/>
      <c r="AC4420" s="12"/>
      <c r="AD4420" s="12"/>
      <c r="AK4420" s="12"/>
      <c r="AL4420" s="30"/>
      <c r="AM4420" s="32"/>
      <c r="AQ4420" s="12"/>
      <c r="AR4420" s="12"/>
      <c r="AS4420" s="12"/>
      <c r="AZ4420" s="49"/>
      <c r="BA4420" s="30"/>
      <c r="BB4420" s="12"/>
      <c r="BF4420" s="12"/>
      <c r="BG4420" s="12"/>
      <c r="BH4420" s="12"/>
      <c r="BO4420" s="7"/>
      <c r="BP4420" s="7"/>
      <c r="BQ4420" s="7"/>
      <c r="BU4420" s="7"/>
      <c r="BV4420" s="7"/>
      <c r="BW4420" s="7"/>
      <c r="CD4420" s="7"/>
      <c r="CE4420" s="7"/>
      <c r="CF4420" s="7"/>
      <c r="CJ4420" s="7"/>
      <c r="CK4420" s="7"/>
      <c r="CL4420" s="7"/>
    </row>
    <row r="4421" spans="1:90">
      <c r="A4421" s="11"/>
      <c r="B4421" s="373"/>
      <c r="C4421" s="373"/>
      <c r="D4421" s="373"/>
      <c r="E4421" s="13"/>
      <c r="F4421" s="11"/>
      <c r="G4421" s="25"/>
      <c r="H4421" s="31"/>
      <c r="I4421" s="30"/>
      <c r="M4421" s="25"/>
      <c r="N4421" s="31"/>
      <c r="O4421" s="30"/>
      <c r="V4421" s="12"/>
      <c r="W4421" s="12"/>
      <c r="X4421" s="14"/>
      <c r="AB4421" s="25"/>
      <c r="AC4421" s="12"/>
      <c r="AD4421" s="12"/>
      <c r="AK4421" s="12"/>
      <c r="AL4421" s="30"/>
      <c r="AM4421" s="32"/>
      <c r="AQ4421" s="12"/>
      <c r="AR4421" s="12"/>
      <c r="AS4421" s="12"/>
      <c r="AZ4421" s="49"/>
      <c r="BA4421" s="30"/>
      <c r="BB4421" s="12"/>
      <c r="BF4421" s="12"/>
      <c r="BG4421" s="12"/>
      <c r="BH4421" s="12"/>
      <c r="BO4421" s="7"/>
      <c r="BP4421" s="7"/>
      <c r="BQ4421" s="7"/>
      <c r="BU4421" s="7"/>
      <c r="BV4421" s="7"/>
      <c r="BW4421" s="7"/>
      <c r="CD4421" s="7"/>
      <c r="CE4421" s="7"/>
      <c r="CF4421" s="7"/>
      <c r="CJ4421" s="7"/>
      <c r="CK4421" s="7"/>
      <c r="CL4421" s="7"/>
    </row>
    <row r="4422" spans="1:90">
      <c r="A4422" s="11"/>
      <c r="B4422" s="373"/>
      <c r="C4422" s="373"/>
      <c r="D4422" s="373"/>
      <c r="E4422" s="13"/>
      <c r="F4422" s="11"/>
      <c r="G4422" s="25"/>
      <c r="H4422" s="31"/>
      <c r="I4422" s="30"/>
      <c r="M4422" s="25"/>
      <c r="N4422" s="31"/>
      <c r="O4422" s="30"/>
      <c r="V4422" s="12"/>
      <c r="W4422" s="12"/>
      <c r="X4422" s="14"/>
      <c r="AB4422" s="25"/>
      <c r="AC4422" s="12"/>
      <c r="AD4422" s="12"/>
      <c r="AK4422" s="12"/>
      <c r="AL4422" s="30"/>
      <c r="AM4422" s="32"/>
      <c r="AQ4422" s="12"/>
      <c r="AR4422" s="12"/>
      <c r="AS4422" s="12"/>
      <c r="AZ4422" s="49"/>
      <c r="BA4422" s="30"/>
      <c r="BB4422" s="12"/>
      <c r="BF4422" s="12"/>
      <c r="BG4422" s="12"/>
      <c r="BH4422" s="12"/>
      <c r="BO4422" s="7"/>
      <c r="BP4422" s="7"/>
      <c r="BQ4422" s="7"/>
      <c r="BU4422" s="7"/>
      <c r="BV4422" s="7"/>
      <c r="BW4422" s="7"/>
      <c r="CD4422" s="7"/>
      <c r="CE4422" s="7"/>
      <c r="CF4422" s="7"/>
      <c r="CJ4422" s="7"/>
      <c r="CK4422" s="7"/>
      <c r="CL4422" s="7"/>
    </row>
    <row r="4423" spans="1:90">
      <c r="A4423" s="11"/>
      <c r="B4423" s="373"/>
      <c r="C4423" s="373"/>
      <c r="D4423" s="373"/>
      <c r="E4423" s="13"/>
      <c r="F4423" s="11"/>
      <c r="G4423" s="25"/>
      <c r="H4423" s="31"/>
      <c r="I4423" s="30"/>
      <c r="M4423" s="25"/>
      <c r="N4423" s="31"/>
      <c r="O4423" s="30"/>
      <c r="V4423" s="12"/>
      <c r="W4423" s="12"/>
      <c r="X4423" s="14"/>
      <c r="AB4423" s="25"/>
      <c r="AC4423" s="12"/>
      <c r="AD4423" s="12"/>
      <c r="AK4423" s="12"/>
      <c r="AL4423" s="30"/>
      <c r="AM4423" s="32"/>
      <c r="AQ4423" s="12"/>
      <c r="AR4423" s="12"/>
      <c r="AS4423" s="12"/>
      <c r="AZ4423" s="49"/>
      <c r="BA4423" s="30"/>
      <c r="BB4423" s="12"/>
      <c r="BF4423" s="12"/>
      <c r="BG4423" s="12"/>
      <c r="BH4423" s="12"/>
      <c r="BO4423" s="7"/>
      <c r="BP4423" s="7"/>
      <c r="BQ4423" s="7"/>
      <c r="BU4423" s="7"/>
      <c r="BV4423" s="7"/>
      <c r="BW4423" s="7"/>
      <c r="CD4423" s="7"/>
      <c r="CE4423" s="7"/>
      <c r="CF4423" s="7"/>
      <c r="CJ4423" s="7"/>
      <c r="CK4423" s="7"/>
      <c r="CL4423" s="7"/>
    </row>
    <row r="4424" spans="1:90">
      <c r="A4424" s="11"/>
      <c r="B4424" s="373"/>
      <c r="C4424" s="373"/>
      <c r="D4424" s="373"/>
      <c r="E4424" s="13"/>
      <c r="F4424" s="11"/>
      <c r="G4424" s="25"/>
      <c r="H4424" s="31"/>
      <c r="I4424" s="30"/>
      <c r="M4424" s="25"/>
      <c r="N4424" s="31"/>
      <c r="O4424" s="30"/>
      <c r="V4424" s="12"/>
      <c r="W4424" s="12"/>
      <c r="X4424" s="14"/>
      <c r="AB4424" s="25"/>
      <c r="AC4424" s="12"/>
      <c r="AD4424" s="12"/>
      <c r="AK4424" s="12"/>
      <c r="AL4424" s="30"/>
      <c r="AM4424" s="32"/>
      <c r="AQ4424" s="12"/>
      <c r="AR4424" s="12"/>
      <c r="AS4424" s="12"/>
      <c r="AZ4424" s="49"/>
      <c r="BA4424" s="30"/>
      <c r="BB4424" s="12"/>
      <c r="BF4424" s="12"/>
      <c r="BG4424" s="12"/>
      <c r="BH4424" s="12"/>
      <c r="BO4424" s="7"/>
      <c r="BP4424" s="7"/>
      <c r="BQ4424" s="7"/>
      <c r="BU4424" s="7"/>
      <c r="BV4424" s="7"/>
      <c r="BW4424" s="7"/>
      <c r="CD4424" s="7"/>
      <c r="CE4424" s="7"/>
      <c r="CF4424" s="7"/>
      <c r="CJ4424" s="7"/>
      <c r="CK4424" s="7"/>
      <c r="CL4424" s="7"/>
    </row>
    <row r="4425" spans="1:90">
      <c r="A4425" s="11"/>
      <c r="B4425" s="373"/>
      <c r="C4425" s="373"/>
      <c r="D4425" s="373"/>
      <c r="E4425" s="13"/>
      <c r="F4425" s="11"/>
      <c r="G4425" s="25"/>
      <c r="H4425" s="31"/>
      <c r="I4425" s="30"/>
      <c r="M4425" s="25"/>
      <c r="N4425" s="31"/>
      <c r="O4425" s="30"/>
      <c r="V4425" s="12"/>
      <c r="W4425" s="12"/>
      <c r="X4425" s="14"/>
      <c r="AB4425" s="25"/>
      <c r="AC4425" s="12"/>
      <c r="AD4425" s="12"/>
      <c r="AK4425" s="12"/>
      <c r="AL4425" s="30"/>
      <c r="AM4425" s="32"/>
      <c r="AQ4425" s="12"/>
      <c r="AR4425" s="12"/>
      <c r="AS4425" s="12"/>
      <c r="AZ4425" s="49"/>
      <c r="BA4425" s="30"/>
      <c r="BB4425" s="12"/>
      <c r="BF4425" s="12"/>
      <c r="BG4425" s="12"/>
      <c r="BH4425" s="12"/>
      <c r="BO4425" s="7"/>
      <c r="BP4425" s="7"/>
      <c r="BQ4425" s="7"/>
      <c r="BU4425" s="7"/>
      <c r="BV4425" s="7"/>
      <c r="BW4425" s="7"/>
      <c r="CD4425" s="7"/>
      <c r="CE4425" s="7"/>
      <c r="CF4425" s="7"/>
      <c r="CJ4425" s="7"/>
      <c r="CK4425" s="7"/>
      <c r="CL4425" s="7"/>
    </row>
    <row r="4426" spans="1:90">
      <c r="A4426" s="11"/>
      <c r="B4426" s="373"/>
      <c r="C4426" s="373"/>
      <c r="D4426" s="373"/>
      <c r="E4426" s="13"/>
      <c r="F4426" s="11"/>
      <c r="G4426" s="25"/>
      <c r="H4426" s="31"/>
      <c r="I4426" s="30"/>
      <c r="M4426" s="25"/>
      <c r="N4426" s="31"/>
      <c r="O4426" s="30"/>
      <c r="V4426" s="12"/>
      <c r="W4426" s="12"/>
      <c r="X4426" s="14"/>
      <c r="AB4426" s="25"/>
      <c r="AC4426" s="12"/>
      <c r="AD4426" s="12"/>
      <c r="AK4426" s="12"/>
      <c r="AL4426" s="30"/>
      <c r="AM4426" s="32"/>
      <c r="AQ4426" s="12"/>
      <c r="AR4426" s="12"/>
      <c r="AS4426" s="12"/>
      <c r="AZ4426" s="49"/>
      <c r="BA4426" s="30"/>
      <c r="BB4426" s="12"/>
      <c r="BF4426" s="12"/>
      <c r="BG4426" s="12"/>
      <c r="BH4426" s="12"/>
      <c r="BO4426" s="7"/>
      <c r="BP4426" s="7"/>
      <c r="BQ4426" s="7"/>
      <c r="BU4426" s="7"/>
      <c r="BV4426" s="7"/>
      <c r="BW4426" s="7"/>
      <c r="CD4426" s="7"/>
      <c r="CE4426" s="7"/>
      <c r="CF4426" s="7"/>
      <c r="CJ4426" s="7"/>
      <c r="CK4426" s="7"/>
      <c r="CL4426" s="7"/>
    </row>
    <row r="4427" spans="1:90">
      <c r="A4427" s="11"/>
      <c r="B4427" s="373"/>
      <c r="C4427" s="373"/>
      <c r="D4427" s="373"/>
      <c r="E4427" s="13"/>
      <c r="F4427" s="11"/>
      <c r="G4427" s="25"/>
      <c r="H4427" s="31"/>
      <c r="I4427" s="30"/>
      <c r="M4427" s="25"/>
      <c r="N4427" s="31"/>
      <c r="O4427" s="30"/>
      <c r="V4427" s="12"/>
      <c r="W4427" s="12"/>
      <c r="X4427" s="14"/>
      <c r="AB4427" s="25"/>
      <c r="AC4427" s="12"/>
      <c r="AD4427" s="12"/>
      <c r="AK4427" s="12"/>
      <c r="AL4427" s="30"/>
      <c r="AM4427" s="32"/>
      <c r="AQ4427" s="12"/>
      <c r="AR4427" s="12"/>
      <c r="AS4427" s="12"/>
      <c r="AZ4427" s="49"/>
      <c r="BA4427" s="30"/>
      <c r="BB4427" s="12"/>
      <c r="BF4427" s="12"/>
      <c r="BG4427" s="12"/>
      <c r="BH4427" s="12"/>
      <c r="BO4427" s="7"/>
      <c r="BP4427" s="7"/>
      <c r="BQ4427" s="7"/>
      <c r="BU4427" s="7"/>
      <c r="BV4427" s="7"/>
      <c r="BW4427" s="7"/>
      <c r="CD4427" s="7"/>
      <c r="CE4427" s="7"/>
      <c r="CF4427" s="7"/>
      <c r="CJ4427" s="7"/>
      <c r="CK4427" s="7"/>
      <c r="CL4427" s="7"/>
    </row>
    <row r="4428" spans="1:90">
      <c r="A4428" s="11"/>
      <c r="B4428" s="373"/>
      <c r="C4428" s="373"/>
      <c r="D4428" s="373"/>
      <c r="E4428" s="13"/>
      <c r="F4428" s="11"/>
      <c r="G4428" s="25"/>
      <c r="H4428" s="31"/>
      <c r="I4428" s="30"/>
      <c r="M4428" s="25"/>
      <c r="N4428" s="31"/>
      <c r="O4428" s="30"/>
      <c r="V4428" s="12"/>
      <c r="W4428" s="12"/>
      <c r="X4428" s="14"/>
      <c r="AB4428" s="25"/>
      <c r="AC4428" s="12"/>
      <c r="AD4428" s="12"/>
      <c r="AK4428" s="12"/>
      <c r="AL4428" s="30"/>
      <c r="AM4428" s="32"/>
      <c r="AQ4428" s="12"/>
      <c r="AR4428" s="12"/>
      <c r="AS4428" s="12"/>
      <c r="AZ4428" s="49"/>
      <c r="BA4428" s="30"/>
      <c r="BB4428" s="12"/>
      <c r="BF4428" s="12"/>
      <c r="BG4428" s="12"/>
      <c r="BH4428" s="12"/>
      <c r="BO4428" s="7"/>
      <c r="BP4428" s="7"/>
      <c r="BQ4428" s="7"/>
      <c r="BU4428" s="7"/>
      <c r="BV4428" s="7"/>
      <c r="BW4428" s="7"/>
      <c r="CD4428" s="7"/>
      <c r="CE4428" s="7"/>
      <c r="CF4428" s="7"/>
      <c r="CJ4428" s="7"/>
      <c r="CK4428" s="7"/>
      <c r="CL4428" s="7"/>
    </row>
    <row r="4429" spans="1:90">
      <c r="A4429" s="11"/>
      <c r="B4429" s="373"/>
      <c r="C4429" s="373"/>
      <c r="D4429" s="373"/>
      <c r="E4429" s="13"/>
      <c r="F4429" s="11"/>
      <c r="G4429" s="25"/>
      <c r="H4429" s="31"/>
      <c r="I4429" s="30"/>
      <c r="M4429" s="25"/>
      <c r="N4429" s="31"/>
      <c r="O4429" s="30"/>
      <c r="V4429" s="12"/>
      <c r="W4429" s="12"/>
      <c r="X4429" s="14"/>
      <c r="AB4429" s="25"/>
      <c r="AC4429" s="12"/>
      <c r="AD4429" s="12"/>
      <c r="AK4429" s="12"/>
      <c r="AL4429" s="30"/>
      <c r="AM4429" s="32"/>
      <c r="AQ4429" s="12"/>
      <c r="AR4429" s="12"/>
      <c r="AS4429" s="12"/>
      <c r="AZ4429" s="49"/>
      <c r="BA4429" s="30"/>
      <c r="BB4429" s="12"/>
      <c r="BF4429" s="12"/>
      <c r="BG4429" s="12"/>
      <c r="BH4429" s="12"/>
      <c r="BO4429" s="7"/>
      <c r="BP4429" s="7"/>
      <c r="BQ4429" s="7"/>
      <c r="BU4429" s="7"/>
      <c r="BV4429" s="7"/>
      <c r="BW4429" s="7"/>
      <c r="CD4429" s="7"/>
      <c r="CE4429" s="7"/>
      <c r="CF4429" s="7"/>
      <c r="CJ4429" s="7"/>
      <c r="CK4429" s="7"/>
      <c r="CL4429" s="7"/>
    </row>
    <row r="4430" spans="1:90">
      <c r="A4430" s="11"/>
      <c r="B4430" s="373"/>
      <c r="C4430" s="373"/>
      <c r="D4430" s="373"/>
      <c r="E4430" s="13"/>
      <c r="F4430" s="11"/>
      <c r="G4430" s="25"/>
      <c r="H4430" s="31"/>
      <c r="I4430" s="30"/>
      <c r="M4430" s="25"/>
      <c r="N4430" s="31"/>
      <c r="O4430" s="30"/>
      <c r="V4430" s="12"/>
      <c r="W4430" s="12"/>
      <c r="X4430" s="14"/>
      <c r="AB4430" s="25"/>
      <c r="AC4430" s="12"/>
      <c r="AD4430" s="12"/>
      <c r="AK4430" s="12"/>
      <c r="AL4430" s="30"/>
      <c r="AM4430" s="32"/>
      <c r="AQ4430" s="12"/>
      <c r="AR4430" s="12"/>
      <c r="AS4430" s="12"/>
      <c r="AZ4430" s="49"/>
      <c r="BA4430" s="30"/>
      <c r="BB4430" s="12"/>
      <c r="BF4430" s="12"/>
      <c r="BG4430" s="12"/>
      <c r="BH4430" s="12"/>
      <c r="BO4430" s="7"/>
      <c r="BP4430" s="7"/>
      <c r="BQ4430" s="7"/>
      <c r="BU4430" s="7"/>
      <c r="BV4430" s="7"/>
      <c r="BW4430" s="7"/>
      <c r="CD4430" s="7"/>
      <c r="CE4430" s="7"/>
      <c r="CF4430" s="7"/>
      <c r="CJ4430" s="7"/>
      <c r="CK4430" s="7"/>
      <c r="CL4430" s="7"/>
    </row>
    <row r="4431" spans="1:90">
      <c r="A4431" s="11"/>
      <c r="B4431" s="373"/>
      <c r="C4431" s="373"/>
      <c r="D4431" s="373"/>
      <c r="E4431" s="13"/>
      <c r="F4431" s="11"/>
      <c r="G4431" s="25"/>
      <c r="H4431" s="31"/>
      <c r="I4431" s="30"/>
      <c r="M4431" s="25"/>
      <c r="N4431" s="31"/>
      <c r="O4431" s="30"/>
      <c r="V4431" s="12"/>
      <c r="W4431" s="12"/>
      <c r="X4431" s="14"/>
      <c r="AB4431" s="25"/>
      <c r="AC4431" s="12"/>
      <c r="AD4431" s="12"/>
      <c r="AK4431" s="12"/>
      <c r="AL4431" s="30"/>
      <c r="AM4431" s="32"/>
      <c r="AQ4431" s="12"/>
      <c r="AR4431" s="12"/>
      <c r="AS4431" s="12"/>
      <c r="AZ4431" s="49"/>
      <c r="BA4431" s="30"/>
      <c r="BB4431" s="12"/>
      <c r="BF4431" s="12"/>
      <c r="BG4431" s="12"/>
      <c r="BH4431" s="12"/>
      <c r="BO4431" s="7"/>
      <c r="BP4431" s="7"/>
      <c r="BQ4431" s="7"/>
      <c r="BU4431" s="7"/>
      <c r="BV4431" s="7"/>
      <c r="BW4431" s="7"/>
      <c r="CD4431" s="7"/>
      <c r="CE4431" s="7"/>
      <c r="CF4431" s="7"/>
      <c r="CJ4431" s="7"/>
      <c r="CK4431" s="7"/>
      <c r="CL4431" s="7"/>
    </row>
    <row r="4432" spans="1:90">
      <c r="A4432" s="11"/>
      <c r="B4432" s="373"/>
      <c r="C4432" s="373"/>
      <c r="D4432" s="373"/>
      <c r="E4432" s="13"/>
      <c r="F4432" s="11"/>
      <c r="G4432" s="25"/>
      <c r="H4432" s="31"/>
      <c r="I4432" s="30"/>
      <c r="M4432" s="25"/>
      <c r="N4432" s="31"/>
      <c r="O4432" s="30"/>
      <c r="V4432" s="12"/>
      <c r="W4432" s="12"/>
      <c r="X4432" s="14"/>
      <c r="AB4432" s="25"/>
      <c r="AC4432" s="12"/>
      <c r="AD4432" s="12"/>
      <c r="AK4432" s="12"/>
      <c r="AL4432" s="30"/>
      <c r="AM4432" s="32"/>
      <c r="AQ4432" s="12"/>
      <c r="AR4432" s="12"/>
      <c r="AS4432" s="12"/>
      <c r="AZ4432" s="49"/>
      <c r="BA4432" s="30"/>
      <c r="BB4432" s="12"/>
      <c r="BF4432" s="12"/>
      <c r="BG4432" s="12"/>
      <c r="BH4432" s="12"/>
      <c r="BO4432" s="7"/>
      <c r="BP4432" s="7"/>
      <c r="BQ4432" s="7"/>
      <c r="BU4432" s="7"/>
      <c r="BV4432" s="7"/>
      <c r="BW4432" s="7"/>
      <c r="CD4432" s="7"/>
      <c r="CE4432" s="7"/>
      <c r="CF4432" s="7"/>
      <c r="CJ4432" s="7"/>
      <c r="CK4432" s="7"/>
      <c r="CL4432" s="7"/>
    </row>
    <row r="4433" spans="1:90">
      <c r="A4433" s="11"/>
      <c r="B4433" s="373"/>
      <c r="C4433" s="373"/>
      <c r="D4433" s="373"/>
      <c r="E4433" s="13"/>
      <c r="F4433" s="11"/>
      <c r="G4433" s="25"/>
      <c r="H4433" s="31"/>
      <c r="I4433" s="30"/>
      <c r="M4433" s="25"/>
      <c r="N4433" s="31"/>
      <c r="O4433" s="30"/>
      <c r="V4433" s="12"/>
      <c r="W4433" s="12"/>
      <c r="X4433" s="14"/>
      <c r="AB4433" s="25"/>
      <c r="AC4433" s="12"/>
      <c r="AD4433" s="12"/>
      <c r="AK4433" s="12"/>
      <c r="AL4433" s="30"/>
      <c r="AM4433" s="32"/>
      <c r="AQ4433" s="12"/>
      <c r="AR4433" s="12"/>
      <c r="AS4433" s="12"/>
      <c r="AZ4433" s="49"/>
      <c r="BA4433" s="30"/>
      <c r="BB4433" s="12"/>
      <c r="BF4433" s="12"/>
      <c r="BG4433" s="12"/>
      <c r="BH4433" s="12"/>
      <c r="BO4433" s="7"/>
      <c r="BP4433" s="7"/>
      <c r="BQ4433" s="7"/>
      <c r="BU4433" s="7"/>
      <c r="BV4433" s="7"/>
      <c r="BW4433" s="7"/>
      <c r="CD4433" s="7"/>
      <c r="CE4433" s="7"/>
      <c r="CF4433" s="7"/>
      <c r="CJ4433" s="7"/>
      <c r="CK4433" s="7"/>
      <c r="CL4433" s="7"/>
    </row>
    <row r="4434" spans="1:90">
      <c r="A4434" s="11"/>
      <c r="B4434" s="373"/>
      <c r="C4434" s="373"/>
      <c r="D4434" s="373"/>
      <c r="E4434" s="13"/>
      <c r="F4434" s="11"/>
      <c r="G4434" s="25"/>
      <c r="H4434" s="31"/>
      <c r="I4434" s="30"/>
      <c r="M4434" s="25"/>
      <c r="N4434" s="31"/>
      <c r="O4434" s="30"/>
      <c r="V4434" s="12"/>
      <c r="W4434" s="12"/>
      <c r="X4434" s="14"/>
      <c r="AB4434" s="25"/>
      <c r="AC4434" s="12"/>
      <c r="AD4434" s="12"/>
      <c r="AK4434" s="12"/>
      <c r="AL4434" s="30"/>
      <c r="AM4434" s="32"/>
      <c r="AQ4434" s="12"/>
      <c r="AR4434" s="12"/>
      <c r="AS4434" s="12"/>
      <c r="AZ4434" s="49"/>
      <c r="BA4434" s="30"/>
      <c r="BB4434" s="12"/>
      <c r="BF4434" s="12"/>
      <c r="BG4434" s="12"/>
      <c r="BH4434" s="12"/>
      <c r="BO4434" s="7"/>
      <c r="BP4434" s="7"/>
      <c r="BQ4434" s="7"/>
      <c r="BU4434" s="7"/>
      <c r="BV4434" s="7"/>
      <c r="BW4434" s="7"/>
      <c r="CD4434" s="7"/>
      <c r="CE4434" s="7"/>
      <c r="CF4434" s="7"/>
      <c r="CJ4434" s="7"/>
      <c r="CK4434" s="7"/>
      <c r="CL4434" s="7"/>
    </row>
    <row r="4435" spans="1:90">
      <c r="A4435" s="11"/>
      <c r="B4435" s="373"/>
      <c r="C4435" s="373"/>
      <c r="D4435" s="373"/>
      <c r="E4435" s="13"/>
      <c r="F4435" s="11"/>
      <c r="G4435" s="25"/>
      <c r="H4435" s="31"/>
      <c r="I4435" s="30"/>
      <c r="M4435" s="25"/>
      <c r="N4435" s="31"/>
      <c r="O4435" s="30"/>
      <c r="V4435" s="12"/>
      <c r="W4435" s="12"/>
      <c r="X4435" s="14"/>
      <c r="AB4435" s="25"/>
      <c r="AC4435" s="12"/>
      <c r="AD4435" s="12"/>
      <c r="AK4435" s="12"/>
      <c r="AL4435" s="30"/>
      <c r="AM4435" s="32"/>
      <c r="AQ4435" s="12"/>
      <c r="AR4435" s="12"/>
      <c r="AS4435" s="12"/>
      <c r="AZ4435" s="49"/>
      <c r="BA4435" s="30"/>
      <c r="BB4435" s="12"/>
      <c r="BF4435" s="12"/>
      <c r="BG4435" s="12"/>
      <c r="BH4435" s="12"/>
      <c r="BO4435" s="7"/>
      <c r="BP4435" s="7"/>
      <c r="BQ4435" s="7"/>
      <c r="BU4435" s="7"/>
      <c r="BV4435" s="7"/>
      <c r="BW4435" s="7"/>
      <c r="CD4435" s="7"/>
      <c r="CE4435" s="7"/>
      <c r="CF4435" s="7"/>
      <c r="CJ4435" s="7"/>
      <c r="CK4435" s="7"/>
      <c r="CL4435" s="7"/>
    </row>
    <row r="4436" spans="1:90">
      <c r="A4436" s="11"/>
      <c r="B4436" s="373"/>
      <c r="C4436" s="373"/>
      <c r="D4436" s="373"/>
      <c r="E4436" s="13"/>
      <c r="F4436" s="11"/>
      <c r="G4436" s="25"/>
      <c r="H4436" s="31"/>
      <c r="I4436" s="30"/>
      <c r="M4436" s="25"/>
      <c r="N4436" s="31"/>
      <c r="O4436" s="30"/>
      <c r="V4436" s="12"/>
      <c r="W4436" s="12"/>
      <c r="X4436" s="14"/>
      <c r="AB4436" s="25"/>
      <c r="AC4436" s="12"/>
      <c r="AD4436" s="12"/>
      <c r="AK4436" s="12"/>
      <c r="AL4436" s="30"/>
      <c r="AM4436" s="32"/>
      <c r="AQ4436" s="12"/>
      <c r="AR4436" s="12"/>
      <c r="AS4436" s="12"/>
      <c r="AZ4436" s="49"/>
      <c r="BA4436" s="30"/>
      <c r="BB4436" s="12"/>
      <c r="BF4436" s="12"/>
      <c r="BG4436" s="12"/>
      <c r="BH4436" s="12"/>
      <c r="BO4436" s="7"/>
      <c r="BP4436" s="7"/>
      <c r="BQ4436" s="7"/>
      <c r="BU4436" s="7"/>
      <c r="BV4436" s="7"/>
      <c r="BW4436" s="7"/>
      <c r="CD4436" s="7"/>
      <c r="CE4436" s="7"/>
      <c r="CF4436" s="7"/>
      <c r="CJ4436" s="7"/>
      <c r="CK4436" s="7"/>
      <c r="CL4436" s="7"/>
    </row>
    <row r="4437" spans="1:90">
      <c r="A4437" s="11"/>
      <c r="B4437" s="373"/>
      <c r="C4437" s="373"/>
      <c r="D4437" s="373"/>
      <c r="E4437" s="13"/>
      <c r="F4437" s="11"/>
      <c r="G4437" s="25"/>
      <c r="H4437" s="31"/>
      <c r="I4437" s="30"/>
      <c r="M4437" s="25"/>
      <c r="N4437" s="31"/>
      <c r="O4437" s="30"/>
      <c r="V4437" s="12"/>
      <c r="W4437" s="12"/>
      <c r="X4437" s="14"/>
      <c r="AB4437" s="25"/>
      <c r="AC4437" s="12"/>
      <c r="AD4437" s="12"/>
      <c r="AK4437" s="12"/>
      <c r="AL4437" s="30"/>
      <c r="AM4437" s="32"/>
      <c r="AQ4437" s="12"/>
      <c r="AR4437" s="12"/>
      <c r="AS4437" s="12"/>
      <c r="AZ4437" s="49"/>
      <c r="BA4437" s="30"/>
      <c r="BB4437" s="12"/>
      <c r="BF4437" s="12"/>
      <c r="BG4437" s="12"/>
      <c r="BH4437" s="12"/>
      <c r="BO4437" s="7"/>
      <c r="BP4437" s="7"/>
      <c r="BQ4437" s="7"/>
      <c r="BU4437" s="7"/>
      <c r="BV4437" s="7"/>
      <c r="BW4437" s="7"/>
      <c r="CD4437" s="7"/>
      <c r="CE4437" s="7"/>
      <c r="CF4437" s="7"/>
      <c r="CJ4437" s="7"/>
      <c r="CK4437" s="7"/>
      <c r="CL4437" s="7"/>
    </row>
    <row r="4438" spans="1:90">
      <c r="A4438" s="11"/>
      <c r="B4438" s="373"/>
      <c r="C4438" s="373"/>
      <c r="D4438" s="373"/>
      <c r="E4438" s="13"/>
      <c r="F4438" s="11"/>
      <c r="G4438" s="25"/>
      <c r="H4438" s="31"/>
      <c r="I4438" s="30"/>
      <c r="M4438" s="25"/>
      <c r="N4438" s="31"/>
      <c r="O4438" s="30"/>
      <c r="V4438" s="12"/>
      <c r="W4438" s="12"/>
      <c r="X4438" s="14"/>
      <c r="AB4438" s="25"/>
      <c r="AC4438" s="12"/>
      <c r="AD4438" s="12"/>
      <c r="AK4438" s="12"/>
      <c r="AL4438" s="30"/>
      <c r="AM4438" s="32"/>
      <c r="AQ4438" s="12"/>
      <c r="AR4438" s="12"/>
      <c r="AS4438" s="12"/>
      <c r="AZ4438" s="49"/>
      <c r="BA4438" s="30"/>
      <c r="BB4438" s="12"/>
      <c r="BF4438" s="12"/>
      <c r="BG4438" s="12"/>
      <c r="BH4438" s="12"/>
      <c r="BO4438" s="7"/>
      <c r="BP4438" s="7"/>
      <c r="BQ4438" s="7"/>
      <c r="BU4438" s="7"/>
      <c r="BV4438" s="7"/>
      <c r="BW4438" s="7"/>
      <c r="CD4438" s="7"/>
      <c r="CE4438" s="7"/>
      <c r="CF4438" s="7"/>
      <c r="CJ4438" s="7"/>
      <c r="CK4438" s="7"/>
      <c r="CL4438" s="7"/>
    </row>
    <row r="4439" spans="1:90">
      <c r="A4439" s="11"/>
      <c r="B4439" s="373"/>
      <c r="C4439" s="373"/>
      <c r="D4439" s="373"/>
      <c r="E4439" s="13"/>
      <c r="F4439" s="11"/>
      <c r="G4439" s="25"/>
      <c r="H4439" s="31"/>
      <c r="I4439" s="30"/>
      <c r="M4439" s="25"/>
      <c r="N4439" s="31"/>
      <c r="O4439" s="30"/>
      <c r="V4439" s="12"/>
      <c r="W4439" s="12"/>
      <c r="X4439" s="14"/>
      <c r="AB4439" s="25"/>
      <c r="AC4439" s="12"/>
      <c r="AD4439" s="12"/>
      <c r="AK4439" s="12"/>
      <c r="AL4439" s="30"/>
      <c r="AM4439" s="32"/>
      <c r="AQ4439" s="12"/>
      <c r="AR4439" s="12"/>
      <c r="AS4439" s="12"/>
      <c r="AZ4439" s="49"/>
      <c r="BA4439" s="30"/>
      <c r="BB4439" s="12"/>
      <c r="BF4439" s="12"/>
      <c r="BG4439" s="12"/>
      <c r="BH4439" s="12"/>
      <c r="BO4439" s="7"/>
      <c r="BP4439" s="7"/>
      <c r="BQ4439" s="7"/>
      <c r="BU4439" s="7"/>
      <c r="BV4439" s="7"/>
      <c r="BW4439" s="7"/>
      <c r="CD4439" s="7"/>
      <c r="CE4439" s="7"/>
      <c r="CF4439" s="7"/>
      <c r="CJ4439" s="7"/>
      <c r="CK4439" s="7"/>
      <c r="CL4439" s="7"/>
    </row>
    <row r="4440" spans="1:90">
      <c r="A4440" s="11"/>
      <c r="B4440" s="373"/>
      <c r="C4440" s="373"/>
      <c r="D4440" s="373"/>
      <c r="E4440" s="13"/>
      <c r="F4440" s="11"/>
      <c r="G4440" s="25"/>
      <c r="H4440" s="31"/>
      <c r="I4440" s="30"/>
      <c r="M4440" s="25"/>
      <c r="N4440" s="31"/>
      <c r="O4440" s="30"/>
      <c r="V4440" s="12"/>
      <c r="W4440" s="12"/>
      <c r="X4440" s="14"/>
      <c r="AB4440" s="25"/>
      <c r="AC4440" s="12"/>
      <c r="AD4440" s="12"/>
      <c r="AK4440" s="12"/>
      <c r="AL4440" s="30"/>
      <c r="AM4440" s="32"/>
      <c r="AQ4440" s="12"/>
      <c r="AR4440" s="12"/>
      <c r="AS4440" s="12"/>
      <c r="AZ4440" s="49"/>
      <c r="BA4440" s="30"/>
      <c r="BB4440" s="12"/>
      <c r="BF4440" s="12"/>
      <c r="BG4440" s="12"/>
      <c r="BH4440" s="12"/>
      <c r="BO4440" s="7"/>
      <c r="BP4440" s="7"/>
      <c r="BQ4440" s="7"/>
      <c r="BU4440" s="7"/>
      <c r="BV4440" s="7"/>
      <c r="BW4440" s="7"/>
      <c r="CD4440" s="7"/>
      <c r="CE4440" s="7"/>
      <c r="CF4440" s="7"/>
      <c r="CJ4440" s="7"/>
      <c r="CK4440" s="7"/>
      <c r="CL4440" s="7"/>
    </row>
    <row r="4441" spans="1:90">
      <c r="A4441" s="11"/>
      <c r="B4441" s="373"/>
      <c r="C4441" s="373"/>
      <c r="D4441" s="373"/>
      <c r="E4441" s="13"/>
      <c r="F4441" s="11"/>
      <c r="G4441" s="25"/>
      <c r="H4441" s="31"/>
      <c r="I4441" s="30"/>
      <c r="M4441" s="25"/>
      <c r="N4441" s="31"/>
      <c r="O4441" s="30"/>
      <c r="V4441" s="12"/>
      <c r="W4441" s="12"/>
      <c r="X4441" s="14"/>
      <c r="AB4441" s="25"/>
      <c r="AC4441" s="12"/>
      <c r="AD4441" s="12"/>
      <c r="AK4441" s="12"/>
      <c r="AL4441" s="30"/>
      <c r="AM4441" s="32"/>
      <c r="AQ4441" s="12"/>
      <c r="AR4441" s="12"/>
      <c r="AS4441" s="12"/>
      <c r="AZ4441" s="49"/>
      <c r="BA4441" s="30"/>
      <c r="BB4441" s="12"/>
      <c r="BF4441" s="12"/>
      <c r="BG4441" s="12"/>
      <c r="BH4441" s="12"/>
      <c r="BO4441" s="7"/>
      <c r="BP4441" s="7"/>
      <c r="BQ4441" s="7"/>
      <c r="BU4441" s="7"/>
      <c r="BV4441" s="7"/>
      <c r="BW4441" s="7"/>
      <c r="CD4441" s="7"/>
      <c r="CE4441" s="7"/>
      <c r="CF4441" s="7"/>
      <c r="CJ4441" s="7"/>
      <c r="CK4441" s="7"/>
      <c r="CL4441" s="7"/>
    </row>
    <row r="4442" spans="1:90">
      <c r="A4442" s="11"/>
      <c r="B4442" s="373"/>
      <c r="C4442" s="373"/>
      <c r="D4442" s="373"/>
      <c r="E4442" s="13"/>
      <c r="F4442" s="11"/>
      <c r="G4442" s="25"/>
      <c r="H4442" s="31"/>
      <c r="I4442" s="30"/>
      <c r="M4442" s="25"/>
      <c r="N4442" s="31"/>
      <c r="O4442" s="30"/>
      <c r="V4442" s="12"/>
      <c r="W4442" s="12"/>
      <c r="X4442" s="14"/>
      <c r="AB4442" s="25"/>
      <c r="AC4442" s="12"/>
      <c r="AD4442" s="12"/>
      <c r="AK4442" s="12"/>
      <c r="AL4442" s="30"/>
      <c r="AM4442" s="32"/>
      <c r="AQ4442" s="12"/>
      <c r="AR4442" s="12"/>
      <c r="AS4442" s="12"/>
      <c r="AZ4442" s="49"/>
      <c r="BA4442" s="30"/>
      <c r="BB4442" s="12"/>
      <c r="BF4442" s="12"/>
      <c r="BG4442" s="12"/>
      <c r="BH4442" s="12"/>
      <c r="BO4442" s="7"/>
      <c r="BP4442" s="7"/>
      <c r="BQ4442" s="7"/>
      <c r="BU4442" s="7"/>
      <c r="BV4442" s="7"/>
      <c r="BW4442" s="7"/>
      <c r="CD4442" s="7"/>
      <c r="CE4442" s="7"/>
      <c r="CF4442" s="7"/>
      <c r="CJ4442" s="7"/>
      <c r="CK4442" s="7"/>
      <c r="CL4442" s="7"/>
    </row>
    <row r="4443" spans="1:90">
      <c r="A4443" s="11"/>
      <c r="B4443" s="373"/>
      <c r="C4443" s="373"/>
      <c r="D4443" s="373"/>
      <c r="E4443" s="13"/>
      <c r="F4443" s="11"/>
      <c r="G4443" s="25"/>
      <c r="H4443" s="31"/>
      <c r="I4443" s="30"/>
      <c r="M4443" s="25"/>
      <c r="N4443" s="31"/>
      <c r="O4443" s="30"/>
      <c r="V4443" s="12"/>
      <c r="W4443" s="12"/>
      <c r="X4443" s="14"/>
      <c r="AB4443" s="25"/>
      <c r="AC4443" s="12"/>
      <c r="AD4443" s="12"/>
      <c r="AK4443" s="12"/>
      <c r="AL4443" s="30"/>
      <c r="AM4443" s="32"/>
      <c r="AQ4443" s="12"/>
      <c r="AR4443" s="12"/>
      <c r="AS4443" s="12"/>
      <c r="AZ4443" s="49"/>
      <c r="BA4443" s="30"/>
      <c r="BB4443" s="12"/>
      <c r="BF4443" s="12"/>
      <c r="BG4443" s="12"/>
      <c r="BH4443" s="12"/>
      <c r="BO4443" s="7"/>
      <c r="BP4443" s="7"/>
      <c r="BQ4443" s="7"/>
      <c r="BU4443" s="7"/>
      <c r="BV4443" s="7"/>
      <c r="BW4443" s="7"/>
      <c r="CD4443" s="7"/>
      <c r="CE4443" s="7"/>
      <c r="CF4443" s="7"/>
      <c r="CJ4443" s="7"/>
      <c r="CK4443" s="7"/>
      <c r="CL4443" s="7"/>
    </row>
    <row r="4444" spans="1:90">
      <c r="A4444" s="11"/>
      <c r="B4444" s="373"/>
      <c r="C4444" s="373"/>
      <c r="D4444" s="373"/>
      <c r="E4444" s="13"/>
      <c r="F4444" s="11"/>
      <c r="G4444" s="25"/>
      <c r="H4444" s="31"/>
      <c r="I4444" s="30"/>
      <c r="M4444" s="25"/>
      <c r="N4444" s="31"/>
      <c r="O4444" s="30"/>
      <c r="V4444" s="12"/>
      <c r="W4444" s="12"/>
      <c r="X4444" s="14"/>
      <c r="AB4444" s="25"/>
      <c r="AC4444" s="12"/>
      <c r="AD4444" s="12"/>
      <c r="AK4444" s="12"/>
      <c r="AL4444" s="30"/>
      <c r="AM4444" s="32"/>
      <c r="AQ4444" s="12"/>
      <c r="AR4444" s="12"/>
      <c r="AS4444" s="12"/>
      <c r="AZ4444" s="49"/>
      <c r="BA4444" s="30"/>
      <c r="BB4444" s="12"/>
      <c r="BF4444" s="12"/>
      <c r="BG4444" s="12"/>
      <c r="BH4444" s="12"/>
      <c r="BO4444" s="7"/>
      <c r="BP4444" s="7"/>
      <c r="BQ4444" s="7"/>
      <c r="BU4444" s="7"/>
      <c r="BV4444" s="7"/>
      <c r="BW4444" s="7"/>
      <c r="CD4444" s="7"/>
      <c r="CE4444" s="7"/>
      <c r="CF4444" s="7"/>
      <c r="CJ4444" s="7"/>
      <c r="CK4444" s="7"/>
      <c r="CL4444" s="7"/>
    </row>
    <row r="4445" spans="1:90">
      <c r="A4445" s="11"/>
      <c r="B4445" s="373"/>
      <c r="C4445" s="373"/>
      <c r="D4445" s="373"/>
      <c r="E4445" s="13"/>
      <c r="F4445" s="11"/>
      <c r="G4445" s="25"/>
      <c r="H4445" s="31"/>
      <c r="I4445" s="30"/>
      <c r="M4445" s="25"/>
      <c r="N4445" s="31"/>
      <c r="O4445" s="30"/>
      <c r="V4445" s="12"/>
      <c r="W4445" s="12"/>
      <c r="X4445" s="14"/>
      <c r="AB4445" s="25"/>
      <c r="AC4445" s="12"/>
      <c r="AD4445" s="12"/>
      <c r="AK4445" s="12"/>
      <c r="AL4445" s="30"/>
      <c r="AM4445" s="32"/>
      <c r="AQ4445" s="12"/>
      <c r="AR4445" s="12"/>
      <c r="AS4445" s="12"/>
      <c r="AZ4445" s="49"/>
      <c r="BA4445" s="30"/>
      <c r="BB4445" s="12"/>
      <c r="BF4445" s="12"/>
      <c r="BG4445" s="12"/>
      <c r="BH4445" s="12"/>
      <c r="BO4445" s="7"/>
      <c r="BP4445" s="7"/>
      <c r="BQ4445" s="7"/>
      <c r="BU4445" s="7"/>
      <c r="BV4445" s="7"/>
      <c r="BW4445" s="7"/>
      <c r="CD4445" s="7"/>
      <c r="CE4445" s="7"/>
      <c r="CF4445" s="7"/>
      <c r="CJ4445" s="7"/>
      <c r="CK4445" s="7"/>
      <c r="CL4445" s="7"/>
    </row>
    <row r="4446" spans="1:90">
      <c r="A4446" s="11"/>
      <c r="B4446" s="373"/>
      <c r="C4446" s="373"/>
      <c r="D4446" s="373"/>
      <c r="E4446" s="13"/>
      <c r="F4446" s="11"/>
      <c r="G4446" s="25"/>
      <c r="H4446" s="31"/>
      <c r="I4446" s="30"/>
      <c r="M4446" s="25"/>
      <c r="N4446" s="31"/>
      <c r="O4446" s="30"/>
      <c r="V4446" s="12"/>
      <c r="W4446" s="12"/>
      <c r="X4446" s="14"/>
      <c r="AB4446" s="25"/>
      <c r="AC4446" s="12"/>
      <c r="AD4446" s="12"/>
      <c r="AK4446" s="12"/>
      <c r="AL4446" s="30"/>
      <c r="AM4446" s="32"/>
      <c r="AQ4446" s="12"/>
      <c r="AR4446" s="12"/>
      <c r="AS4446" s="12"/>
      <c r="AZ4446" s="49"/>
      <c r="BA4446" s="30"/>
      <c r="BB4446" s="12"/>
      <c r="BF4446" s="12"/>
      <c r="BG4446" s="12"/>
      <c r="BH4446" s="12"/>
      <c r="BO4446" s="7"/>
      <c r="BP4446" s="7"/>
      <c r="BQ4446" s="7"/>
      <c r="BU4446" s="7"/>
      <c r="BV4446" s="7"/>
      <c r="BW4446" s="7"/>
      <c r="CD4446" s="7"/>
      <c r="CE4446" s="7"/>
      <c r="CF4446" s="7"/>
      <c r="CJ4446" s="7"/>
      <c r="CK4446" s="7"/>
      <c r="CL4446" s="7"/>
    </row>
    <row r="4447" spans="1:90">
      <c r="A4447" s="11"/>
      <c r="B4447" s="373"/>
      <c r="C4447" s="373"/>
      <c r="D4447" s="373"/>
      <c r="E4447" s="13"/>
      <c r="F4447" s="11"/>
      <c r="G4447" s="25"/>
      <c r="H4447" s="31"/>
      <c r="I4447" s="30"/>
      <c r="M4447" s="25"/>
      <c r="N4447" s="31"/>
      <c r="O4447" s="30"/>
      <c r="V4447" s="12"/>
      <c r="W4447" s="12"/>
      <c r="X4447" s="14"/>
      <c r="AB4447" s="25"/>
      <c r="AC4447" s="12"/>
      <c r="AD4447" s="12"/>
      <c r="AK4447" s="12"/>
      <c r="AL4447" s="30"/>
      <c r="AM4447" s="32"/>
      <c r="AQ4447" s="12"/>
      <c r="AR4447" s="12"/>
      <c r="AS4447" s="12"/>
      <c r="AZ4447" s="49"/>
      <c r="BA4447" s="30"/>
      <c r="BB4447" s="12"/>
      <c r="BF4447" s="12"/>
      <c r="BG4447" s="12"/>
      <c r="BH4447" s="12"/>
      <c r="BO4447" s="7"/>
      <c r="BP4447" s="7"/>
      <c r="BQ4447" s="7"/>
      <c r="BU4447" s="7"/>
      <c r="BV4447" s="7"/>
      <c r="BW4447" s="7"/>
      <c r="CD4447" s="7"/>
      <c r="CE4447" s="7"/>
      <c r="CF4447" s="7"/>
      <c r="CJ4447" s="7"/>
      <c r="CK4447" s="7"/>
      <c r="CL4447" s="7"/>
    </row>
    <row r="4448" spans="1:90">
      <c r="A4448" s="11"/>
      <c r="B4448" s="373"/>
      <c r="C4448" s="373"/>
      <c r="D4448" s="373"/>
      <c r="E4448" s="13"/>
      <c r="F4448" s="11"/>
      <c r="G4448" s="25"/>
      <c r="H4448" s="31"/>
      <c r="I4448" s="30"/>
      <c r="M4448" s="25"/>
      <c r="N4448" s="31"/>
      <c r="O4448" s="30"/>
      <c r="V4448" s="12"/>
      <c r="W4448" s="12"/>
      <c r="X4448" s="14"/>
      <c r="AB4448" s="25"/>
      <c r="AC4448" s="12"/>
      <c r="AD4448" s="12"/>
      <c r="AK4448" s="12"/>
      <c r="AL4448" s="30"/>
      <c r="AM4448" s="32"/>
      <c r="AQ4448" s="12"/>
      <c r="AR4448" s="12"/>
      <c r="AS4448" s="12"/>
      <c r="AZ4448" s="49"/>
      <c r="BA4448" s="30"/>
      <c r="BB4448" s="12"/>
      <c r="BF4448" s="12"/>
      <c r="BG4448" s="12"/>
      <c r="BH4448" s="12"/>
      <c r="BO4448" s="7"/>
      <c r="BP4448" s="7"/>
      <c r="BQ4448" s="7"/>
      <c r="BU4448" s="7"/>
      <c r="BV4448" s="7"/>
      <c r="BW4448" s="7"/>
      <c r="CD4448" s="7"/>
      <c r="CE4448" s="7"/>
      <c r="CF4448" s="7"/>
      <c r="CJ4448" s="7"/>
      <c r="CK4448" s="7"/>
      <c r="CL4448" s="7"/>
    </row>
    <row r="4449" spans="1:90">
      <c r="A4449" s="11"/>
      <c r="B4449" s="373"/>
      <c r="C4449" s="373"/>
      <c r="D4449" s="373"/>
      <c r="E4449" s="13"/>
      <c r="F4449" s="11"/>
      <c r="G4449" s="25"/>
      <c r="H4449" s="31"/>
      <c r="I4449" s="30"/>
      <c r="M4449" s="25"/>
      <c r="N4449" s="31"/>
      <c r="O4449" s="30"/>
      <c r="V4449" s="12"/>
      <c r="W4449" s="12"/>
      <c r="X4449" s="14"/>
      <c r="AB4449" s="25"/>
      <c r="AC4449" s="12"/>
      <c r="AD4449" s="12"/>
      <c r="AK4449" s="12"/>
      <c r="AL4449" s="30"/>
      <c r="AM4449" s="32"/>
      <c r="AQ4449" s="12"/>
      <c r="AR4449" s="12"/>
      <c r="AS4449" s="12"/>
      <c r="AZ4449" s="49"/>
      <c r="BA4449" s="30"/>
      <c r="BB4449" s="12"/>
      <c r="BF4449" s="12"/>
      <c r="BG4449" s="12"/>
      <c r="BH4449" s="12"/>
      <c r="BO4449" s="7"/>
      <c r="BP4449" s="7"/>
      <c r="BQ4449" s="7"/>
      <c r="BU4449" s="7"/>
      <c r="BV4449" s="7"/>
      <c r="BW4449" s="7"/>
      <c r="CD4449" s="7"/>
      <c r="CE4449" s="7"/>
      <c r="CF4449" s="7"/>
      <c r="CJ4449" s="7"/>
      <c r="CK4449" s="7"/>
      <c r="CL4449" s="7"/>
    </row>
    <row r="4450" spans="1:90">
      <c r="A4450" s="11"/>
      <c r="B4450" s="373"/>
      <c r="C4450" s="373"/>
      <c r="D4450" s="373"/>
      <c r="E4450" s="13"/>
      <c r="F4450" s="11"/>
      <c r="G4450" s="25"/>
      <c r="H4450" s="31"/>
      <c r="I4450" s="30"/>
      <c r="M4450" s="25"/>
      <c r="N4450" s="31"/>
      <c r="O4450" s="30"/>
      <c r="V4450" s="12"/>
      <c r="W4450" s="12"/>
      <c r="X4450" s="14"/>
      <c r="AB4450" s="25"/>
      <c r="AC4450" s="12"/>
      <c r="AD4450" s="12"/>
      <c r="AK4450" s="12"/>
      <c r="AL4450" s="30"/>
      <c r="AM4450" s="32"/>
      <c r="AQ4450" s="12"/>
      <c r="AR4450" s="12"/>
      <c r="AS4450" s="12"/>
      <c r="AZ4450" s="49"/>
      <c r="BA4450" s="30"/>
      <c r="BB4450" s="12"/>
      <c r="BF4450" s="12"/>
      <c r="BG4450" s="12"/>
      <c r="BH4450" s="12"/>
      <c r="BO4450" s="7"/>
      <c r="BP4450" s="7"/>
      <c r="BQ4450" s="7"/>
      <c r="BU4450" s="7"/>
      <c r="BV4450" s="7"/>
      <c r="BW4450" s="7"/>
      <c r="CD4450" s="7"/>
      <c r="CE4450" s="7"/>
      <c r="CF4450" s="7"/>
      <c r="CJ4450" s="7"/>
      <c r="CK4450" s="7"/>
      <c r="CL4450" s="7"/>
    </row>
    <row r="4451" spans="1:90">
      <c r="A4451" s="11"/>
      <c r="B4451" s="373"/>
      <c r="C4451" s="373"/>
      <c r="D4451" s="373"/>
      <c r="E4451" s="13"/>
      <c r="F4451" s="11"/>
      <c r="G4451" s="25"/>
      <c r="H4451" s="31"/>
      <c r="I4451" s="30"/>
      <c r="M4451" s="25"/>
      <c r="N4451" s="31"/>
      <c r="O4451" s="30"/>
      <c r="V4451" s="12"/>
      <c r="W4451" s="12"/>
      <c r="X4451" s="14"/>
      <c r="AB4451" s="25"/>
      <c r="AC4451" s="12"/>
      <c r="AD4451" s="12"/>
      <c r="AK4451" s="12"/>
      <c r="AL4451" s="30"/>
      <c r="AM4451" s="32"/>
      <c r="AQ4451" s="12"/>
      <c r="AR4451" s="12"/>
      <c r="AS4451" s="12"/>
      <c r="AZ4451" s="49"/>
      <c r="BA4451" s="30"/>
      <c r="BB4451" s="12"/>
      <c r="BF4451" s="12"/>
      <c r="BG4451" s="12"/>
      <c r="BH4451" s="12"/>
      <c r="BO4451" s="7"/>
      <c r="BP4451" s="7"/>
      <c r="BQ4451" s="7"/>
      <c r="BU4451" s="7"/>
      <c r="BV4451" s="7"/>
      <c r="BW4451" s="7"/>
      <c r="CD4451" s="7"/>
      <c r="CE4451" s="7"/>
      <c r="CF4451" s="7"/>
      <c r="CJ4451" s="7"/>
      <c r="CK4451" s="7"/>
      <c r="CL4451" s="7"/>
    </row>
    <row r="4452" spans="1:90">
      <c r="A4452" s="11"/>
      <c r="B4452" s="373"/>
      <c r="C4452" s="373"/>
      <c r="D4452" s="373"/>
      <c r="E4452" s="13"/>
      <c r="F4452" s="11"/>
      <c r="G4452" s="25"/>
      <c r="H4452" s="31"/>
      <c r="I4452" s="30"/>
      <c r="M4452" s="25"/>
      <c r="N4452" s="31"/>
      <c r="O4452" s="30"/>
      <c r="V4452" s="12"/>
      <c r="W4452" s="12"/>
      <c r="X4452" s="14"/>
      <c r="AB4452" s="25"/>
      <c r="AC4452" s="12"/>
      <c r="AD4452" s="12"/>
      <c r="AK4452" s="12"/>
      <c r="AL4452" s="30"/>
      <c r="AM4452" s="32"/>
      <c r="AQ4452" s="12"/>
      <c r="AR4452" s="12"/>
      <c r="AS4452" s="12"/>
      <c r="AZ4452" s="49"/>
      <c r="BA4452" s="30"/>
      <c r="BB4452" s="12"/>
      <c r="BF4452" s="12"/>
      <c r="BG4452" s="12"/>
      <c r="BH4452" s="12"/>
      <c r="BO4452" s="7"/>
      <c r="BP4452" s="7"/>
      <c r="BQ4452" s="7"/>
      <c r="BU4452" s="7"/>
      <c r="BV4452" s="7"/>
      <c r="BW4452" s="7"/>
      <c r="CD4452" s="7"/>
      <c r="CE4452" s="7"/>
      <c r="CF4452" s="7"/>
      <c r="CJ4452" s="7"/>
      <c r="CK4452" s="7"/>
      <c r="CL4452" s="7"/>
    </row>
    <row r="4453" spans="1:90">
      <c r="A4453" s="11"/>
      <c r="B4453" s="373"/>
      <c r="C4453" s="373"/>
      <c r="D4453" s="373"/>
      <c r="E4453" s="13"/>
      <c r="F4453" s="11"/>
      <c r="G4453" s="25"/>
      <c r="H4453" s="31"/>
      <c r="I4453" s="30"/>
      <c r="M4453" s="25"/>
      <c r="N4453" s="31"/>
      <c r="O4453" s="30"/>
      <c r="V4453" s="12"/>
      <c r="W4453" s="12"/>
      <c r="X4453" s="14"/>
      <c r="AB4453" s="25"/>
      <c r="AC4453" s="12"/>
      <c r="AD4453" s="12"/>
      <c r="AK4453" s="12"/>
      <c r="AL4453" s="30"/>
      <c r="AM4453" s="32"/>
      <c r="AQ4453" s="12"/>
      <c r="AR4453" s="12"/>
      <c r="AS4453" s="12"/>
      <c r="AZ4453" s="49"/>
      <c r="BA4453" s="30"/>
      <c r="BB4453" s="12"/>
      <c r="BF4453" s="12"/>
      <c r="BG4453" s="12"/>
      <c r="BH4453" s="12"/>
      <c r="BO4453" s="7"/>
      <c r="BP4453" s="7"/>
      <c r="BQ4453" s="7"/>
      <c r="BU4453" s="7"/>
      <c r="BV4453" s="7"/>
      <c r="BW4453" s="7"/>
      <c r="CD4453" s="7"/>
      <c r="CE4453" s="7"/>
      <c r="CF4453" s="7"/>
      <c r="CJ4453" s="7"/>
      <c r="CK4453" s="7"/>
      <c r="CL4453" s="7"/>
    </row>
    <row r="4454" spans="1:90">
      <c r="A4454" s="11"/>
      <c r="B4454" s="373"/>
      <c r="C4454" s="373"/>
      <c r="D4454" s="373"/>
      <c r="E4454" s="13"/>
      <c r="F4454" s="11"/>
      <c r="G4454" s="25"/>
      <c r="H4454" s="31"/>
      <c r="I4454" s="30"/>
      <c r="M4454" s="25"/>
      <c r="N4454" s="31"/>
      <c r="O4454" s="30"/>
      <c r="V4454" s="12"/>
      <c r="W4454" s="12"/>
      <c r="X4454" s="14"/>
      <c r="AB4454" s="25"/>
      <c r="AC4454" s="12"/>
      <c r="AD4454" s="12"/>
      <c r="AK4454" s="12"/>
      <c r="AL4454" s="30"/>
      <c r="AM4454" s="32"/>
      <c r="AQ4454" s="12"/>
      <c r="AR4454" s="12"/>
      <c r="AS4454" s="12"/>
      <c r="AZ4454" s="49"/>
      <c r="BA4454" s="30"/>
      <c r="BB4454" s="12"/>
      <c r="BF4454" s="12"/>
      <c r="BG4454" s="12"/>
      <c r="BH4454" s="12"/>
      <c r="BO4454" s="7"/>
      <c r="BP4454" s="7"/>
      <c r="BQ4454" s="7"/>
      <c r="BU4454" s="7"/>
      <c r="BV4454" s="7"/>
      <c r="BW4454" s="7"/>
      <c r="CD4454" s="7"/>
      <c r="CE4454" s="7"/>
      <c r="CF4454" s="7"/>
      <c r="CJ4454" s="7"/>
      <c r="CK4454" s="7"/>
      <c r="CL4454" s="7"/>
    </row>
    <row r="4455" spans="1:90">
      <c r="A4455" s="11"/>
      <c r="B4455" s="373"/>
      <c r="C4455" s="373"/>
      <c r="D4455" s="373"/>
      <c r="E4455" s="13"/>
      <c r="F4455" s="11"/>
      <c r="G4455" s="25"/>
      <c r="H4455" s="31"/>
      <c r="I4455" s="30"/>
      <c r="M4455" s="25"/>
      <c r="N4455" s="31"/>
      <c r="O4455" s="30"/>
      <c r="V4455" s="12"/>
      <c r="W4455" s="12"/>
      <c r="X4455" s="14"/>
      <c r="AB4455" s="25"/>
      <c r="AC4455" s="12"/>
      <c r="AD4455" s="12"/>
      <c r="AK4455" s="12"/>
      <c r="AL4455" s="30"/>
      <c r="AM4455" s="32"/>
      <c r="AQ4455" s="12"/>
      <c r="AR4455" s="12"/>
      <c r="AS4455" s="12"/>
      <c r="AZ4455" s="49"/>
      <c r="BA4455" s="30"/>
      <c r="BB4455" s="12"/>
      <c r="BF4455" s="12"/>
      <c r="BG4455" s="12"/>
      <c r="BH4455" s="12"/>
      <c r="BO4455" s="7"/>
      <c r="BP4455" s="7"/>
      <c r="BQ4455" s="7"/>
      <c r="BU4455" s="7"/>
      <c r="BV4455" s="7"/>
      <c r="BW4455" s="7"/>
      <c r="CD4455" s="7"/>
      <c r="CE4455" s="7"/>
      <c r="CF4455" s="7"/>
      <c r="CJ4455" s="7"/>
      <c r="CK4455" s="7"/>
      <c r="CL4455" s="7"/>
    </row>
    <row r="4456" spans="1:90">
      <c r="A4456" s="11"/>
      <c r="B4456" s="373"/>
      <c r="C4456" s="373"/>
      <c r="D4456" s="373"/>
      <c r="E4456" s="13"/>
      <c r="F4456" s="11"/>
      <c r="G4456" s="25"/>
      <c r="H4456" s="31"/>
      <c r="I4456" s="30"/>
      <c r="M4456" s="25"/>
      <c r="N4456" s="31"/>
      <c r="O4456" s="30"/>
      <c r="V4456" s="12"/>
      <c r="W4456" s="12"/>
      <c r="X4456" s="14"/>
      <c r="AB4456" s="25"/>
      <c r="AC4456" s="12"/>
      <c r="AD4456" s="12"/>
      <c r="AK4456" s="12"/>
      <c r="AL4456" s="30"/>
      <c r="AM4456" s="32"/>
      <c r="AQ4456" s="12"/>
      <c r="AR4456" s="12"/>
      <c r="AS4456" s="12"/>
      <c r="AZ4456" s="49"/>
      <c r="BA4456" s="30"/>
      <c r="BB4456" s="12"/>
      <c r="BF4456" s="12"/>
      <c r="BG4456" s="12"/>
      <c r="BH4456" s="12"/>
      <c r="BO4456" s="7"/>
      <c r="BP4456" s="7"/>
      <c r="BQ4456" s="7"/>
      <c r="BU4456" s="7"/>
      <c r="BV4456" s="7"/>
      <c r="BW4456" s="7"/>
      <c r="CD4456" s="7"/>
      <c r="CE4456" s="7"/>
      <c r="CF4456" s="7"/>
      <c r="CJ4456" s="7"/>
      <c r="CK4456" s="7"/>
      <c r="CL4456" s="7"/>
    </row>
    <row r="4457" spans="1:90">
      <c r="A4457" s="11"/>
      <c r="B4457" s="373"/>
      <c r="C4457" s="373"/>
      <c r="D4457" s="373"/>
      <c r="E4457" s="13"/>
      <c r="F4457" s="11"/>
      <c r="G4457" s="25"/>
      <c r="H4457" s="31"/>
      <c r="I4457" s="30"/>
      <c r="M4457" s="25"/>
      <c r="N4457" s="31"/>
      <c r="O4457" s="30"/>
      <c r="V4457" s="12"/>
      <c r="W4457" s="12"/>
      <c r="X4457" s="14"/>
      <c r="AB4457" s="25"/>
      <c r="AC4457" s="12"/>
      <c r="AD4457" s="12"/>
      <c r="AK4457" s="12"/>
      <c r="AL4457" s="30"/>
      <c r="AM4457" s="32"/>
      <c r="AQ4457" s="12"/>
      <c r="AR4457" s="12"/>
      <c r="AS4457" s="12"/>
      <c r="AZ4457" s="49"/>
      <c r="BA4457" s="30"/>
      <c r="BB4457" s="12"/>
      <c r="BF4457" s="12"/>
      <c r="BG4457" s="12"/>
      <c r="BH4457" s="12"/>
      <c r="BO4457" s="7"/>
      <c r="BP4457" s="7"/>
      <c r="BQ4457" s="7"/>
      <c r="BU4457" s="7"/>
      <c r="BV4457" s="7"/>
      <c r="BW4457" s="7"/>
      <c r="CD4457" s="7"/>
      <c r="CE4457" s="7"/>
      <c r="CF4457" s="7"/>
      <c r="CJ4457" s="7"/>
      <c r="CK4457" s="7"/>
      <c r="CL4457" s="7"/>
    </row>
    <row r="4458" spans="1:90">
      <c r="A4458" s="11"/>
      <c r="B4458" s="373"/>
      <c r="C4458" s="373"/>
      <c r="D4458" s="373"/>
      <c r="E4458" s="13"/>
      <c r="F4458" s="11"/>
      <c r="G4458" s="25"/>
      <c r="H4458" s="31"/>
      <c r="I4458" s="30"/>
      <c r="M4458" s="25"/>
      <c r="N4458" s="31"/>
      <c r="O4458" s="30"/>
      <c r="V4458" s="12"/>
      <c r="W4458" s="12"/>
      <c r="X4458" s="14"/>
      <c r="AB4458" s="25"/>
      <c r="AC4458" s="12"/>
      <c r="AD4458" s="12"/>
      <c r="AK4458" s="12"/>
      <c r="AL4458" s="30"/>
      <c r="AM4458" s="32"/>
      <c r="AQ4458" s="12"/>
      <c r="AR4458" s="12"/>
      <c r="AS4458" s="12"/>
      <c r="AZ4458" s="49"/>
      <c r="BA4458" s="30"/>
      <c r="BB4458" s="12"/>
      <c r="BF4458" s="12"/>
      <c r="BG4458" s="12"/>
      <c r="BH4458" s="12"/>
      <c r="BO4458" s="7"/>
      <c r="BP4458" s="7"/>
      <c r="BQ4458" s="7"/>
      <c r="BU4458" s="7"/>
      <c r="BV4458" s="7"/>
      <c r="BW4458" s="7"/>
      <c r="CD4458" s="7"/>
      <c r="CE4458" s="7"/>
      <c r="CF4458" s="7"/>
      <c r="CJ4458" s="7"/>
      <c r="CK4458" s="7"/>
      <c r="CL4458" s="7"/>
    </row>
    <row r="4459" spans="1:90">
      <c r="A4459" s="11"/>
      <c r="B4459" s="373"/>
      <c r="C4459" s="373"/>
      <c r="D4459" s="373"/>
      <c r="E4459" s="13"/>
      <c r="F4459" s="11"/>
      <c r="G4459" s="25"/>
      <c r="H4459" s="31"/>
      <c r="I4459" s="30"/>
      <c r="M4459" s="25"/>
      <c r="N4459" s="31"/>
      <c r="O4459" s="30"/>
      <c r="V4459" s="12"/>
      <c r="W4459" s="12"/>
      <c r="X4459" s="14"/>
      <c r="AB4459" s="25"/>
      <c r="AC4459" s="12"/>
      <c r="AD4459" s="12"/>
      <c r="AK4459" s="12"/>
      <c r="AL4459" s="30"/>
      <c r="AM4459" s="32"/>
      <c r="AQ4459" s="12"/>
      <c r="AR4459" s="12"/>
      <c r="AS4459" s="12"/>
      <c r="AZ4459" s="49"/>
      <c r="BA4459" s="30"/>
      <c r="BB4459" s="12"/>
      <c r="BF4459" s="12"/>
      <c r="BG4459" s="12"/>
      <c r="BH4459" s="12"/>
      <c r="BO4459" s="7"/>
      <c r="BP4459" s="7"/>
      <c r="BQ4459" s="7"/>
      <c r="BU4459" s="7"/>
      <c r="BV4459" s="7"/>
      <c r="BW4459" s="7"/>
      <c r="CD4459" s="7"/>
      <c r="CE4459" s="7"/>
      <c r="CF4459" s="7"/>
      <c r="CJ4459" s="7"/>
      <c r="CK4459" s="7"/>
      <c r="CL4459" s="7"/>
    </row>
    <row r="4460" spans="1:90">
      <c r="A4460" s="11"/>
      <c r="B4460" s="373"/>
      <c r="C4460" s="373"/>
      <c r="D4460" s="373"/>
      <c r="E4460" s="13"/>
      <c r="F4460" s="11"/>
      <c r="G4460" s="25"/>
      <c r="H4460" s="31"/>
      <c r="I4460" s="30"/>
      <c r="M4460" s="25"/>
      <c r="N4460" s="31"/>
      <c r="O4460" s="30"/>
      <c r="V4460" s="12"/>
      <c r="W4460" s="12"/>
      <c r="X4460" s="14"/>
      <c r="AB4460" s="25"/>
      <c r="AC4460" s="12"/>
      <c r="AD4460" s="12"/>
      <c r="AK4460" s="12"/>
      <c r="AL4460" s="30"/>
      <c r="AM4460" s="32"/>
      <c r="AQ4460" s="12"/>
      <c r="AR4460" s="12"/>
      <c r="AS4460" s="12"/>
      <c r="AZ4460" s="49"/>
      <c r="BA4460" s="30"/>
      <c r="BB4460" s="12"/>
      <c r="BF4460" s="12"/>
      <c r="BG4460" s="12"/>
      <c r="BH4460" s="12"/>
      <c r="BO4460" s="7"/>
      <c r="BP4460" s="7"/>
      <c r="BQ4460" s="7"/>
      <c r="BU4460" s="7"/>
      <c r="BV4460" s="7"/>
      <c r="BW4460" s="7"/>
      <c r="CD4460" s="7"/>
      <c r="CE4460" s="7"/>
      <c r="CF4460" s="7"/>
      <c r="CJ4460" s="7"/>
      <c r="CK4460" s="7"/>
      <c r="CL4460" s="7"/>
    </row>
    <row r="4461" spans="1:90">
      <c r="A4461" s="11"/>
      <c r="B4461" s="373"/>
      <c r="C4461" s="373"/>
      <c r="D4461" s="373"/>
      <c r="E4461" s="13"/>
      <c r="F4461" s="11"/>
      <c r="G4461" s="25"/>
      <c r="H4461" s="31"/>
      <c r="I4461" s="30"/>
      <c r="M4461" s="25"/>
      <c r="N4461" s="31"/>
      <c r="O4461" s="30"/>
      <c r="V4461" s="12"/>
      <c r="W4461" s="12"/>
      <c r="X4461" s="14"/>
      <c r="AB4461" s="25"/>
      <c r="AC4461" s="12"/>
      <c r="AD4461" s="12"/>
      <c r="AK4461" s="12"/>
      <c r="AL4461" s="30"/>
      <c r="AM4461" s="32"/>
      <c r="AQ4461" s="12"/>
      <c r="AR4461" s="12"/>
      <c r="AS4461" s="12"/>
      <c r="AZ4461" s="49"/>
      <c r="BA4461" s="30"/>
      <c r="BB4461" s="12"/>
      <c r="BF4461" s="12"/>
      <c r="BG4461" s="12"/>
      <c r="BH4461" s="12"/>
      <c r="BO4461" s="7"/>
      <c r="BP4461" s="7"/>
      <c r="BQ4461" s="7"/>
      <c r="BU4461" s="7"/>
      <c r="BV4461" s="7"/>
      <c r="BW4461" s="7"/>
      <c r="CD4461" s="7"/>
      <c r="CE4461" s="7"/>
      <c r="CF4461" s="7"/>
      <c r="CJ4461" s="7"/>
      <c r="CK4461" s="7"/>
      <c r="CL4461" s="7"/>
    </row>
    <row r="4462" spans="1:90">
      <c r="A4462" s="11"/>
      <c r="B4462" s="373"/>
      <c r="C4462" s="373"/>
      <c r="D4462" s="373"/>
      <c r="E4462" s="13"/>
      <c r="F4462" s="11"/>
      <c r="G4462" s="25"/>
      <c r="H4462" s="31"/>
      <c r="I4462" s="30"/>
      <c r="M4462" s="25"/>
      <c r="N4462" s="31"/>
      <c r="O4462" s="30"/>
      <c r="V4462" s="12"/>
      <c r="W4462" s="12"/>
      <c r="X4462" s="14"/>
      <c r="AB4462" s="25"/>
      <c r="AC4462" s="12"/>
      <c r="AD4462" s="12"/>
      <c r="AK4462" s="12"/>
      <c r="AL4462" s="30"/>
      <c r="AM4462" s="32"/>
      <c r="AQ4462" s="12"/>
      <c r="AR4462" s="12"/>
      <c r="AS4462" s="12"/>
      <c r="AZ4462" s="49"/>
      <c r="BA4462" s="30"/>
      <c r="BB4462" s="12"/>
      <c r="BF4462" s="12"/>
      <c r="BG4462" s="12"/>
      <c r="BH4462" s="12"/>
      <c r="BO4462" s="7"/>
      <c r="BP4462" s="7"/>
      <c r="BQ4462" s="7"/>
      <c r="BU4462" s="7"/>
      <c r="BV4462" s="7"/>
      <c r="BW4462" s="7"/>
      <c r="CD4462" s="7"/>
      <c r="CE4462" s="7"/>
      <c r="CF4462" s="7"/>
      <c r="CJ4462" s="7"/>
      <c r="CK4462" s="7"/>
      <c r="CL4462" s="7"/>
    </row>
    <row r="4463" spans="1:90">
      <c r="A4463" s="11"/>
      <c r="B4463" s="373"/>
      <c r="C4463" s="373"/>
      <c r="D4463" s="373"/>
      <c r="E4463" s="13"/>
      <c r="F4463" s="11"/>
      <c r="G4463" s="25"/>
      <c r="H4463" s="31"/>
      <c r="I4463" s="30"/>
      <c r="M4463" s="25"/>
      <c r="N4463" s="31"/>
      <c r="O4463" s="30"/>
      <c r="V4463" s="12"/>
      <c r="W4463" s="12"/>
      <c r="X4463" s="14"/>
      <c r="AB4463" s="25"/>
      <c r="AC4463" s="12"/>
      <c r="AD4463" s="12"/>
      <c r="AK4463" s="12"/>
      <c r="AL4463" s="30"/>
      <c r="AM4463" s="32"/>
      <c r="AQ4463" s="12"/>
      <c r="AR4463" s="12"/>
      <c r="AS4463" s="12"/>
      <c r="AZ4463" s="49"/>
      <c r="BA4463" s="30"/>
      <c r="BB4463" s="12"/>
      <c r="BF4463" s="12"/>
      <c r="BG4463" s="12"/>
      <c r="BH4463" s="12"/>
      <c r="BO4463" s="7"/>
      <c r="BP4463" s="7"/>
      <c r="BQ4463" s="7"/>
      <c r="BU4463" s="7"/>
      <c r="BV4463" s="7"/>
      <c r="BW4463" s="7"/>
      <c r="CD4463" s="7"/>
      <c r="CE4463" s="7"/>
      <c r="CF4463" s="7"/>
      <c r="CJ4463" s="7"/>
      <c r="CK4463" s="7"/>
      <c r="CL4463" s="7"/>
    </row>
    <row r="4464" spans="1:90">
      <c r="A4464" s="11"/>
      <c r="B4464" s="373"/>
      <c r="C4464" s="373"/>
      <c r="D4464" s="373"/>
      <c r="E4464" s="13"/>
      <c r="F4464" s="11"/>
      <c r="G4464" s="25"/>
      <c r="H4464" s="31"/>
      <c r="I4464" s="30"/>
      <c r="M4464" s="25"/>
      <c r="N4464" s="31"/>
      <c r="O4464" s="30"/>
      <c r="V4464" s="12"/>
      <c r="W4464" s="12"/>
      <c r="X4464" s="14"/>
      <c r="AB4464" s="25"/>
      <c r="AC4464" s="12"/>
      <c r="AD4464" s="12"/>
      <c r="AK4464" s="12"/>
      <c r="AL4464" s="30"/>
      <c r="AM4464" s="32"/>
      <c r="AQ4464" s="12"/>
      <c r="AR4464" s="12"/>
      <c r="AS4464" s="12"/>
      <c r="AZ4464" s="49"/>
      <c r="BA4464" s="30"/>
      <c r="BB4464" s="12"/>
      <c r="BF4464" s="12"/>
      <c r="BG4464" s="12"/>
      <c r="BH4464" s="12"/>
      <c r="BO4464" s="7"/>
      <c r="BP4464" s="7"/>
      <c r="BQ4464" s="7"/>
      <c r="BU4464" s="7"/>
      <c r="BV4464" s="7"/>
      <c r="BW4464" s="7"/>
      <c r="CD4464" s="7"/>
      <c r="CE4464" s="7"/>
      <c r="CF4464" s="7"/>
      <c r="CJ4464" s="7"/>
      <c r="CK4464" s="7"/>
      <c r="CL4464" s="7"/>
    </row>
    <row r="4465" spans="1:90">
      <c r="A4465" s="11"/>
      <c r="B4465" s="373"/>
      <c r="C4465" s="373"/>
      <c r="D4465" s="373"/>
      <c r="E4465" s="13"/>
      <c r="F4465" s="11"/>
      <c r="G4465" s="25"/>
      <c r="H4465" s="31"/>
      <c r="I4465" s="30"/>
      <c r="M4465" s="25"/>
      <c r="N4465" s="31"/>
      <c r="O4465" s="30"/>
      <c r="V4465" s="12"/>
      <c r="W4465" s="12"/>
      <c r="X4465" s="14"/>
      <c r="AB4465" s="25"/>
      <c r="AC4465" s="12"/>
      <c r="AD4465" s="12"/>
      <c r="AK4465" s="12"/>
      <c r="AL4465" s="30"/>
      <c r="AM4465" s="32"/>
      <c r="AQ4465" s="12"/>
      <c r="AR4465" s="12"/>
      <c r="AS4465" s="12"/>
      <c r="AZ4465" s="49"/>
      <c r="BA4465" s="30"/>
      <c r="BB4465" s="12"/>
      <c r="BF4465" s="12"/>
      <c r="BG4465" s="12"/>
      <c r="BH4465" s="12"/>
      <c r="BO4465" s="7"/>
      <c r="BP4465" s="7"/>
      <c r="BQ4465" s="7"/>
      <c r="BU4465" s="7"/>
      <c r="BV4465" s="7"/>
      <c r="BW4465" s="7"/>
      <c r="CD4465" s="7"/>
      <c r="CE4465" s="7"/>
      <c r="CF4465" s="7"/>
      <c r="CJ4465" s="7"/>
      <c r="CK4465" s="7"/>
      <c r="CL4465" s="7"/>
    </row>
    <row r="4466" spans="1:90">
      <c r="A4466" s="11"/>
      <c r="B4466" s="373"/>
      <c r="C4466" s="373"/>
      <c r="D4466" s="373"/>
      <c r="E4466" s="13"/>
      <c r="F4466" s="11"/>
      <c r="G4466" s="25"/>
      <c r="H4466" s="31"/>
      <c r="I4466" s="30"/>
      <c r="M4466" s="25"/>
      <c r="N4466" s="31"/>
      <c r="O4466" s="30"/>
      <c r="V4466" s="12"/>
      <c r="W4466" s="12"/>
      <c r="X4466" s="14"/>
      <c r="AB4466" s="25"/>
      <c r="AC4466" s="12"/>
      <c r="AD4466" s="12"/>
      <c r="AK4466" s="12"/>
      <c r="AL4466" s="30"/>
      <c r="AM4466" s="32"/>
      <c r="AQ4466" s="12"/>
      <c r="AR4466" s="12"/>
      <c r="AS4466" s="12"/>
      <c r="AZ4466" s="49"/>
      <c r="BA4466" s="30"/>
      <c r="BB4466" s="12"/>
      <c r="BF4466" s="12"/>
      <c r="BG4466" s="12"/>
      <c r="BH4466" s="12"/>
      <c r="BO4466" s="7"/>
      <c r="BP4466" s="7"/>
      <c r="BQ4466" s="7"/>
      <c r="BU4466" s="7"/>
      <c r="BV4466" s="7"/>
      <c r="BW4466" s="7"/>
      <c r="CD4466" s="7"/>
      <c r="CE4466" s="7"/>
      <c r="CF4466" s="7"/>
      <c r="CJ4466" s="7"/>
      <c r="CK4466" s="7"/>
      <c r="CL4466" s="7"/>
    </row>
    <row r="4467" spans="1:90">
      <c r="A4467" s="11"/>
      <c r="B4467" s="373"/>
      <c r="C4467" s="373"/>
      <c r="D4467" s="373"/>
      <c r="E4467" s="13"/>
      <c r="F4467" s="11"/>
      <c r="G4467" s="25"/>
      <c r="H4467" s="31"/>
      <c r="I4467" s="30"/>
      <c r="M4467" s="25"/>
      <c r="N4467" s="31"/>
      <c r="O4467" s="30"/>
      <c r="V4467" s="12"/>
      <c r="W4467" s="12"/>
      <c r="X4467" s="14"/>
      <c r="AB4467" s="25"/>
      <c r="AC4467" s="12"/>
      <c r="AD4467" s="12"/>
      <c r="AK4467" s="12"/>
      <c r="AL4467" s="30"/>
      <c r="AM4467" s="32"/>
      <c r="AQ4467" s="12"/>
      <c r="AR4467" s="12"/>
      <c r="AS4467" s="12"/>
      <c r="AZ4467" s="49"/>
      <c r="BA4467" s="30"/>
      <c r="BB4467" s="12"/>
      <c r="BF4467" s="12"/>
      <c r="BG4467" s="12"/>
      <c r="BH4467" s="12"/>
      <c r="BO4467" s="7"/>
      <c r="BP4467" s="7"/>
      <c r="BQ4467" s="7"/>
      <c r="BU4467" s="7"/>
      <c r="BV4467" s="7"/>
      <c r="BW4467" s="7"/>
      <c r="CD4467" s="7"/>
      <c r="CE4467" s="7"/>
      <c r="CF4467" s="7"/>
      <c r="CJ4467" s="7"/>
      <c r="CK4467" s="7"/>
      <c r="CL4467" s="7"/>
    </row>
    <row r="4468" spans="1:90">
      <c r="A4468" s="11"/>
      <c r="B4468" s="373"/>
      <c r="C4468" s="373"/>
      <c r="D4468" s="373"/>
      <c r="E4468" s="13"/>
      <c r="F4468" s="11"/>
      <c r="G4468" s="25"/>
      <c r="H4468" s="31"/>
      <c r="I4468" s="30"/>
      <c r="M4468" s="25"/>
      <c r="N4468" s="31"/>
      <c r="O4468" s="30"/>
      <c r="V4468" s="12"/>
      <c r="W4468" s="12"/>
      <c r="X4468" s="14"/>
      <c r="AB4468" s="25"/>
      <c r="AC4468" s="12"/>
      <c r="AD4468" s="12"/>
      <c r="AK4468" s="12"/>
      <c r="AL4468" s="30"/>
      <c r="AM4468" s="32"/>
      <c r="AQ4468" s="12"/>
      <c r="AR4468" s="12"/>
      <c r="AS4468" s="12"/>
      <c r="AZ4468" s="49"/>
      <c r="BA4468" s="30"/>
      <c r="BB4468" s="12"/>
      <c r="BF4468" s="12"/>
      <c r="BG4468" s="12"/>
      <c r="BH4468" s="12"/>
      <c r="BO4468" s="7"/>
      <c r="BP4468" s="7"/>
      <c r="BQ4468" s="7"/>
      <c r="BU4468" s="7"/>
      <c r="BV4468" s="7"/>
      <c r="BW4468" s="7"/>
      <c r="CD4468" s="7"/>
      <c r="CE4468" s="7"/>
      <c r="CF4468" s="7"/>
      <c r="CJ4468" s="7"/>
      <c r="CK4468" s="7"/>
      <c r="CL4468" s="7"/>
    </row>
    <row r="4469" spans="1:90">
      <c r="A4469" s="11"/>
      <c r="B4469" s="373"/>
      <c r="C4469" s="373"/>
      <c r="D4469" s="373"/>
      <c r="E4469" s="13"/>
      <c r="F4469" s="11"/>
      <c r="G4469" s="25"/>
      <c r="H4469" s="31"/>
      <c r="I4469" s="30"/>
      <c r="M4469" s="25"/>
      <c r="N4469" s="31"/>
      <c r="O4469" s="30"/>
      <c r="V4469" s="12"/>
      <c r="W4469" s="12"/>
      <c r="X4469" s="14"/>
      <c r="AB4469" s="25"/>
      <c r="AC4469" s="12"/>
      <c r="AD4469" s="12"/>
      <c r="AK4469" s="12"/>
      <c r="AL4469" s="30"/>
      <c r="AM4469" s="32"/>
      <c r="AQ4469" s="12"/>
      <c r="AR4469" s="12"/>
      <c r="AS4469" s="12"/>
      <c r="AZ4469" s="49"/>
      <c r="BA4469" s="30"/>
      <c r="BB4469" s="12"/>
      <c r="BF4469" s="12"/>
      <c r="BG4469" s="12"/>
      <c r="BH4469" s="12"/>
      <c r="BO4469" s="7"/>
      <c r="BP4469" s="7"/>
      <c r="BQ4469" s="7"/>
      <c r="BU4469" s="7"/>
      <c r="BV4469" s="7"/>
      <c r="BW4469" s="7"/>
      <c r="CD4469" s="7"/>
      <c r="CE4469" s="7"/>
      <c r="CF4469" s="7"/>
      <c r="CJ4469" s="7"/>
      <c r="CK4469" s="7"/>
      <c r="CL4469" s="7"/>
    </row>
    <row r="4470" spans="1:90">
      <c r="A4470" s="11"/>
      <c r="B4470" s="373"/>
      <c r="C4470" s="373"/>
      <c r="D4470" s="373"/>
      <c r="E4470" s="13"/>
      <c r="F4470" s="11"/>
      <c r="G4470" s="25"/>
      <c r="H4470" s="31"/>
      <c r="I4470" s="30"/>
      <c r="M4470" s="25"/>
      <c r="N4470" s="31"/>
      <c r="O4470" s="30"/>
      <c r="V4470" s="12"/>
      <c r="W4470" s="12"/>
      <c r="X4470" s="14"/>
      <c r="AB4470" s="25"/>
      <c r="AC4470" s="12"/>
      <c r="AD4470" s="12"/>
      <c r="AK4470" s="12"/>
      <c r="AL4470" s="30"/>
      <c r="AM4470" s="32"/>
      <c r="AQ4470" s="12"/>
      <c r="AR4470" s="12"/>
      <c r="AS4470" s="12"/>
      <c r="AZ4470" s="49"/>
      <c r="BA4470" s="30"/>
      <c r="BB4470" s="12"/>
      <c r="BF4470" s="12"/>
      <c r="BG4470" s="12"/>
      <c r="BH4470" s="12"/>
      <c r="BO4470" s="7"/>
      <c r="BP4470" s="7"/>
      <c r="BQ4470" s="7"/>
      <c r="BU4470" s="7"/>
      <c r="BV4470" s="7"/>
      <c r="BW4470" s="7"/>
      <c r="CD4470" s="7"/>
      <c r="CE4470" s="7"/>
      <c r="CF4470" s="7"/>
      <c r="CJ4470" s="7"/>
      <c r="CK4470" s="7"/>
      <c r="CL4470" s="7"/>
    </row>
    <row r="4471" spans="1:90">
      <c r="A4471" s="11"/>
      <c r="B4471" s="373"/>
      <c r="C4471" s="373"/>
      <c r="D4471" s="373"/>
      <c r="E4471" s="13"/>
      <c r="F4471" s="11"/>
      <c r="G4471" s="25"/>
      <c r="H4471" s="31"/>
      <c r="I4471" s="30"/>
      <c r="M4471" s="25"/>
      <c r="N4471" s="31"/>
      <c r="O4471" s="30"/>
      <c r="V4471" s="12"/>
      <c r="W4471" s="12"/>
      <c r="X4471" s="14"/>
      <c r="AB4471" s="25"/>
      <c r="AC4471" s="12"/>
      <c r="AD4471" s="12"/>
      <c r="AK4471" s="12"/>
      <c r="AL4471" s="30"/>
      <c r="AM4471" s="32"/>
      <c r="AQ4471" s="12"/>
      <c r="AR4471" s="12"/>
      <c r="AS4471" s="12"/>
      <c r="AZ4471" s="49"/>
      <c r="BA4471" s="30"/>
      <c r="BB4471" s="12"/>
      <c r="BF4471" s="12"/>
      <c r="BG4471" s="12"/>
      <c r="BH4471" s="12"/>
      <c r="BO4471" s="7"/>
      <c r="BP4471" s="7"/>
      <c r="BQ4471" s="7"/>
      <c r="BU4471" s="7"/>
      <c r="BV4471" s="7"/>
      <c r="BW4471" s="7"/>
      <c r="CD4471" s="7"/>
      <c r="CE4471" s="7"/>
      <c r="CF4471" s="7"/>
      <c r="CJ4471" s="7"/>
      <c r="CK4471" s="7"/>
      <c r="CL4471" s="7"/>
    </row>
    <row r="4472" spans="1:90">
      <c r="A4472" s="11"/>
      <c r="B4472" s="373"/>
      <c r="C4472" s="373"/>
      <c r="D4472" s="373"/>
      <c r="E4472" s="13"/>
      <c r="F4472" s="11"/>
      <c r="G4472" s="25"/>
      <c r="H4472" s="31"/>
      <c r="I4472" s="30"/>
      <c r="M4472" s="25"/>
      <c r="N4472" s="31"/>
      <c r="O4472" s="30"/>
      <c r="V4472" s="12"/>
      <c r="W4472" s="12"/>
      <c r="X4472" s="14"/>
      <c r="AB4472" s="25"/>
      <c r="AC4472" s="12"/>
      <c r="AD4472" s="12"/>
      <c r="AK4472" s="12"/>
      <c r="AL4472" s="30"/>
      <c r="AM4472" s="32"/>
      <c r="AQ4472" s="12"/>
      <c r="AR4472" s="12"/>
      <c r="AS4472" s="12"/>
      <c r="AZ4472" s="49"/>
      <c r="BA4472" s="30"/>
      <c r="BB4472" s="12"/>
      <c r="BF4472" s="12"/>
      <c r="BG4472" s="12"/>
      <c r="BH4472" s="12"/>
      <c r="BO4472" s="7"/>
      <c r="BP4472" s="7"/>
      <c r="BQ4472" s="7"/>
      <c r="BU4472" s="7"/>
      <c r="BV4472" s="7"/>
      <c r="BW4472" s="7"/>
      <c r="CD4472" s="7"/>
      <c r="CE4472" s="7"/>
      <c r="CF4472" s="7"/>
      <c r="CJ4472" s="7"/>
      <c r="CK4472" s="7"/>
      <c r="CL4472" s="7"/>
    </row>
    <row r="4473" spans="1:90">
      <c r="A4473" s="11"/>
      <c r="B4473" s="373"/>
      <c r="C4473" s="373"/>
      <c r="D4473" s="373"/>
      <c r="E4473" s="13"/>
      <c r="F4473" s="11"/>
      <c r="G4473" s="25"/>
      <c r="H4473" s="31"/>
      <c r="I4473" s="30"/>
      <c r="M4473" s="25"/>
      <c r="N4473" s="31"/>
      <c r="O4473" s="30"/>
      <c r="V4473" s="12"/>
      <c r="W4473" s="12"/>
      <c r="X4473" s="14"/>
      <c r="AB4473" s="25"/>
      <c r="AC4473" s="12"/>
      <c r="AD4473" s="12"/>
      <c r="AK4473" s="12"/>
      <c r="AL4473" s="30"/>
      <c r="AM4473" s="32"/>
      <c r="AQ4473" s="12"/>
      <c r="AR4473" s="12"/>
      <c r="AS4473" s="12"/>
      <c r="AZ4473" s="49"/>
      <c r="BA4473" s="30"/>
      <c r="BB4473" s="12"/>
      <c r="BF4473" s="12"/>
      <c r="BG4473" s="12"/>
      <c r="BH4473" s="12"/>
      <c r="BO4473" s="7"/>
      <c r="BP4473" s="7"/>
      <c r="BQ4473" s="7"/>
      <c r="BU4473" s="7"/>
      <c r="BV4473" s="7"/>
      <c r="BW4473" s="7"/>
      <c r="CD4473" s="7"/>
      <c r="CE4473" s="7"/>
      <c r="CF4473" s="7"/>
      <c r="CJ4473" s="7"/>
      <c r="CK4473" s="7"/>
      <c r="CL4473" s="7"/>
    </row>
    <row r="4474" spans="1:90">
      <c r="A4474" s="11"/>
      <c r="B4474" s="373"/>
      <c r="C4474" s="373"/>
      <c r="D4474" s="373"/>
      <c r="E4474" s="13"/>
      <c r="F4474" s="11"/>
      <c r="G4474" s="25"/>
      <c r="H4474" s="31"/>
      <c r="I4474" s="30"/>
      <c r="M4474" s="25"/>
      <c r="N4474" s="31"/>
      <c r="O4474" s="30"/>
      <c r="V4474" s="12"/>
      <c r="W4474" s="12"/>
      <c r="X4474" s="14"/>
      <c r="AB4474" s="25"/>
      <c r="AC4474" s="12"/>
      <c r="AD4474" s="12"/>
      <c r="AK4474" s="12"/>
      <c r="AL4474" s="30"/>
      <c r="AM4474" s="32"/>
      <c r="AQ4474" s="12"/>
      <c r="AR4474" s="12"/>
      <c r="AS4474" s="12"/>
      <c r="AZ4474" s="49"/>
      <c r="BA4474" s="30"/>
      <c r="BB4474" s="12"/>
      <c r="BF4474" s="12"/>
      <c r="BG4474" s="12"/>
      <c r="BH4474" s="12"/>
      <c r="BO4474" s="7"/>
      <c r="BP4474" s="7"/>
      <c r="BQ4474" s="7"/>
      <c r="BU4474" s="7"/>
      <c r="BV4474" s="7"/>
      <c r="BW4474" s="7"/>
      <c r="CD4474" s="7"/>
      <c r="CE4474" s="7"/>
      <c r="CF4474" s="7"/>
      <c r="CJ4474" s="7"/>
      <c r="CK4474" s="7"/>
      <c r="CL4474" s="7"/>
    </row>
    <row r="4475" spans="1:90">
      <c r="A4475" s="11"/>
      <c r="B4475" s="373"/>
      <c r="C4475" s="373"/>
      <c r="D4475" s="373"/>
      <c r="E4475" s="13"/>
      <c r="F4475" s="11"/>
      <c r="G4475" s="25"/>
      <c r="H4475" s="31"/>
      <c r="I4475" s="30"/>
      <c r="M4475" s="25"/>
      <c r="N4475" s="31"/>
      <c r="O4475" s="30"/>
      <c r="V4475" s="12"/>
      <c r="W4475" s="12"/>
      <c r="X4475" s="14"/>
      <c r="AB4475" s="25"/>
      <c r="AC4475" s="12"/>
      <c r="AD4475" s="12"/>
      <c r="AK4475" s="12"/>
      <c r="AL4475" s="30"/>
      <c r="AM4475" s="32"/>
      <c r="AQ4475" s="12"/>
      <c r="AR4475" s="12"/>
      <c r="AS4475" s="12"/>
      <c r="AZ4475" s="49"/>
      <c r="BA4475" s="30"/>
      <c r="BB4475" s="12"/>
      <c r="BF4475" s="12"/>
      <c r="BG4475" s="12"/>
      <c r="BH4475" s="12"/>
      <c r="BO4475" s="7"/>
      <c r="BP4475" s="7"/>
      <c r="BQ4475" s="7"/>
      <c r="BU4475" s="7"/>
      <c r="BV4475" s="7"/>
      <c r="BW4475" s="7"/>
      <c r="CD4475" s="7"/>
      <c r="CE4475" s="7"/>
      <c r="CF4475" s="7"/>
      <c r="CJ4475" s="7"/>
      <c r="CK4475" s="7"/>
      <c r="CL4475" s="7"/>
    </row>
    <row r="4476" spans="1:90">
      <c r="A4476" s="11"/>
      <c r="B4476" s="373"/>
      <c r="C4476" s="373"/>
      <c r="D4476" s="373"/>
      <c r="E4476" s="13"/>
      <c r="F4476" s="11"/>
      <c r="G4476" s="25"/>
      <c r="H4476" s="31"/>
      <c r="I4476" s="30"/>
      <c r="M4476" s="25"/>
      <c r="N4476" s="31"/>
      <c r="O4476" s="30"/>
      <c r="V4476" s="12"/>
      <c r="W4476" s="12"/>
      <c r="X4476" s="14"/>
      <c r="AB4476" s="25"/>
      <c r="AC4476" s="12"/>
      <c r="AD4476" s="12"/>
      <c r="AK4476" s="12"/>
      <c r="AL4476" s="30"/>
      <c r="AM4476" s="32"/>
      <c r="AQ4476" s="12"/>
      <c r="AR4476" s="12"/>
      <c r="AS4476" s="12"/>
      <c r="AZ4476" s="49"/>
      <c r="BA4476" s="30"/>
      <c r="BB4476" s="12"/>
      <c r="BF4476" s="12"/>
      <c r="BG4476" s="12"/>
      <c r="BH4476" s="12"/>
      <c r="BO4476" s="7"/>
      <c r="BP4476" s="7"/>
      <c r="BQ4476" s="7"/>
      <c r="BU4476" s="7"/>
      <c r="BV4476" s="7"/>
      <c r="BW4476" s="7"/>
      <c r="CD4476" s="7"/>
      <c r="CE4476" s="7"/>
      <c r="CF4476" s="7"/>
      <c r="CJ4476" s="7"/>
      <c r="CK4476" s="7"/>
      <c r="CL4476" s="7"/>
    </row>
    <row r="4477" spans="1:90">
      <c r="A4477" s="11"/>
      <c r="B4477" s="373"/>
      <c r="C4477" s="373"/>
      <c r="D4477" s="373"/>
      <c r="E4477" s="13"/>
      <c r="F4477" s="11"/>
      <c r="G4477" s="25"/>
      <c r="H4477" s="31"/>
      <c r="I4477" s="30"/>
      <c r="M4477" s="25"/>
      <c r="N4477" s="31"/>
      <c r="O4477" s="30"/>
      <c r="V4477" s="12"/>
      <c r="W4477" s="12"/>
      <c r="X4477" s="14"/>
      <c r="AB4477" s="25"/>
      <c r="AC4477" s="12"/>
      <c r="AD4477" s="12"/>
      <c r="AK4477" s="12"/>
      <c r="AL4477" s="30"/>
      <c r="AM4477" s="32"/>
      <c r="AQ4477" s="12"/>
      <c r="AR4477" s="12"/>
      <c r="AS4477" s="12"/>
      <c r="AZ4477" s="49"/>
      <c r="BA4477" s="30"/>
      <c r="BB4477" s="12"/>
      <c r="BF4477" s="12"/>
      <c r="BG4477" s="12"/>
      <c r="BH4477" s="12"/>
      <c r="BO4477" s="7"/>
      <c r="BP4477" s="7"/>
      <c r="BQ4477" s="7"/>
      <c r="BU4477" s="7"/>
      <c r="BV4477" s="7"/>
      <c r="BW4477" s="7"/>
      <c r="CD4477" s="7"/>
      <c r="CE4477" s="7"/>
      <c r="CF4477" s="7"/>
      <c r="CJ4477" s="7"/>
      <c r="CK4477" s="7"/>
      <c r="CL4477" s="7"/>
    </row>
    <row r="4478" spans="1:90">
      <c r="A4478" s="11"/>
      <c r="B4478" s="373"/>
      <c r="C4478" s="373"/>
      <c r="D4478" s="373"/>
      <c r="E4478" s="13"/>
      <c r="F4478" s="11"/>
      <c r="G4478" s="25"/>
      <c r="H4478" s="31"/>
      <c r="I4478" s="30"/>
      <c r="M4478" s="25"/>
      <c r="N4478" s="31"/>
      <c r="O4478" s="30"/>
      <c r="V4478" s="12"/>
      <c r="W4478" s="12"/>
      <c r="X4478" s="14"/>
      <c r="AB4478" s="25"/>
      <c r="AC4478" s="12"/>
      <c r="AD4478" s="12"/>
      <c r="AK4478" s="12"/>
      <c r="AL4478" s="30"/>
      <c r="AM4478" s="32"/>
      <c r="AQ4478" s="12"/>
      <c r="AR4478" s="12"/>
      <c r="AS4478" s="12"/>
      <c r="AZ4478" s="49"/>
      <c r="BA4478" s="30"/>
      <c r="BB4478" s="12"/>
      <c r="BF4478" s="12"/>
      <c r="BG4478" s="12"/>
      <c r="BH4478" s="12"/>
      <c r="BO4478" s="7"/>
      <c r="BP4478" s="7"/>
      <c r="BQ4478" s="7"/>
      <c r="BU4478" s="7"/>
      <c r="BV4478" s="7"/>
      <c r="BW4478" s="7"/>
      <c r="CD4478" s="7"/>
      <c r="CE4478" s="7"/>
      <c r="CF4478" s="7"/>
      <c r="CJ4478" s="7"/>
      <c r="CK4478" s="7"/>
      <c r="CL4478" s="7"/>
    </row>
    <row r="4479" spans="1:90">
      <c r="A4479" s="11"/>
      <c r="B4479" s="373"/>
      <c r="C4479" s="373"/>
      <c r="D4479" s="373"/>
      <c r="E4479" s="13"/>
      <c r="F4479" s="11"/>
      <c r="G4479" s="25"/>
      <c r="H4479" s="31"/>
      <c r="I4479" s="30"/>
      <c r="M4479" s="25"/>
      <c r="N4479" s="31"/>
      <c r="O4479" s="30"/>
      <c r="V4479" s="12"/>
      <c r="W4479" s="12"/>
      <c r="X4479" s="14"/>
      <c r="AB4479" s="25"/>
      <c r="AC4479" s="12"/>
      <c r="AD4479" s="12"/>
      <c r="AK4479" s="12"/>
      <c r="AL4479" s="30"/>
      <c r="AM4479" s="32"/>
      <c r="AQ4479" s="12"/>
      <c r="AR4479" s="12"/>
      <c r="AS4479" s="12"/>
      <c r="AZ4479" s="49"/>
      <c r="BA4479" s="30"/>
      <c r="BB4479" s="12"/>
      <c r="BF4479" s="12"/>
      <c r="BG4479" s="12"/>
      <c r="BH4479" s="12"/>
      <c r="BO4479" s="7"/>
      <c r="BP4479" s="7"/>
      <c r="BQ4479" s="7"/>
      <c r="BU4479" s="7"/>
      <c r="BV4479" s="7"/>
      <c r="BW4479" s="7"/>
      <c r="CD4479" s="7"/>
      <c r="CE4479" s="7"/>
      <c r="CF4479" s="7"/>
      <c r="CJ4479" s="7"/>
      <c r="CK4479" s="7"/>
      <c r="CL4479" s="7"/>
    </row>
    <row r="4480" spans="1:90">
      <c r="A4480" s="11"/>
      <c r="B4480" s="373"/>
      <c r="C4480" s="373"/>
      <c r="D4480" s="373"/>
      <c r="E4480" s="13"/>
      <c r="F4480" s="11"/>
      <c r="G4480" s="25"/>
      <c r="H4480" s="31"/>
      <c r="I4480" s="30"/>
      <c r="M4480" s="25"/>
      <c r="N4480" s="31"/>
      <c r="O4480" s="30"/>
      <c r="V4480" s="12"/>
      <c r="W4480" s="12"/>
      <c r="X4480" s="14"/>
      <c r="AB4480" s="25"/>
      <c r="AC4480" s="12"/>
      <c r="AD4480" s="12"/>
      <c r="AK4480" s="12"/>
      <c r="AL4480" s="30"/>
      <c r="AM4480" s="32"/>
      <c r="AQ4480" s="12"/>
      <c r="AR4480" s="12"/>
      <c r="AS4480" s="12"/>
      <c r="AZ4480" s="49"/>
      <c r="BA4480" s="30"/>
      <c r="BB4480" s="12"/>
      <c r="BF4480" s="12"/>
      <c r="BG4480" s="12"/>
      <c r="BH4480" s="12"/>
      <c r="BO4480" s="7"/>
      <c r="BP4480" s="7"/>
      <c r="BQ4480" s="7"/>
      <c r="BU4480" s="7"/>
      <c r="BV4480" s="7"/>
      <c r="BW4480" s="7"/>
      <c r="CD4480" s="7"/>
      <c r="CE4480" s="7"/>
      <c r="CF4480" s="7"/>
      <c r="CJ4480" s="7"/>
      <c r="CK4480" s="7"/>
      <c r="CL4480" s="7"/>
    </row>
    <row r="4481" spans="1:90">
      <c r="A4481" s="11"/>
      <c r="B4481" s="373"/>
      <c r="C4481" s="373"/>
      <c r="D4481" s="373"/>
      <c r="E4481" s="13"/>
      <c r="F4481" s="11"/>
      <c r="G4481" s="25"/>
      <c r="H4481" s="31"/>
      <c r="I4481" s="30"/>
      <c r="M4481" s="25"/>
      <c r="N4481" s="31"/>
      <c r="O4481" s="30"/>
      <c r="V4481" s="12"/>
      <c r="W4481" s="12"/>
      <c r="X4481" s="14"/>
      <c r="AB4481" s="25"/>
      <c r="AC4481" s="12"/>
      <c r="AD4481" s="12"/>
      <c r="AK4481" s="12"/>
      <c r="AL4481" s="30"/>
      <c r="AM4481" s="32"/>
      <c r="AQ4481" s="12"/>
      <c r="AR4481" s="12"/>
      <c r="AS4481" s="12"/>
      <c r="AZ4481" s="49"/>
      <c r="BA4481" s="30"/>
      <c r="BB4481" s="12"/>
      <c r="BF4481" s="12"/>
      <c r="BG4481" s="12"/>
      <c r="BH4481" s="12"/>
      <c r="BO4481" s="7"/>
      <c r="BP4481" s="7"/>
      <c r="BQ4481" s="7"/>
      <c r="BU4481" s="7"/>
      <c r="BV4481" s="7"/>
      <c r="BW4481" s="7"/>
      <c r="CD4481" s="7"/>
      <c r="CE4481" s="7"/>
      <c r="CF4481" s="7"/>
      <c r="CJ4481" s="7"/>
      <c r="CK4481" s="7"/>
      <c r="CL4481" s="7"/>
    </row>
    <row r="4482" spans="1:90">
      <c r="A4482" s="11"/>
      <c r="B4482" s="373"/>
      <c r="C4482" s="373"/>
      <c r="D4482" s="373"/>
      <c r="E4482" s="13"/>
      <c r="F4482" s="11"/>
      <c r="G4482" s="25"/>
      <c r="H4482" s="31"/>
      <c r="I4482" s="30"/>
      <c r="M4482" s="25"/>
      <c r="N4482" s="31"/>
      <c r="O4482" s="30"/>
      <c r="V4482" s="12"/>
      <c r="W4482" s="12"/>
      <c r="X4482" s="14"/>
      <c r="AB4482" s="25"/>
      <c r="AC4482" s="12"/>
      <c r="AD4482" s="12"/>
      <c r="AK4482" s="12"/>
      <c r="AL4482" s="30"/>
      <c r="AM4482" s="32"/>
      <c r="AQ4482" s="12"/>
      <c r="AR4482" s="12"/>
      <c r="AS4482" s="12"/>
      <c r="AZ4482" s="49"/>
      <c r="BA4482" s="30"/>
      <c r="BB4482" s="12"/>
      <c r="BF4482" s="12"/>
      <c r="BG4482" s="12"/>
      <c r="BH4482" s="12"/>
      <c r="BO4482" s="7"/>
      <c r="BP4482" s="7"/>
      <c r="BQ4482" s="7"/>
      <c r="BU4482" s="7"/>
      <c r="BV4482" s="7"/>
      <c r="BW4482" s="7"/>
      <c r="CD4482" s="7"/>
      <c r="CE4482" s="7"/>
      <c r="CF4482" s="7"/>
      <c r="CJ4482" s="7"/>
      <c r="CK4482" s="7"/>
      <c r="CL4482" s="7"/>
    </row>
    <row r="4483" spans="1:90">
      <c r="A4483" s="11"/>
      <c r="B4483" s="373"/>
      <c r="C4483" s="373"/>
      <c r="D4483" s="373"/>
      <c r="E4483" s="13"/>
      <c r="F4483" s="11"/>
      <c r="G4483" s="25"/>
      <c r="H4483" s="31"/>
      <c r="I4483" s="30"/>
      <c r="M4483" s="25"/>
      <c r="N4483" s="31"/>
      <c r="O4483" s="30"/>
      <c r="V4483" s="12"/>
      <c r="W4483" s="12"/>
      <c r="X4483" s="14"/>
      <c r="AB4483" s="25"/>
      <c r="AC4483" s="12"/>
      <c r="AD4483" s="12"/>
      <c r="AK4483" s="12"/>
      <c r="AL4483" s="30"/>
      <c r="AM4483" s="32"/>
      <c r="AQ4483" s="12"/>
      <c r="AR4483" s="12"/>
      <c r="AS4483" s="12"/>
      <c r="AZ4483" s="49"/>
      <c r="BA4483" s="30"/>
      <c r="BB4483" s="12"/>
      <c r="BF4483" s="12"/>
      <c r="BG4483" s="12"/>
      <c r="BH4483" s="12"/>
      <c r="BO4483" s="7"/>
      <c r="BP4483" s="7"/>
      <c r="BQ4483" s="7"/>
      <c r="BU4483" s="7"/>
      <c r="BV4483" s="7"/>
      <c r="BW4483" s="7"/>
      <c r="CD4483" s="7"/>
      <c r="CE4483" s="7"/>
      <c r="CF4483" s="7"/>
      <c r="CJ4483" s="7"/>
      <c r="CK4483" s="7"/>
      <c r="CL4483" s="7"/>
    </row>
    <row r="4484" spans="1:90">
      <c r="A4484" s="11"/>
      <c r="B4484" s="373"/>
      <c r="C4484" s="373"/>
      <c r="D4484" s="373"/>
      <c r="E4484" s="13"/>
      <c r="F4484" s="11"/>
      <c r="G4484" s="25"/>
      <c r="H4484" s="31"/>
      <c r="I4484" s="30"/>
      <c r="M4484" s="25"/>
      <c r="N4484" s="31"/>
      <c r="O4484" s="30"/>
      <c r="V4484" s="12"/>
      <c r="W4484" s="12"/>
      <c r="X4484" s="14"/>
      <c r="AB4484" s="25"/>
      <c r="AC4484" s="12"/>
      <c r="AD4484" s="12"/>
      <c r="AK4484" s="12"/>
      <c r="AL4484" s="30"/>
      <c r="AM4484" s="32"/>
      <c r="AQ4484" s="12"/>
      <c r="AR4484" s="12"/>
      <c r="AS4484" s="12"/>
      <c r="AZ4484" s="49"/>
      <c r="BA4484" s="30"/>
      <c r="BB4484" s="12"/>
      <c r="BF4484" s="12"/>
      <c r="BG4484" s="12"/>
      <c r="BH4484" s="12"/>
      <c r="BO4484" s="7"/>
      <c r="BP4484" s="7"/>
      <c r="BQ4484" s="7"/>
      <c r="BU4484" s="7"/>
      <c r="BV4484" s="7"/>
      <c r="BW4484" s="7"/>
      <c r="CD4484" s="7"/>
      <c r="CE4484" s="7"/>
      <c r="CF4484" s="7"/>
      <c r="CJ4484" s="7"/>
      <c r="CK4484" s="7"/>
      <c r="CL4484" s="7"/>
    </row>
    <row r="4485" spans="1:90">
      <c r="A4485" s="11"/>
      <c r="B4485" s="373"/>
      <c r="C4485" s="373"/>
      <c r="D4485" s="373"/>
      <c r="E4485" s="13"/>
      <c r="F4485" s="11"/>
      <c r="G4485" s="25"/>
      <c r="H4485" s="31"/>
      <c r="I4485" s="30"/>
      <c r="M4485" s="25"/>
      <c r="N4485" s="31"/>
      <c r="O4485" s="30"/>
      <c r="V4485" s="12"/>
      <c r="W4485" s="12"/>
      <c r="X4485" s="14"/>
      <c r="AB4485" s="25"/>
      <c r="AC4485" s="12"/>
      <c r="AD4485" s="12"/>
      <c r="AK4485" s="12"/>
      <c r="AL4485" s="30"/>
      <c r="AM4485" s="32"/>
      <c r="AQ4485" s="12"/>
      <c r="AR4485" s="12"/>
      <c r="AS4485" s="12"/>
      <c r="AZ4485" s="49"/>
      <c r="BA4485" s="30"/>
      <c r="BB4485" s="12"/>
      <c r="BF4485" s="12"/>
      <c r="BG4485" s="12"/>
      <c r="BH4485" s="12"/>
      <c r="BO4485" s="7"/>
      <c r="BP4485" s="7"/>
      <c r="BQ4485" s="7"/>
      <c r="BU4485" s="7"/>
      <c r="BV4485" s="7"/>
      <c r="BW4485" s="7"/>
      <c r="CD4485" s="7"/>
      <c r="CE4485" s="7"/>
      <c r="CF4485" s="7"/>
      <c r="CJ4485" s="7"/>
      <c r="CK4485" s="7"/>
      <c r="CL4485" s="7"/>
    </row>
    <row r="4486" spans="1:90">
      <c r="A4486" s="11"/>
      <c r="B4486" s="373"/>
      <c r="C4486" s="373"/>
      <c r="D4486" s="373"/>
      <c r="E4486" s="13"/>
      <c r="F4486" s="11"/>
      <c r="G4486" s="25"/>
      <c r="H4486" s="31"/>
      <c r="I4486" s="30"/>
      <c r="M4486" s="25"/>
      <c r="N4486" s="31"/>
      <c r="O4486" s="30"/>
      <c r="V4486" s="12"/>
      <c r="W4486" s="12"/>
      <c r="X4486" s="14"/>
      <c r="AB4486" s="25"/>
      <c r="AC4486" s="12"/>
      <c r="AD4486" s="12"/>
      <c r="AK4486" s="12"/>
      <c r="AL4486" s="30"/>
      <c r="AM4486" s="32"/>
      <c r="AQ4486" s="12"/>
      <c r="AR4486" s="12"/>
      <c r="AS4486" s="12"/>
      <c r="AZ4486" s="49"/>
      <c r="BA4486" s="30"/>
      <c r="BB4486" s="12"/>
      <c r="BF4486" s="12"/>
      <c r="BG4486" s="12"/>
      <c r="BH4486" s="12"/>
      <c r="BO4486" s="7"/>
      <c r="BP4486" s="7"/>
      <c r="BQ4486" s="7"/>
      <c r="BU4486" s="7"/>
      <c r="BV4486" s="7"/>
      <c r="BW4486" s="7"/>
      <c r="CD4486" s="7"/>
      <c r="CE4486" s="7"/>
      <c r="CF4486" s="7"/>
      <c r="CJ4486" s="7"/>
      <c r="CK4486" s="7"/>
      <c r="CL4486" s="7"/>
    </row>
    <row r="4487" spans="1:90">
      <c r="A4487" s="11"/>
      <c r="B4487" s="373"/>
      <c r="C4487" s="373"/>
      <c r="D4487" s="373"/>
      <c r="E4487" s="13"/>
      <c r="F4487" s="11"/>
      <c r="G4487" s="25"/>
      <c r="H4487" s="31"/>
      <c r="I4487" s="30"/>
      <c r="M4487" s="25"/>
      <c r="N4487" s="31"/>
      <c r="O4487" s="30"/>
      <c r="V4487" s="12"/>
      <c r="W4487" s="12"/>
      <c r="X4487" s="14"/>
      <c r="AB4487" s="25"/>
      <c r="AC4487" s="12"/>
      <c r="AD4487" s="12"/>
      <c r="AK4487" s="12"/>
      <c r="AL4487" s="30"/>
      <c r="AM4487" s="32"/>
      <c r="AQ4487" s="12"/>
      <c r="AR4487" s="12"/>
      <c r="AS4487" s="12"/>
      <c r="AZ4487" s="49"/>
      <c r="BA4487" s="30"/>
      <c r="BB4487" s="12"/>
      <c r="BF4487" s="12"/>
      <c r="BG4487" s="12"/>
      <c r="BH4487" s="12"/>
      <c r="BO4487" s="7"/>
      <c r="BP4487" s="7"/>
      <c r="BQ4487" s="7"/>
      <c r="BU4487" s="7"/>
      <c r="BV4487" s="7"/>
      <c r="BW4487" s="7"/>
      <c r="CD4487" s="7"/>
      <c r="CE4487" s="7"/>
      <c r="CF4487" s="7"/>
      <c r="CJ4487" s="7"/>
      <c r="CK4487" s="7"/>
      <c r="CL4487" s="7"/>
    </row>
    <row r="4488" spans="1:90">
      <c r="A4488" s="11"/>
      <c r="B4488" s="373"/>
      <c r="C4488" s="373"/>
      <c r="D4488" s="373"/>
      <c r="E4488" s="13"/>
      <c r="F4488" s="11"/>
      <c r="G4488" s="25"/>
      <c r="H4488" s="31"/>
      <c r="I4488" s="30"/>
      <c r="M4488" s="25"/>
      <c r="N4488" s="31"/>
      <c r="O4488" s="30"/>
      <c r="V4488" s="12"/>
      <c r="W4488" s="12"/>
      <c r="X4488" s="14"/>
      <c r="AB4488" s="25"/>
      <c r="AC4488" s="12"/>
      <c r="AD4488" s="12"/>
      <c r="AK4488" s="12"/>
      <c r="AL4488" s="30"/>
      <c r="AM4488" s="32"/>
      <c r="AQ4488" s="12"/>
      <c r="AR4488" s="12"/>
      <c r="AS4488" s="12"/>
      <c r="AZ4488" s="49"/>
      <c r="BA4488" s="30"/>
      <c r="BB4488" s="12"/>
      <c r="BF4488" s="12"/>
      <c r="BG4488" s="12"/>
      <c r="BH4488" s="12"/>
      <c r="BO4488" s="7"/>
      <c r="BP4488" s="7"/>
      <c r="BQ4488" s="7"/>
      <c r="BU4488" s="7"/>
      <c r="BV4488" s="7"/>
      <c r="BW4488" s="7"/>
      <c r="CD4488" s="7"/>
      <c r="CE4488" s="7"/>
      <c r="CF4488" s="7"/>
      <c r="CJ4488" s="7"/>
      <c r="CK4488" s="7"/>
      <c r="CL4488" s="7"/>
    </row>
    <row r="4489" spans="1:90">
      <c r="A4489" s="11"/>
      <c r="B4489" s="373"/>
      <c r="C4489" s="373"/>
      <c r="D4489" s="373"/>
      <c r="E4489" s="13"/>
      <c r="F4489" s="11"/>
      <c r="G4489" s="25"/>
      <c r="H4489" s="31"/>
      <c r="I4489" s="30"/>
      <c r="M4489" s="25"/>
      <c r="N4489" s="31"/>
      <c r="O4489" s="30"/>
      <c r="V4489" s="12"/>
      <c r="W4489" s="12"/>
      <c r="X4489" s="14"/>
      <c r="AB4489" s="25"/>
      <c r="AC4489" s="12"/>
      <c r="AD4489" s="12"/>
      <c r="AK4489" s="12"/>
      <c r="AL4489" s="30"/>
      <c r="AM4489" s="32"/>
      <c r="AQ4489" s="12"/>
      <c r="AR4489" s="12"/>
      <c r="AS4489" s="12"/>
      <c r="AZ4489" s="49"/>
      <c r="BA4489" s="30"/>
      <c r="BB4489" s="12"/>
      <c r="BF4489" s="12"/>
      <c r="BG4489" s="12"/>
      <c r="BH4489" s="12"/>
      <c r="BO4489" s="7"/>
      <c r="BP4489" s="7"/>
      <c r="BQ4489" s="7"/>
      <c r="BU4489" s="7"/>
      <c r="BV4489" s="7"/>
      <c r="BW4489" s="7"/>
      <c r="CD4489" s="7"/>
      <c r="CE4489" s="7"/>
      <c r="CF4489" s="7"/>
      <c r="CJ4489" s="7"/>
      <c r="CK4489" s="7"/>
      <c r="CL4489" s="7"/>
    </row>
    <row r="4490" spans="1:90">
      <c r="A4490" s="11"/>
      <c r="B4490" s="373"/>
      <c r="C4490" s="373"/>
      <c r="D4490" s="373"/>
      <c r="E4490" s="13"/>
      <c r="F4490" s="11"/>
      <c r="G4490" s="25"/>
      <c r="H4490" s="31"/>
      <c r="I4490" s="30"/>
      <c r="M4490" s="25"/>
      <c r="N4490" s="31"/>
      <c r="O4490" s="30"/>
      <c r="V4490" s="12"/>
      <c r="W4490" s="12"/>
      <c r="X4490" s="14"/>
      <c r="AB4490" s="25"/>
      <c r="AC4490" s="12"/>
      <c r="AD4490" s="12"/>
      <c r="AK4490" s="12"/>
      <c r="AL4490" s="30"/>
      <c r="AM4490" s="32"/>
      <c r="AQ4490" s="12"/>
      <c r="AR4490" s="12"/>
      <c r="AS4490" s="12"/>
      <c r="AZ4490" s="49"/>
      <c r="BA4490" s="30"/>
      <c r="BB4490" s="12"/>
      <c r="BF4490" s="12"/>
      <c r="BG4490" s="12"/>
      <c r="BH4490" s="12"/>
      <c r="BO4490" s="7"/>
      <c r="BP4490" s="7"/>
      <c r="BQ4490" s="7"/>
      <c r="BU4490" s="7"/>
      <c r="BV4490" s="7"/>
      <c r="BW4490" s="7"/>
      <c r="CD4490" s="7"/>
      <c r="CE4490" s="7"/>
      <c r="CF4490" s="7"/>
      <c r="CJ4490" s="7"/>
      <c r="CK4490" s="7"/>
      <c r="CL4490" s="7"/>
    </row>
    <row r="4491" spans="1:90">
      <c r="A4491" s="11"/>
      <c r="B4491" s="373"/>
      <c r="C4491" s="373"/>
      <c r="D4491" s="373"/>
      <c r="E4491" s="13"/>
      <c r="F4491" s="11"/>
      <c r="G4491" s="25"/>
      <c r="H4491" s="31"/>
      <c r="I4491" s="30"/>
      <c r="M4491" s="25"/>
      <c r="N4491" s="31"/>
      <c r="O4491" s="30"/>
      <c r="V4491" s="12"/>
      <c r="W4491" s="12"/>
      <c r="X4491" s="14"/>
      <c r="AB4491" s="25"/>
      <c r="AC4491" s="12"/>
      <c r="AD4491" s="12"/>
      <c r="AK4491" s="12"/>
      <c r="AL4491" s="30"/>
      <c r="AM4491" s="32"/>
      <c r="AQ4491" s="12"/>
      <c r="AR4491" s="12"/>
      <c r="AS4491" s="12"/>
      <c r="AZ4491" s="49"/>
      <c r="BA4491" s="30"/>
      <c r="BB4491" s="12"/>
      <c r="BF4491" s="12"/>
      <c r="BG4491" s="12"/>
      <c r="BH4491" s="12"/>
      <c r="BO4491" s="7"/>
      <c r="BP4491" s="7"/>
      <c r="BQ4491" s="7"/>
      <c r="BU4491" s="7"/>
      <c r="BV4491" s="7"/>
      <c r="BW4491" s="7"/>
      <c r="CD4491" s="7"/>
      <c r="CE4491" s="7"/>
      <c r="CF4491" s="7"/>
      <c r="CJ4491" s="7"/>
      <c r="CK4491" s="7"/>
      <c r="CL4491" s="7"/>
    </row>
    <row r="4492" spans="1:90">
      <c r="A4492" s="11"/>
      <c r="B4492" s="373"/>
      <c r="C4492" s="373"/>
      <c r="D4492" s="373"/>
      <c r="E4492" s="13"/>
      <c r="F4492" s="11"/>
      <c r="G4492" s="25"/>
      <c r="H4492" s="31"/>
      <c r="I4492" s="30"/>
      <c r="M4492" s="25"/>
      <c r="N4492" s="31"/>
      <c r="O4492" s="30"/>
      <c r="V4492" s="12"/>
      <c r="W4492" s="12"/>
      <c r="X4492" s="14"/>
      <c r="AB4492" s="25"/>
      <c r="AC4492" s="12"/>
      <c r="AD4492" s="12"/>
      <c r="AK4492" s="12"/>
      <c r="AL4492" s="30"/>
      <c r="AM4492" s="32"/>
      <c r="AQ4492" s="12"/>
      <c r="AR4492" s="12"/>
      <c r="AS4492" s="12"/>
      <c r="AZ4492" s="49"/>
      <c r="BA4492" s="30"/>
      <c r="BB4492" s="12"/>
      <c r="BF4492" s="12"/>
      <c r="BG4492" s="12"/>
      <c r="BH4492" s="12"/>
      <c r="BO4492" s="7"/>
      <c r="BP4492" s="7"/>
      <c r="BQ4492" s="7"/>
      <c r="BU4492" s="7"/>
      <c r="BV4492" s="7"/>
      <c r="BW4492" s="7"/>
      <c r="CD4492" s="7"/>
      <c r="CE4492" s="7"/>
      <c r="CF4492" s="7"/>
      <c r="CJ4492" s="7"/>
      <c r="CK4492" s="7"/>
      <c r="CL4492" s="7"/>
    </row>
    <row r="4493" spans="1:90">
      <c r="A4493" s="11"/>
      <c r="B4493" s="373"/>
      <c r="C4493" s="373"/>
      <c r="D4493" s="373"/>
      <c r="E4493" s="13"/>
      <c r="F4493" s="11"/>
      <c r="G4493" s="25"/>
      <c r="H4493" s="31"/>
      <c r="I4493" s="30"/>
      <c r="M4493" s="25"/>
      <c r="N4493" s="31"/>
      <c r="O4493" s="30"/>
      <c r="V4493" s="12"/>
      <c r="W4493" s="12"/>
      <c r="X4493" s="14"/>
      <c r="AB4493" s="25"/>
      <c r="AC4493" s="12"/>
      <c r="AD4493" s="12"/>
      <c r="AK4493" s="12"/>
      <c r="AL4493" s="30"/>
      <c r="AM4493" s="32"/>
      <c r="AQ4493" s="12"/>
      <c r="AR4493" s="12"/>
      <c r="AS4493" s="12"/>
      <c r="AZ4493" s="49"/>
      <c r="BA4493" s="30"/>
      <c r="BB4493" s="12"/>
      <c r="BF4493" s="12"/>
      <c r="BG4493" s="12"/>
      <c r="BH4493" s="12"/>
      <c r="BO4493" s="7"/>
      <c r="BP4493" s="7"/>
      <c r="BQ4493" s="7"/>
      <c r="BU4493" s="7"/>
      <c r="BV4493" s="7"/>
      <c r="BW4493" s="7"/>
      <c r="CD4493" s="7"/>
      <c r="CE4493" s="7"/>
      <c r="CF4493" s="7"/>
      <c r="CJ4493" s="7"/>
      <c r="CK4493" s="7"/>
      <c r="CL4493" s="7"/>
    </row>
    <row r="4494" spans="1:90">
      <c r="A4494" s="11"/>
      <c r="B4494" s="373"/>
      <c r="C4494" s="373"/>
      <c r="D4494" s="373"/>
      <c r="E4494" s="13"/>
      <c r="F4494" s="11"/>
      <c r="G4494" s="25"/>
      <c r="H4494" s="31"/>
      <c r="I4494" s="30"/>
      <c r="M4494" s="25"/>
      <c r="N4494" s="31"/>
      <c r="O4494" s="30"/>
      <c r="V4494" s="12"/>
      <c r="W4494" s="12"/>
      <c r="X4494" s="14"/>
      <c r="AB4494" s="25"/>
      <c r="AC4494" s="12"/>
      <c r="AD4494" s="12"/>
      <c r="AK4494" s="12"/>
      <c r="AL4494" s="30"/>
      <c r="AM4494" s="32"/>
      <c r="AQ4494" s="12"/>
      <c r="AR4494" s="12"/>
      <c r="AS4494" s="12"/>
      <c r="AZ4494" s="49"/>
      <c r="BA4494" s="30"/>
      <c r="BB4494" s="12"/>
      <c r="BF4494" s="12"/>
      <c r="BG4494" s="12"/>
      <c r="BH4494" s="12"/>
      <c r="BO4494" s="7"/>
      <c r="BP4494" s="7"/>
      <c r="BQ4494" s="7"/>
      <c r="BU4494" s="7"/>
      <c r="BV4494" s="7"/>
      <c r="BW4494" s="7"/>
      <c r="CD4494" s="7"/>
      <c r="CE4494" s="7"/>
      <c r="CF4494" s="7"/>
      <c r="CJ4494" s="7"/>
      <c r="CK4494" s="7"/>
      <c r="CL4494" s="7"/>
    </row>
    <row r="4495" spans="1:90">
      <c r="A4495" s="11"/>
      <c r="B4495" s="373"/>
      <c r="C4495" s="373"/>
      <c r="D4495" s="373"/>
      <c r="E4495" s="13"/>
      <c r="F4495" s="11"/>
      <c r="G4495" s="25"/>
      <c r="H4495" s="31"/>
      <c r="I4495" s="30"/>
      <c r="M4495" s="25"/>
      <c r="N4495" s="31"/>
      <c r="O4495" s="30"/>
      <c r="V4495" s="12"/>
      <c r="W4495" s="12"/>
      <c r="X4495" s="14"/>
      <c r="AB4495" s="25"/>
      <c r="AC4495" s="12"/>
      <c r="AD4495" s="12"/>
      <c r="AK4495" s="12"/>
      <c r="AL4495" s="30"/>
      <c r="AM4495" s="32"/>
      <c r="AQ4495" s="12"/>
      <c r="AR4495" s="12"/>
      <c r="AS4495" s="12"/>
      <c r="AZ4495" s="49"/>
      <c r="BA4495" s="30"/>
      <c r="BB4495" s="12"/>
      <c r="BF4495" s="12"/>
      <c r="BG4495" s="12"/>
      <c r="BH4495" s="12"/>
      <c r="BO4495" s="7"/>
      <c r="BP4495" s="7"/>
      <c r="BQ4495" s="7"/>
      <c r="BU4495" s="7"/>
      <c r="BV4495" s="7"/>
      <c r="BW4495" s="7"/>
      <c r="CD4495" s="7"/>
      <c r="CE4495" s="7"/>
      <c r="CF4495" s="7"/>
      <c r="CJ4495" s="7"/>
      <c r="CK4495" s="7"/>
      <c r="CL4495" s="7"/>
    </row>
    <row r="4496" spans="1:90">
      <c r="A4496" s="11"/>
      <c r="B4496" s="373"/>
      <c r="C4496" s="373"/>
      <c r="D4496" s="373"/>
      <c r="E4496" s="13"/>
      <c r="F4496" s="11"/>
      <c r="G4496" s="25"/>
      <c r="H4496" s="31"/>
      <c r="I4496" s="30"/>
      <c r="M4496" s="25"/>
      <c r="N4496" s="31"/>
      <c r="O4496" s="30"/>
      <c r="V4496" s="12"/>
      <c r="W4496" s="12"/>
      <c r="X4496" s="14"/>
      <c r="AB4496" s="25"/>
      <c r="AC4496" s="12"/>
      <c r="AD4496" s="12"/>
      <c r="AK4496" s="12"/>
      <c r="AL4496" s="30"/>
      <c r="AM4496" s="32"/>
      <c r="AQ4496" s="12"/>
      <c r="AR4496" s="12"/>
      <c r="AS4496" s="12"/>
      <c r="AZ4496" s="49"/>
      <c r="BA4496" s="30"/>
      <c r="BB4496" s="12"/>
      <c r="BF4496" s="12"/>
      <c r="BG4496" s="12"/>
      <c r="BH4496" s="12"/>
      <c r="BO4496" s="7"/>
      <c r="BP4496" s="7"/>
      <c r="BQ4496" s="7"/>
      <c r="BU4496" s="7"/>
      <c r="BV4496" s="7"/>
      <c r="BW4496" s="7"/>
      <c r="CD4496" s="7"/>
      <c r="CE4496" s="7"/>
      <c r="CF4496" s="7"/>
      <c r="CJ4496" s="7"/>
      <c r="CK4496" s="7"/>
      <c r="CL4496" s="7"/>
    </row>
    <row r="4497" spans="1:90">
      <c r="A4497" s="11"/>
      <c r="B4497" s="373"/>
      <c r="C4497" s="373"/>
      <c r="D4497" s="373"/>
      <c r="E4497" s="13"/>
      <c r="F4497" s="11"/>
      <c r="G4497" s="25"/>
      <c r="H4497" s="31"/>
      <c r="I4497" s="30"/>
      <c r="M4497" s="25"/>
      <c r="N4497" s="31"/>
      <c r="O4497" s="30"/>
      <c r="V4497" s="12"/>
      <c r="W4497" s="12"/>
      <c r="X4497" s="14"/>
      <c r="AB4497" s="25"/>
      <c r="AC4497" s="12"/>
      <c r="AD4497" s="12"/>
      <c r="AK4497" s="12"/>
      <c r="AL4497" s="30"/>
      <c r="AM4497" s="32"/>
      <c r="AQ4497" s="12"/>
      <c r="AR4497" s="12"/>
      <c r="AS4497" s="12"/>
      <c r="AZ4497" s="49"/>
      <c r="BA4497" s="30"/>
      <c r="BB4497" s="12"/>
      <c r="BF4497" s="12"/>
      <c r="BG4497" s="12"/>
      <c r="BH4497" s="12"/>
      <c r="BO4497" s="7"/>
      <c r="BP4497" s="7"/>
      <c r="BQ4497" s="7"/>
      <c r="BU4497" s="7"/>
      <c r="BV4497" s="7"/>
      <c r="BW4497" s="7"/>
      <c r="CD4497" s="7"/>
      <c r="CE4497" s="7"/>
      <c r="CF4497" s="7"/>
      <c r="CJ4497" s="7"/>
      <c r="CK4497" s="7"/>
      <c r="CL4497" s="7"/>
    </row>
    <row r="4498" spans="1:90">
      <c r="A4498" s="11"/>
      <c r="B4498" s="373"/>
      <c r="C4498" s="373"/>
      <c r="D4498" s="373"/>
      <c r="E4498" s="13"/>
      <c r="F4498" s="11"/>
      <c r="G4498" s="25"/>
      <c r="H4498" s="31"/>
      <c r="I4498" s="30"/>
      <c r="M4498" s="25"/>
      <c r="N4498" s="31"/>
      <c r="O4498" s="30"/>
      <c r="V4498" s="12"/>
      <c r="W4498" s="12"/>
      <c r="X4498" s="14"/>
      <c r="AB4498" s="25"/>
      <c r="AC4498" s="12"/>
      <c r="AD4498" s="12"/>
      <c r="AK4498" s="12"/>
      <c r="AL4498" s="30"/>
      <c r="AM4498" s="32"/>
      <c r="AQ4498" s="12"/>
      <c r="AR4498" s="12"/>
      <c r="AS4498" s="12"/>
      <c r="AZ4498" s="49"/>
      <c r="BA4498" s="30"/>
      <c r="BB4498" s="12"/>
      <c r="BF4498" s="12"/>
      <c r="BG4498" s="12"/>
      <c r="BH4498" s="12"/>
      <c r="BO4498" s="7"/>
      <c r="BP4498" s="7"/>
      <c r="BQ4498" s="7"/>
      <c r="BU4498" s="7"/>
      <c r="BV4498" s="7"/>
      <c r="BW4498" s="7"/>
      <c r="CD4498" s="7"/>
      <c r="CE4498" s="7"/>
      <c r="CF4498" s="7"/>
      <c r="CJ4498" s="7"/>
      <c r="CK4498" s="7"/>
      <c r="CL4498" s="7"/>
    </row>
    <row r="4499" spans="1:90">
      <c r="A4499" s="11"/>
      <c r="B4499" s="373"/>
      <c r="C4499" s="373"/>
      <c r="D4499" s="373"/>
      <c r="E4499" s="13"/>
      <c r="F4499" s="11"/>
      <c r="G4499" s="25"/>
      <c r="H4499" s="31"/>
      <c r="I4499" s="30"/>
      <c r="M4499" s="25"/>
      <c r="N4499" s="31"/>
      <c r="O4499" s="30"/>
      <c r="V4499" s="12"/>
      <c r="W4499" s="12"/>
      <c r="X4499" s="14"/>
      <c r="AB4499" s="25"/>
      <c r="AC4499" s="12"/>
      <c r="AD4499" s="12"/>
      <c r="AK4499" s="12"/>
      <c r="AL4499" s="30"/>
      <c r="AM4499" s="32"/>
      <c r="AQ4499" s="12"/>
      <c r="AR4499" s="12"/>
      <c r="AS4499" s="12"/>
      <c r="AZ4499" s="49"/>
      <c r="BA4499" s="30"/>
      <c r="BB4499" s="12"/>
      <c r="BF4499" s="12"/>
      <c r="BG4499" s="12"/>
      <c r="BH4499" s="12"/>
      <c r="BO4499" s="7"/>
      <c r="BP4499" s="7"/>
      <c r="BQ4499" s="7"/>
      <c r="BU4499" s="7"/>
      <c r="BV4499" s="7"/>
      <c r="BW4499" s="7"/>
      <c r="CD4499" s="7"/>
      <c r="CE4499" s="7"/>
      <c r="CF4499" s="7"/>
      <c r="CJ4499" s="7"/>
      <c r="CK4499" s="7"/>
      <c r="CL4499" s="7"/>
    </row>
    <row r="4500" spans="1:90">
      <c r="A4500" s="11"/>
      <c r="B4500" s="373"/>
      <c r="C4500" s="373"/>
      <c r="D4500" s="373"/>
      <c r="E4500" s="13"/>
      <c r="F4500" s="11"/>
      <c r="G4500" s="25"/>
      <c r="H4500" s="31"/>
      <c r="I4500" s="30"/>
      <c r="M4500" s="25"/>
      <c r="N4500" s="31"/>
      <c r="O4500" s="30"/>
      <c r="V4500" s="12"/>
      <c r="W4500" s="12"/>
      <c r="X4500" s="14"/>
      <c r="AB4500" s="25"/>
      <c r="AC4500" s="12"/>
      <c r="AD4500" s="12"/>
      <c r="AK4500" s="12"/>
      <c r="AL4500" s="30"/>
      <c r="AM4500" s="32"/>
      <c r="AQ4500" s="12"/>
      <c r="AR4500" s="12"/>
      <c r="AS4500" s="12"/>
      <c r="AZ4500" s="49"/>
      <c r="BA4500" s="30"/>
      <c r="BB4500" s="12"/>
      <c r="BF4500" s="12"/>
      <c r="BG4500" s="12"/>
      <c r="BH4500" s="12"/>
      <c r="BO4500" s="7"/>
      <c r="BP4500" s="7"/>
      <c r="BQ4500" s="7"/>
      <c r="BU4500" s="7"/>
      <c r="BV4500" s="7"/>
      <c r="BW4500" s="7"/>
      <c r="CD4500" s="7"/>
      <c r="CE4500" s="7"/>
      <c r="CF4500" s="7"/>
      <c r="CJ4500" s="7"/>
      <c r="CK4500" s="7"/>
      <c r="CL4500" s="7"/>
    </row>
    <row r="4501" spans="1:90">
      <c r="A4501" s="11"/>
      <c r="B4501" s="373"/>
      <c r="C4501" s="373"/>
      <c r="D4501" s="373"/>
      <c r="E4501" s="13"/>
      <c r="F4501" s="11"/>
      <c r="G4501" s="25"/>
      <c r="H4501" s="31"/>
      <c r="I4501" s="30"/>
      <c r="M4501" s="25"/>
      <c r="N4501" s="31"/>
      <c r="O4501" s="30"/>
      <c r="V4501" s="12"/>
      <c r="W4501" s="12"/>
      <c r="X4501" s="14"/>
      <c r="AB4501" s="25"/>
      <c r="AC4501" s="12"/>
      <c r="AD4501" s="12"/>
      <c r="AK4501" s="12"/>
      <c r="AL4501" s="30"/>
      <c r="AM4501" s="32"/>
      <c r="AQ4501" s="12"/>
      <c r="AR4501" s="12"/>
      <c r="AS4501" s="12"/>
      <c r="AZ4501" s="49"/>
      <c r="BA4501" s="30"/>
      <c r="BB4501" s="12"/>
      <c r="BF4501" s="12"/>
      <c r="BG4501" s="12"/>
      <c r="BH4501" s="12"/>
      <c r="BO4501" s="7"/>
      <c r="BP4501" s="7"/>
      <c r="BQ4501" s="7"/>
      <c r="BU4501" s="7"/>
      <c r="BV4501" s="7"/>
      <c r="BW4501" s="7"/>
      <c r="CD4501" s="7"/>
      <c r="CE4501" s="7"/>
      <c r="CF4501" s="7"/>
      <c r="CJ4501" s="7"/>
      <c r="CK4501" s="7"/>
      <c r="CL4501" s="7"/>
    </row>
    <row r="4502" spans="1:90">
      <c r="A4502" s="11"/>
      <c r="B4502" s="373"/>
      <c r="C4502" s="373"/>
      <c r="D4502" s="373"/>
      <c r="E4502" s="13"/>
      <c r="F4502" s="11"/>
      <c r="G4502" s="25"/>
      <c r="H4502" s="31"/>
      <c r="I4502" s="30"/>
      <c r="M4502" s="25"/>
      <c r="N4502" s="31"/>
      <c r="O4502" s="30"/>
      <c r="V4502" s="12"/>
      <c r="W4502" s="12"/>
      <c r="X4502" s="14"/>
      <c r="AB4502" s="25"/>
      <c r="AC4502" s="12"/>
      <c r="AD4502" s="12"/>
      <c r="AK4502" s="12"/>
      <c r="AL4502" s="30"/>
      <c r="AM4502" s="32"/>
      <c r="AQ4502" s="12"/>
      <c r="AR4502" s="12"/>
      <c r="AS4502" s="12"/>
      <c r="AZ4502" s="49"/>
      <c r="BA4502" s="30"/>
      <c r="BB4502" s="12"/>
      <c r="BF4502" s="12"/>
      <c r="BG4502" s="12"/>
      <c r="BH4502" s="12"/>
      <c r="BO4502" s="7"/>
      <c r="BP4502" s="7"/>
      <c r="BQ4502" s="7"/>
      <c r="BU4502" s="7"/>
      <c r="BV4502" s="7"/>
      <c r="BW4502" s="7"/>
      <c r="CD4502" s="7"/>
      <c r="CE4502" s="7"/>
      <c r="CF4502" s="7"/>
      <c r="CJ4502" s="7"/>
      <c r="CK4502" s="7"/>
      <c r="CL4502" s="7"/>
    </row>
    <row r="4503" spans="1:90">
      <c r="A4503" s="11"/>
      <c r="B4503" s="373"/>
      <c r="C4503" s="373"/>
      <c r="D4503" s="373"/>
      <c r="E4503" s="13"/>
      <c r="F4503" s="11"/>
      <c r="G4503" s="25"/>
      <c r="H4503" s="31"/>
      <c r="I4503" s="30"/>
      <c r="M4503" s="25"/>
      <c r="N4503" s="31"/>
      <c r="O4503" s="30"/>
      <c r="V4503" s="12"/>
      <c r="W4503" s="12"/>
      <c r="X4503" s="14"/>
      <c r="AB4503" s="25"/>
      <c r="AC4503" s="12"/>
      <c r="AD4503" s="12"/>
      <c r="AK4503" s="12"/>
      <c r="AL4503" s="30"/>
      <c r="AM4503" s="32"/>
      <c r="AQ4503" s="12"/>
      <c r="AR4503" s="12"/>
      <c r="AS4503" s="12"/>
      <c r="AZ4503" s="49"/>
      <c r="BA4503" s="30"/>
      <c r="BB4503" s="12"/>
      <c r="BF4503" s="12"/>
      <c r="BG4503" s="12"/>
      <c r="BH4503" s="12"/>
      <c r="BO4503" s="7"/>
      <c r="BP4503" s="7"/>
      <c r="BQ4503" s="7"/>
      <c r="BU4503" s="7"/>
      <c r="BV4503" s="7"/>
      <c r="BW4503" s="7"/>
      <c r="CD4503" s="7"/>
      <c r="CE4503" s="7"/>
      <c r="CF4503" s="7"/>
      <c r="CJ4503" s="7"/>
      <c r="CK4503" s="7"/>
      <c r="CL4503" s="7"/>
    </row>
    <row r="4504" spans="1:90">
      <c r="A4504" s="11"/>
      <c r="B4504" s="373"/>
      <c r="C4504" s="373"/>
      <c r="D4504" s="373"/>
      <c r="E4504" s="13"/>
      <c r="F4504" s="11"/>
      <c r="G4504" s="25"/>
      <c r="H4504" s="31"/>
      <c r="I4504" s="30"/>
      <c r="M4504" s="25"/>
      <c r="N4504" s="31"/>
      <c r="O4504" s="30"/>
      <c r="V4504" s="12"/>
      <c r="W4504" s="12"/>
      <c r="X4504" s="14"/>
      <c r="AB4504" s="25"/>
      <c r="AC4504" s="12"/>
      <c r="AD4504" s="12"/>
      <c r="AK4504" s="12"/>
      <c r="AL4504" s="30"/>
      <c r="AM4504" s="32"/>
      <c r="AQ4504" s="12"/>
      <c r="AR4504" s="12"/>
      <c r="AS4504" s="12"/>
      <c r="AZ4504" s="49"/>
      <c r="BA4504" s="30"/>
      <c r="BB4504" s="12"/>
      <c r="BF4504" s="12"/>
      <c r="BG4504" s="12"/>
      <c r="BH4504" s="12"/>
      <c r="BO4504" s="7"/>
      <c r="BP4504" s="7"/>
      <c r="BQ4504" s="7"/>
      <c r="BU4504" s="7"/>
      <c r="BV4504" s="7"/>
      <c r="BW4504" s="7"/>
      <c r="CD4504" s="7"/>
      <c r="CE4504" s="7"/>
      <c r="CF4504" s="7"/>
      <c r="CJ4504" s="7"/>
      <c r="CK4504" s="7"/>
      <c r="CL4504" s="7"/>
    </row>
    <row r="4505" spans="1:90">
      <c r="A4505" s="11"/>
      <c r="B4505" s="373"/>
      <c r="C4505" s="373"/>
      <c r="D4505" s="373"/>
      <c r="E4505" s="13"/>
      <c r="F4505" s="11"/>
      <c r="G4505" s="25"/>
      <c r="H4505" s="31"/>
      <c r="I4505" s="30"/>
      <c r="M4505" s="25"/>
      <c r="N4505" s="31"/>
      <c r="O4505" s="30"/>
      <c r="V4505" s="12"/>
      <c r="W4505" s="12"/>
      <c r="X4505" s="14"/>
      <c r="AB4505" s="25"/>
      <c r="AC4505" s="12"/>
      <c r="AD4505" s="12"/>
      <c r="AK4505" s="12"/>
      <c r="AL4505" s="30"/>
      <c r="AM4505" s="32"/>
      <c r="AQ4505" s="12"/>
      <c r="AR4505" s="12"/>
      <c r="AS4505" s="12"/>
      <c r="AZ4505" s="49"/>
      <c r="BA4505" s="30"/>
      <c r="BB4505" s="12"/>
      <c r="BF4505" s="12"/>
      <c r="BG4505" s="12"/>
      <c r="BH4505" s="12"/>
      <c r="BO4505" s="7"/>
      <c r="BP4505" s="7"/>
      <c r="BQ4505" s="7"/>
      <c r="BU4505" s="7"/>
      <c r="BV4505" s="7"/>
      <c r="BW4505" s="7"/>
      <c r="CD4505" s="7"/>
      <c r="CE4505" s="7"/>
      <c r="CF4505" s="7"/>
      <c r="CJ4505" s="7"/>
      <c r="CK4505" s="7"/>
      <c r="CL4505" s="7"/>
    </row>
    <row r="4506" spans="1:90">
      <c r="A4506" s="11"/>
      <c r="B4506" s="373"/>
      <c r="C4506" s="373"/>
      <c r="D4506" s="373"/>
      <c r="E4506" s="13"/>
      <c r="F4506" s="11"/>
      <c r="G4506" s="25"/>
      <c r="H4506" s="31"/>
      <c r="I4506" s="30"/>
      <c r="M4506" s="25"/>
      <c r="N4506" s="31"/>
      <c r="O4506" s="30"/>
      <c r="V4506" s="12"/>
      <c r="W4506" s="12"/>
      <c r="X4506" s="14"/>
      <c r="AB4506" s="25"/>
      <c r="AC4506" s="12"/>
      <c r="AD4506" s="12"/>
      <c r="AK4506" s="12"/>
      <c r="AL4506" s="30"/>
      <c r="AM4506" s="32"/>
      <c r="AQ4506" s="12"/>
      <c r="AR4506" s="12"/>
      <c r="AS4506" s="12"/>
      <c r="AZ4506" s="49"/>
      <c r="BA4506" s="30"/>
      <c r="BB4506" s="12"/>
      <c r="BF4506" s="12"/>
      <c r="BG4506" s="12"/>
      <c r="BH4506" s="12"/>
      <c r="BO4506" s="7"/>
      <c r="BP4506" s="7"/>
      <c r="BQ4506" s="7"/>
      <c r="BU4506" s="7"/>
      <c r="BV4506" s="7"/>
      <c r="BW4506" s="7"/>
      <c r="CD4506" s="7"/>
      <c r="CE4506" s="7"/>
      <c r="CF4506" s="7"/>
      <c r="CJ4506" s="7"/>
      <c r="CK4506" s="7"/>
      <c r="CL4506" s="7"/>
    </row>
    <row r="4507" spans="1:90">
      <c r="A4507" s="11"/>
      <c r="B4507" s="373"/>
      <c r="C4507" s="373"/>
      <c r="D4507" s="373"/>
      <c r="E4507" s="13"/>
      <c r="F4507" s="11"/>
      <c r="G4507" s="25"/>
      <c r="H4507" s="31"/>
      <c r="I4507" s="30"/>
      <c r="M4507" s="25"/>
      <c r="N4507" s="31"/>
      <c r="O4507" s="30"/>
      <c r="V4507" s="12"/>
      <c r="W4507" s="12"/>
      <c r="X4507" s="14"/>
      <c r="AB4507" s="25"/>
      <c r="AC4507" s="12"/>
      <c r="AD4507" s="12"/>
      <c r="AK4507" s="12"/>
      <c r="AL4507" s="30"/>
      <c r="AM4507" s="32"/>
      <c r="AQ4507" s="12"/>
      <c r="AR4507" s="12"/>
      <c r="AS4507" s="12"/>
      <c r="AZ4507" s="49"/>
      <c r="BA4507" s="30"/>
      <c r="BB4507" s="12"/>
      <c r="BF4507" s="12"/>
      <c r="BG4507" s="12"/>
      <c r="BH4507" s="12"/>
      <c r="BO4507" s="7"/>
      <c r="BP4507" s="7"/>
      <c r="BQ4507" s="7"/>
      <c r="BU4507" s="7"/>
      <c r="BV4507" s="7"/>
      <c r="BW4507" s="7"/>
      <c r="CD4507" s="7"/>
      <c r="CE4507" s="7"/>
      <c r="CF4507" s="7"/>
      <c r="CJ4507" s="7"/>
      <c r="CK4507" s="7"/>
      <c r="CL4507" s="7"/>
    </row>
    <row r="4508" spans="1:90">
      <c r="A4508" s="11"/>
      <c r="B4508" s="373"/>
      <c r="C4508" s="373"/>
      <c r="D4508" s="373"/>
      <c r="E4508" s="13"/>
      <c r="F4508" s="11"/>
      <c r="G4508" s="25"/>
      <c r="H4508" s="31"/>
      <c r="I4508" s="30"/>
      <c r="M4508" s="25"/>
      <c r="N4508" s="31"/>
      <c r="O4508" s="30"/>
      <c r="V4508" s="12"/>
      <c r="W4508" s="12"/>
      <c r="X4508" s="14"/>
      <c r="AB4508" s="25"/>
      <c r="AC4508" s="12"/>
      <c r="AD4508" s="12"/>
      <c r="AK4508" s="12"/>
      <c r="AL4508" s="30"/>
      <c r="AM4508" s="32"/>
      <c r="AQ4508" s="12"/>
      <c r="AR4508" s="12"/>
      <c r="AS4508" s="12"/>
      <c r="AZ4508" s="49"/>
      <c r="BA4508" s="30"/>
      <c r="BB4508" s="12"/>
      <c r="BF4508" s="12"/>
      <c r="BG4508" s="12"/>
      <c r="BH4508" s="12"/>
      <c r="BO4508" s="7"/>
      <c r="BP4508" s="7"/>
      <c r="BQ4508" s="7"/>
      <c r="BU4508" s="7"/>
      <c r="BV4508" s="7"/>
      <c r="BW4508" s="7"/>
      <c r="CD4508" s="7"/>
      <c r="CE4508" s="7"/>
      <c r="CF4508" s="7"/>
      <c r="CJ4508" s="7"/>
      <c r="CK4508" s="7"/>
      <c r="CL4508" s="7"/>
    </row>
    <row r="4509" spans="1:90">
      <c r="A4509" s="11"/>
      <c r="B4509" s="373"/>
      <c r="C4509" s="373"/>
      <c r="D4509" s="373"/>
      <c r="E4509" s="13"/>
      <c r="F4509" s="11"/>
      <c r="G4509" s="25"/>
      <c r="H4509" s="31"/>
      <c r="I4509" s="30"/>
      <c r="M4509" s="25"/>
      <c r="N4509" s="31"/>
      <c r="O4509" s="30"/>
      <c r="V4509" s="12"/>
      <c r="W4509" s="12"/>
      <c r="X4509" s="14"/>
      <c r="AB4509" s="25"/>
      <c r="AC4509" s="12"/>
      <c r="AD4509" s="12"/>
      <c r="AK4509" s="12"/>
      <c r="AL4509" s="30"/>
      <c r="AM4509" s="32"/>
      <c r="AQ4509" s="12"/>
      <c r="AR4509" s="12"/>
      <c r="AS4509" s="12"/>
      <c r="AZ4509" s="49"/>
      <c r="BA4509" s="30"/>
      <c r="BB4509" s="12"/>
      <c r="BF4509" s="12"/>
      <c r="BG4509" s="12"/>
      <c r="BH4509" s="12"/>
      <c r="BO4509" s="7"/>
      <c r="BP4509" s="7"/>
      <c r="BQ4509" s="7"/>
      <c r="BU4509" s="7"/>
      <c r="BV4509" s="7"/>
      <c r="BW4509" s="7"/>
      <c r="CD4509" s="7"/>
      <c r="CE4509" s="7"/>
      <c r="CF4509" s="7"/>
      <c r="CJ4509" s="7"/>
      <c r="CK4509" s="7"/>
      <c r="CL4509" s="7"/>
    </row>
    <row r="4510" spans="1:90">
      <c r="A4510" s="11"/>
      <c r="B4510" s="373"/>
      <c r="C4510" s="373"/>
      <c r="D4510" s="373"/>
      <c r="E4510" s="13"/>
      <c r="F4510" s="11"/>
      <c r="G4510" s="25"/>
      <c r="H4510" s="31"/>
      <c r="I4510" s="30"/>
      <c r="M4510" s="25"/>
      <c r="N4510" s="31"/>
      <c r="O4510" s="30"/>
      <c r="V4510" s="12"/>
      <c r="W4510" s="12"/>
      <c r="X4510" s="14"/>
      <c r="AB4510" s="25"/>
      <c r="AC4510" s="12"/>
      <c r="AD4510" s="12"/>
      <c r="AK4510" s="12"/>
      <c r="AL4510" s="30"/>
      <c r="AM4510" s="32"/>
      <c r="AQ4510" s="12"/>
      <c r="AR4510" s="12"/>
      <c r="AS4510" s="12"/>
      <c r="AZ4510" s="49"/>
      <c r="BA4510" s="30"/>
      <c r="BB4510" s="12"/>
      <c r="BF4510" s="12"/>
      <c r="BG4510" s="12"/>
      <c r="BH4510" s="12"/>
      <c r="BO4510" s="7"/>
      <c r="BP4510" s="7"/>
      <c r="BQ4510" s="7"/>
      <c r="BU4510" s="7"/>
      <c r="BV4510" s="7"/>
      <c r="BW4510" s="7"/>
      <c r="CD4510" s="7"/>
      <c r="CE4510" s="7"/>
      <c r="CF4510" s="7"/>
      <c r="CJ4510" s="7"/>
      <c r="CK4510" s="7"/>
      <c r="CL4510" s="7"/>
    </row>
    <row r="4511" spans="1:90">
      <c r="A4511" s="11"/>
      <c r="B4511" s="373"/>
      <c r="C4511" s="373"/>
      <c r="D4511" s="373"/>
      <c r="E4511" s="13"/>
      <c r="F4511" s="11"/>
      <c r="G4511" s="25"/>
      <c r="H4511" s="31"/>
      <c r="I4511" s="30"/>
      <c r="M4511" s="25"/>
      <c r="N4511" s="31"/>
      <c r="O4511" s="30"/>
      <c r="V4511" s="12"/>
      <c r="W4511" s="12"/>
      <c r="X4511" s="14"/>
      <c r="AB4511" s="25"/>
      <c r="AC4511" s="12"/>
      <c r="AD4511" s="12"/>
      <c r="AK4511" s="12"/>
      <c r="AL4511" s="30"/>
      <c r="AM4511" s="32"/>
      <c r="AQ4511" s="12"/>
      <c r="AR4511" s="12"/>
      <c r="AS4511" s="12"/>
      <c r="AZ4511" s="49"/>
      <c r="BA4511" s="30"/>
      <c r="BB4511" s="12"/>
      <c r="BF4511" s="12"/>
      <c r="BG4511" s="12"/>
      <c r="BH4511" s="12"/>
      <c r="BO4511" s="7"/>
      <c r="BP4511" s="7"/>
      <c r="BQ4511" s="7"/>
      <c r="BU4511" s="7"/>
      <c r="BV4511" s="7"/>
      <c r="BW4511" s="7"/>
      <c r="CD4511" s="7"/>
      <c r="CE4511" s="7"/>
      <c r="CF4511" s="7"/>
      <c r="CJ4511" s="7"/>
      <c r="CK4511" s="7"/>
      <c r="CL4511" s="7"/>
    </row>
    <row r="4512" spans="1:90">
      <c r="A4512" s="11"/>
      <c r="B4512" s="373"/>
      <c r="C4512" s="373"/>
      <c r="D4512" s="373"/>
      <c r="E4512" s="13"/>
      <c r="F4512" s="11"/>
      <c r="G4512" s="25"/>
      <c r="H4512" s="31"/>
      <c r="I4512" s="30"/>
      <c r="M4512" s="25"/>
      <c r="N4512" s="31"/>
      <c r="O4512" s="30"/>
      <c r="V4512" s="12"/>
      <c r="W4512" s="12"/>
      <c r="X4512" s="14"/>
      <c r="AB4512" s="25"/>
      <c r="AC4512" s="12"/>
      <c r="AD4512" s="12"/>
      <c r="AK4512" s="12"/>
      <c r="AL4512" s="30"/>
      <c r="AM4512" s="32"/>
      <c r="AQ4512" s="12"/>
      <c r="AR4512" s="12"/>
      <c r="AS4512" s="12"/>
      <c r="AZ4512" s="49"/>
      <c r="BA4512" s="30"/>
      <c r="BB4512" s="12"/>
      <c r="BF4512" s="12"/>
      <c r="BG4512" s="12"/>
      <c r="BH4512" s="12"/>
      <c r="BO4512" s="7"/>
      <c r="BP4512" s="7"/>
      <c r="BQ4512" s="7"/>
      <c r="BU4512" s="7"/>
      <c r="BV4512" s="7"/>
      <c r="BW4512" s="7"/>
      <c r="CD4512" s="7"/>
      <c r="CE4512" s="7"/>
      <c r="CF4512" s="7"/>
      <c r="CJ4512" s="7"/>
      <c r="CK4512" s="7"/>
      <c r="CL4512" s="7"/>
    </row>
    <row r="4513" spans="1:90">
      <c r="A4513" s="11"/>
      <c r="B4513" s="373"/>
      <c r="C4513" s="373"/>
      <c r="D4513" s="373"/>
      <c r="E4513" s="13"/>
      <c r="F4513" s="11"/>
      <c r="G4513" s="25"/>
      <c r="H4513" s="31"/>
      <c r="I4513" s="30"/>
      <c r="M4513" s="25"/>
      <c r="N4513" s="31"/>
      <c r="O4513" s="30"/>
      <c r="V4513" s="12"/>
      <c r="W4513" s="12"/>
      <c r="X4513" s="14"/>
      <c r="AB4513" s="25"/>
      <c r="AC4513" s="12"/>
      <c r="AD4513" s="12"/>
      <c r="AK4513" s="12"/>
      <c r="AL4513" s="30"/>
      <c r="AM4513" s="32"/>
      <c r="AQ4513" s="12"/>
      <c r="AR4513" s="12"/>
      <c r="AS4513" s="12"/>
      <c r="AZ4513" s="49"/>
      <c r="BA4513" s="30"/>
      <c r="BB4513" s="12"/>
      <c r="BF4513" s="12"/>
      <c r="BG4513" s="12"/>
      <c r="BH4513" s="12"/>
      <c r="BO4513" s="7"/>
      <c r="BP4513" s="7"/>
      <c r="BQ4513" s="7"/>
      <c r="BU4513" s="7"/>
      <c r="BV4513" s="7"/>
      <c r="BW4513" s="7"/>
      <c r="CD4513" s="7"/>
      <c r="CE4513" s="7"/>
      <c r="CF4513" s="7"/>
      <c r="CJ4513" s="7"/>
      <c r="CK4513" s="7"/>
      <c r="CL4513" s="7"/>
    </row>
    <row r="4514" spans="1:90">
      <c r="A4514" s="11"/>
      <c r="B4514" s="373"/>
      <c r="C4514" s="373"/>
      <c r="D4514" s="373"/>
      <c r="E4514" s="13"/>
      <c r="F4514" s="11"/>
      <c r="G4514" s="25"/>
      <c r="H4514" s="31"/>
      <c r="I4514" s="30"/>
      <c r="M4514" s="25"/>
      <c r="N4514" s="31"/>
      <c r="O4514" s="30"/>
      <c r="V4514" s="12"/>
      <c r="W4514" s="12"/>
      <c r="X4514" s="14"/>
      <c r="AB4514" s="25"/>
      <c r="AC4514" s="12"/>
      <c r="AD4514" s="12"/>
      <c r="AK4514" s="12"/>
      <c r="AL4514" s="30"/>
      <c r="AM4514" s="32"/>
      <c r="AQ4514" s="12"/>
      <c r="AR4514" s="12"/>
      <c r="AS4514" s="12"/>
      <c r="AZ4514" s="49"/>
      <c r="BA4514" s="30"/>
      <c r="BB4514" s="12"/>
      <c r="BF4514" s="12"/>
      <c r="BG4514" s="12"/>
      <c r="BH4514" s="12"/>
      <c r="BO4514" s="7"/>
      <c r="BP4514" s="7"/>
      <c r="BQ4514" s="7"/>
      <c r="BU4514" s="7"/>
      <c r="BV4514" s="7"/>
      <c r="BW4514" s="7"/>
      <c r="CD4514" s="7"/>
      <c r="CE4514" s="7"/>
      <c r="CF4514" s="7"/>
      <c r="CJ4514" s="7"/>
      <c r="CK4514" s="7"/>
      <c r="CL4514" s="7"/>
    </row>
    <row r="4515" spans="1:90">
      <c r="A4515" s="11"/>
      <c r="B4515" s="373"/>
      <c r="C4515" s="373"/>
      <c r="D4515" s="373"/>
      <c r="E4515" s="13"/>
      <c r="F4515" s="11"/>
      <c r="G4515" s="25"/>
      <c r="H4515" s="31"/>
      <c r="I4515" s="30"/>
      <c r="M4515" s="25"/>
      <c r="N4515" s="31"/>
      <c r="O4515" s="30"/>
      <c r="V4515" s="12"/>
      <c r="W4515" s="12"/>
      <c r="X4515" s="14"/>
      <c r="AB4515" s="25"/>
      <c r="AC4515" s="12"/>
      <c r="AD4515" s="12"/>
      <c r="AK4515" s="12"/>
      <c r="AL4515" s="30"/>
      <c r="AM4515" s="32"/>
      <c r="AQ4515" s="12"/>
      <c r="AR4515" s="12"/>
      <c r="AS4515" s="12"/>
      <c r="AZ4515" s="49"/>
      <c r="BA4515" s="30"/>
      <c r="BB4515" s="12"/>
      <c r="BF4515" s="12"/>
      <c r="BG4515" s="12"/>
      <c r="BH4515" s="12"/>
      <c r="BO4515" s="7"/>
      <c r="BP4515" s="7"/>
      <c r="BQ4515" s="7"/>
      <c r="BU4515" s="7"/>
      <c r="BV4515" s="7"/>
      <c r="BW4515" s="7"/>
      <c r="CD4515" s="7"/>
      <c r="CE4515" s="7"/>
      <c r="CF4515" s="7"/>
      <c r="CJ4515" s="7"/>
      <c r="CK4515" s="7"/>
      <c r="CL4515" s="7"/>
    </row>
    <row r="4516" spans="1:90">
      <c r="A4516" s="11"/>
      <c r="B4516" s="373"/>
      <c r="C4516" s="373"/>
      <c r="D4516" s="373"/>
      <c r="E4516" s="13"/>
      <c r="F4516" s="11"/>
      <c r="G4516" s="25"/>
      <c r="H4516" s="31"/>
      <c r="I4516" s="30"/>
      <c r="M4516" s="25"/>
      <c r="N4516" s="31"/>
      <c r="O4516" s="30"/>
      <c r="V4516" s="12"/>
      <c r="W4516" s="12"/>
      <c r="X4516" s="14"/>
      <c r="AB4516" s="25"/>
      <c r="AC4516" s="12"/>
      <c r="AD4516" s="12"/>
      <c r="AK4516" s="12"/>
      <c r="AL4516" s="30"/>
      <c r="AM4516" s="32"/>
      <c r="AQ4516" s="12"/>
      <c r="AR4516" s="12"/>
      <c r="AS4516" s="12"/>
      <c r="AZ4516" s="49"/>
      <c r="BA4516" s="30"/>
      <c r="BB4516" s="12"/>
      <c r="BF4516" s="12"/>
      <c r="BG4516" s="12"/>
      <c r="BH4516" s="12"/>
      <c r="BO4516" s="7"/>
      <c r="BP4516" s="7"/>
      <c r="BQ4516" s="7"/>
      <c r="BU4516" s="7"/>
      <c r="BV4516" s="7"/>
      <c r="BW4516" s="7"/>
      <c r="CD4516" s="7"/>
      <c r="CE4516" s="7"/>
      <c r="CF4516" s="7"/>
      <c r="CJ4516" s="7"/>
      <c r="CK4516" s="7"/>
      <c r="CL4516" s="7"/>
    </row>
    <row r="4517" spans="1:90">
      <c r="A4517" s="11"/>
      <c r="B4517" s="373"/>
      <c r="C4517" s="373"/>
      <c r="D4517" s="373"/>
      <c r="E4517" s="13"/>
      <c r="F4517" s="11"/>
      <c r="G4517" s="25"/>
      <c r="H4517" s="31"/>
      <c r="I4517" s="30"/>
      <c r="M4517" s="25"/>
      <c r="N4517" s="31"/>
      <c r="O4517" s="30"/>
      <c r="V4517" s="12"/>
      <c r="W4517" s="12"/>
      <c r="X4517" s="14"/>
      <c r="AB4517" s="25"/>
      <c r="AC4517" s="12"/>
      <c r="AD4517" s="12"/>
      <c r="AK4517" s="12"/>
      <c r="AL4517" s="30"/>
      <c r="AM4517" s="32"/>
      <c r="AQ4517" s="12"/>
      <c r="AR4517" s="12"/>
      <c r="AS4517" s="12"/>
      <c r="AZ4517" s="49"/>
      <c r="BA4517" s="30"/>
      <c r="BB4517" s="12"/>
      <c r="BF4517" s="12"/>
      <c r="BG4517" s="12"/>
      <c r="BH4517" s="12"/>
      <c r="BO4517" s="7"/>
      <c r="BP4517" s="7"/>
      <c r="BQ4517" s="7"/>
      <c r="BU4517" s="7"/>
      <c r="BV4517" s="7"/>
      <c r="BW4517" s="7"/>
      <c r="CD4517" s="7"/>
      <c r="CE4517" s="7"/>
      <c r="CF4517" s="7"/>
      <c r="CJ4517" s="7"/>
      <c r="CK4517" s="7"/>
      <c r="CL4517" s="7"/>
    </row>
    <row r="4518" spans="1:90">
      <c r="A4518" s="11"/>
      <c r="B4518" s="373"/>
      <c r="C4518" s="373"/>
      <c r="D4518" s="373"/>
      <c r="E4518" s="13"/>
      <c r="F4518" s="11"/>
      <c r="G4518" s="25"/>
      <c r="H4518" s="31"/>
      <c r="I4518" s="30"/>
      <c r="M4518" s="25"/>
      <c r="N4518" s="31"/>
      <c r="O4518" s="30"/>
      <c r="V4518" s="12"/>
      <c r="W4518" s="12"/>
      <c r="X4518" s="14"/>
      <c r="AB4518" s="25"/>
      <c r="AC4518" s="12"/>
      <c r="AD4518" s="12"/>
      <c r="AK4518" s="12"/>
      <c r="AL4518" s="30"/>
      <c r="AM4518" s="32"/>
      <c r="AQ4518" s="12"/>
      <c r="AR4518" s="12"/>
      <c r="AS4518" s="12"/>
      <c r="AZ4518" s="49"/>
      <c r="BA4518" s="30"/>
      <c r="BB4518" s="12"/>
      <c r="BF4518" s="12"/>
      <c r="BG4518" s="12"/>
      <c r="BH4518" s="12"/>
      <c r="BO4518" s="7"/>
      <c r="BP4518" s="7"/>
      <c r="BQ4518" s="7"/>
      <c r="BU4518" s="7"/>
      <c r="BV4518" s="7"/>
      <c r="BW4518" s="7"/>
      <c r="CD4518" s="7"/>
      <c r="CE4518" s="7"/>
      <c r="CF4518" s="7"/>
      <c r="CJ4518" s="7"/>
      <c r="CK4518" s="7"/>
      <c r="CL4518" s="7"/>
    </row>
    <row r="4519" spans="1:90">
      <c r="A4519" s="11"/>
      <c r="B4519" s="373"/>
      <c r="C4519" s="373"/>
      <c r="D4519" s="373"/>
      <c r="E4519" s="13"/>
      <c r="F4519" s="11"/>
      <c r="G4519" s="25"/>
      <c r="H4519" s="31"/>
      <c r="I4519" s="30"/>
      <c r="M4519" s="25"/>
      <c r="N4519" s="31"/>
      <c r="O4519" s="30"/>
      <c r="V4519" s="12"/>
      <c r="W4519" s="12"/>
      <c r="X4519" s="14"/>
      <c r="AB4519" s="25"/>
      <c r="AC4519" s="12"/>
      <c r="AD4519" s="12"/>
      <c r="AK4519" s="12"/>
      <c r="AL4519" s="30"/>
      <c r="AM4519" s="32"/>
      <c r="AQ4519" s="12"/>
      <c r="AR4519" s="12"/>
      <c r="AS4519" s="12"/>
      <c r="AZ4519" s="49"/>
      <c r="BA4519" s="30"/>
      <c r="BB4519" s="12"/>
      <c r="BF4519" s="12"/>
      <c r="BG4519" s="12"/>
      <c r="BH4519" s="12"/>
      <c r="BO4519" s="7"/>
      <c r="BP4519" s="7"/>
      <c r="BQ4519" s="7"/>
      <c r="BU4519" s="7"/>
      <c r="BV4519" s="7"/>
      <c r="BW4519" s="7"/>
      <c r="CD4519" s="7"/>
      <c r="CE4519" s="7"/>
      <c r="CF4519" s="7"/>
      <c r="CJ4519" s="7"/>
      <c r="CK4519" s="7"/>
      <c r="CL4519" s="7"/>
    </row>
    <row r="4520" spans="1:90">
      <c r="A4520" s="11"/>
      <c r="B4520" s="373"/>
      <c r="C4520" s="373"/>
      <c r="D4520" s="373"/>
      <c r="E4520" s="13"/>
      <c r="F4520" s="11"/>
      <c r="G4520" s="25"/>
      <c r="H4520" s="31"/>
      <c r="I4520" s="30"/>
      <c r="M4520" s="25"/>
      <c r="N4520" s="31"/>
      <c r="O4520" s="30"/>
      <c r="V4520" s="12"/>
      <c r="W4520" s="12"/>
      <c r="X4520" s="14"/>
      <c r="AB4520" s="25"/>
      <c r="AC4520" s="12"/>
      <c r="AD4520" s="12"/>
      <c r="AK4520" s="12"/>
      <c r="AL4520" s="30"/>
      <c r="AM4520" s="32"/>
      <c r="AQ4520" s="12"/>
      <c r="AR4520" s="12"/>
      <c r="AS4520" s="12"/>
      <c r="AZ4520" s="49"/>
      <c r="BA4520" s="30"/>
      <c r="BB4520" s="12"/>
      <c r="BF4520" s="12"/>
      <c r="BG4520" s="12"/>
      <c r="BH4520" s="12"/>
      <c r="BO4520" s="7"/>
      <c r="BP4520" s="7"/>
      <c r="BQ4520" s="7"/>
      <c r="BU4520" s="7"/>
      <c r="BV4520" s="7"/>
      <c r="BW4520" s="7"/>
      <c r="CD4520" s="7"/>
      <c r="CE4520" s="7"/>
      <c r="CF4520" s="7"/>
      <c r="CJ4520" s="7"/>
      <c r="CK4520" s="7"/>
      <c r="CL4520" s="7"/>
    </row>
    <row r="4521" spans="1:90">
      <c r="A4521" s="11"/>
      <c r="B4521" s="373"/>
      <c r="C4521" s="373"/>
      <c r="D4521" s="373"/>
      <c r="E4521" s="13"/>
      <c r="F4521" s="11"/>
      <c r="G4521" s="25"/>
      <c r="H4521" s="31"/>
      <c r="I4521" s="30"/>
      <c r="M4521" s="25"/>
      <c r="N4521" s="31"/>
      <c r="O4521" s="30"/>
      <c r="V4521" s="12"/>
      <c r="W4521" s="12"/>
      <c r="X4521" s="14"/>
      <c r="AB4521" s="25"/>
      <c r="AC4521" s="12"/>
      <c r="AD4521" s="12"/>
      <c r="AK4521" s="12"/>
      <c r="AL4521" s="30"/>
      <c r="AM4521" s="32"/>
      <c r="AQ4521" s="12"/>
      <c r="AR4521" s="12"/>
      <c r="AS4521" s="12"/>
      <c r="AZ4521" s="49"/>
      <c r="BA4521" s="30"/>
      <c r="BB4521" s="12"/>
      <c r="BF4521" s="12"/>
      <c r="BG4521" s="12"/>
      <c r="BH4521" s="12"/>
      <c r="BO4521" s="7"/>
      <c r="BP4521" s="7"/>
      <c r="BQ4521" s="7"/>
      <c r="BU4521" s="7"/>
      <c r="BV4521" s="7"/>
      <c r="BW4521" s="7"/>
      <c r="CD4521" s="7"/>
      <c r="CE4521" s="7"/>
      <c r="CF4521" s="7"/>
      <c r="CJ4521" s="7"/>
      <c r="CK4521" s="7"/>
      <c r="CL4521" s="7"/>
    </row>
    <row r="4522" spans="1:90">
      <c r="A4522" s="11"/>
      <c r="B4522" s="373"/>
      <c r="C4522" s="373"/>
      <c r="D4522" s="373"/>
      <c r="E4522" s="13"/>
      <c r="F4522" s="11"/>
      <c r="G4522" s="25"/>
      <c r="H4522" s="31"/>
      <c r="I4522" s="30"/>
      <c r="M4522" s="25"/>
      <c r="N4522" s="31"/>
      <c r="O4522" s="30"/>
      <c r="V4522" s="12"/>
      <c r="W4522" s="12"/>
      <c r="X4522" s="14"/>
      <c r="AB4522" s="25"/>
      <c r="AC4522" s="12"/>
      <c r="AD4522" s="12"/>
      <c r="AK4522" s="12"/>
      <c r="AL4522" s="30"/>
      <c r="AM4522" s="32"/>
      <c r="AQ4522" s="12"/>
      <c r="AR4522" s="12"/>
      <c r="AS4522" s="12"/>
      <c r="AZ4522" s="49"/>
      <c r="BA4522" s="30"/>
      <c r="BB4522" s="12"/>
      <c r="BF4522" s="12"/>
      <c r="BG4522" s="12"/>
      <c r="BH4522" s="12"/>
      <c r="BO4522" s="7"/>
      <c r="BP4522" s="7"/>
      <c r="BQ4522" s="7"/>
      <c r="BU4522" s="7"/>
      <c r="BV4522" s="7"/>
      <c r="BW4522" s="7"/>
      <c r="CD4522" s="7"/>
      <c r="CE4522" s="7"/>
      <c r="CF4522" s="7"/>
      <c r="CJ4522" s="7"/>
      <c r="CK4522" s="7"/>
      <c r="CL4522" s="7"/>
    </row>
    <row r="4523" spans="1:90">
      <c r="A4523" s="11"/>
      <c r="B4523" s="373"/>
      <c r="C4523" s="373"/>
      <c r="D4523" s="373"/>
      <c r="E4523" s="13"/>
      <c r="F4523" s="11"/>
      <c r="G4523" s="25"/>
      <c r="H4523" s="31"/>
      <c r="I4523" s="30"/>
      <c r="M4523" s="25"/>
      <c r="N4523" s="31"/>
      <c r="O4523" s="30"/>
      <c r="V4523" s="12"/>
      <c r="W4523" s="12"/>
      <c r="X4523" s="14"/>
      <c r="AB4523" s="25"/>
      <c r="AC4523" s="12"/>
      <c r="AD4523" s="12"/>
      <c r="AK4523" s="12"/>
      <c r="AL4523" s="30"/>
      <c r="AM4523" s="32"/>
      <c r="AQ4523" s="12"/>
      <c r="AR4523" s="12"/>
      <c r="AS4523" s="12"/>
      <c r="AZ4523" s="49"/>
      <c r="BA4523" s="30"/>
      <c r="BB4523" s="12"/>
      <c r="BF4523" s="12"/>
      <c r="BG4523" s="12"/>
      <c r="BH4523" s="12"/>
      <c r="BO4523" s="7"/>
      <c r="BP4523" s="7"/>
      <c r="BQ4523" s="7"/>
      <c r="BU4523" s="7"/>
      <c r="BV4523" s="7"/>
      <c r="BW4523" s="7"/>
      <c r="CD4523" s="7"/>
      <c r="CE4523" s="7"/>
      <c r="CF4523" s="7"/>
      <c r="CJ4523" s="7"/>
      <c r="CK4523" s="7"/>
      <c r="CL4523" s="7"/>
    </row>
    <row r="4524" spans="1:90">
      <c r="A4524" s="11"/>
      <c r="B4524" s="373"/>
      <c r="C4524" s="373"/>
      <c r="D4524" s="373"/>
      <c r="E4524" s="13"/>
      <c r="F4524" s="11"/>
      <c r="G4524" s="25"/>
      <c r="H4524" s="31"/>
      <c r="I4524" s="30"/>
      <c r="M4524" s="25"/>
      <c r="N4524" s="31"/>
      <c r="O4524" s="30"/>
      <c r="V4524" s="12"/>
      <c r="W4524" s="12"/>
      <c r="X4524" s="14"/>
      <c r="AB4524" s="25"/>
      <c r="AC4524" s="12"/>
      <c r="AD4524" s="12"/>
      <c r="AK4524" s="12"/>
      <c r="AL4524" s="30"/>
      <c r="AM4524" s="32"/>
      <c r="AQ4524" s="12"/>
      <c r="AR4524" s="12"/>
      <c r="AS4524" s="12"/>
      <c r="AZ4524" s="49"/>
      <c r="BA4524" s="30"/>
      <c r="BB4524" s="12"/>
      <c r="BF4524" s="12"/>
      <c r="BG4524" s="12"/>
      <c r="BH4524" s="12"/>
      <c r="BO4524" s="7"/>
      <c r="BP4524" s="7"/>
      <c r="BQ4524" s="7"/>
      <c r="BU4524" s="7"/>
      <c r="BV4524" s="7"/>
      <c r="BW4524" s="7"/>
      <c r="CD4524" s="7"/>
      <c r="CE4524" s="7"/>
      <c r="CF4524" s="7"/>
      <c r="CJ4524" s="7"/>
      <c r="CK4524" s="7"/>
      <c r="CL4524" s="7"/>
    </row>
    <row r="4525" spans="1:90">
      <c r="A4525" s="11"/>
      <c r="B4525" s="373"/>
      <c r="C4525" s="373"/>
      <c r="D4525" s="373"/>
      <c r="E4525" s="13"/>
      <c r="F4525" s="11"/>
      <c r="G4525" s="25"/>
      <c r="H4525" s="31"/>
      <c r="I4525" s="30"/>
      <c r="M4525" s="25"/>
      <c r="N4525" s="31"/>
      <c r="O4525" s="30"/>
      <c r="V4525" s="12"/>
      <c r="W4525" s="12"/>
      <c r="X4525" s="14"/>
      <c r="AB4525" s="25"/>
      <c r="AC4525" s="12"/>
      <c r="AD4525" s="12"/>
      <c r="AK4525" s="12"/>
      <c r="AL4525" s="30"/>
      <c r="AM4525" s="32"/>
      <c r="AQ4525" s="12"/>
      <c r="AR4525" s="12"/>
      <c r="AS4525" s="12"/>
      <c r="AZ4525" s="49"/>
      <c r="BA4525" s="30"/>
      <c r="BB4525" s="12"/>
      <c r="BF4525" s="12"/>
      <c r="BG4525" s="12"/>
      <c r="BH4525" s="12"/>
      <c r="BO4525" s="7"/>
      <c r="BP4525" s="7"/>
      <c r="BQ4525" s="7"/>
      <c r="BU4525" s="7"/>
      <c r="BV4525" s="7"/>
      <c r="BW4525" s="7"/>
      <c r="CD4525" s="7"/>
      <c r="CE4525" s="7"/>
      <c r="CF4525" s="7"/>
      <c r="CJ4525" s="7"/>
      <c r="CK4525" s="7"/>
      <c r="CL4525" s="7"/>
    </row>
    <row r="4526" spans="1:90">
      <c r="A4526" s="11"/>
      <c r="B4526" s="373"/>
      <c r="C4526" s="373"/>
      <c r="D4526" s="373"/>
      <c r="E4526" s="13"/>
      <c r="F4526" s="11"/>
      <c r="G4526" s="25"/>
      <c r="H4526" s="31"/>
      <c r="I4526" s="30"/>
      <c r="M4526" s="25"/>
      <c r="N4526" s="31"/>
      <c r="O4526" s="30"/>
      <c r="V4526" s="12"/>
      <c r="W4526" s="12"/>
      <c r="X4526" s="14"/>
      <c r="AB4526" s="25"/>
      <c r="AC4526" s="12"/>
      <c r="AD4526" s="12"/>
      <c r="AK4526" s="12"/>
      <c r="AL4526" s="30"/>
      <c r="AM4526" s="32"/>
      <c r="AQ4526" s="12"/>
      <c r="AR4526" s="12"/>
      <c r="AS4526" s="12"/>
      <c r="AZ4526" s="49"/>
      <c r="BA4526" s="30"/>
      <c r="BB4526" s="12"/>
      <c r="BF4526" s="12"/>
      <c r="BG4526" s="12"/>
      <c r="BH4526" s="12"/>
      <c r="BO4526" s="7"/>
      <c r="BP4526" s="7"/>
      <c r="BQ4526" s="7"/>
      <c r="BU4526" s="7"/>
      <c r="BV4526" s="7"/>
      <c r="BW4526" s="7"/>
      <c r="CD4526" s="7"/>
      <c r="CE4526" s="7"/>
      <c r="CF4526" s="7"/>
      <c r="CJ4526" s="7"/>
      <c r="CK4526" s="7"/>
      <c r="CL4526" s="7"/>
    </row>
    <row r="4527" spans="1:90">
      <c r="A4527" s="11"/>
      <c r="B4527" s="373"/>
      <c r="C4527" s="373"/>
      <c r="D4527" s="373"/>
      <c r="E4527" s="13"/>
      <c r="F4527" s="11"/>
      <c r="G4527" s="25"/>
      <c r="H4527" s="31"/>
      <c r="I4527" s="30"/>
      <c r="M4527" s="25"/>
      <c r="N4527" s="31"/>
      <c r="O4527" s="30"/>
      <c r="V4527" s="12"/>
      <c r="W4527" s="12"/>
      <c r="X4527" s="14"/>
      <c r="AB4527" s="25"/>
      <c r="AC4527" s="12"/>
      <c r="AD4527" s="12"/>
      <c r="AK4527" s="12"/>
      <c r="AL4527" s="30"/>
      <c r="AM4527" s="32"/>
      <c r="AQ4527" s="12"/>
      <c r="AR4527" s="12"/>
      <c r="AS4527" s="12"/>
      <c r="AZ4527" s="49"/>
      <c r="BA4527" s="30"/>
      <c r="BB4527" s="12"/>
      <c r="BF4527" s="12"/>
      <c r="BG4527" s="12"/>
      <c r="BH4527" s="12"/>
      <c r="BO4527" s="7"/>
      <c r="BP4527" s="7"/>
      <c r="BQ4527" s="7"/>
      <c r="BU4527" s="7"/>
      <c r="BV4527" s="7"/>
      <c r="BW4527" s="7"/>
      <c r="CD4527" s="7"/>
      <c r="CE4527" s="7"/>
      <c r="CF4527" s="7"/>
      <c r="CJ4527" s="7"/>
      <c r="CK4527" s="7"/>
      <c r="CL4527" s="7"/>
    </row>
    <row r="4528" spans="1:90">
      <c r="A4528" s="11"/>
      <c r="B4528" s="373"/>
      <c r="C4528" s="373"/>
      <c r="D4528" s="373"/>
      <c r="E4528" s="13"/>
      <c r="F4528" s="11"/>
      <c r="G4528" s="25"/>
      <c r="H4528" s="31"/>
      <c r="I4528" s="30"/>
      <c r="M4528" s="25"/>
      <c r="N4528" s="31"/>
      <c r="O4528" s="30"/>
      <c r="V4528" s="12"/>
      <c r="W4528" s="12"/>
      <c r="X4528" s="14"/>
      <c r="AB4528" s="25"/>
      <c r="AC4528" s="12"/>
      <c r="AD4528" s="12"/>
      <c r="AK4528" s="12"/>
      <c r="AL4528" s="30"/>
      <c r="AM4528" s="32"/>
      <c r="AQ4528" s="12"/>
      <c r="AR4528" s="12"/>
      <c r="AS4528" s="12"/>
      <c r="AZ4528" s="49"/>
      <c r="BA4528" s="30"/>
      <c r="BB4528" s="12"/>
      <c r="BF4528" s="12"/>
      <c r="BG4528" s="12"/>
      <c r="BH4528" s="12"/>
      <c r="BO4528" s="7"/>
      <c r="BP4528" s="7"/>
      <c r="BQ4528" s="7"/>
      <c r="BU4528" s="7"/>
      <c r="BV4528" s="7"/>
      <c r="BW4528" s="7"/>
      <c r="CD4528" s="7"/>
      <c r="CE4528" s="7"/>
      <c r="CF4528" s="7"/>
      <c r="CJ4528" s="7"/>
      <c r="CK4528" s="7"/>
      <c r="CL4528" s="7"/>
    </row>
    <row r="4529" spans="1:90">
      <c r="A4529" s="11"/>
      <c r="B4529" s="373"/>
      <c r="C4529" s="373"/>
      <c r="D4529" s="373"/>
      <c r="E4529" s="13"/>
      <c r="F4529" s="11"/>
      <c r="G4529" s="25"/>
      <c r="H4529" s="31"/>
      <c r="I4529" s="30"/>
      <c r="M4529" s="25"/>
      <c r="N4529" s="31"/>
      <c r="O4529" s="30"/>
      <c r="V4529" s="12"/>
      <c r="W4529" s="12"/>
      <c r="X4529" s="14"/>
      <c r="AB4529" s="25"/>
      <c r="AC4529" s="12"/>
      <c r="AD4529" s="12"/>
      <c r="AK4529" s="12"/>
      <c r="AL4529" s="30"/>
      <c r="AM4529" s="32"/>
      <c r="AQ4529" s="12"/>
      <c r="AR4529" s="12"/>
      <c r="AS4529" s="12"/>
      <c r="AZ4529" s="49"/>
      <c r="BA4529" s="30"/>
      <c r="BB4529" s="12"/>
      <c r="BF4529" s="12"/>
      <c r="BG4529" s="12"/>
      <c r="BH4529" s="12"/>
      <c r="BO4529" s="7"/>
      <c r="BP4529" s="7"/>
      <c r="BQ4529" s="7"/>
      <c r="BU4529" s="7"/>
      <c r="BV4529" s="7"/>
      <c r="BW4529" s="7"/>
      <c r="CD4529" s="7"/>
      <c r="CE4529" s="7"/>
      <c r="CF4529" s="7"/>
      <c r="CJ4529" s="7"/>
      <c r="CK4529" s="7"/>
      <c r="CL4529" s="7"/>
    </row>
    <row r="4530" spans="1:90">
      <c r="A4530" s="11"/>
      <c r="B4530" s="373"/>
      <c r="C4530" s="373"/>
      <c r="D4530" s="373"/>
      <c r="E4530" s="13"/>
      <c r="F4530" s="11"/>
      <c r="G4530" s="25"/>
      <c r="H4530" s="31"/>
      <c r="I4530" s="30"/>
      <c r="M4530" s="25"/>
      <c r="N4530" s="31"/>
      <c r="O4530" s="30"/>
      <c r="V4530" s="12"/>
      <c r="W4530" s="12"/>
      <c r="X4530" s="14"/>
      <c r="AB4530" s="25"/>
      <c r="AC4530" s="12"/>
      <c r="AD4530" s="12"/>
      <c r="AK4530" s="12"/>
      <c r="AL4530" s="30"/>
      <c r="AM4530" s="32"/>
      <c r="AQ4530" s="12"/>
      <c r="AR4530" s="12"/>
      <c r="AS4530" s="12"/>
      <c r="AZ4530" s="49"/>
      <c r="BA4530" s="30"/>
      <c r="BB4530" s="12"/>
      <c r="BF4530" s="12"/>
      <c r="BG4530" s="12"/>
      <c r="BH4530" s="12"/>
      <c r="BO4530" s="7"/>
      <c r="BP4530" s="7"/>
      <c r="BQ4530" s="7"/>
      <c r="BU4530" s="7"/>
      <c r="BV4530" s="7"/>
      <c r="BW4530" s="7"/>
      <c r="CD4530" s="7"/>
      <c r="CE4530" s="7"/>
      <c r="CF4530" s="7"/>
      <c r="CJ4530" s="7"/>
      <c r="CK4530" s="7"/>
      <c r="CL4530" s="7"/>
    </row>
    <row r="4531" spans="1:90">
      <c r="A4531" s="11"/>
      <c r="B4531" s="373"/>
      <c r="C4531" s="373"/>
      <c r="D4531" s="373"/>
      <c r="E4531" s="13"/>
      <c r="F4531" s="11"/>
      <c r="G4531" s="25"/>
      <c r="H4531" s="31"/>
      <c r="I4531" s="30"/>
      <c r="M4531" s="25"/>
      <c r="N4531" s="31"/>
      <c r="O4531" s="30"/>
      <c r="V4531" s="12"/>
      <c r="W4531" s="12"/>
      <c r="X4531" s="14"/>
      <c r="AB4531" s="25"/>
      <c r="AC4531" s="12"/>
      <c r="AD4531" s="12"/>
      <c r="AK4531" s="12"/>
      <c r="AL4531" s="30"/>
      <c r="AM4531" s="32"/>
      <c r="AQ4531" s="12"/>
      <c r="AR4531" s="12"/>
      <c r="AS4531" s="12"/>
      <c r="AZ4531" s="49"/>
      <c r="BA4531" s="30"/>
      <c r="BB4531" s="12"/>
      <c r="BF4531" s="12"/>
      <c r="BG4531" s="12"/>
      <c r="BH4531" s="12"/>
      <c r="BO4531" s="7"/>
      <c r="BP4531" s="7"/>
      <c r="BQ4531" s="7"/>
      <c r="BU4531" s="7"/>
      <c r="BV4531" s="7"/>
      <c r="BW4531" s="7"/>
      <c r="CD4531" s="7"/>
      <c r="CE4531" s="7"/>
      <c r="CF4531" s="7"/>
      <c r="CJ4531" s="7"/>
      <c r="CK4531" s="7"/>
      <c r="CL4531" s="7"/>
    </row>
    <row r="4532" spans="1:90">
      <c r="A4532" s="11"/>
      <c r="B4532" s="373"/>
      <c r="C4532" s="373"/>
      <c r="D4532" s="373"/>
      <c r="E4532" s="13"/>
      <c r="F4532" s="11"/>
      <c r="G4532" s="25"/>
      <c r="H4532" s="31"/>
      <c r="I4532" s="30"/>
      <c r="M4532" s="25"/>
      <c r="N4532" s="31"/>
      <c r="O4532" s="30"/>
      <c r="V4532" s="12"/>
      <c r="W4532" s="12"/>
      <c r="X4532" s="14"/>
      <c r="AB4532" s="25"/>
      <c r="AC4532" s="12"/>
      <c r="AD4532" s="12"/>
      <c r="AK4532" s="12"/>
      <c r="AL4532" s="30"/>
      <c r="AM4532" s="32"/>
      <c r="AQ4532" s="12"/>
      <c r="AR4532" s="12"/>
      <c r="AS4532" s="12"/>
      <c r="AZ4532" s="49"/>
      <c r="BA4532" s="30"/>
      <c r="BB4532" s="12"/>
      <c r="BF4532" s="12"/>
      <c r="BG4532" s="12"/>
      <c r="BH4532" s="12"/>
      <c r="BO4532" s="7"/>
      <c r="BP4532" s="7"/>
      <c r="BQ4532" s="7"/>
      <c r="BU4532" s="7"/>
      <c r="BV4532" s="7"/>
      <c r="BW4532" s="7"/>
      <c r="CD4532" s="7"/>
      <c r="CE4532" s="7"/>
      <c r="CF4532" s="7"/>
      <c r="CJ4532" s="7"/>
      <c r="CK4532" s="7"/>
      <c r="CL4532" s="7"/>
    </row>
    <row r="4533" spans="1:90">
      <c r="A4533" s="11"/>
      <c r="B4533" s="373"/>
      <c r="C4533" s="373"/>
      <c r="D4533" s="373"/>
      <c r="E4533" s="13"/>
      <c r="F4533" s="11"/>
      <c r="G4533" s="25"/>
      <c r="H4533" s="31"/>
      <c r="I4533" s="30"/>
      <c r="M4533" s="25"/>
      <c r="N4533" s="31"/>
      <c r="O4533" s="30"/>
      <c r="V4533" s="12"/>
      <c r="W4533" s="12"/>
      <c r="X4533" s="14"/>
      <c r="AB4533" s="25"/>
      <c r="AC4533" s="12"/>
      <c r="AD4533" s="12"/>
      <c r="AK4533" s="12"/>
      <c r="AL4533" s="30"/>
      <c r="AM4533" s="32"/>
      <c r="AQ4533" s="12"/>
      <c r="AR4533" s="12"/>
      <c r="AS4533" s="12"/>
      <c r="AZ4533" s="49"/>
      <c r="BA4533" s="30"/>
      <c r="BB4533" s="12"/>
      <c r="BF4533" s="12"/>
      <c r="BG4533" s="12"/>
      <c r="BH4533" s="12"/>
      <c r="BO4533" s="7"/>
      <c r="BP4533" s="7"/>
      <c r="BQ4533" s="7"/>
      <c r="BU4533" s="7"/>
      <c r="BV4533" s="7"/>
      <c r="BW4533" s="7"/>
      <c r="CD4533" s="7"/>
      <c r="CE4533" s="7"/>
      <c r="CF4533" s="7"/>
      <c r="CJ4533" s="7"/>
      <c r="CK4533" s="7"/>
      <c r="CL4533" s="7"/>
    </row>
    <row r="4534" spans="1:90">
      <c r="A4534" s="11"/>
      <c r="B4534" s="373"/>
      <c r="C4534" s="373"/>
      <c r="D4534" s="373"/>
      <c r="E4534" s="13"/>
      <c r="F4534" s="11"/>
      <c r="G4534" s="25"/>
      <c r="H4534" s="31"/>
      <c r="I4534" s="30"/>
      <c r="M4534" s="25"/>
      <c r="N4534" s="31"/>
      <c r="O4534" s="30"/>
      <c r="V4534" s="12"/>
      <c r="W4534" s="12"/>
      <c r="X4534" s="14"/>
      <c r="AB4534" s="25"/>
      <c r="AC4534" s="12"/>
      <c r="AD4534" s="12"/>
      <c r="AK4534" s="12"/>
      <c r="AL4534" s="30"/>
      <c r="AM4534" s="32"/>
      <c r="AQ4534" s="12"/>
      <c r="AR4534" s="12"/>
      <c r="AS4534" s="12"/>
      <c r="AZ4534" s="49"/>
      <c r="BA4534" s="30"/>
      <c r="BB4534" s="12"/>
      <c r="BF4534" s="12"/>
      <c r="BG4534" s="12"/>
      <c r="BH4534" s="12"/>
      <c r="BO4534" s="7"/>
      <c r="BP4534" s="7"/>
      <c r="BQ4534" s="7"/>
      <c r="BU4534" s="7"/>
      <c r="BV4534" s="7"/>
      <c r="BW4534" s="7"/>
      <c r="CD4534" s="7"/>
      <c r="CE4534" s="7"/>
      <c r="CF4534" s="7"/>
      <c r="CJ4534" s="7"/>
      <c r="CK4534" s="7"/>
      <c r="CL4534" s="7"/>
    </row>
    <row r="4535" spans="1:90">
      <c r="A4535" s="11"/>
      <c r="B4535" s="373"/>
      <c r="C4535" s="373"/>
      <c r="D4535" s="373"/>
      <c r="E4535" s="13"/>
      <c r="F4535" s="11"/>
      <c r="G4535" s="25"/>
      <c r="H4535" s="31"/>
      <c r="I4535" s="30"/>
      <c r="M4535" s="25"/>
      <c r="N4535" s="31"/>
      <c r="O4535" s="30"/>
      <c r="V4535" s="12"/>
      <c r="W4535" s="12"/>
      <c r="X4535" s="14"/>
      <c r="AB4535" s="25"/>
      <c r="AC4535" s="12"/>
      <c r="AD4535" s="12"/>
      <c r="AK4535" s="12"/>
      <c r="AL4535" s="30"/>
      <c r="AM4535" s="32"/>
      <c r="AQ4535" s="12"/>
      <c r="AR4535" s="12"/>
      <c r="AS4535" s="12"/>
      <c r="AZ4535" s="49"/>
      <c r="BA4535" s="30"/>
      <c r="BB4535" s="12"/>
      <c r="BF4535" s="12"/>
      <c r="BG4535" s="12"/>
      <c r="BH4535" s="12"/>
      <c r="BO4535" s="7"/>
      <c r="BP4535" s="7"/>
      <c r="BQ4535" s="7"/>
      <c r="BU4535" s="7"/>
      <c r="BV4535" s="7"/>
      <c r="BW4535" s="7"/>
      <c r="CD4535" s="7"/>
      <c r="CE4535" s="7"/>
      <c r="CF4535" s="7"/>
      <c r="CJ4535" s="7"/>
      <c r="CK4535" s="7"/>
      <c r="CL4535" s="7"/>
    </row>
    <row r="4536" spans="1:90">
      <c r="A4536" s="11"/>
      <c r="B4536" s="373"/>
      <c r="C4536" s="373"/>
      <c r="D4536" s="373"/>
      <c r="E4536" s="13"/>
      <c r="F4536" s="11"/>
      <c r="G4536" s="25"/>
      <c r="H4536" s="31"/>
      <c r="I4536" s="30"/>
      <c r="M4536" s="25"/>
      <c r="N4536" s="31"/>
      <c r="O4536" s="30"/>
      <c r="V4536" s="12"/>
      <c r="W4536" s="12"/>
      <c r="X4536" s="14"/>
      <c r="AB4536" s="25"/>
      <c r="AC4536" s="12"/>
      <c r="AD4536" s="12"/>
      <c r="AK4536" s="12"/>
      <c r="AL4536" s="30"/>
      <c r="AM4536" s="32"/>
      <c r="AQ4536" s="12"/>
      <c r="AR4536" s="12"/>
      <c r="AS4536" s="12"/>
      <c r="AZ4536" s="49"/>
      <c r="BA4536" s="30"/>
      <c r="BB4536" s="12"/>
      <c r="BF4536" s="12"/>
      <c r="BG4536" s="12"/>
      <c r="BH4536" s="12"/>
      <c r="BO4536" s="7"/>
      <c r="BP4536" s="7"/>
      <c r="BQ4536" s="7"/>
      <c r="BU4536" s="7"/>
      <c r="BV4536" s="7"/>
      <c r="BW4536" s="7"/>
      <c r="CD4536" s="7"/>
      <c r="CE4536" s="7"/>
      <c r="CF4536" s="7"/>
      <c r="CJ4536" s="7"/>
      <c r="CK4536" s="7"/>
      <c r="CL4536" s="7"/>
    </row>
    <row r="4537" spans="1:90">
      <c r="A4537" s="11"/>
      <c r="B4537" s="373"/>
      <c r="C4537" s="373"/>
      <c r="D4537" s="373"/>
      <c r="E4537" s="13"/>
      <c r="F4537" s="11"/>
      <c r="G4537" s="25"/>
      <c r="H4537" s="31"/>
      <c r="I4537" s="30"/>
      <c r="M4537" s="25"/>
      <c r="N4537" s="31"/>
      <c r="O4537" s="30"/>
      <c r="V4537" s="12"/>
      <c r="W4537" s="12"/>
      <c r="X4537" s="14"/>
      <c r="AB4537" s="25"/>
      <c r="AC4537" s="12"/>
      <c r="AD4537" s="12"/>
      <c r="AK4537" s="12"/>
      <c r="AL4537" s="30"/>
      <c r="AM4537" s="32"/>
      <c r="AQ4537" s="12"/>
      <c r="AR4537" s="12"/>
      <c r="AS4537" s="12"/>
      <c r="AZ4537" s="49"/>
      <c r="BA4537" s="30"/>
      <c r="BB4537" s="12"/>
      <c r="BF4537" s="12"/>
      <c r="BG4537" s="12"/>
      <c r="BH4537" s="12"/>
      <c r="BO4537" s="7"/>
      <c r="BP4537" s="7"/>
      <c r="BQ4537" s="7"/>
      <c r="BU4537" s="7"/>
      <c r="BV4537" s="7"/>
      <c r="BW4537" s="7"/>
      <c r="CD4537" s="7"/>
      <c r="CE4537" s="7"/>
      <c r="CF4537" s="7"/>
      <c r="CJ4537" s="7"/>
      <c r="CK4537" s="7"/>
      <c r="CL4537" s="7"/>
    </row>
    <row r="4538" spans="1:90">
      <c r="A4538" s="11"/>
      <c r="B4538" s="373"/>
      <c r="C4538" s="373"/>
      <c r="D4538" s="373"/>
      <c r="E4538" s="13"/>
      <c r="F4538" s="11"/>
      <c r="G4538" s="25"/>
      <c r="H4538" s="31"/>
      <c r="I4538" s="30"/>
      <c r="M4538" s="25"/>
      <c r="N4538" s="31"/>
      <c r="O4538" s="30"/>
      <c r="V4538" s="12"/>
      <c r="W4538" s="12"/>
      <c r="X4538" s="14"/>
      <c r="AB4538" s="25"/>
      <c r="AC4538" s="12"/>
      <c r="AD4538" s="12"/>
      <c r="AK4538" s="12"/>
      <c r="AL4538" s="30"/>
      <c r="AM4538" s="32"/>
      <c r="AQ4538" s="12"/>
      <c r="AR4538" s="12"/>
      <c r="AS4538" s="12"/>
      <c r="AZ4538" s="49"/>
      <c r="BA4538" s="30"/>
      <c r="BB4538" s="12"/>
      <c r="BF4538" s="12"/>
      <c r="BG4538" s="12"/>
      <c r="BH4538" s="12"/>
      <c r="BO4538" s="7"/>
      <c r="BP4538" s="7"/>
      <c r="BQ4538" s="7"/>
      <c r="BU4538" s="7"/>
      <c r="BV4538" s="7"/>
      <c r="BW4538" s="7"/>
      <c r="CD4538" s="7"/>
      <c r="CE4538" s="7"/>
      <c r="CF4538" s="7"/>
      <c r="CJ4538" s="7"/>
      <c r="CK4538" s="7"/>
      <c r="CL4538" s="7"/>
    </row>
    <row r="4539" spans="1:90">
      <c r="A4539" s="11"/>
      <c r="B4539" s="373"/>
      <c r="C4539" s="373"/>
      <c r="D4539" s="373"/>
      <c r="E4539" s="13"/>
      <c r="F4539" s="11"/>
      <c r="G4539" s="25"/>
      <c r="H4539" s="31"/>
      <c r="I4539" s="30"/>
      <c r="M4539" s="25"/>
      <c r="N4539" s="31"/>
      <c r="O4539" s="30"/>
      <c r="V4539" s="12"/>
      <c r="W4539" s="12"/>
      <c r="X4539" s="14"/>
      <c r="AB4539" s="25"/>
      <c r="AC4539" s="12"/>
      <c r="AD4539" s="12"/>
      <c r="AK4539" s="12"/>
      <c r="AL4539" s="30"/>
      <c r="AM4539" s="32"/>
      <c r="AQ4539" s="12"/>
      <c r="AR4539" s="12"/>
      <c r="AS4539" s="12"/>
      <c r="AZ4539" s="49"/>
      <c r="BA4539" s="30"/>
      <c r="BB4539" s="12"/>
      <c r="BF4539" s="12"/>
      <c r="BG4539" s="12"/>
      <c r="BH4539" s="12"/>
      <c r="BO4539" s="7"/>
      <c r="BP4539" s="7"/>
      <c r="BQ4539" s="7"/>
      <c r="BU4539" s="7"/>
      <c r="BV4539" s="7"/>
      <c r="BW4539" s="7"/>
      <c r="CD4539" s="7"/>
      <c r="CE4539" s="7"/>
      <c r="CF4539" s="7"/>
      <c r="CJ4539" s="7"/>
      <c r="CK4539" s="7"/>
      <c r="CL4539" s="7"/>
    </row>
    <row r="4540" spans="1:90">
      <c r="A4540" s="11"/>
      <c r="B4540" s="373"/>
      <c r="C4540" s="373"/>
      <c r="D4540" s="373"/>
      <c r="E4540" s="13"/>
      <c r="F4540" s="11"/>
      <c r="G4540" s="25"/>
      <c r="H4540" s="31"/>
      <c r="I4540" s="30"/>
      <c r="M4540" s="25"/>
      <c r="N4540" s="31"/>
      <c r="O4540" s="30"/>
      <c r="V4540" s="12"/>
      <c r="W4540" s="12"/>
      <c r="X4540" s="14"/>
      <c r="AB4540" s="25"/>
      <c r="AC4540" s="12"/>
      <c r="AD4540" s="12"/>
      <c r="AK4540" s="12"/>
      <c r="AL4540" s="30"/>
      <c r="AM4540" s="32"/>
      <c r="AQ4540" s="12"/>
      <c r="AR4540" s="12"/>
      <c r="AS4540" s="12"/>
      <c r="AZ4540" s="49"/>
      <c r="BA4540" s="30"/>
      <c r="BB4540" s="12"/>
      <c r="BF4540" s="12"/>
      <c r="BG4540" s="12"/>
      <c r="BH4540" s="12"/>
      <c r="BO4540" s="7"/>
      <c r="BP4540" s="7"/>
      <c r="BQ4540" s="7"/>
      <c r="BU4540" s="7"/>
      <c r="BV4540" s="7"/>
      <c r="BW4540" s="7"/>
      <c r="CD4540" s="7"/>
      <c r="CE4540" s="7"/>
      <c r="CF4540" s="7"/>
      <c r="CJ4540" s="7"/>
      <c r="CK4540" s="7"/>
      <c r="CL4540" s="7"/>
    </row>
    <row r="4541" spans="1:90">
      <c r="A4541" s="11"/>
      <c r="B4541" s="373"/>
      <c r="C4541" s="373"/>
      <c r="D4541" s="373"/>
      <c r="E4541" s="13"/>
      <c r="F4541" s="11"/>
      <c r="G4541" s="25"/>
      <c r="H4541" s="31"/>
      <c r="I4541" s="30"/>
      <c r="M4541" s="25"/>
      <c r="N4541" s="31"/>
      <c r="O4541" s="30"/>
      <c r="V4541" s="12"/>
      <c r="W4541" s="12"/>
      <c r="X4541" s="14"/>
      <c r="AB4541" s="25"/>
      <c r="AC4541" s="12"/>
      <c r="AD4541" s="12"/>
      <c r="AK4541" s="12"/>
      <c r="AL4541" s="30"/>
      <c r="AM4541" s="32"/>
      <c r="AQ4541" s="12"/>
      <c r="AR4541" s="12"/>
      <c r="AS4541" s="12"/>
      <c r="AZ4541" s="49"/>
      <c r="BA4541" s="30"/>
      <c r="BB4541" s="12"/>
      <c r="BF4541" s="12"/>
      <c r="BG4541" s="12"/>
      <c r="BH4541" s="12"/>
      <c r="BO4541" s="7"/>
      <c r="BP4541" s="7"/>
      <c r="BQ4541" s="7"/>
      <c r="BU4541" s="7"/>
      <c r="BV4541" s="7"/>
      <c r="BW4541" s="7"/>
      <c r="CD4541" s="7"/>
      <c r="CE4541" s="7"/>
      <c r="CF4541" s="7"/>
      <c r="CJ4541" s="7"/>
      <c r="CK4541" s="7"/>
      <c r="CL4541" s="7"/>
    </row>
    <row r="4542" spans="1:90">
      <c r="A4542" s="11"/>
      <c r="B4542" s="373"/>
      <c r="C4542" s="373"/>
      <c r="D4542" s="373"/>
      <c r="E4542" s="13"/>
      <c r="F4542" s="11"/>
      <c r="G4542" s="25"/>
      <c r="H4542" s="31"/>
      <c r="I4542" s="30"/>
      <c r="M4542" s="25"/>
      <c r="N4542" s="31"/>
      <c r="O4542" s="30"/>
      <c r="V4542" s="12"/>
      <c r="W4542" s="12"/>
      <c r="X4542" s="14"/>
      <c r="AB4542" s="25"/>
      <c r="AC4542" s="12"/>
      <c r="AD4542" s="12"/>
      <c r="AK4542" s="12"/>
      <c r="AL4542" s="30"/>
      <c r="AM4542" s="32"/>
      <c r="AQ4542" s="12"/>
      <c r="AR4542" s="12"/>
      <c r="AS4542" s="12"/>
      <c r="AZ4542" s="49"/>
      <c r="BA4542" s="30"/>
      <c r="BB4542" s="12"/>
      <c r="BF4542" s="12"/>
      <c r="BG4542" s="12"/>
      <c r="BH4542" s="12"/>
      <c r="BO4542" s="7"/>
      <c r="BP4542" s="7"/>
      <c r="BQ4542" s="7"/>
      <c r="BU4542" s="7"/>
      <c r="BV4542" s="7"/>
      <c r="BW4542" s="7"/>
      <c r="CD4542" s="7"/>
      <c r="CE4542" s="7"/>
      <c r="CF4542" s="7"/>
      <c r="CJ4542" s="7"/>
      <c r="CK4542" s="7"/>
      <c r="CL4542" s="7"/>
    </row>
    <row r="4543" spans="1:90">
      <c r="A4543" s="11"/>
      <c r="B4543" s="373"/>
      <c r="C4543" s="373"/>
      <c r="D4543" s="373"/>
      <c r="E4543" s="13"/>
      <c r="F4543" s="11"/>
      <c r="G4543" s="25"/>
      <c r="H4543" s="31"/>
      <c r="I4543" s="30"/>
      <c r="M4543" s="25"/>
      <c r="N4543" s="31"/>
      <c r="O4543" s="30"/>
      <c r="V4543" s="12"/>
      <c r="W4543" s="12"/>
      <c r="X4543" s="14"/>
      <c r="AB4543" s="25"/>
      <c r="AC4543" s="12"/>
      <c r="AD4543" s="12"/>
      <c r="AK4543" s="12"/>
      <c r="AL4543" s="30"/>
      <c r="AM4543" s="32"/>
      <c r="AQ4543" s="12"/>
      <c r="AR4543" s="12"/>
      <c r="AS4543" s="12"/>
      <c r="AZ4543" s="49"/>
      <c r="BA4543" s="30"/>
      <c r="BB4543" s="12"/>
      <c r="BF4543" s="12"/>
      <c r="BG4543" s="12"/>
      <c r="BH4543" s="12"/>
      <c r="BO4543" s="7"/>
      <c r="BP4543" s="7"/>
      <c r="BQ4543" s="7"/>
      <c r="BU4543" s="7"/>
      <c r="BV4543" s="7"/>
      <c r="BW4543" s="7"/>
      <c r="CD4543" s="7"/>
      <c r="CE4543" s="7"/>
      <c r="CF4543" s="7"/>
      <c r="CJ4543" s="7"/>
      <c r="CK4543" s="7"/>
      <c r="CL4543" s="7"/>
    </row>
    <row r="4544" spans="1:90">
      <c r="A4544" s="11"/>
      <c r="B4544" s="373"/>
      <c r="C4544" s="373"/>
      <c r="D4544" s="373"/>
      <c r="E4544" s="13"/>
      <c r="F4544" s="11"/>
      <c r="G4544" s="25"/>
      <c r="H4544" s="31"/>
      <c r="I4544" s="30"/>
      <c r="M4544" s="25"/>
      <c r="N4544" s="31"/>
      <c r="O4544" s="30"/>
      <c r="V4544" s="12"/>
      <c r="W4544" s="12"/>
      <c r="X4544" s="14"/>
      <c r="AB4544" s="25"/>
      <c r="AC4544" s="12"/>
      <c r="AD4544" s="12"/>
      <c r="AK4544" s="12"/>
      <c r="AL4544" s="30"/>
      <c r="AM4544" s="32"/>
      <c r="AQ4544" s="12"/>
      <c r="AR4544" s="12"/>
      <c r="AS4544" s="12"/>
      <c r="AZ4544" s="49"/>
      <c r="BA4544" s="30"/>
      <c r="BB4544" s="12"/>
      <c r="BF4544" s="12"/>
      <c r="BG4544" s="12"/>
      <c r="BH4544" s="12"/>
      <c r="BO4544" s="7"/>
      <c r="BP4544" s="7"/>
      <c r="BQ4544" s="7"/>
      <c r="BU4544" s="7"/>
      <c r="BV4544" s="7"/>
      <c r="BW4544" s="7"/>
      <c r="CD4544" s="7"/>
      <c r="CE4544" s="7"/>
      <c r="CF4544" s="7"/>
      <c r="CJ4544" s="7"/>
      <c r="CK4544" s="7"/>
      <c r="CL4544" s="7"/>
    </row>
    <row r="4545" spans="1:90">
      <c r="A4545" s="11"/>
      <c r="B4545" s="373"/>
      <c r="C4545" s="373"/>
      <c r="D4545" s="373"/>
      <c r="E4545" s="13"/>
      <c r="F4545" s="11"/>
      <c r="G4545" s="25"/>
      <c r="H4545" s="31"/>
      <c r="I4545" s="30"/>
      <c r="M4545" s="25"/>
      <c r="N4545" s="31"/>
      <c r="O4545" s="30"/>
      <c r="V4545" s="12"/>
      <c r="W4545" s="12"/>
      <c r="X4545" s="14"/>
      <c r="AB4545" s="25"/>
      <c r="AC4545" s="12"/>
      <c r="AD4545" s="12"/>
      <c r="AK4545" s="12"/>
      <c r="AL4545" s="30"/>
      <c r="AM4545" s="32"/>
      <c r="AQ4545" s="12"/>
      <c r="AR4545" s="12"/>
      <c r="AS4545" s="12"/>
      <c r="AZ4545" s="49"/>
      <c r="BA4545" s="30"/>
      <c r="BB4545" s="12"/>
      <c r="BF4545" s="12"/>
      <c r="BG4545" s="12"/>
      <c r="BH4545" s="12"/>
      <c r="BO4545" s="7"/>
      <c r="BP4545" s="7"/>
      <c r="BQ4545" s="7"/>
      <c r="BU4545" s="7"/>
      <c r="BV4545" s="7"/>
      <c r="BW4545" s="7"/>
      <c r="CD4545" s="7"/>
      <c r="CE4545" s="7"/>
      <c r="CF4545" s="7"/>
      <c r="CJ4545" s="7"/>
      <c r="CK4545" s="7"/>
      <c r="CL4545" s="7"/>
    </row>
    <row r="4546" spans="1:90">
      <c r="A4546" s="11"/>
      <c r="B4546" s="373"/>
      <c r="C4546" s="373"/>
      <c r="D4546" s="373"/>
      <c r="E4546" s="13"/>
      <c r="F4546" s="11"/>
      <c r="G4546" s="25"/>
      <c r="H4546" s="31"/>
      <c r="I4546" s="30"/>
      <c r="M4546" s="25"/>
      <c r="N4546" s="31"/>
      <c r="O4546" s="30"/>
      <c r="V4546" s="12"/>
      <c r="W4546" s="12"/>
      <c r="X4546" s="14"/>
      <c r="AB4546" s="25"/>
      <c r="AC4546" s="12"/>
      <c r="AD4546" s="12"/>
      <c r="AK4546" s="12"/>
      <c r="AL4546" s="30"/>
      <c r="AM4546" s="32"/>
      <c r="AQ4546" s="12"/>
      <c r="AR4546" s="12"/>
      <c r="AS4546" s="12"/>
      <c r="AZ4546" s="49"/>
      <c r="BA4546" s="30"/>
      <c r="BB4546" s="12"/>
      <c r="BF4546" s="12"/>
      <c r="BG4546" s="12"/>
      <c r="BH4546" s="12"/>
      <c r="BO4546" s="7"/>
      <c r="BP4546" s="7"/>
      <c r="BQ4546" s="7"/>
      <c r="BU4546" s="7"/>
      <c r="BV4546" s="7"/>
      <c r="BW4546" s="7"/>
      <c r="CD4546" s="7"/>
      <c r="CE4546" s="7"/>
      <c r="CF4546" s="7"/>
      <c r="CJ4546" s="7"/>
      <c r="CK4546" s="7"/>
      <c r="CL4546" s="7"/>
    </row>
    <row r="4547" spans="1:90">
      <c r="A4547" s="11"/>
      <c r="B4547" s="373"/>
      <c r="C4547" s="373"/>
      <c r="D4547" s="373"/>
      <c r="E4547" s="13"/>
      <c r="F4547" s="11"/>
      <c r="G4547" s="25"/>
      <c r="H4547" s="31"/>
      <c r="I4547" s="30"/>
      <c r="M4547" s="25"/>
      <c r="N4547" s="31"/>
      <c r="O4547" s="30"/>
      <c r="V4547" s="12"/>
      <c r="W4547" s="12"/>
      <c r="X4547" s="14"/>
      <c r="AB4547" s="25"/>
      <c r="AC4547" s="12"/>
      <c r="AD4547" s="12"/>
      <c r="AK4547" s="12"/>
      <c r="AL4547" s="30"/>
      <c r="AM4547" s="32"/>
      <c r="AQ4547" s="12"/>
      <c r="AR4547" s="12"/>
      <c r="AS4547" s="12"/>
      <c r="AZ4547" s="49"/>
      <c r="BA4547" s="30"/>
      <c r="BB4547" s="12"/>
      <c r="BF4547" s="12"/>
      <c r="BG4547" s="12"/>
      <c r="BH4547" s="12"/>
      <c r="BO4547" s="7"/>
      <c r="BP4547" s="7"/>
      <c r="BQ4547" s="7"/>
      <c r="BU4547" s="7"/>
      <c r="BV4547" s="7"/>
      <c r="BW4547" s="7"/>
      <c r="CD4547" s="7"/>
      <c r="CE4547" s="7"/>
      <c r="CF4547" s="7"/>
      <c r="CJ4547" s="7"/>
      <c r="CK4547" s="7"/>
      <c r="CL4547" s="7"/>
    </row>
    <row r="4548" spans="1:90">
      <c r="A4548" s="11"/>
      <c r="B4548" s="373"/>
      <c r="C4548" s="373"/>
      <c r="D4548" s="373"/>
      <c r="E4548" s="13"/>
      <c r="F4548" s="11"/>
      <c r="G4548" s="25"/>
      <c r="H4548" s="31"/>
      <c r="I4548" s="30"/>
      <c r="M4548" s="25"/>
      <c r="N4548" s="31"/>
      <c r="O4548" s="30"/>
      <c r="V4548" s="12"/>
      <c r="W4548" s="12"/>
      <c r="X4548" s="14"/>
      <c r="AB4548" s="25"/>
      <c r="AC4548" s="12"/>
      <c r="AD4548" s="12"/>
      <c r="AK4548" s="12"/>
      <c r="AL4548" s="30"/>
      <c r="AM4548" s="32"/>
      <c r="AQ4548" s="12"/>
      <c r="AR4548" s="12"/>
      <c r="AS4548" s="12"/>
      <c r="AZ4548" s="49"/>
      <c r="BA4548" s="30"/>
      <c r="BB4548" s="12"/>
      <c r="BF4548" s="12"/>
      <c r="BG4548" s="12"/>
      <c r="BH4548" s="12"/>
      <c r="BO4548" s="7"/>
      <c r="BP4548" s="7"/>
      <c r="BQ4548" s="7"/>
      <c r="BU4548" s="7"/>
      <c r="BV4548" s="7"/>
      <c r="BW4548" s="7"/>
      <c r="CD4548" s="7"/>
      <c r="CE4548" s="7"/>
      <c r="CF4548" s="7"/>
      <c r="CJ4548" s="7"/>
      <c r="CK4548" s="7"/>
      <c r="CL4548" s="7"/>
    </row>
    <row r="4549" spans="1:90">
      <c r="A4549" s="11"/>
      <c r="B4549" s="373"/>
      <c r="C4549" s="373"/>
      <c r="D4549" s="373"/>
      <c r="E4549" s="13"/>
      <c r="F4549" s="11"/>
      <c r="G4549" s="25"/>
      <c r="H4549" s="31"/>
      <c r="I4549" s="30"/>
      <c r="M4549" s="25"/>
      <c r="N4549" s="31"/>
      <c r="O4549" s="30"/>
      <c r="V4549" s="12"/>
      <c r="W4549" s="12"/>
      <c r="X4549" s="14"/>
      <c r="AB4549" s="25"/>
      <c r="AC4549" s="12"/>
      <c r="AD4549" s="12"/>
      <c r="AK4549" s="12"/>
      <c r="AL4549" s="30"/>
      <c r="AM4549" s="32"/>
      <c r="AQ4549" s="12"/>
      <c r="AR4549" s="12"/>
      <c r="AS4549" s="12"/>
      <c r="AZ4549" s="49"/>
      <c r="BA4549" s="30"/>
      <c r="BB4549" s="12"/>
      <c r="BF4549" s="12"/>
      <c r="BG4549" s="12"/>
      <c r="BH4549" s="12"/>
      <c r="BO4549" s="7"/>
      <c r="BP4549" s="7"/>
      <c r="BQ4549" s="7"/>
      <c r="BU4549" s="7"/>
      <c r="BV4549" s="7"/>
      <c r="BW4549" s="7"/>
      <c r="CD4549" s="7"/>
      <c r="CE4549" s="7"/>
      <c r="CF4549" s="7"/>
      <c r="CJ4549" s="7"/>
      <c r="CK4549" s="7"/>
      <c r="CL4549" s="7"/>
    </row>
    <row r="4550" spans="1:90">
      <c r="A4550" s="11"/>
      <c r="B4550" s="373"/>
      <c r="C4550" s="373"/>
      <c r="D4550" s="373"/>
      <c r="E4550" s="13"/>
      <c r="F4550" s="11"/>
      <c r="G4550" s="25"/>
      <c r="H4550" s="31"/>
      <c r="I4550" s="30"/>
      <c r="M4550" s="25"/>
      <c r="N4550" s="31"/>
      <c r="O4550" s="30"/>
      <c r="V4550" s="12"/>
      <c r="W4550" s="12"/>
      <c r="X4550" s="14"/>
      <c r="AB4550" s="25"/>
      <c r="AC4550" s="12"/>
      <c r="AD4550" s="12"/>
      <c r="AK4550" s="12"/>
      <c r="AL4550" s="30"/>
      <c r="AM4550" s="32"/>
      <c r="AQ4550" s="12"/>
      <c r="AR4550" s="12"/>
      <c r="AS4550" s="12"/>
      <c r="AZ4550" s="49"/>
      <c r="BA4550" s="30"/>
      <c r="BB4550" s="12"/>
      <c r="BF4550" s="12"/>
      <c r="BG4550" s="12"/>
      <c r="BH4550" s="12"/>
      <c r="BO4550" s="7"/>
      <c r="BP4550" s="7"/>
      <c r="BQ4550" s="7"/>
      <c r="BU4550" s="7"/>
      <c r="BV4550" s="7"/>
      <c r="BW4550" s="7"/>
      <c r="CD4550" s="7"/>
      <c r="CE4550" s="7"/>
      <c r="CF4550" s="7"/>
      <c r="CJ4550" s="7"/>
      <c r="CK4550" s="7"/>
      <c r="CL4550" s="7"/>
    </row>
    <row r="4551" spans="1:90">
      <c r="A4551" s="11"/>
      <c r="B4551" s="373"/>
      <c r="C4551" s="373"/>
      <c r="D4551" s="373"/>
      <c r="E4551" s="13"/>
      <c r="F4551" s="11"/>
      <c r="G4551" s="25"/>
      <c r="H4551" s="31"/>
      <c r="I4551" s="30"/>
      <c r="M4551" s="25"/>
      <c r="N4551" s="31"/>
      <c r="O4551" s="30"/>
      <c r="V4551" s="12"/>
      <c r="W4551" s="12"/>
      <c r="X4551" s="14"/>
      <c r="AB4551" s="25"/>
      <c r="AC4551" s="12"/>
      <c r="AD4551" s="12"/>
      <c r="AK4551" s="12"/>
      <c r="AL4551" s="30"/>
      <c r="AM4551" s="32"/>
      <c r="AQ4551" s="12"/>
      <c r="AR4551" s="12"/>
      <c r="AS4551" s="12"/>
      <c r="AZ4551" s="49"/>
      <c r="BA4551" s="30"/>
      <c r="BB4551" s="12"/>
      <c r="BF4551" s="12"/>
      <c r="BG4551" s="12"/>
      <c r="BH4551" s="12"/>
      <c r="BO4551" s="7"/>
      <c r="BP4551" s="7"/>
      <c r="BQ4551" s="7"/>
      <c r="BU4551" s="7"/>
      <c r="BV4551" s="7"/>
      <c r="BW4551" s="7"/>
      <c r="CD4551" s="7"/>
      <c r="CE4551" s="7"/>
      <c r="CF4551" s="7"/>
      <c r="CJ4551" s="7"/>
      <c r="CK4551" s="7"/>
      <c r="CL4551" s="7"/>
    </row>
    <row r="4552" spans="1:90">
      <c r="A4552" s="11"/>
      <c r="B4552" s="373"/>
      <c r="C4552" s="373"/>
      <c r="D4552" s="373"/>
      <c r="E4552" s="13"/>
      <c r="F4552" s="11"/>
      <c r="G4552" s="25"/>
      <c r="H4552" s="31"/>
      <c r="I4552" s="30"/>
      <c r="M4552" s="25"/>
      <c r="N4552" s="31"/>
      <c r="O4552" s="30"/>
      <c r="V4552" s="12"/>
      <c r="W4552" s="12"/>
      <c r="X4552" s="14"/>
      <c r="AB4552" s="25"/>
      <c r="AC4552" s="12"/>
      <c r="AD4552" s="12"/>
      <c r="AK4552" s="12"/>
      <c r="AL4552" s="30"/>
      <c r="AM4552" s="32"/>
      <c r="AQ4552" s="12"/>
      <c r="AR4552" s="12"/>
      <c r="AS4552" s="12"/>
      <c r="AZ4552" s="49"/>
      <c r="BA4552" s="30"/>
      <c r="BB4552" s="12"/>
      <c r="BF4552" s="12"/>
      <c r="BG4552" s="12"/>
      <c r="BH4552" s="12"/>
      <c r="BO4552" s="7"/>
      <c r="BP4552" s="7"/>
      <c r="BQ4552" s="7"/>
      <c r="BU4552" s="7"/>
      <c r="BV4552" s="7"/>
      <c r="BW4552" s="7"/>
      <c r="CD4552" s="7"/>
      <c r="CE4552" s="7"/>
      <c r="CF4552" s="7"/>
      <c r="CJ4552" s="7"/>
      <c r="CK4552" s="7"/>
      <c r="CL4552" s="7"/>
    </row>
    <row r="4553" spans="1:90">
      <c r="A4553" s="11"/>
      <c r="B4553" s="373"/>
      <c r="C4553" s="373"/>
      <c r="D4553" s="373"/>
      <c r="E4553" s="13"/>
      <c r="F4553" s="11"/>
      <c r="G4553" s="25"/>
      <c r="H4553" s="31"/>
      <c r="I4553" s="30"/>
      <c r="M4553" s="25"/>
      <c r="N4553" s="31"/>
      <c r="O4553" s="30"/>
      <c r="V4553" s="12"/>
      <c r="W4553" s="12"/>
      <c r="X4553" s="14"/>
      <c r="AB4553" s="25"/>
      <c r="AC4553" s="12"/>
      <c r="AD4553" s="12"/>
      <c r="AK4553" s="12"/>
      <c r="AL4553" s="30"/>
      <c r="AM4553" s="32"/>
      <c r="AQ4553" s="12"/>
      <c r="AR4553" s="12"/>
      <c r="AS4553" s="12"/>
      <c r="AZ4553" s="49"/>
      <c r="BA4553" s="30"/>
      <c r="BB4553" s="12"/>
      <c r="BF4553" s="12"/>
      <c r="BG4553" s="12"/>
      <c r="BH4553" s="12"/>
      <c r="BO4553" s="7"/>
      <c r="BP4553" s="7"/>
      <c r="BQ4553" s="7"/>
      <c r="BU4553" s="7"/>
      <c r="BV4553" s="7"/>
      <c r="BW4553" s="7"/>
      <c r="CD4553" s="7"/>
      <c r="CE4553" s="7"/>
      <c r="CF4553" s="7"/>
      <c r="CJ4553" s="7"/>
      <c r="CK4553" s="7"/>
      <c r="CL4553" s="7"/>
    </row>
    <row r="4554" spans="1:90">
      <c r="A4554" s="11"/>
      <c r="B4554" s="373"/>
      <c r="C4554" s="373"/>
      <c r="D4554" s="373"/>
      <c r="E4554" s="13"/>
      <c r="F4554" s="11"/>
      <c r="G4554" s="25"/>
      <c r="H4554" s="31"/>
      <c r="I4554" s="30"/>
      <c r="M4554" s="25"/>
      <c r="N4554" s="31"/>
      <c r="O4554" s="30"/>
      <c r="V4554" s="12"/>
      <c r="W4554" s="12"/>
      <c r="X4554" s="14"/>
      <c r="AB4554" s="25"/>
      <c r="AC4554" s="12"/>
      <c r="AD4554" s="12"/>
      <c r="AK4554" s="12"/>
      <c r="AL4554" s="30"/>
      <c r="AM4554" s="32"/>
      <c r="AQ4554" s="12"/>
      <c r="AR4554" s="12"/>
      <c r="AS4554" s="12"/>
      <c r="AZ4554" s="49"/>
      <c r="BA4554" s="30"/>
      <c r="BB4554" s="12"/>
      <c r="BF4554" s="12"/>
      <c r="BG4554" s="12"/>
      <c r="BH4554" s="12"/>
      <c r="BO4554" s="7"/>
      <c r="BP4554" s="7"/>
      <c r="BQ4554" s="7"/>
      <c r="BU4554" s="7"/>
      <c r="BV4554" s="7"/>
      <c r="BW4554" s="7"/>
      <c r="CD4554" s="7"/>
      <c r="CE4554" s="7"/>
      <c r="CF4554" s="7"/>
      <c r="CJ4554" s="7"/>
      <c r="CK4554" s="7"/>
      <c r="CL4554" s="7"/>
    </row>
    <row r="4555" spans="1:90">
      <c r="A4555" s="11"/>
      <c r="B4555" s="373"/>
      <c r="C4555" s="373"/>
      <c r="D4555" s="373"/>
      <c r="E4555" s="13"/>
      <c r="F4555" s="11"/>
      <c r="G4555" s="25"/>
      <c r="H4555" s="31"/>
      <c r="I4555" s="30"/>
      <c r="M4555" s="25"/>
      <c r="N4555" s="31"/>
      <c r="O4555" s="30"/>
      <c r="V4555" s="12"/>
      <c r="W4555" s="12"/>
      <c r="X4555" s="14"/>
      <c r="AB4555" s="25"/>
      <c r="AC4555" s="12"/>
      <c r="AD4555" s="12"/>
      <c r="AK4555" s="12"/>
      <c r="AL4555" s="30"/>
      <c r="AM4555" s="32"/>
      <c r="AQ4555" s="12"/>
      <c r="AR4555" s="12"/>
      <c r="AS4555" s="12"/>
      <c r="AZ4555" s="49"/>
      <c r="BA4555" s="30"/>
      <c r="BB4555" s="12"/>
      <c r="BF4555" s="12"/>
      <c r="BG4555" s="12"/>
      <c r="BH4555" s="12"/>
      <c r="BO4555" s="7"/>
      <c r="BP4555" s="7"/>
      <c r="BQ4555" s="7"/>
      <c r="BU4555" s="7"/>
      <c r="BV4555" s="7"/>
      <c r="BW4555" s="7"/>
      <c r="CD4555" s="7"/>
      <c r="CE4555" s="7"/>
      <c r="CF4555" s="7"/>
      <c r="CJ4555" s="7"/>
      <c r="CK4555" s="7"/>
      <c r="CL4555" s="7"/>
    </row>
    <row r="4556" spans="1:90">
      <c r="A4556" s="11"/>
      <c r="B4556" s="373"/>
      <c r="C4556" s="373"/>
      <c r="D4556" s="373"/>
      <c r="E4556" s="13"/>
      <c r="F4556" s="11"/>
      <c r="G4556" s="25"/>
      <c r="H4556" s="31"/>
      <c r="I4556" s="30"/>
      <c r="M4556" s="25"/>
      <c r="N4556" s="31"/>
      <c r="O4556" s="30"/>
      <c r="V4556" s="12"/>
      <c r="W4556" s="12"/>
      <c r="X4556" s="14"/>
      <c r="AB4556" s="25"/>
      <c r="AC4556" s="12"/>
      <c r="AD4556" s="12"/>
      <c r="AK4556" s="12"/>
      <c r="AL4556" s="30"/>
      <c r="AM4556" s="32"/>
      <c r="AQ4556" s="12"/>
      <c r="AR4556" s="12"/>
      <c r="AS4556" s="12"/>
      <c r="AZ4556" s="49"/>
      <c r="BA4556" s="30"/>
      <c r="BB4556" s="12"/>
      <c r="BF4556" s="12"/>
      <c r="BG4556" s="12"/>
      <c r="BH4556" s="12"/>
      <c r="BO4556" s="7"/>
      <c r="BP4556" s="7"/>
      <c r="BQ4556" s="7"/>
      <c r="BU4556" s="7"/>
      <c r="BV4556" s="7"/>
      <c r="BW4556" s="7"/>
      <c r="CD4556" s="7"/>
      <c r="CE4556" s="7"/>
      <c r="CF4556" s="7"/>
      <c r="CJ4556" s="7"/>
      <c r="CK4556" s="7"/>
      <c r="CL4556" s="7"/>
    </row>
    <row r="4557" spans="1:90">
      <c r="A4557" s="11"/>
      <c r="B4557" s="373"/>
      <c r="C4557" s="373"/>
      <c r="D4557" s="373"/>
      <c r="E4557" s="13"/>
      <c r="F4557" s="11"/>
      <c r="G4557" s="25"/>
      <c r="H4557" s="31"/>
      <c r="I4557" s="30"/>
      <c r="M4557" s="25"/>
      <c r="N4557" s="31"/>
      <c r="O4557" s="30"/>
      <c r="V4557" s="12"/>
      <c r="W4557" s="12"/>
      <c r="X4557" s="14"/>
      <c r="AB4557" s="25"/>
      <c r="AC4557" s="12"/>
      <c r="AD4557" s="12"/>
      <c r="AK4557" s="12"/>
      <c r="AL4557" s="30"/>
      <c r="AM4557" s="32"/>
      <c r="AQ4557" s="12"/>
      <c r="AR4557" s="12"/>
      <c r="AS4557" s="12"/>
      <c r="AZ4557" s="49"/>
      <c r="BA4557" s="30"/>
      <c r="BB4557" s="12"/>
      <c r="BF4557" s="12"/>
      <c r="BG4557" s="12"/>
      <c r="BH4557" s="12"/>
      <c r="BO4557" s="7"/>
      <c r="BP4557" s="7"/>
      <c r="BQ4557" s="7"/>
      <c r="BU4557" s="7"/>
      <c r="BV4557" s="7"/>
      <c r="BW4557" s="7"/>
      <c r="CD4557" s="7"/>
      <c r="CE4557" s="7"/>
      <c r="CF4557" s="7"/>
      <c r="CJ4557" s="7"/>
      <c r="CK4557" s="7"/>
      <c r="CL4557" s="7"/>
    </row>
    <row r="4558" spans="1:90">
      <c r="A4558" s="11"/>
      <c r="B4558" s="373"/>
      <c r="C4558" s="373"/>
      <c r="D4558" s="373"/>
      <c r="E4558" s="13"/>
      <c r="F4558" s="11"/>
      <c r="G4558" s="25"/>
      <c r="H4558" s="31"/>
      <c r="I4558" s="30"/>
      <c r="M4558" s="25"/>
      <c r="N4558" s="31"/>
      <c r="O4558" s="30"/>
      <c r="V4558" s="12"/>
      <c r="W4558" s="12"/>
      <c r="X4558" s="14"/>
      <c r="AB4558" s="25"/>
      <c r="AC4558" s="12"/>
      <c r="AD4558" s="12"/>
      <c r="AK4558" s="12"/>
      <c r="AL4558" s="30"/>
      <c r="AM4558" s="32"/>
      <c r="AQ4558" s="12"/>
      <c r="AR4558" s="12"/>
      <c r="AS4558" s="12"/>
      <c r="AZ4558" s="49"/>
      <c r="BA4558" s="30"/>
      <c r="BB4558" s="12"/>
      <c r="BF4558" s="12"/>
      <c r="BG4558" s="12"/>
      <c r="BH4558" s="12"/>
      <c r="BO4558" s="7"/>
      <c r="BP4558" s="7"/>
      <c r="BQ4558" s="7"/>
      <c r="BU4558" s="7"/>
      <c r="BV4558" s="7"/>
      <c r="BW4558" s="7"/>
      <c r="CD4558" s="7"/>
      <c r="CE4558" s="7"/>
      <c r="CF4558" s="7"/>
      <c r="CJ4558" s="7"/>
      <c r="CK4558" s="7"/>
      <c r="CL4558" s="7"/>
    </row>
    <row r="4559" spans="1:90">
      <c r="A4559" s="11"/>
      <c r="B4559" s="373"/>
      <c r="C4559" s="373"/>
      <c r="D4559" s="373"/>
      <c r="E4559" s="13"/>
      <c r="F4559" s="11"/>
      <c r="G4559" s="25"/>
      <c r="H4559" s="31"/>
      <c r="I4559" s="30"/>
      <c r="M4559" s="25"/>
      <c r="N4559" s="31"/>
      <c r="O4559" s="30"/>
      <c r="V4559" s="12"/>
      <c r="W4559" s="12"/>
      <c r="X4559" s="14"/>
      <c r="AB4559" s="25"/>
      <c r="AC4559" s="12"/>
      <c r="AD4559" s="12"/>
      <c r="AK4559" s="12"/>
      <c r="AL4559" s="30"/>
      <c r="AM4559" s="32"/>
      <c r="AQ4559" s="12"/>
      <c r="AR4559" s="12"/>
      <c r="AS4559" s="12"/>
      <c r="AZ4559" s="49"/>
      <c r="BA4559" s="30"/>
      <c r="BB4559" s="12"/>
      <c r="BF4559" s="12"/>
      <c r="BG4559" s="12"/>
      <c r="BH4559" s="12"/>
      <c r="BO4559" s="7"/>
      <c r="BP4559" s="7"/>
      <c r="BQ4559" s="7"/>
      <c r="BU4559" s="7"/>
      <c r="BV4559" s="7"/>
      <c r="BW4559" s="7"/>
      <c r="CD4559" s="7"/>
      <c r="CE4559" s="7"/>
      <c r="CF4559" s="7"/>
      <c r="CJ4559" s="7"/>
      <c r="CK4559" s="7"/>
      <c r="CL4559" s="7"/>
    </row>
    <row r="4560" spans="1:90">
      <c r="A4560" s="11"/>
      <c r="B4560" s="373"/>
      <c r="C4560" s="373"/>
      <c r="D4560" s="373"/>
      <c r="E4560" s="13"/>
      <c r="F4560" s="11"/>
      <c r="G4560" s="25"/>
      <c r="H4560" s="31"/>
      <c r="I4560" s="30"/>
      <c r="M4560" s="25"/>
      <c r="N4560" s="31"/>
      <c r="O4560" s="30"/>
      <c r="V4560" s="12"/>
      <c r="W4560" s="12"/>
      <c r="X4560" s="14"/>
      <c r="AB4560" s="25"/>
      <c r="AC4560" s="12"/>
      <c r="AD4560" s="12"/>
      <c r="AK4560" s="12"/>
      <c r="AL4560" s="30"/>
      <c r="AM4560" s="32"/>
      <c r="AQ4560" s="12"/>
      <c r="AR4560" s="12"/>
      <c r="AS4560" s="12"/>
      <c r="AZ4560" s="49"/>
      <c r="BA4560" s="30"/>
      <c r="BB4560" s="12"/>
      <c r="BF4560" s="12"/>
      <c r="BG4560" s="12"/>
      <c r="BH4560" s="12"/>
      <c r="BO4560" s="7"/>
      <c r="BP4560" s="7"/>
      <c r="BQ4560" s="7"/>
      <c r="BU4560" s="7"/>
      <c r="BV4560" s="7"/>
      <c r="BW4560" s="7"/>
      <c r="CD4560" s="7"/>
      <c r="CE4560" s="7"/>
      <c r="CF4560" s="7"/>
      <c r="CJ4560" s="7"/>
      <c r="CK4560" s="7"/>
      <c r="CL4560" s="7"/>
    </row>
    <row r="4561" spans="1:90">
      <c r="A4561" s="11"/>
      <c r="B4561" s="373"/>
      <c r="C4561" s="373"/>
      <c r="D4561" s="373"/>
      <c r="E4561" s="13"/>
      <c r="F4561" s="11"/>
      <c r="G4561" s="25"/>
      <c r="H4561" s="31"/>
      <c r="I4561" s="30"/>
      <c r="M4561" s="25"/>
      <c r="N4561" s="31"/>
      <c r="O4561" s="30"/>
      <c r="V4561" s="12"/>
      <c r="W4561" s="12"/>
      <c r="X4561" s="14"/>
      <c r="AB4561" s="25"/>
      <c r="AC4561" s="12"/>
      <c r="AD4561" s="12"/>
      <c r="AK4561" s="12"/>
      <c r="AL4561" s="30"/>
      <c r="AM4561" s="32"/>
      <c r="AQ4561" s="12"/>
      <c r="AR4561" s="12"/>
      <c r="AS4561" s="12"/>
      <c r="AZ4561" s="49"/>
      <c r="BA4561" s="30"/>
      <c r="BB4561" s="12"/>
      <c r="BF4561" s="12"/>
      <c r="BG4561" s="12"/>
      <c r="BH4561" s="12"/>
      <c r="BO4561" s="7"/>
      <c r="BP4561" s="7"/>
      <c r="BQ4561" s="7"/>
      <c r="BU4561" s="7"/>
      <c r="BV4561" s="7"/>
      <c r="BW4561" s="7"/>
      <c r="CD4561" s="7"/>
      <c r="CE4561" s="7"/>
      <c r="CF4561" s="7"/>
      <c r="CJ4561" s="7"/>
      <c r="CK4561" s="7"/>
      <c r="CL4561" s="7"/>
    </row>
    <row r="4562" spans="1:90">
      <c r="A4562" s="11"/>
      <c r="B4562" s="373"/>
      <c r="C4562" s="373"/>
      <c r="D4562" s="373"/>
      <c r="E4562" s="13"/>
      <c r="F4562" s="11"/>
      <c r="G4562" s="25"/>
      <c r="H4562" s="31"/>
      <c r="I4562" s="30"/>
      <c r="M4562" s="25"/>
      <c r="N4562" s="31"/>
      <c r="O4562" s="30"/>
      <c r="V4562" s="12"/>
      <c r="W4562" s="12"/>
      <c r="X4562" s="14"/>
      <c r="AB4562" s="25"/>
      <c r="AC4562" s="12"/>
      <c r="AD4562" s="12"/>
      <c r="AK4562" s="12"/>
      <c r="AL4562" s="30"/>
      <c r="AM4562" s="32"/>
      <c r="AQ4562" s="12"/>
      <c r="AR4562" s="12"/>
      <c r="AS4562" s="12"/>
      <c r="AZ4562" s="49"/>
      <c r="BA4562" s="30"/>
      <c r="BB4562" s="12"/>
      <c r="BF4562" s="12"/>
      <c r="BG4562" s="12"/>
      <c r="BH4562" s="12"/>
      <c r="BO4562" s="7"/>
      <c r="BP4562" s="7"/>
      <c r="BQ4562" s="7"/>
      <c r="BU4562" s="7"/>
      <c r="BV4562" s="7"/>
      <c r="BW4562" s="7"/>
      <c r="CD4562" s="7"/>
      <c r="CE4562" s="7"/>
      <c r="CF4562" s="7"/>
      <c r="CJ4562" s="7"/>
      <c r="CK4562" s="7"/>
      <c r="CL4562" s="7"/>
    </row>
    <row r="4563" spans="1:90">
      <c r="A4563" s="11"/>
      <c r="B4563" s="373"/>
      <c r="C4563" s="373"/>
      <c r="D4563" s="373"/>
      <c r="E4563" s="13"/>
      <c r="F4563" s="11"/>
      <c r="G4563" s="25"/>
      <c r="H4563" s="31"/>
      <c r="I4563" s="30"/>
      <c r="M4563" s="25"/>
      <c r="N4563" s="31"/>
      <c r="O4563" s="30"/>
      <c r="V4563" s="12"/>
      <c r="W4563" s="12"/>
      <c r="X4563" s="14"/>
      <c r="AB4563" s="25"/>
      <c r="AC4563" s="12"/>
      <c r="AD4563" s="12"/>
      <c r="AK4563" s="12"/>
      <c r="AL4563" s="30"/>
      <c r="AM4563" s="32"/>
      <c r="AQ4563" s="12"/>
      <c r="AR4563" s="12"/>
      <c r="AS4563" s="12"/>
      <c r="AZ4563" s="49"/>
      <c r="BA4563" s="30"/>
      <c r="BB4563" s="12"/>
      <c r="BF4563" s="12"/>
      <c r="BG4563" s="12"/>
      <c r="BH4563" s="12"/>
      <c r="BO4563" s="7"/>
      <c r="BP4563" s="7"/>
      <c r="BQ4563" s="7"/>
      <c r="BU4563" s="7"/>
      <c r="BV4563" s="7"/>
      <c r="BW4563" s="7"/>
      <c r="CD4563" s="7"/>
      <c r="CE4563" s="7"/>
      <c r="CF4563" s="7"/>
      <c r="CJ4563" s="7"/>
      <c r="CK4563" s="7"/>
      <c r="CL4563" s="7"/>
    </row>
    <row r="4564" spans="1:90">
      <c r="A4564" s="11"/>
      <c r="B4564" s="373"/>
      <c r="C4564" s="373"/>
      <c r="D4564" s="373"/>
      <c r="E4564" s="13"/>
      <c r="F4564" s="11"/>
      <c r="G4564" s="25"/>
      <c r="H4564" s="31"/>
      <c r="I4564" s="30"/>
      <c r="M4564" s="25"/>
      <c r="N4564" s="31"/>
      <c r="O4564" s="30"/>
      <c r="V4564" s="12"/>
      <c r="W4564" s="12"/>
      <c r="X4564" s="14"/>
      <c r="AB4564" s="25"/>
      <c r="AC4564" s="12"/>
      <c r="AD4564" s="12"/>
      <c r="AK4564" s="12"/>
      <c r="AL4564" s="30"/>
      <c r="AM4564" s="32"/>
      <c r="AQ4564" s="12"/>
      <c r="AR4564" s="12"/>
      <c r="AS4564" s="12"/>
      <c r="AZ4564" s="49"/>
      <c r="BA4564" s="30"/>
      <c r="BB4564" s="12"/>
      <c r="BF4564" s="12"/>
      <c r="BG4564" s="12"/>
      <c r="BH4564" s="12"/>
      <c r="BO4564" s="7"/>
      <c r="BP4564" s="7"/>
      <c r="BQ4564" s="7"/>
      <c r="BU4564" s="7"/>
      <c r="BV4564" s="7"/>
      <c r="BW4564" s="7"/>
      <c r="CD4564" s="7"/>
      <c r="CE4564" s="7"/>
      <c r="CF4564" s="7"/>
      <c r="CJ4564" s="7"/>
      <c r="CK4564" s="7"/>
      <c r="CL4564" s="7"/>
    </row>
    <row r="4565" spans="1:90">
      <c r="A4565" s="11"/>
      <c r="B4565" s="373"/>
      <c r="C4565" s="373"/>
      <c r="D4565" s="373"/>
      <c r="E4565" s="13"/>
      <c r="F4565" s="11"/>
      <c r="G4565" s="25"/>
      <c r="H4565" s="31"/>
      <c r="I4565" s="30"/>
      <c r="M4565" s="25"/>
      <c r="N4565" s="31"/>
      <c r="O4565" s="30"/>
      <c r="V4565" s="12"/>
      <c r="W4565" s="12"/>
      <c r="X4565" s="14"/>
      <c r="AB4565" s="25"/>
      <c r="AC4565" s="12"/>
      <c r="AD4565" s="12"/>
      <c r="AK4565" s="12"/>
      <c r="AL4565" s="30"/>
      <c r="AM4565" s="32"/>
      <c r="AQ4565" s="12"/>
      <c r="AR4565" s="12"/>
      <c r="AS4565" s="12"/>
      <c r="AZ4565" s="49"/>
      <c r="BA4565" s="30"/>
      <c r="BB4565" s="12"/>
      <c r="BF4565" s="12"/>
      <c r="BG4565" s="12"/>
      <c r="BH4565" s="12"/>
      <c r="BO4565" s="7"/>
      <c r="BP4565" s="7"/>
      <c r="BQ4565" s="7"/>
      <c r="BU4565" s="7"/>
      <c r="BV4565" s="7"/>
      <c r="BW4565" s="7"/>
      <c r="CD4565" s="7"/>
      <c r="CE4565" s="7"/>
      <c r="CF4565" s="7"/>
      <c r="CJ4565" s="7"/>
      <c r="CK4565" s="7"/>
      <c r="CL4565" s="7"/>
    </row>
    <row r="4566" spans="1:90">
      <c r="A4566" s="11"/>
      <c r="B4566" s="373"/>
      <c r="C4566" s="373"/>
      <c r="D4566" s="373"/>
      <c r="E4566" s="13"/>
      <c r="F4566" s="11"/>
      <c r="G4566" s="25"/>
      <c r="H4566" s="31"/>
      <c r="I4566" s="30"/>
      <c r="M4566" s="25"/>
      <c r="N4566" s="31"/>
      <c r="O4566" s="30"/>
      <c r="V4566" s="12"/>
      <c r="W4566" s="12"/>
      <c r="X4566" s="14"/>
      <c r="AB4566" s="25"/>
      <c r="AC4566" s="12"/>
      <c r="AD4566" s="12"/>
      <c r="AK4566" s="12"/>
      <c r="AL4566" s="30"/>
      <c r="AM4566" s="32"/>
      <c r="AQ4566" s="12"/>
      <c r="AR4566" s="12"/>
      <c r="AS4566" s="12"/>
      <c r="AZ4566" s="49"/>
      <c r="BA4566" s="30"/>
      <c r="BB4566" s="12"/>
      <c r="BF4566" s="12"/>
      <c r="BG4566" s="12"/>
      <c r="BH4566" s="12"/>
      <c r="BO4566" s="7"/>
      <c r="BP4566" s="7"/>
      <c r="BQ4566" s="7"/>
      <c r="BU4566" s="7"/>
      <c r="BV4566" s="7"/>
      <c r="BW4566" s="7"/>
      <c r="CD4566" s="7"/>
      <c r="CE4566" s="7"/>
      <c r="CF4566" s="7"/>
      <c r="CJ4566" s="7"/>
      <c r="CK4566" s="7"/>
      <c r="CL4566" s="7"/>
    </row>
    <row r="4567" spans="1:90">
      <c r="A4567" s="11"/>
      <c r="B4567" s="373"/>
      <c r="C4567" s="373"/>
      <c r="D4567" s="373"/>
      <c r="E4567" s="13"/>
      <c r="F4567" s="11"/>
      <c r="G4567" s="25"/>
      <c r="H4567" s="31"/>
      <c r="I4567" s="30"/>
      <c r="M4567" s="25"/>
      <c r="N4567" s="31"/>
      <c r="O4567" s="30"/>
      <c r="V4567" s="12"/>
      <c r="W4567" s="12"/>
      <c r="X4567" s="14"/>
      <c r="AB4567" s="25"/>
      <c r="AC4567" s="12"/>
      <c r="AD4567" s="12"/>
      <c r="AK4567" s="12"/>
      <c r="AL4567" s="30"/>
      <c r="AM4567" s="32"/>
      <c r="AQ4567" s="12"/>
      <c r="AR4567" s="12"/>
      <c r="AS4567" s="12"/>
      <c r="AZ4567" s="49"/>
      <c r="BA4567" s="30"/>
      <c r="BB4567" s="12"/>
      <c r="BF4567" s="12"/>
      <c r="BG4567" s="12"/>
      <c r="BH4567" s="12"/>
      <c r="BO4567" s="7"/>
      <c r="BP4567" s="7"/>
      <c r="BQ4567" s="7"/>
      <c r="BU4567" s="7"/>
      <c r="BV4567" s="7"/>
      <c r="BW4567" s="7"/>
      <c r="CD4567" s="7"/>
      <c r="CE4567" s="7"/>
      <c r="CF4567" s="7"/>
      <c r="CJ4567" s="7"/>
      <c r="CK4567" s="7"/>
      <c r="CL4567" s="7"/>
    </row>
    <row r="4568" spans="1:90">
      <c r="A4568" s="11"/>
      <c r="B4568" s="373"/>
      <c r="C4568" s="373"/>
      <c r="D4568" s="373"/>
      <c r="E4568" s="13"/>
      <c r="F4568" s="11"/>
      <c r="G4568" s="25"/>
      <c r="H4568" s="31"/>
      <c r="I4568" s="30"/>
      <c r="M4568" s="25"/>
      <c r="N4568" s="31"/>
      <c r="O4568" s="30"/>
      <c r="V4568" s="12"/>
      <c r="W4568" s="12"/>
      <c r="X4568" s="14"/>
      <c r="AB4568" s="25"/>
      <c r="AC4568" s="12"/>
      <c r="AD4568" s="12"/>
      <c r="AK4568" s="12"/>
      <c r="AL4568" s="30"/>
      <c r="AM4568" s="32"/>
      <c r="AQ4568" s="12"/>
      <c r="AR4568" s="12"/>
      <c r="AS4568" s="12"/>
      <c r="AZ4568" s="49"/>
      <c r="BA4568" s="30"/>
      <c r="BB4568" s="12"/>
      <c r="BF4568" s="12"/>
      <c r="BG4568" s="12"/>
      <c r="BH4568" s="12"/>
      <c r="BO4568" s="7"/>
      <c r="BP4568" s="7"/>
      <c r="BQ4568" s="7"/>
      <c r="BU4568" s="7"/>
      <c r="BV4568" s="7"/>
      <c r="BW4568" s="7"/>
      <c r="CD4568" s="7"/>
      <c r="CE4568" s="7"/>
      <c r="CF4568" s="7"/>
      <c r="CJ4568" s="7"/>
      <c r="CK4568" s="7"/>
      <c r="CL4568" s="7"/>
    </row>
    <row r="4569" spans="1:90">
      <c r="A4569" s="11"/>
      <c r="B4569" s="373"/>
      <c r="C4569" s="373"/>
      <c r="D4569" s="373"/>
      <c r="E4569" s="13"/>
      <c r="F4569" s="11"/>
      <c r="G4569" s="25"/>
      <c r="H4569" s="31"/>
      <c r="I4569" s="30"/>
      <c r="M4569" s="25"/>
      <c r="N4569" s="31"/>
      <c r="O4569" s="30"/>
      <c r="V4569" s="12"/>
      <c r="W4569" s="12"/>
      <c r="X4569" s="14"/>
      <c r="AB4569" s="25"/>
      <c r="AC4569" s="12"/>
      <c r="AD4569" s="12"/>
      <c r="AK4569" s="12"/>
      <c r="AL4569" s="30"/>
      <c r="AM4569" s="32"/>
      <c r="AQ4569" s="12"/>
      <c r="AR4569" s="12"/>
      <c r="AS4569" s="12"/>
      <c r="AZ4569" s="49"/>
      <c r="BA4569" s="30"/>
      <c r="BB4569" s="12"/>
      <c r="BF4569" s="12"/>
      <c r="BG4569" s="12"/>
      <c r="BH4569" s="12"/>
      <c r="BO4569" s="7"/>
      <c r="BP4569" s="7"/>
      <c r="BQ4569" s="7"/>
      <c r="BU4569" s="7"/>
      <c r="BV4569" s="7"/>
      <c r="BW4569" s="7"/>
      <c r="CD4569" s="7"/>
      <c r="CE4569" s="7"/>
      <c r="CF4569" s="7"/>
      <c r="CJ4569" s="7"/>
      <c r="CK4569" s="7"/>
      <c r="CL4569" s="7"/>
    </row>
    <row r="4570" spans="1:90">
      <c r="A4570" s="11"/>
      <c r="B4570" s="373"/>
      <c r="C4570" s="373"/>
      <c r="D4570" s="373"/>
      <c r="E4570" s="13"/>
      <c r="F4570" s="11"/>
      <c r="G4570" s="25"/>
      <c r="H4570" s="31"/>
      <c r="I4570" s="30"/>
      <c r="M4570" s="25"/>
      <c r="N4570" s="31"/>
      <c r="O4570" s="30"/>
      <c r="V4570" s="12"/>
      <c r="W4570" s="12"/>
      <c r="X4570" s="14"/>
      <c r="AB4570" s="25"/>
      <c r="AC4570" s="12"/>
      <c r="AD4570" s="12"/>
      <c r="AK4570" s="12"/>
      <c r="AL4570" s="30"/>
      <c r="AM4570" s="32"/>
      <c r="AQ4570" s="12"/>
      <c r="AR4570" s="12"/>
      <c r="AS4570" s="12"/>
      <c r="AZ4570" s="49"/>
      <c r="BA4570" s="30"/>
      <c r="BB4570" s="12"/>
      <c r="BF4570" s="12"/>
      <c r="BG4570" s="12"/>
      <c r="BH4570" s="12"/>
      <c r="BO4570" s="7"/>
      <c r="BP4570" s="7"/>
      <c r="BQ4570" s="7"/>
      <c r="BU4570" s="7"/>
      <c r="BV4570" s="7"/>
      <c r="BW4570" s="7"/>
      <c r="CD4570" s="7"/>
      <c r="CE4570" s="7"/>
      <c r="CF4570" s="7"/>
      <c r="CJ4570" s="7"/>
      <c r="CK4570" s="7"/>
      <c r="CL4570" s="7"/>
    </row>
    <row r="4571" spans="1:90">
      <c r="A4571" s="11"/>
      <c r="B4571" s="373"/>
      <c r="C4571" s="373"/>
      <c r="D4571" s="373"/>
      <c r="E4571" s="13"/>
      <c r="F4571" s="11"/>
      <c r="G4571" s="25"/>
      <c r="H4571" s="31"/>
      <c r="I4571" s="30"/>
      <c r="M4571" s="25"/>
      <c r="N4571" s="31"/>
      <c r="O4571" s="30"/>
      <c r="V4571" s="12"/>
      <c r="W4571" s="12"/>
      <c r="X4571" s="14"/>
      <c r="AB4571" s="25"/>
      <c r="AC4571" s="12"/>
      <c r="AD4571" s="12"/>
      <c r="AK4571" s="12"/>
      <c r="AL4571" s="30"/>
      <c r="AM4571" s="32"/>
      <c r="AQ4571" s="12"/>
      <c r="AR4571" s="12"/>
      <c r="AS4571" s="12"/>
      <c r="AZ4571" s="49"/>
      <c r="BA4571" s="30"/>
      <c r="BB4571" s="12"/>
      <c r="BF4571" s="12"/>
      <c r="BG4571" s="12"/>
      <c r="BH4571" s="12"/>
      <c r="BO4571" s="7"/>
      <c r="BP4571" s="7"/>
      <c r="BQ4571" s="7"/>
      <c r="BU4571" s="7"/>
      <c r="BV4571" s="7"/>
      <c r="BW4571" s="7"/>
      <c r="CD4571" s="7"/>
      <c r="CE4571" s="7"/>
      <c r="CF4571" s="7"/>
      <c r="CJ4571" s="7"/>
      <c r="CK4571" s="7"/>
      <c r="CL4571" s="7"/>
    </row>
    <row r="4572" spans="1:90">
      <c r="A4572" s="11"/>
      <c r="B4572" s="373"/>
      <c r="C4572" s="373"/>
      <c r="D4572" s="373"/>
      <c r="E4572" s="13"/>
      <c r="F4572" s="11"/>
      <c r="G4572" s="25"/>
      <c r="H4572" s="31"/>
      <c r="I4572" s="30"/>
      <c r="M4572" s="25"/>
      <c r="N4572" s="31"/>
      <c r="O4572" s="30"/>
      <c r="V4572" s="12"/>
      <c r="W4572" s="12"/>
      <c r="X4572" s="14"/>
      <c r="AB4572" s="25"/>
      <c r="AC4572" s="12"/>
      <c r="AD4572" s="12"/>
      <c r="AK4572" s="12"/>
      <c r="AL4572" s="30"/>
      <c r="AM4572" s="32"/>
      <c r="AQ4572" s="12"/>
      <c r="AR4572" s="12"/>
      <c r="AS4572" s="12"/>
      <c r="AZ4572" s="49"/>
      <c r="BA4572" s="30"/>
      <c r="BB4572" s="12"/>
      <c r="BF4572" s="12"/>
      <c r="BG4572" s="12"/>
      <c r="BH4572" s="12"/>
      <c r="BO4572" s="7"/>
      <c r="BP4572" s="7"/>
      <c r="BQ4572" s="7"/>
      <c r="BU4572" s="7"/>
      <c r="BV4572" s="7"/>
      <c r="BW4572" s="7"/>
      <c r="CD4572" s="7"/>
      <c r="CE4572" s="7"/>
      <c r="CF4572" s="7"/>
      <c r="CJ4572" s="7"/>
      <c r="CK4572" s="7"/>
      <c r="CL4572" s="7"/>
    </row>
    <row r="4573" spans="1:90">
      <c r="A4573" s="11"/>
      <c r="B4573" s="373"/>
      <c r="C4573" s="373"/>
      <c r="D4573" s="373"/>
      <c r="E4573" s="13"/>
      <c r="F4573" s="11"/>
      <c r="G4573" s="25"/>
      <c r="H4573" s="31"/>
      <c r="I4573" s="30"/>
      <c r="M4573" s="25"/>
      <c r="N4573" s="31"/>
      <c r="O4573" s="30"/>
      <c r="V4573" s="12"/>
      <c r="W4573" s="12"/>
      <c r="X4573" s="14"/>
      <c r="AB4573" s="25"/>
      <c r="AC4573" s="12"/>
      <c r="AD4573" s="12"/>
      <c r="AK4573" s="12"/>
      <c r="AL4573" s="30"/>
      <c r="AM4573" s="32"/>
      <c r="AQ4573" s="12"/>
      <c r="AR4573" s="12"/>
      <c r="AS4573" s="12"/>
      <c r="AZ4573" s="49"/>
      <c r="BA4573" s="30"/>
      <c r="BB4573" s="12"/>
      <c r="BF4573" s="12"/>
      <c r="BG4573" s="12"/>
      <c r="BH4573" s="12"/>
      <c r="BO4573" s="7"/>
      <c r="BP4573" s="7"/>
      <c r="BQ4573" s="7"/>
      <c r="BU4573" s="7"/>
      <c r="BV4573" s="7"/>
      <c r="BW4573" s="7"/>
      <c r="CD4573" s="7"/>
      <c r="CE4573" s="7"/>
      <c r="CF4573" s="7"/>
      <c r="CJ4573" s="7"/>
      <c r="CK4573" s="7"/>
      <c r="CL4573" s="7"/>
    </row>
    <row r="4574" spans="1:90">
      <c r="A4574" s="11"/>
      <c r="B4574" s="373"/>
      <c r="C4574" s="373"/>
      <c r="D4574" s="373"/>
      <c r="E4574" s="13"/>
      <c r="F4574" s="11"/>
      <c r="G4574" s="25"/>
      <c r="H4574" s="31"/>
      <c r="I4574" s="30"/>
      <c r="M4574" s="25"/>
      <c r="N4574" s="31"/>
      <c r="O4574" s="30"/>
      <c r="V4574" s="12"/>
      <c r="W4574" s="12"/>
      <c r="X4574" s="14"/>
      <c r="AB4574" s="25"/>
      <c r="AC4574" s="12"/>
      <c r="AD4574" s="12"/>
      <c r="AK4574" s="12"/>
      <c r="AL4574" s="30"/>
      <c r="AM4574" s="32"/>
      <c r="AQ4574" s="12"/>
      <c r="AR4574" s="12"/>
      <c r="AS4574" s="12"/>
      <c r="AZ4574" s="49"/>
      <c r="BA4574" s="30"/>
      <c r="BB4574" s="12"/>
      <c r="BF4574" s="12"/>
      <c r="BG4574" s="12"/>
      <c r="BH4574" s="12"/>
      <c r="BO4574" s="7"/>
      <c r="BP4574" s="7"/>
      <c r="BQ4574" s="7"/>
      <c r="BU4574" s="7"/>
      <c r="BV4574" s="7"/>
      <c r="BW4574" s="7"/>
      <c r="CD4574" s="7"/>
      <c r="CE4574" s="7"/>
      <c r="CF4574" s="7"/>
      <c r="CJ4574" s="7"/>
      <c r="CK4574" s="7"/>
      <c r="CL4574" s="7"/>
    </row>
    <row r="4575" spans="1:90">
      <c r="A4575" s="11"/>
      <c r="B4575" s="373"/>
      <c r="C4575" s="373"/>
      <c r="D4575" s="373"/>
      <c r="E4575" s="13"/>
      <c r="F4575" s="11"/>
      <c r="G4575" s="25"/>
      <c r="H4575" s="31"/>
      <c r="I4575" s="30"/>
      <c r="M4575" s="25"/>
      <c r="N4575" s="31"/>
      <c r="O4575" s="30"/>
      <c r="V4575" s="12"/>
      <c r="W4575" s="12"/>
      <c r="X4575" s="14"/>
      <c r="AB4575" s="25"/>
      <c r="AC4575" s="12"/>
      <c r="AD4575" s="12"/>
      <c r="AK4575" s="12"/>
      <c r="AL4575" s="30"/>
      <c r="AM4575" s="32"/>
      <c r="AQ4575" s="12"/>
      <c r="AR4575" s="12"/>
      <c r="AS4575" s="12"/>
      <c r="AZ4575" s="49"/>
      <c r="BA4575" s="30"/>
      <c r="BB4575" s="12"/>
      <c r="BF4575" s="12"/>
      <c r="BG4575" s="12"/>
      <c r="BH4575" s="12"/>
      <c r="BO4575" s="7"/>
      <c r="BP4575" s="7"/>
      <c r="BQ4575" s="7"/>
      <c r="BU4575" s="7"/>
      <c r="BV4575" s="7"/>
      <c r="BW4575" s="7"/>
      <c r="CD4575" s="7"/>
      <c r="CE4575" s="7"/>
      <c r="CF4575" s="7"/>
      <c r="CJ4575" s="7"/>
      <c r="CK4575" s="7"/>
      <c r="CL4575" s="7"/>
    </row>
    <row r="4576" spans="1:90">
      <c r="A4576" s="11"/>
      <c r="B4576" s="373"/>
      <c r="C4576" s="373"/>
      <c r="D4576" s="373"/>
      <c r="E4576" s="13"/>
      <c r="F4576" s="11"/>
      <c r="G4576" s="25"/>
      <c r="H4576" s="31"/>
      <c r="I4576" s="30"/>
      <c r="M4576" s="25"/>
      <c r="N4576" s="31"/>
      <c r="O4576" s="30"/>
      <c r="V4576" s="12"/>
      <c r="W4576" s="12"/>
      <c r="X4576" s="14"/>
      <c r="AB4576" s="25"/>
      <c r="AC4576" s="12"/>
      <c r="AD4576" s="12"/>
      <c r="AK4576" s="12"/>
      <c r="AL4576" s="30"/>
      <c r="AM4576" s="32"/>
      <c r="AQ4576" s="12"/>
      <c r="AR4576" s="12"/>
      <c r="AS4576" s="12"/>
      <c r="AZ4576" s="49"/>
      <c r="BA4576" s="30"/>
      <c r="BB4576" s="12"/>
      <c r="BF4576" s="12"/>
      <c r="BG4576" s="12"/>
      <c r="BH4576" s="12"/>
      <c r="BO4576" s="7"/>
      <c r="BP4576" s="7"/>
      <c r="BQ4576" s="7"/>
      <c r="BU4576" s="7"/>
      <c r="BV4576" s="7"/>
      <c r="BW4576" s="7"/>
      <c r="CD4576" s="7"/>
      <c r="CE4576" s="7"/>
      <c r="CF4576" s="7"/>
      <c r="CJ4576" s="7"/>
      <c r="CK4576" s="7"/>
      <c r="CL4576" s="7"/>
    </row>
    <row r="4577" spans="1:90">
      <c r="A4577" s="11"/>
      <c r="B4577" s="373"/>
      <c r="C4577" s="373"/>
      <c r="D4577" s="373"/>
      <c r="E4577" s="13"/>
      <c r="F4577" s="11"/>
      <c r="G4577" s="25"/>
      <c r="H4577" s="31"/>
      <c r="I4577" s="30"/>
      <c r="M4577" s="25"/>
      <c r="N4577" s="31"/>
      <c r="O4577" s="30"/>
      <c r="V4577" s="12"/>
      <c r="W4577" s="12"/>
      <c r="X4577" s="14"/>
      <c r="AB4577" s="25"/>
      <c r="AC4577" s="12"/>
      <c r="AD4577" s="12"/>
      <c r="AK4577" s="12"/>
      <c r="AL4577" s="30"/>
      <c r="AM4577" s="32"/>
      <c r="AQ4577" s="12"/>
      <c r="AR4577" s="12"/>
      <c r="AS4577" s="12"/>
      <c r="AZ4577" s="49"/>
      <c r="BA4577" s="30"/>
      <c r="BB4577" s="12"/>
      <c r="BF4577" s="12"/>
      <c r="BG4577" s="12"/>
      <c r="BH4577" s="12"/>
      <c r="BO4577" s="7"/>
      <c r="BP4577" s="7"/>
      <c r="BQ4577" s="7"/>
      <c r="BU4577" s="7"/>
      <c r="BV4577" s="7"/>
      <c r="BW4577" s="7"/>
      <c r="CD4577" s="7"/>
      <c r="CE4577" s="7"/>
      <c r="CF4577" s="7"/>
      <c r="CJ4577" s="7"/>
      <c r="CK4577" s="7"/>
      <c r="CL4577" s="7"/>
    </row>
    <row r="4578" spans="1:90">
      <c r="A4578" s="11"/>
      <c r="B4578" s="373"/>
      <c r="C4578" s="373"/>
      <c r="D4578" s="373"/>
      <c r="E4578" s="13"/>
      <c r="F4578" s="11"/>
      <c r="G4578" s="25"/>
      <c r="H4578" s="31"/>
      <c r="I4578" s="30"/>
      <c r="M4578" s="25"/>
      <c r="N4578" s="31"/>
      <c r="O4578" s="30"/>
      <c r="V4578" s="12"/>
      <c r="W4578" s="12"/>
      <c r="X4578" s="14"/>
      <c r="AB4578" s="25"/>
      <c r="AC4578" s="12"/>
      <c r="AD4578" s="12"/>
      <c r="AK4578" s="12"/>
      <c r="AL4578" s="30"/>
      <c r="AM4578" s="32"/>
      <c r="AQ4578" s="12"/>
      <c r="AR4578" s="12"/>
      <c r="AS4578" s="12"/>
      <c r="AZ4578" s="49"/>
      <c r="BA4578" s="30"/>
      <c r="BB4578" s="12"/>
      <c r="BF4578" s="12"/>
      <c r="BG4578" s="12"/>
      <c r="BH4578" s="12"/>
      <c r="BO4578" s="7"/>
      <c r="BP4578" s="7"/>
      <c r="BQ4578" s="7"/>
      <c r="BU4578" s="7"/>
      <c r="BV4578" s="7"/>
      <c r="BW4578" s="7"/>
      <c r="CD4578" s="7"/>
      <c r="CE4578" s="7"/>
      <c r="CF4578" s="7"/>
      <c r="CJ4578" s="7"/>
      <c r="CK4578" s="7"/>
      <c r="CL4578" s="7"/>
    </row>
    <row r="4579" spans="1:90">
      <c r="A4579" s="11"/>
      <c r="B4579" s="373"/>
      <c r="C4579" s="373"/>
      <c r="D4579" s="373"/>
      <c r="E4579" s="13"/>
      <c r="F4579" s="11"/>
      <c r="G4579" s="25"/>
      <c r="H4579" s="31"/>
      <c r="I4579" s="30"/>
      <c r="M4579" s="25"/>
      <c r="N4579" s="31"/>
      <c r="O4579" s="30"/>
      <c r="V4579" s="12"/>
      <c r="W4579" s="12"/>
      <c r="X4579" s="14"/>
      <c r="AB4579" s="25"/>
      <c r="AC4579" s="12"/>
      <c r="AD4579" s="12"/>
      <c r="AK4579" s="12"/>
      <c r="AL4579" s="30"/>
      <c r="AM4579" s="32"/>
      <c r="AQ4579" s="12"/>
      <c r="AR4579" s="12"/>
      <c r="AS4579" s="12"/>
      <c r="AZ4579" s="49"/>
      <c r="BA4579" s="30"/>
      <c r="BB4579" s="12"/>
      <c r="BF4579" s="12"/>
      <c r="BG4579" s="12"/>
      <c r="BH4579" s="12"/>
      <c r="BO4579" s="7"/>
      <c r="BP4579" s="7"/>
      <c r="BQ4579" s="7"/>
      <c r="BU4579" s="7"/>
      <c r="BV4579" s="7"/>
      <c r="BW4579" s="7"/>
      <c r="CD4579" s="7"/>
      <c r="CE4579" s="7"/>
      <c r="CF4579" s="7"/>
      <c r="CJ4579" s="7"/>
      <c r="CK4579" s="7"/>
      <c r="CL4579" s="7"/>
    </row>
    <row r="4580" spans="1:90">
      <c r="A4580" s="11"/>
      <c r="B4580" s="373"/>
      <c r="C4580" s="373"/>
      <c r="D4580" s="373"/>
      <c r="E4580" s="13"/>
      <c r="F4580" s="11"/>
      <c r="G4580" s="25"/>
      <c r="H4580" s="31"/>
      <c r="I4580" s="30"/>
      <c r="M4580" s="25"/>
      <c r="N4580" s="31"/>
      <c r="O4580" s="30"/>
      <c r="V4580" s="12"/>
      <c r="W4580" s="12"/>
      <c r="X4580" s="14"/>
      <c r="AB4580" s="25"/>
      <c r="AC4580" s="12"/>
      <c r="AD4580" s="12"/>
      <c r="AK4580" s="12"/>
      <c r="AL4580" s="30"/>
      <c r="AM4580" s="32"/>
      <c r="AQ4580" s="12"/>
      <c r="AR4580" s="12"/>
      <c r="AS4580" s="12"/>
      <c r="AZ4580" s="49"/>
      <c r="BA4580" s="30"/>
      <c r="BB4580" s="12"/>
      <c r="BF4580" s="12"/>
      <c r="BG4580" s="12"/>
      <c r="BH4580" s="12"/>
      <c r="BO4580" s="7"/>
      <c r="BP4580" s="7"/>
      <c r="BQ4580" s="7"/>
      <c r="BU4580" s="7"/>
      <c r="BV4580" s="7"/>
      <c r="BW4580" s="7"/>
      <c r="CD4580" s="7"/>
      <c r="CE4580" s="7"/>
      <c r="CF4580" s="7"/>
      <c r="CJ4580" s="7"/>
      <c r="CK4580" s="7"/>
      <c r="CL4580" s="7"/>
    </row>
    <row r="4581" spans="1:90">
      <c r="A4581" s="11"/>
      <c r="B4581" s="373"/>
      <c r="C4581" s="373"/>
      <c r="D4581" s="373"/>
      <c r="E4581" s="13"/>
      <c r="F4581" s="11"/>
      <c r="G4581" s="25"/>
      <c r="H4581" s="31"/>
      <c r="I4581" s="30"/>
      <c r="M4581" s="25"/>
      <c r="N4581" s="31"/>
      <c r="O4581" s="30"/>
      <c r="V4581" s="12"/>
      <c r="W4581" s="12"/>
      <c r="X4581" s="14"/>
      <c r="AB4581" s="25"/>
      <c r="AC4581" s="12"/>
      <c r="AD4581" s="12"/>
      <c r="AK4581" s="12"/>
      <c r="AL4581" s="30"/>
      <c r="AM4581" s="32"/>
      <c r="AQ4581" s="12"/>
      <c r="AR4581" s="12"/>
      <c r="AS4581" s="12"/>
      <c r="AZ4581" s="49"/>
      <c r="BA4581" s="30"/>
      <c r="BB4581" s="12"/>
      <c r="BF4581" s="12"/>
      <c r="BG4581" s="12"/>
      <c r="BH4581" s="12"/>
      <c r="BO4581" s="7"/>
      <c r="BP4581" s="7"/>
      <c r="BQ4581" s="7"/>
      <c r="BU4581" s="7"/>
      <c r="BV4581" s="7"/>
      <c r="BW4581" s="7"/>
      <c r="CD4581" s="7"/>
      <c r="CE4581" s="7"/>
      <c r="CF4581" s="7"/>
      <c r="CJ4581" s="7"/>
      <c r="CK4581" s="7"/>
      <c r="CL4581" s="7"/>
    </row>
    <row r="4582" spans="1:90">
      <c r="A4582" s="11"/>
      <c r="B4582" s="373"/>
      <c r="C4582" s="373"/>
      <c r="D4582" s="373"/>
      <c r="E4582" s="13"/>
      <c r="F4582" s="11"/>
      <c r="G4582" s="25"/>
      <c r="H4582" s="31"/>
      <c r="I4582" s="30"/>
      <c r="M4582" s="25"/>
      <c r="N4582" s="31"/>
      <c r="O4582" s="30"/>
      <c r="V4582" s="12"/>
      <c r="W4582" s="12"/>
      <c r="X4582" s="14"/>
      <c r="AB4582" s="25"/>
      <c r="AC4582" s="12"/>
      <c r="AD4582" s="12"/>
      <c r="AK4582" s="12"/>
      <c r="AL4582" s="30"/>
      <c r="AM4582" s="32"/>
      <c r="AQ4582" s="12"/>
      <c r="AR4582" s="12"/>
      <c r="AS4582" s="12"/>
      <c r="AZ4582" s="49"/>
      <c r="BA4582" s="30"/>
      <c r="BB4582" s="12"/>
      <c r="BF4582" s="12"/>
      <c r="BG4582" s="12"/>
      <c r="BH4582" s="12"/>
      <c r="BO4582" s="7"/>
      <c r="BP4582" s="7"/>
      <c r="BQ4582" s="7"/>
      <c r="BU4582" s="7"/>
      <c r="BV4582" s="7"/>
      <c r="BW4582" s="7"/>
      <c r="CD4582" s="7"/>
      <c r="CE4582" s="7"/>
      <c r="CF4582" s="7"/>
      <c r="CJ4582" s="7"/>
      <c r="CK4582" s="7"/>
      <c r="CL4582" s="7"/>
    </row>
    <row r="4583" spans="1:90">
      <c r="A4583" s="11"/>
      <c r="B4583" s="373"/>
      <c r="C4583" s="373"/>
      <c r="D4583" s="373"/>
      <c r="E4583" s="13"/>
      <c r="F4583" s="11"/>
      <c r="G4583" s="25"/>
      <c r="H4583" s="31"/>
      <c r="I4583" s="30"/>
      <c r="M4583" s="25"/>
      <c r="N4583" s="31"/>
      <c r="O4583" s="30"/>
      <c r="V4583" s="12"/>
      <c r="W4583" s="12"/>
      <c r="X4583" s="14"/>
      <c r="AB4583" s="25"/>
      <c r="AC4583" s="12"/>
      <c r="AD4583" s="12"/>
      <c r="AK4583" s="12"/>
      <c r="AL4583" s="30"/>
      <c r="AM4583" s="32"/>
      <c r="AQ4583" s="12"/>
      <c r="AR4583" s="12"/>
      <c r="AS4583" s="12"/>
      <c r="AZ4583" s="49"/>
      <c r="BA4583" s="30"/>
      <c r="BB4583" s="12"/>
      <c r="BF4583" s="12"/>
      <c r="BG4583" s="12"/>
      <c r="BH4583" s="12"/>
      <c r="BO4583" s="7"/>
      <c r="BP4583" s="7"/>
      <c r="BQ4583" s="7"/>
      <c r="BU4583" s="7"/>
      <c r="BV4583" s="7"/>
      <c r="BW4583" s="7"/>
      <c r="CD4583" s="7"/>
      <c r="CE4583" s="7"/>
      <c r="CF4583" s="7"/>
      <c r="CJ4583" s="7"/>
      <c r="CK4583" s="7"/>
      <c r="CL4583" s="7"/>
    </row>
    <row r="4584" spans="1:90">
      <c r="A4584" s="11"/>
      <c r="B4584" s="373"/>
      <c r="C4584" s="373"/>
      <c r="D4584" s="373"/>
      <c r="E4584" s="13"/>
      <c r="F4584" s="11"/>
      <c r="G4584" s="25"/>
      <c r="H4584" s="31"/>
      <c r="I4584" s="30"/>
      <c r="M4584" s="25"/>
      <c r="N4584" s="31"/>
      <c r="O4584" s="30"/>
      <c r="V4584" s="12"/>
      <c r="W4584" s="12"/>
      <c r="X4584" s="14"/>
      <c r="AB4584" s="25"/>
      <c r="AC4584" s="12"/>
      <c r="AD4584" s="12"/>
      <c r="AK4584" s="12"/>
      <c r="AL4584" s="30"/>
      <c r="AM4584" s="32"/>
      <c r="AQ4584" s="12"/>
      <c r="AR4584" s="12"/>
      <c r="AS4584" s="12"/>
      <c r="AZ4584" s="49"/>
      <c r="BA4584" s="30"/>
      <c r="BB4584" s="12"/>
      <c r="BF4584" s="12"/>
      <c r="BG4584" s="12"/>
      <c r="BH4584" s="12"/>
      <c r="BO4584" s="7"/>
      <c r="BP4584" s="7"/>
      <c r="BQ4584" s="7"/>
      <c r="BU4584" s="7"/>
      <c r="BV4584" s="7"/>
      <c r="BW4584" s="7"/>
      <c r="CD4584" s="7"/>
      <c r="CE4584" s="7"/>
      <c r="CF4584" s="7"/>
      <c r="CJ4584" s="7"/>
      <c r="CK4584" s="7"/>
      <c r="CL4584" s="7"/>
    </row>
    <row r="4585" spans="1:90">
      <c r="A4585" s="11"/>
      <c r="B4585" s="373"/>
      <c r="C4585" s="373"/>
      <c r="D4585" s="373"/>
      <c r="E4585" s="13"/>
      <c r="F4585" s="11"/>
      <c r="G4585" s="25"/>
      <c r="H4585" s="31"/>
      <c r="I4585" s="30"/>
      <c r="M4585" s="25"/>
      <c r="N4585" s="31"/>
      <c r="O4585" s="30"/>
      <c r="V4585" s="12"/>
      <c r="W4585" s="12"/>
      <c r="X4585" s="14"/>
      <c r="AB4585" s="25"/>
      <c r="AC4585" s="12"/>
      <c r="AD4585" s="12"/>
      <c r="AK4585" s="12"/>
      <c r="AL4585" s="30"/>
      <c r="AM4585" s="32"/>
      <c r="AQ4585" s="12"/>
      <c r="AR4585" s="12"/>
      <c r="AS4585" s="12"/>
      <c r="AZ4585" s="49"/>
      <c r="BA4585" s="30"/>
      <c r="BB4585" s="12"/>
      <c r="BF4585" s="12"/>
      <c r="BG4585" s="12"/>
      <c r="BH4585" s="12"/>
      <c r="BO4585" s="7"/>
      <c r="BP4585" s="7"/>
      <c r="BQ4585" s="7"/>
      <c r="BU4585" s="7"/>
      <c r="BV4585" s="7"/>
      <c r="BW4585" s="7"/>
      <c r="CD4585" s="7"/>
      <c r="CE4585" s="7"/>
      <c r="CF4585" s="7"/>
      <c r="CJ4585" s="7"/>
      <c r="CK4585" s="7"/>
      <c r="CL4585" s="7"/>
    </row>
    <row r="4586" spans="1:90">
      <c r="A4586" s="11"/>
      <c r="B4586" s="373"/>
      <c r="C4586" s="373"/>
      <c r="D4586" s="373"/>
      <c r="E4586" s="13"/>
      <c r="F4586" s="11"/>
      <c r="G4586" s="25"/>
      <c r="H4586" s="31"/>
      <c r="I4586" s="30"/>
      <c r="M4586" s="25"/>
      <c r="N4586" s="31"/>
      <c r="O4586" s="30"/>
      <c r="V4586" s="12"/>
      <c r="W4586" s="12"/>
      <c r="X4586" s="14"/>
      <c r="AB4586" s="25"/>
      <c r="AC4586" s="12"/>
      <c r="AD4586" s="12"/>
      <c r="AK4586" s="12"/>
      <c r="AL4586" s="30"/>
      <c r="AM4586" s="32"/>
      <c r="AQ4586" s="12"/>
      <c r="AR4586" s="12"/>
      <c r="AS4586" s="12"/>
      <c r="AZ4586" s="49"/>
      <c r="BA4586" s="30"/>
      <c r="BB4586" s="12"/>
      <c r="BF4586" s="12"/>
      <c r="BG4586" s="12"/>
      <c r="BH4586" s="12"/>
      <c r="BO4586" s="7"/>
      <c r="BP4586" s="7"/>
      <c r="BQ4586" s="7"/>
      <c r="BU4586" s="7"/>
      <c r="BV4586" s="7"/>
      <c r="BW4586" s="7"/>
      <c r="CD4586" s="7"/>
      <c r="CE4586" s="7"/>
      <c r="CF4586" s="7"/>
      <c r="CJ4586" s="7"/>
      <c r="CK4586" s="7"/>
      <c r="CL4586" s="7"/>
    </row>
    <row r="4587" spans="1:90">
      <c r="A4587" s="11"/>
      <c r="B4587" s="373"/>
      <c r="C4587" s="373"/>
      <c r="D4587" s="373"/>
      <c r="E4587" s="13"/>
      <c r="F4587" s="11"/>
      <c r="G4587" s="25"/>
      <c r="H4587" s="31"/>
      <c r="I4587" s="30"/>
      <c r="M4587" s="25"/>
      <c r="N4587" s="31"/>
      <c r="O4587" s="30"/>
      <c r="V4587" s="12"/>
      <c r="W4587" s="12"/>
      <c r="X4587" s="14"/>
      <c r="AB4587" s="25"/>
      <c r="AC4587" s="12"/>
      <c r="AD4587" s="12"/>
      <c r="AK4587" s="12"/>
      <c r="AL4587" s="30"/>
      <c r="AM4587" s="32"/>
      <c r="AQ4587" s="12"/>
      <c r="AR4587" s="12"/>
      <c r="AS4587" s="12"/>
      <c r="AZ4587" s="49"/>
      <c r="BA4587" s="30"/>
      <c r="BB4587" s="12"/>
      <c r="BF4587" s="12"/>
      <c r="BG4587" s="12"/>
      <c r="BH4587" s="12"/>
      <c r="BO4587" s="7"/>
      <c r="BP4587" s="7"/>
      <c r="BQ4587" s="7"/>
      <c r="BU4587" s="7"/>
      <c r="BV4587" s="7"/>
      <c r="BW4587" s="7"/>
      <c r="CD4587" s="7"/>
      <c r="CE4587" s="7"/>
      <c r="CF4587" s="7"/>
      <c r="CJ4587" s="7"/>
      <c r="CK4587" s="7"/>
      <c r="CL4587" s="7"/>
    </row>
    <row r="4588" spans="1:90">
      <c r="A4588" s="11"/>
      <c r="B4588" s="373"/>
      <c r="C4588" s="373"/>
      <c r="D4588" s="373"/>
      <c r="E4588" s="13"/>
      <c r="F4588" s="11"/>
      <c r="G4588" s="25"/>
      <c r="H4588" s="31"/>
      <c r="I4588" s="30"/>
      <c r="M4588" s="25"/>
      <c r="N4588" s="31"/>
      <c r="O4588" s="30"/>
      <c r="V4588" s="12"/>
      <c r="W4588" s="12"/>
      <c r="X4588" s="14"/>
      <c r="AB4588" s="25"/>
      <c r="AC4588" s="12"/>
      <c r="AD4588" s="12"/>
      <c r="AK4588" s="12"/>
      <c r="AL4588" s="30"/>
      <c r="AM4588" s="32"/>
      <c r="AQ4588" s="12"/>
      <c r="AR4588" s="12"/>
      <c r="AS4588" s="12"/>
      <c r="AZ4588" s="49"/>
      <c r="BA4588" s="30"/>
      <c r="BB4588" s="12"/>
      <c r="BF4588" s="12"/>
      <c r="BG4588" s="12"/>
      <c r="BH4588" s="12"/>
      <c r="BO4588" s="7"/>
      <c r="BP4588" s="7"/>
      <c r="BQ4588" s="7"/>
      <c r="BU4588" s="7"/>
      <c r="BV4588" s="7"/>
      <c r="BW4588" s="7"/>
      <c r="CD4588" s="7"/>
      <c r="CE4588" s="7"/>
      <c r="CF4588" s="7"/>
      <c r="CJ4588" s="7"/>
      <c r="CK4588" s="7"/>
      <c r="CL4588" s="7"/>
    </row>
    <row r="4589" spans="1:90">
      <c r="A4589" s="11"/>
      <c r="B4589" s="373"/>
      <c r="C4589" s="373"/>
      <c r="D4589" s="373"/>
      <c r="E4589" s="13"/>
      <c r="F4589" s="11"/>
      <c r="G4589" s="25"/>
      <c r="H4589" s="31"/>
      <c r="I4589" s="30"/>
      <c r="M4589" s="25"/>
      <c r="N4589" s="31"/>
      <c r="O4589" s="30"/>
      <c r="V4589" s="12"/>
      <c r="W4589" s="12"/>
      <c r="X4589" s="14"/>
      <c r="AB4589" s="25"/>
      <c r="AC4589" s="12"/>
      <c r="AD4589" s="12"/>
      <c r="AK4589" s="12"/>
      <c r="AL4589" s="30"/>
      <c r="AM4589" s="32"/>
      <c r="AQ4589" s="12"/>
      <c r="AR4589" s="12"/>
      <c r="AS4589" s="12"/>
      <c r="AZ4589" s="49"/>
      <c r="BA4589" s="30"/>
      <c r="BB4589" s="12"/>
      <c r="BF4589" s="12"/>
      <c r="BG4589" s="12"/>
      <c r="BH4589" s="12"/>
      <c r="BO4589" s="7"/>
      <c r="BP4589" s="7"/>
      <c r="BQ4589" s="7"/>
      <c r="BU4589" s="7"/>
      <c r="BV4589" s="7"/>
      <c r="BW4589" s="7"/>
      <c r="CD4589" s="7"/>
      <c r="CE4589" s="7"/>
      <c r="CF4589" s="7"/>
      <c r="CJ4589" s="7"/>
      <c r="CK4589" s="7"/>
      <c r="CL4589" s="7"/>
    </row>
    <row r="4590" spans="1:90">
      <c r="A4590" s="11"/>
      <c r="B4590" s="373"/>
      <c r="C4590" s="373"/>
      <c r="D4590" s="373"/>
      <c r="E4590" s="13"/>
      <c r="F4590" s="11"/>
      <c r="G4590" s="25"/>
      <c r="H4590" s="31"/>
      <c r="I4590" s="30"/>
      <c r="M4590" s="25"/>
      <c r="N4590" s="31"/>
      <c r="O4590" s="30"/>
      <c r="V4590" s="12"/>
      <c r="W4590" s="12"/>
      <c r="X4590" s="14"/>
      <c r="AB4590" s="25"/>
      <c r="AC4590" s="12"/>
      <c r="AD4590" s="12"/>
      <c r="AK4590" s="12"/>
      <c r="AL4590" s="30"/>
      <c r="AM4590" s="32"/>
      <c r="AQ4590" s="12"/>
      <c r="AR4590" s="12"/>
      <c r="AS4590" s="12"/>
      <c r="AZ4590" s="49"/>
      <c r="BA4590" s="30"/>
      <c r="BB4590" s="12"/>
      <c r="BF4590" s="12"/>
      <c r="BG4590" s="12"/>
      <c r="BH4590" s="12"/>
      <c r="BO4590" s="7"/>
      <c r="BP4590" s="7"/>
      <c r="BQ4590" s="7"/>
      <c r="BU4590" s="7"/>
      <c r="BV4590" s="7"/>
      <c r="BW4590" s="7"/>
      <c r="CD4590" s="7"/>
      <c r="CE4590" s="7"/>
      <c r="CF4590" s="7"/>
      <c r="CJ4590" s="7"/>
      <c r="CK4590" s="7"/>
      <c r="CL4590" s="7"/>
    </row>
    <row r="4591" spans="1:90">
      <c r="A4591" s="11"/>
      <c r="B4591" s="373"/>
      <c r="C4591" s="373"/>
      <c r="D4591" s="373"/>
      <c r="E4591" s="13"/>
      <c r="F4591" s="11"/>
      <c r="G4591" s="25"/>
      <c r="H4591" s="31"/>
      <c r="I4591" s="30"/>
      <c r="M4591" s="25"/>
      <c r="N4591" s="31"/>
      <c r="O4591" s="30"/>
      <c r="V4591" s="12"/>
      <c r="W4591" s="12"/>
      <c r="X4591" s="14"/>
      <c r="AB4591" s="25"/>
      <c r="AC4591" s="12"/>
      <c r="AD4591" s="12"/>
      <c r="AK4591" s="12"/>
      <c r="AL4591" s="30"/>
      <c r="AM4591" s="32"/>
      <c r="AQ4591" s="12"/>
      <c r="AR4591" s="12"/>
      <c r="AS4591" s="12"/>
      <c r="AZ4591" s="49"/>
      <c r="BA4591" s="30"/>
      <c r="BB4591" s="12"/>
      <c r="BF4591" s="12"/>
      <c r="BG4591" s="12"/>
      <c r="BH4591" s="12"/>
      <c r="BO4591" s="7"/>
      <c r="BP4591" s="7"/>
      <c r="BQ4591" s="7"/>
      <c r="BU4591" s="7"/>
      <c r="BV4591" s="7"/>
      <c r="BW4591" s="7"/>
      <c r="CD4591" s="7"/>
      <c r="CE4591" s="7"/>
      <c r="CF4591" s="7"/>
      <c r="CJ4591" s="7"/>
      <c r="CK4591" s="7"/>
      <c r="CL4591" s="7"/>
    </row>
    <row r="4592" spans="1:90">
      <c r="A4592" s="11"/>
      <c r="B4592" s="373"/>
      <c r="C4592" s="373"/>
      <c r="D4592" s="373"/>
      <c r="E4592" s="13"/>
      <c r="F4592" s="11"/>
      <c r="G4592" s="25"/>
      <c r="H4592" s="31"/>
      <c r="I4592" s="30"/>
      <c r="M4592" s="25"/>
      <c r="N4592" s="31"/>
      <c r="O4592" s="30"/>
      <c r="V4592" s="12"/>
      <c r="W4592" s="12"/>
      <c r="X4592" s="14"/>
      <c r="AB4592" s="25"/>
      <c r="AC4592" s="12"/>
      <c r="AD4592" s="12"/>
      <c r="AK4592" s="12"/>
      <c r="AL4592" s="30"/>
      <c r="AM4592" s="32"/>
      <c r="AQ4592" s="12"/>
      <c r="AR4592" s="12"/>
      <c r="AS4592" s="12"/>
      <c r="AZ4592" s="49"/>
      <c r="BA4592" s="30"/>
      <c r="BB4592" s="12"/>
      <c r="BF4592" s="12"/>
      <c r="BG4592" s="12"/>
      <c r="BH4592" s="12"/>
      <c r="BO4592" s="7"/>
      <c r="BP4592" s="7"/>
      <c r="BQ4592" s="7"/>
      <c r="BU4592" s="7"/>
      <c r="BV4592" s="7"/>
      <c r="BW4592" s="7"/>
      <c r="CD4592" s="7"/>
      <c r="CE4592" s="7"/>
      <c r="CF4592" s="7"/>
      <c r="CJ4592" s="7"/>
      <c r="CK4592" s="7"/>
      <c r="CL4592" s="7"/>
    </row>
    <row r="4593" spans="1:90">
      <c r="A4593" s="11"/>
      <c r="B4593" s="373"/>
      <c r="C4593" s="373"/>
      <c r="D4593" s="373"/>
      <c r="E4593" s="13"/>
      <c r="F4593" s="11"/>
      <c r="G4593" s="25"/>
      <c r="H4593" s="31"/>
      <c r="I4593" s="30"/>
      <c r="M4593" s="25"/>
      <c r="N4593" s="31"/>
      <c r="O4593" s="30"/>
      <c r="V4593" s="12"/>
      <c r="W4593" s="12"/>
      <c r="X4593" s="14"/>
      <c r="AB4593" s="25"/>
      <c r="AC4593" s="12"/>
      <c r="AD4593" s="12"/>
      <c r="AK4593" s="12"/>
      <c r="AL4593" s="30"/>
      <c r="AM4593" s="32"/>
      <c r="AQ4593" s="12"/>
      <c r="AR4593" s="12"/>
      <c r="AS4593" s="12"/>
      <c r="AZ4593" s="49"/>
      <c r="BA4593" s="30"/>
      <c r="BB4593" s="12"/>
      <c r="BF4593" s="12"/>
      <c r="BG4593" s="12"/>
      <c r="BH4593" s="12"/>
      <c r="BO4593" s="7"/>
      <c r="BP4593" s="7"/>
      <c r="BQ4593" s="7"/>
      <c r="BU4593" s="7"/>
      <c r="BV4593" s="7"/>
      <c r="BW4593" s="7"/>
      <c r="CD4593" s="7"/>
      <c r="CE4593" s="7"/>
      <c r="CF4593" s="7"/>
      <c r="CJ4593" s="7"/>
      <c r="CK4593" s="7"/>
      <c r="CL4593" s="7"/>
    </row>
    <row r="4594" spans="1:90">
      <c r="A4594" s="11"/>
      <c r="B4594" s="373"/>
      <c r="C4594" s="373"/>
      <c r="D4594" s="373"/>
      <c r="E4594" s="13"/>
      <c r="F4594" s="11"/>
      <c r="G4594" s="25"/>
      <c r="H4594" s="31"/>
      <c r="I4594" s="30"/>
      <c r="M4594" s="25"/>
      <c r="N4594" s="31"/>
      <c r="O4594" s="30"/>
      <c r="V4594" s="12"/>
      <c r="W4594" s="12"/>
      <c r="X4594" s="14"/>
      <c r="AB4594" s="25"/>
      <c r="AC4594" s="12"/>
      <c r="AD4594" s="12"/>
      <c r="AK4594" s="12"/>
      <c r="AL4594" s="30"/>
      <c r="AM4594" s="32"/>
      <c r="AQ4594" s="12"/>
      <c r="AR4594" s="12"/>
      <c r="AS4594" s="12"/>
      <c r="AZ4594" s="49"/>
      <c r="BA4594" s="30"/>
      <c r="BB4594" s="12"/>
      <c r="BF4594" s="12"/>
      <c r="BG4594" s="12"/>
      <c r="BH4594" s="12"/>
      <c r="BO4594" s="7"/>
      <c r="BP4594" s="7"/>
      <c r="BQ4594" s="7"/>
      <c r="BU4594" s="7"/>
      <c r="BV4594" s="7"/>
      <c r="BW4594" s="7"/>
      <c r="CD4594" s="7"/>
      <c r="CE4594" s="7"/>
      <c r="CF4594" s="7"/>
      <c r="CJ4594" s="7"/>
      <c r="CK4594" s="7"/>
      <c r="CL4594" s="7"/>
    </row>
    <row r="4595" spans="1:90">
      <c r="A4595" s="11"/>
      <c r="B4595" s="373"/>
      <c r="C4595" s="373"/>
      <c r="D4595" s="373"/>
      <c r="E4595" s="13"/>
      <c r="F4595" s="11"/>
      <c r="G4595" s="25"/>
      <c r="H4595" s="31"/>
      <c r="I4595" s="30"/>
      <c r="M4595" s="25"/>
      <c r="N4595" s="31"/>
      <c r="O4595" s="30"/>
      <c r="V4595" s="12"/>
      <c r="W4595" s="12"/>
      <c r="X4595" s="14"/>
      <c r="AB4595" s="25"/>
      <c r="AC4595" s="12"/>
      <c r="AD4595" s="12"/>
      <c r="AK4595" s="12"/>
      <c r="AL4595" s="30"/>
      <c r="AM4595" s="32"/>
      <c r="AQ4595" s="12"/>
      <c r="AR4595" s="12"/>
      <c r="AS4595" s="12"/>
      <c r="AZ4595" s="49"/>
      <c r="BA4595" s="30"/>
      <c r="BB4595" s="12"/>
      <c r="BF4595" s="12"/>
      <c r="BG4595" s="12"/>
      <c r="BH4595" s="12"/>
      <c r="BO4595" s="7"/>
      <c r="BP4595" s="7"/>
      <c r="BQ4595" s="7"/>
      <c r="BU4595" s="7"/>
      <c r="BV4595" s="7"/>
      <c r="BW4595" s="7"/>
      <c r="CD4595" s="7"/>
      <c r="CE4595" s="7"/>
      <c r="CF4595" s="7"/>
      <c r="CJ4595" s="7"/>
      <c r="CK4595" s="7"/>
      <c r="CL4595" s="7"/>
    </row>
    <row r="4596" spans="1:90">
      <c r="A4596" s="11"/>
      <c r="B4596" s="373"/>
      <c r="C4596" s="373"/>
      <c r="D4596" s="373"/>
      <c r="E4596" s="13"/>
      <c r="F4596" s="11"/>
      <c r="G4596" s="25"/>
      <c r="H4596" s="31"/>
      <c r="I4596" s="30"/>
      <c r="M4596" s="25"/>
      <c r="N4596" s="31"/>
      <c r="O4596" s="30"/>
      <c r="V4596" s="12"/>
      <c r="W4596" s="12"/>
      <c r="X4596" s="14"/>
      <c r="AB4596" s="25"/>
      <c r="AC4596" s="12"/>
      <c r="AD4596" s="12"/>
      <c r="AK4596" s="12"/>
      <c r="AL4596" s="30"/>
      <c r="AM4596" s="32"/>
      <c r="AQ4596" s="12"/>
      <c r="AR4596" s="12"/>
      <c r="AS4596" s="12"/>
      <c r="AZ4596" s="49"/>
      <c r="BA4596" s="30"/>
      <c r="BB4596" s="12"/>
      <c r="BF4596" s="12"/>
      <c r="BG4596" s="12"/>
      <c r="BH4596" s="12"/>
      <c r="BO4596" s="7"/>
      <c r="BP4596" s="7"/>
      <c r="BQ4596" s="7"/>
      <c r="BU4596" s="7"/>
      <c r="BV4596" s="7"/>
      <c r="BW4596" s="7"/>
      <c r="CD4596" s="7"/>
      <c r="CE4596" s="7"/>
      <c r="CF4596" s="7"/>
      <c r="CJ4596" s="7"/>
      <c r="CK4596" s="7"/>
      <c r="CL4596" s="7"/>
    </row>
    <row r="4597" spans="1:90">
      <c r="A4597" s="11"/>
      <c r="B4597" s="373"/>
      <c r="C4597" s="373"/>
      <c r="D4597" s="373"/>
      <c r="E4597" s="13"/>
      <c r="F4597" s="11"/>
      <c r="G4597" s="25"/>
      <c r="H4597" s="31"/>
      <c r="I4597" s="30"/>
      <c r="M4597" s="25"/>
      <c r="N4597" s="31"/>
      <c r="O4597" s="30"/>
      <c r="V4597" s="12"/>
      <c r="W4597" s="12"/>
      <c r="X4597" s="14"/>
      <c r="AB4597" s="25"/>
      <c r="AC4597" s="12"/>
      <c r="AD4597" s="12"/>
      <c r="AK4597" s="12"/>
      <c r="AL4597" s="30"/>
      <c r="AM4597" s="32"/>
      <c r="AQ4597" s="12"/>
      <c r="AR4597" s="12"/>
      <c r="AS4597" s="12"/>
      <c r="AZ4597" s="49"/>
      <c r="BA4597" s="30"/>
      <c r="BB4597" s="12"/>
      <c r="BF4597" s="12"/>
      <c r="BG4597" s="12"/>
      <c r="BH4597" s="12"/>
      <c r="BO4597" s="7"/>
      <c r="BP4597" s="7"/>
      <c r="BQ4597" s="7"/>
      <c r="BU4597" s="7"/>
      <c r="BV4597" s="7"/>
      <c r="BW4597" s="7"/>
      <c r="CD4597" s="7"/>
      <c r="CE4597" s="7"/>
      <c r="CF4597" s="7"/>
      <c r="CJ4597" s="7"/>
      <c r="CK4597" s="7"/>
      <c r="CL4597" s="7"/>
    </row>
    <row r="4598" spans="1:90">
      <c r="A4598" s="11"/>
      <c r="B4598" s="373"/>
      <c r="C4598" s="373"/>
      <c r="D4598" s="373"/>
      <c r="E4598" s="13"/>
      <c r="F4598" s="11"/>
      <c r="G4598" s="25"/>
      <c r="H4598" s="31"/>
      <c r="I4598" s="30"/>
      <c r="M4598" s="25"/>
      <c r="N4598" s="31"/>
      <c r="O4598" s="30"/>
      <c r="V4598" s="12"/>
      <c r="W4598" s="12"/>
      <c r="X4598" s="14"/>
      <c r="AB4598" s="25"/>
      <c r="AC4598" s="12"/>
      <c r="AD4598" s="12"/>
      <c r="AK4598" s="12"/>
      <c r="AL4598" s="30"/>
      <c r="AM4598" s="32"/>
      <c r="AQ4598" s="12"/>
      <c r="AR4598" s="12"/>
      <c r="AS4598" s="12"/>
      <c r="AZ4598" s="49"/>
      <c r="BA4598" s="30"/>
      <c r="BB4598" s="12"/>
      <c r="BF4598" s="12"/>
      <c r="BG4598" s="12"/>
      <c r="BH4598" s="12"/>
      <c r="BO4598" s="7"/>
      <c r="BP4598" s="7"/>
      <c r="BQ4598" s="7"/>
      <c r="BU4598" s="7"/>
      <c r="BV4598" s="7"/>
      <c r="BW4598" s="7"/>
      <c r="CD4598" s="7"/>
      <c r="CE4598" s="7"/>
      <c r="CF4598" s="7"/>
      <c r="CJ4598" s="7"/>
      <c r="CK4598" s="7"/>
      <c r="CL4598" s="7"/>
    </row>
    <row r="4599" spans="1:90">
      <c r="A4599" s="11"/>
      <c r="B4599" s="373"/>
      <c r="C4599" s="373"/>
      <c r="D4599" s="373"/>
      <c r="E4599" s="13"/>
      <c r="F4599" s="11"/>
      <c r="G4599" s="25"/>
      <c r="H4599" s="31"/>
      <c r="I4599" s="30"/>
      <c r="M4599" s="25"/>
      <c r="N4599" s="31"/>
      <c r="O4599" s="30"/>
      <c r="V4599" s="12"/>
      <c r="W4599" s="12"/>
      <c r="X4599" s="14"/>
      <c r="AB4599" s="25"/>
      <c r="AC4599" s="12"/>
      <c r="AD4599" s="12"/>
      <c r="AK4599" s="12"/>
      <c r="AL4599" s="30"/>
      <c r="AM4599" s="32"/>
      <c r="AQ4599" s="12"/>
      <c r="AR4599" s="12"/>
      <c r="AS4599" s="12"/>
      <c r="AZ4599" s="49"/>
      <c r="BA4599" s="30"/>
      <c r="BB4599" s="12"/>
      <c r="BF4599" s="12"/>
      <c r="BG4599" s="12"/>
      <c r="BH4599" s="12"/>
      <c r="BO4599" s="7"/>
      <c r="BP4599" s="7"/>
      <c r="BQ4599" s="7"/>
      <c r="BU4599" s="7"/>
      <c r="BV4599" s="7"/>
      <c r="BW4599" s="7"/>
      <c r="CD4599" s="7"/>
      <c r="CE4599" s="7"/>
      <c r="CF4599" s="7"/>
      <c r="CJ4599" s="7"/>
      <c r="CK4599" s="7"/>
      <c r="CL4599" s="7"/>
    </row>
    <row r="4600" spans="1:90">
      <c r="A4600" s="11"/>
      <c r="B4600" s="373"/>
      <c r="C4600" s="373"/>
      <c r="D4600" s="373"/>
      <c r="E4600" s="13"/>
      <c r="F4600" s="11"/>
      <c r="G4600" s="25"/>
      <c r="H4600" s="31"/>
      <c r="I4600" s="30"/>
      <c r="M4600" s="25"/>
      <c r="N4600" s="31"/>
      <c r="O4600" s="30"/>
      <c r="V4600" s="12"/>
      <c r="W4600" s="12"/>
      <c r="X4600" s="14"/>
      <c r="AB4600" s="25"/>
      <c r="AC4600" s="12"/>
      <c r="AD4600" s="12"/>
      <c r="AK4600" s="12"/>
      <c r="AL4600" s="30"/>
      <c r="AM4600" s="32"/>
      <c r="AQ4600" s="12"/>
      <c r="AR4600" s="12"/>
      <c r="AS4600" s="12"/>
      <c r="AZ4600" s="49"/>
      <c r="BA4600" s="30"/>
      <c r="BB4600" s="12"/>
      <c r="BF4600" s="12"/>
      <c r="BG4600" s="12"/>
      <c r="BH4600" s="12"/>
      <c r="BO4600" s="7"/>
      <c r="BP4600" s="7"/>
      <c r="BQ4600" s="7"/>
      <c r="BU4600" s="7"/>
      <c r="BV4600" s="7"/>
      <c r="BW4600" s="7"/>
      <c r="CD4600" s="7"/>
      <c r="CE4600" s="7"/>
      <c r="CF4600" s="7"/>
      <c r="CJ4600" s="7"/>
      <c r="CK4600" s="7"/>
      <c r="CL4600" s="7"/>
    </row>
    <row r="4601" spans="1:90">
      <c r="A4601" s="11"/>
      <c r="B4601" s="373"/>
      <c r="C4601" s="373"/>
      <c r="D4601" s="373"/>
      <c r="E4601" s="13"/>
      <c r="F4601" s="11"/>
      <c r="G4601" s="25"/>
      <c r="H4601" s="31"/>
      <c r="I4601" s="30"/>
      <c r="M4601" s="25"/>
      <c r="N4601" s="31"/>
      <c r="O4601" s="30"/>
      <c r="V4601" s="12"/>
      <c r="W4601" s="12"/>
      <c r="X4601" s="14"/>
      <c r="AB4601" s="25"/>
      <c r="AC4601" s="12"/>
      <c r="AD4601" s="12"/>
      <c r="AK4601" s="12"/>
      <c r="AL4601" s="30"/>
      <c r="AM4601" s="32"/>
      <c r="AQ4601" s="12"/>
      <c r="AR4601" s="12"/>
      <c r="AS4601" s="12"/>
      <c r="AZ4601" s="49"/>
      <c r="BA4601" s="30"/>
      <c r="BB4601" s="12"/>
      <c r="BF4601" s="12"/>
      <c r="BG4601" s="12"/>
      <c r="BH4601" s="12"/>
      <c r="BO4601" s="7"/>
      <c r="BP4601" s="7"/>
      <c r="BQ4601" s="7"/>
      <c r="BU4601" s="7"/>
      <c r="BV4601" s="7"/>
      <c r="BW4601" s="7"/>
      <c r="CD4601" s="7"/>
      <c r="CE4601" s="7"/>
      <c r="CF4601" s="7"/>
      <c r="CJ4601" s="7"/>
      <c r="CK4601" s="7"/>
      <c r="CL4601" s="7"/>
    </row>
    <row r="4602" spans="1:90">
      <c r="A4602" s="11"/>
      <c r="B4602" s="373"/>
      <c r="C4602" s="373"/>
      <c r="D4602" s="373"/>
      <c r="E4602" s="13"/>
      <c r="F4602" s="11"/>
      <c r="G4602" s="25"/>
      <c r="H4602" s="31"/>
      <c r="I4602" s="30"/>
      <c r="M4602" s="25"/>
      <c r="N4602" s="31"/>
      <c r="O4602" s="30"/>
      <c r="V4602" s="12"/>
      <c r="W4602" s="12"/>
      <c r="X4602" s="14"/>
      <c r="AB4602" s="25"/>
      <c r="AC4602" s="12"/>
      <c r="AD4602" s="12"/>
      <c r="AK4602" s="12"/>
      <c r="AL4602" s="30"/>
      <c r="AM4602" s="32"/>
      <c r="AQ4602" s="12"/>
      <c r="AR4602" s="12"/>
      <c r="AS4602" s="12"/>
      <c r="AZ4602" s="49"/>
      <c r="BA4602" s="30"/>
      <c r="BB4602" s="12"/>
      <c r="BF4602" s="12"/>
      <c r="BG4602" s="12"/>
      <c r="BH4602" s="12"/>
      <c r="BO4602" s="7"/>
      <c r="BP4602" s="7"/>
      <c r="BQ4602" s="7"/>
      <c r="BU4602" s="7"/>
      <c r="BV4602" s="7"/>
      <c r="BW4602" s="7"/>
      <c r="CD4602" s="7"/>
      <c r="CE4602" s="7"/>
      <c r="CF4602" s="7"/>
      <c r="CJ4602" s="7"/>
      <c r="CK4602" s="7"/>
      <c r="CL4602" s="7"/>
    </row>
    <row r="4603" spans="1:90">
      <c r="A4603" s="11"/>
      <c r="B4603" s="373"/>
      <c r="C4603" s="373"/>
      <c r="D4603" s="373"/>
      <c r="E4603" s="13"/>
      <c r="F4603" s="11"/>
      <c r="G4603" s="25"/>
      <c r="H4603" s="31"/>
      <c r="I4603" s="30"/>
      <c r="M4603" s="25"/>
      <c r="N4603" s="31"/>
      <c r="O4603" s="30"/>
      <c r="V4603" s="12"/>
      <c r="W4603" s="12"/>
      <c r="X4603" s="14"/>
      <c r="AB4603" s="25"/>
      <c r="AC4603" s="12"/>
      <c r="AD4603" s="12"/>
      <c r="AK4603" s="12"/>
      <c r="AL4603" s="30"/>
      <c r="AM4603" s="32"/>
      <c r="AQ4603" s="12"/>
      <c r="AR4603" s="12"/>
      <c r="AS4603" s="12"/>
      <c r="AZ4603" s="49"/>
      <c r="BA4603" s="30"/>
      <c r="BB4603" s="12"/>
      <c r="BF4603" s="12"/>
      <c r="BG4603" s="12"/>
      <c r="BH4603" s="12"/>
      <c r="BO4603" s="7"/>
      <c r="BP4603" s="7"/>
      <c r="BQ4603" s="7"/>
      <c r="BU4603" s="7"/>
      <c r="BV4603" s="7"/>
      <c r="BW4603" s="7"/>
      <c r="CD4603" s="7"/>
      <c r="CE4603" s="7"/>
      <c r="CF4603" s="7"/>
      <c r="CJ4603" s="7"/>
      <c r="CK4603" s="7"/>
      <c r="CL4603" s="7"/>
    </row>
    <row r="4604" spans="1:90">
      <c r="A4604" s="11"/>
      <c r="B4604" s="373"/>
      <c r="C4604" s="373"/>
      <c r="D4604" s="373"/>
      <c r="E4604" s="13"/>
      <c r="F4604" s="11"/>
      <c r="G4604" s="25"/>
      <c r="H4604" s="31"/>
      <c r="I4604" s="30"/>
      <c r="M4604" s="25"/>
      <c r="N4604" s="31"/>
      <c r="O4604" s="30"/>
      <c r="V4604" s="12"/>
      <c r="W4604" s="12"/>
      <c r="X4604" s="14"/>
      <c r="AB4604" s="25"/>
      <c r="AC4604" s="12"/>
      <c r="AD4604" s="12"/>
      <c r="AK4604" s="12"/>
      <c r="AL4604" s="30"/>
      <c r="AM4604" s="32"/>
      <c r="AQ4604" s="12"/>
      <c r="AR4604" s="12"/>
      <c r="AS4604" s="12"/>
      <c r="AZ4604" s="49"/>
      <c r="BA4604" s="30"/>
      <c r="BB4604" s="12"/>
      <c r="BF4604" s="12"/>
      <c r="BG4604" s="12"/>
      <c r="BH4604" s="12"/>
      <c r="BO4604" s="7"/>
      <c r="BP4604" s="7"/>
      <c r="BQ4604" s="7"/>
      <c r="BU4604" s="7"/>
      <c r="BV4604" s="7"/>
      <c r="BW4604" s="7"/>
      <c r="CD4604" s="7"/>
      <c r="CE4604" s="7"/>
      <c r="CF4604" s="7"/>
      <c r="CJ4604" s="7"/>
      <c r="CK4604" s="7"/>
      <c r="CL4604" s="7"/>
    </row>
    <row r="4605" spans="1:90">
      <c r="A4605" s="11"/>
      <c r="B4605" s="373"/>
      <c r="C4605" s="373"/>
      <c r="D4605" s="373"/>
      <c r="E4605" s="13"/>
      <c r="F4605" s="11"/>
      <c r="G4605" s="25"/>
      <c r="H4605" s="31"/>
      <c r="I4605" s="30"/>
      <c r="M4605" s="25"/>
      <c r="N4605" s="31"/>
      <c r="O4605" s="30"/>
      <c r="V4605" s="12"/>
      <c r="W4605" s="12"/>
      <c r="X4605" s="14"/>
      <c r="AB4605" s="25"/>
      <c r="AC4605" s="12"/>
      <c r="AD4605" s="12"/>
      <c r="AK4605" s="12"/>
      <c r="AL4605" s="30"/>
      <c r="AM4605" s="32"/>
      <c r="AQ4605" s="12"/>
      <c r="AR4605" s="12"/>
      <c r="AS4605" s="12"/>
      <c r="AZ4605" s="49"/>
      <c r="BA4605" s="30"/>
      <c r="BB4605" s="12"/>
      <c r="BF4605" s="12"/>
      <c r="BG4605" s="12"/>
      <c r="BH4605" s="12"/>
      <c r="BO4605" s="7"/>
      <c r="BP4605" s="7"/>
      <c r="BQ4605" s="7"/>
      <c r="BU4605" s="7"/>
      <c r="BV4605" s="7"/>
      <c r="BW4605" s="7"/>
      <c r="CD4605" s="7"/>
      <c r="CE4605" s="7"/>
      <c r="CF4605" s="7"/>
      <c r="CJ4605" s="7"/>
      <c r="CK4605" s="7"/>
      <c r="CL4605" s="7"/>
    </row>
    <row r="4606" spans="1:90">
      <c r="A4606" s="11"/>
      <c r="B4606" s="373"/>
      <c r="C4606" s="373"/>
      <c r="D4606" s="373"/>
      <c r="E4606" s="13"/>
      <c r="F4606" s="11"/>
      <c r="G4606" s="25"/>
      <c r="H4606" s="31"/>
      <c r="I4606" s="30"/>
      <c r="M4606" s="25"/>
      <c r="N4606" s="31"/>
      <c r="O4606" s="30"/>
      <c r="V4606" s="12"/>
      <c r="W4606" s="12"/>
      <c r="X4606" s="14"/>
      <c r="AB4606" s="25"/>
      <c r="AC4606" s="12"/>
      <c r="AD4606" s="12"/>
      <c r="AK4606" s="12"/>
      <c r="AL4606" s="30"/>
      <c r="AM4606" s="32"/>
      <c r="AQ4606" s="12"/>
      <c r="AR4606" s="12"/>
      <c r="AS4606" s="12"/>
      <c r="AZ4606" s="49"/>
      <c r="BA4606" s="30"/>
      <c r="BB4606" s="12"/>
      <c r="BF4606" s="12"/>
      <c r="BG4606" s="12"/>
      <c r="BH4606" s="12"/>
      <c r="BO4606" s="7"/>
      <c r="BP4606" s="7"/>
      <c r="BQ4606" s="7"/>
      <c r="BU4606" s="7"/>
      <c r="BV4606" s="7"/>
      <c r="BW4606" s="7"/>
      <c r="CD4606" s="7"/>
      <c r="CE4606" s="7"/>
      <c r="CF4606" s="7"/>
      <c r="CJ4606" s="7"/>
      <c r="CK4606" s="7"/>
      <c r="CL4606" s="7"/>
    </row>
    <row r="4607" spans="1:90">
      <c r="A4607" s="11"/>
      <c r="B4607" s="373"/>
      <c r="C4607" s="373"/>
      <c r="D4607" s="373"/>
      <c r="E4607" s="13"/>
      <c r="F4607" s="11"/>
      <c r="G4607" s="25"/>
      <c r="H4607" s="31"/>
      <c r="I4607" s="30"/>
      <c r="M4607" s="25"/>
      <c r="N4607" s="31"/>
      <c r="O4607" s="30"/>
      <c r="V4607" s="12"/>
      <c r="W4607" s="12"/>
      <c r="X4607" s="14"/>
      <c r="AB4607" s="25"/>
      <c r="AC4607" s="12"/>
      <c r="AD4607" s="12"/>
      <c r="AK4607" s="12"/>
      <c r="AL4607" s="30"/>
      <c r="AM4607" s="32"/>
      <c r="AQ4607" s="12"/>
      <c r="AR4607" s="12"/>
      <c r="AS4607" s="12"/>
      <c r="AZ4607" s="49"/>
      <c r="BA4607" s="30"/>
      <c r="BB4607" s="12"/>
      <c r="BF4607" s="12"/>
      <c r="BG4607" s="12"/>
      <c r="BH4607" s="12"/>
      <c r="BO4607" s="7"/>
      <c r="BP4607" s="7"/>
      <c r="BQ4607" s="7"/>
      <c r="BU4607" s="7"/>
      <c r="BV4607" s="7"/>
      <c r="BW4607" s="7"/>
      <c r="CD4607" s="7"/>
      <c r="CE4607" s="7"/>
      <c r="CF4607" s="7"/>
      <c r="CJ4607" s="7"/>
      <c r="CK4607" s="7"/>
      <c r="CL4607" s="7"/>
    </row>
    <row r="4608" spans="1:90">
      <c r="A4608" s="11"/>
      <c r="B4608" s="373"/>
      <c r="C4608" s="373"/>
      <c r="D4608" s="373"/>
      <c r="E4608" s="13"/>
      <c r="F4608" s="11"/>
      <c r="G4608" s="25"/>
      <c r="H4608" s="31"/>
      <c r="I4608" s="30"/>
      <c r="M4608" s="25"/>
      <c r="N4608" s="31"/>
      <c r="O4608" s="30"/>
      <c r="V4608" s="12"/>
      <c r="W4608" s="12"/>
      <c r="X4608" s="14"/>
      <c r="AB4608" s="25"/>
      <c r="AC4608" s="12"/>
      <c r="AD4608" s="12"/>
      <c r="AK4608" s="12"/>
      <c r="AL4608" s="30"/>
      <c r="AM4608" s="32"/>
      <c r="AQ4608" s="12"/>
      <c r="AR4608" s="12"/>
      <c r="AS4608" s="12"/>
      <c r="AZ4608" s="49"/>
      <c r="BA4608" s="30"/>
      <c r="BB4608" s="12"/>
      <c r="BF4608" s="12"/>
      <c r="BG4608" s="12"/>
      <c r="BH4608" s="12"/>
      <c r="BO4608" s="7"/>
      <c r="BP4608" s="7"/>
      <c r="BQ4608" s="7"/>
      <c r="BU4608" s="7"/>
      <c r="BV4608" s="7"/>
      <c r="BW4608" s="7"/>
      <c r="CD4608" s="7"/>
      <c r="CE4608" s="7"/>
      <c r="CF4608" s="7"/>
      <c r="CJ4608" s="7"/>
      <c r="CK4608" s="7"/>
      <c r="CL4608" s="7"/>
    </row>
    <row r="4609" spans="1:90">
      <c r="A4609" s="11"/>
      <c r="B4609" s="373"/>
      <c r="C4609" s="373"/>
      <c r="D4609" s="373"/>
      <c r="E4609" s="13"/>
      <c r="F4609" s="11"/>
      <c r="G4609" s="25"/>
      <c r="H4609" s="31"/>
      <c r="I4609" s="30"/>
      <c r="M4609" s="25"/>
      <c r="N4609" s="31"/>
      <c r="O4609" s="30"/>
      <c r="V4609" s="12"/>
      <c r="W4609" s="12"/>
      <c r="X4609" s="14"/>
      <c r="AB4609" s="25"/>
      <c r="AC4609" s="12"/>
      <c r="AD4609" s="12"/>
      <c r="AK4609" s="12"/>
      <c r="AL4609" s="30"/>
      <c r="AM4609" s="32"/>
      <c r="AQ4609" s="12"/>
      <c r="AR4609" s="12"/>
      <c r="AS4609" s="12"/>
      <c r="AZ4609" s="49"/>
      <c r="BA4609" s="30"/>
      <c r="BB4609" s="12"/>
      <c r="BF4609" s="12"/>
      <c r="BG4609" s="12"/>
      <c r="BH4609" s="12"/>
      <c r="BO4609" s="7"/>
      <c r="BP4609" s="7"/>
      <c r="BQ4609" s="7"/>
      <c r="BU4609" s="7"/>
      <c r="BV4609" s="7"/>
      <c r="BW4609" s="7"/>
      <c r="CD4609" s="7"/>
      <c r="CE4609" s="7"/>
      <c r="CF4609" s="7"/>
      <c r="CJ4609" s="7"/>
      <c r="CK4609" s="7"/>
      <c r="CL4609" s="7"/>
    </row>
    <row r="4610" spans="1:90">
      <c r="A4610" s="11"/>
      <c r="B4610" s="373"/>
      <c r="C4610" s="373"/>
      <c r="D4610" s="373"/>
      <c r="E4610" s="13"/>
      <c r="F4610" s="11"/>
      <c r="G4610" s="25"/>
      <c r="H4610" s="31"/>
      <c r="I4610" s="30"/>
      <c r="M4610" s="25"/>
      <c r="N4610" s="31"/>
      <c r="O4610" s="30"/>
      <c r="V4610" s="12"/>
      <c r="W4610" s="12"/>
      <c r="X4610" s="14"/>
      <c r="AB4610" s="25"/>
      <c r="AC4610" s="12"/>
      <c r="AD4610" s="12"/>
      <c r="AK4610" s="12"/>
      <c r="AL4610" s="30"/>
      <c r="AM4610" s="32"/>
      <c r="AQ4610" s="12"/>
      <c r="AR4610" s="12"/>
      <c r="AS4610" s="12"/>
      <c r="AZ4610" s="49"/>
      <c r="BA4610" s="30"/>
      <c r="BB4610" s="12"/>
      <c r="BF4610" s="12"/>
      <c r="BG4610" s="12"/>
      <c r="BH4610" s="12"/>
      <c r="BO4610" s="7"/>
      <c r="BP4610" s="7"/>
      <c r="BQ4610" s="7"/>
      <c r="BU4610" s="7"/>
      <c r="BV4610" s="7"/>
      <c r="BW4610" s="7"/>
      <c r="CD4610" s="7"/>
      <c r="CE4610" s="7"/>
      <c r="CF4610" s="7"/>
      <c r="CJ4610" s="7"/>
      <c r="CK4610" s="7"/>
      <c r="CL4610" s="7"/>
    </row>
    <row r="4611" spans="1:90">
      <c r="A4611" s="11"/>
      <c r="B4611" s="373"/>
      <c r="C4611" s="373"/>
      <c r="D4611" s="373"/>
      <c r="E4611" s="13"/>
      <c r="F4611" s="11"/>
      <c r="G4611" s="25"/>
      <c r="H4611" s="31"/>
      <c r="I4611" s="30"/>
      <c r="M4611" s="25"/>
      <c r="N4611" s="31"/>
      <c r="O4611" s="30"/>
      <c r="V4611" s="12"/>
      <c r="W4611" s="12"/>
      <c r="X4611" s="14"/>
      <c r="AB4611" s="25"/>
      <c r="AC4611" s="12"/>
      <c r="AD4611" s="12"/>
      <c r="AK4611" s="12"/>
      <c r="AL4611" s="30"/>
      <c r="AM4611" s="32"/>
      <c r="AQ4611" s="12"/>
      <c r="AR4611" s="12"/>
      <c r="AS4611" s="12"/>
      <c r="AZ4611" s="49"/>
      <c r="BA4611" s="30"/>
      <c r="BB4611" s="12"/>
      <c r="BF4611" s="12"/>
      <c r="BG4611" s="12"/>
      <c r="BH4611" s="12"/>
      <c r="BO4611" s="7"/>
      <c r="BP4611" s="7"/>
      <c r="BQ4611" s="7"/>
      <c r="BU4611" s="7"/>
      <c r="BV4611" s="7"/>
      <c r="BW4611" s="7"/>
      <c r="CD4611" s="7"/>
      <c r="CE4611" s="7"/>
      <c r="CF4611" s="7"/>
      <c r="CJ4611" s="7"/>
      <c r="CK4611" s="7"/>
      <c r="CL4611" s="7"/>
    </row>
    <row r="4612" spans="1:90">
      <c r="A4612" s="11"/>
      <c r="B4612" s="373"/>
      <c r="C4612" s="373"/>
      <c r="D4612" s="373"/>
      <c r="E4612" s="13"/>
      <c r="F4612" s="11"/>
      <c r="G4612" s="25"/>
      <c r="H4612" s="31"/>
      <c r="I4612" s="30"/>
      <c r="M4612" s="25"/>
      <c r="N4612" s="31"/>
      <c r="O4612" s="30"/>
      <c r="V4612" s="12"/>
      <c r="W4612" s="12"/>
      <c r="X4612" s="14"/>
      <c r="AB4612" s="25"/>
      <c r="AC4612" s="12"/>
      <c r="AD4612" s="12"/>
      <c r="AK4612" s="12"/>
      <c r="AL4612" s="30"/>
      <c r="AM4612" s="32"/>
      <c r="AQ4612" s="12"/>
      <c r="AR4612" s="12"/>
      <c r="AS4612" s="12"/>
      <c r="AZ4612" s="49"/>
      <c r="BA4612" s="30"/>
      <c r="BB4612" s="12"/>
      <c r="BF4612" s="12"/>
      <c r="BG4612" s="12"/>
      <c r="BH4612" s="12"/>
      <c r="BO4612" s="7"/>
      <c r="BP4612" s="7"/>
      <c r="BQ4612" s="7"/>
      <c r="BU4612" s="7"/>
      <c r="BV4612" s="7"/>
      <c r="BW4612" s="7"/>
      <c r="CD4612" s="7"/>
      <c r="CE4612" s="7"/>
      <c r="CF4612" s="7"/>
      <c r="CJ4612" s="7"/>
      <c r="CK4612" s="7"/>
      <c r="CL4612" s="7"/>
    </row>
    <row r="4613" spans="1:90">
      <c r="A4613" s="11"/>
      <c r="B4613" s="373"/>
      <c r="C4613" s="373"/>
      <c r="D4613" s="373"/>
      <c r="E4613" s="13"/>
      <c r="F4613" s="11"/>
      <c r="G4613" s="25"/>
      <c r="H4613" s="31"/>
      <c r="I4613" s="30"/>
      <c r="M4613" s="25"/>
      <c r="N4613" s="31"/>
      <c r="O4613" s="30"/>
      <c r="V4613" s="12"/>
      <c r="W4613" s="12"/>
      <c r="X4613" s="14"/>
      <c r="AB4613" s="25"/>
      <c r="AC4613" s="12"/>
      <c r="AD4613" s="12"/>
      <c r="AK4613" s="12"/>
      <c r="AL4613" s="30"/>
      <c r="AM4613" s="32"/>
      <c r="AQ4613" s="12"/>
      <c r="AR4613" s="12"/>
      <c r="AS4613" s="12"/>
      <c r="AZ4613" s="49"/>
      <c r="BA4613" s="30"/>
      <c r="BB4613" s="12"/>
      <c r="BF4613" s="12"/>
      <c r="BG4613" s="12"/>
      <c r="BH4613" s="12"/>
      <c r="BO4613" s="7"/>
      <c r="BP4613" s="7"/>
      <c r="BQ4613" s="7"/>
      <c r="BU4613" s="7"/>
      <c r="BV4613" s="7"/>
      <c r="BW4613" s="7"/>
      <c r="CD4613" s="7"/>
      <c r="CE4613" s="7"/>
      <c r="CF4613" s="7"/>
      <c r="CJ4613" s="7"/>
      <c r="CK4613" s="7"/>
      <c r="CL4613" s="7"/>
    </row>
    <row r="4614" spans="1:90">
      <c r="A4614" s="11"/>
      <c r="B4614" s="373"/>
      <c r="C4614" s="373"/>
      <c r="D4614" s="373"/>
      <c r="E4614" s="13"/>
      <c r="F4614" s="11"/>
      <c r="G4614" s="25"/>
      <c r="H4614" s="31"/>
      <c r="I4614" s="30"/>
      <c r="M4614" s="25"/>
      <c r="N4614" s="31"/>
      <c r="O4614" s="30"/>
      <c r="V4614" s="12"/>
      <c r="W4614" s="12"/>
      <c r="X4614" s="14"/>
      <c r="AB4614" s="25"/>
      <c r="AC4614" s="12"/>
      <c r="AD4614" s="12"/>
      <c r="AK4614" s="12"/>
      <c r="AL4614" s="30"/>
      <c r="AM4614" s="32"/>
      <c r="AQ4614" s="12"/>
      <c r="AR4614" s="12"/>
      <c r="AS4614" s="12"/>
      <c r="AZ4614" s="49"/>
      <c r="BA4614" s="30"/>
      <c r="BB4614" s="12"/>
      <c r="BF4614" s="12"/>
      <c r="BG4614" s="12"/>
      <c r="BH4614" s="12"/>
      <c r="BO4614" s="7"/>
      <c r="BP4614" s="7"/>
      <c r="BQ4614" s="7"/>
      <c r="BU4614" s="7"/>
      <c r="BV4614" s="7"/>
      <c r="BW4614" s="7"/>
      <c r="CD4614" s="7"/>
      <c r="CE4614" s="7"/>
      <c r="CF4614" s="7"/>
      <c r="CJ4614" s="7"/>
      <c r="CK4614" s="7"/>
      <c r="CL4614" s="7"/>
    </row>
    <row r="4615" spans="1:90">
      <c r="A4615" s="11"/>
      <c r="B4615" s="373"/>
      <c r="C4615" s="373"/>
      <c r="D4615" s="373"/>
      <c r="E4615" s="13"/>
      <c r="F4615" s="11"/>
      <c r="G4615" s="25"/>
      <c r="H4615" s="31"/>
      <c r="I4615" s="30"/>
      <c r="M4615" s="25"/>
      <c r="N4615" s="31"/>
      <c r="O4615" s="30"/>
      <c r="V4615" s="12"/>
      <c r="W4615" s="12"/>
      <c r="X4615" s="14"/>
      <c r="AB4615" s="25"/>
      <c r="AC4615" s="12"/>
      <c r="AD4615" s="12"/>
      <c r="AK4615" s="12"/>
      <c r="AL4615" s="30"/>
      <c r="AM4615" s="32"/>
      <c r="AQ4615" s="12"/>
      <c r="AR4615" s="12"/>
      <c r="AS4615" s="12"/>
      <c r="AZ4615" s="49"/>
      <c r="BA4615" s="30"/>
      <c r="BB4615" s="12"/>
      <c r="BF4615" s="12"/>
      <c r="BG4615" s="12"/>
      <c r="BH4615" s="12"/>
      <c r="BO4615" s="7"/>
      <c r="BP4615" s="7"/>
      <c r="BQ4615" s="7"/>
      <c r="BU4615" s="7"/>
      <c r="BV4615" s="7"/>
      <c r="BW4615" s="7"/>
      <c r="CD4615" s="7"/>
      <c r="CE4615" s="7"/>
      <c r="CF4615" s="7"/>
      <c r="CJ4615" s="7"/>
      <c r="CK4615" s="7"/>
      <c r="CL4615" s="7"/>
    </row>
    <row r="4616" spans="1:90">
      <c r="A4616" s="11"/>
      <c r="B4616" s="373"/>
      <c r="C4616" s="373"/>
      <c r="D4616" s="373"/>
      <c r="E4616" s="13"/>
      <c r="F4616" s="11"/>
      <c r="G4616" s="25"/>
      <c r="H4616" s="31"/>
      <c r="I4616" s="30"/>
      <c r="M4616" s="25"/>
      <c r="N4616" s="31"/>
      <c r="O4616" s="30"/>
      <c r="V4616" s="12"/>
      <c r="W4616" s="12"/>
      <c r="X4616" s="14"/>
      <c r="AB4616" s="25"/>
      <c r="AC4616" s="12"/>
      <c r="AD4616" s="12"/>
      <c r="AK4616" s="12"/>
      <c r="AL4616" s="30"/>
      <c r="AM4616" s="32"/>
      <c r="AQ4616" s="12"/>
      <c r="AR4616" s="12"/>
      <c r="AS4616" s="12"/>
      <c r="AZ4616" s="49"/>
      <c r="BA4616" s="30"/>
      <c r="BB4616" s="12"/>
      <c r="BF4616" s="12"/>
      <c r="BG4616" s="12"/>
      <c r="BH4616" s="12"/>
      <c r="BO4616" s="7"/>
      <c r="BP4616" s="7"/>
      <c r="BQ4616" s="7"/>
      <c r="BU4616" s="7"/>
      <c r="BV4616" s="7"/>
      <c r="BW4616" s="7"/>
      <c r="CD4616" s="7"/>
      <c r="CE4616" s="7"/>
      <c r="CF4616" s="7"/>
      <c r="CJ4616" s="7"/>
      <c r="CK4616" s="7"/>
      <c r="CL4616" s="7"/>
    </row>
    <row r="4617" spans="1:90">
      <c r="A4617" s="11"/>
      <c r="B4617" s="373"/>
      <c r="C4617" s="373"/>
      <c r="D4617" s="373"/>
      <c r="E4617" s="13"/>
      <c r="F4617" s="11"/>
      <c r="G4617" s="25"/>
      <c r="H4617" s="31"/>
      <c r="I4617" s="30"/>
      <c r="M4617" s="25"/>
      <c r="N4617" s="31"/>
      <c r="O4617" s="30"/>
      <c r="V4617" s="12"/>
      <c r="W4617" s="12"/>
      <c r="X4617" s="14"/>
      <c r="AB4617" s="25"/>
      <c r="AC4617" s="12"/>
      <c r="AD4617" s="12"/>
      <c r="AK4617" s="12"/>
      <c r="AL4617" s="30"/>
      <c r="AM4617" s="32"/>
      <c r="AQ4617" s="12"/>
      <c r="AR4617" s="12"/>
      <c r="AS4617" s="12"/>
      <c r="AZ4617" s="49"/>
      <c r="BA4617" s="30"/>
      <c r="BB4617" s="12"/>
      <c r="BF4617" s="12"/>
      <c r="BG4617" s="12"/>
      <c r="BH4617" s="12"/>
      <c r="BO4617" s="7"/>
      <c r="BP4617" s="7"/>
      <c r="BQ4617" s="7"/>
      <c r="BU4617" s="7"/>
      <c r="BV4617" s="7"/>
      <c r="BW4617" s="7"/>
      <c r="CD4617" s="7"/>
      <c r="CE4617" s="7"/>
      <c r="CF4617" s="7"/>
      <c r="CJ4617" s="7"/>
      <c r="CK4617" s="7"/>
      <c r="CL4617" s="7"/>
    </row>
    <row r="4618" spans="1:90">
      <c r="A4618" s="11"/>
      <c r="B4618" s="373"/>
      <c r="C4618" s="373"/>
      <c r="D4618" s="373"/>
      <c r="E4618" s="13"/>
      <c r="F4618" s="11"/>
      <c r="G4618" s="25"/>
      <c r="H4618" s="31"/>
      <c r="I4618" s="30"/>
      <c r="M4618" s="25"/>
      <c r="N4618" s="31"/>
      <c r="O4618" s="30"/>
      <c r="V4618" s="12"/>
      <c r="W4618" s="12"/>
      <c r="X4618" s="14"/>
      <c r="AB4618" s="25"/>
      <c r="AC4618" s="12"/>
      <c r="AD4618" s="12"/>
      <c r="AK4618" s="12"/>
      <c r="AL4618" s="30"/>
      <c r="AM4618" s="32"/>
      <c r="AQ4618" s="12"/>
      <c r="AR4618" s="12"/>
      <c r="AS4618" s="12"/>
      <c r="AZ4618" s="49"/>
      <c r="BA4618" s="30"/>
      <c r="BB4618" s="12"/>
      <c r="BF4618" s="12"/>
      <c r="BG4618" s="12"/>
      <c r="BH4618" s="12"/>
      <c r="BO4618" s="7"/>
      <c r="BP4618" s="7"/>
      <c r="BQ4618" s="7"/>
      <c r="BU4618" s="7"/>
      <c r="BV4618" s="7"/>
      <c r="BW4618" s="7"/>
      <c r="CD4618" s="7"/>
      <c r="CE4618" s="7"/>
      <c r="CF4618" s="7"/>
      <c r="CJ4618" s="7"/>
      <c r="CK4618" s="7"/>
      <c r="CL4618" s="7"/>
    </row>
    <row r="4619" spans="1:90">
      <c r="A4619" s="11"/>
      <c r="B4619" s="373"/>
      <c r="C4619" s="373"/>
      <c r="D4619" s="373"/>
      <c r="E4619" s="13"/>
      <c r="F4619" s="11"/>
      <c r="G4619" s="25"/>
      <c r="H4619" s="31"/>
      <c r="I4619" s="30"/>
      <c r="M4619" s="25"/>
      <c r="N4619" s="31"/>
      <c r="O4619" s="30"/>
      <c r="V4619" s="12"/>
      <c r="W4619" s="12"/>
      <c r="X4619" s="14"/>
      <c r="AB4619" s="25"/>
      <c r="AC4619" s="12"/>
      <c r="AD4619" s="12"/>
      <c r="AK4619" s="12"/>
      <c r="AL4619" s="30"/>
      <c r="AM4619" s="32"/>
      <c r="AQ4619" s="12"/>
      <c r="AR4619" s="12"/>
      <c r="AS4619" s="12"/>
      <c r="AZ4619" s="49"/>
      <c r="BA4619" s="30"/>
      <c r="BB4619" s="12"/>
      <c r="BF4619" s="12"/>
      <c r="BG4619" s="12"/>
      <c r="BH4619" s="12"/>
      <c r="BO4619" s="7"/>
      <c r="BP4619" s="7"/>
      <c r="BQ4619" s="7"/>
      <c r="BU4619" s="7"/>
      <c r="BV4619" s="7"/>
      <c r="BW4619" s="7"/>
      <c r="CD4619" s="7"/>
      <c r="CE4619" s="7"/>
      <c r="CF4619" s="7"/>
      <c r="CJ4619" s="7"/>
      <c r="CK4619" s="7"/>
      <c r="CL4619" s="7"/>
    </row>
    <row r="4620" spans="1:90">
      <c r="A4620" s="11"/>
      <c r="B4620" s="373"/>
      <c r="C4620" s="373"/>
      <c r="D4620" s="373"/>
      <c r="E4620" s="13"/>
      <c r="F4620" s="11"/>
      <c r="G4620" s="25"/>
      <c r="H4620" s="31"/>
      <c r="I4620" s="30"/>
      <c r="M4620" s="25"/>
      <c r="N4620" s="31"/>
      <c r="O4620" s="30"/>
      <c r="V4620" s="12"/>
      <c r="W4620" s="12"/>
      <c r="X4620" s="14"/>
      <c r="AB4620" s="25"/>
      <c r="AC4620" s="12"/>
      <c r="AD4620" s="12"/>
      <c r="AK4620" s="12"/>
      <c r="AL4620" s="30"/>
      <c r="AM4620" s="32"/>
      <c r="AQ4620" s="12"/>
      <c r="AR4620" s="12"/>
      <c r="AS4620" s="12"/>
      <c r="AZ4620" s="49"/>
      <c r="BA4620" s="30"/>
      <c r="BB4620" s="12"/>
      <c r="BF4620" s="12"/>
      <c r="BG4620" s="12"/>
      <c r="BH4620" s="12"/>
      <c r="BO4620" s="7"/>
      <c r="BP4620" s="7"/>
      <c r="BQ4620" s="7"/>
      <c r="BU4620" s="7"/>
      <c r="BV4620" s="7"/>
      <c r="BW4620" s="7"/>
      <c r="CD4620" s="7"/>
      <c r="CE4620" s="7"/>
      <c r="CF4620" s="7"/>
      <c r="CJ4620" s="7"/>
      <c r="CK4620" s="7"/>
      <c r="CL4620" s="7"/>
    </row>
    <row r="4621" spans="1:90">
      <c r="A4621" s="11"/>
      <c r="B4621" s="373"/>
      <c r="C4621" s="373"/>
      <c r="D4621" s="373"/>
      <c r="E4621" s="13"/>
      <c r="F4621" s="11"/>
      <c r="G4621" s="25"/>
      <c r="H4621" s="31"/>
      <c r="I4621" s="30"/>
      <c r="M4621" s="25"/>
      <c r="N4621" s="31"/>
      <c r="O4621" s="30"/>
      <c r="V4621" s="12"/>
      <c r="W4621" s="12"/>
      <c r="X4621" s="14"/>
      <c r="AB4621" s="25"/>
      <c r="AC4621" s="12"/>
      <c r="AD4621" s="12"/>
      <c r="AK4621" s="12"/>
      <c r="AL4621" s="30"/>
      <c r="AM4621" s="32"/>
      <c r="AQ4621" s="12"/>
      <c r="AR4621" s="12"/>
      <c r="AS4621" s="12"/>
      <c r="AZ4621" s="49"/>
      <c r="BA4621" s="30"/>
      <c r="BB4621" s="12"/>
      <c r="BF4621" s="12"/>
      <c r="BG4621" s="12"/>
      <c r="BH4621" s="12"/>
      <c r="BO4621" s="7"/>
      <c r="BP4621" s="7"/>
      <c r="BQ4621" s="7"/>
      <c r="BU4621" s="7"/>
      <c r="BV4621" s="7"/>
      <c r="BW4621" s="7"/>
      <c r="CD4621" s="7"/>
      <c r="CE4621" s="7"/>
      <c r="CF4621" s="7"/>
      <c r="CJ4621" s="7"/>
      <c r="CK4621" s="7"/>
      <c r="CL4621" s="7"/>
    </row>
    <row r="4622" spans="1:90">
      <c r="A4622" s="11"/>
      <c r="B4622" s="373"/>
      <c r="C4622" s="373"/>
      <c r="D4622" s="373"/>
      <c r="E4622" s="13"/>
      <c r="F4622" s="11"/>
      <c r="G4622" s="25"/>
      <c r="H4622" s="31"/>
      <c r="I4622" s="30"/>
      <c r="M4622" s="25"/>
      <c r="N4622" s="31"/>
      <c r="O4622" s="30"/>
      <c r="V4622" s="12"/>
      <c r="W4622" s="12"/>
      <c r="X4622" s="14"/>
      <c r="AB4622" s="25"/>
      <c r="AC4622" s="12"/>
      <c r="AD4622" s="12"/>
      <c r="AK4622" s="12"/>
      <c r="AL4622" s="30"/>
      <c r="AM4622" s="32"/>
      <c r="AQ4622" s="12"/>
      <c r="AR4622" s="12"/>
      <c r="AS4622" s="12"/>
      <c r="AZ4622" s="49"/>
      <c r="BA4622" s="30"/>
      <c r="BB4622" s="12"/>
      <c r="BF4622" s="12"/>
      <c r="BG4622" s="12"/>
      <c r="BH4622" s="12"/>
      <c r="BO4622" s="7"/>
      <c r="BP4622" s="7"/>
      <c r="BQ4622" s="7"/>
      <c r="BU4622" s="7"/>
      <c r="BV4622" s="7"/>
      <c r="BW4622" s="7"/>
      <c r="CD4622" s="7"/>
      <c r="CE4622" s="7"/>
      <c r="CF4622" s="7"/>
      <c r="CJ4622" s="7"/>
      <c r="CK4622" s="7"/>
      <c r="CL4622" s="7"/>
    </row>
    <row r="4623" spans="1:90">
      <c r="A4623" s="11"/>
      <c r="B4623" s="373"/>
      <c r="C4623" s="373"/>
      <c r="D4623" s="373"/>
      <c r="E4623" s="13"/>
      <c r="F4623" s="11"/>
      <c r="G4623" s="25"/>
      <c r="H4623" s="31"/>
      <c r="I4623" s="30"/>
      <c r="M4623" s="25"/>
      <c r="N4623" s="31"/>
      <c r="O4623" s="30"/>
      <c r="V4623" s="12"/>
      <c r="W4623" s="12"/>
      <c r="X4623" s="14"/>
      <c r="AB4623" s="25"/>
      <c r="AC4623" s="12"/>
      <c r="AD4623" s="12"/>
      <c r="AK4623" s="12"/>
      <c r="AL4623" s="30"/>
      <c r="AM4623" s="32"/>
      <c r="AQ4623" s="12"/>
      <c r="AR4623" s="12"/>
      <c r="AS4623" s="12"/>
      <c r="AZ4623" s="49"/>
      <c r="BA4623" s="30"/>
      <c r="BB4623" s="12"/>
      <c r="BF4623" s="12"/>
      <c r="BG4623" s="12"/>
      <c r="BH4623" s="12"/>
      <c r="BO4623" s="7"/>
      <c r="BP4623" s="7"/>
      <c r="BQ4623" s="7"/>
      <c r="BU4623" s="7"/>
      <c r="BV4623" s="7"/>
      <c r="BW4623" s="7"/>
      <c r="CD4623" s="7"/>
      <c r="CE4623" s="7"/>
      <c r="CF4623" s="7"/>
      <c r="CJ4623" s="7"/>
      <c r="CK4623" s="7"/>
      <c r="CL4623" s="7"/>
    </row>
    <row r="4624" spans="1:90">
      <c r="A4624" s="11"/>
      <c r="B4624" s="373"/>
      <c r="C4624" s="373"/>
      <c r="D4624" s="373"/>
      <c r="E4624" s="13"/>
      <c r="F4624" s="11"/>
      <c r="G4624" s="25"/>
      <c r="H4624" s="31"/>
      <c r="I4624" s="30"/>
      <c r="M4624" s="25"/>
      <c r="N4624" s="31"/>
      <c r="O4624" s="30"/>
      <c r="V4624" s="12"/>
      <c r="W4624" s="12"/>
      <c r="X4624" s="14"/>
      <c r="AB4624" s="25"/>
      <c r="AC4624" s="12"/>
      <c r="AD4624" s="12"/>
      <c r="AK4624" s="12"/>
      <c r="AL4624" s="30"/>
      <c r="AM4624" s="32"/>
      <c r="AQ4624" s="12"/>
      <c r="AR4624" s="12"/>
      <c r="AS4624" s="12"/>
      <c r="AZ4624" s="49"/>
      <c r="BA4624" s="30"/>
      <c r="BB4624" s="12"/>
      <c r="BF4624" s="12"/>
      <c r="BG4624" s="12"/>
      <c r="BH4624" s="12"/>
      <c r="BO4624" s="7"/>
      <c r="BP4624" s="7"/>
      <c r="BQ4624" s="7"/>
      <c r="BU4624" s="7"/>
      <c r="BV4624" s="7"/>
      <c r="BW4624" s="7"/>
      <c r="CD4624" s="7"/>
      <c r="CE4624" s="7"/>
      <c r="CF4624" s="7"/>
      <c r="CJ4624" s="7"/>
      <c r="CK4624" s="7"/>
      <c r="CL4624" s="7"/>
    </row>
    <row r="4625" spans="1:90">
      <c r="A4625" s="11"/>
      <c r="B4625" s="373"/>
      <c r="C4625" s="373"/>
      <c r="D4625" s="373"/>
      <c r="E4625" s="13"/>
      <c r="F4625" s="11"/>
      <c r="G4625" s="25"/>
      <c r="H4625" s="31"/>
      <c r="I4625" s="30"/>
      <c r="M4625" s="25"/>
      <c r="N4625" s="31"/>
      <c r="O4625" s="30"/>
      <c r="V4625" s="12"/>
      <c r="W4625" s="12"/>
      <c r="X4625" s="14"/>
      <c r="AB4625" s="25"/>
      <c r="AC4625" s="12"/>
      <c r="AD4625" s="12"/>
      <c r="AK4625" s="12"/>
      <c r="AL4625" s="30"/>
      <c r="AM4625" s="32"/>
      <c r="AQ4625" s="12"/>
      <c r="AR4625" s="12"/>
      <c r="AS4625" s="12"/>
      <c r="AZ4625" s="49"/>
      <c r="BA4625" s="30"/>
      <c r="BB4625" s="12"/>
      <c r="BF4625" s="12"/>
      <c r="BG4625" s="12"/>
      <c r="BH4625" s="12"/>
      <c r="BO4625" s="7"/>
      <c r="BP4625" s="7"/>
      <c r="BQ4625" s="7"/>
      <c r="BU4625" s="7"/>
      <c r="BV4625" s="7"/>
      <c r="BW4625" s="7"/>
      <c r="CD4625" s="7"/>
      <c r="CE4625" s="7"/>
      <c r="CF4625" s="7"/>
      <c r="CJ4625" s="7"/>
      <c r="CK4625" s="7"/>
      <c r="CL4625" s="7"/>
    </row>
    <row r="4626" spans="1:90">
      <c r="A4626" s="11"/>
      <c r="B4626" s="373"/>
      <c r="C4626" s="373"/>
      <c r="D4626" s="373"/>
      <c r="E4626" s="13"/>
      <c r="F4626" s="11"/>
      <c r="G4626" s="25"/>
      <c r="H4626" s="31"/>
      <c r="I4626" s="30"/>
      <c r="M4626" s="25"/>
      <c r="N4626" s="31"/>
      <c r="O4626" s="30"/>
      <c r="V4626" s="12"/>
      <c r="W4626" s="12"/>
      <c r="X4626" s="14"/>
      <c r="AB4626" s="25"/>
      <c r="AC4626" s="12"/>
      <c r="AD4626" s="12"/>
      <c r="AK4626" s="12"/>
      <c r="AL4626" s="30"/>
      <c r="AM4626" s="32"/>
      <c r="AQ4626" s="12"/>
      <c r="AR4626" s="12"/>
      <c r="AS4626" s="12"/>
      <c r="AZ4626" s="49"/>
      <c r="BA4626" s="30"/>
      <c r="BB4626" s="12"/>
      <c r="BF4626" s="12"/>
      <c r="BG4626" s="12"/>
      <c r="BH4626" s="12"/>
      <c r="BO4626" s="7"/>
      <c r="BP4626" s="7"/>
      <c r="BQ4626" s="7"/>
      <c r="BU4626" s="7"/>
      <c r="BV4626" s="7"/>
      <c r="BW4626" s="7"/>
      <c r="CD4626" s="7"/>
      <c r="CE4626" s="7"/>
      <c r="CF4626" s="7"/>
      <c r="CJ4626" s="7"/>
      <c r="CK4626" s="7"/>
      <c r="CL4626" s="7"/>
    </row>
    <row r="4627" spans="1:90">
      <c r="A4627" s="11"/>
      <c r="B4627" s="373"/>
      <c r="C4627" s="373"/>
      <c r="D4627" s="373"/>
      <c r="E4627" s="13"/>
      <c r="F4627" s="11"/>
      <c r="G4627" s="25"/>
      <c r="H4627" s="31"/>
      <c r="I4627" s="30"/>
      <c r="M4627" s="25"/>
      <c r="N4627" s="31"/>
      <c r="O4627" s="30"/>
      <c r="V4627" s="12"/>
      <c r="W4627" s="12"/>
      <c r="X4627" s="14"/>
      <c r="AB4627" s="25"/>
      <c r="AC4627" s="12"/>
      <c r="AD4627" s="12"/>
      <c r="AK4627" s="12"/>
      <c r="AL4627" s="30"/>
      <c r="AM4627" s="32"/>
      <c r="AQ4627" s="12"/>
      <c r="AR4627" s="12"/>
      <c r="AS4627" s="12"/>
      <c r="AZ4627" s="49"/>
      <c r="BA4627" s="30"/>
      <c r="BB4627" s="12"/>
      <c r="BF4627" s="12"/>
      <c r="BG4627" s="12"/>
      <c r="BH4627" s="12"/>
      <c r="BO4627" s="7"/>
      <c r="BP4627" s="7"/>
      <c r="BQ4627" s="7"/>
      <c r="BU4627" s="7"/>
      <c r="BV4627" s="7"/>
      <c r="BW4627" s="7"/>
      <c r="CD4627" s="7"/>
      <c r="CE4627" s="7"/>
      <c r="CF4627" s="7"/>
      <c r="CJ4627" s="7"/>
      <c r="CK4627" s="7"/>
      <c r="CL4627" s="7"/>
    </row>
    <row r="4628" spans="1:90">
      <c r="A4628" s="11"/>
      <c r="B4628" s="373"/>
      <c r="C4628" s="373"/>
      <c r="D4628" s="373"/>
      <c r="E4628" s="13"/>
      <c r="F4628" s="11"/>
      <c r="G4628" s="25"/>
      <c r="H4628" s="31"/>
      <c r="I4628" s="30"/>
      <c r="M4628" s="25"/>
      <c r="N4628" s="31"/>
      <c r="O4628" s="30"/>
      <c r="V4628" s="12"/>
      <c r="W4628" s="12"/>
      <c r="X4628" s="14"/>
      <c r="AB4628" s="25"/>
      <c r="AC4628" s="12"/>
      <c r="AD4628" s="12"/>
      <c r="AK4628" s="12"/>
      <c r="AL4628" s="30"/>
      <c r="AM4628" s="32"/>
      <c r="AQ4628" s="12"/>
      <c r="AR4628" s="12"/>
      <c r="AS4628" s="12"/>
      <c r="AZ4628" s="49"/>
      <c r="BA4628" s="30"/>
      <c r="BB4628" s="12"/>
      <c r="BF4628" s="12"/>
      <c r="BG4628" s="12"/>
      <c r="BH4628" s="12"/>
      <c r="BO4628" s="7"/>
      <c r="BP4628" s="7"/>
      <c r="BQ4628" s="7"/>
      <c r="BU4628" s="7"/>
      <c r="BV4628" s="7"/>
      <c r="BW4628" s="7"/>
      <c r="CD4628" s="7"/>
      <c r="CE4628" s="7"/>
      <c r="CF4628" s="7"/>
      <c r="CJ4628" s="7"/>
      <c r="CK4628" s="7"/>
      <c r="CL4628" s="7"/>
    </row>
    <row r="4629" spans="1:90">
      <c r="A4629" s="11"/>
      <c r="B4629" s="373"/>
      <c r="C4629" s="373"/>
      <c r="D4629" s="373"/>
      <c r="E4629" s="13"/>
      <c r="F4629" s="11"/>
      <c r="G4629" s="25"/>
      <c r="H4629" s="31"/>
      <c r="I4629" s="30"/>
      <c r="M4629" s="25"/>
      <c r="N4629" s="31"/>
      <c r="O4629" s="30"/>
      <c r="V4629" s="12"/>
      <c r="W4629" s="12"/>
      <c r="X4629" s="14"/>
      <c r="AB4629" s="25"/>
      <c r="AC4629" s="12"/>
      <c r="AD4629" s="12"/>
      <c r="AK4629" s="12"/>
      <c r="AL4629" s="30"/>
      <c r="AM4629" s="32"/>
      <c r="AQ4629" s="12"/>
      <c r="AR4629" s="12"/>
      <c r="AS4629" s="12"/>
      <c r="AZ4629" s="49"/>
      <c r="BA4629" s="30"/>
      <c r="BB4629" s="12"/>
      <c r="BF4629" s="12"/>
      <c r="BG4629" s="12"/>
      <c r="BH4629" s="12"/>
      <c r="BO4629" s="7"/>
      <c r="BP4629" s="7"/>
      <c r="BQ4629" s="7"/>
      <c r="BU4629" s="7"/>
      <c r="BV4629" s="7"/>
      <c r="BW4629" s="7"/>
      <c r="CD4629" s="7"/>
      <c r="CE4629" s="7"/>
      <c r="CF4629" s="7"/>
      <c r="CJ4629" s="7"/>
      <c r="CK4629" s="7"/>
      <c r="CL4629" s="7"/>
    </row>
    <row r="4630" spans="1:90">
      <c r="A4630" s="11"/>
      <c r="B4630" s="373"/>
      <c r="C4630" s="373"/>
      <c r="D4630" s="373"/>
      <c r="E4630" s="13"/>
      <c r="F4630" s="11"/>
      <c r="G4630" s="25"/>
      <c r="H4630" s="31"/>
      <c r="I4630" s="30"/>
      <c r="M4630" s="25"/>
      <c r="N4630" s="31"/>
      <c r="O4630" s="30"/>
      <c r="V4630" s="12"/>
      <c r="W4630" s="12"/>
      <c r="X4630" s="14"/>
      <c r="AB4630" s="25"/>
      <c r="AC4630" s="12"/>
      <c r="AD4630" s="12"/>
      <c r="AK4630" s="12"/>
      <c r="AL4630" s="30"/>
      <c r="AM4630" s="32"/>
      <c r="AQ4630" s="12"/>
      <c r="AR4630" s="12"/>
      <c r="AS4630" s="12"/>
      <c r="AZ4630" s="49"/>
      <c r="BA4630" s="30"/>
      <c r="BB4630" s="12"/>
      <c r="BF4630" s="12"/>
      <c r="BG4630" s="12"/>
      <c r="BH4630" s="12"/>
      <c r="BO4630" s="7"/>
      <c r="BP4630" s="7"/>
      <c r="BQ4630" s="7"/>
      <c r="BU4630" s="7"/>
      <c r="BV4630" s="7"/>
      <c r="BW4630" s="7"/>
      <c r="CD4630" s="7"/>
      <c r="CE4630" s="7"/>
      <c r="CF4630" s="7"/>
      <c r="CJ4630" s="7"/>
      <c r="CK4630" s="7"/>
      <c r="CL4630" s="7"/>
    </row>
    <row r="4631" spans="1:90">
      <c r="A4631" s="11"/>
      <c r="B4631" s="373"/>
      <c r="C4631" s="373"/>
      <c r="D4631" s="373"/>
      <c r="E4631" s="13"/>
      <c r="F4631" s="11"/>
      <c r="G4631" s="25"/>
      <c r="H4631" s="31"/>
      <c r="I4631" s="30"/>
      <c r="M4631" s="25"/>
      <c r="N4631" s="31"/>
      <c r="O4631" s="30"/>
      <c r="V4631" s="12"/>
      <c r="W4631" s="12"/>
      <c r="X4631" s="14"/>
      <c r="AB4631" s="25"/>
      <c r="AC4631" s="12"/>
      <c r="AD4631" s="12"/>
      <c r="AK4631" s="12"/>
      <c r="AL4631" s="30"/>
      <c r="AM4631" s="32"/>
      <c r="AQ4631" s="12"/>
      <c r="AR4631" s="12"/>
      <c r="AS4631" s="12"/>
      <c r="AZ4631" s="49"/>
      <c r="BA4631" s="30"/>
      <c r="BB4631" s="12"/>
      <c r="BF4631" s="12"/>
      <c r="BG4631" s="12"/>
      <c r="BH4631" s="12"/>
      <c r="BO4631" s="7"/>
      <c r="BP4631" s="7"/>
      <c r="BQ4631" s="7"/>
      <c r="BU4631" s="7"/>
      <c r="BV4631" s="7"/>
      <c r="BW4631" s="7"/>
      <c r="CD4631" s="7"/>
      <c r="CE4631" s="7"/>
      <c r="CF4631" s="7"/>
      <c r="CJ4631" s="7"/>
      <c r="CK4631" s="7"/>
      <c r="CL4631" s="7"/>
    </row>
    <row r="4632" spans="1:90">
      <c r="A4632" s="11"/>
      <c r="B4632" s="373"/>
      <c r="C4632" s="373"/>
      <c r="D4632" s="373"/>
      <c r="E4632" s="13"/>
      <c r="F4632" s="11"/>
      <c r="G4632" s="25"/>
      <c r="H4632" s="31"/>
      <c r="I4632" s="30"/>
      <c r="M4632" s="25"/>
      <c r="N4632" s="31"/>
      <c r="O4632" s="30"/>
      <c r="V4632" s="12"/>
      <c r="W4632" s="12"/>
      <c r="X4632" s="14"/>
      <c r="AB4632" s="25"/>
      <c r="AC4632" s="12"/>
      <c r="AD4632" s="12"/>
      <c r="AK4632" s="12"/>
      <c r="AL4632" s="30"/>
      <c r="AM4632" s="32"/>
      <c r="AQ4632" s="12"/>
      <c r="AR4632" s="12"/>
      <c r="AS4632" s="12"/>
      <c r="AZ4632" s="49"/>
      <c r="BA4632" s="30"/>
      <c r="BB4632" s="12"/>
      <c r="BF4632" s="12"/>
      <c r="BG4632" s="12"/>
      <c r="BH4632" s="12"/>
      <c r="BO4632" s="7"/>
      <c r="BP4632" s="7"/>
      <c r="BQ4632" s="7"/>
      <c r="BU4632" s="7"/>
      <c r="BV4632" s="7"/>
      <c r="BW4632" s="7"/>
      <c r="CD4632" s="7"/>
      <c r="CE4632" s="7"/>
      <c r="CF4632" s="7"/>
      <c r="CJ4632" s="7"/>
      <c r="CK4632" s="7"/>
      <c r="CL4632" s="7"/>
    </row>
    <row r="4633" spans="1:90">
      <c r="A4633" s="11"/>
      <c r="B4633" s="373"/>
      <c r="C4633" s="373"/>
      <c r="D4633" s="373"/>
      <c r="E4633" s="13"/>
      <c r="F4633" s="11"/>
      <c r="G4633" s="25"/>
      <c r="H4633" s="31"/>
      <c r="I4633" s="30"/>
      <c r="M4633" s="25"/>
      <c r="N4633" s="31"/>
      <c r="O4633" s="30"/>
      <c r="V4633" s="12"/>
      <c r="W4633" s="12"/>
      <c r="X4633" s="14"/>
      <c r="AB4633" s="25"/>
      <c r="AC4633" s="12"/>
      <c r="AD4633" s="12"/>
      <c r="AK4633" s="12"/>
      <c r="AL4633" s="30"/>
      <c r="AM4633" s="32"/>
      <c r="AQ4633" s="12"/>
      <c r="AR4633" s="12"/>
      <c r="AS4633" s="12"/>
      <c r="AZ4633" s="49"/>
      <c r="BA4633" s="30"/>
      <c r="BB4633" s="12"/>
      <c r="BF4633" s="12"/>
      <c r="BG4633" s="12"/>
      <c r="BH4633" s="12"/>
      <c r="BO4633" s="7"/>
      <c r="BP4633" s="7"/>
      <c r="BQ4633" s="7"/>
      <c r="BU4633" s="7"/>
      <c r="BV4633" s="7"/>
      <c r="BW4633" s="7"/>
      <c r="CD4633" s="7"/>
      <c r="CE4633" s="7"/>
      <c r="CF4633" s="7"/>
      <c r="CJ4633" s="7"/>
      <c r="CK4633" s="7"/>
      <c r="CL4633" s="7"/>
    </row>
    <row r="4634" spans="1:90">
      <c r="A4634" s="11"/>
      <c r="B4634" s="373"/>
      <c r="C4634" s="373"/>
      <c r="D4634" s="373"/>
      <c r="E4634" s="13"/>
      <c r="F4634" s="11"/>
      <c r="G4634" s="25"/>
      <c r="H4634" s="31"/>
      <c r="I4634" s="30"/>
      <c r="M4634" s="25"/>
      <c r="N4634" s="31"/>
      <c r="O4634" s="30"/>
      <c r="V4634" s="12"/>
      <c r="W4634" s="12"/>
      <c r="X4634" s="14"/>
      <c r="AB4634" s="25"/>
      <c r="AC4634" s="12"/>
      <c r="AD4634" s="12"/>
      <c r="AK4634" s="12"/>
      <c r="AL4634" s="30"/>
      <c r="AM4634" s="32"/>
      <c r="AQ4634" s="12"/>
      <c r="AR4634" s="12"/>
      <c r="AS4634" s="12"/>
      <c r="AZ4634" s="49"/>
      <c r="BA4634" s="30"/>
      <c r="BB4634" s="12"/>
      <c r="BF4634" s="12"/>
      <c r="BG4634" s="12"/>
      <c r="BH4634" s="12"/>
      <c r="BO4634" s="7"/>
      <c r="BP4634" s="7"/>
      <c r="BQ4634" s="7"/>
      <c r="BU4634" s="7"/>
      <c r="BV4634" s="7"/>
      <c r="BW4634" s="7"/>
      <c r="CD4634" s="7"/>
      <c r="CE4634" s="7"/>
      <c r="CF4634" s="7"/>
      <c r="CJ4634" s="7"/>
      <c r="CK4634" s="7"/>
      <c r="CL4634" s="7"/>
    </row>
    <row r="4635" spans="1:90">
      <c r="A4635" s="11"/>
      <c r="B4635" s="373"/>
      <c r="C4635" s="373"/>
      <c r="D4635" s="373"/>
      <c r="E4635" s="13"/>
      <c r="F4635" s="11"/>
      <c r="G4635" s="25"/>
      <c r="H4635" s="31"/>
      <c r="I4635" s="30"/>
      <c r="M4635" s="25"/>
      <c r="N4635" s="31"/>
      <c r="O4635" s="30"/>
      <c r="V4635" s="12"/>
      <c r="W4635" s="12"/>
      <c r="X4635" s="14"/>
      <c r="AB4635" s="25"/>
      <c r="AC4635" s="12"/>
      <c r="AD4635" s="12"/>
      <c r="AK4635" s="12"/>
      <c r="AL4635" s="30"/>
      <c r="AM4635" s="32"/>
      <c r="AQ4635" s="12"/>
      <c r="AR4635" s="12"/>
      <c r="AS4635" s="12"/>
      <c r="AZ4635" s="49"/>
      <c r="BA4635" s="30"/>
      <c r="BB4635" s="12"/>
      <c r="BF4635" s="12"/>
      <c r="BG4635" s="12"/>
      <c r="BH4635" s="12"/>
      <c r="BO4635" s="7"/>
      <c r="BP4635" s="7"/>
      <c r="BQ4635" s="7"/>
      <c r="BU4635" s="7"/>
      <c r="BV4635" s="7"/>
      <c r="BW4635" s="7"/>
      <c r="CD4635" s="7"/>
      <c r="CE4635" s="7"/>
      <c r="CF4635" s="7"/>
      <c r="CJ4635" s="7"/>
      <c r="CK4635" s="7"/>
      <c r="CL4635" s="7"/>
    </row>
    <row r="4636" spans="1:90">
      <c r="A4636" s="11"/>
      <c r="B4636" s="373"/>
      <c r="C4636" s="373"/>
      <c r="D4636" s="373"/>
      <c r="E4636" s="13"/>
      <c r="F4636" s="11"/>
      <c r="G4636" s="25"/>
      <c r="H4636" s="31"/>
      <c r="I4636" s="30"/>
      <c r="M4636" s="25"/>
      <c r="N4636" s="31"/>
      <c r="O4636" s="30"/>
      <c r="V4636" s="12"/>
      <c r="W4636" s="12"/>
      <c r="X4636" s="14"/>
      <c r="AB4636" s="25"/>
      <c r="AC4636" s="12"/>
      <c r="AD4636" s="12"/>
      <c r="AK4636" s="12"/>
      <c r="AL4636" s="30"/>
      <c r="AM4636" s="32"/>
      <c r="AQ4636" s="12"/>
      <c r="AR4636" s="12"/>
      <c r="AS4636" s="12"/>
      <c r="AZ4636" s="49"/>
      <c r="BA4636" s="30"/>
      <c r="BB4636" s="12"/>
      <c r="BF4636" s="12"/>
      <c r="BG4636" s="12"/>
      <c r="BH4636" s="12"/>
      <c r="BO4636" s="7"/>
      <c r="BP4636" s="7"/>
      <c r="BQ4636" s="7"/>
      <c r="BU4636" s="7"/>
      <c r="BV4636" s="7"/>
      <c r="BW4636" s="7"/>
      <c r="CD4636" s="7"/>
      <c r="CE4636" s="7"/>
      <c r="CF4636" s="7"/>
      <c r="CJ4636" s="7"/>
      <c r="CK4636" s="7"/>
      <c r="CL4636" s="7"/>
    </row>
    <row r="4637" spans="1:90">
      <c r="A4637" s="11"/>
      <c r="B4637" s="373"/>
      <c r="C4637" s="373"/>
      <c r="D4637" s="373"/>
      <c r="E4637" s="13"/>
      <c r="F4637" s="11"/>
      <c r="G4637" s="25"/>
      <c r="H4637" s="31"/>
      <c r="I4637" s="30"/>
      <c r="M4637" s="25"/>
      <c r="N4637" s="31"/>
      <c r="O4637" s="30"/>
      <c r="V4637" s="12"/>
      <c r="W4637" s="12"/>
      <c r="X4637" s="14"/>
      <c r="AB4637" s="25"/>
      <c r="AC4637" s="12"/>
      <c r="AD4637" s="12"/>
      <c r="AK4637" s="12"/>
      <c r="AL4637" s="30"/>
      <c r="AM4637" s="32"/>
      <c r="AQ4637" s="12"/>
      <c r="AR4637" s="12"/>
      <c r="AS4637" s="12"/>
      <c r="AZ4637" s="49"/>
      <c r="BA4637" s="30"/>
      <c r="BB4637" s="12"/>
      <c r="BF4637" s="12"/>
      <c r="BG4637" s="12"/>
      <c r="BH4637" s="12"/>
      <c r="BO4637" s="7"/>
      <c r="BP4637" s="7"/>
      <c r="BQ4637" s="7"/>
      <c r="BU4637" s="7"/>
      <c r="BV4637" s="7"/>
      <c r="BW4637" s="7"/>
      <c r="CD4637" s="7"/>
      <c r="CE4637" s="7"/>
      <c r="CF4637" s="7"/>
      <c r="CJ4637" s="7"/>
      <c r="CK4637" s="7"/>
      <c r="CL4637" s="7"/>
    </row>
    <row r="4638" spans="1:90">
      <c r="A4638" s="11"/>
      <c r="B4638" s="373"/>
      <c r="C4638" s="373"/>
      <c r="D4638" s="373"/>
      <c r="E4638" s="13"/>
      <c r="F4638" s="11"/>
      <c r="G4638" s="25"/>
      <c r="H4638" s="31"/>
      <c r="I4638" s="30"/>
      <c r="M4638" s="25"/>
      <c r="N4638" s="31"/>
      <c r="O4638" s="30"/>
      <c r="V4638" s="12"/>
      <c r="W4638" s="12"/>
      <c r="X4638" s="14"/>
      <c r="AB4638" s="25"/>
      <c r="AC4638" s="12"/>
      <c r="AD4638" s="12"/>
      <c r="AK4638" s="12"/>
      <c r="AL4638" s="30"/>
      <c r="AM4638" s="32"/>
      <c r="AQ4638" s="12"/>
      <c r="AR4638" s="12"/>
      <c r="AS4638" s="12"/>
      <c r="AZ4638" s="49"/>
      <c r="BA4638" s="30"/>
      <c r="BB4638" s="12"/>
      <c r="BF4638" s="12"/>
      <c r="BG4638" s="12"/>
      <c r="BH4638" s="12"/>
      <c r="BO4638" s="7"/>
      <c r="BP4638" s="7"/>
      <c r="BQ4638" s="7"/>
      <c r="BU4638" s="7"/>
      <c r="BV4638" s="7"/>
      <c r="BW4638" s="7"/>
      <c r="CD4638" s="7"/>
      <c r="CE4638" s="7"/>
      <c r="CF4638" s="7"/>
      <c r="CJ4638" s="7"/>
      <c r="CK4638" s="7"/>
      <c r="CL4638" s="7"/>
    </row>
    <row r="4639" spans="1:90">
      <c r="A4639" s="11"/>
      <c r="B4639" s="373"/>
      <c r="C4639" s="373"/>
      <c r="D4639" s="373"/>
      <c r="E4639" s="13"/>
      <c r="F4639" s="11"/>
      <c r="G4639" s="25"/>
      <c r="H4639" s="31"/>
      <c r="I4639" s="30"/>
      <c r="M4639" s="25"/>
      <c r="N4639" s="31"/>
      <c r="O4639" s="30"/>
      <c r="V4639" s="12"/>
      <c r="W4639" s="12"/>
      <c r="X4639" s="14"/>
      <c r="AB4639" s="25"/>
      <c r="AC4639" s="12"/>
      <c r="AD4639" s="12"/>
      <c r="AK4639" s="12"/>
      <c r="AL4639" s="30"/>
      <c r="AM4639" s="32"/>
      <c r="AQ4639" s="12"/>
      <c r="AR4639" s="12"/>
      <c r="AS4639" s="12"/>
      <c r="AZ4639" s="49"/>
      <c r="BA4639" s="30"/>
      <c r="BB4639" s="12"/>
      <c r="BF4639" s="12"/>
      <c r="BG4639" s="12"/>
      <c r="BH4639" s="12"/>
      <c r="BO4639" s="7"/>
      <c r="BP4639" s="7"/>
      <c r="BQ4639" s="7"/>
      <c r="BU4639" s="7"/>
      <c r="BV4639" s="7"/>
      <c r="BW4639" s="7"/>
      <c r="CD4639" s="7"/>
      <c r="CE4639" s="7"/>
      <c r="CF4639" s="7"/>
      <c r="CJ4639" s="7"/>
      <c r="CK4639" s="7"/>
      <c r="CL4639" s="7"/>
    </row>
    <row r="4640" spans="1:90">
      <c r="A4640" s="11"/>
      <c r="B4640" s="373"/>
      <c r="C4640" s="373"/>
      <c r="D4640" s="373"/>
      <c r="E4640" s="13"/>
      <c r="F4640" s="11"/>
      <c r="G4640" s="25"/>
      <c r="H4640" s="31"/>
      <c r="I4640" s="30"/>
      <c r="M4640" s="25"/>
      <c r="N4640" s="31"/>
      <c r="O4640" s="30"/>
      <c r="V4640" s="12"/>
      <c r="W4640" s="12"/>
      <c r="X4640" s="14"/>
      <c r="AB4640" s="25"/>
      <c r="AC4640" s="12"/>
      <c r="AD4640" s="12"/>
      <c r="AK4640" s="12"/>
      <c r="AL4640" s="30"/>
      <c r="AM4640" s="32"/>
      <c r="AQ4640" s="12"/>
      <c r="AR4640" s="12"/>
      <c r="AS4640" s="12"/>
      <c r="AZ4640" s="49"/>
      <c r="BA4640" s="30"/>
      <c r="BB4640" s="12"/>
      <c r="BF4640" s="12"/>
      <c r="BG4640" s="12"/>
      <c r="BH4640" s="12"/>
      <c r="BO4640" s="7"/>
      <c r="BP4640" s="7"/>
      <c r="BQ4640" s="7"/>
      <c r="BU4640" s="7"/>
      <c r="BV4640" s="7"/>
      <c r="BW4640" s="7"/>
      <c r="CD4640" s="7"/>
      <c r="CE4640" s="7"/>
      <c r="CF4640" s="7"/>
      <c r="CJ4640" s="7"/>
      <c r="CK4640" s="7"/>
      <c r="CL4640" s="7"/>
    </row>
    <row r="4641" spans="1:90">
      <c r="A4641" s="11"/>
      <c r="B4641" s="373"/>
      <c r="C4641" s="373"/>
      <c r="D4641" s="373"/>
      <c r="E4641" s="13"/>
      <c r="F4641" s="11"/>
      <c r="G4641" s="25"/>
      <c r="H4641" s="31"/>
      <c r="I4641" s="30"/>
      <c r="M4641" s="25"/>
      <c r="N4641" s="31"/>
      <c r="O4641" s="30"/>
      <c r="V4641" s="12"/>
      <c r="W4641" s="12"/>
      <c r="X4641" s="14"/>
      <c r="AB4641" s="25"/>
      <c r="AC4641" s="12"/>
      <c r="AD4641" s="12"/>
      <c r="AK4641" s="12"/>
      <c r="AL4641" s="30"/>
      <c r="AM4641" s="32"/>
      <c r="AQ4641" s="12"/>
      <c r="AR4641" s="12"/>
      <c r="AS4641" s="12"/>
      <c r="AZ4641" s="49"/>
      <c r="BA4641" s="30"/>
      <c r="BB4641" s="12"/>
      <c r="BF4641" s="12"/>
      <c r="BG4641" s="12"/>
      <c r="BH4641" s="12"/>
      <c r="BO4641" s="7"/>
      <c r="BP4641" s="7"/>
      <c r="BQ4641" s="7"/>
      <c r="BU4641" s="7"/>
      <c r="BV4641" s="7"/>
      <c r="BW4641" s="7"/>
      <c r="CD4641" s="7"/>
      <c r="CE4641" s="7"/>
      <c r="CF4641" s="7"/>
      <c r="CJ4641" s="7"/>
      <c r="CK4641" s="7"/>
      <c r="CL4641" s="7"/>
    </row>
    <row r="4642" spans="1:90">
      <c r="A4642" s="11"/>
      <c r="B4642" s="373"/>
      <c r="C4642" s="373"/>
      <c r="D4642" s="373"/>
      <c r="E4642" s="13"/>
      <c r="F4642" s="11"/>
      <c r="G4642" s="25"/>
      <c r="H4642" s="31"/>
      <c r="I4642" s="30"/>
      <c r="M4642" s="25"/>
      <c r="N4642" s="31"/>
      <c r="O4642" s="30"/>
      <c r="V4642" s="12"/>
      <c r="W4642" s="12"/>
      <c r="X4642" s="14"/>
      <c r="AB4642" s="25"/>
      <c r="AC4642" s="12"/>
      <c r="AD4642" s="12"/>
      <c r="AK4642" s="12"/>
      <c r="AL4642" s="30"/>
      <c r="AM4642" s="32"/>
      <c r="AQ4642" s="12"/>
      <c r="AR4642" s="12"/>
      <c r="AS4642" s="12"/>
      <c r="AZ4642" s="49"/>
      <c r="BA4642" s="30"/>
      <c r="BB4642" s="12"/>
      <c r="BF4642" s="12"/>
      <c r="BG4642" s="12"/>
      <c r="BH4642" s="12"/>
      <c r="BO4642" s="7"/>
      <c r="BP4642" s="7"/>
      <c r="BQ4642" s="7"/>
      <c r="BU4642" s="7"/>
      <c r="BV4642" s="7"/>
      <c r="BW4642" s="7"/>
      <c r="CD4642" s="7"/>
      <c r="CE4642" s="7"/>
      <c r="CF4642" s="7"/>
      <c r="CJ4642" s="7"/>
      <c r="CK4642" s="7"/>
      <c r="CL4642" s="7"/>
    </row>
    <row r="4643" spans="1:90">
      <c r="A4643" s="11"/>
      <c r="B4643" s="373"/>
      <c r="C4643" s="373"/>
      <c r="D4643" s="373"/>
      <c r="E4643" s="13"/>
      <c r="F4643" s="11"/>
      <c r="G4643" s="25"/>
      <c r="H4643" s="31"/>
      <c r="I4643" s="30"/>
      <c r="M4643" s="25"/>
      <c r="N4643" s="31"/>
      <c r="O4643" s="30"/>
      <c r="V4643" s="12"/>
      <c r="W4643" s="12"/>
      <c r="X4643" s="14"/>
      <c r="AB4643" s="25"/>
      <c r="AC4643" s="12"/>
      <c r="AD4643" s="12"/>
      <c r="AK4643" s="12"/>
      <c r="AL4643" s="30"/>
      <c r="AM4643" s="32"/>
      <c r="AQ4643" s="12"/>
      <c r="AR4643" s="12"/>
      <c r="AS4643" s="12"/>
      <c r="AZ4643" s="49"/>
      <c r="BA4643" s="30"/>
      <c r="BB4643" s="12"/>
      <c r="BF4643" s="12"/>
      <c r="BG4643" s="12"/>
      <c r="BH4643" s="12"/>
      <c r="BO4643" s="7"/>
      <c r="BP4643" s="7"/>
      <c r="BQ4643" s="7"/>
      <c r="BU4643" s="7"/>
      <c r="BV4643" s="7"/>
      <c r="BW4643" s="7"/>
      <c r="CD4643" s="7"/>
      <c r="CE4643" s="7"/>
      <c r="CF4643" s="7"/>
      <c r="CJ4643" s="7"/>
      <c r="CK4643" s="7"/>
      <c r="CL4643" s="7"/>
    </row>
    <row r="4644" spans="1:90">
      <c r="A4644" s="11"/>
      <c r="B4644" s="373"/>
      <c r="C4644" s="373"/>
      <c r="D4644" s="373"/>
      <c r="E4644" s="13"/>
      <c r="F4644" s="11"/>
      <c r="G4644" s="25"/>
      <c r="H4644" s="31"/>
      <c r="I4644" s="30"/>
      <c r="M4644" s="25"/>
      <c r="N4644" s="31"/>
      <c r="O4644" s="30"/>
      <c r="V4644" s="12"/>
      <c r="W4644" s="12"/>
      <c r="X4644" s="14"/>
      <c r="AB4644" s="25"/>
      <c r="AC4644" s="12"/>
      <c r="AD4644" s="12"/>
      <c r="AK4644" s="12"/>
      <c r="AL4644" s="30"/>
      <c r="AM4644" s="32"/>
      <c r="AQ4644" s="12"/>
      <c r="AR4644" s="12"/>
      <c r="AS4644" s="12"/>
      <c r="AZ4644" s="49"/>
      <c r="BA4644" s="30"/>
      <c r="BB4644" s="12"/>
      <c r="BF4644" s="12"/>
      <c r="BG4644" s="12"/>
      <c r="BH4644" s="12"/>
      <c r="BO4644" s="7"/>
      <c r="BP4644" s="7"/>
      <c r="BQ4644" s="7"/>
      <c r="BU4644" s="7"/>
      <c r="BV4644" s="7"/>
      <c r="BW4644" s="7"/>
      <c r="CD4644" s="7"/>
      <c r="CE4644" s="7"/>
      <c r="CF4644" s="7"/>
      <c r="CJ4644" s="7"/>
      <c r="CK4644" s="7"/>
      <c r="CL4644" s="7"/>
    </row>
    <row r="4645" spans="1:90">
      <c r="A4645" s="11"/>
      <c r="B4645" s="373"/>
      <c r="C4645" s="373"/>
      <c r="D4645" s="373"/>
      <c r="E4645" s="13"/>
      <c r="F4645" s="11"/>
      <c r="G4645" s="25"/>
      <c r="H4645" s="31"/>
      <c r="I4645" s="30"/>
      <c r="M4645" s="25"/>
      <c r="N4645" s="31"/>
      <c r="O4645" s="30"/>
      <c r="V4645" s="12"/>
      <c r="W4645" s="12"/>
      <c r="X4645" s="14"/>
      <c r="AB4645" s="25"/>
      <c r="AC4645" s="12"/>
      <c r="AD4645" s="12"/>
      <c r="AK4645" s="12"/>
      <c r="AL4645" s="30"/>
      <c r="AM4645" s="32"/>
      <c r="AQ4645" s="12"/>
      <c r="AR4645" s="12"/>
      <c r="AS4645" s="12"/>
      <c r="AZ4645" s="49"/>
      <c r="BA4645" s="30"/>
      <c r="BB4645" s="12"/>
      <c r="BF4645" s="12"/>
      <c r="BG4645" s="12"/>
      <c r="BH4645" s="12"/>
      <c r="BO4645" s="7"/>
      <c r="BP4645" s="7"/>
      <c r="BQ4645" s="7"/>
      <c r="BU4645" s="7"/>
      <c r="BV4645" s="7"/>
      <c r="BW4645" s="7"/>
      <c r="CD4645" s="7"/>
      <c r="CE4645" s="7"/>
      <c r="CF4645" s="7"/>
      <c r="CJ4645" s="7"/>
      <c r="CK4645" s="7"/>
      <c r="CL4645" s="7"/>
    </row>
    <row r="4646" spans="1:90">
      <c r="A4646" s="11"/>
      <c r="B4646" s="373"/>
      <c r="C4646" s="373"/>
      <c r="D4646" s="373"/>
      <c r="E4646" s="13"/>
      <c r="F4646" s="11"/>
      <c r="G4646" s="25"/>
      <c r="H4646" s="31"/>
      <c r="I4646" s="30"/>
      <c r="M4646" s="25"/>
      <c r="N4646" s="31"/>
      <c r="O4646" s="30"/>
      <c r="V4646" s="12"/>
      <c r="W4646" s="12"/>
      <c r="X4646" s="14"/>
      <c r="AB4646" s="25"/>
      <c r="AC4646" s="12"/>
      <c r="AD4646" s="12"/>
      <c r="AK4646" s="12"/>
      <c r="AL4646" s="30"/>
      <c r="AM4646" s="32"/>
      <c r="AQ4646" s="12"/>
      <c r="AR4646" s="12"/>
      <c r="AS4646" s="12"/>
      <c r="AZ4646" s="49"/>
      <c r="BA4646" s="30"/>
      <c r="BB4646" s="12"/>
      <c r="BF4646" s="12"/>
      <c r="BG4646" s="12"/>
      <c r="BH4646" s="12"/>
      <c r="BO4646" s="7"/>
      <c r="BP4646" s="7"/>
      <c r="BQ4646" s="7"/>
      <c r="BU4646" s="7"/>
      <c r="BV4646" s="7"/>
      <c r="BW4646" s="7"/>
      <c r="CD4646" s="7"/>
      <c r="CE4646" s="7"/>
      <c r="CF4646" s="7"/>
      <c r="CJ4646" s="7"/>
      <c r="CK4646" s="7"/>
      <c r="CL4646" s="7"/>
    </row>
    <row r="4647" spans="1:90">
      <c r="A4647" s="11"/>
      <c r="B4647" s="373"/>
      <c r="C4647" s="373"/>
      <c r="D4647" s="373"/>
      <c r="E4647" s="13"/>
      <c r="F4647" s="11"/>
      <c r="G4647" s="25"/>
      <c r="H4647" s="31"/>
      <c r="I4647" s="30"/>
      <c r="M4647" s="25"/>
      <c r="N4647" s="31"/>
      <c r="O4647" s="30"/>
      <c r="V4647" s="12"/>
      <c r="W4647" s="12"/>
      <c r="X4647" s="14"/>
      <c r="AB4647" s="25"/>
      <c r="AC4647" s="12"/>
      <c r="AD4647" s="12"/>
      <c r="AK4647" s="12"/>
      <c r="AL4647" s="30"/>
      <c r="AM4647" s="32"/>
      <c r="AQ4647" s="12"/>
      <c r="AR4647" s="12"/>
      <c r="AS4647" s="12"/>
      <c r="AZ4647" s="49"/>
      <c r="BA4647" s="30"/>
      <c r="BB4647" s="12"/>
      <c r="BF4647" s="12"/>
      <c r="BG4647" s="12"/>
      <c r="BH4647" s="12"/>
      <c r="BO4647" s="7"/>
      <c r="BP4647" s="7"/>
      <c r="BQ4647" s="7"/>
      <c r="BU4647" s="7"/>
      <c r="BV4647" s="7"/>
      <c r="BW4647" s="7"/>
      <c r="CD4647" s="7"/>
      <c r="CE4647" s="7"/>
      <c r="CF4647" s="7"/>
      <c r="CJ4647" s="7"/>
      <c r="CK4647" s="7"/>
      <c r="CL4647" s="7"/>
    </row>
    <row r="4648" spans="1:90">
      <c r="A4648" s="11"/>
      <c r="B4648" s="373"/>
      <c r="C4648" s="373"/>
      <c r="D4648" s="373"/>
      <c r="E4648" s="13"/>
      <c r="F4648" s="11"/>
      <c r="G4648" s="25"/>
      <c r="H4648" s="31"/>
      <c r="I4648" s="30"/>
      <c r="M4648" s="25"/>
      <c r="N4648" s="31"/>
      <c r="O4648" s="30"/>
      <c r="V4648" s="12"/>
      <c r="W4648" s="12"/>
      <c r="X4648" s="14"/>
      <c r="AB4648" s="25"/>
      <c r="AC4648" s="12"/>
      <c r="AD4648" s="12"/>
      <c r="AK4648" s="12"/>
      <c r="AL4648" s="30"/>
      <c r="AM4648" s="32"/>
      <c r="AQ4648" s="12"/>
      <c r="AR4648" s="12"/>
      <c r="AS4648" s="12"/>
      <c r="AZ4648" s="49"/>
      <c r="BA4648" s="30"/>
      <c r="BB4648" s="12"/>
      <c r="BF4648" s="12"/>
      <c r="BG4648" s="12"/>
      <c r="BH4648" s="12"/>
      <c r="BO4648" s="7"/>
      <c r="BP4648" s="7"/>
      <c r="BQ4648" s="7"/>
      <c r="BU4648" s="7"/>
      <c r="BV4648" s="7"/>
      <c r="BW4648" s="7"/>
      <c r="CD4648" s="7"/>
      <c r="CE4648" s="7"/>
      <c r="CF4648" s="7"/>
      <c r="CJ4648" s="7"/>
      <c r="CK4648" s="7"/>
      <c r="CL4648" s="7"/>
    </row>
    <row r="4649" spans="1:90">
      <c r="A4649" s="11"/>
      <c r="B4649" s="373"/>
      <c r="C4649" s="373"/>
      <c r="D4649" s="373"/>
      <c r="E4649" s="13"/>
      <c r="F4649" s="11"/>
      <c r="G4649" s="25"/>
      <c r="H4649" s="31"/>
      <c r="I4649" s="30"/>
      <c r="M4649" s="25"/>
      <c r="N4649" s="31"/>
      <c r="O4649" s="30"/>
      <c r="V4649" s="12"/>
      <c r="W4649" s="12"/>
      <c r="X4649" s="14"/>
      <c r="AB4649" s="25"/>
      <c r="AC4649" s="12"/>
      <c r="AD4649" s="12"/>
      <c r="AK4649" s="12"/>
      <c r="AL4649" s="30"/>
      <c r="AM4649" s="32"/>
      <c r="AQ4649" s="12"/>
      <c r="AR4649" s="12"/>
      <c r="AS4649" s="12"/>
      <c r="AZ4649" s="49"/>
      <c r="BA4649" s="30"/>
      <c r="BB4649" s="12"/>
      <c r="BF4649" s="12"/>
      <c r="BG4649" s="12"/>
      <c r="BH4649" s="12"/>
      <c r="BO4649" s="7"/>
      <c r="BP4649" s="7"/>
      <c r="BQ4649" s="7"/>
      <c r="BU4649" s="7"/>
      <c r="BV4649" s="7"/>
      <c r="BW4649" s="7"/>
      <c r="CD4649" s="7"/>
      <c r="CE4649" s="7"/>
      <c r="CF4649" s="7"/>
      <c r="CJ4649" s="7"/>
      <c r="CK4649" s="7"/>
      <c r="CL4649" s="7"/>
    </row>
    <row r="4650" spans="1:90">
      <c r="A4650" s="11"/>
      <c r="B4650" s="373"/>
      <c r="C4650" s="373"/>
      <c r="D4650" s="373"/>
      <c r="E4650" s="13"/>
      <c r="F4650" s="11"/>
      <c r="G4650" s="25"/>
      <c r="H4650" s="31"/>
      <c r="I4650" s="30"/>
      <c r="M4650" s="25"/>
      <c r="N4650" s="31"/>
      <c r="O4650" s="30"/>
      <c r="V4650" s="12"/>
      <c r="W4650" s="12"/>
      <c r="X4650" s="14"/>
      <c r="AB4650" s="25"/>
      <c r="AC4650" s="12"/>
      <c r="AD4650" s="12"/>
      <c r="AK4650" s="12"/>
      <c r="AL4650" s="30"/>
      <c r="AM4650" s="32"/>
      <c r="AQ4650" s="12"/>
      <c r="AR4650" s="12"/>
      <c r="AS4650" s="12"/>
      <c r="AZ4650" s="49"/>
      <c r="BA4650" s="30"/>
      <c r="BB4650" s="12"/>
      <c r="BF4650" s="12"/>
      <c r="BG4650" s="12"/>
      <c r="BH4650" s="12"/>
      <c r="BO4650" s="7"/>
      <c r="BP4650" s="7"/>
      <c r="BQ4650" s="7"/>
      <c r="BU4650" s="7"/>
      <c r="BV4650" s="7"/>
      <c r="BW4650" s="7"/>
      <c r="CD4650" s="7"/>
      <c r="CE4650" s="7"/>
      <c r="CF4650" s="7"/>
      <c r="CJ4650" s="7"/>
      <c r="CK4650" s="7"/>
      <c r="CL4650" s="7"/>
    </row>
    <row r="4651" spans="1:90">
      <c r="A4651" s="11"/>
      <c r="B4651" s="373"/>
      <c r="C4651" s="373"/>
      <c r="D4651" s="373"/>
      <c r="E4651" s="13"/>
      <c r="F4651" s="11"/>
      <c r="G4651" s="25"/>
      <c r="H4651" s="31"/>
      <c r="I4651" s="30"/>
      <c r="M4651" s="25"/>
      <c r="N4651" s="31"/>
      <c r="O4651" s="30"/>
      <c r="V4651" s="12"/>
      <c r="W4651" s="12"/>
      <c r="X4651" s="14"/>
      <c r="AB4651" s="25"/>
      <c r="AC4651" s="12"/>
      <c r="AD4651" s="12"/>
      <c r="AK4651" s="12"/>
      <c r="AL4651" s="30"/>
      <c r="AM4651" s="32"/>
      <c r="AQ4651" s="12"/>
      <c r="AR4651" s="12"/>
      <c r="AS4651" s="12"/>
      <c r="AZ4651" s="49"/>
      <c r="BA4651" s="30"/>
      <c r="BB4651" s="12"/>
      <c r="BF4651" s="12"/>
      <c r="BG4651" s="12"/>
      <c r="BH4651" s="12"/>
      <c r="BO4651" s="7"/>
      <c r="BP4651" s="7"/>
      <c r="BQ4651" s="7"/>
      <c r="BU4651" s="7"/>
      <c r="BV4651" s="7"/>
      <c r="BW4651" s="7"/>
      <c r="CD4651" s="7"/>
      <c r="CE4651" s="7"/>
      <c r="CF4651" s="7"/>
      <c r="CJ4651" s="7"/>
      <c r="CK4651" s="7"/>
      <c r="CL4651" s="7"/>
    </row>
    <row r="4652" spans="1:90">
      <c r="A4652" s="11"/>
      <c r="B4652" s="373"/>
      <c r="C4652" s="373"/>
      <c r="D4652" s="373"/>
      <c r="E4652" s="13"/>
      <c r="F4652" s="11"/>
      <c r="G4652" s="25"/>
      <c r="H4652" s="31"/>
      <c r="I4652" s="30"/>
      <c r="M4652" s="25"/>
      <c r="N4652" s="31"/>
      <c r="O4652" s="30"/>
      <c r="V4652" s="12"/>
      <c r="W4652" s="12"/>
      <c r="X4652" s="14"/>
      <c r="AB4652" s="25"/>
      <c r="AC4652" s="12"/>
      <c r="AD4652" s="12"/>
      <c r="AK4652" s="12"/>
      <c r="AL4652" s="30"/>
      <c r="AM4652" s="32"/>
      <c r="AQ4652" s="12"/>
      <c r="AR4652" s="12"/>
      <c r="AS4652" s="12"/>
      <c r="AZ4652" s="49"/>
      <c r="BA4652" s="30"/>
      <c r="BB4652" s="12"/>
      <c r="BF4652" s="12"/>
      <c r="BG4652" s="12"/>
      <c r="BH4652" s="12"/>
      <c r="BO4652" s="7"/>
      <c r="BP4652" s="7"/>
      <c r="BQ4652" s="7"/>
      <c r="BU4652" s="7"/>
      <c r="BV4652" s="7"/>
      <c r="BW4652" s="7"/>
      <c r="CD4652" s="7"/>
      <c r="CE4652" s="7"/>
      <c r="CF4652" s="7"/>
      <c r="CJ4652" s="7"/>
      <c r="CK4652" s="7"/>
      <c r="CL4652" s="7"/>
    </row>
    <row r="4653" spans="1:90">
      <c r="A4653" s="11"/>
      <c r="B4653" s="373"/>
      <c r="C4653" s="373"/>
      <c r="D4653" s="373"/>
      <c r="E4653" s="13"/>
      <c r="F4653" s="11"/>
      <c r="G4653" s="25"/>
      <c r="H4653" s="31"/>
      <c r="I4653" s="30"/>
      <c r="M4653" s="25"/>
      <c r="N4653" s="31"/>
      <c r="O4653" s="30"/>
      <c r="V4653" s="12"/>
      <c r="W4653" s="12"/>
      <c r="X4653" s="14"/>
      <c r="AB4653" s="25"/>
      <c r="AC4653" s="12"/>
      <c r="AD4653" s="12"/>
      <c r="AK4653" s="12"/>
      <c r="AL4653" s="30"/>
      <c r="AM4653" s="32"/>
      <c r="AQ4653" s="12"/>
      <c r="AR4653" s="12"/>
      <c r="AS4653" s="12"/>
      <c r="AZ4653" s="49"/>
      <c r="BA4653" s="30"/>
      <c r="BB4653" s="12"/>
      <c r="BF4653" s="12"/>
      <c r="BG4653" s="12"/>
      <c r="BH4653" s="12"/>
      <c r="BO4653" s="7"/>
      <c r="BP4653" s="7"/>
      <c r="BQ4653" s="7"/>
      <c r="BU4653" s="7"/>
      <c r="BV4653" s="7"/>
      <c r="BW4653" s="7"/>
      <c r="CD4653" s="7"/>
      <c r="CE4653" s="7"/>
      <c r="CF4653" s="7"/>
      <c r="CJ4653" s="7"/>
      <c r="CK4653" s="7"/>
      <c r="CL4653" s="7"/>
    </row>
    <row r="4654" spans="1:90">
      <c r="A4654" s="11"/>
      <c r="B4654" s="373"/>
      <c r="C4654" s="373"/>
      <c r="D4654" s="373"/>
      <c r="E4654" s="13"/>
      <c r="F4654" s="11"/>
      <c r="G4654" s="25"/>
      <c r="H4654" s="31"/>
      <c r="I4654" s="30"/>
      <c r="M4654" s="25"/>
      <c r="N4654" s="31"/>
      <c r="O4654" s="30"/>
      <c r="V4654" s="12"/>
      <c r="W4654" s="12"/>
      <c r="X4654" s="14"/>
      <c r="AB4654" s="25"/>
      <c r="AC4654" s="12"/>
      <c r="AD4654" s="12"/>
      <c r="AK4654" s="12"/>
      <c r="AL4654" s="30"/>
      <c r="AM4654" s="32"/>
      <c r="AQ4654" s="12"/>
      <c r="AR4654" s="12"/>
      <c r="AS4654" s="12"/>
      <c r="AZ4654" s="49"/>
      <c r="BA4654" s="30"/>
      <c r="BB4654" s="12"/>
      <c r="BF4654" s="12"/>
      <c r="BG4654" s="12"/>
      <c r="BH4654" s="12"/>
      <c r="BO4654" s="7"/>
      <c r="BP4654" s="7"/>
      <c r="BQ4654" s="7"/>
      <c r="BU4654" s="7"/>
      <c r="BV4654" s="7"/>
      <c r="BW4654" s="7"/>
      <c r="CD4654" s="7"/>
      <c r="CE4654" s="7"/>
      <c r="CF4654" s="7"/>
      <c r="CJ4654" s="7"/>
      <c r="CK4654" s="7"/>
      <c r="CL4654" s="7"/>
    </row>
    <row r="4655" spans="1:90">
      <c r="A4655" s="11"/>
      <c r="B4655" s="373"/>
      <c r="C4655" s="373"/>
      <c r="D4655" s="373"/>
      <c r="E4655" s="13"/>
      <c r="F4655" s="11"/>
      <c r="G4655" s="25"/>
      <c r="H4655" s="31"/>
      <c r="I4655" s="30"/>
      <c r="M4655" s="25"/>
      <c r="N4655" s="31"/>
      <c r="O4655" s="30"/>
      <c r="V4655" s="12"/>
      <c r="W4655" s="12"/>
      <c r="X4655" s="14"/>
      <c r="AB4655" s="25"/>
      <c r="AC4655" s="12"/>
      <c r="AD4655" s="12"/>
      <c r="AK4655" s="12"/>
      <c r="AL4655" s="30"/>
      <c r="AM4655" s="32"/>
      <c r="AQ4655" s="12"/>
      <c r="AR4655" s="12"/>
      <c r="AS4655" s="12"/>
      <c r="AZ4655" s="49"/>
      <c r="BA4655" s="30"/>
      <c r="BB4655" s="12"/>
      <c r="BF4655" s="12"/>
      <c r="BG4655" s="12"/>
      <c r="BH4655" s="12"/>
      <c r="BO4655" s="7"/>
      <c r="BP4655" s="7"/>
      <c r="BQ4655" s="7"/>
      <c r="BU4655" s="7"/>
      <c r="BV4655" s="7"/>
      <c r="BW4655" s="7"/>
      <c r="CD4655" s="7"/>
      <c r="CE4655" s="7"/>
      <c r="CF4655" s="7"/>
      <c r="CJ4655" s="7"/>
      <c r="CK4655" s="7"/>
      <c r="CL4655" s="7"/>
    </row>
    <row r="4656" spans="1:90">
      <c r="A4656" s="11"/>
      <c r="B4656" s="373"/>
      <c r="C4656" s="373"/>
      <c r="D4656" s="373"/>
      <c r="E4656" s="13"/>
      <c r="F4656" s="11"/>
      <c r="G4656" s="25"/>
      <c r="H4656" s="31"/>
      <c r="I4656" s="30"/>
      <c r="M4656" s="25"/>
      <c r="N4656" s="31"/>
      <c r="O4656" s="30"/>
      <c r="V4656" s="12"/>
      <c r="W4656" s="12"/>
      <c r="X4656" s="14"/>
      <c r="AB4656" s="25"/>
      <c r="AC4656" s="12"/>
      <c r="AD4656" s="12"/>
      <c r="AK4656" s="12"/>
      <c r="AL4656" s="30"/>
      <c r="AM4656" s="32"/>
      <c r="AQ4656" s="12"/>
      <c r="AR4656" s="12"/>
      <c r="AS4656" s="12"/>
      <c r="AZ4656" s="49"/>
      <c r="BA4656" s="30"/>
      <c r="BB4656" s="12"/>
      <c r="BF4656" s="12"/>
      <c r="BG4656" s="12"/>
      <c r="BH4656" s="12"/>
      <c r="BO4656" s="7"/>
      <c r="BP4656" s="7"/>
      <c r="BQ4656" s="7"/>
      <c r="BU4656" s="7"/>
      <c r="BV4656" s="7"/>
      <c r="BW4656" s="7"/>
      <c r="CD4656" s="7"/>
      <c r="CE4656" s="7"/>
      <c r="CF4656" s="7"/>
      <c r="CJ4656" s="7"/>
      <c r="CK4656" s="7"/>
      <c r="CL4656" s="7"/>
    </row>
    <row r="4657" spans="1:90">
      <c r="A4657" s="11"/>
      <c r="B4657" s="373"/>
      <c r="C4657" s="373"/>
      <c r="D4657" s="373"/>
      <c r="E4657" s="13"/>
      <c r="F4657" s="11"/>
      <c r="G4657" s="25"/>
      <c r="H4657" s="31"/>
      <c r="I4657" s="30"/>
      <c r="M4657" s="25"/>
      <c r="N4657" s="31"/>
      <c r="O4657" s="30"/>
      <c r="V4657" s="12"/>
      <c r="W4657" s="12"/>
      <c r="X4657" s="14"/>
      <c r="AB4657" s="25"/>
      <c r="AC4657" s="12"/>
      <c r="AD4657" s="12"/>
      <c r="AK4657" s="12"/>
      <c r="AL4657" s="30"/>
      <c r="AM4657" s="32"/>
      <c r="AQ4657" s="12"/>
      <c r="AR4657" s="12"/>
      <c r="AS4657" s="12"/>
      <c r="AZ4657" s="49"/>
      <c r="BA4657" s="30"/>
      <c r="BB4657" s="12"/>
      <c r="BF4657" s="12"/>
      <c r="BG4657" s="12"/>
      <c r="BH4657" s="12"/>
      <c r="BO4657" s="7"/>
      <c r="BP4657" s="7"/>
      <c r="BQ4657" s="7"/>
      <c r="BU4657" s="7"/>
      <c r="BV4657" s="7"/>
      <c r="BW4657" s="7"/>
      <c r="CD4657" s="7"/>
      <c r="CE4657" s="7"/>
      <c r="CF4657" s="7"/>
      <c r="CJ4657" s="7"/>
      <c r="CK4657" s="7"/>
      <c r="CL4657" s="7"/>
    </row>
    <row r="4658" spans="1:90">
      <c r="A4658" s="11"/>
      <c r="B4658" s="373"/>
      <c r="C4658" s="373"/>
      <c r="D4658" s="373"/>
      <c r="E4658" s="13"/>
      <c r="F4658" s="11"/>
      <c r="G4658" s="25"/>
      <c r="H4658" s="31"/>
      <c r="I4658" s="30"/>
      <c r="M4658" s="25"/>
      <c r="N4658" s="31"/>
      <c r="O4658" s="30"/>
      <c r="V4658" s="12"/>
      <c r="W4658" s="12"/>
      <c r="X4658" s="14"/>
      <c r="AB4658" s="25"/>
      <c r="AC4658" s="12"/>
      <c r="AD4658" s="12"/>
      <c r="AK4658" s="12"/>
      <c r="AL4658" s="30"/>
      <c r="AM4658" s="32"/>
      <c r="AQ4658" s="12"/>
      <c r="AR4658" s="12"/>
      <c r="AS4658" s="12"/>
      <c r="AZ4658" s="49"/>
      <c r="BA4658" s="30"/>
      <c r="BB4658" s="12"/>
      <c r="BF4658" s="12"/>
      <c r="BG4658" s="12"/>
      <c r="BH4658" s="12"/>
      <c r="BO4658" s="7"/>
      <c r="BP4658" s="7"/>
      <c r="BQ4658" s="7"/>
      <c r="BU4658" s="7"/>
      <c r="BV4658" s="7"/>
      <c r="BW4658" s="7"/>
      <c r="CD4658" s="7"/>
      <c r="CE4658" s="7"/>
      <c r="CF4658" s="7"/>
      <c r="CJ4658" s="7"/>
      <c r="CK4658" s="7"/>
      <c r="CL4658" s="7"/>
    </row>
    <row r="4659" spans="1:90">
      <c r="A4659" s="11"/>
      <c r="B4659" s="373"/>
      <c r="C4659" s="373"/>
      <c r="D4659" s="373"/>
      <c r="E4659" s="13"/>
      <c r="F4659" s="11"/>
      <c r="G4659" s="25"/>
      <c r="H4659" s="31"/>
      <c r="I4659" s="30"/>
      <c r="M4659" s="25"/>
      <c r="N4659" s="31"/>
      <c r="O4659" s="30"/>
      <c r="V4659" s="12"/>
      <c r="W4659" s="12"/>
      <c r="X4659" s="14"/>
      <c r="AB4659" s="25"/>
      <c r="AC4659" s="12"/>
      <c r="AD4659" s="12"/>
      <c r="AK4659" s="12"/>
      <c r="AL4659" s="30"/>
      <c r="AM4659" s="32"/>
      <c r="AQ4659" s="12"/>
      <c r="AR4659" s="12"/>
      <c r="AS4659" s="12"/>
      <c r="AZ4659" s="49"/>
      <c r="BA4659" s="30"/>
      <c r="BB4659" s="12"/>
      <c r="BF4659" s="12"/>
      <c r="BG4659" s="12"/>
      <c r="BH4659" s="12"/>
      <c r="BO4659" s="7"/>
      <c r="BP4659" s="7"/>
      <c r="BQ4659" s="7"/>
      <c r="BU4659" s="7"/>
      <c r="BV4659" s="7"/>
      <c r="BW4659" s="7"/>
      <c r="CD4659" s="7"/>
      <c r="CE4659" s="7"/>
      <c r="CF4659" s="7"/>
      <c r="CJ4659" s="7"/>
      <c r="CK4659" s="7"/>
      <c r="CL4659" s="7"/>
    </row>
    <row r="4660" spans="1:90">
      <c r="A4660" s="11"/>
      <c r="B4660" s="373"/>
      <c r="C4660" s="373"/>
      <c r="D4660" s="373"/>
      <c r="E4660" s="13"/>
      <c r="F4660" s="11"/>
      <c r="G4660" s="25"/>
      <c r="H4660" s="31"/>
      <c r="I4660" s="30"/>
      <c r="M4660" s="25"/>
      <c r="N4660" s="31"/>
      <c r="O4660" s="30"/>
      <c r="V4660" s="12"/>
      <c r="W4660" s="12"/>
      <c r="X4660" s="14"/>
      <c r="AB4660" s="25"/>
      <c r="AC4660" s="12"/>
      <c r="AD4660" s="12"/>
      <c r="AK4660" s="12"/>
      <c r="AL4660" s="30"/>
      <c r="AM4660" s="32"/>
      <c r="AQ4660" s="12"/>
      <c r="AR4660" s="12"/>
      <c r="AS4660" s="12"/>
      <c r="AZ4660" s="49"/>
      <c r="BA4660" s="30"/>
      <c r="BB4660" s="12"/>
      <c r="BF4660" s="12"/>
      <c r="BG4660" s="12"/>
      <c r="BH4660" s="12"/>
      <c r="BO4660" s="7"/>
      <c r="BP4660" s="7"/>
      <c r="BQ4660" s="7"/>
      <c r="BU4660" s="7"/>
      <c r="BV4660" s="7"/>
      <c r="BW4660" s="7"/>
      <c r="CD4660" s="7"/>
      <c r="CE4660" s="7"/>
      <c r="CF4660" s="7"/>
      <c r="CJ4660" s="7"/>
      <c r="CK4660" s="7"/>
      <c r="CL4660" s="7"/>
    </row>
    <row r="4661" spans="1:90">
      <c r="A4661" s="11"/>
      <c r="B4661" s="373"/>
      <c r="C4661" s="373"/>
      <c r="D4661" s="373"/>
      <c r="E4661" s="13"/>
      <c r="F4661" s="11"/>
      <c r="G4661" s="25"/>
      <c r="H4661" s="31"/>
      <c r="I4661" s="30"/>
      <c r="M4661" s="25"/>
      <c r="N4661" s="31"/>
      <c r="O4661" s="30"/>
      <c r="V4661" s="12"/>
      <c r="W4661" s="12"/>
      <c r="X4661" s="14"/>
      <c r="AB4661" s="25"/>
      <c r="AC4661" s="12"/>
      <c r="AD4661" s="12"/>
      <c r="AK4661" s="12"/>
      <c r="AL4661" s="30"/>
      <c r="AM4661" s="32"/>
      <c r="AQ4661" s="12"/>
      <c r="AR4661" s="12"/>
      <c r="AS4661" s="12"/>
      <c r="AZ4661" s="49"/>
      <c r="BA4661" s="30"/>
      <c r="BB4661" s="12"/>
      <c r="BF4661" s="12"/>
      <c r="BG4661" s="12"/>
      <c r="BH4661" s="12"/>
      <c r="BO4661" s="7"/>
      <c r="BP4661" s="7"/>
      <c r="BQ4661" s="7"/>
      <c r="BU4661" s="7"/>
      <c r="BV4661" s="7"/>
      <c r="BW4661" s="7"/>
      <c r="CD4661" s="7"/>
      <c r="CE4661" s="7"/>
      <c r="CF4661" s="7"/>
      <c r="CJ4661" s="7"/>
      <c r="CK4661" s="7"/>
      <c r="CL4661" s="7"/>
    </row>
    <row r="4662" spans="1:90">
      <c r="A4662" s="11"/>
      <c r="B4662" s="373"/>
      <c r="C4662" s="373"/>
      <c r="D4662" s="373"/>
      <c r="E4662" s="13"/>
      <c r="F4662" s="11"/>
      <c r="G4662" s="25"/>
      <c r="H4662" s="31"/>
      <c r="I4662" s="30"/>
      <c r="M4662" s="25"/>
      <c r="N4662" s="31"/>
      <c r="O4662" s="30"/>
      <c r="V4662" s="12"/>
      <c r="W4662" s="12"/>
      <c r="X4662" s="14"/>
      <c r="AB4662" s="25"/>
      <c r="AC4662" s="12"/>
      <c r="AD4662" s="12"/>
      <c r="AK4662" s="12"/>
      <c r="AL4662" s="30"/>
      <c r="AM4662" s="32"/>
      <c r="AQ4662" s="12"/>
      <c r="AR4662" s="12"/>
      <c r="AS4662" s="12"/>
      <c r="AZ4662" s="49"/>
      <c r="BA4662" s="30"/>
      <c r="BB4662" s="12"/>
      <c r="BF4662" s="12"/>
      <c r="BG4662" s="12"/>
      <c r="BH4662" s="12"/>
      <c r="BO4662" s="7"/>
      <c r="BP4662" s="7"/>
      <c r="BQ4662" s="7"/>
      <c r="BU4662" s="7"/>
      <c r="BV4662" s="7"/>
      <c r="BW4662" s="7"/>
      <c r="CD4662" s="7"/>
      <c r="CE4662" s="7"/>
      <c r="CF4662" s="7"/>
      <c r="CJ4662" s="7"/>
      <c r="CK4662" s="7"/>
      <c r="CL4662" s="7"/>
    </row>
    <row r="4663" spans="1:90">
      <c r="A4663" s="11"/>
      <c r="B4663" s="373"/>
      <c r="C4663" s="373"/>
      <c r="D4663" s="373"/>
      <c r="E4663" s="13"/>
      <c r="F4663" s="11"/>
      <c r="G4663" s="25"/>
      <c r="H4663" s="31"/>
      <c r="I4663" s="30"/>
      <c r="M4663" s="25"/>
      <c r="N4663" s="31"/>
      <c r="O4663" s="30"/>
      <c r="V4663" s="12"/>
      <c r="W4663" s="12"/>
      <c r="X4663" s="14"/>
      <c r="AB4663" s="25"/>
      <c r="AC4663" s="12"/>
      <c r="AD4663" s="12"/>
      <c r="AK4663" s="12"/>
      <c r="AL4663" s="30"/>
      <c r="AM4663" s="32"/>
      <c r="AQ4663" s="12"/>
      <c r="AR4663" s="12"/>
      <c r="AS4663" s="12"/>
      <c r="AZ4663" s="49"/>
      <c r="BA4663" s="30"/>
      <c r="BB4663" s="12"/>
      <c r="BF4663" s="12"/>
      <c r="BG4663" s="12"/>
      <c r="BH4663" s="12"/>
      <c r="BO4663" s="7"/>
      <c r="BP4663" s="7"/>
      <c r="BQ4663" s="7"/>
      <c r="BU4663" s="7"/>
      <c r="BV4663" s="7"/>
      <c r="BW4663" s="7"/>
      <c r="CD4663" s="7"/>
      <c r="CE4663" s="7"/>
      <c r="CF4663" s="7"/>
      <c r="CJ4663" s="7"/>
      <c r="CK4663" s="7"/>
      <c r="CL4663" s="7"/>
    </row>
    <row r="4664" spans="1:90">
      <c r="A4664" s="11"/>
      <c r="B4664" s="373"/>
      <c r="C4664" s="373"/>
      <c r="D4664" s="373"/>
      <c r="E4664" s="13"/>
      <c r="F4664" s="11"/>
      <c r="G4664" s="25"/>
      <c r="H4664" s="31"/>
      <c r="I4664" s="30"/>
      <c r="M4664" s="25"/>
      <c r="N4664" s="31"/>
      <c r="O4664" s="30"/>
      <c r="V4664" s="12"/>
      <c r="W4664" s="12"/>
      <c r="X4664" s="14"/>
      <c r="AB4664" s="25"/>
      <c r="AC4664" s="12"/>
      <c r="AD4664" s="12"/>
      <c r="AK4664" s="12"/>
      <c r="AL4664" s="30"/>
      <c r="AM4664" s="32"/>
      <c r="AQ4664" s="12"/>
      <c r="AR4664" s="12"/>
      <c r="AS4664" s="12"/>
      <c r="AZ4664" s="49"/>
      <c r="BA4664" s="30"/>
      <c r="BB4664" s="12"/>
      <c r="BF4664" s="12"/>
      <c r="BG4664" s="12"/>
      <c r="BH4664" s="12"/>
      <c r="BO4664" s="7"/>
      <c r="BP4664" s="7"/>
      <c r="BQ4664" s="7"/>
      <c r="BU4664" s="7"/>
      <c r="BV4664" s="7"/>
      <c r="BW4664" s="7"/>
      <c r="CD4664" s="7"/>
      <c r="CE4664" s="7"/>
      <c r="CF4664" s="7"/>
      <c r="CJ4664" s="7"/>
      <c r="CK4664" s="7"/>
      <c r="CL4664" s="7"/>
    </row>
    <row r="4665" spans="1:90">
      <c r="A4665" s="11"/>
      <c r="B4665" s="373"/>
      <c r="C4665" s="373"/>
      <c r="D4665" s="373"/>
      <c r="E4665" s="13"/>
      <c r="F4665" s="11"/>
      <c r="G4665" s="25"/>
      <c r="H4665" s="31"/>
      <c r="I4665" s="30"/>
      <c r="M4665" s="25"/>
      <c r="N4665" s="31"/>
      <c r="O4665" s="30"/>
      <c r="V4665" s="12"/>
      <c r="W4665" s="12"/>
      <c r="X4665" s="14"/>
      <c r="AB4665" s="25"/>
      <c r="AC4665" s="12"/>
      <c r="AD4665" s="12"/>
      <c r="AK4665" s="12"/>
      <c r="AL4665" s="30"/>
      <c r="AM4665" s="32"/>
      <c r="AQ4665" s="12"/>
      <c r="AR4665" s="12"/>
      <c r="AS4665" s="12"/>
      <c r="AZ4665" s="49"/>
      <c r="BA4665" s="30"/>
      <c r="BB4665" s="12"/>
      <c r="BF4665" s="12"/>
      <c r="BG4665" s="12"/>
      <c r="BH4665" s="12"/>
      <c r="BO4665" s="7"/>
      <c r="BP4665" s="7"/>
      <c r="BQ4665" s="7"/>
      <c r="BU4665" s="7"/>
      <c r="BV4665" s="7"/>
      <c r="BW4665" s="7"/>
      <c r="CD4665" s="7"/>
      <c r="CE4665" s="7"/>
      <c r="CF4665" s="7"/>
      <c r="CJ4665" s="7"/>
      <c r="CK4665" s="7"/>
      <c r="CL4665" s="7"/>
    </row>
    <row r="4666" spans="1:90">
      <c r="A4666" s="11"/>
      <c r="B4666" s="373"/>
      <c r="C4666" s="373"/>
      <c r="D4666" s="373"/>
      <c r="E4666" s="13"/>
      <c r="F4666" s="11"/>
      <c r="G4666" s="25"/>
      <c r="H4666" s="31"/>
      <c r="I4666" s="30"/>
      <c r="M4666" s="25"/>
      <c r="N4666" s="31"/>
      <c r="O4666" s="30"/>
      <c r="V4666" s="12"/>
      <c r="W4666" s="12"/>
      <c r="X4666" s="14"/>
      <c r="AB4666" s="25"/>
      <c r="AC4666" s="12"/>
      <c r="AD4666" s="12"/>
      <c r="AK4666" s="12"/>
      <c r="AL4666" s="30"/>
      <c r="AM4666" s="32"/>
      <c r="AQ4666" s="12"/>
      <c r="AR4666" s="12"/>
      <c r="AS4666" s="12"/>
      <c r="AZ4666" s="49"/>
      <c r="BA4666" s="30"/>
      <c r="BB4666" s="12"/>
      <c r="BF4666" s="12"/>
      <c r="BG4666" s="12"/>
      <c r="BH4666" s="12"/>
      <c r="BO4666" s="7"/>
      <c r="BP4666" s="7"/>
      <c r="BQ4666" s="7"/>
      <c r="BU4666" s="7"/>
      <c r="BV4666" s="7"/>
      <c r="BW4666" s="7"/>
      <c r="CD4666" s="7"/>
      <c r="CE4666" s="7"/>
      <c r="CF4666" s="7"/>
      <c r="CJ4666" s="7"/>
      <c r="CK4666" s="7"/>
      <c r="CL4666" s="7"/>
    </row>
    <row r="4667" spans="1:90">
      <c r="A4667" s="11"/>
      <c r="B4667" s="373"/>
      <c r="C4667" s="373"/>
      <c r="D4667" s="373"/>
      <c r="E4667" s="13"/>
      <c r="F4667" s="11"/>
      <c r="G4667" s="25"/>
      <c r="H4667" s="31"/>
      <c r="I4667" s="30"/>
      <c r="M4667" s="25"/>
      <c r="N4667" s="31"/>
      <c r="O4667" s="30"/>
      <c r="V4667" s="12"/>
      <c r="W4667" s="12"/>
      <c r="X4667" s="14"/>
      <c r="AB4667" s="25"/>
      <c r="AC4667" s="12"/>
      <c r="AD4667" s="12"/>
      <c r="AK4667" s="12"/>
      <c r="AL4667" s="30"/>
      <c r="AM4667" s="32"/>
      <c r="AQ4667" s="12"/>
      <c r="AR4667" s="12"/>
      <c r="AS4667" s="12"/>
      <c r="AZ4667" s="49"/>
      <c r="BA4667" s="30"/>
      <c r="BB4667" s="12"/>
      <c r="BF4667" s="12"/>
      <c r="BG4667" s="12"/>
      <c r="BH4667" s="12"/>
      <c r="BO4667" s="7"/>
      <c r="BP4667" s="7"/>
      <c r="BQ4667" s="7"/>
      <c r="BU4667" s="7"/>
      <c r="BV4667" s="7"/>
      <c r="BW4667" s="7"/>
      <c r="CD4667" s="7"/>
      <c r="CE4667" s="7"/>
      <c r="CF4667" s="7"/>
      <c r="CJ4667" s="7"/>
      <c r="CK4667" s="7"/>
      <c r="CL4667" s="7"/>
    </row>
    <row r="4668" spans="1:90">
      <c r="A4668" s="11"/>
      <c r="B4668" s="373"/>
      <c r="C4668" s="373"/>
      <c r="D4668" s="373"/>
      <c r="E4668" s="13"/>
      <c r="F4668" s="11"/>
      <c r="G4668" s="25"/>
      <c r="H4668" s="31"/>
      <c r="I4668" s="30"/>
      <c r="M4668" s="25"/>
      <c r="N4668" s="31"/>
      <c r="O4668" s="30"/>
      <c r="V4668" s="12"/>
      <c r="W4668" s="12"/>
      <c r="X4668" s="14"/>
      <c r="AB4668" s="25"/>
      <c r="AC4668" s="12"/>
      <c r="AD4668" s="12"/>
      <c r="AK4668" s="12"/>
      <c r="AL4668" s="30"/>
      <c r="AM4668" s="32"/>
      <c r="AQ4668" s="12"/>
      <c r="AR4668" s="12"/>
      <c r="AS4668" s="12"/>
      <c r="AZ4668" s="49"/>
      <c r="BA4668" s="30"/>
      <c r="BB4668" s="12"/>
      <c r="BF4668" s="12"/>
      <c r="BG4668" s="12"/>
      <c r="BH4668" s="12"/>
      <c r="BO4668" s="7"/>
      <c r="BP4668" s="7"/>
      <c r="BQ4668" s="7"/>
      <c r="BU4668" s="7"/>
      <c r="BV4668" s="7"/>
      <c r="BW4668" s="7"/>
      <c r="CD4668" s="7"/>
      <c r="CE4668" s="7"/>
      <c r="CF4668" s="7"/>
      <c r="CJ4668" s="7"/>
      <c r="CK4668" s="7"/>
      <c r="CL4668" s="7"/>
    </row>
    <row r="4669" spans="1:90">
      <c r="A4669" s="11"/>
      <c r="B4669" s="373"/>
      <c r="C4669" s="373"/>
      <c r="D4669" s="373"/>
      <c r="E4669" s="13"/>
      <c r="F4669" s="11"/>
      <c r="G4669" s="25"/>
      <c r="H4669" s="31"/>
      <c r="I4669" s="30"/>
      <c r="M4669" s="25"/>
      <c r="N4669" s="31"/>
      <c r="O4669" s="30"/>
      <c r="V4669" s="12"/>
      <c r="W4669" s="12"/>
      <c r="X4669" s="14"/>
      <c r="AB4669" s="25"/>
      <c r="AC4669" s="12"/>
      <c r="AD4669" s="12"/>
      <c r="AK4669" s="12"/>
      <c r="AL4669" s="30"/>
      <c r="AM4669" s="32"/>
      <c r="AQ4669" s="12"/>
      <c r="AR4669" s="12"/>
      <c r="AS4669" s="12"/>
      <c r="AZ4669" s="49"/>
      <c r="BA4669" s="30"/>
      <c r="BB4669" s="12"/>
      <c r="BF4669" s="12"/>
      <c r="BG4669" s="12"/>
      <c r="BH4669" s="12"/>
      <c r="BO4669" s="7"/>
      <c r="BP4669" s="7"/>
      <c r="BQ4669" s="7"/>
      <c r="BU4669" s="7"/>
      <c r="BV4669" s="7"/>
      <c r="BW4669" s="7"/>
      <c r="CD4669" s="7"/>
      <c r="CE4669" s="7"/>
      <c r="CF4669" s="7"/>
      <c r="CJ4669" s="7"/>
      <c r="CK4669" s="7"/>
      <c r="CL4669" s="7"/>
    </row>
    <row r="4670" spans="1:90">
      <c r="A4670" s="11"/>
      <c r="B4670" s="373"/>
      <c r="C4670" s="373"/>
      <c r="D4670" s="373"/>
      <c r="E4670" s="13"/>
      <c r="F4670" s="11"/>
      <c r="G4670" s="25"/>
      <c r="H4670" s="31"/>
      <c r="I4670" s="30"/>
      <c r="M4670" s="25"/>
      <c r="N4670" s="31"/>
      <c r="O4670" s="30"/>
      <c r="V4670" s="12"/>
      <c r="W4670" s="12"/>
      <c r="X4670" s="14"/>
      <c r="AB4670" s="25"/>
      <c r="AC4670" s="12"/>
      <c r="AD4670" s="12"/>
      <c r="AK4670" s="12"/>
      <c r="AL4670" s="30"/>
      <c r="AM4670" s="32"/>
      <c r="AQ4670" s="12"/>
      <c r="AR4670" s="12"/>
      <c r="AS4670" s="12"/>
      <c r="AZ4670" s="49"/>
      <c r="BA4670" s="30"/>
      <c r="BB4670" s="12"/>
      <c r="BF4670" s="12"/>
      <c r="BG4670" s="12"/>
      <c r="BH4670" s="12"/>
      <c r="BO4670" s="7"/>
      <c r="BP4670" s="7"/>
      <c r="BQ4670" s="7"/>
      <c r="BU4670" s="7"/>
      <c r="BV4670" s="7"/>
      <c r="BW4670" s="7"/>
      <c r="CD4670" s="7"/>
      <c r="CE4670" s="7"/>
      <c r="CF4670" s="7"/>
      <c r="CJ4670" s="7"/>
      <c r="CK4670" s="7"/>
      <c r="CL4670" s="7"/>
    </row>
    <row r="4671" spans="1:90">
      <c r="A4671" s="11"/>
      <c r="B4671" s="373"/>
      <c r="C4671" s="373"/>
      <c r="D4671" s="373"/>
      <c r="E4671" s="13"/>
      <c r="F4671" s="11"/>
      <c r="G4671" s="25"/>
      <c r="H4671" s="31"/>
      <c r="I4671" s="30"/>
      <c r="M4671" s="25"/>
      <c r="N4671" s="31"/>
      <c r="O4671" s="30"/>
      <c r="V4671" s="12"/>
      <c r="W4671" s="12"/>
      <c r="X4671" s="14"/>
      <c r="AB4671" s="25"/>
      <c r="AC4671" s="12"/>
      <c r="AD4671" s="12"/>
      <c r="AK4671" s="12"/>
      <c r="AL4671" s="30"/>
      <c r="AM4671" s="32"/>
      <c r="AQ4671" s="12"/>
      <c r="AR4671" s="12"/>
      <c r="AS4671" s="12"/>
      <c r="AZ4671" s="49"/>
      <c r="BA4671" s="30"/>
      <c r="BB4671" s="12"/>
      <c r="BF4671" s="12"/>
      <c r="BG4671" s="12"/>
      <c r="BH4671" s="12"/>
      <c r="BO4671" s="7"/>
      <c r="BP4671" s="7"/>
      <c r="BQ4671" s="7"/>
      <c r="BU4671" s="7"/>
      <c r="BV4671" s="7"/>
      <c r="BW4671" s="7"/>
      <c r="CD4671" s="7"/>
      <c r="CE4671" s="7"/>
      <c r="CF4671" s="7"/>
      <c r="CJ4671" s="7"/>
      <c r="CK4671" s="7"/>
      <c r="CL4671" s="7"/>
    </row>
    <row r="4672" spans="1:90">
      <c r="A4672" s="11"/>
      <c r="B4672" s="373"/>
      <c r="C4672" s="373"/>
      <c r="D4672" s="373"/>
      <c r="E4672" s="13"/>
      <c r="F4672" s="11"/>
      <c r="G4672" s="25"/>
      <c r="H4672" s="31"/>
      <c r="I4672" s="30"/>
      <c r="M4672" s="25"/>
      <c r="N4672" s="31"/>
      <c r="O4672" s="30"/>
      <c r="V4672" s="12"/>
      <c r="W4672" s="12"/>
      <c r="X4672" s="14"/>
      <c r="AB4672" s="25"/>
      <c r="AC4672" s="12"/>
      <c r="AD4672" s="12"/>
      <c r="AK4672" s="12"/>
      <c r="AL4672" s="30"/>
      <c r="AM4672" s="32"/>
      <c r="AQ4672" s="12"/>
      <c r="AR4672" s="12"/>
      <c r="AS4672" s="12"/>
      <c r="AZ4672" s="49"/>
      <c r="BA4672" s="30"/>
      <c r="BB4672" s="12"/>
      <c r="BF4672" s="12"/>
      <c r="BG4672" s="12"/>
      <c r="BH4672" s="12"/>
      <c r="BO4672" s="7"/>
      <c r="BP4672" s="7"/>
      <c r="BQ4672" s="7"/>
      <c r="BU4672" s="7"/>
      <c r="BV4672" s="7"/>
      <c r="BW4672" s="7"/>
      <c r="CD4672" s="7"/>
      <c r="CE4672" s="7"/>
      <c r="CF4672" s="7"/>
      <c r="CJ4672" s="7"/>
      <c r="CK4672" s="7"/>
      <c r="CL4672" s="7"/>
    </row>
    <row r="4673" spans="1:90">
      <c r="A4673" s="11"/>
      <c r="B4673" s="373"/>
      <c r="C4673" s="373"/>
      <c r="D4673" s="373"/>
      <c r="E4673" s="13"/>
      <c r="F4673" s="11"/>
      <c r="G4673" s="25"/>
      <c r="H4673" s="31"/>
      <c r="I4673" s="30"/>
      <c r="M4673" s="25"/>
      <c r="N4673" s="31"/>
      <c r="O4673" s="30"/>
      <c r="V4673" s="12"/>
      <c r="W4673" s="12"/>
      <c r="X4673" s="14"/>
      <c r="AB4673" s="25"/>
      <c r="AC4673" s="12"/>
      <c r="AD4673" s="12"/>
      <c r="AK4673" s="12"/>
      <c r="AL4673" s="30"/>
      <c r="AM4673" s="32"/>
      <c r="AQ4673" s="12"/>
      <c r="AR4673" s="12"/>
      <c r="AS4673" s="12"/>
      <c r="AZ4673" s="49"/>
      <c r="BA4673" s="30"/>
      <c r="BB4673" s="12"/>
      <c r="BF4673" s="12"/>
      <c r="BG4673" s="12"/>
      <c r="BH4673" s="12"/>
      <c r="BO4673" s="7"/>
      <c r="BP4673" s="7"/>
      <c r="BQ4673" s="7"/>
      <c r="BU4673" s="7"/>
      <c r="BV4673" s="7"/>
      <c r="BW4673" s="7"/>
      <c r="CD4673" s="7"/>
      <c r="CE4673" s="7"/>
      <c r="CF4673" s="7"/>
      <c r="CJ4673" s="7"/>
      <c r="CK4673" s="7"/>
      <c r="CL4673" s="7"/>
    </row>
    <row r="4674" spans="1:90">
      <c r="A4674" s="11"/>
      <c r="B4674" s="373"/>
      <c r="C4674" s="373"/>
      <c r="D4674" s="373"/>
      <c r="E4674" s="13"/>
      <c r="F4674" s="11"/>
      <c r="G4674" s="25"/>
      <c r="H4674" s="31"/>
      <c r="I4674" s="30"/>
      <c r="M4674" s="25"/>
      <c r="N4674" s="31"/>
      <c r="O4674" s="30"/>
      <c r="V4674" s="12"/>
      <c r="W4674" s="12"/>
      <c r="X4674" s="14"/>
      <c r="AB4674" s="25"/>
      <c r="AC4674" s="12"/>
      <c r="AD4674" s="12"/>
      <c r="AK4674" s="12"/>
      <c r="AL4674" s="30"/>
      <c r="AM4674" s="32"/>
      <c r="AQ4674" s="12"/>
      <c r="AR4674" s="12"/>
      <c r="AS4674" s="12"/>
      <c r="AZ4674" s="49"/>
      <c r="BA4674" s="30"/>
      <c r="BB4674" s="12"/>
      <c r="BF4674" s="12"/>
      <c r="BG4674" s="12"/>
      <c r="BH4674" s="12"/>
      <c r="BO4674" s="7"/>
      <c r="BP4674" s="7"/>
      <c r="BQ4674" s="7"/>
      <c r="BU4674" s="7"/>
      <c r="BV4674" s="7"/>
      <c r="BW4674" s="7"/>
      <c r="CD4674" s="7"/>
      <c r="CE4674" s="7"/>
      <c r="CF4674" s="7"/>
      <c r="CJ4674" s="7"/>
      <c r="CK4674" s="7"/>
      <c r="CL4674" s="7"/>
    </row>
    <row r="4675" spans="1:90">
      <c r="A4675" s="11"/>
      <c r="B4675" s="373"/>
      <c r="C4675" s="373"/>
      <c r="D4675" s="373"/>
      <c r="E4675" s="13"/>
      <c r="F4675" s="11"/>
      <c r="G4675" s="25"/>
      <c r="H4675" s="31"/>
      <c r="I4675" s="30"/>
      <c r="M4675" s="25"/>
      <c r="N4675" s="31"/>
      <c r="O4675" s="30"/>
      <c r="V4675" s="12"/>
      <c r="W4675" s="12"/>
      <c r="X4675" s="14"/>
      <c r="AB4675" s="25"/>
      <c r="AC4675" s="12"/>
      <c r="AD4675" s="12"/>
      <c r="AK4675" s="12"/>
      <c r="AL4675" s="30"/>
      <c r="AM4675" s="32"/>
      <c r="AQ4675" s="12"/>
      <c r="AR4675" s="12"/>
      <c r="AS4675" s="12"/>
      <c r="AZ4675" s="49"/>
      <c r="BA4675" s="30"/>
      <c r="BB4675" s="12"/>
      <c r="BF4675" s="12"/>
      <c r="BG4675" s="12"/>
      <c r="BH4675" s="12"/>
      <c r="BO4675" s="7"/>
      <c r="BP4675" s="7"/>
      <c r="BQ4675" s="7"/>
      <c r="BU4675" s="7"/>
      <c r="BV4675" s="7"/>
      <c r="BW4675" s="7"/>
      <c r="CD4675" s="7"/>
      <c r="CE4675" s="7"/>
      <c r="CF4675" s="7"/>
      <c r="CJ4675" s="7"/>
      <c r="CK4675" s="7"/>
      <c r="CL4675" s="7"/>
    </row>
    <row r="4676" spans="1:90">
      <c r="A4676" s="11"/>
      <c r="B4676" s="373"/>
      <c r="C4676" s="373"/>
      <c r="D4676" s="373"/>
      <c r="E4676" s="13"/>
      <c r="F4676" s="11"/>
      <c r="G4676" s="25"/>
      <c r="H4676" s="31"/>
      <c r="I4676" s="30"/>
      <c r="M4676" s="25"/>
      <c r="N4676" s="31"/>
      <c r="O4676" s="30"/>
      <c r="V4676" s="12"/>
      <c r="W4676" s="12"/>
      <c r="X4676" s="14"/>
      <c r="AB4676" s="25"/>
      <c r="AC4676" s="12"/>
      <c r="AD4676" s="12"/>
      <c r="AK4676" s="12"/>
      <c r="AL4676" s="30"/>
      <c r="AM4676" s="32"/>
      <c r="AQ4676" s="12"/>
      <c r="AR4676" s="12"/>
      <c r="AS4676" s="12"/>
      <c r="AZ4676" s="49"/>
      <c r="BA4676" s="30"/>
      <c r="BB4676" s="12"/>
      <c r="BF4676" s="12"/>
      <c r="BG4676" s="12"/>
      <c r="BH4676" s="12"/>
      <c r="BO4676" s="7"/>
      <c r="BP4676" s="7"/>
      <c r="BQ4676" s="7"/>
      <c r="BU4676" s="7"/>
      <c r="BV4676" s="7"/>
      <c r="BW4676" s="7"/>
      <c r="CD4676" s="7"/>
      <c r="CE4676" s="7"/>
      <c r="CF4676" s="7"/>
      <c r="CJ4676" s="7"/>
      <c r="CK4676" s="7"/>
      <c r="CL4676" s="7"/>
    </row>
    <row r="4677" spans="1:90">
      <c r="A4677" s="11"/>
      <c r="B4677" s="373"/>
      <c r="C4677" s="373"/>
      <c r="D4677" s="373"/>
      <c r="E4677" s="13"/>
      <c r="F4677" s="11"/>
      <c r="G4677" s="25"/>
      <c r="H4677" s="31"/>
      <c r="I4677" s="30"/>
      <c r="M4677" s="25"/>
      <c r="N4677" s="31"/>
      <c r="O4677" s="30"/>
      <c r="V4677" s="12"/>
      <c r="W4677" s="12"/>
      <c r="X4677" s="14"/>
      <c r="AB4677" s="25"/>
      <c r="AC4677" s="12"/>
      <c r="AD4677" s="12"/>
      <c r="AK4677" s="12"/>
      <c r="AL4677" s="30"/>
      <c r="AM4677" s="32"/>
      <c r="AQ4677" s="12"/>
      <c r="AR4677" s="12"/>
      <c r="AS4677" s="12"/>
      <c r="AZ4677" s="49"/>
      <c r="BA4677" s="30"/>
      <c r="BB4677" s="12"/>
      <c r="BF4677" s="12"/>
      <c r="BG4677" s="12"/>
      <c r="BH4677" s="12"/>
      <c r="BO4677" s="7"/>
      <c r="BP4677" s="7"/>
      <c r="BQ4677" s="7"/>
      <c r="BU4677" s="7"/>
      <c r="BV4677" s="7"/>
      <c r="BW4677" s="7"/>
      <c r="CD4677" s="7"/>
      <c r="CE4677" s="7"/>
      <c r="CF4677" s="7"/>
      <c r="CJ4677" s="7"/>
      <c r="CK4677" s="7"/>
      <c r="CL4677" s="7"/>
    </row>
    <row r="4678" spans="1:90">
      <c r="A4678" s="11"/>
      <c r="B4678" s="373"/>
      <c r="C4678" s="373"/>
      <c r="D4678" s="373"/>
      <c r="E4678" s="13"/>
      <c r="F4678" s="11"/>
      <c r="G4678" s="25"/>
      <c r="H4678" s="31"/>
      <c r="I4678" s="30"/>
      <c r="M4678" s="25"/>
      <c r="N4678" s="31"/>
      <c r="O4678" s="30"/>
      <c r="V4678" s="12"/>
      <c r="W4678" s="12"/>
      <c r="X4678" s="14"/>
      <c r="AB4678" s="25"/>
      <c r="AC4678" s="12"/>
      <c r="AD4678" s="12"/>
      <c r="AK4678" s="12"/>
      <c r="AL4678" s="30"/>
      <c r="AM4678" s="32"/>
      <c r="AQ4678" s="12"/>
      <c r="AR4678" s="12"/>
      <c r="AS4678" s="12"/>
      <c r="AZ4678" s="49"/>
      <c r="BA4678" s="30"/>
      <c r="BB4678" s="12"/>
      <c r="BF4678" s="12"/>
      <c r="BG4678" s="12"/>
      <c r="BH4678" s="12"/>
      <c r="BO4678" s="7"/>
      <c r="BP4678" s="7"/>
      <c r="BQ4678" s="7"/>
      <c r="BU4678" s="7"/>
      <c r="BV4678" s="7"/>
      <c r="BW4678" s="7"/>
      <c r="CD4678" s="7"/>
      <c r="CE4678" s="7"/>
      <c r="CF4678" s="7"/>
      <c r="CJ4678" s="7"/>
      <c r="CK4678" s="7"/>
      <c r="CL4678" s="7"/>
    </row>
    <row r="4679" spans="1:90">
      <c r="A4679" s="11"/>
      <c r="B4679" s="373"/>
      <c r="C4679" s="373"/>
      <c r="D4679" s="373"/>
      <c r="E4679" s="13"/>
      <c r="F4679" s="11"/>
      <c r="G4679" s="25"/>
      <c r="H4679" s="31"/>
      <c r="I4679" s="30"/>
      <c r="M4679" s="25"/>
      <c r="N4679" s="31"/>
      <c r="O4679" s="30"/>
      <c r="V4679" s="12"/>
      <c r="W4679" s="12"/>
      <c r="X4679" s="14"/>
      <c r="AB4679" s="25"/>
      <c r="AC4679" s="12"/>
      <c r="AD4679" s="12"/>
      <c r="AK4679" s="12"/>
      <c r="AL4679" s="30"/>
      <c r="AM4679" s="32"/>
      <c r="AQ4679" s="12"/>
      <c r="AR4679" s="12"/>
      <c r="AS4679" s="12"/>
      <c r="AZ4679" s="49"/>
      <c r="BA4679" s="30"/>
      <c r="BB4679" s="12"/>
      <c r="BF4679" s="12"/>
      <c r="BG4679" s="12"/>
      <c r="BH4679" s="12"/>
      <c r="BO4679" s="7"/>
      <c r="BP4679" s="7"/>
      <c r="BQ4679" s="7"/>
      <c r="BU4679" s="7"/>
      <c r="BV4679" s="7"/>
      <c r="BW4679" s="7"/>
      <c r="CD4679" s="7"/>
      <c r="CE4679" s="7"/>
      <c r="CF4679" s="7"/>
      <c r="CJ4679" s="7"/>
      <c r="CK4679" s="7"/>
      <c r="CL4679" s="7"/>
    </row>
    <row r="4680" spans="1:90">
      <c r="A4680" s="11"/>
      <c r="B4680" s="373"/>
      <c r="C4680" s="373"/>
      <c r="D4680" s="373"/>
      <c r="E4680" s="13"/>
      <c r="F4680" s="11"/>
      <c r="G4680" s="25"/>
      <c r="H4680" s="31"/>
      <c r="I4680" s="30"/>
      <c r="M4680" s="25"/>
      <c r="N4680" s="31"/>
      <c r="O4680" s="30"/>
      <c r="V4680" s="12"/>
      <c r="W4680" s="12"/>
      <c r="X4680" s="14"/>
      <c r="AB4680" s="25"/>
      <c r="AC4680" s="12"/>
      <c r="AD4680" s="12"/>
      <c r="AK4680" s="12"/>
      <c r="AL4680" s="30"/>
      <c r="AM4680" s="32"/>
      <c r="AQ4680" s="12"/>
      <c r="AR4680" s="12"/>
      <c r="AS4680" s="12"/>
      <c r="AZ4680" s="49"/>
      <c r="BA4680" s="30"/>
      <c r="BB4680" s="12"/>
      <c r="BF4680" s="12"/>
      <c r="BG4680" s="12"/>
      <c r="BH4680" s="12"/>
      <c r="BO4680" s="7"/>
      <c r="BP4680" s="7"/>
      <c r="BQ4680" s="7"/>
      <c r="BU4680" s="7"/>
      <c r="BV4680" s="7"/>
      <c r="BW4680" s="7"/>
      <c r="CD4680" s="7"/>
      <c r="CE4680" s="7"/>
      <c r="CF4680" s="7"/>
      <c r="CJ4680" s="7"/>
      <c r="CK4680" s="7"/>
      <c r="CL4680" s="7"/>
    </row>
    <row r="4681" spans="1:90">
      <c r="A4681" s="11"/>
      <c r="B4681" s="373"/>
      <c r="C4681" s="373"/>
      <c r="D4681" s="373"/>
      <c r="E4681" s="13"/>
      <c r="F4681" s="11"/>
      <c r="G4681" s="25"/>
      <c r="H4681" s="31"/>
      <c r="I4681" s="30"/>
      <c r="M4681" s="25"/>
      <c r="N4681" s="31"/>
      <c r="O4681" s="30"/>
      <c r="V4681" s="12"/>
      <c r="W4681" s="12"/>
      <c r="X4681" s="14"/>
      <c r="AB4681" s="25"/>
      <c r="AC4681" s="12"/>
      <c r="AD4681" s="12"/>
      <c r="AK4681" s="12"/>
      <c r="AL4681" s="30"/>
      <c r="AM4681" s="32"/>
      <c r="AQ4681" s="12"/>
      <c r="AR4681" s="12"/>
      <c r="AS4681" s="12"/>
      <c r="AZ4681" s="49"/>
      <c r="BA4681" s="30"/>
      <c r="BB4681" s="12"/>
      <c r="BF4681" s="12"/>
      <c r="BG4681" s="12"/>
      <c r="BH4681" s="12"/>
      <c r="BO4681" s="7"/>
      <c r="BP4681" s="7"/>
      <c r="BQ4681" s="7"/>
      <c r="BU4681" s="7"/>
      <c r="BV4681" s="7"/>
      <c r="BW4681" s="7"/>
      <c r="CD4681" s="7"/>
      <c r="CE4681" s="7"/>
      <c r="CF4681" s="7"/>
      <c r="CJ4681" s="7"/>
      <c r="CK4681" s="7"/>
      <c r="CL4681" s="7"/>
    </row>
    <row r="4682" spans="1:90">
      <c r="A4682" s="11"/>
      <c r="B4682" s="373"/>
      <c r="C4682" s="373"/>
      <c r="D4682" s="373"/>
      <c r="E4682" s="13"/>
      <c r="F4682" s="11"/>
      <c r="G4682" s="25"/>
      <c r="H4682" s="31"/>
      <c r="I4682" s="30"/>
      <c r="M4682" s="25"/>
      <c r="N4682" s="31"/>
      <c r="O4682" s="30"/>
      <c r="V4682" s="12"/>
      <c r="W4682" s="12"/>
      <c r="X4682" s="14"/>
      <c r="AB4682" s="25"/>
      <c r="AC4682" s="12"/>
      <c r="AD4682" s="12"/>
      <c r="AK4682" s="12"/>
      <c r="AL4682" s="30"/>
      <c r="AM4682" s="32"/>
      <c r="AQ4682" s="12"/>
      <c r="AR4682" s="12"/>
      <c r="AS4682" s="12"/>
      <c r="AZ4682" s="49"/>
      <c r="BA4682" s="30"/>
      <c r="BB4682" s="12"/>
      <c r="BF4682" s="12"/>
      <c r="BG4682" s="12"/>
      <c r="BH4682" s="12"/>
      <c r="BO4682" s="7"/>
      <c r="BP4682" s="7"/>
      <c r="BQ4682" s="7"/>
      <c r="BU4682" s="7"/>
      <c r="BV4682" s="7"/>
      <c r="BW4682" s="7"/>
      <c r="CD4682" s="7"/>
      <c r="CE4682" s="7"/>
      <c r="CF4682" s="7"/>
      <c r="CJ4682" s="7"/>
      <c r="CK4682" s="7"/>
      <c r="CL4682" s="7"/>
    </row>
    <row r="4683" spans="1:90">
      <c r="A4683" s="11"/>
      <c r="B4683" s="373"/>
      <c r="C4683" s="373"/>
      <c r="D4683" s="373"/>
      <c r="E4683" s="13"/>
      <c r="F4683" s="11"/>
      <c r="G4683" s="25"/>
      <c r="H4683" s="31"/>
      <c r="I4683" s="30"/>
      <c r="M4683" s="25"/>
      <c r="N4683" s="31"/>
      <c r="O4683" s="30"/>
      <c r="V4683" s="12"/>
      <c r="W4683" s="12"/>
      <c r="X4683" s="14"/>
      <c r="AB4683" s="25"/>
      <c r="AC4683" s="12"/>
      <c r="AD4683" s="12"/>
      <c r="AK4683" s="12"/>
      <c r="AL4683" s="30"/>
      <c r="AM4683" s="32"/>
      <c r="AQ4683" s="12"/>
      <c r="AR4683" s="12"/>
      <c r="AS4683" s="12"/>
      <c r="AZ4683" s="49"/>
      <c r="BA4683" s="30"/>
      <c r="BB4683" s="12"/>
      <c r="BF4683" s="12"/>
      <c r="BG4683" s="12"/>
      <c r="BH4683" s="12"/>
      <c r="BO4683" s="7"/>
      <c r="BP4683" s="7"/>
      <c r="BQ4683" s="7"/>
      <c r="BU4683" s="7"/>
      <c r="BV4683" s="7"/>
      <c r="BW4683" s="7"/>
      <c r="CD4683" s="7"/>
      <c r="CE4683" s="7"/>
      <c r="CF4683" s="7"/>
      <c r="CJ4683" s="7"/>
      <c r="CK4683" s="7"/>
      <c r="CL4683" s="7"/>
    </row>
    <row r="4684" spans="1:90">
      <c r="A4684" s="11"/>
      <c r="B4684" s="373"/>
      <c r="C4684" s="373"/>
      <c r="D4684" s="373"/>
      <c r="E4684" s="13"/>
      <c r="F4684" s="11"/>
      <c r="G4684" s="25"/>
      <c r="H4684" s="31"/>
      <c r="I4684" s="30"/>
      <c r="M4684" s="25"/>
      <c r="N4684" s="31"/>
      <c r="O4684" s="30"/>
      <c r="V4684" s="12"/>
      <c r="W4684" s="12"/>
      <c r="X4684" s="14"/>
      <c r="AB4684" s="25"/>
      <c r="AC4684" s="12"/>
      <c r="AD4684" s="12"/>
      <c r="AK4684" s="12"/>
      <c r="AL4684" s="30"/>
      <c r="AM4684" s="32"/>
      <c r="AQ4684" s="12"/>
      <c r="AR4684" s="12"/>
      <c r="AS4684" s="12"/>
      <c r="AZ4684" s="49"/>
      <c r="BA4684" s="30"/>
      <c r="BB4684" s="12"/>
      <c r="BF4684" s="12"/>
      <c r="BG4684" s="12"/>
      <c r="BH4684" s="12"/>
      <c r="BO4684" s="7"/>
      <c r="BP4684" s="7"/>
      <c r="BQ4684" s="7"/>
      <c r="BU4684" s="7"/>
      <c r="BV4684" s="7"/>
      <c r="BW4684" s="7"/>
      <c r="CD4684" s="7"/>
      <c r="CE4684" s="7"/>
      <c r="CF4684" s="7"/>
      <c r="CJ4684" s="7"/>
      <c r="CK4684" s="7"/>
      <c r="CL4684" s="7"/>
    </row>
    <row r="4685" spans="1:90">
      <c r="A4685" s="11"/>
      <c r="B4685" s="373"/>
      <c r="C4685" s="373"/>
      <c r="D4685" s="373"/>
      <c r="E4685" s="13"/>
      <c r="F4685" s="11"/>
      <c r="G4685" s="25"/>
      <c r="H4685" s="31"/>
      <c r="I4685" s="30"/>
      <c r="M4685" s="25"/>
      <c r="N4685" s="31"/>
      <c r="O4685" s="30"/>
      <c r="V4685" s="12"/>
      <c r="W4685" s="12"/>
      <c r="X4685" s="14"/>
      <c r="AB4685" s="25"/>
      <c r="AC4685" s="12"/>
      <c r="AD4685" s="12"/>
      <c r="AK4685" s="12"/>
      <c r="AL4685" s="30"/>
      <c r="AM4685" s="32"/>
      <c r="AQ4685" s="12"/>
      <c r="AR4685" s="12"/>
      <c r="AS4685" s="12"/>
      <c r="AZ4685" s="49"/>
      <c r="BA4685" s="30"/>
      <c r="BB4685" s="12"/>
      <c r="BF4685" s="12"/>
      <c r="BG4685" s="12"/>
      <c r="BH4685" s="12"/>
      <c r="BO4685" s="7"/>
      <c r="BP4685" s="7"/>
      <c r="BQ4685" s="7"/>
      <c r="BU4685" s="7"/>
      <c r="BV4685" s="7"/>
      <c r="BW4685" s="7"/>
      <c r="CD4685" s="7"/>
      <c r="CE4685" s="7"/>
      <c r="CF4685" s="7"/>
      <c r="CJ4685" s="7"/>
      <c r="CK4685" s="7"/>
      <c r="CL4685" s="7"/>
    </row>
    <row r="4686" spans="1:90">
      <c r="A4686" s="11"/>
      <c r="B4686" s="373"/>
      <c r="C4686" s="373"/>
      <c r="D4686" s="373"/>
      <c r="E4686" s="13"/>
      <c r="F4686" s="11"/>
      <c r="G4686" s="25"/>
      <c r="H4686" s="31"/>
      <c r="I4686" s="30"/>
      <c r="M4686" s="25"/>
      <c r="N4686" s="31"/>
      <c r="O4686" s="30"/>
      <c r="V4686" s="12"/>
      <c r="W4686" s="12"/>
      <c r="X4686" s="14"/>
      <c r="AB4686" s="25"/>
      <c r="AC4686" s="12"/>
      <c r="AD4686" s="12"/>
      <c r="AK4686" s="12"/>
      <c r="AL4686" s="30"/>
      <c r="AM4686" s="32"/>
      <c r="AQ4686" s="12"/>
      <c r="AR4686" s="12"/>
      <c r="AS4686" s="12"/>
      <c r="AZ4686" s="49"/>
      <c r="BA4686" s="30"/>
      <c r="BB4686" s="12"/>
      <c r="BF4686" s="12"/>
      <c r="BG4686" s="12"/>
      <c r="BH4686" s="12"/>
      <c r="BO4686" s="7"/>
      <c r="BP4686" s="7"/>
      <c r="BQ4686" s="7"/>
      <c r="BU4686" s="7"/>
      <c r="BV4686" s="7"/>
      <c r="BW4686" s="7"/>
      <c r="CD4686" s="7"/>
      <c r="CE4686" s="7"/>
      <c r="CF4686" s="7"/>
      <c r="CJ4686" s="7"/>
      <c r="CK4686" s="7"/>
      <c r="CL4686" s="7"/>
    </row>
    <row r="4687" spans="1:90">
      <c r="A4687" s="11"/>
      <c r="B4687" s="373"/>
      <c r="C4687" s="373"/>
      <c r="D4687" s="373"/>
      <c r="E4687" s="13"/>
      <c r="F4687" s="11"/>
      <c r="G4687" s="25"/>
      <c r="H4687" s="31"/>
      <c r="I4687" s="30"/>
      <c r="M4687" s="25"/>
      <c r="N4687" s="31"/>
      <c r="O4687" s="30"/>
      <c r="V4687" s="12"/>
      <c r="W4687" s="12"/>
      <c r="X4687" s="14"/>
      <c r="AB4687" s="25"/>
      <c r="AC4687" s="12"/>
      <c r="AD4687" s="12"/>
      <c r="AK4687" s="12"/>
      <c r="AL4687" s="30"/>
      <c r="AM4687" s="32"/>
      <c r="AQ4687" s="12"/>
      <c r="AR4687" s="12"/>
      <c r="AS4687" s="12"/>
      <c r="AZ4687" s="49"/>
      <c r="BA4687" s="30"/>
      <c r="BB4687" s="12"/>
      <c r="BF4687" s="12"/>
      <c r="BG4687" s="12"/>
      <c r="BH4687" s="12"/>
      <c r="BO4687" s="7"/>
      <c r="BP4687" s="7"/>
      <c r="BQ4687" s="7"/>
      <c r="BU4687" s="7"/>
      <c r="BV4687" s="7"/>
      <c r="BW4687" s="7"/>
      <c r="CD4687" s="7"/>
      <c r="CE4687" s="7"/>
      <c r="CF4687" s="7"/>
      <c r="CJ4687" s="7"/>
      <c r="CK4687" s="7"/>
      <c r="CL4687" s="7"/>
    </row>
    <row r="4688" spans="1:90">
      <c r="A4688" s="11"/>
      <c r="B4688" s="373"/>
      <c r="C4688" s="373"/>
      <c r="D4688" s="373"/>
      <c r="E4688" s="13"/>
      <c r="F4688" s="11"/>
      <c r="G4688" s="25"/>
      <c r="H4688" s="31"/>
      <c r="I4688" s="30"/>
      <c r="M4688" s="25"/>
      <c r="N4688" s="31"/>
      <c r="O4688" s="30"/>
      <c r="V4688" s="12"/>
      <c r="W4688" s="12"/>
      <c r="X4688" s="14"/>
      <c r="AB4688" s="25"/>
      <c r="AC4688" s="12"/>
      <c r="AD4688" s="12"/>
      <c r="AK4688" s="12"/>
      <c r="AL4688" s="30"/>
      <c r="AM4688" s="32"/>
      <c r="AQ4688" s="12"/>
      <c r="AR4688" s="12"/>
      <c r="AS4688" s="12"/>
      <c r="AZ4688" s="49"/>
      <c r="BA4688" s="30"/>
      <c r="BB4688" s="12"/>
      <c r="BF4688" s="12"/>
      <c r="BG4688" s="12"/>
      <c r="BH4688" s="12"/>
      <c r="BO4688" s="7"/>
      <c r="BP4688" s="7"/>
      <c r="BQ4688" s="7"/>
      <c r="BU4688" s="7"/>
      <c r="BV4688" s="7"/>
      <c r="BW4688" s="7"/>
      <c r="CD4688" s="7"/>
      <c r="CE4688" s="7"/>
      <c r="CF4688" s="7"/>
      <c r="CJ4688" s="7"/>
      <c r="CK4688" s="7"/>
      <c r="CL4688" s="7"/>
    </row>
    <row r="4689" spans="1:90">
      <c r="A4689" s="11"/>
      <c r="B4689" s="373"/>
      <c r="C4689" s="373"/>
      <c r="D4689" s="373"/>
      <c r="E4689" s="13"/>
      <c r="F4689" s="11"/>
      <c r="G4689" s="25"/>
      <c r="H4689" s="31"/>
      <c r="I4689" s="30"/>
      <c r="M4689" s="25"/>
      <c r="N4689" s="31"/>
      <c r="O4689" s="30"/>
      <c r="V4689" s="12"/>
      <c r="W4689" s="12"/>
      <c r="X4689" s="14"/>
      <c r="AB4689" s="25"/>
      <c r="AC4689" s="12"/>
      <c r="AD4689" s="12"/>
      <c r="AK4689" s="12"/>
      <c r="AL4689" s="30"/>
      <c r="AM4689" s="32"/>
      <c r="AQ4689" s="12"/>
      <c r="AR4689" s="12"/>
      <c r="AS4689" s="12"/>
      <c r="AZ4689" s="49"/>
      <c r="BA4689" s="30"/>
      <c r="BB4689" s="12"/>
      <c r="BF4689" s="12"/>
      <c r="BG4689" s="12"/>
      <c r="BH4689" s="12"/>
      <c r="BO4689" s="7"/>
      <c r="BP4689" s="7"/>
      <c r="BQ4689" s="7"/>
      <c r="BU4689" s="7"/>
      <c r="BV4689" s="7"/>
      <c r="BW4689" s="7"/>
      <c r="CD4689" s="7"/>
      <c r="CE4689" s="7"/>
      <c r="CF4689" s="7"/>
      <c r="CJ4689" s="7"/>
      <c r="CK4689" s="7"/>
      <c r="CL4689" s="7"/>
    </row>
    <row r="4690" spans="1:90">
      <c r="A4690" s="11"/>
      <c r="B4690" s="373"/>
      <c r="C4690" s="373"/>
      <c r="D4690" s="373"/>
      <c r="E4690" s="13"/>
      <c r="F4690" s="11"/>
      <c r="G4690" s="25"/>
      <c r="H4690" s="31"/>
      <c r="I4690" s="30"/>
      <c r="M4690" s="25"/>
      <c r="N4690" s="31"/>
      <c r="O4690" s="30"/>
      <c r="V4690" s="12"/>
      <c r="W4690" s="12"/>
      <c r="X4690" s="14"/>
      <c r="AB4690" s="25"/>
      <c r="AC4690" s="12"/>
      <c r="AD4690" s="12"/>
      <c r="AK4690" s="12"/>
      <c r="AL4690" s="30"/>
      <c r="AM4690" s="32"/>
      <c r="AQ4690" s="12"/>
      <c r="AR4690" s="12"/>
      <c r="AS4690" s="12"/>
      <c r="AZ4690" s="49"/>
      <c r="BA4690" s="30"/>
      <c r="BB4690" s="12"/>
      <c r="BF4690" s="12"/>
      <c r="BG4690" s="12"/>
      <c r="BH4690" s="12"/>
      <c r="BO4690" s="7"/>
      <c r="BP4690" s="7"/>
      <c r="BQ4690" s="7"/>
      <c r="BU4690" s="7"/>
      <c r="BV4690" s="7"/>
      <c r="BW4690" s="7"/>
      <c r="CD4690" s="7"/>
      <c r="CE4690" s="7"/>
      <c r="CF4690" s="7"/>
      <c r="CJ4690" s="7"/>
      <c r="CK4690" s="7"/>
      <c r="CL4690" s="7"/>
    </row>
    <row r="4691" spans="1:90">
      <c r="A4691" s="11"/>
      <c r="B4691" s="373"/>
      <c r="C4691" s="373"/>
      <c r="D4691" s="373"/>
      <c r="E4691" s="13"/>
      <c r="F4691" s="11"/>
      <c r="G4691" s="25"/>
      <c r="H4691" s="31"/>
      <c r="I4691" s="30"/>
      <c r="M4691" s="25"/>
      <c r="N4691" s="31"/>
      <c r="O4691" s="30"/>
      <c r="V4691" s="12"/>
      <c r="W4691" s="12"/>
      <c r="X4691" s="14"/>
      <c r="AB4691" s="25"/>
      <c r="AC4691" s="12"/>
      <c r="AD4691" s="12"/>
      <c r="AK4691" s="12"/>
      <c r="AL4691" s="30"/>
      <c r="AM4691" s="32"/>
      <c r="AQ4691" s="12"/>
      <c r="AR4691" s="12"/>
      <c r="AS4691" s="12"/>
      <c r="AZ4691" s="49"/>
      <c r="BA4691" s="30"/>
      <c r="BB4691" s="12"/>
      <c r="BF4691" s="12"/>
      <c r="BG4691" s="12"/>
      <c r="BH4691" s="12"/>
      <c r="BO4691" s="7"/>
      <c r="BP4691" s="7"/>
      <c r="BQ4691" s="7"/>
      <c r="BU4691" s="7"/>
      <c r="BV4691" s="7"/>
      <c r="BW4691" s="7"/>
      <c r="CD4691" s="7"/>
      <c r="CE4691" s="7"/>
      <c r="CF4691" s="7"/>
      <c r="CJ4691" s="7"/>
      <c r="CK4691" s="7"/>
      <c r="CL4691" s="7"/>
    </row>
    <row r="4692" spans="1:90">
      <c r="A4692" s="11"/>
      <c r="B4692" s="373"/>
      <c r="C4692" s="373"/>
      <c r="D4692" s="373"/>
      <c r="E4692" s="13"/>
      <c r="F4692" s="11"/>
      <c r="G4692" s="25"/>
      <c r="H4692" s="31"/>
      <c r="I4692" s="30"/>
      <c r="M4692" s="25"/>
      <c r="N4692" s="31"/>
      <c r="O4692" s="30"/>
      <c r="V4692" s="12"/>
      <c r="W4692" s="12"/>
      <c r="X4692" s="14"/>
      <c r="AB4692" s="25"/>
      <c r="AC4692" s="12"/>
      <c r="AD4692" s="12"/>
      <c r="AK4692" s="12"/>
      <c r="AL4692" s="30"/>
      <c r="AM4692" s="32"/>
      <c r="AQ4692" s="12"/>
      <c r="AR4692" s="12"/>
      <c r="AS4692" s="12"/>
      <c r="AZ4692" s="49"/>
      <c r="BA4692" s="30"/>
      <c r="BB4692" s="12"/>
      <c r="BF4692" s="12"/>
      <c r="BG4692" s="12"/>
      <c r="BH4692" s="12"/>
      <c r="BO4692" s="7"/>
      <c r="BP4692" s="7"/>
      <c r="BQ4692" s="7"/>
      <c r="BU4692" s="7"/>
      <c r="BV4692" s="7"/>
      <c r="BW4692" s="7"/>
      <c r="CD4692" s="7"/>
      <c r="CE4692" s="7"/>
      <c r="CF4692" s="7"/>
      <c r="CJ4692" s="7"/>
      <c r="CK4692" s="7"/>
      <c r="CL4692" s="7"/>
    </row>
    <row r="4693" spans="1:90">
      <c r="A4693" s="11"/>
      <c r="B4693" s="373"/>
      <c r="C4693" s="373"/>
      <c r="D4693" s="373"/>
      <c r="E4693" s="13"/>
      <c r="F4693" s="11"/>
      <c r="G4693" s="25"/>
      <c r="H4693" s="31"/>
      <c r="I4693" s="30"/>
      <c r="M4693" s="25"/>
      <c r="N4693" s="31"/>
      <c r="O4693" s="30"/>
      <c r="V4693" s="12"/>
      <c r="W4693" s="12"/>
      <c r="X4693" s="14"/>
      <c r="AB4693" s="25"/>
      <c r="AC4693" s="12"/>
      <c r="AD4693" s="12"/>
      <c r="AK4693" s="12"/>
      <c r="AL4693" s="30"/>
      <c r="AM4693" s="32"/>
      <c r="AQ4693" s="12"/>
      <c r="AR4693" s="12"/>
      <c r="AS4693" s="12"/>
      <c r="AZ4693" s="49"/>
      <c r="BA4693" s="30"/>
      <c r="BB4693" s="12"/>
      <c r="BF4693" s="12"/>
      <c r="BG4693" s="12"/>
      <c r="BH4693" s="12"/>
      <c r="BO4693" s="7"/>
      <c r="BP4693" s="7"/>
      <c r="BQ4693" s="7"/>
      <c r="BU4693" s="7"/>
      <c r="BV4693" s="7"/>
      <c r="BW4693" s="7"/>
      <c r="CD4693" s="7"/>
      <c r="CE4693" s="7"/>
      <c r="CF4693" s="7"/>
      <c r="CJ4693" s="7"/>
      <c r="CK4693" s="7"/>
      <c r="CL4693" s="7"/>
    </row>
    <row r="4694" spans="1:90">
      <c r="A4694" s="11"/>
      <c r="B4694" s="373"/>
      <c r="C4694" s="373"/>
      <c r="D4694" s="373"/>
      <c r="E4694" s="13"/>
      <c r="F4694" s="11"/>
      <c r="G4694" s="25"/>
      <c r="H4694" s="31"/>
      <c r="I4694" s="30"/>
      <c r="M4694" s="25"/>
      <c r="N4694" s="31"/>
      <c r="O4694" s="30"/>
      <c r="V4694" s="12"/>
      <c r="W4694" s="12"/>
      <c r="X4694" s="14"/>
      <c r="AB4694" s="25"/>
      <c r="AC4694" s="12"/>
      <c r="AD4694" s="12"/>
      <c r="AK4694" s="12"/>
      <c r="AL4694" s="30"/>
      <c r="AM4694" s="32"/>
      <c r="AQ4694" s="12"/>
      <c r="AR4694" s="12"/>
      <c r="AS4694" s="12"/>
      <c r="AZ4694" s="49"/>
      <c r="BA4694" s="30"/>
      <c r="BB4694" s="12"/>
      <c r="BF4694" s="12"/>
      <c r="BG4694" s="12"/>
      <c r="BH4694" s="12"/>
      <c r="BO4694" s="7"/>
      <c r="BP4694" s="7"/>
      <c r="BQ4694" s="7"/>
      <c r="BU4694" s="7"/>
      <c r="BV4694" s="7"/>
      <c r="BW4694" s="7"/>
      <c r="CD4694" s="7"/>
      <c r="CE4694" s="7"/>
      <c r="CF4694" s="7"/>
      <c r="CJ4694" s="7"/>
      <c r="CK4694" s="7"/>
      <c r="CL4694" s="7"/>
    </row>
    <row r="4695" spans="1:90">
      <c r="A4695" s="11"/>
      <c r="B4695" s="373"/>
      <c r="C4695" s="373"/>
      <c r="D4695" s="373"/>
      <c r="E4695" s="13"/>
      <c r="F4695" s="11"/>
      <c r="G4695" s="25"/>
      <c r="H4695" s="31"/>
      <c r="I4695" s="30"/>
      <c r="M4695" s="25"/>
      <c r="N4695" s="31"/>
      <c r="O4695" s="30"/>
      <c r="V4695" s="12"/>
      <c r="W4695" s="12"/>
      <c r="X4695" s="14"/>
      <c r="AB4695" s="25"/>
      <c r="AC4695" s="12"/>
      <c r="AD4695" s="12"/>
      <c r="AK4695" s="12"/>
      <c r="AL4695" s="30"/>
      <c r="AM4695" s="32"/>
      <c r="AQ4695" s="12"/>
      <c r="AR4695" s="12"/>
      <c r="AS4695" s="12"/>
      <c r="AZ4695" s="49"/>
      <c r="BA4695" s="30"/>
      <c r="BB4695" s="12"/>
      <c r="BF4695" s="12"/>
      <c r="BG4695" s="12"/>
      <c r="BH4695" s="12"/>
      <c r="BO4695" s="7"/>
      <c r="BP4695" s="7"/>
      <c r="BQ4695" s="7"/>
      <c r="BU4695" s="7"/>
      <c r="BV4695" s="7"/>
      <c r="BW4695" s="7"/>
      <c r="CD4695" s="7"/>
      <c r="CE4695" s="7"/>
      <c r="CF4695" s="7"/>
      <c r="CJ4695" s="7"/>
      <c r="CK4695" s="7"/>
      <c r="CL4695" s="7"/>
    </row>
    <row r="4696" spans="1:90">
      <c r="A4696" s="11"/>
      <c r="B4696" s="373"/>
      <c r="C4696" s="373"/>
      <c r="D4696" s="373"/>
      <c r="E4696" s="13"/>
      <c r="F4696" s="11"/>
      <c r="G4696" s="25"/>
      <c r="H4696" s="31"/>
      <c r="I4696" s="30"/>
      <c r="M4696" s="25"/>
      <c r="N4696" s="31"/>
      <c r="O4696" s="30"/>
      <c r="V4696" s="12"/>
      <c r="W4696" s="12"/>
      <c r="X4696" s="14"/>
      <c r="AB4696" s="25"/>
      <c r="AC4696" s="12"/>
      <c r="AD4696" s="12"/>
      <c r="AK4696" s="12"/>
      <c r="AL4696" s="30"/>
      <c r="AM4696" s="32"/>
      <c r="AQ4696" s="12"/>
      <c r="AR4696" s="12"/>
      <c r="AS4696" s="12"/>
      <c r="AZ4696" s="49"/>
      <c r="BA4696" s="30"/>
      <c r="BB4696" s="12"/>
      <c r="BF4696" s="12"/>
      <c r="BG4696" s="12"/>
      <c r="BH4696" s="12"/>
      <c r="BO4696" s="7"/>
      <c r="BP4696" s="7"/>
      <c r="BQ4696" s="7"/>
      <c r="BU4696" s="7"/>
      <c r="BV4696" s="7"/>
      <c r="BW4696" s="7"/>
      <c r="CD4696" s="7"/>
      <c r="CE4696" s="7"/>
      <c r="CF4696" s="7"/>
      <c r="CJ4696" s="7"/>
      <c r="CK4696" s="7"/>
      <c r="CL4696" s="7"/>
    </row>
    <row r="4697" spans="1:90">
      <c r="A4697" s="11"/>
      <c r="B4697" s="373"/>
      <c r="C4697" s="373"/>
      <c r="D4697" s="373"/>
      <c r="E4697" s="13"/>
      <c r="F4697" s="11"/>
      <c r="G4697" s="25"/>
      <c r="H4697" s="31"/>
      <c r="I4697" s="30"/>
      <c r="M4697" s="25"/>
      <c r="N4697" s="31"/>
      <c r="O4697" s="30"/>
      <c r="V4697" s="12"/>
      <c r="W4697" s="12"/>
      <c r="X4697" s="14"/>
      <c r="AB4697" s="25"/>
      <c r="AC4697" s="12"/>
      <c r="AD4697" s="12"/>
      <c r="AK4697" s="12"/>
      <c r="AL4697" s="30"/>
      <c r="AM4697" s="32"/>
      <c r="AQ4697" s="12"/>
      <c r="AR4697" s="12"/>
      <c r="AS4697" s="12"/>
      <c r="AZ4697" s="49"/>
      <c r="BA4697" s="30"/>
      <c r="BB4697" s="12"/>
      <c r="BF4697" s="12"/>
      <c r="BG4697" s="12"/>
      <c r="BH4697" s="12"/>
      <c r="BO4697" s="7"/>
      <c r="BP4697" s="7"/>
      <c r="BQ4697" s="7"/>
      <c r="BU4697" s="7"/>
      <c r="BV4697" s="7"/>
      <c r="BW4697" s="7"/>
      <c r="CD4697" s="7"/>
      <c r="CE4697" s="7"/>
      <c r="CF4697" s="7"/>
      <c r="CJ4697" s="7"/>
      <c r="CK4697" s="7"/>
      <c r="CL4697" s="7"/>
    </row>
    <row r="4698" spans="1:90">
      <c r="A4698" s="11"/>
      <c r="B4698" s="373"/>
      <c r="C4698" s="373"/>
      <c r="D4698" s="373"/>
      <c r="E4698" s="13"/>
      <c r="F4698" s="11"/>
      <c r="G4698" s="25"/>
      <c r="H4698" s="31"/>
      <c r="I4698" s="30"/>
      <c r="M4698" s="25"/>
      <c r="N4698" s="31"/>
      <c r="O4698" s="30"/>
      <c r="V4698" s="12"/>
      <c r="W4698" s="12"/>
      <c r="X4698" s="14"/>
      <c r="AB4698" s="25"/>
      <c r="AC4698" s="12"/>
      <c r="AD4698" s="12"/>
      <c r="AK4698" s="12"/>
      <c r="AL4698" s="30"/>
      <c r="AM4698" s="32"/>
      <c r="AQ4698" s="12"/>
      <c r="AR4698" s="12"/>
      <c r="AS4698" s="12"/>
      <c r="AZ4698" s="49"/>
      <c r="BA4698" s="30"/>
      <c r="BB4698" s="12"/>
      <c r="BF4698" s="12"/>
      <c r="BG4698" s="12"/>
      <c r="BH4698" s="12"/>
      <c r="BO4698" s="7"/>
      <c r="BP4698" s="7"/>
      <c r="BQ4698" s="7"/>
      <c r="BU4698" s="7"/>
      <c r="BV4698" s="7"/>
      <c r="BW4698" s="7"/>
      <c r="CD4698" s="7"/>
      <c r="CE4698" s="7"/>
      <c r="CF4698" s="7"/>
      <c r="CJ4698" s="7"/>
      <c r="CK4698" s="7"/>
      <c r="CL4698" s="7"/>
    </row>
    <row r="4699" spans="1:90">
      <c r="A4699" s="11"/>
      <c r="B4699" s="373"/>
      <c r="C4699" s="373"/>
      <c r="D4699" s="373"/>
      <c r="E4699" s="13"/>
      <c r="F4699" s="11"/>
      <c r="G4699" s="25"/>
      <c r="H4699" s="31"/>
      <c r="I4699" s="30"/>
      <c r="M4699" s="25"/>
      <c r="N4699" s="31"/>
      <c r="O4699" s="30"/>
      <c r="V4699" s="12"/>
      <c r="W4699" s="12"/>
      <c r="X4699" s="14"/>
      <c r="AB4699" s="25"/>
      <c r="AC4699" s="12"/>
      <c r="AD4699" s="12"/>
      <c r="AK4699" s="12"/>
      <c r="AL4699" s="30"/>
      <c r="AM4699" s="32"/>
      <c r="AQ4699" s="12"/>
      <c r="AR4699" s="12"/>
      <c r="AS4699" s="12"/>
      <c r="AZ4699" s="49"/>
      <c r="BA4699" s="30"/>
      <c r="BB4699" s="12"/>
      <c r="BF4699" s="12"/>
      <c r="BG4699" s="12"/>
      <c r="BH4699" s="12"/>
      <c r="BO4699" s="7"/>
      <c r="BP4699" s="7"/>
      <c r="BQ4699" s="7"/>
      <c r="BU4699" s="7"/>
      <c r="BV4699" s="7"/>
      <c r="BW4699" s="7"/>
      <c r="CD4699" s="7"/>
      <c r="CE4699" s="7"/>
      <c r="CF4699" s="7"/>
      <c r="CJ4699" s="7"/>
      <c r="CK4699" s="7"/>
      <c r="CL4699" s="7"/>
    </row>
    <row r="4700" spans="1:90">
      <c r="A4700" s="11"/>
      <c r="B4700" s="373"/>
      <c r="C4700" s="373"/>
      <c r="D4700" s="373"/>
      <c r="E4700" s="13"/>
      <c r="F4700" s="11"/>
      <c r="G4700" s="25"/>
      <c r="H4700" s="31"/>
      <c r="I4700" s="30"/>
      <c r="M4700" s="25"/>
      <c r="N4700" s="31"/>
      <c r="O4700" s="30"/>
      <c r="V4700" s="12"/>
      <c r="W4700" s="12"/>
      <c r="X4700" s="14"/>
      <c r="AB4700" s="25"/>
      <c r="AC4700" s="12"/>
      <c r="AD4700" s="12"/>
      <c r="AK4700" s="12"/>
      <c r="AL4700" s="30"/>
      <c r="AM4700" s="32"/>
      <c r="AQ4700" s="12"/>
      <c r="AR4700" s="12"/>
      <c r="AS4700" s="12"/>
      <c r="AZ4700" s="49"/>
      <c r="BA4700" s="30"/>
      <c r="BB4700" s="12"/>
      <c r="BF4700" s="12"/>
      <c r="BG4700" s="12"/>
      <c r="BH4700" s="12"/>
      <c r="BO4700" s="7"/>
      <c r="BP4700" s="7"/>
      <c r="BQ4700" s="7"/>
      <c r="BU4700" s="7"/>
      <c r="BV4700" s="7"/>
      <c r="BW4700" s="7"/>
      <c r="CD4700" s="7"/>
      <c r="CE4700" s="7"/>
      <c r="CF4700" s="7"/>
      <c r="CJ4700" s="7"/>
      <c r="CK4700" s="7"/>
      <c r="CL4700" s="7"/>
    </row>
    <row r="4701" spans="1:90">
      <c r="A4701" s="11"/>
      <c r="B4701" s="373"/>
      <c r="C4701" s="373"/>
      <c r="D4701" s="373"/>
      <c r="E4701" s="13"/>
      <c r="F4701" s="11"/>
      <c r="G4701" s="25"/>
      <c r="H4701" s="31"/>
      <c r="I4701" s="30"/>
      <c r="M4701" s="25"/>
      <c r="N4701" s="31"/>
      <c r="O4701" s="30"/>
      <c r="V4701" s="12"/>
      <c r="W4701" s="12"/>
      <c r="X4701" s="14"/>
      <c r="AB4701" s="25"/>
      <c r="AC4701" s="12"/>
      <c r="AD4701" s="12"/>
      <c r="AK4701" s="12"/>
      <c r="AL4701" s="30"/>
      <c r="AM4701" s="32"/>
      <c r="AQ4701" s="12"/>
      <c r="AR4701" s="12"/>
      <c r="AS4701" s="12"/>
      <c r="AZ4701" s="49"/>
      <c r="BA4701" s="30"/>
      <c r="BB4701" s="12"/>
      <c r="BF4701" s="12"/>
      <c r="BG4701" s="12"/>
      <c r="BH4701" s="12"/>
      <c r="BO4701" s="7"/>
      <c r="BP4701" s="7"/>
      <c r="BQ4701" s="7"/>
      <c r="BU4701" s="7"/>
      <c r="BV4701" s="7"/>
      <c r="BW4701" s="7"/>
      <c r="CD4701" s="7"/>
      <c r="CE4701" s="7"/>
      <c r="CF4701" s="7"/>
      <c r="CJ4701" s="7"/>
      <c r="CK4701" s="7"/>
      <c r="CL4701" s="7"/>
    </row>
    <row r="4702" spans="1:90">
      <c r="A4702" s="11"/>
      <c r="B4702" s="373"/>
      <c r="C4702" s="373"/>
      <c r="D4702" s="373"/>
      <c r="E4702" s="13"/>
      <c r="F4702" s="11"/>
      <c r="G4702" s="25"/>
      <c r="H4702" s="31"/>
      <c r="I4702" s="30"/>
      <c r="M4702" s="25"/>
      <c r="N4702" s="31"/>
      <c r="O4702" s="30"/>
      <c r="V4702" s="12"/>
      <c r="W4702" s="12"/>
      <c r="X4702" s="14"/>
      <c r="AB4702" s="25"/>
      <c r="AC4702" s="12"/>
      <c r="AD4702" s="12"/>
      <c r="AK4702" s="12"/>
      <c r="AL4702" s="30"/>
      <c r="AM4702" s="32"/>
      <c r="AQ4702" s="12"/>
      <c r="AR4702" s="12"/>
      <c r="AS4702" s="12"/>
      <c r="AZ4702" s="49"/>
      <c r="BA4702" s="30"/>
      <c r="BB4702" s="12"/>
      <c r="BF4702" s="12"/>
      <c r="BG4702" s="12"/>
      <c r="BH4702" s="12"/>
      <c r="BO4702" s="7"/>
      <c r="BP4702" s="7"/>
      <c r="BQ4702" s="7"/>
      <c r="BU4702" s="7"/>
      <c r="BV4702" s="7"/>
      <c r="BW4702" s="7"/>
      <c r="CD4702" s="7"/>
      <c r="CE4702" s="7"/>
      <c r="CF4702" s="7"/>
      <c r="CJ4702" s="7"/>
      <c r="CK4702" s="7"/>
      <c r="CL4702" s="7"/>
    </row>
    <row r="4703" spans="1:90">
      <c r="A4703" s="11"/>
      <c r="B4703" s="373"/>
      <c r="C4703" s="373"/>
      <c r="D4703" s="373"/>
      <c r="E4703" s="13"/>
      <c r="F4703" s="11"/>
      <c r="G4703" s="25"/>
      <c r="H4703" s="31"/>
      <c r="I4703" s="30"/>
      <c r="M4703" s="25"/>
      <c r="N4703" s="31"/>
      <c r="O4703" s="30"/>
      <c r="V4703" s="12"/>
      <c r="W4703" s="12"/>
      <c r="X4703" s="14"/>
      <c r="AB4703" s="25"/>
      <c r="AC4703" s="12"/>
      <c r="AD4703" s="12"/>
      <c r="AK4703" s="12"/>
      <c r="AL4703" s="30"/>
      <c r="AM4703" s="32"/>
      <c r="AQ4703" s="12"/>
      <c r="AR4703" s="12"/>
      <c r="AS4703" s="12"/>
      <c r="AZ4703" s="49"/>
      <c r="BA4703" s="30"/>
      <c r="BB4703" s="12"/>
      <c r="BF4703" s="12"/>
      <c r="BG4703" s="12"/>
      <c r="BH4703" s="12"/>
      <c r="BO4703" s="7"/>
      <c r="BP4703" s="7"/>
      <c r="BQ4703" s="7"/>
      <c r="BU4703" s="7"/>
      <c r="BV4703" s="7"/>
      <c r="BW4703" s="7"/>
      <c r="CD4703" s="7"/>
      <c r="CE4703" s="7"/>
      <c r="CF4703" s="7"/>
      <c r="CJ4703" s="7"/>
      <c r="CK4703" s="7"/>
      <c r="CL4703" s="7"/>
    </row>
    <row r="4704" spans="1:90">
      <c r="A4704" s="11"/>
      <c r="B4704" s="373"/>
      <c r="C4704" s="373"/>
      <c r="D4704" s="373"/>
      <c r="E4704" s="13"/>
      <c r="F4704" s="11"/>
      <c r="G4704" s="25"/>
      <c r="H4704" s="31"/>
      <c r="I4704" s="30"/>
      <c r="M4704" s="25"/>
      <c r="N4704" s="31"/>
      <c r="O4704" s="30"/>
      <c r="V4704" s="12"/>
      <c r="W4704" s="12"/>
      <c r="X4704" s="14"/>
      <c r="AB4704" s="25"/>
      <c r="AC4704" s="12"/>
      <c r="AD4704" s="12"/>
      <c r="AK4704" s="12"/>
      <c r="AL4704" s="30"/>
      <c r="AM4704" s="32"/>
      <c r="AQ4704" s="12"/>
      <c r="AR4704" s="12"/>
      <c r="AS4704" s="12"/>
      <c r="AZ4704" s="49"/>
      <c r="BA4704" s="30"/>
      <c r="BB4704" s="12"/>
      <c r="BF4704" s="12"/>
      <c r="BG4704" s="12"/>
      <c r="BH4704" s="12"/>
      <c r="BO4704" s="7"/>
      <c r="BP4704" s="7"/>
      <c r="BQ4704" s="7"/>
      <c r="BU4704" s="7"/>
      <c r="BV4704" s="7"/>
      <c r="BW4704" s="7"/>
      <c r="CD4704" s="7"/>
      <c r="CE4704" s="7"/>
      <c r="CF4704" s="7"/>
      <c r="CJ4704" s="7"/>
      <c r="CK4704" s="7"/>
      <c r="CL4704" s="7"/>
    </row>
    <row r="4705" spans="1:90">
      <c r="A4705" s="11"/>
      <c r="B4705" s="373"/>
      <c r="C4705" s="373"/>
      <c r="D4705" s="373"/>
      <c r="E4705" s="13"/>
      <c r="F4705" s="11"/>
      <c r="G4705" s="25"/>
      <c r="H4705" s="31"/>
      <c r="I4705" s="30"/>
      <c r="M4705" s="25"/>
      <c r="N4705" s="31"/>
      <c r="O4705" s="30"/>
      <c r="V4705" s="12"/>
      <c r="W4705" s="12"/>
      <c r="X4705" s="14"/>
      <c r="AB4705" s="25"/>
      <c r="AC4705" s="12"/>
      <c r="AD4705" s="12"/>
      <c r="AK4705" s="12"/>
      <c r="AL4705" s="30"/>
      <c r="AM4705" s="32"/>
      <c r="AQ4705" s="12"/>
      <c r="AR4705" s="12"/>
      <c r="AS4705" s="12"/>
      <c r="AZ4705" s="49"/>
      <c r="BA4705" s="30"/>
      <c r="BB4705" s="12"/>
      <c r="BF4705" s="12"/>
      <c r="BG4705" s="12"/>
      <c r="BH4705" s="12"/>
      <c r="BO4705" s="7"/>
      <c r="BP4705" s="7"/>
      <c r="BQ4705" s="7"/>
      <c r="BU4705" s="7"/>
      <c r="BV4705" s="7"/>
      <c r="BW4705" s="7"/>
      <c r="CD4705" s="7"/>
      <c r="CE4705" s="7"/>
      <c r="CF4705" s="7"/>
      <c r="CJ4705" s="7"/>
      <c r="CK4705" s="7"/>
      <c r="CL4705" s="7"/>
    </row>
    <row r="4706" spans="1:90">
      <c r="A4706" s="11"/>
      <c r="B4706" s="373"/>
      <c r="C4706" s="373"/>
      <c r="D4706" s="373"/>
      <c r="E4706" s="13"/>
      <c r="F4706" s="11"/>
      <c r="G4706" s="25"/>
      <c r="H4706" s="31"/>
      <c r="I4706" s="30"/>
      <c r="M4706" s="25"/>
      <c r="N4706" s="31"/>
      <c r="O4706" s="30"/>
      <c r="V4706" s="12"/>
      <c r="W4706" s="12"/>
      <c r="X4706" s="14"/>
      <c r="AB4706" s="25"/>
      <c r="AC4706" s="12"/>
      <c r="AD4706" s="12"/>
      <c r="AK4706" s="12"/>
      <c r="AL4706" s="30"/>
      <c r="AM4706" s="32"/>
      <c r="AQ4706" s="12"/>
      <c r="AR4706" s="12"/>
      <c r="AS4706" s="12"/>
      <c r="AZ4706" s="49"/>
      <c r="BA4706" s="30"/>
      <c r="BB4706" s="12"/>
      <c r="BF4706" s="12"/>
      <c r="BG4706" s="12"/>
      <c r="BH4706" s="12"/>
      <c r="BO4706" s="7"/>
      <c r="BP4706" s="7"/>
      <c r="BQ4706" s="7"/>
      <c r="BU4706" s="7"/>
      <c r="BV4706" s="7"/>
      <c r="BW4706" s="7"/>
      <c r="CD4706" s="7"/>
      <c r="CE4706" s="7"/>
      <c r="CF4706" s="7"/>
      <c r="CJ4706" s="7"/>
      <c r="CK4706" s="7"/>
      <c r="CL4706" s="7"/>
    </row>
    <row r="4707" spans="1:90">
      <c r="A4707" s="11"/>
      <c r="B4707" s="373"/>
      <c r="C4707" s="373"/>
      <c r="D4707" s="373"/>
      <c r="E4707" s="13"/>
      <c r="F4707" s="11"/>
      <c r="G4707" s="25"/>
      <c r="H4707" s="31"/>
      <c r="I4707" s="30"/>
      <c r="M4707" s="25"/>
      <c r="N4707" s="31"/>
      <c r="O4707" s="30"/>
      <c r="V4707" s="12"/>
      <c r="W4707" s="12"/>
      <c r="X4707" s="14"/>
      <c r="AB4707" s="25"/>
      <c r="AC4707" s="12"/>
      <c r="AD4707" s="12"/>
      <c r="AK4707" s="12"/>
      <c r="AL4707" s="30"/>
      <c r="AM4707" s="32"/>
      <c r="AQ4707" s="12"/>
      <c r="AR4707" s="12"/>
      <c r="AS4707" s="12"/>
      <c r="AZ4707" s="49"/>
      <c r="BA4707" s="30"/>
      <c r="BB4707" s="12"/>
      <c r="BF4707" s="12"/>
      <c r="BG4707" s="12"/>
      <c r="BH4707" s="12"/>
      <c r="BO4707" s="7"/>
      <c r="BP4707" s="7"/>
      <c r="BQ4707" s="7"/>
      <c r="BU4707" s="7"/>
      <c r="BV4707" s="7"/>
      <c r="BW4707" s="7"/>
      <c r="CD4707" s="7"/>
      <c r="CE4707" s="7"/>
      <c r="CF4707" s="7"/>
      <c r="CJ4707" s="7"/>
      <c r="CK4707" s="7"/>
      <c r="CL4707" s="7"/>
    </row>
    <row r="4708" spans="1:90">
      <c r="A4708" s="11"/>
      <c r="B4708" s="373"/>
      <c r="C4708" s="373"/>
      <c r="D4708" s="373"/>
      <c r="E4708" s="13"/>
      <c r="F4708" s="11"/>
      <c r="G4708" s="25"/>
      <c r="H4708" s="31"/>
      <c r="I4708" s="30"/>
      <c r="M4708" s="25"/>
      <c r="N4708" s="31"/>
      <c r="O4708" s="30"/>
      <c r="V4708" s="12"/>
      <c r="W4708" s="12"/>
      <c r="X4708" s="14"/>
      <c r="AB4708" s="25"/>
      <c r="AC4708" s="12"/>
      <c r="AD4708" s="12"/>
      <c r="AK4708" s="12"/>
      <c r="AL4708" s="30"/>
      <c r="AM4708" s="32"/>
      <c r="AQ4708" s="12"/>
      <c r="AR4708" s="12"/>
      <c r="AS4708" s="12"/>
      <c r="AZ4708" s="49"/>
      <c r="BA4708" s="30"/>
      <c r="BB4708" s="12"/>
      <c r="BF4708" s="12"/>
      <c r="BG4708" s="12"/>
      <c r="BH4708" s="12"/>
      <c r="BO4708" s="7"/>
      <c r="BP4708" s="7"/>
      <c r="BQ4708" s="7"/>
      <c r="BU4708" s="7"/>
      <c r="BV4708" s="7"/>
      <c r="BW4708" s="7"/>
      <c r="CD4708" s="7"/>
      <c r="CE4708" s="7"/>
      <c r="CF4708" s="7"/>
      <c r="CJ4708" s="7"/>
      <c r="CK4708" s="7"/>
      <c r="CL4708" s="7"/>
    </row>
    <row r="4709" spans="1:90">
      <c r="A4709" s="11"/>
      <c r="B4709" s="373"/>
      <c r="C4709" s="373"/>
      <c r="D4709" s="373"/>
      <c r="E4709" s="13"/>
      <c r="F4709" s="11"/>
      <c r="G4709" s="25"/>
      <c r="H4709" s="31"/>
      <c r="I4709" s="30"/>
      <c r="M4709" s="25"/>
      <c r="N4709" s="31"/>
      <c r="O4709" s="30"/>
      <c r="V4709" s="12"/>
      <c r="W4709" s="12"/>
      <c r="X4709" s="14"/>
      <c r="AB4709" s="25"/>
      <c r="AC4709" s="12"/>
      <c r="AD4709" s="12"/>
      <c r="AK4709" s="12"/>
      <c r="AL4709" s="30"/>
      <c r="AM4709" s="32"/>
      <c r="AQ4709" s="12"/>
      <c r="AR4709" s="12"/>
      <c r="AS4709" s="12"/>
      <c r="AZ4709" s="49"/>
      <c r="BA4709" s="30"/>
      <c r="BB4709" s="12"/>
      <c r="BF4709" s="12"/>
      <c r="BG4709" s="12"/>
      <c r="BH4709" s="12"/>
      <c r="BO4709" s="7"/>
      <c r="BP4709" s="7"/>
      <c r="BQ4709" s="7"/>
      <c r="BU4709" s="7"/>
      <c r="BV4709" s="7"/>
      <c r="BW4709" s="7"/>
      <c r="CD4709" s="7"/>
      <c r="CE4709" s="7"/>
      <c r="CF4709" s="7"/>
      <c r="CJ4709" s="7"/>
      <c r="CK4709" s="7"/>
      <c r="CL4709" s="7"/>
    </row>
    <row r="4710" spans="1:90">
      <c r="A4710" s="11"/>
      <c r="B4710" s="373"/>
      <c r="C4710" s="373"/>
      <c r="D4710" s="373"/>
      <c r="E4710" s="13"/>
      <c r="F4710" s="11"/>
      <c r="G4710" s="25"/>
      <c r="H4710" s="31"/>
      <c r="I4710" s="30"/>
      <c r="M4710" s="25"/>
      <c r="N4710" s="31"/>
      <c r="O4710" s="30"/>
      <c r="V4710" s="12"/>
      <c r="W4710" s="12"/>
      <c r="X4710" s="14"/>
      <c r="AB4710" s="25"/>
      <c r="AC4710" s="12"/>
      <c r="AD4710" s="12"/>
      <c r="AK4710" s="12"/>
      <c r="AL4710" s="30"/>
      <c r="AM4710" s="32"/>
      <c r="AQ4710" s="12"/>
      <c r="AR4710" s="12"/>
      <c r="AS4710" s="12"/>
      <c r="AZ4710" s="49"/>
      <c r="BA4710" s="30"/>
      <c r="BB4710" s="12"/>
      <c r="BF4710" s="12"/>
      <c r="BG4710" s="12"/>
      <c r="BH4710" s="12"/>
      <c r="BO4710" s="7"/>
      <c r="BP4710" s="7"/>
      <c r="BQ4710" s="7"/>
      <c r="BU4710" s="7"/>
      <c r="BV4710" s="7"/>
      <c r="BW4710" s="7"/>
      <c r="CD4710" s="7"/>
      <c r="CE4710" s="7"/>
      <c r="CF4710" s="7"/>
      <c r="CJ4710" s="7"/>
      <c r="CK4710" s="7"/>
      <c r="CL4710" s="7"/>
    </row>
    <row r="4711" spans="1:90">
      <c r="A4711" s="11"/>
      <c r="B4711" s="373"/>
      <c r="C4711" s="373"/>
      <c r="D4711" s="373"/>
      <c r="E4711" s="13"/>
      <c r="F4711" s="11"/>
      <c r="G4711" s="25"/>
      <c r="H4711" s="31"/>
      <c r="I4711" s="30"/>
      <c r="M4711" s="25"/>
      <c r="N4711" s="31"/>
      <c r="O4711" s="30"/>
      <c r="V4711" s="12"/>
      <c r="W4711" s="12"/>
      <c r="X4711" s="14"/>
      <c r="AB4711" s="25"/>
      <c r="AC4711" s="12"/>
      <c r="AD4711" s="12"/>
      <c r="AK4711" s="12"/>
      <c r="AL4711" s="30"/>
      <c r="AM4711" s="32"/>
      <c r="AQ4711" s="12"/>
      <c r="AR4711" s="12"/>
      <c r="AS4711" s="12"/>
      <c r="AZ4711" s="49"/>
      <c r="BA4711" s="30"/>
      <c r="BB4711" s="12"/>
      <c r="BF4711" s="12"/>
      <c r="BG4711" s="12"/>
      <c r="BH4711" s="12"/>
      <c r="BO4711" s="7"/>
      <c r="BP4711" s="7"/>
      <c r="BQ4711" s="7"/>
      <c r="BU4711" s="7"/>
      <c r="BV4711" s="7"/>
      <c r="BW4711" s="7"/>
      <c r="CD4711" s="7"/>
      <c r="CE4711" s="7"/>
      <c r="CF4711" s="7"/>
      <c r="CJ4711" s="7"/>
      <c r="CK4711" s="7"/>
      <c r="CL4711" s="7"/>
    </row>
    <row r="4712" spans="1:90">
      <c r="A4712" s="11"/>
      <c r="B4712" s="373"/>
      <c r="C4712" s="373"/>
      <c r="D4712" s="373"/>
      <c r="E4712" s="13"/>
      <c r="F4712" s="11"/>
      <c r="G4712" s="25"/>
      <c r="H4712" s="31"/>
      <c r="I4712" s="30"/>
      <c r="M4712" s="25"/>
      <c r="N4712" s="31"/>
      <c r="O4712" s="30"/>
      <c r="V4712" s="12"/>
      <c r="W4712" s="12"/>
      <c r="X4712" s="14"/>
      <c r="AB4712" s="25"/>
      <c r="AC4712" s="12"/>
      <c r="AD4712" s="12"/>
      <c r="AK4712" s="12"/>
      <c r="AL4712" s="30"/>
      <c r="AM4712" s="32"/>
      <c r="AQ4712" s="12"/>
      <c r="AR4712" s="12"/>
      <c r="AS4712" s="12"/>
      <c r="AZ4712" s="49"/>
      <c r="BA4712" s="30"/>
      <c r="BB4712" s="12"/>
      <c r="BF4712" s="12"/>
      <c r="BG4712" s="12"/>
      <c r="BH4712" s="12"/>
      <c r="BO4712" s="7"/>
      <c r="BP4712" s="7"/>
      <c r="BQ4712" s="7"/>
      <c r="BU4712" s="7"/>
      <c r="BV4712" s="7"/>
      <c r="BW4712" s="7"/>
      <c r="CD4712" s="7"/>
      <c r="CE4712" s="7"/>
      <c r="CF4712" s="7"/>
      <c r="CJ4712" s="7"/>
      <c r="CK4712" s="7"/>
      <c r="CL4712" s="7"/>
    </row>
    <row r="4713" spans="1:90">
      <c r="A4713" s="11"/>
      <c r="B4713" s="373"/>
      <c r="C4713" s="373"/>
      <c r="D4713" s="373"/>
      <c r="E4713" s="13"/>
      <c r="F4713" s="11"/>
      <c r="G4713" s="25"/>
      <c r="H4713" s="31"/>
      <c r="I4713" s="30"/>
      <c r="M4713" s="25"/>
      <c r="N4713" s="31"/>
      <c r="O4713" s="30"/>
      <c r="V4713" s="12"/>
      <c r="W4713" s="12"/>
      <c r="X4713" s="14"/>
      <c r="AB4713" s="25"/>
      <c r="AC4713" s="12"/>
      <c r="AD4713" s="12"/>
      <c r="AK4713" s="12"/>
      <c r="AL4713" s="30"/>
      <c r="AM4713" s="32"/>
      <c r="AQ4713" s="12"/>
      <c r="AR4713" s="12"/>
      <c r="AS4713" s="12"/>
      <c r="AZ4713" s="49"/>
      <c r="BA4713" s="30"/>
      <c r="BB4713" s="12"/>
      <c r="BF4713" s="12"/>
      <c r="BG4713" s="12"/>
      <c r="BH4713" s="12"/>
      <c r="BO4713" s="7"/>
      <c r="BP4713" s="7"/>
      <c r="BQ4713" s="7"/>
      <c r="BU4713" s="7"/>
      <c r="BV4713" s="7"/>
      <c r="BW4713" s="7"/>
      <c r="CD4713" s="7"/>
      <c r="CE4713" s="7"/>
      <c r="CF4713" s="7"/>
      <c r="CJ4713" s="7"/>
      <c r="CK4713" s="7"/>
      <c r="CL4713" s="7"/>
    </row>
    <row r="4714" spans="1:90">
      <c r="A4714" s="11"/>
      <c r="B4714" s="373"/>
      <c r="C4714" s="373"/>
      <c r="D4714" s="373"/>
      <c r="E4714" s="13"/>
      <c r="F4714" s="11"/>
      <c r="G4714" s="25"/>
      <c r="H4714" s="31"/>
      <c r="I4714" s="30"/>
      <c r="M4714" s="25"/>
      <c r="N4714" s="31"/>
      <c r="O4714" s="30"/>
      <c r="V4714" s="12"/>
      <c r="W4714" s="12"/>
      <c r="X4714" s="14"/>
      <c r="AB4714" s="25"/>
      <c r="AC4714" s="12"/>
      <c r="AD4714" s="12"/>
      <c r="AK4714" s="12"/>
      <c r="AL4714" s="30"/>
      <c r="AM4714" s="32"/>
      <c r="AQ4714" s="12"/>
      <c r="AR4714" s="12"/>
      <c r="AS4714" s="12"/>
      <c r="AZ4714" s="49"/>
      <c r="BA4714" s="30"/>
      <c r="BB4714" s="12"/>
      <c r="BF4714" s="12"/>
      <c r="BG4714" s="12"/>
      <c r="BH4714" s="12"/>
      <c r="BO4714" s="7"/>
      <c r="BP4714" s="7"/>
      <c r="BQ4714" s="7"/>
      <c r="BU4714" s="7"/>
      <c r="BV4714" s="7"/>
      <c r="BW4714" s="7"/>
      <c r="CD4714" s="7"/>
      <c r="CE4714" s="7"/>
      <c r="CF4714" s="7"/>
      <c r="CJ4714" s="7"/>
      <c r="CK4714" s="7"/>
      <c r="CL4714" s="7"/>
    </row>
    <row r="4715" spans="1:90">
      <c r="A4715" s="11"/>
      <c r="B4715" s="373"/>
      <c r="C4715" s="373"/>
      <c r="D4715" s="373"/>
      <c r="E4715" s="13"/>
      <c r="F4715" s="11"/>
      <c r="G4715" s="25"/>
      <c r="H4715" s="31"/>
      <c r="I4715" s="30"/>
      <c r="M4715" s="25"/>
      <c r="N4715" s="31"/>
      <c r="O4715" s="30"/>
      <c r="V4715" s="12"/>
      <c r="W4715" s="12"/>
      <c r="X4715" s="14"/>
      <c r="AB4715" s="25"/>
      <c r="AC4715" s="12"/>
      <c r="AD4715" s="12"/>
      <c r="AK4715" s="12"/>
      <c r="AL4715" s="30"/>
      <c r="AM4715" s="32"/>
      <c r="AQ4715" s="12"/>
      <c r="AR4715" s="12"/>
      <c r="AS4715" s="12"/>
      <c r="AZ4715" s="49"/>
      <c r="BA4715" s="30"/>
      <c r="BB4715" s="12"/>
      <c r="BF4715" s="12"/>
      <c r="BG4715" s="12"/>
      <c r="BH4715" s="12"/>
      <c r="BO4715" s="7"/>
      <c r="BP4715" s="7"/>
      <c r="BQ4715" s="7"/>
      <c r="BU4715" s="7"/>
      <c r="BV4715" s="7"/>
      <c r="BW4715" s="7"/>
      <c r="CD4715" s="7"/>
      <c r="CE4715" s="7"/>
      <c r="CF4715" s="7"/>
      <c r="CJ4715" s="7"/>
      <c r="CK4715" s="7"/>
      <c r="CL4715" s="7"/>
    </row>
    <row r="4716" spans="1:90">
      <c r="A4716" s="11"/>
      <c r="B4716" s="373"/>
      <c r="C4716" s="373"/>
      <c r="D4716" s="373"/>
      <c r="E4716" s="13"/>
      <c r="F4716" s="11"/>
      <c r="G4716" s="25"/>
      <c r="H4716" s="31"/>
      <c r="I4716" s="30"/>
      <c r="M4716" s="25"/>
      <c r="N4716" s="31"/>
      <c r="O4716" s="30"/>
      <c r="V4716" s="12"/>
      <c r="W4716" s="12"/>
      <c r="X4716" s="14"/>
      <c r="AB4716" s="25"/>
      <c r="AC4716" s="12"/>
      <c r="AD4716" s="12"/>
      <c r="AK4716" s="12"/>
      <c r="AL4716" s="30"/>
      <c r="AM4716" s="32"/>
      <c r="AQ4716" s="12"/>
      <c r="AR4716" s="12"/>
      <c r="AS4716" s="12"/>
      <c r="AZ4716" s="49"/>
      <c r="BA4716" s="30"/>
      <c r="BB4716" s="12"/>
      <c r="BF4716" s="12"/>
      <c r="BG4716" s="12"/>
      <c r="BH4716" s="12"/>
      <c r="BO4716" s="7"/>
      <c r="BP4716" s="7"/>
      <c r="BQ4716" s="7"/>
      <c r="BU4716" s="7"/>
      <c r="BV4716" s="7"/>
      <c r="BW4716" s="7"/>
      <c r="CD4716" s="7"/>
      <c r="CE4716" s="7"/>
      <c r="CF4716" s="7"/>
      <c r="CJ4716" s="7"/>
      <c r="CK4716" s="7"/>
      <c r="CL4716" s="7"/>
    </row>
    <row r="4717" spans="1:90">
      <c r="A4717" s="11"/>
      <c r="B4717" s="373"/>
      <c r="C4717" s="373"/>
      <c r="D4717" s="373"/>
      <c r="E4717" s="13"/>
      <c r="F4717" s="11"/>
      <c r="G4717" s="25"/>
      <c r="H4717" s="31"/>
      <c r="I4717" s="30"/>
      <c r="M4717" s="25"/>
      <c r="N4717" s="31"/>
      <c r="O4717" s="30"/>
      <c r="V4717" s="12"/>
      <c r="W4717" s="12"/>
      <c r="X4717" s="14"/>
      <c r="AB4717" s="25"/>
      <c r="AC4717" s="12"/>
      <c r="AD4717" s="12"/>
      <c r="AK4717" s="12"/>
      <c r="AL4717" s="30"/>
      <c r="AM4717" s="32"/>
      <c r="AQ4717" s="12"/>
      <c r="AR4717" s="12"/>
      <c r="AS4717" s="12"/>
      <c r="AZ4717" s="49"/>
      <c r="BA4717" s="30"/>
      <c r="BB4717" s="12"/>
      <c r="BF4717" s="12"/>
      <c r="BG4717" s="12"/>
      <c r="BH4717" s="12"/>
      <c r="BO4717" s="7"/>
      <c r="BP4717" s="7"/>
      <c r="BQ4717" s="7"/>
      <c r="BU4717" s="7"/>
      <c r="BV4717" s="7"/>
      <c r="BW4717" s="7"/>
      <c r="CD4717" s="7"/>
      <c r="CE4717" s="7"/>
      <c r="CF4717" s="7"/>
      <c r="CJ4717" s="7"/>
      <c r="CK4717" s="7"/>
      <c r="CL4717" s="7"/>
    </row>
    <row r="4718" spans="1:90">
      <c r="A4718" s="11"/>
      <c r="B4718" s="373"/>
      <c r="C4718" s="373"/>
      <c r="D4718" s="373"/>
      <c r="E4718" s="13"/>
      <c r="F4718" s="11"/>
      <c r="G4718" s="25"/>
      <c r="H4718" s="31"/>
      <c r="I4718" s="30"/>
      <c r="M4718" s="25"/>
      <c r="N4718" s="31"/>
      <c r="O4718" s="30"/>
      <c r="V4718" s="12"/>
      <c r="W4718" s="12"/>
      <c r="X4718" s="14"/>
      <c r="AB4718" s="25"/>
      <c r="AC4718" s="12"/>
      <c r="AD4718" s="12"/>
      <c r="AK4718" s="12"/>
      <c r="AL4718" s="30"/>
      <c r="AM4718" s="32"/>
      <c r="AQ4718" s="12"/>
      <c r="AR4718" s="12"/>
      <c r="AS4718" s="12"/>
      <c r="AZ4718" s="49"/>
      <c r="BA4718" s="30"/>
      <c r="BB4718" s="12"/>
      <c r="BF4718" s="12"/>
      <c r="BG4718" s="12"/>
      <c r="BH4718" s="12"/>
      <c r="BO4718" s="7"/>
      <c r="BP4718" s="7"/>
      <c r="BQ4718" s="7"/>
      <c r="BU4718" s="7"/>
      <c r="BV4718" s="7"/>
      <c r="BW4718" s="7"/>
      <c r="CD4718" s="7"/>
      <c r="CE4718" s="7"/>
      <c r="CF4718" s="7"/>
      <c r="CJ4718" s="7"/>
      <c r="CK4718" s="7"/>
      <c r="CL4718" s="7"/>
    </row>
    <row r="4719" spans="1:90">
      <c r="A4719" s="11"/>
      <c r="B4719" s="373"/>
      <c r="C4719" s="373"/>
      <c r="D4719" s="373"/>
      <c r="E4719" s="13"/>
      <c r="F4719" s="11"/>
      <c r="G4719" s="25"/>
      <c r="H4719" s="31"/>
      <c r="I4719" s="30"/>
      <c r="M4719" s="25"/>
      <c r="N4719" s="31"/>
      <c r="O4719" s="30"/>
      <c r="V4719" s="12"/>
      <c r="W4719" s="12"/>
      <c r="X4719" s="14"/>
      <c r="AB4719" s="25"/>
      <c r="AC4719" s="12"/>
      <c r="AD4719" s="12"/>
      <c r="AK4719" s="12"/>
      <c r="AL4719" s="30"/>
      <c r="AM4719" s="32"/>
      <c r="AQ4719" s="12"/>
      <c r="AR4719" s="12"/>
      <c r="AS4719" s="12"/>
      <c r="AZ4719" s="49"/>
      <c r="BA4719" s="30"/>
      <c r="BB4719" s="12"/>
      <c r="BF4719" s="12"/>
      <c r="BG4719" s="12"/>
      <c r="BH4719" s="12"/>
      <c r="BO4719" s="7"/>
      <c r="BP4719" s="7"/>
      <c r="BQ4719" s="7"/>
      <c r="BU4719" s="7"/>
      <c r="BV4719" s="7"/>
      <c r="BW4719" s="7"/>
      <c r="CD4719" s="7"/>
      <c r="CE4719" s="7"/>
      <c r="CF4719" s="7"/>
      <c r="CJ4719" s="7"/>
      <c r="CK4719" s="7"/>
      <c r="CL4719" s="7"/>
    </row>
    <row r="4720" spans="1:90">
      <c r="A4720" s="11"/>
      <c r="B4720" s="373"/>
      <c r="C4720" s="373"/>
      <c r="D4720" s="373"/>
      <c r="E4720" s="13"/>
      <c r="F4720" s="11"/>
      <c r="G4720" s="25"/>
      <c r="H4720" s="31"/>
      <c r="I4720" s="30"/>
      <c r="M4720" s="25"/>
      <c r="N4720" s="31"/>
      <c r="O4720" s="30"/>
      <c r="V4720" s="12"/>
      <c r="W4720" s="12"/>
      <c r="X4720" s="14"/>
      <c r="AB4720" s="25"/>
      <c r="AC4720" s="12"/>
      <c r="AD4720" s="12"/>
      <c r="AK4720" s="12"/>
      <c r="AL4720" s="30"/>
      <c r="AM4720" s="32"/>
      <c r="AQ4720" s="12"/>
      <c r="AR4720" s="12"/>
      <c r="AS4720" s="12"/>
      <c r="AZ4720" s="49"/>
      <c r="BA4720" s="30"/>
      <c r="BB4720" s="12"/>
      <c r="BF4720" s="12"/>
      <c r="BG4720" s="12"/>
      <c r="BH4720" s="12"/>
      <c r="BO4720" s="7"/>
      <c r="BP4720" s="7"/>
      <c r="BQ4720" s="7"/>
      <c r="BU4720" s="7"/>
      <c r="BV4720" s="7"/>
      <c r="BW4720" s="7"/>
      <c r="CD4720" s="7"/>
      <c r="CE4720" s="7"/>
      <c r="CF4720" s="7"/>
      <c r="CJ4720" s="7"/>
      <c r="CK4720" s="7"/>
      <c r="CL4720" s="7"/>
    </row>
    <row r="4721" spans="1:90">
      <c r="A4721" s="11"/>
      <c r="B4721" s="373"/>
      <c r="C4721" s="373"/>
      <c r="D4721" s="373"/>
      <c r="E4721" s="13"/>
      <c r="F4721" s="11"/>
      <c r="G4721" s="25"/>
      <c r="H4721" s="31"/>
      <c r="I4721" s="30"/>
      <c r="M4721" s="25"/>
      <c r="N4721" s="31"/>
      <c r="O4721" s="30"/>
      <c r="V4721" s="12"/>
      <c r="W4721" s="12"/>
      <c r="X4721" s="14"/>
      <c r="AB4721" s="25"/>
      <c r="AC4721" s="12"/>
      <c r="AD4721" s="12"/>
      <c r="AK4721" s="12"/>
      <c r="AL4721" s="30"/>
      <c r="AM4721" s="32"/>
      <c r="AQ4721" s="12"/>
      <c r="AR4721" s="12"/>
      <c r="AS4721" s="12"/>
      <c r="AZ4721" s="49"/>
      <c r="BA4721" s="30"/>
      <c r="BB4721" s="12"/>
      <c r="BF4721" s="12"/>
      <c r="BG4721" s="12"/>
      <c r="BH4721" s="12"/>
      <c r="BO4721" s="7"/>
      <c r="BP4721" s="7"/>
      <c r="BQ4721" s="7"/>
      <c r="BU4721" s="7"/>
      <c r="BV4721" s="7"/>
      <c r="BW4721" s="7"/>
      <c r="CD4721" s="7"/>
      <c r="CE4721" s="7"/>
      <c r="CF4721" s="7"/>
      <c r="CJ4721" s="7"/>
      <c r="CK4721" s="7"/>
      <c r="CL4721" s="7"/>
    </row>
    <row r="4722" spans="1:90">
      <c r="A4722" s="11"/>
      <c r="B4722" s="373"/>
      <c r="C4722" s="373"/>
      <c r="D4722" s="373"/>
      <c r="E4722" s="13"/>
      <c r="F4722" s="11"/>
      <c r="G4722" s="25"/>
      <c r="H4722" s="31"/>
      <c r="I4722" s="30"/>
      <c r="M4722" s="25"/>
      <c r="N4722" s="31"/>
      <c r="O4722" s="30"/>
      <c r="V4722" s="12"/>
      <c r="W4722" s="12"/>
      <c r="X4722" s="14"/>
      <c r="AB4722" s="25"/>
      <c r="AC4722" s="12"/>
      <c r="AD4722" s="12"/>
      <c r="AK4722" s="12"/>
      <c r="AL4722" s="30"/>
      <c r="AM4722" s="32"/>
      <c r="AQ4722" s="12"/>
      <c r="AR4722" s="12"/>
      <c r="AS4722" s="12"/>
      <c r="AZ4722" s="49"/>
      <c r="BA4722" s="30"/>
      <c r="BB4722" s="12"/>
      <c r="BF4722" s="12"/>
      <c r="BG4722" s="12"/>
      <c r="BH4722" s="12"/>
      <c r="BO4722" s="7"/>
      <c r="BP4722" s="7"/>
      <c r="BQ4722" s="7"/>
      <c r="BU4722" s="7"/>
      <c r="BV4722" s="7"/>
      <c r="BW4722" s="7"/>
      <c r="CD4722" s="7"/>
      <c r="CE4722" s="7"/>
      <c r="CF4722" s="7"/>
      <c r="CJ4722" s="7"/>
      <c r="CK4722" s="7"/>
      <c r="CL4722" s="7"/>
    </row>
    <row r="4723" spans="1:90">
      <c r="A4723" s="11"/>
      <c r="B4723" s="373"/>
      <c r="C4723" s="373"/>
      <c r="D4723" s="373"/>
      <c r="E4723" s="13"/>
      <c r="F4723" s="11"/>
      <c r="G4723" s="25"/>
      <c r="H4723" s="31"/>
      <c r="I4723" s="30"/>
      <c r="M4723" s="25"/>
      <c r="N4723" s="31"/>
      <c r="O4723" s="30"/>
      <c r="V4723" s="12"/>
      <c r="W4723" s="12"/>
      <c r="X4723" s="14"/>
      <c r="AB4723" s="25"/>
      <c r="AC4723" s="12"/>
      <c r="AD4723" s="12"/>
      <c r="AK4723" s="12"/>
      <c r="AL4723" s="30"/>
      <c r="AM4723" s="32"/>
      <c r="AQ4723" s="12"/>
      <c r="AR4723" s="12"/>
      <c r="AS4723" s="12"/>
      <c r="AZ4723" s="49"/>
      <c r="BA4723" s="30"/>
      <c r="BB4723" s="12"/>
      <c r="BF4723" s="12"/>
      <c r="BG4723" s="12"/>
      <c r="BH4723" s="12"/>
      <c r="BO4723" s="7"/>
      <c r="BP4723" s="7"/>
      <c r="BQ4723" s="7"/>
      <c r="BU4723" s="7"/>
      <c r="BV4723" s="7"/>
      <c r="BW4723" s="7"/>
      <c r="CD4723" s="7"/>
      <c r="CE4723" s="7"/>
      <c r="CF4723" s="7"/>
      <c r="CJ4723" s="7"/>
      <c r="CK4723" s="7"/>
      <c r="CL4723" s="7"/>
    </row>
    <row r="4724" spans="1:90">
      <c r="A4724" s="11"/>
      <c r="B4724" s="373"/>
      <c r="C4724" s="373"/>
      <c r="D4724" s="373"/>
      <c r="E4724" s="13"/>
      <c r="F4724" s="11"/>
      <c r="G4724" s="25"/>
      <c r="H4724" s="31"/>
      <c r="I4724" s="30"/>
      <c r="M4724" s="25"/>
      <c r="N4724" s="31"/>
      <c r="O4724" s="30"/>
      <c r="V4724" s="12"/>
      <c r="W4724" s="12"/>
      <c r="X4724" s="14"/>
      <c r="AB4724" s="25"/>
      <c r="AC4724" s="12"/>
      <c r="AD4724" s="12"/>
      <c r="AK4724" s="12"/>
      <c r="AL4724" s="30"/>
      <c r="AM4724" s="32"/>
      <c r="AQ4724" s="12"/>
      <c r="AR4724" s="12"/>
      <c r="AS4724" s="12"/>
      <c r="AZ4724" s="49"/>
      <c r="BA4724" s="30"/>
      <c r="BB4724" s="12"/>
      <c r="BF4724" s="12"/>
      <c r="BG4724" s="12"/>
      <c r="BH4724" s="12"/>
      <c r="BO4724" s="7"/>
      <c r="BP4724" s="7"/>
      <c r="BQ4724" s="7"/>
      <c r="BU4724" s="7"/>
      <c r="BV4724" s="7"/>
      <c r="BW4724" s="7"/>
      <c r="CD4724" s="7"/>
      <c r="CE4724" s="7"/>
      <c r="CF4724" s="7"/>
      <c r="CJ4724" s="7"/>
      <c r="CK4724" s="7"/>
      <c r="CL4724" s="7"/>
    </row>
    <row r="4725" spans="1:90">
      <c r="A4725" s="11"/>
      <c r="B4725" s="373"/>
      <c r="C4725" s="373"/>
      <c r="D4725" s="373"/>
      <c r="E4725" s="13"/>
      <c r="F4725" s="11"/>
      <c r="G4725" s="25"/>
      <c r="H4725" s="31"/>
      <c r="I4725" s="30"/>
      <c r="M4725" s="25"/>
      <c r="N4725" s="31"/>
      <c r="O4725" s="30"/>
      <c r="V4725" s="12"/>
      <c r="W4725" s="12"/>
      <c r="X4725" s="14"/>
      <c r="AB4725" s="25"/>
      <c r="AC4725" s="12"/>
      <c r="AD4725" s="12"/>
      <c r="AK4725" s="12"/>
      <c r="AL4725" s="30"/>
      <c r="AM4725" s="32"/>
      <c r="AQ4725" s="12"/>
      <c r="AR4725" s="12"/>
      <c r="AS4725" s="12"/>
      <c r="AZ4725" s="49"/>
      <c r="BA4725" s="30"/>
      <c r="BB4725" s="12"/>
      <c r="BF4725" s="12"/>
      <c r="BG4725" s="12"/>
      <c r="BH4725" s="12"/>
      <c r="BO4725" s="7"/>
      <c r="BP4725" s="7"/>
      <c r="BQ4725" s="7"/>
      <c r="BU4725" s="7"/>
      <c r="BV4725" s="7"/>
      <c r="BW4725" s="7"/>
      <c r="CD4725" s="7"/>
      <c r="CE4725" s="7"/>
      <c r="CF4725" s="7"/>
      <c r="CJ4725" s="7"/>
      <c r="CK4725" s="7"/>
      <c r="CL4725" s="7"/>
    </row>
    <row r="4726" spans="1:90">
      <c r="A4726" s="11"/>
      <c r="B4726" s="373"/>
      <c r="C4726" s="373"/>
      <c r="D4726" s="373"/>
      <c r="E4726" s="13"/>
      <c r="F4726" s="11"/>
      <c r="G4726" s="25"/>
      <c r="H4726" s="31"/>
      <c r="I4726" s="30"/>
      <c r="M4726" s="25"/>
      <c r="N4726" s="31"/>
      <c r="O4726" s="30"/>
      <c r="V4726" s="12"/>
      <c r="W4726" s="12"/>
      <c r="X4726" s="14"/>
      <c r="AB4726" s="25"/>
      <c r="AC4726" s="12"/>
      <c r="AD4726" s="12"/>
      <c r="AK4726" s="12"/>
      <c r="AL4726" s="30"/>
      <c r="AM4726" s="32"/>
      <c r="AQ4726" s="12"/>
      <c r="AR4726" s="12"/>
      <c r="AS4726" s="12"/>
      <c r="AZ4726" s="49"/>
      <c r="BA4726" s="30"/>
      <c r="BB4726" s="12"/>
      <c r="BF4726" s="12"/>
      <c r="BG4726" s="12"/>
      <c r="BH4726" s="12"/>
      <c r="BO4726" s="7"/>
      <c r="BP4726" s="7"/>
      <c r="BQ4726" s="7"/>
      <c r="BU4726" s="7"/>
      <c r="BV4726" s="7"/>
      <c r="BW4726" s="7"/>
      <c r="CD4726" s="7"/>
      <c r="CE4726" s="7"/>
      <c r="CF4726" s="7"/>
      <c r="CJ4726" s="7"/>
      <c r="CK4726" s="7"/>
      <c r="CL4726" s="7"/>
    </row>
    <row r="4727" spans="1:90">
      <c r="A4727" s="11"/>
      <c r="B4727" s="373"/>
      <c r="C4727" s="373"/>
      <c r="D4727" s="373"/>
      <c r="E4727" s="13"/>
      <c r="F4727" s="11"/>
      <c r="G4727" s="25"/>
      <c r="H4727" s="31"/>
      <c r="I4727" s="30"/>
      <c r="M4727" s="25"/>
      <c r="N4727" s="31"/>
      <c r="O4727" s="30"/>
      <c r="V4727" s="12"/>
      <c r="W4727" s="12"/>
      <c r="X4727" s="14"/>
      <c r="AB4727" s="25"/>
      <c r="AC4727" s="12"/>
      <c r="AD4727" s="12"/>
      <c r="AK4727" s="12"/>
      <c r="AL4727" s="30"/>
      <c r="AM4727" s="32"/>
      <c r="AQ4727" s="12"/>
      <c r="AR4727" s="12"/>
      <c r="AS4727" s="12"/>
      <c r="AZ4727" s="49"/>
      <c r="BA4727" s="30"/>
      <c r="BB4727" s="12"/>
      <c r="BF4727" s="12"/>
      <c r="BG4727" s="12"/>
      <c r="BH4727" s="12"/>
      <c r="BO4727" s="7"/>
      <c r="BP4727" s="7"/>
      <c r="BQ4727" s="7"/>
      <c r="BU4727" s="7"/>
      <c r="BV4727" s="7"/>
      <c r="BW4727" s="7"/>
      <c r="CD4727" s="7"/>
      <c r="CE4727" s="7"/>
      <c r="CF4727" s="7"/>
      <c r="CJ4727" s="7"/>
      <c r="CK4727" s="7"/>
      <c r="CL4727" s="7"/>
    </row>
    <row r="4728" spans="1:90">
      <c r="A4728" s="11"/>
      <c r="B4728" s="373"/>
      <c r="C4728" s="373"/>
      <c r="D4728" s="373"/>
      <c r="E4728" s="13"/>
      <c r="F4728" s="11"/>
      <c r="G4728" s="25"/>
      <c r="H4728" s="31"/>
      <c r="I4728" s="30"/>
      <c r="M4728" s="25"/>
      <c r="N4728" s="31"/>
      <c r="O4728" s="30"/>
      <c r="V4728" s="12"/>
      <c r="W4728" s="12"/>
      <c r="X4728" s="14"/>
      <c r="AB4728" s="25"/>
      <c r="AC4728" s="12"/>
      <c r="AD4728" s="12"/>
      <c r="AK4728" s="12"/>
      <c r="AL4728" s="30"/>
      <c r="AM4728" s="32"/>
      <c r="AQ4728" s="12"/>
      <c r="AR4728" s="12"/>
      <c r="AS4728" s="12"/>
      <c r="AZ4728" s="49"/>
      <c r="BA4728" s="30"/>
      <c r="BB4728" s="12"/>
      <c r="BF4728" s="12"/>
      <c r="BG4728" s="12"/>
      <c r="BH4728" s="12"/>
      <c r="BO4728" s="7"/>
      <c r="BP4728" s="7"/>
      <c r="BQ4728" s="7"/>
      <c r="BU4728" s="7"/>
      <c r="BV4728" s="7"/>
      <c r="BW4728" s="7"/>
      <c r="CD4728" s="7"/>
      <c r="CE4728" s="7"/>
      <c r="CF4728" s="7"/>
      <c r="CJ4728" s="7"/>
      <c r="CK4728" s="7"/>
      <c r="CL4728" s="7"/>
    </row>
    <row r="4729" spans="1:90">
      <c r="A4729" s="11"/>
      <c r="B4729" s="373"/>
      <c r="C4729" s="373"/>
      <c r="D4729" s="373"/>
      <c r="E4729" s="13"/>
      <c r="F4729" s="11"/>
      <c r="G4729" s="25"/>
      <c r="H4729" s="31"/>
      <c r="I4729" s="30"/>
      <c r="M4729" s="25"/>
      <c r="N4729" s="31"/>
      <c r="O4729" s="30"/>
      <c r="V4729" s="12"/>
      <c r="W4729" s="12"/>
      <c r="X4729" s="14"/>
      <c r="AB4729" s="25"/>
      <c r="AC4729" s="12"/>
      <c r="AD4729" s="12"/>
      <c r="AK4729" s="12"/>
      <c r="AL4729" s="30"/>
      <c r="AM4729" s="32"/>
      <c r="AQ4729" s="12"/>
      <c r="AR4729" s="12"/>
      <c r="AS4729" s="12"/>
      <c r="AZ4729" s="49"/>
      <c r="BA4729" s="30"/>
      <c r="BB4729" s="12"/>
      <c r="BF4729" s="12"/>
      <c r="BG4729" s="12"/>
      <c r="BH4729" s="12"/>
      <c r="BO4729" s="7"/>
      <c r="BP4729" s="7"/>
      <c r="BQ4729" s="7"/>
      <c r="BU4729" s="7"/>
      <c r="BV4729" s="7"/>
      <c r="BW4729" s="7"/>
      <c r="CD4729" s="7"/>
      <c r="CE4729" s="7"/>
      <c r="CF4729" s="7"/>
      <c r="CJ4729" s="7"/>
      <c r="CK4729" s="7"/>
      <c r="CL4729" s="7"/>
    </row>
    <row r="4730" spans="1:90">
      <c r="A4730" s="11"/>
      <c r="B4730" s="373"/>
      <c r="C4730" s="373"/>
      <c r="D4730" s="373"/>
      <c r="E4730" s="13"/>
      <c r="F4730" s="11"/>
      <c r="G4730" s="25"/>
      <c r="H4730" s="31"/>
      <c r="I4730" s="30"/>
      <c r="M4730" s="25"/>
      <c r="N4730" s="31"/>
      <c r="O4730" s="30"/>
      <c r="V4730" s="12"/>
      <c r="W4730" s="12"/>
      <c r="X4730" s="14"/>
      <c r="AB4730" s="25"/>
      <c r="AC4730" s="12"/>
      <c r="AD4730" s="12"/>
      <c r="AK4730" s="12"/>
      <c r="AL4730" s="30"/>
      <c r="AM4730" s="32"/>
      <c r="AQ4730" s="12"/>
      <c r="AR4730" s="12"/>
      <c r="AS4730" s="12"/>
      <c r="AZ4730" s="49"/>
      <c r="BA4730" s="30"/>
      <c r="BB4730" s="12"/>
      <c r="BF4730" s="12"/>
      <c r="BG4730" s="12"/>
      <c r="BH4730" s="12"/>
      <c r="BO4730" s="7"/>
      <c r="BP4730" s="7"/>
      <c r="BQ4730" s="7"/>
      <c r="BU4730" s="7"/>
      <c r="BV4730" s="7"/>
      <c r="BW4730" s="7"/>
      <c r="CD4730" s="7"/>
      <c r="CE4730" s="7"/>
      <c r="CF4730" s="7"/>
      <c r="CJ4730" s="7"/>
      <c r="CK4730" s="7"/>
      <c r="CL4730" s="7"/>
    </row>
    <row r="4731" spans="1:90">
      <c r="A4731" s="11"/>
      <c r="B4731" s="373"/>
      <c r="C4731" s="373"/>
      <c r="D4731" s="373"/>
      <c r="E4731" s="13"/>
      <c r="F4731" s="11"/>
      <c r="G4731" s="25"/>
      <c r="H4731" s="31"/>
      <c r="I4731" s="30"/>
      <c r="M4731" s="25"/>
      <c r="N4731" s="31"/>
      <c r="O4731" s="30"/>
      <c r="V4731" s="12"/>
      <c r="W4731" s="12"/>
      <c r="X4731" s="14"/>
      <c r="AB4731" s="25"/>
      <c r="AC4731" s="12"/>
      <c r="AD4731" s="12"/>
      <c r="AK4731" s="12"/>
      <c r="AL4731" s="30"/>
      <c r="AM4731" s="32"/>
      <c r="AQ4731" s="12"/>
      <c r="AR4731" s="12"/>
      <c r="AS4731" s="12"/>
      <c r="AZ4731" s="49"/>
      <c r="BA4731" s="30"/>
      <c r="BB4731" s="12"/>
      <c r="BF4731" s="12"/>
      <c r="BG4731" s="12"/>
      <c r="BH4731" s="12"/>
      <c r="BO4731" s="7"/>
      <c r="BP4731" s="7"/>
      <c r="BQ4731" s="7"/>
      <c r="BU4731" s="7"/>
      <c r="BV4731" s="7"/>
      <c r="BW4731" s="7"/>
      <c r="CD4731" s="7"/>
      <c r="CE4731" s="7"/>
      <c r="CF4731" s="7"/>
      <c r="CJ4731" s="7"/>
      <c r="CK4731" s="7"/>
      <c r="CL4731" s="7"/>
    </row>
    <row r="4732" spans="1:90">
      <c r="A4732" s="11"/>
      <c r="B4732" s="373"/>
      <c r="C4732" s="373"/>
      <c r="D4732" s="373"/>
      <c r="E4732" s="13"/>
      <c r="F4732" s="11"/>
      <c r="G4732" s="25"/>
      <c r="H4732" s="31"/>
      <c r="I4732" s="30"/>
      <c r="M4732" s="25"/>
      <c r="N4732" s="31"/>
      <c r="O4732" s="30"/>
      <c r="V4732" s="12"/>
      <c r="W4732" s="12"/>
      <c r="X4732" s="14"/>
      <c r="AB4732" s="25"/>
      <c r="AC4732" s="12"/>
      <c r="AD4732" s="12"/>
      <c r="AK4732" s="12"/>
      <c r="AL4732" s="30"/>
      <c r="AM4732" s="32"/>
      <c r="AQ4732" s="12"/>
      <c r="AR4732" s="12"/>
      <c r="AS4732" s="12"/>
      <c r="AZ4732" s="49"/>
      <c r="BA4732" s="30"/>
      <c r="BB4732" s="12"/>
      <c r="BF4732" s="12"/>
      <c r="BG4732" s="12"/>
      <c r="BH4732" s="12"/>
      <c r="BO4732" s="7"/>
      <c r="BP4732" s="7"/>
      <c r="BQ4732" s="7"/>
      <c r="BU4732" s="7"/>
      <c r="BV4732" s="7"/>
      <c r="BW4732" s="7"/>
      <c r="CD4732" s="7"/>
      <c r="CE4732" s="7"/>
      <c r="CF4732" s="7"/>
      <c r="CJ4732" s="7"/>
      <c r="CK4732" s="7"/>
      <c r="CL4732" s="7"/>
    </row>
    <row r="4733" spans="1:90">
      <c r="A4733" s="11"/>
      <c r="B4733" s="373"/>
      <c r="C4733" s="373"/>
      <c r="D4733" s="373"/>
      <c r="E4733" s="13"/>
      <c r="F4733" s="11"/>
      <c r="G4733" s="25"/>
      <c r="H4733" s="31"/>
      <c r="I4733" s="30"/>
      <c r="M4733" s="25"/>
      <c r="N4733" s="31"/>
      <c r="O4733" s="30"/>
      <c r="V4733" s="12"/>
      <c r="W4733" s="12"/>
      <c r="X4733" s="14"/>
      <c r="AB4733" s="25"/>
      <c r="AC4733" s="12"/>
      <c r="AD4733" s="12"/>
      <c r="AK4733" s="12"/>
      <c r="AL4733" s="30"/>
      <c r="AM4733" s="32"/>
      <c r="AQ4733" s="12"/>
      <c r="AR4733" s="12"/>
      <c r="AS4733" s="12"/>
      <c r="AZ4733" s="49"/>
      <c r="BA4733" s="30"/>
      <c r="BB4733" s="12"/>
      <c r="BF4733" s="12"/>
      <c r="BG4733" s="12"/>
      <c r="BH4733" s="12"/>
      <c r="BO4733" s="7"/>
      <c r="BP4733" s="7"/>
      <c r="BQ4733" s="7"/>
      <c r="BU4733" s="7"/>
      <c r="BV4733" s="7"/>
      <c r="BW4733" s="7"/>
      <c r="CD4733" s="7"/>
      <c r="CE4733" s="7"/>
      <c r="CF4733" s="7"/>
      <c r="CJ4733" s="7"/>
      <c r="CK4733" s="7"/>
      <c r="CL4733" s="7"/>
    </row>
    <row r="4734" spans="1:90">
      <c r="A4734" s="11"/>
      <c r="B4734" s="373"/>
      <c r="C4734" s="373"/>
      <c r="D4734" s="373"/>
      <c r="E4734" s="13"/>
      <c r="F4734" s="11"/>
      <c r="G4734" s="25"/>
      <c r="H4734" s="31"/>
      <c r="I4734" s="30"/>
      <c r="M4734" s="25"/>
      <c r="N4734" s="31"/>
      <c r="O4734" s="30"/>
      <c r="V4734" s="12"/>
      <c r="W4734" s="12"/>
      <c r="X4734" s="14"/>
      <c r="AB4734" s="25"/>
      <c r="AC4734" s="12"/>
      <c r="AD4734" s="12"/>
      <c r="AK4734" s="12"/>
      <c r="AL4734" s="30"/>
      <c r="AM4734" s="32"/>
      <c r="AQ4734" s="12"/>
      <c r="AR4734" s="12"/>
      <c r="AS4734" s="12"/>
      <c r="AZ4734" s="49"/>
      <c r="BA4734" s="30"/>
      <c r="BB4734" s="12"/>
      <c r="BF4734" s="12"/>
      <c r="BG4734" s="12"/>
      <c r="BH4734" s="12"/>
      <c r="BO4734" s="7"/>
      <c r="BP4734" s="7"/>
      <c r="BQ4734" s="7"/>
      <c r="BU4734" s="7"/>
      <c r="BV4734" s="7"/>
      <c r="BW4734" s="7"/>
      <c r="CD4734" s="7"/>
      <c r="CE4734" s="7"/>
      <c r="CF4734" s="7"/>
      <c r="CJ4734" s="7"/>
      <c r="CK4734" s="7"/>
      <c r="CL4734" s="7"/>
    </row>
    <row r="4735" spans="1:90">
      <c r="A4735" s="11"/>
      <c r="B4735" s="373"/>
      <c r="C4735" s="373"/>
      <c r="D4735" s="373"/>
      <c r="E4735" s="13"/>
      <c r="F4735" s="11"/>
      <c r="G4735" s="25"/>
      <c r="H4735" s="31"/>
      <c r="I4735" s="30"/>
      <c r="M4735" s="25"/>
      <c r="N4735" s="31"/>
      <c r="O4735" s="30"/>
      <c r="V4735" s="12"/>
      <c r="W4735" s="12"/>
      <c r="X4735" s="14"/>
      <c r="AB4735" s="25"/>
      <c r="AC4735" s="12"/>
      <c r="AD4735" s="12"/>
      <c r="AK4735" s="12"/>
      <c r="AL4735" s="30"/>
      <c r="AM4735" s="32"/>
      <c r="AQ4735" s="12"/>
      <c r="AR4735" s="12"/>
      <c r="AS4735" s="12"/>
      <c r="AZ4735" s="49"/>
      <c r="BA4735" s="30"/>
      <c r="BB4735" s="12"/>
      <c r="BF4735" s="12"/>
      <c r="BG4735" s="12"/>
      <c r="BH4735" s="12"/>
      <c r="BO4735" s="7"/>
      <c r="BP4735" s="7"/>
      <c r="BQ4735" s="7"/>
      <c r="BU4735" s="7"/>
      <c r="BV4735" s="7"/>
      <c r="BW4735" s="7"/>
      <c r="CD4735" s="7"/>
      <c r="CE4735" s="7"/>
      <c r="CF4735" s="7"/>
      <c r="CJ4735" s="7"/>
      <c r="CK4735" s="7"/>
      <c r="CL4735" s="7"/>
    </row>
    <row r="4736" spans="1:90">
      <c r="A4736" s="11"/>
      <c r="B4736" s="373"/>
      <c r="C4736" s="373"/>
      <c r="D4736" s="373"/>
      <c r="E4736" s="13"/>
      <c r="F4736" s="11"/>
      <c r="G4736" s="25"/>
      <c r="H4736" s="31"/>
      <c r="I4736" s="30"/>
      <c r="M4736" s="25"/>
      <c r="N4736" s="31"/>
      <c r="O4736" s="30"/>
      <c r="V4736" s="12"/>
      <c r="W4736" s="12"/>
      <c r="X4736" s="14"/>
      <c r="AB4736" s="25"/>
      <c r="AC4736" s="12"/>
      <c r="AD4736" s="12"/>
      <c r="AK4736" s="12"/>
      <c r="AL4736" s="30"/>
      <c r="AM4736" s="32"/>
      <c r="AQ4736" s="12"/>
      <c r="AR4736" s="12"/>
      <c r="AS4736" s="12"/>
      <c r="AZ4736" s="49"/>
      <c r="BA4736" s="30"/>
      <c r="BB4736" s="12"/>
      <c r="BF4736" s="12"/>
      <c r="BG4736" s="12"/>
      <c r="BH4736" s="12"/>
      <c r="BO4736" s="7"/>
      <c r="BP4736" s="7"/>
      <c r="BQ4736" s="7"/>
      <c r="BU4736" s="7"/>
      <c r="BV4736" s="7"/>
      <c r="BW4736" s="7"/>
      <c r="CD4736" s="7"/>
      <c r="CE4736" s="7"/>
      <c r="CF4736" s="7"/>
      <c r="CJ4736" s="7"/>
      <c r="CK4736" s="7"/>
      <c r="CL4736" s="7"/>
    </row>
    <row r="4737" spans="1:90">
      <c r="A4737" s="11"/>
      <c r="B4737" s="373"/>
      <c r="C4737" s="373"/>
      <c r="D4737" s="373"/>
      <c r="E4737" s="13"/>
      <c r="F4737" s="11"/>
      <c r="G4737" s="25"/>
      <c r="H4737" s="31"/>
      <c r="I4737" s="30"/>
      <c r="M4737" s="25"/>
      <c r="N4737" s="31"/>
      <c r="O4737" s="30"/>
      <c r="V4737" s="12"/>
      <c r="W4737" s="12"/>
      <c r="X4737" s="14"/>
      <c r="AB4737" s="25"/>
      <c r="AC4737" s="12"/>
      <c r="AD4737" s="12"/>
      <c r="AK4737" s="12"/>
      <c r="AL4737" s="30"/>
      <c r="AM4737" s="32"/>
      <c r="AQ4737" s="12"/>
      <c r="AR4737" s="12"/>
      <c r="AS4737" s="12"/>
      <c r="AZ4737" s="49"/>
      <c r="BA4737" s="30"/>
      <c r="BB4737" s="12"/>
      <c r="BF4737" s="12"/>
      <c r="BG4737" s="12"/>
      <c r="BH4737" s="12"/>
      <c r="BO4737" s="7"/>
      <c r="BP4737" s="7"/>
      <c r="BQ4737" s="7"/>
      <c r="BU4737" s="7"/>
      <c r="BV4737" s="7"/>
      <c r="BW4737" s="7"/>
      <c r="CD4737" s="7"/>
      <c r="CE4737" s="7"/>
      <c r="CF4737" s="7"/>
      <c r="CJ4737" s="7"/>
      <c r="CK4737" s="7"/>
      <c r="CL4737" s="7"/>
    </row>
    <row r="4738" spans="1:90">
      <c r="A4738" s="11"/>
      <c r="B4738" s="373"/>
      <c r="C4738" s="373"/>
      <c r="D4738" s="373"/>
      <c r="E4738" s="13"/>
      <c r="F4738" s="11"/>
      <c r="G4738" s="25"/>
      <c r="H4738" s="31"/>
      <c r="I4738" s="30"/>
      <c r="M4738" s="25"/>
      <c r="N4738" s="31"/>
      <c r="O4738" s="30"/>
      <c r="V4738" s="12"/>
      <c r="W4738" s="12"/>
      <c r="X4738" s="14"/>
      <c r="AB4738" s="25"/>
      <c r="AC4738" s="12"/>
      <c r="AD4738" s="12"/>
      <c r="AK4738" s="12"/>
      <c r="AL4738" s="30"/>
      <c r="AM4738" s="32"/>
      <c r="AQ4738" s="12"/>
      <c r="AR4738" s="12"/>
      <c r="AS4738" s="12"/>
      <c r="AZ4738" s="49"/>
      <c r="BA4738" s="30"/>
      <c r="BB4738" s="12"/>
      <c r="BF4738" s="12"/>
      <c r="BG4738" s="12"/>
      <c r="BH4738" s="12"/>
      <c r="BO4738" s="7"/>
      <c r="BP4738" s="7"/>
      <c r="BQ4738" s="7"/>
      <c r="BU4738" s="7"/>
      <c r="BV4738" s="7"/>
      <c r="BW4738" s="7"/>
      <c r="CD4738" s="7"/>
      <c r="CE4738" s="7"/>
      <c r="CF4738" s="7"/>
      <c r="CJ4738" s="7"/>
      <c r="CK4738" s="7"/>
      <c r="CL4738" s="7"/>
    </row>
    <row r="4739" spans="1:90">
      <c r="A4739" s="11"/>
      <c r="B4739" s="373"/>
      <c r="C4739" s="373"/>
      <c r="D4739" s="373"/>
      <c r="E4739" s="13"/>
      <c r="F4739" s="11"/>
      <c r="G4739" s="25"/>
      <c r="H4739" s="31"/>
      <c r="I4739" s="30"/>
      <c r="M4739" s="25"/>
      <c r="N4739" s="31"/>
      <c r="O4739" s="30"/>
      <c r="V4739" s="12"/>
      <c r="W4739" s="12"/>
      <c r="X4739" s="14"/>
      <c r="AB4739" s="25"/>
      <c r="AC4739" s="12"/>
      <c r="AD4739" s="12"/>
      <c r="AK4739" s="12"/>
      <c r="AL4739" s="30"/>
      <c r="AM4739" s="32"/>
      <c r="AQ4739" s="12"/>
      <c r="AR4739" s="12"/>
      <c r="AS4739" s="12"/>
      <c r="AZ4739" s="49"/>
      <c r="BA4739" s="30"/>
      <c r="BB4739" s="12"/>
      <c r="BF4739" s="12"/>
      <c r="BG4739" s="12"/>
      <c r="BH4739" s="12"/>
      <c r="BO4739" s="7"/>
      <c r="BP4739" s="7"/>
      <c r="BQ4739" s="7"/>
      <c r="BU4739" s="7"/>
      <c r="BV4739" s="7"/>
      <c r="BW4739" s="7"/>
      <c r="CD4739" s="7"/>
      <c r="CE4739" s="7"/>
      <c r="CF4739" s="7"/>
      <c r="CJ4739" s="7"/>
      <c r="CK4739" s="7"/>
      <c r="CL4739" s="7"/>
    </row>
    <row r="4740" spans="1:90">
      <c r="A4740" s="11"/>
      <c r="B4740" s="373"/>
      <c r="C4740" s="373"/>
      <c r="D4740" s="373"/>
      <c r="E4740" s="13"/>
      <c r="F4740" s="11"/>
      <c r="G4740" s="25"/>
      <c r="H4740" s="31"/>
      <c r="I4740" s="30"/>
      <c r="M4740" s="25"/>
      <c r="N4740" s="31"/>
      <c r="O4740" s="30"/>
      <c r="V4740" s="12"/>
      <c r="W4740" s="12"/>
      <c r="X4740" s="14"/>
      <c r="AB4740" s="25"/>
      <c r="AC4740" s="12"/>
      <c r="AD4740" s="12"/>
      <c r="AK4740" s="12"/>
      <c r="AL4740" s="30"/>
      <c r="AM4740" s="32"/>
      <c r="AQ4740" s="12"/>
      <c r="AR4740" s="12"/>
      <c r="AS4740" s="12"/>
      <c r="AZ4740" s="49"/>
      <c r="BA4740" s="30"/>
      <c r="BB4740" s="12"/>
      <c r="BF4740" s="12"/>
      <c r="BG4740" s="12"/>
      <c r="BH4740" s="12"/>
      <c r="BO4740" s="7"/>
      <c r="BP4740" s="7"/>
      <c r="BQ4740" s="7"/>
      <c r="BU4740" s="7"/>
      <c r="BV4740" s="7"/>
      <c r="BW4740" s="7"/>
      <c r="CD4740" s="7"/>
      <c r="CE4740" s="7"/>
      <c r="CF4740" s="7"/>
      <c r="CJ4740" s="7"/>
      <c r="CK4740" s="7"/>
      <c r="CL4740" s="7"/>
    </row>
    <row r="4741" spans="1:90">
      <c r="A4741" s="11"/>
      <c r="B4741" s="373"/>
      <c r="C4741" s="373"/>
      <c r="D4741" s="373"/>
      <c r="E4741" s="13"/>
      <c r="F4741" s="11"/>
      <c r="G4741" s="25"/>
      <c r="H4741" s="31"/>
      <c r="I4741" s="30"/>
      <c r="M4741" s="25"/>
      <c r="N4741" s="31"/>
      <c r="O4741" s="30"/>
      <c r="V4741" s="12"/>
      <c r="W4741" s="12"/>
      <c r="X4741" s="14"/>
      <c r="AB4741" s="25"/>
      <c r="AC4741" s="12"/>
      <c r="AD4741" s="12"/>
      <c r="AK4741" s="12"/>
      <c r="AL4741" s="30"/>
      <c r="AM4741" s="32"/>
      <c r="AQ4741" s="12"/>
      <c r="AR4741" s="12"/>
      <c r="AS4741" s="12"/>
      <c r="AZ4741" s="49"/>
      <c r="BA4741" s="30"/>
      <c r="BB4741" s="12"/>
      <c r="BF4741" s="12"/>
      <c r="BG4741" s="12"/>
      <c r="BH4741" s="12"/>
      <c r="BO4741" s="7"/>
      <c r="BP4741" s="7"/>
      <c r="BQ4741" s="7"/>
      <c r="BU4741" s="7"/>
      <c r="BV4741" s="7"/>
      <c r="BW4741" s="7"/>
      <c r="CD4741" s="7"/>
      <c r="CE4741" s="7"/>
      <c r="CF4741" s="7"/>
      <c r="CJ4741" s="7"/>
      <c r="CK4741" s="7"/>
      <c r="CL4741" s="7"/>
    </row>
    <row r="4742" spans="1:90">
      <c r="A4742" s="11"/>
      <c r="B4742" s="373"/>
      <c r="C4742" s="373"/>
      <c r="D4742" s="373"/>
      <c r="E4742" s="13"/>
      <c r="F4742" s="11"/>
      <c r="G4742" s="25"/>
      <c r="H4742" s="31"/>
      <c r="I4742" s="30"/>
      <c r="M4742" s="25"/>
      <c r="N4742" s="31"/>
      <c r="O4742" s="30"/>
      <c r="V4742" s="12"/>
      <c r="W4742" s="12"/>
      <c r="X4742" s="14"/>
      <c r="AB4742" s="25"/>
      <c r="AC4742" s="12"/>
      <c r="AD4742" s="12"/>
      <c r="AK4742" s="12"/>
      <c r="AL4742" s="30"/>
      <c r="AM4742" s="32"/>
      <c r="AQ4742" s="12"/>
      <c r="AR4742" s="12"/>
      <c r="AS4742" s="12"/>
      <c r="AZ4742" s="49"/>
      <c r="BA4742" s="30"/>
      <c r="BB4742" s="12"/>
      <c r="BF4742" s="12"/>
      <c r="BG4742" s="12"/>
      <c r="BH4742" s="12"/>
      <c r="BO4742" s="7"/>
      <c r="BP4742" s="7"/>
      <c r="BQ4742" s="7"/>
      <c r="BU4742" s="7"/>
      <c r="BV4742" s="7"/>
      <c r="BW4742" s="7"/>
      <c r="CD4742" s="7"/>
      <c r="CE4742" s="7"/>
      <c r="CF4742" s="7"/>
      <c r="CJ4742" s="7"/>
      <c r="CK4742" s="7"/>
      <c r="CL4742" s="7"/>
    </row>
    <row r="4743" spans="1:90">
      <c r="A4743" s="11"/>
      <c r="B4743" s="373"/>
      <c r="C4743" s="373"/>
      <c r="D4743" s="373"/>
      <c r="E4743" s="13"/>
      <c r="F4743" s="11"/>
      <c r="G4743" s="25"/>
      <c r="H4743" s="31"/>
      <c r="I4743" s="30"/>
      <c r="M4743" s="25"/>
      <c r="N4743" s="31"/>
      <c r="O4743" s="30"/>
      <c r="V4743" s="12"/>
      <c r="W4743" s="12"/>
      <c r="X4743" s="14"/>
      <c r="AB4743" s="25"/>
      <c r="AC4743" s="12"/>
      <c r="AD4743" s="12"/>
      <c r="AK4743" s="12"/>
      <c r="AL4743" s="30"/>
      <c r="AM4743" s="32"/>
      <c r="AQ4743" s="12"/>
      <c r="AR4743" s="12"/>
      <c r="AS4743" s="12"/>
      <c r="AZ4743" s="49"/>
      <c r="BA4743" s="30"/>
      <c r="BB4743" s="12"/>
      <c r="BF4743" s="12"/>
      <c r="BG4743" s="12"/>
      <c r="BH4743" s="12"/>
      <c r="BO4743" s="7"/>
      <c r="BP4743" s="7"/>
      <c r="BQ4743" s="7"/>
      <c r="BU4743" s="7"/>
      <c r="BV4743" s="7"/>
      <c r="BW4743" s="7"/>
      <c r="CD4743" s="7"/>
      <c r="CE4743" s="7"/>
      <c r="CF4743" s="7"/>
      <c r="CJ4743" s="7"/>
      <c r="CK4743" s="7"/>
      <c r="CL4743" s="7"/>
    </row>
    <row r="4744" spans="1:90">
      <c r="A4744" s="11"/>
      <c r="B4744" s="373"/>
      <c r="C4744" s="373"/>
      <c r="D4744" s="373"/>
      <c r="E4744" s="13"/>
      <c r="F4744" s="11"/>
      <c r="G4744" s="25"/>
      <c r="H4744" s="31"/>
      <c r="I4744" s="30"/>
      <c r="M4744" s="25"/>
      <c r="N4744" s="31"/>
      <c r="O4744" s="30"/>
      <c r="V4744" s="12"/>
      <c r="W4744" s="12"/>
      <c r="X4744" s="14"/>
      <c r="AB4744" s="25"/>
      <c r="AC4744" s="12"/>
      <c r="AD4744" s="12"/>
      <c r="AK4744" s="12"/>
      <c r="AL4744" s="30"/>
      <c r="AM4744" s="32"/>
      <c r="AQ4744" s="12"/>
      <c r="AR4744" s="12"/>
      <c r="AS4744" s="12"/>
      <c r="AZ4744" s="49"/>
      <c r="BA4744" s="30"/>
      <c r="BB4744" s="12"/>
      <c r="BF4744" s="12"/>
      <c r="BG4744" s="12"/>
      <c r="BH4744" s="12"/>
      <c r="BO4744" s="7"/>
      <c r="BP4744" s="7"/>
      <c r="BQ4744" s="7"/>
      <c r="BU4744" s="7"/>
      <c r="BV4744" s="7"/>
      <c r="BW4744" s="7"/>
      <c r="CD4744" s="7"/>
      <c r="CE4744" s="7"/>
      <c r="CF4744" s="7"/>
      <c r="CJ4744" s="7"/>
      <c r="CK4744" s="7"/>
      <c r="CL4744" s="7"/>
    </row>
    <row r="4745" spans="1:90">
      <c r="A4745" s="11"/>
      <c r="B4745" s="373"/>
      <c r="C4745" s="373"/>
      <c r="D4745" s="373"/>
      <c r="E4745" s="13"/>
      <c r="F4745" s="11"/>
      <c r="G4745" s="25"/>
      <c r="H4745" s="31"/>
      <c r="I4745" s="30"/>
      <c r="M4745" s="25"/>
      <c r="N4745" s="31"/>
      <c r="O4745" s="30"/>
      <c r="V4745" s="12"/>
      <c r="W4745" s="12"/>
      <c r="X4745" s="14"/>
      <c r="AB4745" s="25"/>
      <c r="AC4745" s="12"/>
      <c r="AD4745" s="12"/>
      <c r="AK4745" s="12"/>
      <c r="AL4745" s="30"/>
      <c r="AM4745" s="32"/>
      <c r="AQ4745" s="12"/>
      <c r="AR4745" s="12"/>
      <c r="AS4745" s="12"/>
      <c r="AZ4745" s="49"/>
      <c r="BA4745" s="30"/>
      <c r="BB4745" s="12"/>
      <c r="BF4745" s="12"/>
      <c r="BG4745" s="12"/>
      <c r="BH4745" s="12"/>
      <c r="BO4745" s="7"/>
      <c r="BP4745" s="7"/>
      <c r="BQ4745" s="7"/>
      <c r="BU4745" s="7"/>
      <c r="BV4745" s="7"/>
      <c r="BW4745" s="7"/>
      <c r="CD4745" s="7"/>
      <c r="CE4745" s="7"/>
      <c r="CF4745" s="7"/>
      <c r="CJ4745" s="7"/>
      <c r="CK4745" s="7"/>
      <c r="CL4745" s="7"/>
    </row>
    <row r="4746" spans="1:90">
      <c r="A4746" s="11"/>
      <c r="B4746" s="373"/>
      <c r="C4746" s="373"/>
      <c r="D4746" s="373"/>
      <c r="E4746" s="13"/>
      <c r="F4746" s="11"/>
      <c r="G4746" s="25"/>
      <c r="H4746" s="31"/>
      <c r="I4746" s="30"/>
      <c r="M4746" s="25"/>
      <c r="N4746" s="31"/>
      <c r="O4746" s="30"/>
      <c r="V4746" s="12"/>
      <c r="W4746" s="12"/>
      <c r="X4746" s="14"/>
      <c r="AB4746" s="25"/>
      <c r="AC4746" s="12"/>
      <c r="AD4746" s="12"/>
      <c r="AK4746" s="12"/>
      <c r="AL4746" s="30"/>
      <c r="AM4746" s="32"/>
      <c r="AQ4746" s="12"/>
      <c r="AR4746" s="12"/>
      <c r="AS4746" s="12"/>
      <c r="AZ4746" s="49"/>
      <c r="BA4746" s="30"/>
      <c r="BB4746" s="12"/>
      <c r="BF4746" s="12"/>
      <c r="BG4746" s="12"/>
      <c r="BH4746" s="12"/>
      <c r="BO4746" s="7"/>
      <c r="BP4746" s="7"/>
      <c r="BQ4746" s="7"/>
      <c r="BU4746" s="7"/>
      <c r="BV4746" s="7"/>
      <c r="BW4746" s="7"/>
      <c r="CD4746" s="7"/>
      <c r="CE4746" s="7"/>
      <c r="CF4746" s="7"/>
      <c r="CJ4746" s="7"/>
      <c r="CK4746" s="7"/>
      <c r="CL4746" s="7"/>
    </row>
    <row r="4747" spans="1:90">
      <c r="A4747" s="11"/>
      <c r="B4747" s="373"/>
      <c r="C4747" s="373"/>
      <c r="D4747" s="373"/>
      <c r="E4747" s="13"/>
      <c r="F4747" s="11"/>
      <c r="G4747" s="25"/>
      <c r="H4747" s="31"/>
      <c r="I4747" s="30"/>
      <c r="M4747" s="25"/>
      <c r="N4747" s="31"/>
      <c r="O4747" s="30"/>
      <c r="V4747" s="12"/>
      <c r="W4747" s="12"/>
      <c r="X4747" s="14"/>
      <c r="AB4747" s="25"/>
      <c r="AC4747" s="12"/>
      <c r="AD4747" s="12"/>
      <c r="AK4747" s="12"/>
      <c r="AL4747" s="30"/>
      <c r="AM4747" s="32"/>
      <c r="AQ4747" s="12"/>
      <c r="AR4747" s="12"/>
      <c r="AS4747" s="12"/>
      <c r="AZ4747" s="49"/>
      <c r="BA4747" s="30"/>
      <c r="BB4747" s="12"/>
      <c r="BF4747" s="12"/>
      <c r="BG4747" s="12"/>
      <c r="BH4747" s="12"/>
      <c r="BO4747" s="7"/>
      <c r="BP4747" s="7"/>
      <c r="BQ4747" s="7"/>
      <c r="BU4747" s="7"/>
      <c r="BV4747" s="7"/>
      <c r="BW4747" s="7"/>
      <c r="CD4747" s="7"/>
      <c r="CE4747" s="7"/>
      <c r="CF4747" s="7"/>
      <c r="CJ4747" s="7"/>
      <c r="CK4747" s="7"/>
      <c r="CL4747" s="7"/>
    </row>
    <row r="4748" spans="1:90">
      <c r="A4748" s="11"/>
      <c r="B4748" s="373"/>
      <c r="C4748" s="373"/>
      <c r="D4748" s="373"/>
      <c r="E4748" s="13"/>
      <c r="F4748" s="11"/>
      <c r="G4748" s="25"/>
      <c r="H4748" s="31"/>
      <c r="I4748" s="30"/>
      <c r="M4748" s="25"/>
      <c r="N4748" s="31"/>
      <c r="O4748" s="30"/>
      <c r="V4748" s="12"/>
      <c r="W4748" s="12"/>
      <c r="X4748" s="14"/>
      <c r="AB4748" s="25"/>
      <c r="AC4748" s="12"/>
      <c r="AD4748" s="12"/>
      <c r="AK4748" s="12"/>
      <c r="AL4748" s="30"/>
      <c r="AM4748" s="32"/>
      <c r="AQ4748" s="12"/>
      <c r="AR4748" s="12"/>
      <c r="AS4748" s="12"/>
      <c r="AZ4748" s="49"/>
      <c r="BA4748" s="30"/>
      <c r="BB4748" s="12"/>
      <c r="BF4748" s="12"/>
      <c r="BG4748" s="12"/>
      <c r="BH4748" s="12"/>
      <c r="BO4748" s="7"/>
      <c r="BP4748" s="7"/>
      <c r="BQ4748" s="7"/>
      <c r="BU4748" s="7"/>
      <c r="BV4748" s="7"/>
      <c r="BW4748" s="7"/>
      <c r="CD4748" s="7"/>
      <c r="CE4748" s="7"/>
      <c r="CF4748" s="7"/>
      <c r="CJ4748" s="7"/>
      <c r="CK4748" s="7"/>
      <c r="CL4748" s="7"/>
    </row>
    <row r="4749" spans="1:90">
      <c r="A4749" s="11"/>
      <c r="B4749" s="373"/>
      <c r="C4749" s="373"/>
      <c r="D4749" s="373"/>
      <c r="E4749" s="13"/>
      <c r="F4749" s="11"/>
      <c r="G4749" s="25"/>
      <c r="H4749" s="31"/>
      <c r="I4749" s="30"/>
      <c r="M4749" s="25"/>
      <c r="N4749" s="31"/>
      <c r="O4749" s="30"/>
      <c r="V4749" s="12"/>
      <c r="W4749" s="12"/>
      <c r="X4749" s="14"/>
      <c r="AB4749" s="25"/>
      <c r="AC4749" s="12"/>
      <c r="AD4749" s="12"/>
      <c r="AK4749" s="12"/>
      <c r="AL4749" s="30"/>
      <c r="AM4749" s="32"/>
      <c r="AQ4749" s="12"/>
      <c r="AR4749" s="12"/>
      <c r="AS4749" s="12"/>
      <c r="AZ4749" s="49"/>
      <c r="BA4749" s="30"/>
      <c r="BB4749" s="12"/>
      <c r="BF4749" s="12"/>
      <c r="BG4749" s="12"/>
      <c r="BH4749" s="12"/>
      <c r="BO4749" s="7"/>
      <c r="BP4749" s="7"/>
      <c r="BQ4749" s="7"/>
      <c r="BU4749" s="7"/>
      <c r="BV4749" s="7"/>
      <c r="BW4749" s="7"/>
      <c r="CD4749" s="7"/>
      <c r="CE4749" s="7"/>
      <c r="CF4749" s="7"/>
      <c r="CJ4749" s="7"/>
      <c r="CK4749" s="7"/>
      <c r="CL4749" s="7"/>
    </row>
    <row r="4750" spans="1:90">
      <c r="A4750" s="11"/>
      <c r="B4750" s="373"/>
      <c r="C4750" s="373"/>
      <c r="D4750" s="373"/>
      <c r="E4750" s="13"/>
      <c r="F4750" s="11"/>
      <c r="G4750" s="25"/>
      <c r="H4750" s="31"/>
      <c r="I4750" s="30"/>
      <c r="M4750" s="25"/>
      <c r="N4750" s="31"/>
      <c r="O4750" s="30"/>
      <c r="V4750" s="12"/>
      <c r="W4750" s="12"/>
      <c r="X4750" s="14"/>
      <c r="AB4750" s="25"/>
      <c r="AC4750" s="12"/>
      <c r="AD4750" s="12"/>
      <c r="AK4750" s="12"/>
      <c r="AL4750" s="30"/>
      <c r="AM4750" s="32"/>
      <c r="AQ4750" s="12"/>
      <c r="AR4750" s="12"/>
      <c r="AS4750" s="12"/>
      <c r="AZ4750" s="49"/>
      <c r="BA4750" s="30"/>
      <c r="BB4750" s="12"/>
      <c r="BF4750" s="12"/>
      <c r="BG4750" s="12"/>
      <c r="BH4750" s="12"/>
      <c r="BO4750" s="7"/>
      <c r="BP4750" s="7"/>
      <c r="BQ4750" s="7"/>
      <c r="BU4750" s="7"/>
      <c r="BV4750" s="7"/>
      <c r="BW4750" s="7"/>
      <c r="CD4750" s="7"/>
      <c r="CE4750" s="7"/>
      <c r="CF4750" s="7"/>
      <c r="CJ4750" s="7"/>
      <c r="CK4750" s="7"/>
      <c r="CL4750" s="7"/>
    </row>
    <row r="4751" spans="1:90">
      <c r="A4751" s="11"/>
      <c r="B4751" s="373"/>
      <c r="C4751" s="373"/>
      <c r="D4751" s="373"/>
      <c r="E4751" s="13"/>
      <c r="F4751" s="11"/>
      <c r="G4751" s="25"/>
      <c r="H4751" s="31"/>
      <c r="I4751" s="30"/>
      <c r="M4751" s="25"/>
      <c r="N4751" s="31"/>
      <c r="O4751" s="30"/>
      <c r="V4751" s="12"/>
      <c r="W4751" s="12"/>
      <c r="X4751" s="14"/>
      <c r="AB4751" s="25"/>
      <c r="AC4751" s="12"/>
      <c r="AD4751" s="12"/>
      <c r="AK4751" s="12"/>
      <c r="AL4751" s="30"/>
      <c r="AM4751" s="32"/>
      <c r="AQ4751" s="12"/>
      <c r="AR4751" s="12"/>
      <c r="AS4751" s="12"/>
      <c r="AZ4751" s="49"/>
      <c r="BA4751" s="30"/>
      <c r="BB4751" s="12"/>
      <c r="BF4751" s="12"/>
      <c r="BG4751" s="12"/>
      <c r="BH4751" s="12"/>
      <c r="BO4751" s="7"/>
      <c r="BP4751" s="7"/>
      <c r="BQ4751" s="7"/>
      <c r="BU4751" s="7"/>
      <c r="BV4751" s="7"/>
      <c r="BW4751" s="7"/>
      <c r="CD4751" s="7"/>
      <c r="CE4751" s="7"/>
      <c r="CF4751" s="7"/>
      <c r="CJ4751" s="7"/>
      <c r="CK4751" s="7"/>
      <c r="CL4751" s="7"/>
    </row>
    <row r="4752" spans="1:90">
      <c r="A4752" s="11"/>
      <c r="B4752" s="373"/>
      <c r="C4752" s="373"/>
      <c r="D4752" s="373"/>
      <c r="E4752" s="13"/>
      <c r="F4752" s="11"/>
      <c r="G4752" s="25"/>
      <c r="H4752" s="31"/>
      <c r="I4752" s="30"/>
      <c r="M4752" s="25"/>
      <c r="N4752" s="31"/>
      <c r="O4752" s="30"/>
      <c r="V4752" s="12"/>
      <c r="W4752" s="12"/>
      <c r="X4752" s="14"/>
      <c r="AB4752" s="25"/>
      <c r="AC4752" s="12"/>
      <c r="AD4752" s="12"/>
      <c r="AK4752" s="12"/>
      <c r="AL4752" s="30"/>
      <c r="AM4752" s="32"/>
      <c r="AQ4752" s="12"/>
      <c r="AR4752" s="12"/>
      <c r="AS4752" s="12"/>
      <c r="AZ4752" s="49"/>
      <c r="BA4752" s="30"/>
      <c r="BB4752" s="12"/>
      <c r="BF4752" s="12"/>
      <c r="BG4752" s="12"/>
      <c r="BH4752" s="12"/>
      <c r="BO4752" s="7"/>
      <c r="BP4752" s="7"/>
      <c r="BQ4752" s="7"/>
      <c r="BU4752" s="7"/>
      <c r="BV4752" s="7"/>
      <c r="BW4752" s="7"/>
      <c r="CD4752" s="7"/>
      <c r="CE4752" s="7"/>
      <c r="CF4752" s="7"/>
      <c r="CJ4752" s="7"/>
      <c r="CK4752" s="7"/>
      <c r="CL4752" s="7"/>
    </row>
    <row r="4753" spans="1:90">
      <c r="A4753" s="11"/>
      <c r="B4753" s="373"/>
      <c r="C4753" s="373"/>
      <c r="D4753" s="373"/>
      <c r="E4753" s="13"/>
      <c r="F4753" s="11"/>
      <c r="G4753" s="25"/>
      <c r="H4753" s="31"/>
      <c r="I4753" s="30"/>
      <c r="M4753" s="25"/>
      <c r="N4753" s="31"/>
      <c r="O4753" s="30"/>
      <c r="V4753" s="12"/>
      <c r="W4753" s="12"/>
      <c r="X4753" s="14"/>
      <c r="AB4753" s="25"/>
      <c r="AC4753" s="12"/>
      <c r="AD4753" s="12"/>
      <c r="AK4753" s="12"/>
      <c r="AL4753" s="30"/>
      <c r="AM4753" s="32"/>
      <c r="AQ4753" s="12"/>
      <c r="AR4753" s="12"/>
      <c r="AS4753" s="12"/>
      <c r="AZ4753" s="49"/>
      <c r="BA4753" s="30"/>
      <c r="BB4753" s="12"/>
      <c r="BF4753" s="12"/>
      <c r="BG4753" s="12"/>
      <c r="BH4753" s="12"/>
      <c r="BO4753" s="7"/>
      <c r="BP4753" s="7"/>
      <c r="BQ4753" s="7"/>
      <c r="BU4753" s="7"/>
      <c r="BV4753" s="7"/>
      <c r="BW4753" s="7"/>
      <c r="CD4753" s="7"/>
      <c r="CE4753" s="7"/>
      <c r="CF4753" s="7"/>
      <c r="CJ4753" s="7"/>
      <c r="CK4753" s="7"/>
      <c r="CL4753" s="7"/>
    </row>
    <row r="4754" spans="1:90">
      <c r="A4754" s="11"/>
      <c r="B4754" s="373"/>
      <c r="C4754" s="373"/>
      <c r="D4754" s="373"/>
      <c r="E4754" s="13"/>
      <c r="F4754" s="11"/>
      <c r="G4754" s="25"/>
      <c r="H4754" s="31"/>
      <c r="I4754" s="30"/>
      <c r="M4754" s="25"/>
      <c r="N4754" s="31"/>
      <c r="O4754" s="30"/>
      <c r="V4754" s="12"/>
      <c r="W4754" s="12"/>
      <c r="X4754" s="14"/>
      <c r="AB4754" s="25"/>
      <c r="AC4754" s="12"/>
      <c r="AD4754" s="12"/>
      <c r="AK4754" s="12"/>
      <c r="AL4754" s="30"/>
      <c r="AM4754" s="32"/>
      <c r="AQ4754" s="12"/>
      <c r="AR4754" s="12"/>
      <c r="AS4754" s="12"/>
      <c r="AZ4754" s="49"/>
      <c r="BA4754" s="30"/>
      <c r="BB4754" s="12"/>
      <c r="BF4754" s="12"/>
      <c r="BG4754" s="12"/>
      <c r="BH4754" s="12"/>
      <c r="BO4754" s="7"/>
      <c r="BP4754" s="7"/>
      <c r="BQ4754" s="7"/>
      <c r="BU4754" s="7"/>
      <c r="BV4754" s="7"/>
      <c r="BW4754" s="7"/>
      <c r="CD4754" s="7"/>
      <c r="CE4754" s="7"/>
      <c r="CF4754" s="7"/>
      <c r="CJ4754" s="7"/>
      <c r="CK4754" s="7"/>
      <c r="CL4754" s="7"/>
    </row>
    <row r="4755" spans="1:90">
      <c r="A4755" s="11"/>
      <c r="B4755" s="373"/>
      <c r="C4755" s="373"/>
      <c r="D4755" s="373"/>
      <c r="E4755" s="13"/>
      <c r="F4755" s="11"/>
      <c r="G4755" s="25"/>
      <c r="H4755" s="31"/>
      <c r="I4755" s="30"/>
      <c r="M4755" s="25"/>
      <c r="N4755" s="31"/>
      <c r="O4755" s="30"/>
      <c r="V4755" s="12"/>
      <c r="W4755" s="12"/>
      <c r="X4755" s="14"/>
      <c r="AB4755" s="25"/>
      <c r="AC4755" s="12"/>
      <c r="AD4755" s="12"/>
      <c r="AK4755" s="12"/>
      <c r="AL4755" s="30"/>
      <c r="AM4755" s="32"/>
      <c r="AQ4755" s="12"/>
      <c r="AR4755" s="12"/>
      <c r="AS4755" s="12"/>
      <c r="AZ4755" s="49"/>
      <c r="BA4755" s="30"/>
      <c r="BB4755" s="12"/>
      <c r="BF4755" s="12"/>
      <c r="BG4755" s="12"/>
      <c r="BH4755" s="12"/>
      <c r="BO4755" s="7"/>
      <c r="BP4755" s="7"/>
      <c r="BQ4755" s="7"/>
      <c r="BU4755" s="7"/>
      <c r="BV4755" s="7"/>
      <c r="BW4755" s="7"/>
      <c r="CD4755" s="7"/>
      <c r="CE4755" s="7"/>
      <c r="CF4755" s="7"/>
      <c r="CJ4755" s="7"/>
      <c r="CK4755" s="7"/>
      <c r="CL4755" s="7"/>
    </row>
    <row r="4756" spans="1:90">
      <c r="A4756" s="11"/>
      <c r="B4756" s="373"/>
      <c r="C4756" s="373"/>
      <c r="D4756" s="373"/>
      <c r="E4756" s="13"/>
      <c r="F4756" s="11"/>
      <c r="G4756" s="25"/>
      <c r="H4756" s="31"/>
      <c r="I4756" s="30"/>
      <c r="M4756" s="25"/>
      <c r="N4756" s="31"/>
      <c r="O4756" s="30"/>
      <c r="V4756" s="12"/>
      <c r="W4756" s="12"/>
      <c r="X4756" s="14"/>
      <c r="AB4756" s="25"/>
      <c r="AC4756" s="12"/>
      <c r="AD4756" s="12"/>
      <c r="AK4756" s="12"/>
      <c r="AL4756" s="30"/>
      <c r="AM4756" s="32"/>
      <c r="AQ4756" s="12"/>
      <c r="AR4756" s="12"/>
      <c r="AS4756" s="12"/>
      <c r="AZ4756" s="49"/>
      <c r="BA4756" s="30"/>
      <c r="BB4756" s="12"/>
      <c r="BF4756" s="12"/>
      <c r="BG4756" s="12"/>
      <c r="BH4756" s="12"/>
      <c r="BO4756" s="7"/>
      <c r="BP4756" s="7"/>
      <c r="BQ4756" s="7"/>
      <c r="BU4756" s="7"/>
      <c r="BV4756" s="7"/>
      <c r="BW4756" s="7"/>
      <c r="CD4756" s="7"/>
      <c r="CE4756" s="7"/>
      <c r="CF4756" s="7"/>
      <c r="CJ4756" s="7"/>
      <c r="CK4756" s="7"/>
      <c r="CL4756" s="7"/>
    </row>
    <row r="4757" spans="1:90">
      <c r="A4757" s="11"/>
      <c r="B4757" s="373"/>
      <c r="C4757" s="373"/>
      <c r="D4757" s="373"/>
      <c r="E4757" s="13"/>
      <c r="F4757" s="11"/>
      <c r="G4757" s="25"/>
      <c r="H4757" s="31"/>
      <c r="I4757" s="30"/>
      <c r="M4757" s="25"/>
      <c r="N4757" s="31"/>
      <c r="O4757" s="30"/>
      <c r="V4757" s="12"/>
      <c r="W4757" s="12"/>
      <c r="X4757" s="14"/>
      <c r="AB4757" s="25"/>
      <c r="AC4757" s="12"/>
      <c r="AD4757" s="12"/>
      <c r="AK4757" s="12"/>
      <c r="AL4757" s="30"/>
      <c r="AM4757" s="32"/>
      <c r="AQ4757" s="12"/>
      <c r="AR4757" s="12"/>
      <c r="AS4757" s="12"/>
      <c r="AZ4757" s="49"/>
      <c r="BA4757" s="30"/>
      <c r="BB4757" s="12"/>
      <c r="BF4757" s="12"/>
      <c r="BG4757" s="12"/>
      <c r="BH4757" s="12"/>
      <c r="BO4757" s="7"/>
      <c r="BP4757" s="7"/>
      <c r="BQ4757" s="7"/>
      <c r="BU4757" s="7"/>
      <c r="BV4757" s="7"/>
      <c r="BW4757" s="7"/>
      <c r="CD4757" s="7"/>
      <c r="CE4757" s="7"/>
      <c r="CF4757" s="7"/>
      <c r="CJ4757" s="7"/>
      <c r="CK4757" s="7"/>
      <c r="CL4757" s="7"/>
    </row>
    <row r="4758" spans="1:90">
      <c r="A4758" s="11"/>
      <c r="B4758" s="373"/>
      <c r="C4758" s="373"/>
      <c r="D4758" s="373"/>
      <c r="E4758" s="13"/>
      <c r="F4758" s="11"/>
      <c r="G4758" s="25"/>
      <c r="H4758" s="31"/>
      <c r="I4758" s="30"/>
      <c r="M4758" s="25"/>
      <c r="N4758" s="31"/>
      <c r="O4758" s="30"/>
      <c r="V4758" s="12"/>
      <c r="W4758" s="12"/>
      <c r="X4758" s="14"/>
      <c r="AB4758" s="25"/>
      <c r="AC4758" s="12"/>
      <c r="AD4758" s="12"/>
      <c r="AK4758" s="12"/>
      <c r="AL4758" s="30"/>
      <c r="AM4758" s="32"/>
      <c r="AQ4758" s="12"/>
      <c r="AR4758" s="12"/>
      <c r="AS4758" s="12"/>
      <c r="AZ4758" s="49"/>
      <c r="BA4758" s="30"/>
      <c r="BB4758" s="12"/>
      <c r="BF4758" s="12"/>
      <c r="BG4758" s="12"/>
      <c r="BH4758" s="12"/>
      <c r="BO4758" s="7"/>
      <c r="BP4758" s="7"/>
      <c r="BQ4758" s="7"/>
      <c r="BU4758" s="7"/>
      <c r="BV4758" s="7"/>
      <c r="BW4758" s="7"/>
      <c r="CD4758" s="7"/>
      <c r="CE4758" s="7"/>
      <c r="CF4758" s="7"/>
      <c r="CJ4758" s="7"/>
      <c r="CK4758" s="7"/>
      <c r="CL4758" s="7"/>
    </row>
    <row r="4759" spans="1:90">
      <c r="A4759" s="11"/>
      <c r="B4759" s="373"/>
      <c r="C4759" s="373"/>
      <c r="D4759" s="373"/>
      <c r="E4759" s="13"/>
      <c r="F4759" s="11"/>
      <c r="G4759" s="25"/>
      <c r="H4759" s="31"/>
      <c r="I4759" s="30"/>
      <c r="M4759" s="25"/>
      <c r="N4759" s="31"/>
      <c r="O4759" s="30"/>
      <c r="V4759" s="12"/>
      <c r="W4759" s="12"/>
      <c r="X4759" s="14"/>
      <c r="AB4759" s="25"/>
      <c r="AC4759" s="12"/>
      <c r="AD4759" s="12"/>
      <c r="AK4759" s="12"/>
      <c r="AL4759" s="30"/>
      <c r="AM4759" s="32"/>
      <c r="AQ4759" s="12"/>
      <c r="AR4759" s="12"/>
      <c r="AS4759" s="12"/>
      <c r="AZ4759" s="49"/>
      <c r="BA4759" s="30"/>
      <c r="BB4759" s="12"/>
      <c r="BF4759" s="12"/>
      <c r="BG4759" s="12"/>
      <c r="BH4759" s="12"/>
      <c r="BO4759" s="7"/>
      <c r="BP4759" s="7"/>
      <c r="BQ4759" s="7"/>
      <c r="BU4759" s="7"/>
      <c r="BV4759" s="7"/>
      <c r="BW4759" s="7"/>
      <c r="CD4759" s="7"/>
      <c r="CE4759" s="7"/>
      <c r="CF4759" s="7"/>
      <c r="CJ4759" s="7"/>
      <c r="CK4759" s="7"/>
      <c r="CL4759" s="7"/>
    </row>
    <row r="4760" spans="1:90">
      <c r="A4760" s="11"/>
      <c r="B4760" s="373"/>
      <c r="C4760" s="373"/>
      <c r="D4760" s="373"/>
      <c r="E4760" s="13"/>
      <c r="F4760" s="11"/>
      <c r="G4760" s="25"/>
      <c r="H4760" s="31"/>
      <c r="I4760" s="30"/>
      <c r="M4760" s="25"/>
      <c r="N4760" s="31"/>
      <c r="O4760" s="30"/>
      <c r="V4760" s="12"/>
      <c r="W4760" s="12"/>
      <c r="X4760" s="14"/>
      <c r="AB4760" s="25"/>
      <c r="AC4760" s="12"/>
      <c r="AD4760" s="12"/>
      <c r="AK4760" s="12"/>
      <c r="AL4760" s="30"/>
      <c r="AM4760" s="32"/>
      <c r="AQ4760" s="12"/>
      <c r="AR4760" s="12"/>
      <c r="AS4760" s="12"/>
      <c r="AZ4760" s="49"/>
      <c r="BA4760" s="30"/>
      <c r="BB4760" s="12"/>
      <c r="BF4760" s="12"/>
      <c r="BG4760" s="12"/>
      <c r="BH4760" s="12"/>
      <c r="BO4760" s="7"/>
      <c r="BP4760" s="7"/>
      <c r="BQ4760" s="7"/>
      <c r="BU4760" s="7"/>
      <c r="BV4760" s="7"/>
      <c r="BW4760" s="7"/>
      <c r="CD4760" s="7"/>
      <c r="CE4760" s="7"/>
      <c r="CF4760" s="7"/>
      <c r="CJ4760" s="7"/>
      <c r="CK4760" s="7"/>
      <c r="CL4760" s="7"/>
    </row>
    <row r="4761" spans="1:90">
      <c r="A4761" s="11"/>
      <c r="B4761" s="373"/>
      <c r="C4761" s="373"/>
      <c r="D4761" s="373"/>
      <c r="E4761" s="13"/>
      <c r="F4761" s="11"/>
      <c r="G4761" s="25"/>
      <c r="H4761" s="31"/>
      <c r="I4761" s="30"/>
      <c r="M4761" s="25"/>
      <c r="N4761" s="31"/>
      <c r="O4761" s="30"/>
      <c r="V4761" s="12"/>
      <c r="W4761" s="12"/>
      <c r="X4761" s="14"/>
      <c r="AB4761" s="25"/>
      <c r="AC4761" s="12"/>
      <c r="AD4761" s="12"/>
      <c r="AK4761" s="12"/>
      <c r="AL4761" s="30"/>
      <c r="AM4761" s="32"/>
      <c r="AQ4761" s="12"/>
      <c r="AR4761" s="12"/>
      <c r="AS4761" s="12"/>
      <c r="AZ4761" s="49"/>
      <c r="BA4761" s="30"/>
      <c r="BB4761" s="12"/>
      <c r="BF4761" s="12"/>
      <c r="BG4761" s="12"/>
      <c r="BH4761" s="12"/>
      <c r="BO4761" s="7"/>
      <c r="BP4761" s="7"/>
      <c r="BQ4761" s="7"/>
      <c r="BU4761" s="7"/>
      <c r="BV4761" s="7"/>
      <c r="BW4761" s="7"/>
      <c r="CD4761" s="7"/>
      <c r="CE4761" s="7"/>
      <c r="CF4761" s="7"/>
      <c r="CJ4761" s="7"/>
      <c r="CK4761" s="7"/>
      <c r="CL4761" s="7"/>
    </row>
    <row r="4762" spans="1:90">
      <c r="A4762" s="11"/>
      <c r="B4762" s="373"/>
      <c r="C4762" s="373"/>
      <c r="D4762" s="373"/>
      <c r="E4762" s="13"/>
      <c r="F4762" s="11"/>
      <c r="G4762" s="25"/>
      <c r="H4762" s="31"/>
      <c r="I4762" s="30"/>
      <c r="M4762" s="25"/>
      <c r="N4762" s="31"/>
      <c r="O4762" s="30"/>
      <c r="V4762" s="12"/>
      <c r="W4762" s="12"/>
      <c r="X4762" s="14"/>
      <c r="AB4762" s="25"/>
      <c r="AC4762" s="12"/>
      <c r="AD4762" s="12"/>
      <c r="AK4762" s="12"/>
      <c r="AL4762" s="30"/>
      <c r="AM4762" s="32"/>
      <c r="AQ4762" s="12"/>
      <c r="AR4762" s="12"/>
      <c r="AS4762" s="12"/>
      <c r="AZ4762" s="49"/>
      <c r="BA4762" s="30"/>
      <c r="BB4762" s="12"/>
      <c r="BF4762" s="12"/>
      <c r="BG4762" s="12"/>
      <c r="BH4762" s="12"/>
      <c r="BO4762" s="7"/>
      <c r="BP4762" s="7"/>
      <c r="BQ4762" s="7"/>
      <c r="BU4762" s="7"/>
      <c r="BV4762" s="7"/>
      <c r="BW4762" s="7"/>
      <c r="CD4762" s="7"/>
      <c r="CE4762" s="7"/>
      <c r="CF4762" s="7"/>
      <c r="CJ4762" s="7"/>
      <c r="CK4762" s="7"/>
      <c r="CL4762" s="7"/>
    </row>
    <row r="4763" spans="1:90">
      <c r="A4763" s="11"/>
      <c r="B4763" s="373"/>
      <c r="C4763" s="373"/>
      <c r="D4763" s="373"/>
      <c r="E4763" s="13"/>
      <c r="F4763" s="11"/>
      <c r="G4763" s="25"/>
      <c r="H4763" s="31"/>
      <c r="I4763" s="30"/>
      <c r="M4763" s="25"/>
      <c r="N4763" s="31"/>
      <c r="O4763" s="30"/>
      <c r="V4763" s="12"/>
      <c r="W4763" s="12"/>
      <c r="X4763" s="14"/>
      <c r="AB4763" s="25"/>
      <c r="AC4763" s="12"/>
      <c r="AD4763" s="12"/>
      <c r="AK4763" s="12"/>
      <c r="AL4763" s="30"/>
      <c r="AM4763" s="32"/>
      <c r="AQ4763" s="12"/>
      <c r="AR4763" s="12"/>
      <c r="AS4763" s="12"/>
      <c r="AZ4763" s="49"/>
      <c r="BA4763" s="30"/>
      <c r="BB4763" s="12"/>
      <c r="BF4763" s="12"/>
      <c r="BG4763" s="12"/>
      <c r="BH4763" s="12"/>
      <c r="BO4763" s="7"/>
      <c r="BP4763" s="7"/>
      <c r="BQ4763" s="7"/>
      <c r="BU4763" s="7"/>
      <c r="BV4763" s="7"/>
      <c r="BW4763" s="7"/>
      <c r="CD4763" s="7"/>
      <c r="CE4763" s="7"/>
      <c r="CF4763" s="7"/>
      <c r="CJ4763" s="7"/>
      <c r="CK4763" s="7"/>
      <c r="CL4763" s="7"/>
    </row>
    <row r="4764" spans="1:90">
      <c r="A4764" s="11"/>
      <c r="B4764" s="373"/>
      <c r="C4764" s="373"/>
      <c r="D4764" s="373"/>
      <c r="E4764" s="13"/>
      <c r="F4764" s="11"/>
      <c r="G4764" s="25"/>
      <c r="H4764" s="31"/>
      <c r="I4764" s="30"/>
      <c r="M4764" s="25"/>
      <c r="N4764" s="31"/>
      <c r="O4764" s="30"/>
      <c r="V4764" s="12"/>
      <c r="W4764" s="12"/>
      <c r="X4764" s="14"/>
      <c r="AB4764" s="25"/>
      <c r="AC4764" s="12"/>
      <c r="AD4764" s="12"/>
      <c r="AK4764" s="12"/>
      <c r="AL4764" s="30"/>
      <c r="AM4764" s="32"/>
      <c r="AQ4764" s="12"/>
      <c r="AR4764" s="12"/>
      <c r="AS4764" s="12"/>
      <c r="AZ4764" s="49"/>
      <c r="BA4764" s="30"/>
      <c r="BB4764" s="12"/>
      <c r="BF4764" s="12"/>
      <c r="BG4764" s="12"/>
      <c r="BH4764" s="12"/>
      <c r="BO4764" s="7"/>
      <c r="BP4764" s="7"/>
      <c r="BQ4764" s="7"/>
      <c r="BU4764" s="7"/>
      <c r="BV4764" s="7"/>
      <c r="BW4764" s="7"/>
      <c r="CD4764" s="7"/>
      <c r="CE4764" s="7"/>
      <c r="CF4764" s="7"/>
      <c r="CJ4764" s="7"/>
      <c r="CK4764" s="7"/>
      <c r="CL4764" s="7"/>
    </row>
    <row r="4765" spans="1:90">
      <c r="A4765" s="11"/>
      <c r="B4765" s="373"/>
      <c r="C4765" s="373"/>
      <c r="D4765" s="373"/>
      <c r="E4765" s="13"/>
      <c r="F4765" s="11"/>
      <c r="G4765" s="25"/>
      <c r="H4765" s="31"/>
      <c r="I4765" s="30"/>
      <c r="M4765" s="25"/>
      <c r="N4765" s="31"/>
      <c r="O4765" s="30"/>
      <c r="V4765" s="12"/>
      <c r="W4765" s="12"/>
      <c r="X4765" s="14"/>
      <c r="AB4765" s="25"/>
      <c r="AC4765" s="12"/>
      <c r="AD4765" s="12"/>
      <c r="AK4765" s="12"/>
      <c r="AL4765" s="30"/>
      <c r="AM4765" s="32"/>
      <c r="AQ4765" s="12"/>
      <c r="AR4765" s="12"/>
      <c r="AS4765" s="12"/>
      <c r="AZ4765" s="49"/>
      <c r="BA4765" s="30"/>
      <c r="BB4765" s="12"/>
      <c r="BF4765" s="12"/>
      <c r="BG4765" s="12"/>
      <c r="BH4765" s="12"/>
      <c r="BO4765" s="7"/>
      <c r="BP4765" s="7"/>
      <c r="BQ4765" s="7"/>
      <c r="BU4765" s="7"/>
      <c r="BV4765" s="7"/>
      <c r="BW4765" s="7"/>
      <c r="CD4765" s="7"/>
      <c r="CE4765" s="7"/>
      <c r="CF4765" s="7"/>
      <c r="CJ4765" s="7"/>
      <c r="CK4765" s="7"/>
      <c r="CL4765" s="7"/>
    </row>
    <row r="4766" spans="1:90">
      <c r="A4766" s="11"/>
      <c r="B4766" s="373"/>
      <c r="C4766" s="373"/>
      <c r="D4766" s="373"/>
      <c r="E4766" s="13"/>
      <c r="F4766" s="11"/>
      <c r="G4766" s="25"/>
      <c r="H4766" s="31"/>
      <c r="I4766" s="30"/>
      <c r="M4766" s="25"/>
      <c r="N4766" s="31"/>
      <c r="O4766" s="30"/>
      <c r="V4766" s="12"/>
      <c r="W4766" s="12"/>
      <c r="X4766" s="14"/>
      <c r="AB4766" s="25"/>
      <c r="AC4766" s="12"/>
      <c r="AD4766" s="12"/>
      <c r="AK4766" s="12"/>
      <c r="AL4766" s="30"/>
      <c r="AM4766" s="32"/>
      <c r="AQ4766" s="12"/>
      <c r="AR4766" s="12"/>
      <c r="AS4766" s="12"/>
      <c r="AZ4766" s="49"/>
      <c r="BA4766" s="30"/>
      <c r="BB4766" s="12"/>
      <c r="BF4766" s="12"/>
      <c r="BG4766" s="12"/>
      <c r="BH4766" s="12"/>
      <c r="BO4766" s="7"/>
      <c r="BP4766" s="7"/>
      <c r="BQ4766" s="7"/>
      <c r="BU4766" s="7"/>
      <c r="BV4766" s="7"/>
      <c r="BW4766" s="7"/>
      <c r="CD4766" s="7"/>
      <c r="CE4766" s="7"/>
      <c r="CF4766" s="7"/>
      <c r="CJ4766" s="7"/>
      <c r="CK4766" s="7"/>
      <c r="CL4766" s="7"/>
    </row>
    <row r="4767" spans="1:90">
      <c r="A4767" s="11"/>
      <c r="B4767" s="373"/>
      <c r="C4767" s="373"/>
      <c r="D4767" s="373"/>
      <c r="E4767" s="13"/>
      <c r="F4767" s="11"/>
      <c r="G4767" s="25"/>
      <c r="H4767" s="31"/>
      <c r="I4767" s="30"/>
      <c r="M4767" s="25"/>
      <c r="N4767" s="31"/>
      <c r="O4767" s="30"/>
      <c r="V4767" s="12"/>
      <c r="W4767" s="12"/>
      <c r="X4767" s="14"/>
      <c r="AB4767" s="25"/>
      <c r="AC4767" s="12"/>
      <c r="AD4767" s="12"/>
      <c r="AK4767" s="12"/>
      <c r="AL4767" s="30"/>
      <c r="AM4767" s="32"/>
      <c r="AQ4767" s="12"/>
      <c r="AR4767" s="12"/>
      <c r="AS4767" s="12"/>
      <c r="AZ4767" s="49"/>
      <c r="BA4767" s="30"/>
      <c r="BB4767" s="12"/>
      <c r="BF4767" s="12"/>
      <c r="BG4767" s="12"/>
      <c r="BH4767" s="12"/>
      <c r="BO4767" s="7"/>
      <c r="BP4767" s="7"/>
      <c r="BQ4767" s="7"/>
      <c r="BU4767" s="7"/>
      <c r="BV4767" s="7"/>
      <c r="BW4767" s="7"/>
      <c r="CD4767" s="7"/>
      <c r="CE4767" s="7"/>
      <c r="CF4767" s="7"/>
      <c r="CJ4767" s="7"/>
      <c r="CK4767" s="7"/>
      <c r="CL4767" s="7"/>
    </row>
    <row r="4768" spans="1:90">
      <c r="A4768" s="11"/>
      <c r="B4768" s="373"/>
      <c r="C4768" s="373"/>
      <c r="D4768" s="373"/>
      <c r="E4768" s="13"/>
      <c r="F4768" s="11"/>
      <c r="G4768" s="25"/>
      <c r="H4768" s="31"/>
      <c r="I4768" s="30"/>
      <c r="M4768" s="25"/>
      <c r="N4768" s="31"/>
      <c r="O4768" s="30"/>
      <c r="V4768" s="12"/>
      <c r="W4768" s="12"/>
      <c r="X4768" s="14"/>
      <c r="AB4768" s="25"/>
      <c r="AC4768" s="12"/>
      <c r="AD4768" s="12"/>
      <c r="AK4768" s="12"/>
      <c r="AL4768" s="30"/>
      <c r="AM4768" s="32"/>
      <c r="AQ4768" s="12"/>
      <c r="AR4768" s="12"/>
      <c r="AS4768" s="12"/>
      <c r="AZ4768" s="49"/>
      <c r="BA4768" s="30"/>
      <c r="BB4768" s="12"/>
      <c r="BF4768" s="12"/>
      <c r="BG4768" s="12"/>
      <c r="BH4768" s="12"/>
      <c r="BO4768" s="7"/>
      <c r="BP4768" s="7"/>
      <c r="BQ4768" s="7"/>
      <c r="BU4768" s="7"/>
      <c r="BV4768" s="7"/>
      <c r="BW4768" s="7"/>
      <c r="CD4768" s="7"/>
      <c r="CE4768" s="7"/>
      <c r="CF4768" s="7"/>
      <c r="CJ4768" s="7"/>
      <c r="CK4768" s="7"/>
      <c r="CL4768" s="7"/>
    </row>
    <row r="4769" spans="1:90">
      <c r="A4769" s="11"/>
      <c r="B4769" s="373"/>
      <c r="C4769" s="373"/>
      <c r="D4769" s="373"/>
      <c r="E4769" s="13"/>
      <c r="F4769" s="11"/>
      <c r="G4769" s="25"/>
      <c r="H4769" s="31"/>
      <c r="I4769" s="30"/>
      <c r="M4769" s="25"/>
      <c r="N4769" s="31"/>
      <c r="O4769" s="30"/>
      <c r="V4769" s="12"/>
      <c r="W4769" s="12"/>
      <c r="X4769" s="14"/>
      <c r="AB4769" s="25"/>
      <c r="AC4769" s="12"/>
      <c r="AD4769" s="12"/>
      <c r="AK4769" s="12"/>
      <c r="AL4769" s="30"/>
      <c r="AM4769" s="32"/>
      <c r="AQ4769" s="12"/>
      <c r="AR4769" s="12"/>
      <c r="AS4769" s="12"/>
      <c r="AZ4769" s="49"/>
      <c r="BA4769" s="30"/>
      <c r="BB4769" s="12"/>
      <c r="BF4769" s="12"/>
      <c r="BG4769" s="12"/>
      <c r="BH4769" s="12"/>
      <c r="BO4769" s="7"/>
      <c r="BP4769" s="7"/>
      <c r="BQ4769" s="7"/>
      <c r="BU4769" s="7"/>
      <c r="BV4769" s="7"/>
      <c r="BW4769" s="7"/>
      <c r="CD4769" s="7"/>
      <c r="CE4769" s="7"/>
      <c r="CF4769" s="7"/>
      <c r="CJ4769" s="7"/>
      <c r="CK4769" s="7"/>
      <c r="CL4769" s="7"/>
    </row>
    <row r="4770" spans="1:90">
      <c r="A4770" s="11"/>
      <c r="B4770" s="373"/>
      <c r="C4770" s="373"/>
      <c r="D4770" s="373"/>
      <c r="E4770" s="13"/>
      <c r="F4770" s="11"/>
      <c r="G4770" s="25"/>
      <c r="H4770" s="31"/>
      <c r="I4770" s="30"/>
      <c r="M4770" s="25"/>
      <c r="N4770" s="31"/>
      <c r="O4770" s="30"/>
      <c r="V4770" s="12"/>
      <c r="W4770" s="12"/>
      <c r="X4770" s="14"/>
      <c r="AB4770" s="25"/>
      <c r="AC4770" s="12"/>
      <c r="AD4770" s="12"/>
      <c r="AK4770" s="12"/>
      <c r="AL4770" s="30"/>
      <c r="AM4770" s="32"/>
      <c r="AQ4770" s="12"/>
      <c r="AR4770" s="12"/>
      <c r="AS4770" s="12"/>
      <c r="AZ4770" s="49"/>
      <c r="BA4770" s="30"/>
      <c r="BB4770" s="12"/>
      <c r="BF4770" s="12"/>
      <c r="BG4770" s="12"/>
      <c r="BH4770" s="12"/>
      <c r="BO4770" s="7"/>
      <c r="BP4770" s="7"/>
      <c r="BQ4770" s="7"/>
      <c r="BU4770" s="7"/>
      <c r="BV4770" s="7"/>
      <c r="BW4770" s="7"/>
      <c r="CD4770" s="7"/>
      <c r="CE4770" s="7"/>
      <c r="CF4770" s="7"/>
      <c r="CJ4770" s="7"/>
      <c r="CK4770" s="7"/>
      <c r="CL4770" s="7"/>
    </row>
    <row r="4771" spans="1:90">
      <c r="A4771" s="11"/>
      <c r="B4771" s="373"/>
      <c r="C4771" s="373"/>
      <c r="D4771" s="373"/>
      <c r="E4771" s="13"/>
      <c r="F4771" s="11"/>
      <c r="G4771" s="25"/>
      <c r="H4771" s="31"/>
      <c r="I4771" s="30"/>
      <c r="M4771" s="25"/>
      <c r="N4771" s="31"/>
      <c r="O4771" s="30"/>
      <c r="V4771" s="12"/>
      <c r="W4771" s="12"/>
      <c r="X4771" s="14"/>
      <c r="AB4771" s="25"/>
      <c r="AC4771" s="12"/>
      <c r="AD4771" s="12"/>
      <c r="AK4771" s="12"/>
      <c r="AL4771" s="30"/>
      <c r="AM4771" s="32"/>
      <c r="AQ4771" s="12"/>
      <c r="AR4771" s="12"/>
      <c r="AS4771" s="12"/>
      <c r="AZ4771" s="49"/>
      <c r="BA4771" s="30"/>
      <c r="BB4771" s="12"/>
      <c r="BF4771" s="12"/>
      <c r="BG4771" s="12"/>
      <c r="BH4771" s="12"/>
      <c r="BO4771" s="7"/>
      <c r="BP4771" s="7"/>
      <c r="BQ4771" s="7"/>
      <c r="BU4771" s="7"/>
      <c r="BV4771" s="7"/>
      <c r="BW4771" s="7"/>
      <c r="CD4771" s="7"/>
      <c r="CE4771" s="7"/>
      <c r="CF4771" s="7"/>
      <c r="CJ4771" s="7"/>
      <c r="CK4771" s="7"/>
      <c r="CL4771" s="7"/>
    </row>
    <row r="4772" spans="1:90">
      <c r="A4772" s="11"/>
      <c r="B4772" s="373"/>
      <c r="C4772" s="373"/>
      <c r="D4772" s="373"/>
      <c r="E4772" s="13"/>
      <c r="F4772" s="11"/>
      <c r="G4772" s="25"/>
      <c r="H4772" s="31"/>
      <c r="I4772" s="30"/>
      <c r="M4772" s="25"/>
      <c r="N4772" s="31"/>
      <c r="O4772" s="30"/>
      <c r="V4772" s="12"/>
      <c r="W4772" s="12"/>
      <c r="X4772" s="14"/>
      <c r="AB4772" s="25"/>
      <c r="AC4772" s="12"/>
      <c r="AD4772" s="12"/>
      <c r="AK4772" s="12"/>
      <c r="AL4772" s="30"/>
      <c r="AM4772" s="32"/>
      <c r="AQ4772" s="12"/>
      <c r="AR4772" s="12"/>
      <c r="AS4772" s="12"/>
      <c r="AZ4772" s="49"/>
      <c r="BA4772" s="30"/>
      <c r="BB4772" s="12"/>
      <c r="BF4772" s="12"/>
      <c r="BG4772" s="12"/>
      <c r="BH4772" s="12"/>
      <c r="BO4772" s="7"/>
      <c r="BP4772" s="7"/>
      <c r="BQ4772" s="7"/>
      <c r="BU4772" s="7"/>
      <c r="BV4772" s="7"/>
      <c r="BW4772" s="7"/>
      <c r="CD4772" s="7"/>
      <c r="CE4772" s="7"/>
      <c r="CF4772" s="7"/>
      <c r="CJ4772" s="7"/>
      <c r="CK4772" s="7"/>
      <c r="CL4772" s="7"/>
    </row>
    <row r="4773" spans="1:90">
      <c r="A4773" s="11"/>
      <c r="B4773" s="373"/>
      <c r="C4773" s="373"/>
      <c r="D4773" s="373"/>
      <c r="E4773" s="13"/>
      <c r="F4773" s="11"/>
      <c r="G4773" s="25"/>
      <c r="H4773" s="31"/>
      <c r="I4773" s="30"/>
      <c r="M4773" s="25"/>
      <c r="N4773" s="31"/>
      <c r="O4773" s="30"/>
      <c r="V4773" s="12"/>
      <c r="W4773" s="12"/>
      <c r="X4773" s="14"/>
      <c r="AB4773" s="25"/>
      <c r="AC4773" s="12"/>
      <c r="AD4773" s="12"/>
      <c r="AK4773" s="12"/>
      <c r="AL4773" s="30"/>
      <c r="AM4773" s="32"/>
      <c r="AQ4773" s="12"/>
      <c r="AR4773" s="12"/>
      <c r="AS4773" s="12"/>
      <c r="AZ4773" s="49"/>
      <c r="BA4773" s="30"/>
      <c r="BB4773" s="12"/>
      <c r="BF4773" s="12"/>
      <c r="BG4773" s="12"/>
      <c r="BH4773" s="12"/>
      <c r="BO4773" s="7"/>
      <c r="BP4773" s="7"/>
      <c r="BQ4773" s="7"/>
      <c r="BU4773" s="7"/>
      <c r="BV4773" s="7"/>
      <c r="BW4773" s="7"/>
      <c r="CD4773" s="7"/>
      <c r="CE4773" s="7"/>
      <c r="CF4773" s="7"/>
      <c r="CJ4773" s="7"/>
      <c r="CK4773" s="7"/>
      <c r="CL4773" s="7"/>
    </row>
    <row r="4774" spans="1:90">
      <c r="A4774" s="11"/>
      <c r="B4774" s="373"/>
      <c r="C4774" s="373"/>
      <c r="D4774" s="373"/>
      <c r="E4774" s="13"/>
      <c r="F4774" s="11"/>
      <c r="G4774" s="25"/>
      <c r="H4774" s="31"/>
      <c r="I4774" s="30"/>
      <c r="M4774" s="25"/>
      <c r="N4774" s="31"/>
      <c r="O4774" s="30"/>
      <c r="V4774" s="12"/>
      <c r="W4774" s="12"/>
      <c r="X4774" s="14"/>
      <c r="AB4774" s="25"/>
      <c r="AC4774" s="12"/>
      <c r="AD4774" s="12"/>
      <c r="AK4774" s="12"/>
      <c r="AL4774" s="30"/>
      <c r="AM4774" s="32"/>
      <c r="AQ4774" s="12"/>
      <c r="AR4774" s="12"/>
      <c r="AS4774" s="12"/>
      <c r="AZ4774" s="49"/>
      <c r="BA4774" s="30"/>
      <c r="BB4774" s="12"/>
      <c r="BF4774" s="12"/>
      <c r="BG4774" s="12"/>
      <c r="BH4774" s="12"/>
      <c r="BO4774" s="7"/>
      <c r="BP4774" s="7"/>
      <c r="BQ4774" s="7"/>
      <c r="BU4774" s="7"/>
      <c r="BV4774" s="7"/>
      <c r="BW4774" s="7"/>
      <c r="CD4774" s="7"/>
      <c r="CE4774" s="7"/>
      <c r="CF4774" s="7"/>
      <c r="CJ4774" s="7"/>
      <c r="CK4774" s="7"/>
      <c r="CL4774" s="7"/>
    </row>
    <row r="4775" spans="1:90">
      <c r="A4775" s="11"/>
      <c r="B4775" s="373"/>
      <c r="C4775" s="373"/>
      <c r="D4775" s="373"/>
      <c r="E4775" s="13"/>
      <c r="F4775" s="11"/>
      <c r="G4775" s="25"/>
      <c r="H4775" s="31"/>
      <c r="I4775" s="30"/>
      <c r="M4775" s="25"/>
      <c r="N4775" s="31"/>
      <c r="O4775" s="30"/>
      <c r="V4775" s="12"/>
      <c r="W4775" s="12"/>
      <c r="X4775" s="14"/>
      <c r="AB4775" s="25"/>
      <c r="AC4775" s="12"/>
      <c r="AD4775" s="12"/>
      <c r="AK4775" s="12"/>
      <c r="AL4775" s="30"/>
      <c r="AM4775" s="32"/>
      <c r="AQ4775" s="12"/>
      <c r="AR4775" s="12"/>
      <c r="AS4775" s="12"/>
      <c r="AZ4775" s="49"/>
      <c r="BA4775" s="30"/>
      <c r="BB4775" s="12"/>
      <c r="BF4775" s="12"/>
      <c r="BG4775" s="12"/>
      <c r="BH4775" s="12"/>
      <c r="BO4775" s="7"/>
      <c r="BP4775" s="7"/>
      <c r="BQ4775" s="7"/>
      <c r="BU4775" s="7"/>
      <c r="BV4775" s="7"/>
      <c r="BW4775" s="7"/>
      <c r="CD4775" s="7"/>
      <c r="CE4775" s="7"/>
      <c r="CF4775" s="7"/>
      <c r="CJ4775" s="7"/>
      <c r="CK4775" s="7"/>
      <c r="CL4775" s="7"/>
    </row>
    <row r="4776" spans="1:90">
      <c r="A4776" s="11"/>
      <c r="B4776" s="373"/>
      <c r="C4776" s="373"/>
      <c r="D4776" s="373"/>
      <c r="E4776" s="13"/>
      <c r="F4776" s="11"/>
      <c r="G4776" s="25"/>
      <c r="H4776" s="31"/>
      <c r="I4776" s="30"/>
      <c r="M4776" s="25"/>
      <c r="N4776" s="31"/>
      <c r="O4776" s="30"/>
      <c r="V4776" s="12"/>
      <c r="W4776" s="12"/>
      <c r="X4776" s="14"/>
      <c r="AB4776" s="25"/>
      <c r="AC4776" s="12"/>
      <c r="AD4776" s="12"/>
      <c r="AK4776" s="12"/>
      <c r="AL4776" s="30"/>
      <c r="AM4776" s="32"/>
      <c r="AQ4776" s="12"/>
      <c r="AR4776" s="12"/>
      <c r="AS4776" s="12"/>
      <c r="AZ4776" s="49"/>
      <c r="BA4776" s="30"/>
      <c r="BB4776" s="12"/>
      <c r="BF4776" s="12"/>
      <c r="BG4776" s="12"/>
      <c r="BH4776" s="12"/>
      <c r="BO4776" s="7"/>
      <c r="BP4776" s="7"/>
      <c r="BQ4776" s="7"/>
      <c r="BU4776" s="7"/>
      <c r="BV4776" s="7"/>
      <c r="BW4776" s="7"/>
      <c r="CD4776" s="7"/>
      <c r="CE4776" s="7"/>
      <c r="CF4776" s="7"/>
      <c r="CJ4776" s="7"/>
      <c r="CK4776" s="7"/>
      <c r="CL4776" s="7"/>
    </row>
    <row r="4777" spans="1:90">
      <c r="A4777" s="11"/>
      <c r="B4777" s="373"/>
      <c r="C4777" s="373"/>
      <c r="D4777" s="373"/>
      <c r="E4777" s="13"/>
      <c r="F4777" s="11"/>
      <c r="G4777" s="25"/>
      <c r="H4777" s="31"/>
      <c r="I4777" s="30"/>
      <c r="M4777" s="25"/>
      <c r="N4777" s="31"/>
      <c r="O4777" s="30"/>
      <c r="V4777" s="12"/>
      <c r="W4777" s="12"/>
      <c r="X4777" s="14"/>
      <c r="AB4777" s="25"/>
      <c r="AC4777" s="12"/>
      <c r="AD4777" s="12"/>
      <c r="AK4777" s="12"/>
      <c r="AL4777" s="30"/>
      <c r="AM4777" s="32"/>
      <c r="AQ4777" s="12"/>
      <c r="AR4777" s="12"/>
      <c r="AS4777" s="12"/>
      <c r="AZ4777" s="49"/>
      <c r="BA4777" s="30"/>
      <c r="BB4777" s="12"/>
      <c r="BF4777" s="12"/>
      <c r="BG4777" s="12"/>
      <c r="BH4777" s="12"/>
      <c r="BO4777" s="7"/>
      <c r="BP4777" s="7"/>
      <c r="BQ4777" s="7"/>
      <c r="BU4777" s="7"/>
      <c r="BV4777" s="7"/>
      <c r="BW4777" s="7"/>
      <c r="CD4777" s="7"/>
      <c r="CE4777" s="7"/>
      <c r="CF4777" s="7"/>
      <c r="CJ4777" s="7"/>
      <c r="CK4777" s="7"/>
      <c r="CL4777" s="7"/>
    </row>
    <row r="4778" spans="1:90">
      <c r="A4778" s="11"/>
      <c r="B4778" s="373"/>
      <c r="C4778" s="373"/>
      <c r="D4778" s="373"/>
      <c r="E4778" s="13"/>
      <c r="F4778" s="11"/>
      <c r="G4778" s="25"/>
      <c r="H4778" s="31"/>
      <c r="I4778" s="30"/>
      <c r="M4778" s="25"/>
      <c r="N4778" s="31"/>
      <c r="O4778" s="30"/>
      <c r="V4778" s="12"/>
      <c r="W4778" s="12"/>
      <c r="X4778" s="14"/>
      <c r="AB4778" s="25"/>
      <c r="AC4778" s="12"/>
      <c r="AD4778" s="12"/>
      <c r="AK4778" s="12"/>
      <c r="AL4778" s="30"/>
      <c r="AM4778" s="32"/>
      <c r="AQ4778" s="12"/>
      <c r="AR4778" s="12"/>
      <c r="AS4778" s="12"/>
      <c r="AZ4778" s="49"/>
      <c r="BA4778" s="30"/>
      <c r="BB4778" s="12"/>
      <c r="BF4778" s="12"/>
      <c r="BG4778" s="12"/>
      <c r="BH4778" s="12"/>
      <c r="BO4778" s="7"/>
      <c r="BP4778" s="7"/>
      <c r="BQ4778" s="7"/>
      <c r="BU4778" s="7"/>
      <c r="BV4778" s="7"/>
      <c r="BW4778" s="7"/>
      <c r="CD4778" s="7"/>
      <c r="CE4778" s="7"/>
      <c r="CF4778" s="7"/>
      <c r="CJ4778" s="7"/>
      <c r="CK4778" s="7"/>
      <c r="CL4778" s="7"/>
    </row>
    <row r="4779" spans="1:90">
      <c r="A4779" s="11"/>
      <c r="B4779" s="373"/>
      <c r="C4779" s="373"/>
      <c r="D4779" s="373"/>
      <c r="E4779" s="13"/>
      <c r="F4779" s="11"/>
      <c r="G4779" s="25"/>
      <c r="H4779" s="31"/>
      <c r="I4779" s="30"/>
      <c r="M4779" s="25"/>
      <c r="N4779" s="31"/>
      <c r="O4779" s="30"/>
      <c r="V4779" s="12"/>
      <c r="W4779" s="12"/>
      <c r="X4779" s="14"/>
      <c r="AB4779" s="25"/>
      <c r="AC4779" s="12"/>
      <c r="AD4779" s="12"/>
      <c r="AK4779" s="12"/>
      <c r="AL4779" s="30"/>
      <c r="AM4779" s="32"/>
      <c r="AQ4779" s="12"/>
      <c r="AR4779" s="12"/>
      <c r="AS4779" s="12"/>
      <c r="AZ4779" s="49"/>
      <c r="BA4779" s="30"/>
      <c r="BB4779" s="12"/>
      <c r="BF4779" s="12"/>
      <c r="BG4779" s="12"/>
      <c r="BH4779" s="12"/>
      <c r="BO4779" s="7"/>
      <c r="BP4779" s="7"/>
      <c r="BQ4779" s="7"/>
      <c r="BU4779" s="7"/>
      <c r="BV4779" s="7"/>
      <c r="BW4779" s="7"/>
      <c r="CD4779" s="7"/>
      <c r="CE4779" s="7"/>
      <c r="CF4779" s="7"/>
      <c r="CJ4779" s="7"/>
      <c r="CK4779" s="7"/>
      <c r="CL4779" s="7"/>
    </row>
    <row r="4780" spans="1:90">
      <c r="A4780" s="11"/>
      <c r="B4780" s="373"/>
      <c r="C4780" s="373"/>
      <c r="D4780" s="373"/>
      <c r="E4780" s="13"/>
      <c r="F4780" s="11"/>
      <c r="G4780" s="25"/>
      <c r="H4780" s="31"/>
      <c r="I4780" s="30"/>
      <c r="M4780" s="25"/>
      <c r="N4780" s="31"/>
      <c r="O4780" s="30"/>
      <c r="V4780" s="12"/>
      <c r="W4780" s="12"/>
      <c r="X4780" s="14"/>
      <c r="AB4780" s="25"/>
      <c r="AC4780" s="12"/>
      <c r="AD4780" s="12"/>
      <c r="AK4780" s="12"/>
      <c r="AL4780" s="30"/>
      <c r="AM4780" s="32"/>
      <c r="AQ4780" s="12"/>
      <c r="AR4780" s="12"/>
      <c r="AS4780" s="12"/>
      <c r="AZ4780" s="49"/>
      <c r="BA4780" s="30"/>
      <c r="BB4780" s="12"/>
      <c r="BF4780" s="12"/>
      <c r="BG4780" s="12"/>
      <c r="BH4780" s="12"/>
      <c r="BO4780" s="7"/>
      <c r="BP4780" s="7"/>
      <c r="BQ4780" s="7"/>
      <c r="BU4780" s="7"/>
      <c r="BV4780" s="7"/>
      <c r="BW4780" s="7"/>
      <c r="CD4780" s="7"/>
      <c r="CE4780" s="7"/>
      <c r="CF4780" s="7"/>
      <c r="CJ4780" s="7"/>
      <c r="CK4780" s="7"/>
      <c r="CL4780" s="7"/>
    </row>
    <row r="4781" spans="1:90">
      <c r="A4781" s="11"/>
      <c r="B4781" s="373"/>
      <c r="C4781" s="373"/>
      <c r="D4781" s="373"/>
      <c r="E4781" s="13"/>
      <c r="F4781" s="11"/>
      <c r="G4781" s="25"/>
      <c r="H4781" s="31"/>
      <c r="I4781" s="30"/>
      <c r="M4781" s="25"/>
      <c r="N4781" s="31"/>
      <c r="O4781" s="30"/>
      <c r="V4781" s="12"/>
      <c r="W4781" s="12"/>
      <c r="X4781" s="14"/>
      <c r="AB4781" s="25"/>
      <c r="AC4781" s="12"/>
      <c r="AD4781" s="12"/>
      <c r="AK4781" s="12"/>
      <c r="AL4781" s="30"/>
      <c r="AM4781" s="32"/>
      <c r="AQ4781" s="12"/>
      <c r="AR4781" s="12"/>
      <c r="AS4781" s="12"/>
      <c r="AZ4781" s="49"/>
      <c r="BA4781" s="30"/>
      <c r="BB4781" s="12"/>
      <c r="BF4781" s="12"/>
      <c r="BG4781" s="12"/>
      <c r="BH4781" s="12"/>
      <c r="BO4781" s="7"/>
      <c r="BP4781" s="7"/>
      <c r="BQ4781" s="7"/>
      <c r="BU4781" s="7"/>
      <c r="BV4781" s="7"/>
      <c r="BW4781" s="7"/>
      <c r="CD4781" s="7"/>
      <c r="CE4781" s="7"/>
      <c r="CF4781" s="7"/>
      <c r="CJ4781" s="7"/>
      <c r="CK4781" s="7"/>
      <c r="CL4781" s="7"/>
    </row>
    <row r="4782" spans="1:90">
      <c r="A4782" s="11"/>
      <c r="B4782" s="373"/>
      <c r="C4782" s="373"/>
      <c r="D4782" s="373"/>
      <c r="E4782" s="13"/>
      <c r="F4782" s="11"/>
      <c r="G4782" s="25"/>
      <c r="H4782" s="31"/>
      <c r="I4782" s="30"/>
      <c r="M4782" s="25"/>
      <c r="N4782" s="31"/>
      <c r="O4782" s="30"/>
      <c r="V4782" s="12"/>
      <c r="W4782" s="12"/>
      <c r="X4782" s="14"/>
      <c r="AB4782" s="25"/>
      <c r="AC4782" s="12"/>
      <c r="AD4782" s="12"/>
      <c r="AK4782" s="12"/>
      <c r="AL4782" s="30"/>
      <c r="AM4782" s="32"/>
      <c r="AQ4782" s="12"/>
      <c r="AR4782" s="12"/>
      <c r="AS4782" s="12"/>
      <c r="AZ4782" s="49"/>
      <c r="BA4782" s="30"/>
      <c r="BB4782" s="12"/>
      <c r="BF4782" s="12"/>
      <c r="BG4782" s="12"/>
      <c r="BH4782" s="12"/>
      <c r="BO4782" s="7"/>
      <c r="BP4782" s="7"/>
      <c r="BQ4782" s="7"/>
      <c r="BU4782" s="7"/>
      <c r="BV4782" s="7"/>
      <c r="BW4782" s="7"/>
      <c r="CD4782" s="7"/>
      <c r="CE4782" s="7"/>
      <c r="CF4782" s="7"/>
      <c r="CJ4782" s="7"/>
      <c r="CK4782" s="7"/>
      <c r="CL4782" s="7"/>
    </row>
    <row r="4783" spans="1:90">
      <c r="A4783" s="11"/>
      <c r="B4783" s="373"/>
      <c r="C4783" s="373"/>
      <c r="D4783" s="373"/>
      <c r="E4783" s="13"/>
      <c r="F4783" s="11"/>
      <c r="G4783" s="25"/>
      <c r="H4783" s="31"/>
      <c r="I4783" s="30"/>
      <c r="M4783" s="25"/>
      <c r="N4783" s="31"/>
      <c r="O4783" s="30"/>
      <c r="V4783" s="12"/>
      <c r="W4783" s="12"/>
      <c r="X4783" s="14"/>
      <c r="AB4783" s="25"/>
      <c r="AC4783" s="12"/>
      <c r="AD4783" s="12"/>
      <c r="AK4783" s="12"/>
      <c r="AL4783" s="30"/>
      <c r="AM4783" s="32"/>
      <c r="AQ4783" s="12"/>
      <c r="AR4783" s="12"/>
      <c r="AS4783" s="12"/>
      <c r="AZ4783" s="49"/>
      <c r="BA4783" s="30"/>
      <c r="BB4783" s="12"/>
      <c r="BF4783" s="12"/>
      <c r="BG4783" s="12"/>
      <c r="BH4783" s="12"/>
      <c r="BO4783" s="7"/>
      <c r="BP4783" s="7"/>
      <c r="BQ4783" s="7"/>
      <c r="BU4783" s="7"/>
      <c r="BV4783" s="7"/>
      <c r="BW4783" s="7"/>
      <c r="CD4783" s="7"/>
      <c r="CE4783" s="7"/>
      <c r="CF4783" s="7"/>
      <c r="CJ4783" s="7"/>
      <c r="CK4783" s="7"/>
      <c r="CL4783" s="7"/>
    </row>
    <row r="4784" spans="1:90">
      <c r="A4784" s="11"/>
      <c r="B4784" s="373"/>
      <c r="C4784" s="373"/>
      <c r="D4784" s="373"/>
      <c r="E4784" s="13"/>
      <c r="F4784" s="11"/>
      <c r="G4784" s="25"/>
      <c r="H4784" s="31"/>
      <c r="I4784" s="30"/>
      <c r="M4784" s="25"/>
      <c r="N4784" s="31"/>
      <c r="O4784" s="30"/>
      <c r="V4784" s="12"/>
      <c r="W4784" s="12"/>
      <c r="X4784" s="14"/>
      <c r="AB4784" s="25"/>
      <c r="AC4784" s="12"/>
      <c r="AD4784" s="12"/>
      <c r="AK4784" s="12"/>
      <c r="AL4784" s="30"/>
      <c r="AM4784" s="32"/>
      <c r="AQ4784" s="12"/>
      <c r="AR4784" s="12"/>
      <c r="AS4784" s="12"/>
      <c r="AZ4784" s="49"/>
      <c r="BA4784" s="30"/>
      <c r="BB4784" s="12"/>
      <c r="BF4784" s="12"/>
      <c r="BG4784" s="12"/>
      <c r="BH4784" s="12"/>
      <c r="BO4784" s="7"/>
      <c r="BP4784" s="7"/>
      <c r="BQ4784" s="7"/>
      <c r="BU4784" s="7"/>
      <c r="BV4784" s="7"/>
      <c r="BW4784" s="7"/>
      <c r="CD4784" s="7"/>
      <c r="CE4784" s="7"/>
      <c r="CF4784" s="7"/>
      <c r="CJ4784" s="7"/>
      <c r="CK4784" s="7"/>
      <c r="CL4784" s="7"/>
    </row>
    <row r="4785" spans="1:90">
      <c r="A4785" s="11"/>
      <c r="B4785" s="373"/>
      <c r="C4785" s="373"/>
      <c r="D4785" s="373"/>
      <c r="E4785" s="13"/>
      <c r="F4785" s="11"/>
      <c r="G4785" s="25"/>
      <c r="H4785" s="31"/>
      <c r="I4785" s="30"/>
      <c r="M4785" s="25"/>
      <c r="N4785" s="31"/>
      <c r="O4785" s="30"/>
      <c r="V4785" s="12"/>
      <c r="W4785" s="12"/>
      <c r="X4785" s="14"/>
      <c r="AB4785" s="25"/>
      <c r="AC4785" s="12"/>
      <c r="AD4785" s="12"/>
      <c r="AK4785" s="12"/>
      <c r="AL4785" s="30"/>
      <c r="AM4785" s="32"/>
      <c r="AQ4785" s="12"/>
      <c r="AR4785" s="12"/>
      <c r="AS4785" s="12"/>
      <c r="AZ4785" s="49"/>
      <c r="BA4785" s="30"/>
      <c r="BB4785" s="12"/>
      <c r="BF4785" s="12"/>
      <c r="BG4785" s="12"/>
      <c r="BH4785" s="12"/>
      <c r="BO4785" s="7"/>
      <c r="BP4785" s="7"/>
      <c r="BQ4785" s="7"/>
      <c r="BU4785" s="7"/>
      <c r="BV4785" s="7"/>
      <c r="BW4785" s="7"/>
      <c r="CD4785" s="7"/>
      <c r="CE4785" s="7"/>
      <c r="CF4785" s="7"/>
      <c r="CJ4785" s="7"/>
      <c r="CK4785" s="7"/>
      <c r="CL4785" s="7"/>
    </row>
    <row r="4786" spans="1:90">
      <c r="A4786" s="11"/>
      <c r="B4786" s="373"/>
      <c r="C4786" s="373"/>
      <c r="D4786" s="373"/>
      <c r="E4786" s="13"/>
      <c r="F4786" s="11"/>
      <c r="G4786" s="25"/>
      <c r="H4786" s="31"/>
      <c r="I4786" s="30"/>
      <c r="M4786" s="25"/>
      <c r="N4786" s="31"/>
      <c r="O4786" s="30"/>
      <c r="V4786" s="12"/>
      <c r="W4786" s="12"/>
      <c r="X4786" s="14"/>
      <c r="AB4786" s="25"/>
      <c r="AC4786" s="12"/>
      <c r="AD4786" s="12"/>
      <c r="AK4786" s="12"/>
      <c r="AL4786" s="30"/>
      <c r="AM4786" s="32"/>
      <c r="AQ4786" s="12"/>
      <c r="AR4786" s="12"/>
      <c r="AS4786" s="12"/>
      <c r="AZ4786" s="49"/>
      <c r="BA4786" s="30"/>
      <c r="BB4786" s="12"/>
      <c r="BF4786" s="12"/>
      <c r="BG4786" s="12"/>
      <c r="BH4786" s="12"/>
      <c r="BO4786" s="7"/>
      <c r="BP4786" s="7"/>
      <c r="BQ4786" s="7"/>
      <c r="BU4786" s="7"/>
      <c r="BV4786" s="7"/>
      <c r="BW4786" s="7"/>
      <c r="CD4786" s="7"/>
      <c r="CE4786" s="7"/>
      <c r="CF4786" s="7"/>
      <c r="CJ4786" s="7"/>
      <c r="CK4786" s="7"/>
      <c r="CL4786" s="7"/>
    </row>
    <row r="4787" spans="1:90">
      <c r="A4787" s="11"/>
      <c r="B4787" s="373"/>
      <c r="C4787" s="373"/>
      <c r="D4787" s="373"/>
      <c r="E4787" s="13"/>
      <c r="F4787" s="11"/>
      <c r="G4787" s="25"/>
      <c r="H4787" s="31"/>
      <c r="I4787" s="30"/>
      <c r="M4787" s="25"/>
      <c r="N4787" s="31"/>
      <c r="O4787" s="30"/>
      <c r="V4787" s="12"/>
      <c r="W4787" s="12"/>
      <c r="X4787" s="14"/>
      <c r="AB4787" s="25"/>
      <c r="AC4787" s="12"/>
      <c r="AD4787" s="12"/>
      <c r="AK4787" s="12"/>
      <c r="AL4787" s="30"/>
      <c r="AM4787" s="32"/>
      <c r="AQ4787" s="12"/>
      <c r="AR4787" s="12"/>
      <c r="AS4787" s="12"/>
      <c r="AZ4787" s="49"/>
      <c r="BA4787" s="30"/>
      <c r="BB4787" s="12"/>
      <c r="BF4787" s="12"/>
      <c r="BG4787" s="12"/>
      <c r="BH4787" s="12"/>
      <c r="BO4787" s="7"/>
      <c r="BP4787" s="7"/>
      <c r="BQ4787" s="7"/>
      <c r="BU4787" s="7"/>
      <c r="BV4787" s="7"/>
      <c r="BW4787" s="7"/>
      <c r="CD4787" s="7"/>
      <c r="CE4787" s="7"/>
      <c r="CF4787" s="7"/>
      <c r="CJ4787" s="7"/>
      <c r="CK4787" s="7"/>
      <c r="CL4787" s="7"/>
    </row>
    <row r="4788" spans="1:90">
      <c r="A4788" s="11"/>
      <c r="B4788" s="373"/>
      <c r="C4788" s="373"/>
      <c r="D4788" s="373"/>
      <c r="E4788" s="13"/>
      <c r="F4788" s="11"/>
      <c r="G4788" s="25"/>
      <c r="H4788" s="31"/>
      <c r="I4788" s="30"/>
      <c r="M4788" s="25"/>
      <c r="N4788" s="31"/>
      <c r="O4788" s="30"/>
      <c r="V4788" s="12"/>
      <c r="W4788" s="12"/>
      <c r="X4788" s="14"/>
      <c r="AB4788" s="25"/>
      <c r="AC4788" s="12"/>
      <c r="AD4788" s="12"/>
      <c r="AK4788" s="12"/>
      <c r="AL4788" s="30"/>
      <c r="AM4788" s="32"/>
      <c r="AQ4788" s="12"/>
      <c r="AR4788" s="12"/>
      <c r="AS4788" s="12"/>
      <c r="AZ4788" s="49"/>
      <c r="BA4788" s="30"/>
      <c r="BB4788" s="12"/>
      <c r="BF4788" s="12"/>
      <c r="BG4788" s="12"/>
      <c r="BH4788" s="12"/>
      <c r="BO4788" s="7"/>
      <c r="BP4788" s="7"/>
      <c r="BQ4788" s="7"/>
      <c r="BU4788" s="7"/>
      <c r="BV4788" s="7"/>
      <c r="BW4788" s="7"/>
      <c r="CD4788" s="7"/>
      <c r="CE4788" s="7"/>
      <c r="CF4788" s="7"/>
      <c r="CJ4788" s="7"/>
      <c r="CK4788" s="7"/>
      <c r="CL4788" s="7"/>
    </row>
    <row r="4789" spans="1:90">
      <c r="A4789" s="11"/>
      <c r="B4789" s="373"/>
      <c r="C4789" s="373"/>
      <c r="D4789" s="373"/>
      <c r="E4789" s="13"/>
      <c r="F4789" s="11"/>
      <c r="G4789" s="25"/>
      <c r="H4789" s="31"/>
      <c r="I4789" s="30"/>
      <c r="M4789" s="25"/>
      <c r="N4789" s="31"/>
      <c r="O4789" s="30"/>
      <c r="V4789" s="12"/>
      <c r="W4789" s="12"/>
      <c r="X4789" s="14"/>
      <c r="AB4789" s="25"/>
      <c r="AC4789" s="12"/>
      <c r="AD4789" s="12"/>
      <c r="AK4789" s="12"/>
      <c r="AL4789" s="30"/>
      <c r="AM4789" s="32"/>
      <c r="AQ4789" s="12"/>
      <c r="AR4789" s="12"/>
      <c r="AS4789" s="12"/>
      <c r="AZ4789" s="49"/>
      <c r="BA4789" s="30"/>
      <c r="BB4789" s="12"/>
      <c r="BF4789" s="12"/>
      <c r="BG4789" s="12"/>
      <c r="BH4789" s="12"/>
      <c r="BO4789" s="7"/>
      <c r="BP4789" s="7"/>
      <c r="BQ4789" s="7"/>
      <c r="BU4789" s="7"/>
      <c r="BV4789" s="7"/>
      <c r="BW4789" s="7"/>
      <c r="CD4789" s="7"/>
      <c r="CE4789" s="7"/>
      <c r="CF4789" s="7"/>
      <c r="CJ4789" s="7"/>
      <c r="CK4789" s="7"/>
      <c r="CL4789" s="7"/>
    </row>
    <row r="4790" spans="1:90">
      <c r="A4790" s="11"/>
      <c r="B4790" s="373"/>
      <c r="C4790" s="373"/>
      <c r="D4790" s="373"/>
      <c r="E4790" s="13"/>
      <c r="F4790" s="11"/>
      <c r="G4790" s="25"/>
      <c r="H4790" s="31"/>
      <c r="I4790" s="30"/>
      <c r="M4790" s="25"/>
      <c r="N4790" s="31"/>
      <c r="O4790" s="30"/>
      <c r="V4790" s="12"/>
      <c r="W4790" s="12"/>
      <c r="X4790" s="14"/>
      <c r="AB4790" s="25"/>
      <c r="AC4790" s="12"/>
      <c r="AD4790" s="12"/>
      <c r="AK4790" s="12"/>
      <c r="AL4790" s="30"/>
      <c r="AM4790" s="32"/>
      <c r="AQ4790" s="12"/>
      <c r="AR4790" s="12"/>
      <c r="AS4790" s="12"/>
      <c r="AZ4790" s="49"/>
      <c r="BA4790" s="30"/>
      <c r="BB4790" s="12"/>
      <c r="BF4790" s="12"/>
      <c r="BG4790" s="12"/>
      <c r="BH4790" s="12"/>
      <c r="BO4790" s="7"/>
      <c r="BP4790" s="7"/>
      <c r="BQ4790" s="7"/>
      <c r="BU4790" s="7"/>
      <c r="BV4790" s="7"/>
      <c r="BW4790" s="7"/>
      <c r="CD4790" s="7"/>
      <c r="CE4790" s="7"/>
      <c r="CF4790" s="7"/>
      <c r="CJ4790" s="7"/>
      <c r="CK4790" s="7"/>
      <c r="CL4790" s="7"/>
    </row>
    <row r="4791" spans="1:90">
      <c r="A4791" s="11"/>
      <c r="B4791" s="373"/>
      <c r="C4791" s="373"/>
      <c r="D4791" s="373"/>
      <c r="E4791" s="13"/>
      <c r="F4791" s="11"/>
      <c r="G4791" s="25"/>
      <c r="H4791" s="31"/>
      <c r="I4791" s="30"/>
      <c r="M4791" s="25"/>
      <c r="N4791" s="31"/>
      <c r="O4791" s="30"/>
      <c r="V4791" s="12"/>
      <c r="W4791" s="12"/>
      <c r="X4791" s="14"/>
      <c r="AB4791" s="25"/>
      <c r="AC4791" s="12"/>
      <c r="AD4791" s="12"/>
      <c r="AK4791" s="12"/>
      <c r="AL4791" s="30"/>
      <c r="AM4791" s="32"/>
      <c r="AQ4791" s="12"/>
      <c r="AR4791" s="12"/>
      <c r="AS4791" s="12"/>
      <c r="AZ4791" s="49"/>
      <c r="BA4791" s="30"/>
      <c r="BB4791" s="12"/>
      <c r="BF4791" s="12"/>
      <c r="BG4791" s="12"/>
      <c r="BH4791" s="12"/>
      <c r="BO4791" s="7"/>
      <c r="BP4791" s="7"/>
      <c r="BQ4791" s="7"/>
      <c r="BU4791" s="7"/>
      <c r="BV4791" s="7"/>
      <c r="BW4791" s="7"/>
      <c r="CD4791" s="7"/>
      <c r="CE4791" s="7"/>
      <c r="CF4791" s="7"/>
      <c r="CJ4791" s="7"/>
      <c r="CK4791" s="7"/>
      <c r="CL4791" s="7"/>
    </row>
    <row r="4792" spans="1:90">
      <c r="A4792" s="11"/>
      <c r="B4792" s="373"/>
      <c r="C4792" s="373"/>
      <c r="D4792" s="373"/>
      <c r="E4792" s="13"/>
      <c r="F4792" s="11"/>
      <c r="G4792" s="25"/>
      <c r="H4792" s="31"/>
      <c r="I4792" s="30"/>
      <c r="M4792" s="25"/>
      <c r="N4792" s="31"/>
      <c r="O4792" s="30"/>
      <c r="V4792" s="12"/>
      <c r="W4792" s="12"/>
      <c r="X4792" s="14"/>
      <c r="AB4792" s="25"/>
      <c r="AC4792" s="12"/>
      <c r="AD4792" s="12"/>
      <c r="AK4792" s="12"/>
      <c r="AL4792" s="30"/>
      <c r="AM4792" s="32"/>
      <c r="AQ4792" s="12"/>
      <c r="AR4792" s="12"/>
      <c r="AS4792" s="12"/>
      <c r="AZ4792" s="49"/>
      <c r="BA4792" s="30"/>
      <c r="BB4792" s="12"/>
      <c r="BF4792" s="12"/>
      <c r="BG4792" s="12"/>
      <c r="BH4792" s="12"/>
      <c r="BO4792" s="7"/>
      <c r="BP4792" s="7"/>
      <c r="BQ4792" s="7"/>
      <c r="BU4792" s="7"/>
      <c r="BV4792" s="7"/>
      <c r="BW4792" s="7"/>
      <c r="CD4792" s="7"/>
      <c r="CE4792" s="7"/>
      <c r="CF4792" s="7"/>
      <c r="CJ4792" s="7"/>
      <c r="CK4792" s="7"/>
      <c r="CL4792" s="7"/>
    </row>
    <row r="4793" spans="1:90">
      <c r="A4793" s="11"/>
      <c r="B4793" s="373"/>
      <c r="C4793" s="373"/>
      <c r="D4793" s="373"/>
      <c r="E4793" s="13"/>
      <c r="F4793" s="11"/>
      <c r="G4793" s="25"/>
      <c r="H4793" s="31"/>
      <c r="I4793" s="30"/>
      <c r="M4793" s="25"/>
      <c r="N4793" s="31"/>
      <c r="O4793" s="30"/>
      <c r="V4793" s="12"/>
      <c r="W4793" s="12"/>
      <c r="X4793" s="14"/>
      <c r="AB4793" s="25"/>
      <c r="AC4793" s="12"/>
      <c r="AD4793" s="12"/>
      <c r="AK4793" s="12"/>
      <c r="AL4793" s="30"/>
      <c r="AM4793" s="32"/>
      <c r="AQ4793" s="12"/>
      <c r="AR4793" s="12"/>
      <c r="AS4793" s="12"/>
      <c r="AZ4793" s="49"/>
      <c r="BA4793" s="30"/>
      <c r="BB4793" s="12"/>
      <c r="BF4793" s="12"/>
      <c r="BG4793" s="12"/>
      <c r="BH4793" s="12"/>
      <c r="BO4793" s="7"/>
      <c r="BP4793" s="7"/>
      <c r="BQ4793" s="7"/>
      <c r="BU4793" s="7"/>
      <c r="BV4793" s="7"/>
      <c r="BW4793" s="7"/>
      <c r="CD4793" s="7"/>
      <c r="CE4793" s="7"/>
      <c r="CF4793" s="7"/>
      <c r="CJ4793" s="7"/>
      <c r="CK4793" s="7"/>
      <c r="CL4793" s="7"/>
    </row>
    <row r="4794" spans="1:90">
      <c r="A4794" s="11"/>
      <c r="B4794" s="373"/>
      <c r="C4794" s="373"/>
      <c r="D4794" s="373"/>
      <c r="E4794" s="13"/>
      <c r="F4794" s="11"/>
      <c r="G4794" s="25"/>
      <c r="H4794" s="31"/>
      <c r="I4794" s="30"/>
      <c r="M4794" s="25"/>
      <c r="N4794" s="31"/>
      <c r="O4794" s="30"/>
      <c r="V4794" s="12"/>
      <c r="W4794" s="12"/>
      <c r="X4794" s="14"/>
      <c r="AB4794" s="25"/>
      <c r="AC4794" s="12"/>
      <c r="AD4794" s="12"/>
      <c r="AK4794" s="12"/>
      <c r="AL4794" s="30"/>
      <c r="AM4794" s="32"/>
      <c r="AQ4794" s="12"/>
      <c r="AR4794" s="12"/>
      <c r="AS4794" s="12"/>
      <c r="AZ4794" s="49"/>
      <c r="BA4794" s="30"/>
      <c r="BB4794" s="12"/>
      <c r="BF4794" s="12"/>
      <c r="BG4794" s="12"/>
      <c r="BH4794" s="12"/>
      <c r="BO4794" s="7"/>
      <c r="BP4794" s="7"/>
      <c r="BQ4794" s="7"/>
      <c r="BU4794" s="7"/>
      <c r="BV4794" s="7"/>
      <c r="BW4794" s="7"/>
      <c r="CD4794" s="7"/>
      <c r="CE4794" s="7"/>
      <c r="CF4794" s="7"/>
      <c r="CJ4794" s="7"/>
      <c r="CK4794" s="7"/>
      <c r="CL4794" s="7"/>
    </row>
    <row r="4795" spans="1:90">
      <c r="A4795" s="11"/>
      <c r="B4795" s="373"/>
      <c r="C4795" s="373"/>
      <c r="D4795" s="373"/>
      <c r="E4795" s="13"/>
      <c r="F4795" s="11"/>
      <c r="G4795" s="25"/>
      <c r="H4795" s="31"/>
      <c r="I4795" s="30"/>
      <c r="M4795" s="25"/>
      <c r="N4795" s="31"/>
      <c r="O4795" s="30"/>
      <c r="V4795" s="12"/>
      <c r="W4795" s="12"/>
      <c r="X4795" s="14"/>
      <c r="AB4795" s="25"/>
      <c r="AC4795" s="12"/>
      <c r="AD4795" s="12"/>
      <c r="AK4795" s="12"/>
      <c r="AL4795" s="30"/>
      <c r="AM4795" s="32"/>
      <c r="AQ4795" s="12"/>
      <c r="AR4795" s="12"/>
      <c r="AS4795" s="12"/>
      <c r="AZ4795" s="49"/>
      <c r="BA4795" s="30"/>
      <c r="BB4795" s="12"/>
      <c r="BF4795" s="12"/>
      <c r="BG4795" s="12"/>
      <c r="BH4795" s="12"/>
      <c r="BO4795" s="7"/>
      <c r="BP4795" s="7"/>
      <c r="BQ4795" s="7"/>
      <c r="BU4795" s="7"/>
      <c r="BV4795" s="7"/>
      <c r="BW4795" s="7"/>
      <c r="CD4795" s="7"/>
      <c r="CE4795" s="7"/>
      <c r="CF4795" s="7"/>
      <c r="CJ4795" s="7"/>
      <c r="CK4795" s="7"/>
      <c r="CL4795" s="7"/>
    </row>
    <row r="4796" spans="1:90">
      <c r="A4796" s="11"/>
      <c r="B4796" s="373"/>
      <c r="C4796" s="373"/>
      <c r="D4796" s="373"/>
      <c r="E4796" s="13"/>
      <c r="F4796" s="11"/>
      <c r="G4796" s="25"/>
      <c r="H4796" s="31"/>
      <c r="I4796" s="30"/>
      <c r="M4796" s="25"/>
      <c r="N4796" s="31"/>
      <c r="O4796" s="30"/>
      <c r="V4796" s="12"/>
      <c r="W4796" s="12"/>
      <c r="X4796" s="14"/>
      <c r="AB4796" s="25"/>
      <c r="AC4796" s="12"/>
      <c r="AD4796" s="12"/>
      <c r="AK4796" s="12"/>
      <c r="AL4796" s="30"/>
      <c r="AM4796" s="32"/>
      <c r="AQ4796" s="12"/>
      <c r="AR4796" s="12"/>
      <c r="AS4796" s="12"/>
      <c r="AZ4796" s="49"/>
      <c r="BA4796" s="30"/>
      <c r="BB4796" s="12"/>
      <c r="BF4796" s="12"/>
      <c r="BG4796" s="12"/>
      <c r="BH4796" s="12"/>
      <c r="BO4796" s="7"/>
      <c r="BP4796" s="7"/>
      <c r="BQ4796" s="7"/>
      <c r="BU4796" s="7"/>
      <c r="BV4796" s="7"/>
      <c r="BW4796" s="7"/>
      <c r="CD4796" s="7"/>
      <c r="CE4796" s="7"/>
      <c r="CF4796" s="7"/>
      <c r="CJ4796" s="7"/>
      <c r="CK4796" s="7"/>
      <c r="CL4796" s="7"/>
    </row>
    <row r="4797" spans="1:90">
      <c r="A4797" s="11"/>
      <c r="B4797" s="373"/>
      <c r="C4797" s="373"/>
      <c r="D4797" s="373"/>
      <c r="E4797" s="13"/>
      <c r="F4797" s="11"/>
      <c r="G4797" s="25"/>
      <c r="H4797" s="31"/>
      <c r="I4797" s="30"/>
      <c r="M4797" s="25"/>
      <c r="N4797" s="31"/>
      <c r="O4797" s="30"/>
      <c r="V4797" s="12"/>
      <c r="W4797" s="12"/>
      <c r="X4797" s="14"/>
      <c r="AB4797" s="25"/>
      <c r="AC4797" s="12"/>
      <c r="AD4797" s="12"/>
      <c r="AK4797" s="12"/>
      <c r="AL4797" s="30"/>
      <c r="AM4797" s="32"/>
      <c r="AQ4797" s="12"/>
      <c r="AR4797" s="12"/>
      <c r="AS4797" s="12"/>
      <c r="AZ4797" s="49"/>
      <c r="BA4797" s="30"/>
      <c r="BB4797" s="12"/>
      <c r="BF4797" s="12"/>
      <c r="BG4797" s="12"/>
      <c r="BH4797" s="12"/>
      <c r="BO4797" s="7"/>
      <c r="BP4797" s="7"/>
      <c r="BQ4797" s="7"/>
      <c r="BU4797" s="7"/>
      <c r="BV4797" s="7"/>
      <c r="BW4797" s="7"/>
      <c r="CD4797" s="7"/>
      <c r="CE4797" s="7"/>
      <c r="CF4797" s="7"/>
      <c r="CJ4797" s="7"/>
      <c r="CK4797" s="7"/>
      <c r="CL4797" s="7"/>
    </row>
    <row r="4798" spans="1:90">
      <c r="A4798" s="11"/>
      <c r="B4798" s="373"/>
      <c r="C4798" s="373"/>
      <c r="D4798" s="373"/>
      <c r="E4798" s="13"/>
      <c r="F4798" s="11"/>
      <c r="G4798" s="25"/>
      <c r="H4798" s="31"/>
      <c r="I4798" s="30"/>
      <c r="M4798" s="25"/>
      <c r="N4798" s="31"/>
      <c r="O4798" s="30"/>
      <c r="V4798" s="12"/>
      <c r="W4798" s="12"/>
      <c r="X4798" s="14"/>
      <c r="AB4798" s="25"/>
      <c r="AC4798" s="12"/>
      <c r="AD4798" s="12"/>
      <c r="AK4798" s="12"/>
      <c r="AL4798" s="30"/>
      <c r="AM4798" s="32"/>
      <c r="AQ4798" s="12"/>
      <c r="AR4798" s="12"/>
      <c r="AS4798" s="12"/>
      <c r="AZ4798" s="49"/>
      <c r="BA4798" s="30"/>
      <c r="BB4798" s="12"/>
      <c r="BF4798" s="12"/>
      <c r="BG4798" s="12"/>
      <c r="BH4798" s="12"/>
      <c r="BO4798" s="7"/>
      <c r="BP4798" s="7"/>
      <c r="BQ4798" s="7"/>
      <c r="BU4798" s="7"/>
      <c r="BV4798" s="7"/>
      <c r="BW4798" s="7"/>
      <c r="CD4798" s="7"/>
      <c r="CE4798" s="7"/>
      <c r="CF4798" s="7"/>
      <c r="CJ4798" s="7"/>
      <c r="CK4798" s="7"/>
      <c r="CL4798" s="7"/>
    </row>
    <row r="4799" spans="1:90">
      <c r="A4799" s="11"/>
      <c r="B4799" s="373"/>
      <c r="C4799" s="373"/>
      <c r="D4799" s="373"/>
      <c r="E4799" s="13"/>
      <c r="F4799" s="11"/>
      <c r="G4799" s="25"/>
      <c r="H4799" s="31"/>
      <c r="I4799" s="30"/>
      <c r="M4799" s="25"/>
      <c r="N4799" s="31"/>
      <c r="O4799" s="30"/>
      <c r="V4799" s="12"/>
      <c r="W4799" s="12"/>
      <c r="X4799" s="14"/>
      <c r="AB4799" s="25"/>
      <c r="AC4799" s="12"/>
      <c r="AD4799" s="12"/>
      <c r="AK4799" s="12"/>
      <c r="AL4799" s="30"/>
      <c r="AM4799" s="32"/>
      <c r="AQ4799" s="12"/>
      <c r="AR4799" s="12"/>
      <c r="AS4799" s="12"/>
      <c r="AZ4799" s="49"/>
      <c r="BA4799" s="30"/>
      <c r="BB4799" s="12"/>
      <c r="BF4799" s="12"/>
      <c r="BG4799" s="12"/>
      <c r="BH4799" s="12"/>
      <c r="BO4799" s="7"/>
      <c r="BP4799" s="7"/>
      <c r="BQ4799" s="7"/>
      <c r="BU4799" s="7"/>
      <c r="BV4799" s="7"/>
      <c r="BW4799" s="7"/>
      <c r="CD4799" s="7"/>
      <c r="CE4799" s="7"/>
      <c r="CF4799" s="7"/>
      <c r="CJ4799" s="7"/>
      <c r="CK4799" s="7"/>
      <c r="CL4799" s="7"/>
    </row>
    <row r="4800" spans="1:90">
      <c r="A4800" s="11"/>
      <c r="B4800" s="373"/>
      <c r="C4800" s="373"/>
      <c r="D4800" s="373"/>
      <c r="E4800" s="13"/>
      <c r="F4800" s="11"/>
      <c r="G4800" s="25"/>
      <c r="H4800" s="31"/>
      <c r="I4800" s="30"/>
      <c r="M4800" s="25"/>
      <c r="N4800" s="31"/>
      <c r="O4800" s="30"/>
      <c r="V4800" s="12"/>
      <c r="W4800" s="12"/>
      <c r="X4800" s="14"/>
      <c r="AB4800" s="25"/>
      <c r="AC4800" s="12"/>
      <c r="AD4800" s="12"/>
      <c r="AK4800" s="12"/>
      <c r="AL4800" s="30"/>
      <c r="AM4800" s="32"/>
      <c r="AQ4800" s="12"/>
      <c r="AR4800" s="12"/>
      <c r="AS4800" s="12"/>
      <c r="AZ4800" s="49"/>
      <c r="BA4800" s="30"/>
      <c r="BB4800" s="12"/>
      <c r="BF4800" s="12"/>
      <c r="BG4800" s="12"/>
      <c r="BH4800" s="12"/>
      <c r="BO4800" s="7"/>
      <c r="BP4800" s="7"/>
      <c r="BQ4800" s="7"/>
      <c r="BU4800" s="7"/>
      <c r="BV4800" s="7"/>
      <c r="BW4800" s="7"/>
      <c r="CD4800" s="7"/>
      <c r="CE4800" s="7"/>
      <c r="CF4800" s="7"/>
      <c r="CJ4800" s="7"/>
      <c r="CK4800" s="7"/>
      <c r="CL4800" s="7"/>
    </row>
    <row r="4801" spans="1:90">
      <c r="A4801" s="11"/>
      <c r="B4801" s="373"/>
      <c r="C4801" s="373"/>
      <c r="D4801" s="373"/>
      <c r="E4801" s="13"/>
      <c r="F4801" s="11"/>
      <c r="G4801" s="25"/>
      <c r="H4801" s="31"/>
      <c r="I4801" s="30"/>
      <c r="M4801" s="25"/>
      <c r="N4801" s="31"/>
      <c r="O4801" s="30"/>
      <c r="V4801" s="12"/>
      <c r="W4801" s="12"/>
      <c r="X4801" s="14"/>
      <c r="AB4801" s="25"/>
      <c r="AC4801" s="12"/>
      <c r="AD4801" s="12"/>
      <c r="AK4801" s="12"/>
      <c r="AL4801" s="30"/>
      <c r="AM4801" s="32"/>
      <c r="AQ4801" s="12"/>
      <c r="AR4801" s="12"/>
      <c r="AS4801" s="12"/>
      <c r="AZ4801" s="49"/>
      <c r="BA4801" s="30"/>
      <c r="BB4801" s="12"/>
      <c r="BF4801" s="12"/>
      <c r="BG4801" s="12"/>
      <c r="BH4801" s="12"/>
      <c r="BO4801" s="7"/>
      <c r="BP4801" s="7"/>
      <c r="BQ4801" s="7"/>
      <c r="BU4801" s="7"/>
      <c r="BV4801" s="7"/>
      <c r="BW4801" s="7"/>
      <c r="CD4801" s="7"/>
      <c r="CE4801" s="7"/>
      <c r="CF4801" s="7"/>
      <c r="CJ4801" s="7"/>
      <c r="CK4801" s="7"/>
      <c r="CL4801" s="7"/>
    </row>
    <row r="4802" spans="1:90">
      <c r="A4802" s="11"/>
      <c r="B4802" s="373"/>
      <c r="C4802" s="373"/>
      <c r="D4802" s="373"/>
      <c r="E4802" s="13"/>
      <c r="F4802" s="11"/>
      <c r="G4802" s="25"/>
      <c r="H4802" s="31"/>
      <c r="I4802" s="30"/>
      <c r="M4802" s="25"/>
      <c r="N4802" s="31"/>
      <c r="O4802" s="30"/>
      <c r="V4802" s="12"/>
      <c r="W4802" s="12"/>
      <c r="X4802" s="14"/>
      <c r="AB4802" s="25"/>
      <c r="AC4802" s="12"/>
      <c r="AD4802" s="12"/>
      <c r="AK4802" s="12"/>
      <c r="AL4802" s="30"/>
      <c r="AM4802" s="32"/>
      <c r="AQ4802" s="12"/>
      <c r="AR4802" s="12"/>
      <c r="AS4802" s="12"/>
      <c r="AZ4802" s="49"/>
      <c r="BA4802" s="30"/>
      <c r="BB4802" s="12"/>
      <c r="BF4802" s="12"/>
      <c r="BG4802" s="12"/>
      <c r="BH4802" s="12"/>
      <c r="BO4802" s="7"/>
      <c r="BP4802" s="7"/>
      <c r="BQ4802" s="7"/>
      <c r="BU4802" s="7"/>
      <c r="BV4802" s="7"/>
      <c r="BW4802" s="7"/>
      <c r="CD4802" s="7"/>
      <c r="CE4802" s="7"/>
      <c r="CF4802" s="7"/>
      <c r="CJ4802" s="7"/>
      <c r="CK4802" s="7"/>
      <c r="CL4802" s="7"/>
    </row>
    <row r="4803" spans="1:90">
      <c r="A4803" s="11"/>
      <c r="B4803" s="373"/>
      <c r="C4803" s="373"/>
      <c r="D4803" s="373"/>
      <c r="E4803" s="13"/>
      <c r="F4803" s="11"/>
      <c r="G4803" s="25"/>
      <c r="H4803" s="31"/>
      <c r="I4803" s="30"/>
      <c r="M4803" s="25"/>
      <c r="N4803" s="31"/>
      <c r="O4803" s="30"/>
      <c r="V4803" s="12"/>
      <c r="W4803" s="12"/>
      <c r="X4803" s="14"/>
      <c r="AB4803" s="25"/>
      <c r="AC4803" s="12"/>
      <c r="AD4803" s="12"/>
      <c r="AK4803" s="12"/>
      <c r="AL4803" s="30"/>
      <c r="AM4803" s="32"/>
      <c r="AQ4803" s="12"/>
      <c r="AR4803" s="12"/>
      <c r="AS4803" s="12"/>
      <c r="AZ4803" s="49"/>
      <c r="BA4803" s="30"/>
      <c r="BB4803" s="12"/>
      <c r="BF4803" s="12"/>
      <c r="BG4803" s="12"/>
      <c r="BH4803" s="12"/>
      <c r="BO4803" s="7"/>
      <c r="BP4803" s="7"/>
      <c r="BQ4803" s="7"/>
      <c r="BU4803" s="7"/>
      <c r="BV4803" s="7"/>
      <c r="BW4803" s="7"/>
      <c r="CD4803" s="7"/>
      <c r="CE4803" s="7"/>
      <c r="CF4803" s="7"/>
      <c r="CJ4803" s="7"/>
      <c r="CK4803" s="7"/>
      <c r="CL4803" s="7"/>
    </row>
    <row r="4804" spans="1:90">
      <c r="A4804" s="11"/>
      <c r="B4804" s="373"/>
      <c r="C4804" s="373"/>
      <c r="D4804" s="373"/>
      <c r="E4804" s="13"/>
      <c r="F4804" s="11"/>
      <c r="G4804" s="25"/>
      <c r="H4804" s="31"/>
      <c r="I4804" s="30"/>
      <c r="M4804" s="25"/>
      <c r="N4804" s="31"/>
      <c r="O4804" s="30"/>
      <c r="V4804" s="12"/>
      <c r="W4804" s="12"/>
      <c r="X4804" s="14"/>
      <c r="AB4804" s="25"/>
      <c r="AC4804" s="12"/>
      <c r="AD4804" s="12"/>
      <c r="AK4804" s="12"/>
      <c r="AL4804" s="30"/>
      <c r="AM4804" s="32"/>
      <c r="AQ4804" s="12"/>
      <c r="AR4804" s="12"/>
      <c r="AS4804" s="12"/>
      <c r="AZ4804" s="49"/>
      <c r="BA4804" s="30"/>
      <c r="BB4804" s="12"/>
      <c r="BF4804" s="12"/>
      <c r="BG4804" s="12"/>
      <c r="BH4804" s="12"/>
      <c r="BO4804" s="7"/>
      <c r="BP4804" s="7"/>
      <c r="BQ4804" s="7"/>
      <c r="BU4804" s="7"/>
      <c r="BV4804" s="7"/>
      <c r="BW4804" s="7"/>
      <c r="CD4804" s="7"/>
      <c r="CE4804" s="7"/>
      <c r="CF4804" s="7"/>
      <c r="CJ4804" s="7"/>
      <c r="CK4804" s="7"/>
      <c r="CL4804" s="7"/>
    </row>
    <row r="4805" spans="1:90">
      <c r="A4805" s="11"/>
      <c r="B4805" s="373"/>
      <c r="C4805" s="373"/>
      <c r="D4805" s="373"/>
      <c r="E4805" s="13"/>
      <c r="F4805" s="11"/>
      <c r="G4805" s="25"/>
      <c r="H4805" s="31"/>
      <c r="I4805" s="30"/>
      <c r="M4805" s="25"/>
      <c r="N4805" s="31"/>
      <c r="O4805" s="30"/>
      <c r="V4805" s="12"/>
      <c r="W4805" s="12"/>
      <c r="X4805" s="14"/>
      <c r="AB4805" s="25"/>
      <c r="AC4805" s="12"/>
      <c r="AD4805" s="12"/>
      <c r="AK4805" s="12"/>
      <c r="AL4805" s="30"/>
      <c r="AM4805" s="32"/>
      <c r="AQ4805" s="12"/>
      <c r="AR4805" s="12"/>
      <c r="AS4805" s="12"/>
      <c r="AZ4805" s="49"/>
      <c r="BA4805" s="30"/>
      <c r="BB4805" s="12"/>
      <c r="BF4805" s="12"/>
      <c r="BG4805" s="12"/>
      <c r="BH4805" s="12"/>
      <c r="BO4805" s="7"/>
      <c r="BP4805" s="7"/>
      <c r="BQ4805" s="7"/>
      <c r="BU4805" s="7"/>
      <c r="BV4805" s="7"/>
      <c r="BW4805" s="7"/>
      <c r="CD4805" s="7"/>
      <c r="CE4805" s="7"/>
      <c r="CF4805" s="7"/>
      <c r="CJ4805" s="7"/>
      <c r="CK4805" s="7"/>
      <c r="CL4805" s="7"/>
    </row>
    <row r="4806" spans="1:90">
      <c r="A4806" s="11"/>
      <c r="B4806" s="373"/>
      <c r="C4806" s="373"/>
      <c r="D4806" s="373"/>
      <c r="E4806" s="13"/>
      <c r="F4806" s="11"/>
      <c r="G4806" s="25"/>
      <c r="H4806" s="31"/>
      <c r="I4806" s="30"/>
      <c r="M4806" s="25"/>
      <c r="N4806" s="31"/>
      <c r="O4806" s="30"/>
      <c r="V4806" s="12"/>
      <c r="W4806" s="12"/>
      <c r="X4806" s="14"/>
      <c r="AB4806" s="25"/>
      <c r="AC4806" s="12"/>
      <c r="AD4806" s="12"/>
      <c r="AK4806" s="12"/>
      <c r="AL4806" s="30"/>
      <c r="AM4806" s="32"/>
      <c r="AQ4806" s="12"/>
      <c r="AR4806" s="12"/>
      <c r="AS4806" s="12"/>
      <c r="AZ4806" s="49"/>
      <c r="BA4806" s="30"/>
      <c r="BB4806" s="12"/>
      <c r="BF4806" s="12"/>
      <c r="BG4806" s="12"/>
      <c r="BH4806" s="12"/>
      <c r="BO4806" s="7"/>
      <c r="BP4806" s="7"/>
      <c r="BQ4806" s="7"/>
      <c r="BU4806" s="7"/>
      <c r="BV4806" s="7"/>
      <c r="BW4806" s="7"/>
      <c r="CD4806" s="7"/>
      <c r="CE4806" s="7"/>
      <c r="CF4806" s="7"/>
      <c r="CJ4806" s="7"/>
      <c r="CK4806" s="7"/>
      <c r="CL4806" s="7"/>
    </row>
    <row r="4807" spans="1:90">
      <c r="A4807" s="11"/>
      <c r="B4807" s="373"/>
      <c r="C4807" s="373"/>
      <c r="D4807" s="373"/>
      <c r="E4807" s="13"/>
      <c r="F4807" s="11"/>
      <c r="G4807" s="25"/>
      <c r="H4807" s="31"/>
      <c r="I4807" s="30"/>
      <c r="M4807" s="25"/>
      <c r="N4807" s="31"/>
      <c r="O4807" s="30"/>
      <c r="V4807" s="12"/>
      <c r="W4807" s="12"/>
      <c r="X4807" s="14"/>
      <c r="AB4807" s="25"/>
      <c r="AC4807" s="12"/>
      <c r="AD4807" s="12"/>
      <c r="AK4807" s="12"/>
      <c r="AL4807" s="30"/>
      <c r="AM4807" s="32"/>
      <c r="AQ4807" s="12"/>
      <c r="AR4807" s="12"/>
      <c r="AS4807" s="12"/>
      <c r="AZ4807" s="49"/>
      <c r="BA4807" s="30"/>
      <c r="BB4807" s="12"/>
      <c r="BF4807" s="12"/>
      <c r="BG4807" s="12"/>
      <c r="BH4807" s="12"/>
      <c r="BO4807" s="7"/>
      <c r="BP4807" s="7"/>
      <c r="BQ4807" s="7"/>
      <c r="BU4807" s="7"/>
      <c r="BV4807" s="7"/>
      <c r="BW4807" s="7"/>
      <c r="CD4807" s="7"/>
      <c r="CE4807" s="7"/>
      <c r="CF4807" s="7"/>
      <c r="CJ4807" s="7"/>
      <c r="CK4807" s="7"/>
      <c r="CL4807" s="7"/>
    </row>
    <row r="4808" spans="1:90">
      <c r="A4808" s="11"/>
      <c r="B4808" s="373"/>
      <c r="C4808" s="373"/>
      <c r="D4808" s="373"/>
      <c r="E4808" s="13"/>
      <c r="F4808" s="11"/>
      <c r="G4808" s="25"/>
      <c r="H4808" s="31"/>
      <c r="I4808" s="30"/>
      <c r="M4808" s="25"/>
      <c r="N4808" s="31"/>
      <c r="O4808" s="30"/>
      <c r="V4808" s="12"/>
      <c r="W4808" s="12"/>
      <c r="X4808" s="14"/>
      <c r="AB4808" s="25"/>
      <c r="AC4808" s="12"/>
      <c r="AD4808" s="12"/>
      <c r="AK4808" s="12"/>
      <c r="AL4808" s="30"/>
      <c r="AM4808" s="32"/>
      <c r="AQ4808" s="12"/>
      <c r="AR4808" s="12"/>
      <c r="AS4808" s="12"/>
      <c r="AZ4808" s="49"/>
      <c r="BA4808" s="30"/>
      <c r="BB4808" s="12"/>
      <c r="BF4808" s="12"/>
      <c r="BG4808" s="12"/>
      <c r="BH4808" s="12"/>
      <c r="BO4808" s="7"/>
      <c r="BP4808" s="7"/>
      <c r="BQ4808" s="7"/>
      <c r="BU4808" s="7"/>
      <c r="BV4808" s="7"/>
      <c r="BW4808" s="7"/>
      <c r="CD4808" s="7"/>
      <c r="CE4808" s="7"/>
      <c r="CF4808" s="7"/>
      <c r="CJ4808" s="7"/>
      <c r="CK4808" s="7"/>
      <c r="CL4808" s="7"/>
    </row>
    <row r="4809" spans="1:90">
      <c r="A4809" s="11"/>
      <c r="B4809" s="373"/>
      <c r="C4809" s="373"/>
      <c r="D4809" s="373"/>
      <c r="E4809" s="13"/>
      <c r="F4809" s="11"/>
      <c r="G4809" s="25"/>
      <c r="H4809" s="31"/>
      <c r="I4809" s="30"/>
      <c r="M4809" s="25"/>
      <c r="N4809" s="31"/>
      <c r="O4809" s="30"/>
      <c r="V4809" s="12"/>
      <c r="W4809" s="12"/>
      <c r="X4809" s="14"/>
      <c r="AB4809" s="25"/>
      <c r="AC4809" s="12"/>
      <c r="AD4809" s="12"/>
      <c r="AK4809" s="12"/>
      <c r="AL4809" s="30"/>
      <c r="AM4809" s="32"/>
      <c r="AQ4809" s="12"/>
      <c r="AR4809" s="12"/>
      <c r="AS4809" s="12"/>
      <c r="AZ4809" s="49"/>
      <c r="BA4809" s="30"/>
      <c r="BB4809" s="12"/>
      <c r="BF4809" s="12"/>
      <c r="BG4809" s="12"/>
      <c r="BH4809" s="12"/>
      <c r="BO4809" s="7"/>
      <c r="BP4809" s="7"/>
      <c r="BQ4809" s="7"/>
      <c r="BU4809" s="7"/>
      <c r="BV4809" s="7"/>
      <c r="BW4809" s="7"/>
      <c r="CD4809" s="7"/>
      <c r="CE4809" s="7"/>
      <c r="CF4809" s="7"/>
      <c r="CJ4809" s="7"/>
      <c r="CK4809" s="7"/>
      <c r="CL4809" s="7"/>
    </row>
    <row r="4810" spans="1:90">
      <c r="A4810" s="11"/>
      <c r="B4810" s="373"/>
      <c r="C4810" s="373"/>
      <c r="D4810" s="373"/>
      <c r="E4810" s="13"/>
      <c r="F4810" s="11"/>
      <c r="G4810" s="25"/>
      <c r="H4810" s="31"/>
      <c r="I4810" s="30"/>
      <c r="M4810" s="25"/>
      <c r="N4810" s="31"/>
      <c r="O4810" s="30"/>
      <c r="V4810" s="12"/>
      <c r="W4810" s="12"/>
      <c r="X4810" s="14"/>
      <c r="AB4810" s="25"/>
      <c r="AC4810" s="12"/>
      <c r="AD4810" s="12"/>
      <c r="AK4810" s="12"/>
      <c r="AL4810" s="30"/>
      <c r="AM4810" s="32"/>
      <c r="AQ4810" s="12"/>
      <c r="AR4810" s="12"/>
      <c r="AS4810" s="12"/>
      <c r="AZ4810" s="49"/>
      <c r="BA4810" s="30"/>
      <c r="BB4810" s="12"/>
      <c r="BF4810" s="12"/>
      <c r="BG4810" s="12"/>
      <c r="BH4810" s="12"/>
      <c r="BO4810" s="7"/>
      <c r="BP4810" s="7"/>
      <c r="BQ4810" s="7"/>
      <c r="BU4810" s="7"/>
      <c r="BV4810" s="7"/>
      <c r="BW4810" s="7"/>
      <c r="CD4810" s="7"/>
      <c r="CE4810" s="7"/>
      <c r="CF4810" s="7"/>
      <c r="CJ4810" s="7"/>
      <c r="CK4810" s="7"/>
      <c r="CL4810" s="7"/>
    </row>
    <row r="4811" spans="1:90">
      <c r="A4811" s="11"/>
      <c r="B4811" s="373"/>
      <c r="C4811" s="373"/>
      <c r="D4811" s="373"/>
      <c r="E4811" s="13"/>
      <c r="F4811" s="11"/>
      <c r="G4811" s="25"/>
      <c r="H4811" s="31"/>
      <c r="I4811" s="30"/>
      <c r="M4811" s="25"/>
      <c r="N4811" s="31"/>
      <c r="O4811" s="30"/>
      <c r="V4811" s="12"/>
      <c r="W4811" s="12"/>
      <c r="X4811" s="14"/>
      <c r="AB4811" s="25"/>
      <c r="AC4811" s="12"/>
      <c r="AD4811" s="12"/>
      <c r="AK4811" s="12"/>
      <c r="AL4811" s="30"/>
      <c r="AM4811" s="32"/>
      <c r="AQ4811" s="12"/>
      <c r="AR4811" s="12"/>
      <c r="AS4811" s="12"/>
      <c r="AZ4811" s="49"/>
      <c r="BA4811" s="30"/>
      <c r="BB4811" s="12"/>
      <c r="BF4811" s="12"/>
      <c r="BG4811" s="12"/>
      <c r="BH4811" s="12"/>
      <c r="BO4811" s="7"/>
      <c r="BP4811" s="7"/>
      <c r="BQ4811" s="7"/>
      <c r="BU4811" s="7"/>
      <c r="BV4811" s="7"/>
      <c r="BW4811" s="7"/>
      <c r="CD4811" s="7"/>
      <c r="CE4811" s="7"/>
      <c r="CF4811" s="7"/>
      <c r="CJ4811" s="7"/>
      <c r="CK4811" s="7"/>
      <c r="CL4811" s="7"/>
    </row>
    <row r="4812" spans="1:90">
      <c r="A4812" s="11"/>
      <c r="B4812" s="373"/>
      <c r="C4812" s="373"/>
      <c r="D4812" s="373"/>
      <c r="E4812" s="13"/>
      <c r="F4812" s="11"/>
      <c r="G4812" s="25"/>
      <c r="H4812" s="31"/>
      <c r="I4812" s="30"/>
      <c r="M4812" s="25"/>
      <c r="N4812" s="31"/>
      <c r="O4812" s="30"/>
      <c r="V4812" s="12"/>
      <c r="W4812" s="12"/>
      <c r="X4812" s="14"/>
      <c r="AB4812" s="25"/>
      <c r="AC4812" s="12"/>
      <c r="AD4812" s="12"/>
      <c r="AK4812" s="12"/>
      <c r="AL4812" s="30"/>
      <c r="AM4812" s="32"/>
      <c r="AQ4812" s="12"/>
      <c r="AR4812" s="12"/>
      <c r="AS4812" s="12"/>
      <c r="AZ4812" s="49"/>
      <c r="BA4812" s="30"/>
      <c r="BB4812" s="12"/>
      <c r="BF4812" s="12"/>
      <c r="BG4812" s="12"/>
      <c r="BH4812" s="12"/>
      <c r="BO4812" s="7"/>
      <c r="BP4812" s="7"/>
      <c r="BQ4812" s="7"/>
      <c r="BU4812" s="7"/>
      <c r="BV4812" s="7"/>
      <c r="BW4812" s="7"/>
      <c r="CD4812" s="7"/>
      <c r="CE4812" s="7"/>
      <c r="CF4812" s="7"/>
      <c r="CJ4812" s="7"/>
      <c r="CK4812" s="7"/>
      <c r="CL4812" s="7"/>
    </row>
    <row r="4813" spans="1:90">
      <c r="A4813" s="11"/>
      <c r="B4813" s="373"/>
      <c r="C4813" s="373"/>
      <c r="D4813" s="373"/>
      <c r="E4813" s="13"/>
      <c r="F4813" s="11"/>
      <c r="G4813" s="25"/>
      <c r="H4813" s="31"/>
      <c r="I4813" s="30"/>
      <c r="M4813" s="25"/>
      <c r="N4813" s="31"/>
      <c r="O4813" s="30"/>
      <c r="V4813" s="12"/>
      <c r="W4813" s="12"/>
      <c r="X4813" s="14"/>
      <c r="AB4813" s="25"/>
      <c r="AC4813" s="12"/>
      <c r="AD4813" s="12"/>
      <c r="AK4813" s="12"/>
      <c r="AL4813" s="30"/>
      <c r="AM4813" s="32"/>
      <c r="AQ4813" s="12"/>
      <c r="AR4813" s="12"/>
      <c r="AS4813" s="12"/>
      <c r="AZ4813" s="49"/>
      <c r="BA4813" s="30"/>
      <c r="BB4813" s="12"/>
      <c r="BF4813" s="12"/>
      <c r="BG4813" s="12"/>
      <c r="BH4813" s="12"/>
      <c r="BO4813" s="7"/>
      <c r="BP4813" s="7"/>
      <c r="BQ4813" s="7"/>
      <c r="BU4813" s="7"/>
      <c r="BV4813" s="7"/>
      <c r="BW4813" s="7"/>
      <c r="CD4813" s="7"/>
      <c r="CE4813" s="7"/>
      <c r="CF4813" s="7"/>
      <c r="CJ4813" s="7"/>
      <c r="CK4813" s="7"/>
      <c r="CL4813" s="7"/>
    </row>
    <row r="4814" spans="1:90">
      <c r="A4814" s="11"/>
      <c r="B4814" s="373"/>
      <c r="C4814" s="373"/>
      <c r="D4814" s="373"/>
      <c r="E4814" s="13"/>
      <c r="F4814" s="11"/>
      <c r="G4814" s="25"/>
      <c r="H4814" s="31"/>
      <c r="I4814" s="30"/>
      <c r="M4814" s="25"/>
      <c r="N4814" s="31"/>
      <c r="O4814" s="30"/>
      <c r="V4814" s="12"/>
      <c r="W4814" s="12"/>
      <c r="X4814" s="14"/>
      <c r="AB4814" s="25"/>
      <c r="AC4814" s="12"/>
      <c r="AD4814" s="12"/>
      <c r="AK4814" s="12"/>
      <c r="AL4814" s="30"/>
      <c r="AM4814" s="32"/>
      <c r="AQ4814" s="12"/>
      <c r="AR4814" s="12"/>
      <c r="AS4814" s="12"/>
      <c r="AZ4814" s="49"/>
      <c r="BA4814" s="30"/>
      <c r="BB4814" s="12"/>
      <c r="BF4814" s="12"/>
      <c r="BG4814" s="12"/>
      <c r="BH4814" s="12"/>
      <c r="BO4814" s="7"/>
      <c r="BP4814" s="7"/>
      <c r="BQ4814" s="7"/>
      <c r="BU4814" s="7"/>
      <c r="BV4814" s="7"/>
      <c r="BW4814" s="7"/>
      <c r="CD4814" s="7"/>
      <c r="CE4814" s="7"/>
      <c r="CF4814" s="7"/>
      <c r="CJ4814" s="7"/>
      <c r="CK4814" s="7"/>
      <c r="CL4814" s="7"/>
    </row>
    <row r="4815" spans="1:90">
      <c r="A4815" s="11"/>
      <c r="B4815" s="373"/>
      <c r="C4815" s="373"/>
      <c r="D4815" s="373"/>
      <c r="E4815" s="13"/>
      <c r="F4815" s="11"/>
      <c r="G4815" s="25"/>
      <c r="H4815" s="31"/>
      <c r="I4815" s="30"/>
      <c r="M4815" s="25"/>
      <c r="N4815" s="31"/>
      <c r="O4815" s="30"/>
      <c r="V4815" s="12"/>
      <c r="W4815" s="12"/>
      <c r="X4815" s="14"/>
      <c r="AB4815" s="25"/>
      <c r="AC4815" s="12"/>
      <c r="AD4815" s="12"/>
      <c r="AK4815" s="12"/>
      <c r="AL4815" s="30"/>
      <c r="AM4815" s="32"/>
      <c r="AQ4815" s="12"/>
      <c r="AR4815" s="12"/>
      <c r="AS4815" s="12"/>
      <c r="AZ4815" s="49"/>
      <c r="BA4815" s="30"/>
      <c r="BB4815" s="12"/>
      <c r="BF4815" s="12"/>
      <c r="BG4815" s="12"/>
      <c r="BH4815" s="12"/>
      <c r="BO4815" s="7"/>
      <c r="BP4815" s="7"/>
      <c r="BQ4815" s="7"/>
      <c r="BU4815" s="7"/>
      <c r="BV4815" s="7"/>
      <c r="BW4815" s="7"/>
      <c r="CD4815" s="7"/>
      <c r="CE4815" s="7"/>
      <c r="CF4815" s="7"/>
      <c r="CJ4815" s="7"/>
      <c r="CK4815" s="7"/>
      <c r="CL4815" s="7"/>
    </row>
    <row r="4816" spans="1:90">
      <c r="A4816" s="11"/>
      <c r="B4816" s="373"/>
      <c r="C4816" s="373"/>
      <c r="D4816" s="373"/>
      <c r="E4816" s="13"/>
      <c r="F4816" s="11"/>
      <c r="G4816" s="25"/>
      <c r="H4816" s="31"/>
      <c r="I4816" s="30"/>
      <c r="M4816" s="25"/>
      <c r="N4816" s="31"/>
      <c r="O4816" s="30"/>
      <c r="V4816" s="12"/>
      <c r="W4816" s="12"/>
      <c r="X4816" s="14"/>
      <c r="AB4816" s="25"/>
      <c r="AC4816" s="12"/>
      <c r="AD4816" s="12"/>
      <c r="AK4816" s="12"/>
      <c r="AL4816" s="30"/>
      <c r="AM4816" s="32"/>
      <c r="AQ4816" s="12"/>
      <c r="AR4816" s="12"/>
      <c r="AS4816" s="12"/>
      <c r="AZ4816" s="49"/>
      <c r="BA4816" s="30"/>
      <c r="BB4816" s="12"/>
      <c r="BF4816" s="12"/>
      <c r="BG4816" s="12"/>
      <c r="BH4816" s="12"/>
      <c r="BO4816" s="7"/>
      <c r="BP4816" s="7"/>
      <c r="BQ4816" s="7"/>
      <c r="BU4816" s="7"/>
      <c r="BV4816" s="7"/>
      <c r="BW4816" s="7"/>
      <c r="CD4816" s="7"/>
      <c r="CE4816" s="7"/>
      <c r="CF4816" s="7"/>
      <c r="CJ4816" s="7"/>
      <c r="CK4816" s="7"/>
      <c r="CL4816" s="7"/>
    </row>
    <row r="4817" spans="1:90">
      <c r="A4817" s="11"/>
      <c r="B4817" s="373"/>
      <c r="C4817" s="373"/>
      <c r="D4817" s="373"/>
      <c r="E4817" s="13"/>
      <c r="F4817" s="11"/>
      <c r="G4817" s="25"/>
      <c r="H4817" s="31"/>
      <c r="I4817" s="30"/>
      <c r="M4817" s="25"/>
      <c r="N4817" s="31"/>
      <c r="O4817" s="30"/>
      <c r="V4817" s="12"/>
      <c r="W4817" s="12"/>
      <c r="X4817" s="14"/>
      <c r="AB4817" s="25"/>
      <c r="AC4817" s="12"/>
      <c r="AD4817" s="12"/>
      <c r="AK4817" s="12"/>
      <c r="AL4817" s="30"/>
      <c r="AM4817" s="32"/>
      <c r="AQ4817" s="12"/>
      <c r="AR4817" s="12"/>
      <c r="AS4817" s="12"/>
      <c r="AZ4817" s="49"/>
      <c r="BA4817" s="30"/>
      <c r="BB4817" s="12"/>
      <c r="BF4817" s="12"/>
      <c r="BG4817" s="12"/>
      <c r="BH4817" s="12"/>
      <c r="BO4817" s="7"/>
      <c r="BP4817" s="7"/>
      <c r="BQ4817" s="7"/>
      <c r="BU4817" s="7"/>
      <c r="BV4817" s="7"/>
      <c r="BW4817" s="7"/>
      <c r="CD4817" s="7"/>
      <c r="CE4817" s="7"/>
      <c r="CF4817" s="7"/>
      <c r="CJ4817" s="7"/>
      <c r="CK4817" s="7"/>
      <c r="CL4817" s="7"/>
    </row>
    <row r="4818" spans="1:90">
      <c r="A4818" s="11"/>
      <c r="B4818" s="373"/>
      <c r="C4818" s="373"/>
      <c r="D4818" s="373"/>
      <c r="E4818" s="13"/>
      <c r="F4818" s="11"/>
      <c r="G4818" s="25"/>
      <c r="H4818" s="31"/>
      <c r="I4818" s="30"/>
      <c r="M4818" s="25"/>
      <c r="N4818" s="31"/>
      <c r="O4818" s="30"/>
      <c r="V4818" s="12"/>
      <c r="W4818" s="12"/>
      <c r="X4818" s="14"/>
      <c r="AB4818" s="25"/>
      <c r="AC4818" s="12"/>
      <c r="AD4818" s="12"/>
      <c r="AK4818" s="12"/>
      <c r="AL4818" s="30"/>
      <c r="AM4818" s="32"/>
      <c r="AQ4818" s="12"/>
      <c r="AR4818" s="12"/>
      <c r="AS4818" s="12"/>
      <c r="AZ4818" s="49"/>
      <c r="BA4818" s="30"/>
      <c r="BB4818" s="12"/>
      <c r="BF4818" s="12"/>
      <c r="BG4818" s="12"/>
      <c r="BH4818" s="12"/>
      <c r="BO4818" s="7"/>
      <c r="BP4818" s="7"/>
      <c r="BQ4818" s="7"/>
      <c r="BU4818" s="7"/>
      <c r="BV4818" s="7"/>
      <c r="BW4818" s="7"/>
      <c r="CD4818" s="7"/>
      <c r="CE4818" s="7"/>
      <c r="CF4818" s="7"/>
      <c r="CJ4818" s="7"/>
      <c r="CK4818" s="7"/>
      <c r="CL4818" s="7"/>
    </row>
    <row r="4819" spans="1:90">
      <c r="A4819" s="11"/>
      <c r="B4819" s="373"/>
      <c r="C4819" s="373"/>
      <c r="D4819" s="373"/>
      <c r="E4819" s="13"/>
      <c r="F4819" s="11"/>
      <c r="G4819" s="25"/>
      <c r="H4819" s="31"/>
      <c r="I4819" s="30"/>
      <c r="M4819" s="25"/>
      <c r="N4819" s="31"/>
      <c r="O4819" s="30"/>
      <c r="V4819" s="12"/>
      <c r="W4819" s="12"/>
      <c r="X4819" s="14"/>
      <c r="AB4819" s="25"/>
      <c r="AC4819" s="12"/>
      <c r="AD4819" s="12"/>
      <c r="AK4819" s="12"/>
      <c r="AL4819" s="30"/>
      <c r="AM4819" s="32"/>
      <c r="AQ4819" s="12"/>
      <c r="AR4819" s="12"/>
      <c r="AS4819" s="12"/>
      <c r="AZ4819" s="49"/>
      <c r="BA4819" s="30"/>
      <c r="BB4819" s="12"/>
      <c r="BF4819" s="12"/>
      <c r="BG4819" s="12"/>
      <c r="BH4819" s="12"/>
      <c r="BO4819" s="7"/>
      <c r="BP4819" s="7"/>
      <c r="BQ4819" s="7"/>
      <c r="BU4819" s="7"/>
      <c r="BV4819" s="7"/>
      <c r="BW4819" s="7"/>
      <c r="CD4819" s="7"/>
      <c r="CE4819" s="7"/>
      <c r="CF4819" s="7"/>
      <c r="CJ4819" s="7"/>
      <c r="CK4819" s="7"/>
      <c r="CL4819" s="7"/>
    </row>
    <row r="4820" spans="1:90">
      <c r="A4820" s="11"/>
      <c r="B4820" s="373"/>
      <c r="C4820" s="373"/>
      <c r="D4820" s="373"/>
      <c r="E4820" s="13"/>
      <c r="F4820" s="11"/>
      <c r="G4820" s="25"/>
      <c r="H4820" s="31"/>
      <c r="I4820" s="30"/>
      <c r="M4820" s="25"/>
      <c r="N4820" s="31"/>
      <c r="O4820" s="30"/>
      <c r="V4820" s="12"/>
      <c r="W4820" s="12"/>
      <c r="X4820" s="14"/>
      <c r="AB4820" s="25"/>
      <c r="AC4820" s="12"/>
      <c r="AD4820" s="12"/>
      <c r="AK4820" s="12"/>
      <c r="AL4820" s="30"/>
      <c r="AM4820" s="32"/>
      <c r="AQ4820" s="12"/>
      <c r="AR4820" s="12"/>
      <c r="AS4820" s="12"/>
      <c r="AZ4820" s="49"/>
      <c r="BA4820" s="30"/>
      <c r="BB4820" s="12"/>
      <c r="BF4820" s="12"/>
      <c r="BG4820" s="12"/>
      <c r="BH4820" s="12"/>
      <c r="BO4820" s="7"/>
      <c r="BP4820" s="7"/>
      <c r="BQ4820" s="7"/>
      <c r="BU4820" s="7"/>
      <c r="BV4820" s="7"/>
      <c r="BW4820" s="7"/>
      <c r="CD4820" s="7"/>
      <c r="CE4820" s="7"/>
      <c r="CF4820" s="7"/>
      <c r="CJ4820" s="7"/>
      <c r="CK4820" s="7"/>
      <c r="CL4820" s="7"/>
    </row>
    <row r="4821" spans="1:90">
      <c r="A4821" s="11"/>
      <c r="B4821" s="373"/>
      <c r="C4821" s="373"/>
      <c r="D4821" s="373"/>
      <c r="E4821" s="13"/>
      <c r="F4821" s="11"/>
      <c r="G4821" s="25"/>
      <c r="H4821" s="31"/>
      <c r="I4821" s="30"/>
      <c r="M4821" s="25"/>
      <c r="N4821" s="31"/>
      <c r="O4821" s="30"/>
      <c r="V4821" s="12"/>
      <c r="W4821" s="12"/>
      <c r="X4821" s="14"/>
      <c r="AB4821" s="25"/>
      <c r="AC4821" s="12"/>
      <c r="AD4821" s="12"/>
      <c r="AK4821" s="12"/>
      <c r="AL4821" s="30"/>
      <c r="AM4821" s="32"/>
      <c r="AQ4821" s="12"/>
      <c r="AR4821" s="12"/>
      <c r="AS4821" s="12"/>
      <c r="AZ4821" s="49"/>
      <c r="BA4821" s="30"/>
      <c r="BB4821" s="12"/>
      <c r="BF4821" s="12"/>
      <c r="BG4821" s="12"/>
      <c r="BH4821" s="12"/>
      <c r="BO4821" s="7"/>
      <c r="BP4821" s="7"/>
      <c r="BQ4821" s="7"/>
      <c r="BU4821" s="7"/>
      <c r="BV4821" s="7"/>
      <c r="BW4821" s="7"/>
      <c r="CD4821" s="7"/>
      <c r="CE4821" s="7"/>
      <c r="CF4821" s="7"/>
      <c r="CJ4821" s="7"/>
      <c r="CK4821" s="7"/>
      <c r="CL4821" s="7"/>
    </row>
    <row r="4822" spans="1:90">
      <c r="A4822" s="11"/>
      <c r="B4822" s="373"/>
      <c r="C4822" s="373"/>
      <c r="D4822" s="373"/>
      <c r="E4822" s="13"/>
      <c r="F4822" s="11"/>
      <c r="G4822" s="25"/>
      <c r="H4822" s="31"/>
      <c r="I4822" s="30"/>
      <c r="M4822" s="25"/>
      <c r="N4822" s="31"/>
      <c r="O4822" s="30"/>
      <c r="V4822" s="12"/>
      <c r="W4822" s="12"/>
      <c r="X4822" s="14"/>
      <c r="AB4822" s="25"/>
      <c r="AC4822" s="12"/>
      <c r="AD4822" s="12"/>
      <c r="AK4822" s="12"/>
      <c r="AL4822" s="30"/>
      <c r="AM4822" s="32"/>
      <c r="AQ4822" s="12"/>
      <c r="AR4822" s="12"/>
      <c r="AS4822" s="12"/>
      <c r="AZ4822" s="49"/>
      <c r="BA4822" s="30"/>
      <c r="BB4822" s="12"/>
      <c r="BF4822" s="12"/>
      <c r="BG4822" s="12"/>
      <c r="BH4822" s="12"/>
      <c r="BO4822" s="7"/>
      <c r="BP4822" s="7"/>
      <c r="BQ4822" s="7"/>
      <c r="BU4822" s="7"/>
      <c r="BV4822" s="7"/>
      <c r="BW4822" s="7"/>
      <c r="CD4822" s="7"/>
      <c r="CE4822" s="7"/>
      <c r="CF4822" s="7"/>
      <c r="CJ4822" s="7"/>
      <c r="CK4822" s="7"/>
      <c r="CL4822" s="7"/>
    </row>
    <row r="4823" spans="1:90">
      <c r="A4823" s="11"/>
      <c r="B4823" s="373"/>
      <c r="C4823" s="373"/>
      <c r="D4823" s="373"/>
      <c r="E4823" s="13"/>
      <c r="F4823" s="11"/>
      <c r="G4823" s="25"/>
      <c r="H4823" s="31"/>
      <c r="I4823" s="30"/>
      <c r="M4823" s="25"/>
      <c r="N4823" s="31"/>
      <c r="O4823" s="30"/>
      <c r="V4823" s="12"/>
      <c r="W4823" s="12"/>
      <c r="X4823" s="14"/>
      <c r="AB4823" s="25"/>
      <c r="AC4823" s="12"/>
      <c r="AD4823" s="12"/>
      <c r="AK4823" s="12"/>
      <c r="AL4823" s="30"/>
      <c r="AM4823" s="32"/>
      <c r="AQ4823" s="12"/>
      <c r="AR4823" s="12"/>
      <c r="AS4823" s="12"/>
      <c r="AZ4823" s="49"/>
      <c r="BA4823" s="30"/>
      <c r="BB4823" s="12"/>
      <c r="BF4823" s="12"/>
      <c r="BG4823" s="12"/>
      <c r="BH4823" s="12"/>
      <c r="BO4823" s="7"/>
      <c r="BP4823" s="7"/>
      <c r="BQ4823" s="7"/>
      <c r="BU4823" s="7"/>
      <c r="BV4823" s="7"/>
      <c r="BW4823" s="7"/>
      <c r="CD4823" s="7"/>
      <c r="CE4823" s="7"/>
      <c r="CF4823" s="7"/>
      <c r="CJ4823" s="7"/>
      <c r="CK4823" s="7"/>
      <c r="CL4823" s="7"/>
    </row>
    <row r="4824" spans="1:90">
      <c r="A4824" s="11"/>
      <c r="B4824" s="373"/>
      <c r="C4824" s="373"/>
      <c r="D4824" s="373"/>
      <c r="E4824" s="13"/>
      <c r="F4824" s="11"/>
      <c r="G4824" s="25"/>
      <c r="H4824" s="31"/>
      <c r="I4824" s="30"/>
      <c r="M4824" s="25"/>
      <c r="N4824" s="31"/>
      <c r="O4824" s="30"/>
      <c r="V4824" s="12"/>
      <c r="W4824" s="12"/>
      <c r="X4824" s="14"/>
      <c r="AB4824" s="25"/>
      <c r="AC4824" s="12"/>
      <c r="AD4824" s="12"/>
      <c r="AK4824" s="12"/>
      <c r="AL4824" s="30"/>
      <c r="AM4824" s="32"/>
      <c r="AQ4824" s="12"/>
      <c r="AR4824" s="12"/>
      <c r="AS4824" s="12"/>
      <c r="AZ4824" s="49"/>
      <c r="BA4824" s="30"/>
      <c r="BB4824" s="12"/>
      <c r="BF4824" s="12"/>
      <c r="BG4824" s="12"/>
      <c r="BH4824" s="12"/>
      <c r="BO4824" s="7"/>
      <c r="BP4824" s="7"/>
      <c r="BQ4824" s="7"/>
      <c r="BU4824" s="7"/>
      <c r="BV4824" s="7"/>
      <c r="BW4824" s="7"/>
      <c r="CD4824" s="7"/>
      <c r="CE4824" s="7"/>
      <c r="CF4824" s="7"/>
      <c r="CJ4824" s="7"/>
      <c r="CK4824" s="7"/>
      <c r="CL4824" s="7"/>
    </row>
    <row r="4825" spans="1:90">
      <c r="A4825" s="11"/>
      <c r="B4825" s="373"/>
      <c r="C4825" s="373"/>
      <c r="D4825" s="373"/>
      <c r="E4825" s="13"/>
      <c r="F4825" s="11"/>
      <c r="G4825" s="25"/>
      <c r="H4825" s="31"/>
      <c r="I4825" s="30"/>
      <c r="M4825" s="25"/>
      <c r="N4825" s="31"/>
      <c r="O4825" s="30"/>
      <c r="V4825" s="12"/>
      <c r="W4825" s="12"/>
      <c r="X4825" s="14"/>
      <c r="AB4825" s="25"/>
      <c r="AC4825" s="12"/>
      <c r="AD4825" s="12"/>
      <c r="AK4825" s="12"/>
      <c r="AL4825" s="30"/>
      <c r="AM4825" s="32"/>
      <c r="AQ4825" s="12"/>
      <c r="AR4825" s="12"/>
      <c r="AS4825" s="12"/>
      <c r="AZ4825" s="49"/>
      <c r="BA4825" s="30"/>
      <c r="BB4825" s="12"/>
      <c r="BF4825" s="12"/>
      <c r="BG4825" s="12"/>
      <c r="BH4825" s="12"/>
      <c r="BO4825" s="7"/>
      <c r="BP4825" s="7"/>
      <c r="BQ4825" s="7"/>
      <c r="BU4825" s="7"/>
      <c r="BV4825" s="7"/>
      <c r="BW4825" s="7"/>
      <c r="CD4825" s="7"/>
      <c r="CE4825" s="7"/>
      <c r="CF4825" s="7"/>
      <c r="CJ4825" s="7"/>
      <c r="CK4825" s="7"/>
      <c r="CL4825" s="7"/>
    </row>
    <row r="4826" spans="1:90">
      <c r="A4826" s="11"/>
      <c r="B4826" s="373"/>
      <c r="C4826" s="373"/>
      <c r="D4826" s="373"/>
      <c r="E4826" s="13"/>
      <c r="F4826" s="11"/>
      <c r="G4826" s="25"/>
      <c r="H4826" s="31"/>
      <c r="I4826" s="30"/>
      <c r="M4826" s="25"/>
      <c r="N4826" s="31"/>
      <c r="O4826" s="30"/>
      <c r="V4826" s="12"/>
      <c r="W4826" s="12"/>
      <c r="X4826" s="14"/>
      <c r="AB4826" s="25"/>
      <c r="AC4826" s="12"/>
      <c r="AD4826" s="12"/>
      <c r="AK4826" s="12"/>
      <c r="AL4826" s="30"/>
      <c r="AM4826" s="32"/>
      <c r="AQ4826" s="12"/>
      <c r="AR4826" s="12"/>
      <c r="AS4826" s="12"/>
      <c r="AZ4826" s="49"/>
      <c r="BA4826" s="30"/>
      <c r="BB4826" s="12"/>
      <c r="BF4826" s="12"/>
      <c r="BG4826" s="12"/>
      <c r="BH4826" s="12"/>
      <c r="BO4826" s="7"/>
      <c r="BP4826" s="7"/>
      <c r="BQ4826" s="7"/>
      <c r="BU4826" s="7"/>
      <c r="BV4826" s="7"/>
      <c r="BW4826" s="7"/>
      <c r="CD4826" s="7"/>
      <c r="CE4826" s="7"/>
      <c r="CF4826" s="7"/>
      <c r="CJ4826" s="7"/>
      <c r="CK4826" s="7"/>
      <c r="CL4826" s="7"/>
    </row>
    <row r="4827" spans="1:90">
      <c r="A4827" s="11"/>
      <c r="B4827" s="373"/>
      <c r="C4827" s="373"/>
      <c r="D4827" s="373"/>
      <c r="E4827" s="13"/>
      <c r="F4827" s="11"/>
      <c r="G4827" s="25"/>
      <c r="H4827" s="31"/>
      <c r="I4827" s="30"/>
      <c r="M4827" s="25"/>
      <c r="N4827" s="31"/>
      <c r="O4827" s="30"/>
      <c r="V4827" s="12"/>
      <c r="W4827" s="12"/>
      <c r="X4827" s="14"/>
      <c r="AB4827" s="25"/>
      <c r="AC4827" s="12"/>
      <c r="AD4827" s="12"/>
      <c r="AK4827" s="12"/>
      <c r="AL4827" s="30"/>
      <c r="AM4827" s="32"/>
      <c r="AQ4827" s="12"/>
      <c r="AR4827" s="12"/>
      <c r="AS4827" s="12"/>
      <c r="AZ4827" s="49"/>
      <c r="BA4827" s="30"/>
      <c r="BB4827" s="12"/>
      <c r="BF4827" s="12"/>
      <c r="BG4827" s="12"/>
      <c r="BH4827" s="12"/>
      <c r="BO4827" s="7"/>
      <c r="BP4827" s="7"/>
      <c r="BQ4827" s="7"/>
      <c r="BU4827" s="7"/>
      <c r="BV4827" s="7"/>
      <c r="BW4827" s="7"/>
      <c r="CD4827" s="7"/>
      <c r="CE4827" s="7"/>
      <c r="CF4827" s="7"/>
      <c r="CJ4827" s="7"/>
      <c r="CK4827" s="7"/>
      <c r="CL4827" s="7"/>
    </row>
    <row r="4828" spans="1:90">
      <c r="A4828" s="11"/>
      <c r="B4828" s="373"/>
      <c r="C4828" s="373"/>
      <c r="D4828" s="373"/>
      <c r="E4828" s="13"/>
      <c r="F4828" s="11"/>
      <c r="G4828" s="25"/>
      <c r="H4828" s="31"/>
      <c r="I4828" s="30"/>
      <c r="M4828" s="25"/>
      <c r="N4828" s="31"/>
      <c r="O4828" s="30"/>
      <c r="V4828" s="12"/>
      <c r="W4828" s="12"/>
      <c r="X4828" s="14"/>
      <c r="AB4828" s="25"/>
      <c r="AC4828" s="12"/>
      <c r="AD4828" s="12"/>
      <c r="AK4828" s="12"/>
      <c r="AL4828" s="30"/>
      <c r="AM4828" s="32"/>
      <c r="AQ4828" s="12"/>
      <c r="AR4828" s="12"/>
      <c r="AS4828" s="12"/>
      <c r="AZ4828" s="49"/>
      <c r="BA4828" s="30"/>
      <c r="BB4828" s="12"/>
      <c r="BF4828" s="12"/>
      <c r="BG4828" s="12"/>
      <c r="BH4828" s="12"/>
      <c r="BO4828" s="7"/>
      <c r="BP4828" s="7"/>
      <c r="BQ4828" s="7"/>
      <c r="BU4828" s="7"/>
      <c r="BV4828" s="7"/>
      <c r="BW4828" s="7"/>
      <c r="CD4828" s="7"/>
      <c r="CE4828" s="7"/>
      <c r="CF4828" s="7"/>
      <c r="CJ4828" s="7"/>
      <c r="CK4828" s="7"/>
      <c r="CL4828" s="7"/>
    </row>
    <row r="4829" spans="1:90">
      <c r="A4829" s="11"/>
      <c r="B4829" s="373"/>
      <c r="C4829" s="373"/>
      <c r="D4829" s="373"/>
      <c r="E4829" s="13"/>
      <c r="F4829" s="11"/>
      <c r="G4829" s="25"/>
      <c r="H4829" s="31"/>
      <c r="I4829" s="30"/>
      <c r="M4829" s="25"/>
      <c r="N4829" s="31"/>
      <c r="O4829" s="30"/>
      <c r="V4829" s="12"/>
      <c r="W4829" s="12"/>
      <c r="X4829" s="14"/>
      <c r="AB4829" s="25"/>
      <c r="AC4829" s="12"/>
      <c r="AD4829" s="12"/>
      <c r="AK4829" s="12"/>
      <c r="AL4829" s="30"/>
      <c r="AM4829" s="32"/>
      <c r="AQ4829" s="12"/>
      <c r="AR4829" s="12"/>
      <c r="AS4829" s="12"/>
      <c r="AZ4829" s="49"/>
      <c r="BA4829" s="30"/>
      <c r="BB4829" s="12"/>
      <c r="BF4829" s="12"/>
      <c r="BG4829" s="12"/>
      <c r="BH4829" s="12"/>
      <c r="BO4829" s="7"/>
      <c r="BP4829" s="7"/>
      <c r="BQ4829" s="7"/>
      <c r="BU4829" s="7"/>
      <c r="BV4829" s="7"/>
      <c r="BW4829" s="7"/>
      <c r="CD4829" s="7"/>
      <c r="CE4829" s="7"/>
      <c r="CF4829" s="7"/>
      <c r="CJ4829" s="7"/>
      <c r="CK4829" s="7"/>
      <c r="CL4829" s="7"/>
    </row>
    <row r="4830" spans="1:90">
      <c r="A4830" s="11"/>
      <c r="B4830" s="373"/>
      <c r="C4830" s="373"/>
      <c r="D4830" s="373"/>
      <c r="E4830" s="13"/>
      <c r="F4830" s="11"/>
      <c r="G4830" s="25"/>
      <c r="H4830" s="31"/>
      <c r="I4830" s="30"/>
      <c r="M4830" s="25"/>
      <c r="N4830" s="31"/>
      <c r="O4830" s="30"/>
      <c r="V4830" s="12"/>
      <c r="W4830" s="12"/>
      <c r="X4830" s="14"/>
      <c r="AB4830" s="25"/>
      <c r="AC4830" s="12"/>
      <c r="AD4830" s="12"/>
      <c r="AK4830" s="12"/>
      <c r="AL4830" s="30"/>
      <c r="AM4830" s="32"/>
      <c r="AQ4830" s="12"/>
      <c r="AR4830" s="12"/>
      <c r="AS4830" s="12"/>
      <c r="AZ4830" s="49"/>
      <c r="BA4830" s="30"/>
      <c r="BB4830" s="12"/>
      <c r="BF4830" s="12"/>
      <c r="BG4830" s="12"/>
      <c r="BH4830" s="12"/>
      <c r="BO4830" s="7"/>
      <c r="BP4830" s="7"/>
      <c r="BQ4830" s="7"/>
      <c r="BU4830" s="7"/>
      <c r="BV4830" s="7"/>
      <c r="BW4830" s="7"/>
      <c r="CD4830" s="7"/>
      <c r="CE4830" s="7"/>
      <c r="CF4830" s="7"/>
      <c r="CJ4830" s="7"/>
      <c r="CK4830" s="7"/>
      <c r="CL4830" s="7"/>
    </row>
    <row r="4831" spans="1:90">
      <c r="A4831" s="11"/>
      <c r="B4831" s="373"/>
      <c r="C4831" s="373"/>
      <c r="D4831" s="373"/>
      <c r="E4831" s="13"/>
      <c r="F4831" s="11"/>
      <c r="G4831" s="25"/>
      <c r="H4831" s="31"/>
      <c r="I4831" s="30"/>
      <c r="M4831" s="25"/>
      <c r="N4831" s="31"/>
      <c r="O4831" s="30"/>
      <c r="V4831" s="12"/>
      <c r="W4831" s="12"/>
      <c r="X4831" s="14"/>
      <c r="AB4831" s="25"/>
      <c r="AC4831" s="12"/>
      <c r="AD4831" s="12"/>
      <c r="AK4831" s="12"/>
      <c r="AL4831" s="30"/>
      <c r="AM4831" s="32"/>
      <c r="AQ4831" s="12"/>
      <c r="AR4831" s="12"/>
      <c r="AS4831" s="12"/>
      <c r="AZ4831" s="49"/>
      <c r="BA4831" s="30"/>
      <c r="BB4831" s="12"/>
      <c r="BF4831" s="12"/>
      <c r="BG4831" s="12"/>
      <c r="BH4831" s="12"/>
      <c r="BO4831" s="7"/>
      <c r="BP4831" s="7"/>
      <c r="BQ4831" s="7"/>
      <c r="BU4831" s="7"/>
      <c r="BV4831" s="7"/>
      <c r="BW4831" s="7"/>
      <c r="CD4831" s="7"/>
      <c r="CE4831" s="7"/>
      <c r="CF4831" s="7"/>
      <c r="CJ4831" s="7"/>
      <c r="CK4831" s="7"/>
      <c r="CL4831" s="7"/>
    </row>
    <row r="4832" spans="1:90">
      <c r="A4832" s="11"/>
      <c r="B4832" s="373"/>
      <c r="C4832" s="373"/>
      <c r="D4832" s="373"/>
      <c r="E4832" s="13"/>
      <c r="F4832" s="11"/>
      <c r="G4832" s="25"/>
      <c r="H4832" s="31"/>
      <c r="I4832" s="30"/>
      <c r="M4832" s="25"/>
      <c r="N4832" s="31"/>
      <c r="O4832" s="30"/>
      <c r="V4832" s="12"/>
      <c r="W4832" s="12"/>
      <c r="X4832" s="14"/>
      <c r="AB4832" s="25"/>
      <c r="AC4832" s="12"/>
      <c r="AD4832" s="12"/>
      <c r="AK4832" s="12"/>
      <c r="AL4832" s="30"/>
      <c r="AM4832" s="32"/>
      <c r="AQ4832" s="12"/>
      <c r="AR4832" s="12"/>
      <c r="AS4832" s="12"/>
      <c r="AZ4832" s="49"/>
      <c r="BA4832" s="30"/>
      <c r="BB4832" s="12"/>
      <c r="BF4832" s="12"/>
      <c r="BG4832" s="12"/>
      <c r="BH4832" s="12"/>
      <c r="BO4832" s="7"/>
      <c r="BP4832" s="7"/>
      <c r="BQ4832" s="7"/>
      <c r="BU4832" s="7"/>
      <c r="BV4832" s="7"/>
      <c r="BW4832" s="7"/>
      <c r="CD4832" s="7"/>
      <c r="CE4832" s="7"/>
      <c r="CF4832" s="7"/>
      <c r="CJ4832" s="7"/>
      <c r="CK4832" s="7"/>
      <c r="CL4832" s="7"/>
    </row>
    <row r="4833" spans="1:90">
      <c r="A4833" s="11"/>
      <c r="B4833" s="373"/>
      <c r="C4833" s="373"/>
      <c r="D4833" s="373"/>
      <c r="E4833" s="13"/>
      <c r="F4833" s="11"/>
      <c r="G4833" s="25"/>
      <c r="H4833" s="31"/>
      <c r="I4833" s="30"/>
      <c r="M4833" s="25"/>
      <c r="N4833" s="31"/>
      <c r="O4833" s="30"/>
      <c r="V4833" s="12"/>
      <c r="W4833" s="12"/>
      <c r="X4833" s="14"/>
      <c r="AB4833" s="25"/>
      <c r="AC4833" s="12"/>
      <c r="AD4833" s="12"/>
      <c r="AK4833" s="12"/>
      <c r="AL4833" s="30"/>
      <c r="AM4833" s="32"/>
      <c r="AQ4833" s="12"/>
      <c r="AR4833" s="12"/>
      <c r="AS4833" s="12"/>
      <c r="AZ4833" s="49"/>
      <c r="BA4833" s="30"/>
      <c r="BB4833" s="12"/>
      <c r="BF4833" s="12"/>
      <c r="BG4833" s="12"/>
      <c r="BH4833" s="12"/>
      <c r="BO4833" s="7"/>
      <c r="BP4833" s="7"/>
      <c r="BQ4833" s="7"/>
      <c r="BU4833" s="7"/>
      <c r="BV4833" s="7"/>
      <c r="BW4833" s="7"/>
      <c r="CD4833" s="7"/>
      <c r="CE4833" s="7"/>
      <c r="CF4833" s="7"/>
      <c r="CJ4833" s="7"/>
      <c r="CK4833" s="7"/>
      <c r="CL4833" s="7"/>
    </row>
    <row r="4834" spans="1:90">
      <c r="A4834" s="11"/>
      <c r="B4834" s="373"/>
      <c r="C4834" s="373"/>
      <c r="D4834" s="373"/>
      <c r="E4834" s="13"/>
      <c r="F4834" s="11"/>
      <c r="G4834" s="25"/>
      <c r="H4834" s="31"/>
      <c r="I4834" s="30"/>
      <c r="M4834" s="25"/>
      <c r="N4834" s="31"/>
      <c r="O4834" s="30"/>
      <c r="V4834" s="12"/>
      <c r="W4834" s="12"/>
      <c r="X4834" s="14"/>
      <c r="AB4834" s="25"/>
      <c r="AC4834" s="12"/>
      <c r="AD4834" s="12"/>
      <c r="AK4834" s="12"/>
      <c r="AL4834" s="30"/>
      <c r="AM4834" s="32"/>
      <c r="AQ4834" s="12"/>
      <c r="AR4834" s="12"/>
      <c r="AS4834" s="12"/>
      <c r="AZ4834" s="49"/>
      <c r="BA4834" s="30"/>
      <c r="BB4834" s="12"/>
      <c r="BF4834" s="12"/>
      <c r="BG4834" s="12"/>
      <c r="BH4834" s="12"/>
      <c r="BO4834" s="7"/>
      <c r="BP4834" s="7"/>
      <c r="BQ4834" s="7"/>
      <c r="BU4834" s="7"/>
      <c r="BV4834" s="7"/>
      <c r="BW4834" s="7"/>
      <c r="CD4834" s="7"/>
      <c r="CE4834" s="7"/>
      <c r="CF4834" s="7"/>
      <c r="CJ4834" s="7"/>
      <c r="CK4834" s="7"/>
      <c r="CL4834" s="7"/>
    </row>
    <row r="4835" spans="1:90">
      <c r="A4835" s="11"/>
      <c r="B4835" s="373"/>
      <c r="C4835" s="373"/>
      <c r="D4835" s="373"/>
      <c r="E4835" s="13"/>
      <c r="F4835" s="11"/>
      <c r="G4835" s="25"/>
      <c r="H4835" s="31"/>
      <c r="I4835" s="30"/>
      <c r="M4835" s="25"/>
      <c r="N4835" s="31"/>
      <c r="O4835" s="30"/>
      <c r="V4835" s="12"/>
      <c r="W4835" s="12"/>
      <c r="X4835" s="14"/>
      <c r="AB4835" s="25"/>
      <c r="AC4835" s="12"/>
      <c r="AD4835" s="12"/>
      <c r="AK4835" s="12"/>
      <c r="AL4835" s="30"/>
      <c r="AM4835" s="32"/>
      <c r="AQ4835" s="12"/>
      <c r="AR4835" s="12"/>
      <c r="AS4835" s="12"/>
      <c r="AZ4835" s="49"/>
      <c r="BA4835" s="30"/>
      <c r="BB4835" s="12"/>
      <c r="BF4835" s="12"/>
      <c r="BG4835" s="12"/>
      <c r="BH4835" s="12"/>
      <c r="BO4835" s="7"/>
      <c r="BP4835" s="7"/>
      <c r="BQ4835" s="7"/>
      <c r="BU4835" s="7"/>
      <c r="BV4835" s="7"/>
      <c r="BW4835" s="7"/>
      <c r="CD4835" s="7"/>
      <c r="CE4835" s="7"/>
      <c r="CF4835" s="7"/>
      <c r="CJ4835" s="7"/>
      <c r="CK4835" s="7"/>
      <c r="CL4835" s="7"/>
    </row>
    <row r="4836" spans="1:90">
      <c r="A4836" s="11"/>
      <c r="B4836" s="373"/>
      <c r="C4836" s="373"/>
      <c r="D4836" s="373"/>
      <c r="E4836" s="13"/>
      <c r="F4836" s="11"/>
      <c r="G4836" s="25"/>
      <c r="H4836" s="31"/>
      <c r="I4836" s="30"/>
      <c r="M4836" s="25"/>
      <c r="N4836" s="31"/>
      <c r="O4836" s="30"/>
      <c r="V4836" s="12"/>
      <c r="W4836" s="12"/>
      <c r="X4836" s="14"/>
      <c r="AB4836" s="25"/>
      <c r="AC4836" s="12"/>
      <c r="AD4836" s="12"/>
      <c r="AK4836" s="12"/>
      <c r="AL4836" s="30"/>
      <c r="AM4836" s="32"/>
      <c r="AQ4836" s="12"/>
      <c r="AR4836" s="12"/>
      <c r="AS4836" s="12"/>
      <c r="AZ4836" s="49"/>
      <c r="BA4836" s="30"/>
      <c r="BB4836" s="12"/>
      <c r="BF4836" s="12"/>
      <c r="BG4836" s="12"/>
      <c r="BH4836" s="12"/>
      <c r="BO4836" s="7"/>
      <c r="BP4836" s="7"/>
      <c r="BQ4836" s="7"/>
      <c r="BU4836" s="7"/>
      <c r="BV4836" s="7"/>
      <c r="BW4836" s="7"/>
      <c r="CD4836" s="7"/>
      <c r="CE4836" s="7"/>
      <c r="CF4836" s="7"/>
      <c r="CJ4836" s="7"/>
      <c r="CK4836" s="7"/>
      <c r="CL4836" s="7"/>
    </row>
    <row r="4837" spans="1:90">
      <c r="A4837" s="11"/>
      <c r="B4837" s="373"/>
      <c r="C4837" s="373"/>
      <c r="D4837" s="373"/>
      <c r="E4837" s="13"/>
      <c r="F4837" s="11"/>
      <c r="G4837" s="25"/>
      <c r="H4837" s="31"/>
      <c r="I4837" s="30"/>
      <c r="M4837" s="25"/>
      <c r="N4837" s="31"/>
      <c r="O4837" s="30"/>
      <c r="V4837" s="12"/>
      <c r="W4837" s="12"/>
      <c r="X4837" s="14"/>
      <c r="AB4837" s="25"/>
      <c r="AC4837" s="12"/>
      <c r="AD4837" s="12"/>
      <c r="AK4837" s="12"/>
      <c r="AL4837" s="30"/>
      <c r="AM4837" s="32"/>
      <c r="AQ4837" s="12"/>
      <c r="AR4837" s="12"/>
      <c r="AS4837" s="12"/>
      <c r="AZ4837" s="49"/>
      <c r="BA4837" s="30"/>
      <c r="BB4837" s="12"/>
      <c r="BF4837" s="12"/>
      <c r="BG4837" s="12"/>
      <c r="BH4837" s="12"/>
      <c r="BO4837" s="7"/>
      <c r="BP4837" s="7"/>
      <c r="BQ4837" s="7"/>
      <c r="BU4837" s="7"/>
      <c r="BV4837" s="7"/>
      <c r="BW4837" s="7"/>
      <c r="CD4837" s="7"/>
      <c r="CE4837" s="7"/>
      <c r="CF4837" s="7"/>
      <c r="CJ4837" s="7"/>
      <c r="CK4837" s="7"/>
      <c r="CL4837" s="7"/>
    </row>
    <row r="4838" spans="1:90">
      <c r="A4838" s="11"/>
      <c r="B4838" s="373"/>
      <c r="C4838" s="373"/>
      <c r="D4838" s="373"/>
      <c r="E4838" s="13"/>
      <c r="F4838" s="11"/>
      <c r="G4838" s="25"/>
      <c r="H4838" s="31"/>
      <c r="I4838" s="30"/>
      <c r="M4838" s="25"/>
      <c r="N4838" s="31"/>
      <c r="O4838" s="30"/>
      <c r="V4838" s="12"/>
      <c r="W4838" s="12"/>
      <c r="X4838" s="14"/>
      <c r="AB4838" s="25"/>
      <c r="AC4838" s="12"/>
      <c r="AD4838" s="12"/>
      <c r="AK4838" s="12"/>
      <c r="AL4838" s="30"/>
      <c r="AM4838" s="32"/>
      <c r="AQ4838" s="12"/>
      <c r="AR4838" s="12"/>
      <c r="AS4838" s="12"/>
      <c r="AZ4838" s="49"/>
      <c r="BA4838" s="30"/>
      <c r="BB4838" s="12"/>
      <c r="BF4838" s="12"/>
      <c r="BG4838" s="12"/>
      <c r="BH4838" s="12"/>
      <c r="BO4838" s="7"/>
      <c r="BP4838" s="7"/>
      <c r="BQ4838" s="7"/>
      <c r="BU4838" s="7"/>
      <c r="BV4838" s="7"/>
      <c r="BW4838" s="7"/>
      <c r="CD4838" s="7"/>
      <c r="CE4838" s="7"/>
      <c r="CF4838" s="7"/>
      <c r="CJ4838" s="7"/>
      <c r="CK4838" s="7"/>
      <c r="CL4838" s="7"/>
    </row>
    <row r="4839" spans="1:90">
      <c r="A4839" s="11"/>
      <c r="B4839" s="373"/>
      <c r="C4839" s="373"/>
      <c r="D4839" s="373"/>
      <c r="E4839" s="13"/>
      <c r="F4839" s="11"/>
      <c r="G4839" s="25"/>
      <c r="H4839" s="31"/>
      <c r="I4839" s="30"/>
      <c r="M4839" s="25"/>
      <c r="N4839" s="31"/>
      <c r="O4839" s="30"/>
      <c r="V4839" s="12"/>
      <c r="W4839" s="12"/>
      <c r="X4839" s="14"/>
      <c r="AB4839" s="25"/>
      <c r="AC4839" s="12"/>
      <c r="AD4839" s="12"/>
      <c r="AK4839" s="12"/>
      <c r="AL4839" s="30"/>
      <c r="AM4839" s="32"/>
      <c r="AQ4839" s="12"/>
      <c r="AR4839" s="12"/>
      <c r="AS4839" s="12"/>
      <c r="AZ4839" s="49"/>
      <c r="BA4839" s="30"/>
      <c r="BB4839" s="12"/>
      <c r="BF4839" s="12"/>
      <c r="BG4839" s="12"/>
      <c r="BH4839" s="12"/>
      <c r="BO4839" s="7"/>
      <c r="BP4839" s="7"/>
      <c r="BQ4839" s="7"/>
      <c r="BU4839" s="7"/>
      <c r="BV4839" s="7"/>
      <c r="BW4839" s="7"/>
      <c r="CD4839" s="7"/>
      <c r="CE4839" s="7"/>
      <c r="CF4839" s="7"/>
      <c r="CJ4839" s="7"/>
      <c r="CK4839" s="7"/>
      <c r="CL4839" s="7"/>
    </row>
    <row r="4840" spans="1:90">
      <c r="A4840" s="11"/>
      <c r="B4840" s="373"/>
      <c r="C4840" s="373"/>
      <c r="D4840" s="373"/>
      <c r="E4840" s="13"/>
      <c r="F4840" s="11"/>
      <c r="G4840" s="25"/>
      <c r="H4840" s="31"/>
      <c r="I4840" s="30"/>
      <c r="M4840" s="25"/>
      <c r="N4840" s="31"/>
      <c r="O4840" s="30"/>
      <c r="V4840" s="12"/>
      <c r="W4840" s="12"/>
      <c r="X4840" s="14"/>
      <c r="AB4840" s="25"/>
      <c r="AC4840" s="12"/>
      <c r="AD4840" s="12"/>
      <c r="AK4840" s="12"/>
      <c r="AL4840" s="30"/>
      <c r="AM4840" s="32"/>
      <c r="AQ4840" s="12"/>
      <c r="AR4840" s="12"/>
      <c r="AS4840" s="12"/>
      <c r="AZ4840" s="49"/>
      <c r="BA4840" s="30"/>
      <c r="BB4840" s="12"/>
      <c r="BF4840" s="12"/>
      <c r="BG4840" s="12"/>
      <c r="BH4840" s="12"/>
      <c r="BO4840" s="7"/>
      <c r="BP4840" s="7"/>
      <c r="BQ4840" s="7"/>
      <c r="BU4840" s="7"/>
      <c r="BV4840" s="7"/>
      <c r="BW4840" s="7"/>
      <c r="CD4840" s="7"/>
      <c r="CE4840" s="7"/>
      <c r="CF4840" s="7"/>
      <c r="CJ4840" s="7"/>
      <c r="CK4840" s="7"/>
      <c r="CL4840" s="7"/>
    </row>
    <row r="4841" spans="1:90">
      <c r="A4841" s="11"/>
      <c r="B4841" s="373"/>
      <c r="C4841" s="373"/>
      <c r="D4841" s="373"/>
      <c r="E4841" s="13"/>
      <c r="F4841" s="11"/>
      <c r="G4841" s="25"/>
      <c r="H4841" s="31"/>
      <c r="I4841" s="30"/>
      <c r="M4841" s="25"/>
      <c r="N4841" s="31"/>
      <c r="O4841" s="30"/>
      <c r="V4841" s="12"/>
      <c r="W4841" s="12"/>
      <c r="X4841" s="14"/>
      <c r="AB4841" s="25"/>
      <c r="AC4841" s="12"/>
      <c r="AD4841" s="12"/>
      <c r="AK4841" s="12"/>
      <c r="AL4841" s="30"/>
      <c r="AM4841" s="32"/>
      <c r="AQ4841" s="12"/>
      <c r="AR4841" s="12"/>
      <c r="AS4841" s="12"/>
      <c r="AZ4841" s="49"/>
      <c r="BA4841" s="30"/>
      <c r="BB4841" s="12"/>
      <c r="BF4841" s="12"/>
      <c r="BG4841" s="12"/>
      <c r="BH4841" s="12"/>
      <c r="BO4841" s="7"/>
      <c r="BP4841" s="7"/>
      <c r="BQ4841" s="7"/>
      <c r="BU4841" s="7"/>
      <c r="BV4841" s="7"/>
      <c r="BW4841" s="7"/>
      <c r="CD4841" s="7"/>
      <c r="CE4841" s="7"/>
      <c r="CF4841" s="7"/>
      <c r="CJ4841" s="7"/>
      <c r="CK4841" s="7"/>
      <c r="CL4841" s="7"/>
    </row>
    <row r="4842" spans="1:90">
      <c r="A4842" s="11"/>
      <c r="B4842" s="373"/>
      <c r="C4842" s="373"/>
      <c r="D4842" s="373"/>
      <c r="E4842" s="13"/>
      <c r="F4842" s="11"/>
      <c r="G4842" s="25"/>
      <c r="H4842" s="31"/>
      <c r="I4842" s="30"/>
      <c r="M4842" s="25"/>
      <c r="N4842" s="31"/>
      <c r="O4842" s="30"/>
      <c r="V4842" s="12"/>
      <c r="W4842" s="12"/>
      <c r="X4842" s="14"/>
      <c r="AB4842" s="25"/>
      <c r="AC4842" s="12"/>
      <c r="AD4842" s="12"/>
      <c r="AK4842" s="12"/>
      <c r="AL4842" s="30"/>
      <c r="AM4842" s="32"/>
      <c r="AQ4842" s="12"/>
      <c r="AR4842" s="12"/>
      <c r="AS4842" s="12"/>
      <c r="AZ4842" s="49"/>
      <c r="BA4842" s="30"/>
      <c r="BB4842" s="12"/>
      <c r="BF4842" s="12"/>
      <c r="BG4842" s="12"/>
      <c r="BH4842" s="12"/>
      <c r="BO4842" s="7"/>
      <c r="BP4842" s="7"/>
      <c r="BQ4842" s="7"/>
      <c r="BU4842" s="7"/>
      <c r="BV4842" s="7"/>
      <c r="BW4842" s="7"/>
      <c r="CD4842" s="7"/>
      <c r="CE4842" s="7"/>
      <c r="CF4842" s="7"/>
      <c r="CJ4842" s="7"/>
      <c r="CK4842" s="7"/>
      <c r="CL4842" s="7"/>
    </row>
    <row r="4843" spans="1:90">
      <c r="A4843" s="11"/>
      <c r="B4843" s="373"/>
      <c r="C4843" s="373"/>
      <c r="D4843" s="373"/>
      <c r="E4843" s="13"/>
      <c r="F4843" s="11"/>
      <c r="G4843" s="25"/>
      <c r="H4843" s="31"/>
      <c r="I4843" s="30"/>
      <c r="M4843" s="25"/>
      <c r="N4843" s="31"/>
      <c r="O4843" s="30"/>
      <c r="V4843" s="12"/>
      <c r="W4843" s="12"/>
      <c r="X4843" s="14"/>
      <c r="AB4843" s="25"/>
      <c r="AC4843" s="12"/>
      <c r="AD4843" s="12"/>
      <c r="AK4843" s="12"/>
      <c r="AL4843" s="30"/>
      <c r="AM4843" s="32"/>
      <c r="AQ4843" s="12"/>
      <c r="AR4843" s="12"/>
      <c r="AS4843" s="12"/>
      <c r="AZ4843" s="49"/>
      <c r="BA4843" s="30"/>
      <c r="BB4843" s="12"/>
      <c r="BF4843" s="12"/>
      <c r="BG4843" s="12"/>
      <c r="BH4843" s="12"/>
      <c r="BO4843" s="7"/>
      <c r="BP4843" s="7"/>
      <c r="BQ4843" s="7"/>
      <c r="BU4843" s="7"/>
      <c r="BV4843" s="7"/>
      <c r="BW4843" s="7"/>
      <c r="CD4843" s="7"/>
      <c r="CE4843" s="7"/>
      <c r="CF4843" s="7"/>
      <c r="CJ4843" s="7"/>
      <c r="CK4843" s="7"/>
      <c r="CL4843" s="7"/>
    </row>
    <row r="4844" spans="1:90">
      <c r="A4844" s="11"/>
      <c r="B4844" s="373"/>
      <c r="C4844" s="373"/>
      <c r="D4844" s="373"/>
      <c r="E4844" s="13"/>
      <c r="F4844" s="11"/>
      <c r="G4844" s="25"/>
      <c r="H4844" s="31"/>
      <c r="I4844" s="30"/>
      <c r="M4844" s="25"/>
      <c r="N4844" s="31"/>
      <c r="O4844" s="30"/>
      <c r="V4844" s="12"/>
      <c r="W4844" s="12"/>
      <c r="X4844" s="14"/>
      <c r="AB4844" s="25"/>
      <c r="AC4844" s="12"/>
      <c r="AD4844" s="12"/>
      <c r="AK4844" s="12"/>
      <c r="AL4844" s="30"/>
      <c r="AM4844" s="32"/>
      <c r="AQ4844" s="12"/>
      <c r="AR4844" s="12"/>
      <c r="AS4844" s="12"/>
      <c r="AZ4844" s="49"/>
      <c r="BA4844" s="30"/>
      <c r="BB4844" s="12"/>
      <c r="BF4844" s="12"/>
      <c r="BG4844" s="12"/>
      <c r="BH4844" s="12"/>
      <c r="BO4844" s="7"/>
      <c r="BP4844" s="7"/>
      <c r="BQ4844" s="7"/>
      <c r="BU4844" s="7"/>
      <c r="BV4844" s="7"/>
      <c r="BW4844" s="7"/>
      <c r="CD4844" s="7"/>
      <c r="CE4844" s="7"/>
      <c r="CF4844" s="7"/>
      <c r="CJ4844" s="7"/>
      <c r="CK4844" s="7"/>
      <c r="CL4844" s="7"/>
    </row>
    <row r="4845" spans="1:90">
      <c r="A4845" s="11"/>
      <c r="B4845" s="373"/>
      <c r="C4845" s="373"/>
      <c r="D4845" s="373"/>
      <c r="E4845" s="13"/>
      <c r="F4845" s="11"/>
      <c r="G4845" s="25"/>
      <c r="H4845" s="31"/>
      <c r="I4845" s="30"/>
      <c r="M4845" s="25"/>
      <c r="N4845" s="31"/>
      <c r="O4845" s="30"/>
      <c r="V4845" s="12"/>
      <c r="W4845" s="12"/>
      <c r="X4845" s="14"/>
      <c r="AB4845" s="25"/>
      <c r="AC4845" s="12"/>
      <c r="AD4845" s="12"/>
      <c r="AK4845" s="12"/>
      <c r="AL4845" s="30"/>
      <c r="AM4845" s="32"/>
      <c r="AQ4845" s="12"/>
      <c r="AR4845" s="12"/>
      <c r="AS4845" s="12"/>
      <c r="AZ4845" s="49"/>
      <c r="BA4845" s="30"/>
      <c r="BB4845" s="12"/>
      <c r="BF4845" s="12"/>
      <c r="BG4845" s="12"/>
      <c r="BH4845" s="12"/>
      <c r="BO4845" s="7"/>
      <c r="BP4845" s="7"/>
      <c r="BQ4845" s="7"/>
      <c r="BU4845" s="7"/>
      <c r="BV4845" s="7"/>
      <c r="BW4845" s="7"/>
      <c r="CD4845" s="7"/>
      <c r="CE4845" s="7"/>
      <c r="CF4845" s="7"/>
      <c r="CJ4845" s="7"/>
      <c r="CK4845" s="7"/>
      <c r="CL4845" s="7"/>
    </row>
    <row r="4846" spans="1:90">
      <c r="A4846" s="11"/>
      <c r="B4846" s="373"/>
      <c r="C4846" s="373"/>
      <c r="D4846" s="373"/>
      <c r="E4846" s="13"/>
      <c r="F4846" s="11"/>
      <c r="G4846" s="25"/>
      <c r="H4846" s="31"/>
      <c r="I4846" s="30"/>
      <c r="M4846" s="25"/>
      <c r="N4846" s="31"/>
      <c r="O4846" s="30"/>
      <c r="V4846" s="12"/>
      <c r="W4846" s="12"/>
      <c r="X4846" s="14"/>
      <c r="AB4846" s="25"/>
      <c r="AC4846" s="12"/>
      <c r="AD4846" s="12"/>
      <c r="AK4846" s="12"/>
      <c r="AL4846" s="30"/>
      <c r="AM4846" s="32"/>
      <c r="AQ4846" s="12"/>
      <c r="AR4846" s="12"/>
      <c r="AS4846" s="12"/>
      <c r="AZ4846" s="49"/>
      <c r="BA4846" s="30"/>
      <c r="BB4846" s="12"/>
      <c r="BF4846" s="12"/>
      <c r="BG4846" s="12"/>
      <c r="BH4846" s="12"/>
      <c r="BO4846" s="7"/>
      <c r="BP4846" s="7"/>
      <c r="BQ4846" s="7"/>
      <c r="BU4846" s="7"/>
      <c r="BV4846" s="7"/>
      <c r="BW4846" s="7"/>
      <c r="CD4846" s="7"/>
      <c r="CE4846" s="7"/>
      <c r="CF4846" s="7"/>
      <c r="CJ4846" s="7"/>
      <c r="CK4846" s="7"/>
      <c r="CL4846" s="7"/>
    </row>
    <row r="4847" spans="1:90">
      <c r="A4847" s="11"/>
      <c r="B4847" s="373"/>
      <c r="C4847" s="373"/>
      <c r="D4847" s="373"/>
      <c r="E4847" s="13"/>
      <c r="F4847" s="11"/>
      <c r="G4847" s="25"/>
      <c r="H4847" s="31"/>
      <c r="I4847" s="30"/>
      <c r="M4847" s="25"/>
      <c r="N4847" s="31"/>
      <c r="O4847" s="30"/>
      <c r="V4847" s="12"/>
      <c r="W4847" s="12"/>
      <c r="X4847" s="14"/>
      <c r="AB4847" s="25"/>
      <c r="AC4847" s="12"/>
      <c r="AD4847" s="12"/>
      <c r="AK4847" s="12"/>
      <c r="AL4847" s="30"/>
      <c r="AM4847" s="32"/>
      <c r="AQ4847" s="12"/>
      <c r="AR4847" s="12"/>
      <c r="AS4847" s="12"/>
      <c r="AZ4847" s="49"/>
      <c r="BA4847" s="30"/>
      <c r="BB4847" s="12"/>
      <c r="BF4847" s="12"/>
      <c r="BG4847" s="12"/>
      <c r="BH4847" s="12"/>
      <c r="BO4847" s="7"/>
      <c r="BP4847" s="7"/>
      <c r="BQ4847" s="7"/>
      <c r="BU4847" s="7"/>
      <c r="BV4847" s="7"/>
      <c r="BW4847" s="7"/>
      <c r="CD4847" s="7"/>
      <c r="CE4847" s="7"/>
      <c r="CF4847" s="7"/>
      <c r="CJ4847" s="7"/>
      <c r="CK4847" s="7"/>
      <c r="CL4847" s="7"/>
    </row>
    <row r="4848" spans="1:90">
      <c r="A4848" s="11"/>
      <c r="B4848" s="373"/>
      <c r="C4848" s="373"/>
      <c r="D4848" s="373"/>
      <c r="E4848" s="13"/>
      <c r="F4848" s="11"/>
      <c r="G4848" s="25"/>
      <c r="H4848" s="31"/>
      <c r="I4848" s="30"/>
      <c r="M4848" s="25"/>
      <c r="N4848" s="31"/>
      <c r="O4848" s="30"/>
      <c r="V4848" s="12"/>
      <c r="W4848" s="12"/>
      <c r="X4848" s="14"/>
      <c r="AB4848" s="25"/>
      <c r="AC4848" s="12"/>
      <c r="AD4848" s="12"/>
      <c r="AK4848" s="12"/>
      <c r="AL4848" s="30"/>
      <c r="AM4848" s="32"/>
      <c r="AQ4848" s="12"/>
      <c r="AR4848" s="12"/>
      <c r="AS4848" s="12"/>
      <c r="AZ4848" s="49"/>
      <c r="BA4848" s="30"/>
      <c r="BB4848" s="12"/>
      <c r="BF4848" s="12"/>
      <c r="BG4848" s="12"/>
      <c r="BH4848" s="12"/>
      <c r="BO4848" s="7"/>
      <c r="BP4848" s="7"/>
      <c r="BQ4848" s="7"/>
      <c r="BU4848" s="7"/>
      <c r="BV4848" s="7"/>
      <c r="BW4848" s="7"/>
      <c r="CD4848" s="7"/>
      <c r="CE4848" s="7"/>
      <c r="CF4848" s="7"/>
      <c r="CJ4848" s="7"/>
      <c r="CK4848" s="7"/>
      <c r="CL4848" s="7"/>
    </row>
    <row r="4849" spans="1:90">
      <c r="A4849" s="11"/>
      <c r="B4849" s="373"/>
      <c r="C4849" s="373"/>
      <c r="D4849" s="373"/>
      <c r="E4849" s="13"/>
      <c r="F4849" s="11"/>
      <c r="G4849" s="25"/>
      <c r="H4849" s="31"/>
      <c r="I4849" s="30"/>
      <c r="M4849" s="25"/>
      <c r="N4849" s="31"/>
      <c r="O4849" s="30"/>
      <c r="V4849" s="12"/>
      <c r="W4849" s="12"/>
      <c r="X4849" s="14"/>
      <c r="AB4849" s="25"/>
      <c r="AC4849" s="12"/>
      <c r="AD4849" s="12"/>
      <c r="AK4849" s="12"/>
      <c r="AL4849" s="30"/>
      <c r="AM4849" s="32"/>
      <c r="AQ4849" s="12"/>
      <c r="AR4849" s="12"/>
      <c r="AS4849" s="12"/>
      <c r="AZ4849" s="49"/>
      <c r="BA4849" s="30"/>
      <c r="BB4849" s="12"/>
      <c r="BF4849" s="12"/>
      <c r="BG4849" s="12"/>
      <c r="BH4849" s="12"/>
      <c r="BO4849" s="7"/>
      <c r="BP4849" s="7"/>
      <c r="BQ4849" s="7"/>
      <c r="BU4849" s="7"/>
      <c r="BV4849" s="7"/>
      <c r="BW4849" s="7"/>
      <c r="CD4849" s="7"/>
      <c r="CE4849" s="7"/>
      <c r="CF4849" s="7"/>
      <c r="CJ4849" s="7"/>
      <c r="CK4849" s="7"/>
      <c r="CL4849" s="7"/>
    </row>
    <row r="4850" spans="1:90">
      <c r="A4850" s="11"/>
      <c r="B4850" s="373"/>
      <c r="C4850" s="373"/>
      <c r="D4850" s="373"/>
      <c r="E4850" s="13"/>
      <c r="F4850" s="11"/>
      <c r="G4850" s="25"/>
      <c r="H4850" s="31"/>
      <c r="I4850" s="30"/>
      <c r="M4850" s="25"/>
      <c r="N4850" s="31"/>
      <c r="O4850" s="30"/>
      <c r="V4850" s="12"/>
      <c r="W4850" s="12"/>
      <c r="X4850" s="14"/>
      <c r="AB4850" s="25"/>
      <c r="AC4850" s="12"/>
      <c r="AD4850" s="12"/>
      <c r="AK4850" s="12"/>
      <c r="AL4850" s="30"/>
      <c r="AM4850" s="32"/>
      <c r="AQ4850" s="12"/>
      <c r="AR4850" s="12"/>
      <c r="AS4850" s="12"/>
      <c r="AZ4850" s="49"/>
      <c r="BA4850" s="30"/>
      <c r="BB4850" s="12"/>
      <c r="BF4850" s="12"/>
      <c r="BG4850" s="12"/>
      <c r="BH4850" s="12"/>
      <c r="BO4850" s="7"/>
      <c r="BP4850" s="7"/>
      <c r="BQ4850" s="7"/>
      <c r="BU4850" s="7"/>
      <c r="BV4850" s="7"/>
      <c r="BW4850" s="7"/>
      <c r="CD4850" s="7"/>
      <c r="CE4850" s="7"/>
      <c r="CF4850" s="7"/>
      <c r="CJ4850" s="7"/>
      <c r="CK4850" s="7"/>
      <c r="CL4850" s="7"/>
    </row>
    <row r="4851" spans="1:90">
      <c r="A4851" s="11"/>
      <c r="B4851" s="373"/>
      <c r="C4851" s="373"/>
      <c r="D4851" s="373"/>
      <c r="E4851" s="13"/>
      <c r="F4851" s="11"/>
      <c r="G4851" s="25"/>
      <c r="H4851" s="31"/>
      <c r="I4851" s="30"/>
      <c r="M4851" s="25"/>
      <c r="N4851" s="31"/>
      <c r="O4851" s="30"/>
      <c r="V4851" s="12"/>
      <c r="W4851" s="12"/>
      <c r="X4851" s="14"/>
      <c r="AB4851" s="25"/>
      <c r="AC4851" s="12"/>
      <c r="AD4851" s="12"/>
      <c r="AK4851" s="12"/>
      <c r="AL4851" s="30"/>
      <c r="AM4851" s="32"/>
      <c r="AQ4851" s="12"/>
      <c r="AR4851" s="12"/>
      <c r="AS4851" s="12"/>
      <c r="AZ4851" s="49"/>
      <c r="BA4851" s="30"/>
      <c r="BB4851" s="12"/>
      <c r="BF4851" s="12"/>
      <c r="BG4851" s="12"/>
      <c r="BH4851" s="12"/>
      <c r="BO4851" s="7"/>
      <c r="BP4851" s="7"/>
      <c r="BQ4851" s="7"/>
      <c r="BU4851" s="7"/>
      <c r="BV4851" s="7"/>
      <c r="BW4851" s="7"/>
      <c r="CD4851" s="7"/>
      <c r="CE4851" s="7"/>
      <c r="CF4851" s="7"/>
      <c r="CJ4851" s="7"/>
      <c r="CK4851" s="7"/>
      <c r="CL4851" s="7"/>
    </row>
    <row r="4852" spans="1:90">
      <c r="A4852" s="11"/>
      <c r="B4852" s="373"/>
      <c r="C4852" s="373"/>
      <c r="D4852" s="373"/>
      <c r="E4852" s="13"/>
      <c r="F4852" s="11"/>
      <c r="G4852" s="25"/>
      <c r="H4852" s="31"/>
      <c r="I4852" s="30"/>
      <c r="M4852" s="25"/>
      <c r="N4852" s="31"/>
      <c r="O4852" s="30"/>
      <c r="V4852" s="12"/>
      <c r="W4852" s="12"/>
      <c r="X4852" s="14"/>
      <c r="AB4852" s="25"/>
      <c r="AC4852" s="12"/>
      <c r="AD4852" s="12"/>
      <c r="AK4852" s="12"/>
      <c r="AL4852" s="30"/>
      <c r="AM4852" s="32"/>
      <c r="AQ4852" s="12"/>
      <c r="AR4852" s="12"/>
      <c r="AS4852" s="12"/>
      <c r="AZ4852" s="49"/>
      <c r="BA4852" s="30"/>
      <c r="BB4852" s="12"/>
      <c r="BF4852" s="12"/>
      <c r="BG4852" s="12"/>
      <c r="BH4852" s="12"/>
      <c r="BO4852" s="7"/>
      <c r="BP4852" s="7"/>
      <c r="BQ4852" s="7"/>
      <c r="BU4852" s="7"/>
      <c r="BV4852" s="7"/>
      <c r="BW4852" s="7"/>
      <c r="CD4852" s="7"/>
      <c r="CE4852" s="7"/>
      <c r="CF4852" s="7"/>
      <c r="CJ4852" s="7"/>
      <c r="CK4852" s="7"/>
      <c r="CL4852" s="7"/>
    </row>
    <row r="4853" spans="1:90">
      <c r="A4853" s="11"/>
      <c r="B4853" s="373"/>
      <c r="C4853" s="373"/>
      <c r="D4853" s="373"/>
      <c r="E4853" s="13"/>
      <c r="F4853" s="11"/>
      <c r="G4853" s="25"/>
      <c r="H4853" s="31"/>
      <c r="I4853" s="30"/>
      <c r="M4853" s="25"/>
      <c r="N4853" s="31"/>
      <c r="O4853" s="30"/>
      <c r="V4853" s="12"/>
      <c r="W4853" s="12"/>
      <c r="X4853" s="14"/>
      <c r="AB4853" s="25"/>
      <c r="AC4853" s="12"/>
      <c r="AD4853" s="12"/>
      <c r="AK4853" s="12"/>
      <c r="AL4853" s="30"/>
      <c r="AM4853" s="32"/>
      <c r="AQ4853" s="12"/>
      <c r="AR4853" s="12"/>
      <c r="AS4853" s="12"/>
      <c r="AZ4853" s="49"/>
      <c r="BA4853" s="30"/>
      <c r="BB4853" s="12"/>
      <c r="BF4853" s="12"/>
      <c r="BG4853" s="12"/>
      <c r="BH4853" s="12"/>
      <c r="BO4853" s="7"/>
      <c r="BP4853" s="7"/>
      <c r="BQ4853" s="7"/>
      <c r="BU4853" s="7"/>
      <c r="BV4853" s="7"/>
      <c r="BW4853" s="7"/>
      <c r="CD4853" s="7"/>
      <c r="CE4853" s="7"/>
      <c r="CF4853" s="7"/>
      <c r="CJ4853" s="7"/>
      <c r="CK4853" s="7"/>
      <c r="CL4853" s="7"/>
    </row>
    <row r="4854" spans="1:90">
      <c r="A4854" s="11"/>
      <c r="B4854" s="373"/>
      <c r="C4854" s="373"/>
      <c r="D4854" s="373"/>
      <c r="E4854" s="13"/>
      <c r="F4854" s="11"/>
      <c r="G4854" s="25"/>
      <c r="H4854" s="31"/>
      <c r="I4854" s="30"/>
      <c r="M4854" s="25"/>
      <c r="N4854" s="31"/>
      <c r="O4854" s="30"/>
      <c r="V4854" s="12"/>
      <c r="W4854" s="12"/>
      <c r="X4854" s="14"/>
      <c r="AB4854" s="25"/>
      <c r="AC4854" s="12"/>
      <c r="AD4854" s="12"/>
      <c r="AK4854" s="12"/>
      <c r="AL4854" s="30"/>
      <c r="AM4854" s="32"/>
      <c r="AQ4854" s="12"/>
      <c r="AR4854" s="12"/>
      <c r="AS4854" s="12"/>
      <c r="AZ4854" s="49"/>
      <c r="BA4854" s="30"/>
      <c r="BB4854" s="12"/>
      <c r="BF4854" s="12"/>
      <c r="BG4854" s="12"/>
      <c r="BH4854" s="12"/>
      <c r="BO4854" s="7"/>
      <c r="BP4854" s="7"/>
      <c r="BQ4854" s="7"/>
      <c r="BU4854" s="7"/>
      <c r="BV4854" s="7"/>
      <c r="BW4854" s="7"/>
      <c r="CD4854" s="7"/>
      <c r="CE4854" s="7"/>
      <c r="CF4854" s="7"/>
      <c r="CJ4854" s="7"/>
      <c r="CK4854" s="7"/>
      <c r="CL4854" s="7"/>
    </row>
    <row r="4855" spans="1:90">
      <c r="A4855" s="11"/>
      <c r="B4855" s="373"/>
      <c r="C4855" s="373"/>
      <c r="D4855" s="373"/>
      <c r="E4855" s="13"/>
      <c r="F4855" s="11"/>
      <c r="G4855" s="25"/>
      <c r="H4855" s="31"/>
      <c r="I4855" s="30"/>
      <c r="M4855" s="25"/>
      <c r="N4855" s="31"/>
      <c r="O4855" s="30"/>
      <c r="V4855" s="12"/>
      <c r="W4855" s="12"/>
      <c r="X4855" s="14"/>
      <c r="AB4855" s="25"/>
      <c r="AC4855" s="12"/>
      <c r="AD4855" s="12"/>
      <c r="AK4855" s="12"/>
      <c r="AL4855" s="30"/>
      <c r="AM4855" s="32"/>
      <c r="AQ4855" s="12"/>
      <c r="AR4855" s="12"/>
      <c r="AS4855" s="12"/>
      <c r="AZ4855" s="49"/>
      <c r="BA4855" s="30"/>
      <c r="BB4855" s="12"/>
      <c r="BF4855" s="12"/>
      <c r="BG4855" s="12"/>
      <c r="BH4855" s="12"/>
      <c r="BO4855" s="7"/>
      <c r="BP4855" s="7"/>
      <c r="BQ4855" s="7"/>
      <c r="BU4855" s="7"/>
      <c r="BV4855" s="7"/>
      <c r="BW4855" s="7"/>
      <c r="CD4855" s="7"/>
      <c r="CE4855" s="7"/>
      <c r="CF4855" s="7"/>
      <c r="CJ4855" s="7"/>
      <c r="CK4855" s="7"/>
      <c r="CL4855" s="7"/>
    </row>
    <row r="4856" spans="1:90">
      <c r="A4856" s="11"/>
      <c r="B4856" s="373"/>
      <c r="C4856" s="373"/>
      <c r="D4856" s="373"/>
      <c r="E4856" s="13"/>
      <c r="F4856" s="11"/>
      <c r="G4856" s="25"/>
      <c r="H4856" s="31"/>
      <c r="I4856" s="30"/>
      <c r="M4856" s="25"/>
      <c r="N4856" s="31"/>
      <c r="O4856" s="30"/>
      <c r="V4856" s="12"/>
      <c r="W4856" s="12"/>
      <c r="X4856" s="14"/>
      <c r="AB4856" s="25"/>
      <c r="AC4856" s="12"/>
      <c r="AD4856" s="12"/>
      <c r="AK4856" s="12"/>
      <c r="AL4856" s="30"/>
      <c r="AM4856" s="32"/>
      <c r="AQ4856" s="12"/>
      <c r="AR4856" s="12"/>
      <c r="AS4856" s="12"/>
      <c r="AZ4856" s="49"/>
      <c r="BA4856" s="30"/>
      <c r="BB4856" s="12"/>
      <c r="BF4856" s="12"/>
      <c r="BG4856" s="12"/>
      <c r="BH4856" s="12"/>
      <c r="BO4856" s="7"/>
      <c r="BP4856" s="7"/>
      <c r="BQ4856" s="7"/>
      <c r="BU4856" s="7"/>
      <c r="BV4856" s="7"/>
      <c r="BW4856" s="7"/>
      <c r="CD4856" s="7"/>
      <c r="CE4856" s="7"/>
      <c r="CF4856" s="7"/>
      <c r="CJ4856" s="7"/>
      <c r="CK4856" s="7"/>
      <c r="CL4856" s="7"/>
    </row>
    <row r="4857" spans="1:90">
      <c r="A4857" s="11"/>
      <c r="B4857" s="373"/>
      <c r="C4857" s="373"/>
      <c r="D4857" s="373"/>
      <c r="E4857" s="13"/>
      <c r="F4857" s="11"/>
      <c r="G4857" s="25"/>
      <c r="H4857" s="31"/>
      <c r="I4857" s="30"/>
      <c r="M4857" s="25"/>
      <c r="N4857" s="31"/>
      <c r="O4857" s="30"/>
      <c r="V4857" s="12"/>
      <c r="W4857" s="12"/>
      <c r="X4857" s="14"/>
      <c r="AB4857" s="25"/>
      <c r="AC4857" s="12"/>
      <c r="AD4857" s="12"/>
      <c r="AK4857" s="12"/>
      <c r="AL4857" s="30"/>
      <c r="AM4857" s="32"/>
      <c r="AQ4857" s="12"/>
      <c r="AR4857" s="12"/>
      <c r="AS4857" s="12"/>
      <c r="AZ4857" s="49"/>
      <c r="BA4857" s="30"/>
      <c r="BB4857" s="12"/>
      <c r="BF4857" s="12"/>
      <c r="BG4857" s="12"/>
      <c r="BH4857" s="12"/>
      <c r="BO4857" s="7"/>
      <c r="BP4857" s="7"/>
      <c r="BQ4857" s="7"/>
      <c r="BU4857" s="7"/>
      <c r="BV4857" s="7"/>
      <c r="BW4857" s="7"/>
      <c r="CD4857" s="7"/>
      <c r="CE4857" s="7"/>
      <c r="CF4857" s="7"/>
      <c r="CJ4857" s="7"/>
      <c r="CK4857" s="7"/>
      <c r="CL4857" s="7"/>
    </row>
    <row r="4858" spans="1:90">
      <c r="A4858" s="11"/>
      <c r="B4858" s="373"/>
      <c r="C4858" s="373"/>
      <c r="D4858" s="373"/>
      <c r="E4858" s="13"/>
      <c r="F4858" s="11"/>
      <c r="G4858" s="25"/>
      <c r="H4858" s="31"/>
      <c r="I4858" s="30"/>
      <c r="M4858" s="25"/>
      <c r="N4858" s="31"/>
      <c r="O4858" s="30"/>
      <c r="V4858" s="12"/>
      <c r="W4858" s="12"/>
      <c r="X4858" s="14"/>
      <c r="AB4858" s="25"/>
      <c r="AC4858" s="12"/>
      <c r="AD4858" s="12"/>
      <c r="AK4858" s="12"/>
      <c r="AL4858" s="30"/>
      <c r="AM4858" s="32"/>
      <c r="AQ4858" s="12"/>
      <c r="AR4858" s="12"/>
      <c r="AS4858" s="12"/>
      <c r="AZ4858" s="49"/>
      <c r="BA4858" s="30"/>
      <c r="BB4858" s="12"/>
      <c r="BF4858" s="12"/>
      <c r="BG4858" s="12"/>
      <c r="BH4858" s="12"/>
      <c r="BO4858" s="7"/>
      <c r="BP4858" s="7"/>
      <c r="BQ4858" s="7"/>
      <c r="BU4858" s="7"/>
      <c r="BV4858" s="7"/>
      <c r="BW4858" s="7"/>
      <c r="CD4858" s="7"/>
      <c r="CE4858" s="7"/>
      <c r="CF4858" s="7"/>
      <c r="CJ4858" s="7"/>
      <c r="CK4858" s="7"/>
      <c r="CL4858" s="7"/>
    </row>
    <row r="4859" spans="1:90">
      <c r="A4859" s="11"/>
      <c r="B4859" s="373"/>
      <c r="C4859" s="373"/>
      <c r="D4859" s="373"/>
      <c r="E4859" s="13"/>
      <c r="F4859" s="11"/>
      <c r="G4859" s="25"/>
      <c r="H4859" s="31"/>
      <c r="I4859" s="30"/>
      <c r="M4859" s="25"/>
      <c r="N4859" s="31"/>
      <c r="O4859" s="30"/>
      <c r="V4859" s="12"/>
      <c r="W4859" s="12"/>
      <c r="X4859" s="14"/>
      <c r="AB4859" s="25"/>
      <c r="AC4859" s="12"/>
      <c r="AD4859" s="12"/>
      <c r="AK4859" s="12"/>
      <c r="AL4859" s="30"/>
      <c r="AM4859" s="32"/>
      <c r="AQ4859" s="12"/>
      <c r="AR4859" s="12"/>
      <c r="AS4859" s="12"/>
      <c r="AZ4859" s="49"/>
      <c r="BA4859" s="30"/>
      <c r="BB4859" s="12"/>
      <c r="BF4859" s="12"/>
      <c r="BG4859" s="12"/>
      <c r="BH4859" s="12"/>
      <c r="BO4859" s="7"/>
      <c r="BP4859" s="7"/>
      <c r="BQ4859" s="7"/>
      <c r="BU4859" s="7"/>
      <c r="BV4859" s="7"/>
      <c r="BW4859" s="7"/>
      <c r="CD4859" s="7"/>
      <c r="CE4859" s="7"/>
      <c r="CF4859" s="7"/>
      <c r="CJ4859" s="7"/>
      <c r="CK4859" s="7"/>
      <c r="CL4859" s="7"/>
    </row>
    <row r="4860" spans="1:90">
      <c r="A4860" s="11"/>
      <c r="B4860" s="373"/>
      <c r="C4860" s="373"/>
      <c r="D4860" s="373"/>
      <c r="E4860" s="13"/>
      <c r="F4860" s="11"/>
      <c r="G4860" s="25"/>
      <c r="H4860" s="31"/>
      <c r="I4860" s="30"/>
      <c r="M4860" s="25"/>
      <c r="N4860" s="31"/>
      <c r="O4860" s="30"/>
      <c r="V4860" s="12"/>
      <c r="W4860" s="12"/>
      <c r="X4860" s="14"/>
      <c r="AB4860" s="25"/>
      <c r="AC4860" s="12"/>
      <c r="AD4860" s="12"/>
      <c r="AK4860" s="12"/>
      <c r="AL4860" s="30"/>
      <c r="AM4860" s="32"/>
      <c r="AQ4860" s="12"/>
      <c r="AR4860" s="12"/>
      <c r="AS4860" s="12"/>
      <c r="AZ4860" s="49"/>
      <c r="BA4860" s="30"/>
      <c r="BB4860" s="12"/>
      <c r="BF4860" s="12"/>
      <c r="BG4860" s="12"/>
      <c r="BH4860" s="12"/>
      <c r="BO4860" s="7"/>
      <c r="BP4860" s="7"/>
      <c r="BQ4860" s="7"/>
      <c r="BU4860" s="7"/>
      <c r="BV4860" s="7"/>
      <c r="BW4860" s="7"/>
      <c r="CD4860" s="7"/>
      <c r="CE4860" s="7"/>
      <c r="CF4860" s="7"/>
      <c r="CJ4860" s="7"/>
      <c r="CK4860" s="7"/>
      <c r="CL4860" s="7"/>
    </row>
    <row r="4861" spans="1:90">
      <c r="A4861" s="11"/>
      <c r="B4861" s="373"/>
      <c r="C4861" s="373"/>
      <c r="D4861" s="373"/>
      <c r="E4861" s="13"/>
      <c r="F4861" s="11"/>
      <c r="G4861" s="25"/>
      <c r="H4861" s="31"/>
      <c r="I4861" s="30"/>
      <c r="M4861" s="25"/>
      <c r="N4861" s="31"/>
      <c r="O4861" s="30"/>
      <c r="V4861" s="12"/>
      <c r="W4861" s="12"/>
      <c r="X4861" s="14"/>
      <c r="AB4861" s="25"/>
      <c r="AC4861" s="12"/>
      <c r="AD4861" s="12"/>
      <c r="AK4861" s="12"/>
      <c r="AL4861" s="30"/>
      <c r="AM4861" s="32"/>
      <c r="AQ4861" s="12"/>
      <c r="AR4861" s="12"/>
      <c r="AS4861" s="12"/>
      <c r="AZ4861" s="49"/>
      <c r="BA4861" s="30"/>
      <c r="BB4861" s="12"/>
      <c r="BF4861" s="12"/>
      <c r="BG4861" s="12"/>
      <c r="BH4861" s="12"/>
      <c r="BO4861" s="7"/>
      <c r="BP4861" s="7"/>
      <c r="BQ4861" s="7"/>
      <c r="BU4861" s="7"/>
      <c r="BV4861" s="7"/>
      <c r="BW4861" s="7"/>
      <c r="CD4861" s="7"/>
      <c r="CE4861" s="7"/>
      <c r="CF4861" s="7"/>
      <c r="CJ4861" s="7"/>
      <c r="CK4861" s="7"/>
      <c r="CL4861" s="7"/>
    </row>
    <row r="4862" spans="1:90">
      <c r="A4862" s="11"/>
      <c r="B4862" s="373"/>
      <c r="C4862" s="373"/>
      <c r="D4862" s="373"/>
      <c r="E4862" s="13"/>
      <c r="F4862" s="11"/>
      <c r="G4862" s="25"/>
      <c r="H4862" s="31"/>
      <c r="I4862" s="30"/>
      <c r="M4862" s="25"/>
      <c r="N4862" s="31"/>
      <c r="O4862" s="30"/>
      <c r="V4862" s="12"/>
      <c r="W4862" s="12"/>
      <c r="X4862" s="14"/>
      <c r="AB4862" s="25"/>
      <c r="AC4862" s="12"/>
      <c r="AD4862" s="12"/>
      <c r="AK4862" s="12"/>
      <c r="AL4862" s="30"/>
      <c r="AM4862" s="32"/>
      <c r="AQ4862" s="12"/>
      <c r="AR4862" s="12"/>
      <c r="AS4862" s="12"/>
      <c r="AZ4862" s="49"/>
      <c r="BA4862" s="30"/>
      <c r="BB4862" s="12"/>
      <c r="BF4862" s="12"/>
      <c r="BG4862" s="12"/>
      <c r="BH4862" s="12"/>
      <c r="BO4862" s="7"/>
      <c r="BP4862" s="7"/>
      <c r="BQ4862" s="7"/>
      <c r="BU4862" s="7"/>
      <c r="BV4862" s="7"/>
      <c r="BW4862" s="7"/>
      <c r="CD4862" s="7"/>
      <c r="CE4862" s="7"/>
      <c r="CF4862" s="7"/>
      <c r="CJ4862" s="7"/>
      <c r="CK4862" s="7"/>
      <c r="CL4862" s="7"/>
    </row>
    <row r="4863" spans="1:90">
      <c r="A4863" s="11"/>
      <c r="B4863" s="373"/>
      <c r="C4863" s="373"/>
      <c r="D4863" s="373"/>
      <c r="E4863" s="13"/>
      <c r="F4863" s="11"/>
      <c r="G4863" s="25"/>
      <c r="H4863" s="31"/>
      <c r="I4863" s="30"/>
      <c r="M4863" s="25"/>
      <c r="N4863" s="31"/>
      <c r="O4863" s="30"/>
      <c r="V4863" s="12"/>
      <c r="W4863" s="12"/>
      <c r="X4863" s="14"/>
      <c r="AB4863" s="25"/>
      <c r="AC4863" s="12"/>
      <c r="AD4863" s="12"/>
      <c r="AK4863" s="12"/>
      <c r="AL4863" s="30"/>
      <c r="AM4863" s="32"/>
      <c r="AQ4863" s="12"/>
      <c r="AR4863" s="12"/>
      <c r="AS4863" s="12"/>
      <c r="AZ4863" s="49"/>
      <c r="BA4863" s="30"/>
      <c r="BB4863" s="12"/>
      <c r="BF4863" s="12"/>
      <c r="BG4863" s="12"/>
      <c r="BH4863" s="12"/>
      <c r="BO4863" s="7"/>
      <c r="BP4863" s="7"/>
      <c r="BQ4863" s="7"/>
      <c r="BU4863" s="7"/>
      <c r="BV4863" s="7"/>
      <c r="BW4863" s="7"/>
      <c r="CD4863" s="7"/>
      <c r="CE4863" s="7"/>
      <c r="CF4863" s="7"/>
      <c r="CJ4863" s="7"/>
      <c r="CK4863" s="7"/>
      <c r="CL4863" s="7"/>
    </row>
    <row r="4864" spans="1:90">
      <c r="A4864" s="11"/>
      <c r="B4864" s="373"/>
      <c r="C4864" s="373"/>
      <c r="D4864" s="373"/>
      <c r="E4864" s="13"/>
      <c r="F4864" s="11"/>
      <c r="G4864" s="25"/>
      <c r="H4864" s="31"/>
      <c r="I4864" s="30"/>
      <c r="M4864" s="25"/>
      <c r="N4864" s="31"/>
      <c r="O4864" s="30"/>
      <c r="V4864" s="12"/>
      <c r="W4864" s="12"/>
      <c r="X4864" s="14"/>
      <c r="AB4864" s="25"/>
      <c r="AC4864" s="12"/>
      <c r="AD4864" s="12"/>
      <c r="AK4864" s="12"/>
      <c r="AL4864" s="30"/>
      <c r="AM4864" s="32"/>
      <c r="AQ4864" s="12"/>
      <c r="AR4864" s="12"/>
      <c r="AS4864" s="12"/>
      <c r="AZ4864" s="49"/>
      <c r="BA4864" s="30"/>
      <c r="BB4864" s="12"/>
      <c r="BF4864" s="12"/>
      <c r="BG4864" s="12"/>
      <c r="BH4864" s="12"/>
      <c r="BO4864" s="7"/>
      <c r="BP4864" s="7"/>
      <c r="BQ4864" s="7"/>
      <c r="BU4864" s="7"/>
      <c r="BV4864" s="7"/>
      <c r="BW4864" s="7"/>
      <c r="CD4864" s="7"/>
      <c r="CE4864" s="7"/>
      <c r="CF4864" s="7"/>
      <c r="CJ4864" s="7"/>
      <c r="CK4864" s="7"/>
      <c r="CL4864" s="7"/>
    </row>
    <row r="4865" spans="1:90">
      <c r="A4865" s="11"/>
      <c r="B4865" s="373"/>
      <c r="C4865" s="373"/>
      <c r="D4865" s="373"/>
      <c r="E4865" s="13"/>
      <c r="F4865" s="11"/>
      <c r="G4865" s="25"/>
      <c r="H4865" s="31"/>
      <c r="I4865" s="30"/>
      <c r="M4865" s="25"/>
      <c r="N4865" s="31"/>
      <c r="O4865" s="30"/>
      <c r="V4865" s="12"/>
      <c r="W4865" s="12"/>
      <c r="X4865" s="14"/>
      <c r="AB4865" s="25"/>
      <c r="AC4865" s="12"/>
      <c r="AD4865" s="12"/>
      <c r="AK4865" s="12"/>
      <c r="AL4865" s="30"/>
      <c r="AM4865" s="32"/>
      <c r="AQ4865" s="12"/>
      <c r="AR4865" s="12"/>
      <c r="AS4865" s="12"/>
      <c r="AZ4865" s="49"/>
      <c r="BA4865" s="30"/>
      <c r="BB4865" s="12"/>
      <c r="BF4865" s="12"/>
      <c r="BG4865" s="12"/>
      <c r="BH4865" s="12"/>
      <c r="BO4865" s="7"/>
      <c r="BP4865" s="7"/>
      <c r="BQ4865" s="7"/>
      <c r="BU4865" s="7"/>
      <c r="BV4865" s="7"/>
      <c r="BW4865" s="7"/>
      <c r="CD4865" s="7"/>
      <c r="CE4865" s="7"/>
      <c r="CF4865" s="7"/>
      <c r="CJ4865" s="7"/>
      <c r="CK4865" s="7"/>
      <c r="CL4865" s="7"/>
    </row>
    <row r="4866" spans="1:90">
      <c r="A4866" s="11"/>
      <c r="B4866" s="373"/>
      <c r="C4866" s="373"/>
      <c r="D4866" s="373"/>
      <c r="E4866" s="13"/>
      <c r="F4866" s="11"/>
      <c r="G4866" s="25"/>
      <c r="H4866" s="31"/>
      <c r="I4866" s="30"/>
      <c r="M4866" s="25"/>
      <c r="N4866" s="31"/>
      <c r="O4866" s="30"/>
      <c r="V4866" s="12"/>
      <c r="W4866" s="12"/>
      <c r="X4866" s="14"/>
      <c r="AB4866" s="25"/>
      <c r="AC4866" s="12"/>
      <c r="AD4866" s="12"/>
      <c r="AK4866" s="12"/>
      <c r="AL4866" s="30"/>
      <c r="AM4866" s="32"/>
      <c r="AQ4866" s="12"/>
      <c r="AR4866" s="12"/>
      <c r="AS4866" s="12"/>
      <c r="AZ4866" s="49"/>
      <c r="BA4866" s="30"/>
      <c r="BB4866" s="12"/>
      <c r="BF4866" s="12"/>
      <c r="BG4866" s="12"/>
      <c r="BH4866" s="12"/>
      <c r="BO4866" s="7"/>
      <c r="BP4866" s="7"/>
      <c r="BQ4866" s="7"/>
      <c r="BU4866" s="7"/>
      <c r="BV4866" s="7"/>
      <c r="BW4866" s="7"/>
      <c r="CD4866" s="7"/>
      <c r="CE4866" s="7"/>
      <c r="CF4866" s="7"/>
      <c r="CJ4866" s="7"/>
      <c r="CK4866" s="7"/>
      <c r="CL4866" s="7"/>
    </row>
    <row r="4867" spans="1:90">
      <c r="A4867" s="11"/>
      <c r="B4867" s="373"/>
      <c r="C4867" s="373"/>
      <c r="D4867" s="373"/>
      <c r="E4867" s="13"/>
      <c r="F4867" s="11"/>
      <c r="G4867" s="25"/>
      <c r="H4867" s="31"/>
      <c r="I4867" s="30"/>
      <c r="M4867" s="25"/>
      <c r="N4867" s="31"/>
      <c r="O4867" s="30"/>
      <c r="V4867" s="12"/>
      <c r="W4867" s="12"/>
      <c r="X4867" s="14"/>
      <c r="AB4867" s="25"/>
      <c r="AC4867" s="12"/>
      <c r="AD4867" s="12"/>
      <c r="AK4867" s="12"/>
      <c r="AL4867" s="30"/>
      <c r="AM4867" s="32"/>
      <c r="AQ4867" s="12"/>
      <c r="AR4867" s="12"/>
      <c r="AS4867" s="12"/>
      <c r="AZ4867" s="49"/>
      <c r="BA4867" s="30"/>
      <c r="BB4867" s="12"/>
      <c r="BF4867" s="12"/>
      <c r="BG4867" s="12"/>
      <c r="BH4867" s="12"/>
      <c r="BO4867" s="7"/>
      <c r="BP4867" s="7"/>
      <c r="BQ4867" s="7"/>
      <c r="BU4867" s="7"/>
      <c r="BV4867" s="7"/>
      <c r="BW4867" s="7"/>
      <c r="CD4867" s="7"/>
      <c r="CE4867" s="7"/>
      <c r="CF4867" s="7"/>
      <c r="CJ4867" s="7"/>
      <c r="CK4867" s="7"/>
      <c r="CL4867" s="7"/>
    </row>
    <row r="4868" spans="1:90">
      <c r="A4868" s="11"/>
      <c r="B4868" s="373"/>
      <c r="C4868" s="373"/>
      <c r="D4868" s="373"/>
      <c r="E4868" s="13"/>
      <c r="F4868" s="11"/>
      <c r="G4868" s="25"/>
      <c r="H4868" s="31"/>
      <c r="I4868" s="30"/>
      <c r="M4868" s="25"/>
      <c r="N4868" s="31"/>
      <c r="O4868" s="30"/>
      <c r="V4868" s="12"/>
      <c r="W4868" s="12"/>
      <c r="X4868" s="14"/>
      <c r="AB4868" s="25"/>
      <c r="AC4868" s="12"/>
      <c r="AD4868" s="12"/>
      <c r="AK4868" s="12"/>
      <c r="AL4868" s="30"/>
      <c r="AM4868" s="32"/>
      <c r="AQ4868" s="12"/>
      <c r="AR4868" s="12"/>
      <c r="AS4868" s="12"/>
      <c r="AZ4868" s="49"/>
      <c r="BA4868" s="30"/>
      <c r="BB4868" s="12"/>
      <c r="BF4868" s="12"/>
      <c r="BG4868" s="12"/>
      <c r="BH4868" s="12"/>
      <c r="BO4868" s="7"/>
      <c r="BP4868" s="7"/>
      <c r="BQ4868" s="7"/>
      <c r="BU4868" s="7"/>
      <c r="BV4868" s="7"/>
      <c r="BW4868" s="7"/>
      <c r="CD4868" s="7"/>
      <c r="CE4868" s="7"/>
      <c r="CF4868" s="7"/>
      <c r="CJ4868" s="7"/>
      <c r="CK4868" s="7"/>
      <c r="CL4868" s="7"/>
    </row>
    <row r="4869" spans="1:90">
      <c r="A4869" s="11"/>
      <c r="B4869" s="373"/>
      <c r="C4869" s="373"/>
      <c r="D4869" s="373"/>
      <c r="E4869" s="13"/>
      <c r="F4869" s="11"/>
      <c r="G4869" s="25"/>
      <c r="H4869" s="31"/>
      <c r="I4869" s="30"/>
      <c r="M4869" s="25"/>
      <c r="N4869" s="31"/>
      <c r="O4869" s="30"/>
      <c r="V4869" s="12"/>
      <c r="W4869" s="12"/>
      <c r="X4869" s="14"/>
      <c r="AB4869" s="25"/>
      <c r="AC4869" s="12"/>
      <c r="AD4869" s="12"/>
      <c r="AK4869" s="12"/>
      <c r="AL4869" s="30"/>
      <c r="AM4869" s="32"/>
      <c r="AQ4869" s="12"/>
      <c r="AR4869" s="12"/>
      <c r="AS4869" s="12"/>
      <c r="AZ4869" s="49"/>
      <c r="BA4869" s="30"/>
      <c r="BB4869" s="12"/>
      <c r="BF4869" s="12"/>
      <c r="BG4869" s="12"/>
      <c r="BH4869" s="12"/>
      <c r="BO4869" s="7"/>
      <c r="BP4869" s="7"/>
      <c r="BQ4869" s="7"/>
      <c r="BU4869" s="7"/>
      <c r="BV4869" s="7"/>
      <c r="BW4869" s="7"/>
      <c r="CD4869" s="7"/>
      <c r="CE4869" s="7"/>
      <c r="CF4869" s="7"/>
      <c r="CJ4869" s="7"/>
      <c r="CK4869" s="7"/>
      <c r="CL4869" s="7"/>
    </row>
    <row r="4870" spans="1:90">
      <c r="A4870" s="11"/>
      <c r="B4870" s="373"/>
      <c r="C4870" s="373"/>
      <c r="D4870" s="373"/>
      <c r="E4870" s="13"/>
      <c r="F4870" s="11"/>
      <c r="G4870" s="25"/>
      <c r="H4870" s="31"/>
      <c r="I4870" s="30"/>
      <c r="M4870" s="25"/>
      <c r="N4870" s="31"/>
      <c r="O4870" s="30"/>
      <c r="V4870" s="12"/>
      <c r="W4870" s="12"/>
      <c r="X4870" s="14"/>
      <c r="AB4870" s="25"/>
      <c r="AC4870" s="12"/>
      <c r="AD4870" s="12"/>
      <c r="AK4870" s="12"/>
      <c r="AL4870" s="30"/>
      <c r="AM4870" s="32"/>
      <c r="AQ4870" s="12"/>
      <c r="AR4870" s="12"/>
      <c r="AS4870" s="12"/>
      <c r="AZ4870" s="49"/>
      <c r="BA4870" s="30"/>
      <c r="BB4870" s="12"/>
      <c r="BF4870" s="12"/>
      <c r="BG4870" s="12"/>
      <c r="BH4870" s="12"/>
      <c r="BO4870" s="7"/>
      <c r="BP4870" s="7"/>
      <c r="BQ4870" s="7"/>
      <c r="BU4870" s="7"/>
      <c r="BV4870" s="7"/>
      <c r="BW4870" s="7"/>
      <c r="CD4870" s="7"/>
      <c r="CE4870" s="7"/>
      <c r="CF4870" s="7"/>
      <c r="CJ4870" s="7"/>
      <c r="CK4870" s="7"/>
      <c r="CL4870" s="7"/>
    </row>
    <row r="4871" spans="1:90">
      <c r="A4871" s="11"/>
      <c r="B4871" s="373"/>
      <c r="C4871" s="373"/>
      <c r="D4871" s="373"/>
      <c r="E4871" s="13"/>
      <c r="F4871" s="11"/>
      <c r="G4871" s="25"/>
      <c r="H4871" s="31"/>
      <c r="I4871" s="30"/>
      <c r="M4871" s="25"/>
      <c r="N4871" s="31"/>
      <c r="O4871" s="30"/>
      <c r="V4871" s="12"/>
      <c r="W4871" s="12"/>
      <c r="X4871" s="14"/>
      <c r="AB4871" s="25"/>
      <c r="AC4871" s="12"/>
      <c r="AD4871" s="12"/>
      <c r="AK4871" s="12"/>
      <c r="AL4871" s="30"/>
      <c r="AM4871" s="32"/>
      <c r="AQ4871" s="12"/>
      <c r="AR4871" s="12"/>
      <c r="AS4871" s="12"/>
      <c r="AZ4871" s="49"/>
      <c r="BA4871" s="30"/>
      <c r="BB4871" s="12"/>
      <c r="BF4871" s="12"/>
      <c r="BG4871" s="12"/>
      <c r="BH4871" s="12"/>
      <c r="BO4871" s="7"/>
      <c r="BP4871" s="7"/>
      <c r="BQ4871" s="7"/>
      <c r="BU4871" s="7"/>
      <c r="BV4871" s="7"/>
      <c r="BW4871" s="7"/>
      <c r="CD4871" s="7"/>
      <c r="CE4871" s="7"/>
      <c r="CF4871" s="7"/>
      <c r="CJ4871" s="7"/>
      <c r="CK4871" s="7"/>
      <c r="CL4871" s="7"/>
    </row>
    <row r="4872" spans="1:90">
      <c r="A4872" s="11"/>
      <c r="B4872" s="373"/>
      <c r="C4872" s="373"/>
      <c r="D4872" s="373"/>
      <c r="E4872" s="13"/>
      <c r="F4872" s="11"/>
      <c r="G4872" s="25"/>
      <c r="H4872" s="31"/>
      <c r="I4872" s="30"/>
      <c r="M4872" s="25"/>
      <c r="N4872" s="31"/>
      <c r="O4872" s="30"/>
      <c r="V4872" s="12"/>
      <c r="W4872" s="12"/>
      <c r="X4872" s="14"/>
      <c r="AB4872" s="25"/>
      <c r="AC4872" s="12"/>
      <c r="AD4872" s="12"/>
      <c r="AK4872" s="12"/>
      <c r="AL4872" s="30"/>
      <c r="AM4872" s="32"/>
      <c r="AQ4872" s="12"/>
      <c r="AR4872" s="12"/>
      <c r="AS4872" s="12"/>
      <c r="AZ4872" s="49"/>
      <c r="BA4872" s="30"/>
      <c r="BB4872" s="12"/>
      <c r="BF4872" s="12"/>
      <c r="BG4872" s="12"/>
      <c r="BH4872" s="12"/>
      <c r="BO4872" s="7"/>
      <c r="BP4872" s="7"/>
      <c r="BQ4872" s="7"/>
      <c r="BU4872" s="7"/>
      <c r="BV4872" s="7"/>
      <c r="BW4872" s="7"/>
      <c r="CD4872" s="7"/>
      <c r="CE4872" s="7"/>
      <c r="CF4872" s="7"/>
      <c r="CJ4872" s="7"/>
      <c r="CK4872" s="7"/>
      <c r="CL4872" s="7"/>
    </row>
    <row r="4873" spans="1:90">
      <c r="A4873" s="11"/>
      <c r="B4873" s="373"/>
      <c r="C4873" s="373"/>
      <c r="D4873" s="373"/>
      <c r="E4873" s="13"/>
      <c r="F4873" s="11"/>
      <c r="G4873" s="25"/>
      <c r="H4873" s="31"/>
      <c r="I4873" s="30"/>
      <c r="M4873" s="25"/>
      <c r="N4873" s="31"/>
      <c r="O4873" s="30"/>
      <c r="V4873" s="12"/>
      <c r="W4873" s="12"/>
      <c r="X4873" s="14"/>
      <c r="AB4873" s="25"/>
      <c r="AC4873" s="12"/>
      <c r="AD4873" s="12"/>
      <c r="AK4873" s="12"/>
      <c r="AL4873" s="30"/>
      <c r="AM4873" s="32"/>
      <c r="AQ4873" s="12"/>
      <c r="AR4873" s="12"/>
      <c r="AS4873" s="12"/>
      <c r="AZ4873" s="49"/>
      <c r="BA4873" s="30"/>
      <c r="BB4873" s="12"/>
      <c r="BF4873" s="12"/>
      <c r="BG4873" s="12"/>
      <c r="BH4873" s="12"/>
      <c r="BO4873" s="7"/>
      <c r="BP4873" s="7"/>
      <c r="BQ4873" s="7"/>
      <c r="BU4873" s="7"/>
      <c r="BV4873" s="7"/>
      <c r="BW4873" s="7"/>
      <c r="CD4873" s="7"/>
      <c r="CE4873" s="7"/>
      <c r="CF4873" s="7"/>
      <c r="CJ4873" s="7"/>
      <c r="CK4873" s="7"/>
      <c r="CL4873" s="7"/>
    </row>
    <row r="4874" spans="1:90">
      <c r="A4874" s="11"/>
      <c r="B4874" s="373"/>
      <c r="C4874" s="373"/>
      <c r="D4874" s="373"/>
      <c r="E4874" s="13"/>
      <c r="F4874" s="11"/>
      <c r="G4874" s="25"/>
      <c r="H4874" s="31"/>
      <c r="I4874" s="30"/>
      <c r="M4874" s="25"/>
      <c r="N4874" s="31"/>
      <c r="O4874" s="30"/>
      <c r="V4874" s="12"/>
      <c r="W4874" s="12"/>
      <c r="X4874" s="14"/>
      <c r="AB4874" s="25"/>
      <c r="AC4874" s="12"/>
      <c r="AD4874" s="12"/>
      <c r="AK4874" s="12"/>
      <c r="AL4874" s="30"/>
      <c r="AM4874" s="32"/>
      <c r="AQ4874" s="12"/>
      <c r="AR4874" s="12"/>
      <c r="AS4874" s="12"/>
      <c r="AZ4874" s="49"/>
      <c r="BA4874" s="30"/>
      <c r="BB4874" s="12"/>
      <c r="BF4874" s="12"/>
      <c r="BG4874" s="12"/>
      <c r="BH4874" s="12"/>
      <c r="BO4874" s="7"/>
      <c r="BP4874" s="7"/>
      <c r="BQ4874" s="7"/>
      <c r="BU4874" s="7"/>
      <c r="BV4874" s="7"/>
      <c r="BW4874" s="7"/>
      <c r="CD4874" s="7"/>
      <c r="CE4874" s="7"/>
      <c r="CF4874" s="7"/>
      <c r="CJ4874" s="7"/>
      <c r="CK4874" s="7"/>
      <c r="CL4874" s="7"/>
    </row>
    <row r="4875" spans="1:90">
      <c r="A4875" s="11"/>
      <c r="B4875" s="373"/>
      <c r="C4875" s="373"/>
      <c r="D4875" s="373"/>
      <c r="E4875" s="13"/>
      <c r="F4875" s="11"/>
      <c r="G4875" s="25"/>
      <c r="H4875" s="31"/>
      <c r="I4875" s="30"/>
      <c r="M4875" s="25"/>
      <c r="N4875" s="31"/>
      <c r="O4875" s="30"/>
      <c r="V4875" s="12"/>
      <c r="W4875" s="12"/>
      <c r="X4875" s="14"/>
      <c r="AB4875" s="25"/>
      <c r="AC4875" s="12"/>
      <c r="AD4875" s="12"/>
      <c r="AK4875" s="12"/>
      <c r="AL4875" s="30"/>
      <c r="AM4875" s="32"/>
      <c r="AQ4875" s="12"/>
      <c r="AR4875" s="12"/>
      <c r="AS4875" s="12"/>
      <c r="AZ4875" s="49"/>
      <c r="BA4875" s="30"/>
      <c r="BB4875" s="12"/>
      <c r="BF4875" s="12"/>
      <c r="BG4875" s="12"/>
      <c r="BH4875" s="12"/>
      <c r="BO4875" s="7"/>
      <c r="BP4875" s="7"/>
      <c r="BQ4875" s="7"/>
      <c r="BU4875" s="7"/>
      <c r="BV4875" s="7"/>
      <c r="BW4875" s="7"/>
      <c r="CD4875" s="7"/>
      <c r="CE4875" s="7"/>
      <c r="CF4875" s="7"/>
      <c r="CJ4875" s="7"/>
      <c r="CK4875" s="7"/>
      <c r="CL4875" s="7"/>
    </row>
    <row r="4876" spans="1:90">
      <c r="A4876" s="11"/>
      <c r="B4876" s="373"/>
      <c r="C4876" s="373"/>
      <c r="D4876" s="373"/>
      <c r="E4876" s="13"/>
      <c r="F4876" s="11"/>
      <c r="G4876" s="25"/>
      <c r="H4876" s="31"/>
      <c r="I4876" s="30"/>
      <c r="M4876" s="25"/>
      <c r="N4876" s="31"/>
      <c r="O4876" s="30"/>
      <c r="V4876" s="12"/>
      <c r="W4876" s="12"/>
      <c r="X4876" s="14"/>
      <c r="AB4876" s="25"/>
      <c r="AC4876" s="12"/>
      <c r="AD4876" s="12"/>
      <c r="AK4876" s="12"/>
      <c r="AL4876" s="30"/>
      <c r="AM4876" s="32"/>
      <c r="AQ4876" s="12"/>
      <c r="AR4876" s="12"/>
      <c r="AS4876" s="12"/>
      <c r="AZ4876" s="49"/>
      <c r="BA4876" s="30"/>
      <c r="BB4876" s="12"/>
      <c r="BF4876" s="12"/>
      <c r="BG4876" s="12"/>
      <c r="BH4876" s="12"/>
      <c r="BO4876" s="7"/>
      <c r="BP4876" s="7"/>
      <c r="BQ4876" s="7"/>
      <c r="BU4876" s="7"/>
      <c r="BV4876" s="7"/>
      <c r="BW4876" s="7"/>
      <c r="CD4876" s="7"/>
      <c r="CE4876" s="7"/>
      <c r="CF4876" s="7"/>
      <c r="CJ4876" s="7"/>
      <c r="CK4876" s="7"/>
      <c r="CL4876" s="7"/>
    </row>
    <row r="4877" spans="1:90">
      <c r="A4877" s="11"/>
      <c r="B4877" s="373"/>
      <c r="C4877" s="373"/>
      <c r="D4877" s="373"/>
      <c r="E4877" s="13"/>
      <c r="F4877" s="11"/>
      <c r="G4877" s="25"/>
      <c r="H4877" s="31"/>
      <c r="I4877" s="30"/>
      <c r="M4877" s="25"/>
      <c r="N4877" s="31"/>
      <c r="O4877" s="30"/>
      <c r="V4877" s="12"/>
      <c r="W4877" s="12"/>
      <c r="X4877" s="14"/>
      <c r="AB4877" s="25"/>
      <c r="AC4877" s="12"/>
      <c r="AD4877" s="12"/>
      <c r="AK4877" s="12"/>
      <c r="AL4877" s="30"/>
      <c r="AM4877" s="32"/>
      <c r="AQ4877" s="12"/>
      <c r="AR4877" s="12"/>
      <c r="AS4877" s="12"/>
      <c r="AZ4877" s="49"/>
      <c r="BA4877" s="30"/>
      <c r="BB4877" s="12"/>
      <c r="BF4877" s="12"/>
      <c r="BG4877" s="12"/>
      <c r="BH4877" s="12"/>
      <c r="BO4877" s="7"/>
      <c r="BP4877" s="7"/>
      <c r="BQ4877" s="7"/>
      <c r="BU4877" s="7"/>
      <c r="BV4877" s="7"/>
      <c r="BW4877" s="7"/>
      <c r="CD4877" s="7"/>
      <c r="CE4877" s="7"/>
      <c r="CF4877" s="7"/>
      <c r="CJ4877" s="7"/>
      <c r="CK4877" s="7"/>
      <c r="CL4877" s="7"/>
    </row>
    <row r="4878" spans="1:90">
      <c r="A4878" s="11"/>
      <c r="B4878" s="373"/>
      <c r="C4878" s="373"/>
      <c r="D4878" s="373"/>
      <c r="E4878" s="13"/>
      <c r="F4878" s="11"/>
      <c r="G4878" s="25"/>
      <c r="H4878" s="31"/>
      <c r="I4878" s="30"/>
      <c r="M4878" s="25"/>
      <c r="N4878" s="31"/>
      <c r="O4878" s="30"/>
      <c r="V4878" s="12"/>
      <c r="W4878" s="12"/>
      <c r="X4878" s="14"/>
      <c r="AB4878" s="25"/>
      <c r="AC4878" s="12"/>
      <c r="AD4878" s="12"/>
      <c r="AK4878" s="12"/>
      <c r="AL4878" s="30"/>
      <c r="AM4878" s="32"/>
      <c r="AQ4878" s="12"/>
      <c r="AR4878" s="12"/>
      <c r="AS4878" s="12"/>
      <c r="AZ4878" s="49"/>
      <c r="BA4878" s="30"/>
      <c r="BB4878" s="12"/>
      <c r="BF4878" s="12"/>
      <c r="BG4878" s="12"/>
      <c r="BH4878" s="12"/>
      <c r="BO4878" s="7"/>
      <c r="BP4878" s="7"/>
      <c r="BQ4878" s="7"/>
      <c r="BU4878" s="7"/>
      <c r="BV4878" s="7"/>
      <c r="BW4878" s="7"/>
      <c r="CD4878" s="7"/>
      <c r="CE4878" s="7"/>
      <c r="CF4878" s="7"/>
      <c r="CJ4878" s="7"/>
      <c r="CK4878" s="7"/>
      <c r="CL4878" s="7"/>
    </row>
    <row r="4879" spans="1:90">
      <c r="A4879" s="11"/>
      <c r="B4879" s="373"/>
      <c r="C4879" s="373"/>
      <c r="D4879" s="373"/>
      <c r="E4879" s="13"/>
      <c r="F4879" s="11"/>
      <c r="G4879" s="25"/>
      <c r="H4879" s="31"/>
      <c r="I4879" s="30"/>
      <c r="M4879" s="25"/>
      <c r="N4879" s="31"/>
      <c r="O4879" s="30"/>
      <c r="V4879" s="12"/>
      <c r="W4879" s="12"/>
      <c r="X4879" s="14"/>
      <c r="AB4879" s="25"/>
      <c r="AC4879" s="12"/>
      <c r="AD4879" s="12"/>
      <c r="AK4879" s="12"/>
      <c r="AL4879" s="30"/>
      <c r="AM4879" s="32"/>
      <c r="AQ4879" s="12"/>
      <c r="AR4879" s="12"/>
      <c r="AS4879" s="12"/>
      <c r="AZ4879" s="49"/>
      <c r="BA4879" s="30"/>
      <c r="BB4879" s="12"/>
      <c r="BF4879" s="12"/>
      <c r="BG4879" s="12"/>
      <c r="BH4879" s="12"/>
      <c r="BO4879" s="7"/>
      <c r="BP4879" s="7"/>
      <c r="BQ4879" s="7"/>
      <c r="BU4879" s="7"/>
      <c r="BV4879" s="7"/>
      <c r="BW4879" s="7"/>
      <c r="CD4879" s="7"/>
      <c r="CE4879" s="7"/>
      <c r="CF4879" s="7"/>
      <c r="CJ4879" s="7"/>
      <c r="CK4879" s="7"/>
      <c r="CL4879" s="7"/>
    </row>
    <row r="4880" spans="1:90">
      <c r="A4880" s="11"/>
      <c r="B4880" s="373"/>
      <c r="C4880" s="373"/>
      <c r="D4880" s="373"/>
      <c r="E4880" s="13"/>
      <c r="F4880" s="11"/>
      <c r="G4880" s="25"/>
      <c r="H4880" s="31"/>
      <c r="I4880" s="30"/>
      <c r="M4880" s="25"/>
      <c r="N4880" s="31"/>
      <c r="O4880" s="30"/>
      <c r="V4880" s="12"/>
      <c r="W4880" s="12"/>
      <c r="X4880" s="14"/>
      <c r="AB4880" s="25"/>
      <c r="AC4880" s="12"/>
      <c r="AD4880" s="12"/>
      <c r="AK4880" s="12"/>
      <c r="AL4880" s="30"/>
      <c r="AM4880" s="32"/>
      <c r="AQ4880" s="12"/>
      <c r="AR4880" s="12"/>
      <c r="AS4880" s="12"/>
      <c r="AZ4880" s="49"/>
      <c r="BA4880" s="30"/>
      <c r="BB4880" s="12"/>
      <c r="BF4880" s="12"/>
      <c r="BG4880" s="12"/>
      <c r="BH4880" s="12"/>
      <c r="BO4880" s="7"/>
      <c r="BP4880" s="7"/>
      <c r="BQ4880" s="7"/>
      <c r="BU4880" s="7"/>
      <c r="BV4880" s="7"/>
      <c r="BW4880" s="7"/>
      <c r="CD4880" s="7"/>
      <c r="CE4880" s="7"/>
      <c r="CF4880" s="7"/>
      <c r="CJ4880" s="7"/>
      <c r="CK4880" s="7"/>
      <c r="CL4880" s="7"/>
    </row>
    <row r="4881" spans="1:90">
      <c r="A4881" s="11"/>
      <c r="B4881" s="373"/>
      <c r="C4881" s="373"/>
      <c r="D4881" s="373"/>
      <c r="E4881" s="13"/>
      <c r="F4881" s="11"/>
      <c r="G4881" s="25"/>
      <c r="H4881" s="31"/>
      <c r="I4881" s="30"/>
      <c r="M4881" s="25"/>
      <c r="N4881" s="31"/>
      <c r="O4881" s="30"/>
      <c r="V4881" s="12"/>
      <c r="W4881" s="12"/>
      <c r="X4881" s="14"/>
      <c r="AB4881" s="25"/>
      <c r="AC4881" s="12"/>
      <c r="AD4881" s="12"/>
      <c r="AK4881" s="12"/>
      <c r="AL4881" s="30"/>
      <c r="AM4881" s="32"/>
      <c r="AQ4881" s="12"/>
      <c r="AR4881" s="12"/>
      <c r="AS4881" s="12"/>
      <c r="AZ4881" s="49"/>
      <c r="BA4881" s="30"/>
      <c r="BB4881" s="12"/>
      <c r="BF4881" s="12"/>
      <c r="BG4881" s="12"/>
      <c r="BH4881" s="12"/>
      <c r="BO4881" s="7"/>
      <c r="BP4881" s="7"/>
      <c r="BQ4881" s="7"/>
      <c r="BU4881" s="7"/>
      <c r="BV4881" s="7"/>
      <c r="BW4881" s="7"/>
      <c r="CD4881" s="7"/>
      <c r="CE4881" s="7"/>
      <c r="CF4881" s="7"/>
      <c r="CJ4881" s="7"/>
      <c r="CK4881" s="7"/>
      <c r="CL4881" s="7"/>
    </row>
    <row r="4882" spans="1:90">
      <c r="A4882" s="11"/>
      <c r="B4882" s="373"/>
      <c r="C4882" s="373"/>
      <c r="D4882" s="373"/>
      <c r="E4882" s="13"/>
      <c r="F4882" s="11"/>
      <c r="G4882" s="25"/>
      <c r="H4882" s="31"/>
      <c r="I4882" s="30"/>
      <c r="M4882" s="25"/>
      <c r="N4882" s="31"/>
      <c r="O4882" s="30"/>
      <c r="V4882" s="12"/>
      <c r="W4882" s="12"/>
      <c r="X4882" s="14"/>
      <c r="AB4882" s="25"/>
      <c r="AC4882" s="12"/>
      <c r="AD4882" s="12"/>
      <c r="AK4882" s="12"/>
      <c r="AL4882" s="30"/>
      <c r="AM4882" s="32"/>
      <c r="AQ4882" s="12"/>
      <c r="AR4882" s="12"/>
      <c r="AS4882" s="12"/>
      <c r="AZ4882" s="49"/>
      <c r="BA4882" s="30"/>
      <c r="BB4882" s="12"/>
      <c r="BF4882" s="12"/>
      <c r="BG4882" s="12"/>
      <c r="BH4882" s="12"/>
      <c r="BO4882" s="7"/>
      <c r="BP4882" s="7"/>
      <c r="BQ4882" s="7"/>
      <c r="BU4882" s="7"/>
      <c r="BV4882" s="7"/>
      <c r="BW4882" s="7"/>
      <c r="CD4882" s="7"/>
      <c r="CE4882" s="7"/>
      <c r="CF4882" s="7"/>
      <c r="CJ4882" s="7"/>
      <c r="CK4882" s="7"/>
      <c r="CL4882" s="7"/>
    </row>
    <row r="4883" spans="1:90">
      <c r="A4883" s="11"/>
      <c r="B4883" s="373"/>
      <c r="C4883" s="373"/>
      <c r="D4883" s="373"/>
      <c r="E4883" s="13"/>
      <c r="F4883" s="11"/>
      <c r="G4883" s="25"/>
      <c r="H4883" s="31"/>
      <c r="I4883" s="30"/>
      <c r="M4883" s="25"/>
      <c r="N4883" s="31"/>
      <c r="O4883" s="30"/>
      <c r="V4883" s="12"/>
      <c r="W4883" s="12"/>
      <c r="X4883" s="14"/>
      <c r="AB4883" s="25"/>
      <c r="AC4883" s="12"/>
      <c r="AD4883" s="12"/>
      <c r="AK4883" s="12"/>
      <c r="AL4883" s="30"/>
      <c r="AM4883" s="32"/>
      <c r="AQ4883" s="12"/>
      <c r="AR4883" s="12"/>
      <c r="AS4883" s="12"/>
      <c r="AZ4883" s="49"/>
      <c r="BA4883" s="30"/>
      <c r="BB4883" s="12"/>
      <c r="BF4883" s="12"/>
      <c r="BG4883" s="12"/>
      <c r="BH4883" s="12"/>
      <c r="BO4883" s="7"/>
      <c r="BP4883" s="7"/>
      <c r="BQ4883" s="7"/>
      <c r="BU4883" s="7"/>
      <c r="BV4883" s="7"/>
      <c r="BW4883" s="7"/>
      <c r="CD4883" s="7"/>
      <c r="CE4883" s="7"/>
      <c r="CF4883" s="7"/>
      <c r="CJ4883" s="7"/>
      <c r="CK4883" s="7"/>
      <c r="CL4883" s="7"/>
    </row>
    <row r="4884" spans="1:90">
      <c r="A4884" s="11"/>
      <c r="B4884" s="373"/>
      <c r="C4884" s="373"/>
      <c r="D4884" s="373"/>
      <c r="E4884" s="13"/>
      <c r="F4884" s="11"/>
      <c r="G4884" s="25"/>
      <c r="H4884" s="31"/>
      <c r="I4884" s="30"/>
      <c r="M4884" s="25"/>
      <c r="N4884" s="31"/>
      <c r="O4884" s="30"/>
      <c r="V4884" s="12"/>
      <c r="W4884" s="12"/>
      <c r="X4884" s="14"/>
      <c r="AB4884" s="25"/>
      <c r="AC4884" s="12"/>
      <c r="AD4884" s="12"/>
      <c r="AK4884" s="12"/>
      <c r="AL4884" s="30"/>
      <c r="AM4884" s="32"/>
      <c r="AQ4884" s="12"/>
      <c r="AR4884" s="12"/>
      <c r="AS4884" s="12"/>
      <c r="AZ4884" s="49"/>
      <c r="BA4884" s="30"/>
      <c r="BB4884" s="12"/>
      <c r="BF4884" s="12"/>
      <c r="BG4884" s="12"/>
      <c r="BH4884" s="12"/>
      <c r="BO4884" s="7"/>
      <c r="BP4884" s="7"/>
      <c r="BQ4884" s="7"/>
      <c r="BU4884" s="7"/>
      <c r="BV4884" s="7"/>
      <c r="BW4884" s="7"/>
      <c r="CD4884" s="7"/>
      <c r="CE4884" s="7"/>
      <c r="CF4884" s="7"/>
      <c r="CJ4884" s="7"/>
      <c r="CK4884" s="7"/>
      <c r="CL4884" s="7"/>
    </row>
    <row r="4885" spans="1:90">
      <c r="A4885" s="11"/>
      <c r="B4885" s="373"/>
      <c r="C4885" s="373"/>
      <c r="D4885" s="373"/>
      <c r="E4885" s="13"/>
      <c r="F4885" s="11"/>
      <c r="G4885" s="25"/>
      <c r="H4885" s="31"/>
      <c r="I4885" s="30"/>
      <c r="M4885" s="25"/>
      <c r="N4885" s="31"/>
      <c r="O4885" s="30"/>
      <c r="V4885" s="12"/>
      <c r="W4885" s="12"/>
      <c r="X4885" s="14"/>
      <c r="AB4885" s="25"/>
      <c r="AC4885" s="12"/>
      <c r="AD4885" s="12"/>
      <c r="AK4885" s="12"/>
      <c r="AL4885" s="30"/>
      <c r="AM4885" s="32"/>
      <c r="AQ4885" s="12"/>
      <c r="AR4885" s="12"/>
      <c r="AS4885" s="12"/>
      <c r="AZ4885" s="49"/>
      <c r="BA4885" s="30"/>
      <c r="BB4885" s="12"/>
      <c r="BF4885" s="12"/>
      <c r="BG4885" s="12"/>
      <c r="BH4885" s="12"/>
      <c r="BO4885" s="7"/>
      <c r="BP4885" s="7"/>
      <c r="BQ4885" s="7"/>
      <c r="BU4885" s="7"/>
      <c r="BV4885" s="7"/>
      <c r="BW4885" s="7"/>
      <c r="CD4885" s="7"/>
      <c r="CE4885" s="7"/>
      <c r="CF4885" s="7"/>
      <c r="CJ4885" s="7"/>
      <c r="CK4885" s="7"/>
      <c r="CL4885" s="7"/>
    </row>
    <row r="4886" spans="1:90">
      <c r="A4886" s="11"/>
      <c r="B4886" s="373"/>
      <c r="C4886" s="373"/>
      <c r="D4886" s="373"/>
      <c r="E4886" s="13"/>
      <c r="F4886" s="11"/>
      <c r="G4886" s="25"/>
      <c r="H4886" s="31"/>
      <c r="I4886" s="30"/>
      <c r="M4886" s="25"/>
      <c r="N4886" s="31"/>
      <c r="O4886" s="30"/>
      <c r="V4886" s="12"/>
      <c r="W4886" s="12"/>
      <c r="X4886" s="14"/>
      <c r="AB4886" s="25"/>
      <c r="AC4886" s="12"/>
      <c r="AD4886" s="12"/>
      <c r="AK4886" s="12"/>
      <c r="AL4886" s="30"/>
      <c r="AM4886" s="32"/>
      <c r="AQ4886" s="12"/>
      <c r="AR4886" s="12"/>
      <c r="AS4886" s="12"/>
      <c r="AZ4886" s="49"/>
      <c r="BA4886" s="30"/>
      <c r="BB4886" s="12"/>
      <c r="BF4886" s="12"/>
      <c r="BG4886" s="12"/>
      <c r="BH4886" s="12"/>
      <c r="BO4886" s="7"/>
      <c r="BP4886" s="7"/>
      <c r="BQ4886" s="7"/>
      <c r="BU4886" s="7"/>
      <c r="BV4886" s="7"/>
      <c r="BW4886" s="7"/>
      <c r="CD4886" s="7"/>
      <c r="CE4886" s="7"/>
      <c r="CF4886" s="7"/>
      <c r="CJ4886" s="7"/>
      <c r="CK4886" s="7"/>
      <c r="CL4886" s="7"/>
    </row>
    <row r="4887" spans="1:90">
      <c r="A4887" s="11"/>
      <c r="B4887" s="373"/>
      <c r="C4887" s="373"/>
      <c r="D4887" s="373"/>
      <c r="E4887" s="13"/>
      <c r="F4887" s="11"/>
      <c r="G4887" s="25"/>
      <c r="H4887" s="31"/>
      <c r="I4887" s="30"/>
      <c r="M4887" s="25"/>
      <c r="N4887" s="31"/>
      <c r="O4887" s="30"/>
      <c r="V4887" s="12"/>
      <c r="W4887" s="12"/>
      <c r="X4887" s="14"/>
      <c r="AB4887" s="25"/>
      <c r="AC4887" s="12"/>
      <c r="AD4887" s="12"/>
      <c r="AK4887" s="12"/>
      <c r="AL4887" s="30"/>
      <c r="AM4887" s="32"/>
      <c r="AQ4887" s="12"/>
      <c r="AR4887" s="12"/>
      <c r="AS4887" s="12"/>
      <c r="AZ4887" s="49"/>
      <c r="BA4887" s="30"/>
      <c r="BB4887" s="12"/>
      <c r="BF4887" s="12"/>
      <c r="BG4887" s="12"/>
      <c r="BH4887" s="12"/>
      <c r="BO4887" s="7"/>
      <c r="BP4887" s="7"/>
      <c r="BQ4887" s="7"/>
      <c r="BU4887" s="7"/>
      <c r="BV4887" s="7"/>
      <c r="BW4887" s="7"/>
      <c r="CD4887" s="7"/>
      <c r="CE4887" s="7"/>
      <c r="CF4887" s="7"/>
      <c r="CJ4887" s="7"/>
      <c r="CK4887" s="7"/>
      <c r="CL4887" s="7"/>
    </row>
    <row r="4888" spans="1:90">
      <c r="A4888" s="11"/>
      <c r="B4888" s="373"/>
      <c r="C4888" s="373"/>
      <c r="D4888" s="373"/>
      <c r="E4888" s="13"/>
      <c r="F4888" s="11"/>
      <c r="G4888" s="25"/>
      <c r="H4888" s="31"/>
      <c r="I4888" s="30"/>
      <c r="M4888" s="25"/>
      <c r="N4888" s="31"/>
      <c r="O4888" s="30"/>
      <c r="V4888" s="12"/>
      <c r="W4888" s="12"/>
      <c r="X4888" s="14"/>
      <c r="AB4888" s="25"/>
      <c r="AC4888" s="12"/>
      <c r="AD4888" s="12"/>
      <c r="AK4888" s="12"/>
      <c r="AL4888" s="30"/>
      <c r="AM4888" s="32"/>
      <c r="AQ4888" s="12"/>
      <c r="AR4888" s="12"/>
      <c r="AS4888" s="12"/>
      <c r="AZ4888" s="49"/>
      <c r="BA4888" s="30"/>
      <c r="BB4888" s="12"/>
      <c r="BF4888" s="12"/>
      <c r="BG4888" s="12"/>
      <c r="BH4888" s="12"/>
      <c r="BO4888" s="7"/>
      <c r="BP4888" s="7"/>
      <c r="BQ4888" s="7"/>
      <c r="BU4888" s="7"/>
      <c r="BV4888" s="7"/>
      <c r="BW4888" s="7"/>
      <c r="CD4888" s="7"/>
      <c r="CE4888" s="7"/>
      <c r="CF4888" s="7"/>
      <c r="CJ4888" s="7"/>
      <c r="CK4888" s="7"/>
      <c r="CL4888" s="7"/>
    </row>
    <row r="4889" spans="1:90">
      <c r="A4889" s="11"/>
      <c r="B4889" s="373"/>
      <c r="C4889" s="373"/>
      <c r="D4889" s="373"/>
      <c r="E4889" s="13"/>
      <c r="F4889" s="11"/>
      <c r="G4889" s="25"/>
      <c r="H4889" s="31"/>
      <c r="I4889" s="30"/>
      <c r="M4889" s="25"/>
      <c r="N4889" s="31"/>
      <c r="O4889" s="30"/>
      <c r="V4889" s="12"/>
      <c r="W4889" s="12"/>
      <c r="X4889" s="14"/>
      <c r="AB4889" s="25"/>
      <c r="AC4889" s="12"/>
      <c r="AD4889" s="12"/>
      <c r="AK4889" s="12"/>
      <c r="AL4889" s="30"/>
      <c r="AM4889" s="32"/>
      <c r="AQ4889" s="12"/>
      <c r="AR4889" s="12"/>
      <c r="AS4889" s="12"/>
      <c r="AZ4889" s="49"/>
      <c r="BA4889" s="30"/>
      <c r="BB4889" s="12"/>
      <c r="BF4889" s="12"/>
      <c r="BG4889" s="12"/>
      <c r="BH4889" s="12"/>
      <c r="BO4889" s="7"/>
      <c r="BP4889" s="7"/>
      <c r="BQ4889" s="7"/>
      <c r="BU4889" s="7"/>
      <c r="BV4889" s="7"/>
      <c r="BW4889" s="7"/>
      <c r="CD4889" s="7"/>
      <c r="CE4889" s="7"/>
      <c r="CF4889" s="7"/>
      <c r="CJ4889" s="7"/>
      <c r="CK4889" s="7"/>
      <c r="CL4889" s="7"/>
    </row>
    <row r="4890" spans="1:90">
      <c r="A4890" s="11"/>
      <c r="B4890" s="373"/>
      <c r="C4890" s="373"/>
      <c r="D4890" s="373"/>
      <c r="E4890" s="13"/>
      <c r="F4890" s="11"/>
      <c r="G4890" s="25"/>
      <c r="H4890" s="31"/>
      <c r="I4890" s="30"/>
      <c r="M4890" s="25"/>
      <c r="N4890" s="31"/>
      <c r="O4890" s="30"/>
      <c r="V4890" s="12"/>
      <c r="W4890" s="12"/>
      <c r="X4890" s="14"/>
      <c r="AB4890" s="25"/>
      <c r="AC4890" s="12"/>
      <c r="AD4890" s="12"/>
      <c r="AK4890" s="12"/>
      <c r="AL4890" s="30"/>
      <c r="AM4890" s="32"/>
      <c r="AQ4890" s="12"/>
      <c r="AR4890" s="12"/>
      <c r="AS4890" s="12"/>
      <c r="AZ4890" s="49"/>
      <c r="BA4890" s="30"/>
      <c r="BB4890" s="12"/>
      <c r="BF4890" s="12"/>
      <c r="BG4890" s="12"/>
      <c r="BH4890" s="12"/>
      <c r="BO4890" s="7"/>
      <c r="BP4890" s="7"/>
      <c r="BQ4890" s="7"/>
      <c r="BU4890" s="7"/>
      <c r="BV4890" s="7"/>
      <c r="BW4890" s="7"/>
      <c r="CD4890" s="7"/>
      <c r="CE4890" s="7"/>
      <c r="CF4890" s="7"/>
      <c r="CJ4890" s="7"/>
      <c r="CK4890" s="7"/>
      <c r="CL4890" s="7"/>
    </row>
    <row r="4891" spans="1:90">
      <c r="A4891" s="11"/>
      <c r="B4891" s="373"/>
      <c r="C4891" s="373"/>
      <c r="D4891" s="373"/>
      <c r="E4891" s="13"/>
      <c r="F4891" s="11"/>
      <c r="G4891" s="25"/>
      <c r="H4891" s="31"/>
      <c r="I4891" s="30"/>
      <c r="M4891" s="25"/>
      <c r="N4891" s="31"/>
      <c r="O4891" s="30"/>
      <c r="V4891" s="12"/>
      <c r="W4891" s="12"/>
      <c r="X4891" s="14"/>
      <c r="AB4891" s="25"/>
      <c r="AC4891" s="12"/>
      <c r="AD4891" s="12"/>
      <c r="AK4891" s="12"/>
      <c r="AL4891" s="30"/>
      <c r="AM4891" s="32"/>
      <c r="AQ4891" s="12"/>
      <c r="AR4891" s="12"/>
      <c r="AS4891" s="12"/>
      <c r="AZ4891" s="49"/>
      <c r="BA4891" s="30"/>
      <c r="BB4891" s="12"/>
      <c r="BF4891" s="12"/>
      <c r="BG4891" s="12"/>
      <c r="BH4891" s="12"/>
      <c r="BO4891" s="7"/>
      <c r="BP4891" s="7"/>
      <c r="BQ4891" s="7"/>
      <c r="BU4891" s="7"/>
      <c r="BV4891" s="7"/>
      <c r="BW4891" s="7"/>
      <c r="CD4891" s="7"/>
      <c r="CE4891" s="7"/>
      <c r="CF4891" s="7"/>
      <c r="CJ4891" s="7"/>
      <c r="CK4891" s="7"/>
      <c r="CL4891" s="7"/>
    </row>
    <row r="4892" spans="1:90">
      <c r="A4892" s="11"/>
      <c r="B4892" s="373"/>
      <c r="C4892" s="373"/>
      <c r="D4892" s="373"/>
      <c r="E4892" s="13"/>
      <c r="F4892" s="11"/>
      <c r="G4892" s="25"/>
      <c r="H4892" s="31"/>
      <c r="I4892" s="30"/>
      <c r="M4892" s="25"/>
      <c r="N4892" s="31"/>
      <c r="O4892" s="30"/>
      <c r="V4892" s="12"/>
      <c r="W4892" s="12"/>
      <c r="X4892" s="14"/>
      <c r="AB4892" s="25"/>
      <c r="AC4892" s="12"/>
      <c r="AD4892" s="12"/>
      <c r="AK4892" s="12"/>
      <c r="AL4892" s="30"/>
      <c r="AM4892" s="32"/>
      <c r="AQ4892" s="12"/>
      <c r="AR4892" s="12"/>
      <c r="AS4892" s="12"/>
      <c r="AZ4892" s="49"/>
      <c r="BA4892" s="30"/>
      <c r="BB4892" s="12"/>
      <c r="BF4892" s="12"/>
      <c r="BG4892" s="12"/>
      <c r="BH4892" s="12"/>
      <c r="BO4892" s="7"/>
      <c r="BP4892" s="7"/>
      <c r="BQ4892" s="7"/>
      <c r="BU4892" s="7"/>
      <c r="BV4892" s="7"/>
      <c r="BW4892" s="7"/>
      <c r="CD4892" s="7"/>
      <c r="CE4892" s="7"/>
      <c r="CF4892" s="7"/>
      <c r="CJ4892" s="7"/>
      <c r="CK4892" s="7"/>
      <c r="CL4892" s="7"/>
    </row>
    <row r="4893" spans="1:90">
      <c r="A4893" s="11"/>
      <c r="B4893" s="373"/>
      <c r="C4893" s="373"/>
      <c r="D4893" s="373"/>
      <c r="E4893" s="13"/>
      <c r="F4893" s="11"/>
      <c r="G4893" s="25"/>
      <c r="H4893" s="31"/>
      <c r="I4893" s="30"/>
      <c r="M4893" s="25"/>
      <c r="N4893" s="31"/>
      <c r="O4893" s="30"/>
      <c r="V4893" s="12"/>
      <c r="W4893" s="12"/>
      <c r="X4893" s="14"/>
      <c r="AB4893" s="25"/>
      <c r="AC4893" s="12"/>
      <c r="AD4893" s="12"/>
      <c r="AK4893" s="12"/>
      <c r="AL4893" s="30"/>
      <c r="AM4893" s="32"/>
      <c r="AQ4893" s="12"/>
      <c r="AR4893" s="12"/>
      <c r="AS4893" s="12"/>
      <c r="AZ4893" s="49"/>
      <c r="BA4893" s="30"/>
      <c r="BB4893" s="12"/>
      <c r="BF4893" s="12"/>
      <c r="BG4893" s="12"/>
      <c r="BH4893" s="12"/>
      <c r="BO4893" s="7"/>
      <c r="BP4893" s="7"/>
      <c r="BQ4893" s="7"/>
      <c r="BU4893" s="7"/>
      <c r="BV4893" s="7"/>
      <c r="BW4893" s="7"/>
      <c r="CD4893" s="7"/>
      <c r="CE4893" s="7"/>
      <c r="CF4893" s="7"/>
      <c r="CJ4893" s="7"/>
      <c r="CK4893" s="7"/>
      <c r="CL4893" s="7"/>
    </row>
    <row r="4894" spans="1:90">
      <c r="A4894" s="11"/>
      <c r="B4894" s="373"/>
      <c r="C4894" s="373"/>
      <c r="D4894" s="373"/>
      <c r="E4894" s="13"/>
      <c r="F4894" s="11"/>
      <c r="G4894" s="25"/>
      <c r="H4894" s="31"/>
      <c r="I4894" s="30"/>
      <c r="M4894" s="25"/>
      <c r="N4894" s="31"/>
      <c r="O4894" s="30"/>
      <c r="V4894" s="12"/>
      <c r="W4894" s="12"/>
      <c r="X4894" s="14"/>
      <c r="AB4894" s="25"/>
      <c r="AC4894" s="12"/>
      <c r="AD4894" s="12"/>
      <c r="AK4894" s="12"/>
      <c r="AL4894" s="30"/>
      <c r="AM4894" s="32"/>
      <c r="AQ4894" s="12"/>
      <c r="AR4894" s="12"/>
      <c r="AS4894" s="12"/>
      <c r="AZ4894" s="49"/>
      <c r="BA4894" s="30"/>
      <c r="BB4894" s="12"/>
      <c r="BF4894" s="12"/>
      <c r="BG4894" s="12"/>
      <c r="BH4894" s="12"/>
      <c r="BO4894" s="7"/>
      <c r="BP4894" s="7"/>
      <c r="BQ4894" s="7"/>
      <c r="BU4894" s="7"/>
      <c r="BV4894" s="7"/>
      <c r="BW4894" s="7"/>
      <c r="CD4894" s="7"/>
      <c r="CE4894" s="7"/>
      <c r="CF4894" s="7"/>
      <c r="CJ4894" s="7"/>
      <c r="CK4894" s="7"/>
      <c r="CL4894" s="7"/>
    </row>
    <row r="4895" spans="1:90">
      <c r="A4895" s="11"/>
      <c r="B4895" s="373"/>
      <c r="C4895" s="373"/>
      <c r="D4895" s="373"/>
      <c r="E4895" s="13"/>
      <c r="F4895" s="11"/>
      <c r="G4895" s="25"/>
      <c r="H4895" s="31"/>
      <c r="I4895" s="30"/>
      <c r="M4895" s="25"/>
      <c r="N4895" s="31"/>
      <c r="O4895" s="30"/>
      <c r="V4895" s="12"/>
      <c r="W4895" s="12"/>
      <c r="X4895" s="14"/>
      <c r="AB4895" s="25"/>
      <c r="AC4895" s="12"/>
      <c r="AD4895" s="12"/>
      <c r="AK4895" s="12"/>
      <c r="AL4895" s="30"/>
      <c r="AM4895" s="32"/>
      <c r="AQ4895" s="12"/>
      <c r="AR4895" s="12"/>
      <c r="AS4895" s="12"/>
      <c r="AZ4895" s="49"/>
      <c r="BA4895" s="30"/>
      <c r="BB4895" s="12"/>
      <c r="BF4895" s="12"/>
      <c r="BG4895" s="12"/>
      <c r="BH4895" s="12"/>
      <c r="BO4895" s="7"/>
      <c r="BP4895" s="7"/>
      <c r="BQ4895" s="7"/>
      <c r="BU4895" s="7"/>
      <c r="BV4895" s="7"/>
      <c r="BW4895" s="7"/>
      <c r="CD4895" s="7"/>
      <c r="CE4895" s="7"/>
      <c r="CF4895" s="7"/>
      <c r="CJ4895" s="7"/>
      <c r="CK4895" s="7"/>
      <c r="CL4895" s="7"/>
    </row>
    <row r="4896" spans="1:90">
      <c r="A4896" s="11"/>
      <c r="B4896" s="373"/>
      <c r="C4896" s="373"/>
      <c r="D4896" s="373"/>
      <c r="E4896" s="13"/>
      <c r="F4896" s="11"/>
      <c r="G4896" s="25"/>
      <c r="H4896" s="31"/>
      <c r="I4896" s="30"/>
      <c r="M4896" s="25"/>
      <c r="N4896" s="31"/>
      <c r="O4896" s="30"/>
      <c r="V4896" s="12"/>
      <c r="W4896" s="12"/>
      <c r="X4896" s="14"/>
      <c r="AB4896" s="25"/>
      <c r="AC4896" s="12"/>
      <c r="AD4896" s="12"/>
      <c r="AK4896" s="12"/>
      <c r="AL4896" s="30"/>
      <c r="AM4896" s="32"/>
      <c r="AQ4896" s="12"/>
      <c r="AR4896" s="12"/>
      <c r="AS4896" s="12"/>
      <c r="AZ4896" s="49"/>
      <c r="BA4896" s="30"/>
      <c r="BB4896" s="12"/>
      <c r="BF4896" s="12"/>
      <c r="BG4896" s="12"/>
      <c r="BH4896" s="12"/>
      <c r="BO4896" s="7"/>
      <c r="BP4896" s="7"/>
      <c r="BQ4896" s="7"/>
      <c r="BU4896" s="7"/>
      <c r="BV4896" s="7"/>
      <c r="BW4896" s="7"/>
      <c r="CD4896" s="7"/>
      <c r="CE4896" s="7"/>
      <c r="CF4896" s="7"/>
      <c r="CJ4896" s="7"/>
      <c r="CK4896" s="7"/>
      <c r="CL4896" s="7"/>
    </row>
    <row r="4897" spans="1:90">
      <c r="A4897" s="11"/>
      <c r="B4897" s="373"/>
      <c r="C4897" s="373"/>
      <c r="D4897" s="373"/>
      <c r="E4897" s="13"/>
      <c r="F4897" s="11"/>
      <c r="G4897" s="25"/>
      <c r="H4897" s="31"/>
      <c r="I4897" s="30"/>
      <c r="M4897" s="25"/>
      <c r="N4897" s="31"/>
      <c r="O4897" s="30"/>
      <c r="V4897" s="12"/>
      <c r="W4897" s="12"/>
      <c r="X4897" s="14"/>
      <c r="AB4897" s="25"/>
      <c r="AC4897" s="12"/>
      <c r="AD4897" s="12"/>
      <c r="AK4897" s="12"/>
      <c r="AL4897" s="30"/>
      <c r="AM4897" s="32"/>
      <c r="AQ4897" s="12"/>
      <c r="AR4897" s="12"/>
      <c r="AS4897" s="12"/>
      <c r="AZ4897" s="49"/>
      <c r="BA4897" s="30"/>
      <c r="BB4897" s="12"/>
      <c r="BF4897" s="12"/>
      <c r="BG4897" s="12"/>
      <c r="BH4897" s="12"/>
      <c r="BO4897" s="7"/>
      <c r="BP4897" s="7"/>
      <c r="BQ4897" s="7"/>
      <c r="BU4897" s="7"/>
      <c r="BV4897" s="7"/>
      <c r="BW4897" s="7"/>
      <c r="CD4897" s="7"/>
      <c r="CE4897" s="7"/>
      <c r="CF4897" s="7"/>
      <c r="CJ4897" s="7"/>
      <c r="CK4897" s="7"/>
      <c r="CL4897" s="7"/>
    </row>
    <row r="4898" spans="1:90">
      <c r="A4898" s="11"/>
      <c r="B4898" s="373"/>
      <c r="C4898" s="373"/>
      <c r="D4898" s="373"/>
      <c r="E4898" s="13"/>
      <c r="F4898" s="11"/>
      <c r="G4898" s="25"/>
      <c r="H4898" s="31"/>
      <c r="I4898" s="30"/>
      <c r="M4898" s="25"/>
      <c r="N4898" s="31"/>
      <c r="O4898" s="30"/>
      <c r="V4898" s="12"/>
      <c r="W4898" s="12"/>
      <c r="X4898" s="14"/>
      <c r="AB4898" s="25"/>
      <c r="AC4898" s="12"/>
      <c r="AD4898" s="12"/>
      <c r="AK4898" s="12"/>
      <c r="AL4898" s="30"/>
      <c r="AM4898" s="32"/>
      <c r="AQ4898" s="12"/>
      <c r="AR4898" s="12"/>
      <c r="AS4898" s="12"/>
      <c r="AZ4898" s="49"/>
      <c r="BA4898" s="30"/>
      <c r="BB4898" s="12"/>
      <c r="BF4898" s="12"/>
      <c r="BG4898" s="12"/>
      <c r="BH4898" s="12"/>
      <c r="BO4898" s="7"/>
      <c r="BP4898" s="7"/>
      <c r="BQ4898" s="7"/>
      <c r="BU4898" s="7"/>
      <c r="BV4898" s="7"/>
      <c r="BW4898" s="7"/>
      <c r="CD4898" s="7"/>
      <c r="CE4898" s="7"/>
      <c r="CF4898" s="7"/>
      <c r="CJ4898" s="7"/>
      <c r="CK4898" s="7"/>
      <c r="CL4898" s="7"/>
    </row>
    <row r="4899" spans="1:90">
      <c r="A4899" s="11"/>
      <c r="B4899" s="373"/>
      <c r="C4899" s="373"/>
      <c r="D4899" s="373"/>
      <c r="E4899" s="13"/>
      <c r="F4899" s="11"/>
      <c r="G4899" s="25"/>
      <c r="H4899" s="31"/>
      <c r="I4899" s="30"/>
      <c r="M4899" s="25"/>
      <c r="N4899" s="31"/>
      <c r="O4899" s="30"/>
      <c r="V4899" s="12"/>
      <c r="W4899" s="12"/>
      <c r="X4899" s="14"/>
      <c r="AB4899" s="25"/>
      <c r="AC4899" s="12"/>
      <c r="AD4899" s="12"/>
      <c r="AK4899" s="12"/>
      <c r="AL4899" s="30"/>
      <c r="AM4899" s="32"/>
      <c r="AQ4899" s="12"/>
      <c r="AR4899" s="12"/>
      <c r="AS4899" s="12"/>
      <c r="AZ4899" s="49"/>
      <c r="BA4899" s="30"/>
      <c r="BB4899" s="12"/>
      <c r="BF4899" s="12"/>
      <c r="BG4899" s="12"/>
      <c r="BH4899" s="12"/>
      <c r="BO4899" s="7"/>
      <c r="BP4899" s="7"/>
      <c r="BQ4899" s="7"/>
      <c r="BU4899" s="7"/>
      <c r="BV4899" s="7"/>
      <c r="BW4899" s="7"/>
      <c r="CD4899" s="7"/>
      <c r="CE4899" s="7"/>
      <c r="CF4899" s="7"/>
      <c r="CJ4899" s="7"/>
      <c r="CK4899" s="7"/>
      <c r="CL4899" s="7"/>
    </row>
    <row r="4900" spans="1:90">
      <c r="A4900" s="11"/>
      <c r="B4900" s="373"/>
      <c r="C4900" s="373"/>
      <c r="D4900" s="373"/>
      <c r="E4900" s="13"/>
      <c r="F4900" s="11"/>
      <c r="G4900" s="25"/>
      <c r="H4900" s="31"/>
      <c r="I4900" s="30"/>
      <c r="M4900" s="25"/>
      <c r="N4900" s="31"/>
      <c r="O4900" s="30"/>
      <c r="V4900" s="12"/>
      <c r="W4900" s="12"/>
      <c r="X4900" s="14"/>
      <c r="AB4900" s="25"/>
      <c r="AC4900" s="12"/>
      <c r="AD4900" s="12"/>
      <c r="AK4900" s="12"/>
      <c r="AL4900" s="30"/>
      <c r="AM4900" s="32"/>
      <c r="AQ4900" s="12"/>
      <c r="AR4900" s="12"/>
      <c r="AS4900" s="12"/>
      <c r="AZ4900" s="49"/>
      <c r="BA4900" s="30"/>
      <c r="BB4900" s="12"/>
      <c r="BF4900" s="12"/>
      <c r="BG4900" s="12"/>
      <c r="BH4900" s="12"/>
      <c r="BO4900" s="7"/>
      <c r="BP4900" s="7"/>
      <c r="BQ4900" s="7"/>
      <c r="BU4900" s="7"/>
      <c r="BV4900" s="7"/>
      <c r="BW4900" s="7"/>
      <c r="CD4900" s="7"/>
      <c r="CE4900" s="7"/>
      <c r="CF4900" s="7"/>
      <c r="CJ4900" s="7"/>
      <c r="CK4900" s="7"/>
      <c r="CL4900" s="7"/>
    </row>
    <row r="4901" spans="1:90">
      <c r="A4901" s="11"/>
      <c r="B4901" s="373"/>
      <c r="C4901" s="373"/>
      <c r="D4901" s="373"/>
      <c r="E4901" s="13"/>
      <c r="F4901" s="11"/>
      <c r="G4901" s="25"/>
      <c r="H4901" s="31"/>
      <c r="I4901" s="30"/>
      <c r="M4901" s="25"/>
      <c r="N4901" s="31"/>
      <c r="O4901" s="30"/>
      <c r="V4901" s="12"/>
      <c r="W4901" s="12"/>
      <c r="X4901" s="14"/>
      <c r="AB4901" s="25"/>
      <c r="AC4901" s="12"/>
      <c r="AD4901" s="12"/>
      <c r="AK4901" s="12"/>
      <c r="AL4901" s="30"/>
      <c r="AM4901" s="32"/>
      <c r="AQ4901" s="12"/>
      <c r="AR4901" s="12"/>
      <c r="AS4901" s="12"/>
      <c r="AZ4901" s="49"/>
      <c r="BA4901" s="30"/>
      <c r="BB4901" s="12"/>
      <c r="BF4901" s="12"/>
      <c r="BG4901" s="12"/>
      <c r="BH4901" s="12"/>
      <c r="BO4901" s="7"/>
      <c r="BP4901" s="7"/>
      <c r="BQ4901" s="7"/>
      <c r="BU4901" s="7"/>
      <c r="BV4901" s="7"/>
      <c r="BW4901" s="7"/>
      <c r="CD4901" s="7"/>
      <c r="CE4901" s="7"/>
      <c r="CF4901" s="7"/>
      <c r="CJ4901" s="7"/>
      <c r="CK4901" s="7"/>
      <c r="CL4901" s="7"/>
    </row>
    <row r="4902" spans="1:90">
      <c r="A4902" s="11"/>
      <c r="B4902" s="373"/>
      <c r="C4902" s="373"/>
      <c r="D4902" s="373"/>
      <c r="E4902" s="13"/>
      <c r="F4902" s="11"/>
      <c r="G4902" s="25"/>
      <c r="H4902" s="31"/>
      <c r="I4902" s="30"/>
      <c r="M4902" s="25"/>
      <c r="N4902" s="31"/>
      <c r="O4902" s="30"/>
      <c r="V4902" s="12"/>
      <c r="W4902" s="12"/>
      <c r="X4902" s="14"/>
      <c r="AB4902" s="25"/>
      <c r="AC4902" s="12"/>
      <c r="AD4902" s="12"/>
      <c r="AK4902" s="12"/>
      <c r="AL4902" s="30"/>
      <c r="AM4902" s="32"/>
      <c r="AQ4902" s="12"/>
      <c r="AR4902" s="12"/>
      <c r="AS4902" s="12"/>
      <c r="AZ4902" s="49"/>
      <c r="BA4902" s="30"/>
      <c r="BB4902" s="12"/>
      <c r="BF4902" s="12"/>
      <c r="BG4902" s="12"/>
      <c r="BH4902" s="12"/>
      <c r="BO4902" s="7"/>
      <c r="BP4902" s="7"/>
      <c r="BQ4902" s="7"/>
      <c r="BU4902" s="7"/>
      <c r="BV4902" s="7"/>
      <c r="BW4902" s="7"/>
      <c r="CD4902" s="7"/>
      <c r="CE4902" s="7"/>
      <c r="CF4902" s="7"/>
      <c r="CJ4902" s="7"/>
      <c r="CK4902" s="7"/>
      <c r="CL4902" s="7"/>
    </row>
    <row r="4903" spans="1:90">
      <c r="A4903" s="11"/>
      <c r="B4903" s="373"/>
      <c r="C4903" s="373"/>
      <c r="D4903" s="373"/>
      <c r="E4903" s="13"/>
      <c r="F4903" s="11"/>
      <c r="G4903" s="25"/>
      <c r="H4903" s="31"/>
      <c r="I4903" s="30"/>
      <c r="M4903" s="25"/>
      <c r="N4903" s="31"/>
      <c r="O4903" s="30"/>
      <c r="V4903" s="12"/>
      <c r="W4903" s="12"/>
      <c r="X4903" s="14"/>
      <c r="AB4903" s="25"/>
      <c r="AC4903" s="12"/>
      <c r="AD4903" s="12"/>
      <c r="AK4903" s="12"/>
      <c r="AL4903" s="30"/>
      <c r="AM4903" s="32"/>
      <c r="AQ4903" s="12"/>
      <c r="AR4903" s="12"/>
      <c r="AS4903" s="12"/>
      <c r="AZ4903" s="49"/>
      <c r="BA4903" s="30"/>
      <c r="BB4903" s="12"/>
      <c r="BF4903" s="12"/>
      <c r="BG4903" s="12"/>
      <c r="BH4903" s="12"/>
      <c r="BO4903" s="7"/>
      <c r="BP4903" s="7"/>
      <c r="BQ4903" s="7"/>
      <c r="BU4903" s="7"/>
      <c r="BV4903" s="7"/>
      <c r="BW4903" s="7"/>
      <c r="CD4903" s="7"/>
      <c r="CE4903" s="7"/>
      <c r="CF4903" s="7"/>
      <c r="CJ4903" s="7"/>
      <c r="CK4903" s="7"/>
      <c r="CL4903" s="7"/>
    </row>
    <row r="4904" spans="1:90">
      <c r="A4904" s="11"/>
      <c r="B4904" s="373"/>
      <c r="C4904" s="373"/>
      <c r="D4904" s="373"/>
      <c r="E4904" s="13"/>
      <c r="F4904" s="11"/>
      <c r="G4904" s="25"/>
      <c r="H4904" s="31"/>
      <c r="I4904" s="30"/>
      <c r="M4904" s="25"/>
      <c r="N4904" s="31"/>
      <c r="O4904" s="30"/>
      <c r="V4904" s="12"/>
      <c r="W4904" s="12"/>
      <c r="X4904" s="14"/>
      <c r="AB4904" s="25"/>
      <c r="AC4904" s="12"/>
      <c r="AD4904" s="12"/>
      <c r="AK4904" s="12"/>
      <c r="AL4904" s="30"/>
      <c r="AM4904" s="32"/>
      <c r="AQ4904" s="12"/>
      <c r="AR4904" s="12"/>
      <c r="AS4904" s="12"/>
      <c r="AZ4904" s="49"/>
      <c r="BA4904" s="30"/>
      <c r="BB4904" s="12"/>
      <c r="BF4904" s="12"/>
      <c r="BG4904" s="12"/>
      <c r="BH4904" s="12"/>
      <c r="BO4904" s="7"/>
      <c r="BP4904" s="7"/>
      <c r="BQ4904" s="7"/>
      <c r="BU4904" s="7"/>
      <c r="BV4904" s="7"/>
      <c r="BW4904" s="7"/>
      <c r="CD4904" s="7"/>
      <c r="CE4904" s="7"/>
      <c r="CF4904" s="7"/>
      <c r="CJ4904" s="7"/>
      <c r="CK4904" s="7"/>
      <c r="CL4904" s="7"/>
    </row>
    <row r="4905" spans="1:90">
      <c r="A4905" s="11"/>
      <c r="B4905" s="373"/>
      <c r="C4905" s="373"/>
      <c r="D4905" s="373"/>
      <c r="E4905" s="13"/>
      <c r="F4905" s="11"/>
      <c r="G4905" s="25"/>
      <c r="H4905" s="31"/>
      <c r="I4905" s="30"/>
      <c r="M4905" s="25"/>
      <c r="N4905" s="31"/>
      <c r="O4905" s="30"/>
      <c r="V4905" s="12"/>
      <c r="W4905" s="12"/>
      <c r="X4905" s="14"/>
      <c r="AB4905" s="25"/>
      <c r="AC4905" s="12"/>
      <c r="AD4905" s="12"/>
      <c r="AK4905" s="12"/>
      <c r="AL4905" s="30"/>
      <c r="AM4905" s="32"/>
      <c r="AQ4905" s="12"/>
      <c r="AR4905" s="12"/>
      <c r="AS4905" s="12"/>
      <c r="AZ4905" s="49"/>
      <c r="BA4905" s="30"/>
      <c r="BB4905" s="12"/>
      <c r="BF4905" s="12"/>
      <c r="BG4905" s="12"/>
      <c r="BH4905" s="12"/>
      <c r="BO4905" s="7"/>
      <c r="BP4905" s="7"/>
      <c r="BQ4905" s="7"/>
      <c r="BU4905" s="7"/>
      <c r="BV4905" s="7"/>
      <c r="BW4905" s="7"/>
      <c r="CD4905" s="7"/>
      <c r="CE4905" s="7"/>
      <c r="CF4905" s="7"/>
      <c r="CJ4905" s="7"/>
      <c r="CK4905" s="7"/>
      <c r="CL4905" s="7"/>
    </row>
    <row r="4906" spans="1:90">
      <c r="A4906" s="11"/>
      <c r="B4906" s="373"/>
      <c r="C4906" s="373"/>
      <c r="D4906" s="373"/>
      <c r="E4906" s="13"/>
      <c r="F4906" s="11"/>
      <c r="G4906" s="25"/>
      <c r="H4906" s="31"/>
      <c r="I4906" s="30"/>
      <c r="M4906" s="25"/>
      <c r="N4906" s="31"/>
      <c r="O4906" s="30"/>
      <c r="V4906" s="12"/>
      <c r="W4906" s="12"/>
      <c r="X4906" s="14"/>
      <c r="AB4906" s="25"/>
      <c r="AC4906" s="12"/>
      <c r="AD4906" s="12"/>
      <c r="AK4906" s="12"/>
      <c r="AL4906" s="30"/>
      <c r="AM4906" s="32"/>
      <c r="AQ4906" s="12"/>
      <c r="AR4906" s="12"/>
      <c r="AS4906" s="12"/>
      <c r="AZ4906" s="49"/>
      <c r="BA4906" s="30"/>
      <c r="BB4906" s="12"/>
      <c r="BF4906" s="12"/>
      <c r="BG4906" s="12"/>
      <c r="BH4906" s="12"/>
      <c r="BO4906" s="7"/>
      <c r="BP4906" s="7"/>
      <c r="BQ4906" s="7"/>
      <c r="BU4906" s="7"/>
      <c r="BV4906" s="7"/>
      <c r="BW4906" s="7"/>
      <c r="CD4906" s="7"/>
      <c r="CE4906" s="7"/>
      <c r="CF4906" s="7"/>
      <c r="CJ4906" s="7"/>
      <c r="CK4906" s="7"/>
      <c r="CL4906" s="7"/>
    </row>
    <row r="4907" spans="1:90">
      <c r="A4907" s="11"/>
      <c r="B4907" s="373"/>
      <c r="C4907" s="373"/>
      <c r="D4907" s="373"/>
      <c r="E4907" s="13"/>
      <c r="F4907" s="11"/>
      <c r="G4907" s="25"/>
      <c r="H4907" s="31"/>
      <c r="I4907" s="30"/>
      <c r="M4907" s="25"/>
      <c r="N4907" s="31"/>
      <c r="O4907" s="30"/>
      <c r="V4907" s="12"/>
      <c r="W4907" s="12"/>
      <c r="X4907" s="14"/>
      <c r="AB4907" s="25"/>
      <c r="AC4907" s="12"/>
      <c r="AD4907" s="12"/>
      <c r="AK4907" s="12"/>
      <c r="AL4907" s="30"/>
      <c r="AM4907" s="32"/>
      <c r="AQ4907" s="12"/>
      <c r="AR4907" s="12"/>
      <c r="AS4907" s="12"/>
      <c r="AZ4907" s="49"/>
      <c r="BA4907" s="30"/>
      <c r="BB4907" s="12"/>
      <c r="BF4907" s="12"/>
      <c r="BG4907" s="12"/>
      <c r="BH4907" s="12"/>
      <c r="BO4907" s="7"/>
      <c r="BP4907" s="7"/>
      <c r="BQ4907" s="7"/>
      <c r="BU4907" s="7"/>
      <c r="BV4907" s="7"/>
      <c r="BW4907" s="7"/>
      <c r="CD4907" s="7"/>
      <c r="CE4907" s="7"/>
      <c r="CF4907" s="7"/>
      <c r="CJ4907" s="7"/>
      <c r="CK4907" s="7"/>
      <c r="CL4907" s="7"/>
    </row>
    <row r="4908" spans="1:90">
      <c r="A4908" s="11"/>
      <c r="B4908" s="373"/>
      <c r="C4908" s="373"/>
      <c r="D4908" s="373"/>
      <c r="E4908" s="13"/>
      <c r="F4908" s="11"/>
      <c r="G4908" s="25"/>
      <c r="H4908" s="31"/>
      <c r="I4908" s="30"/>
      <c r="M4908" s="25"/>
      <c r="N4908" s="31"/>
      <c r="O4908" s="30"/>
      <c r="V4908" s="12"/>
      <c r="W4908" s="12"/>
      <c r="X4908" s="14"/>
      <c r="AB4908" s="25"/>
      <c r="AC4908" s="12"/>
      <c r="AD4908" s="12"/>
      <c r="AK4908" s="12"/>
      <c r="AL4908" s="30"/>
      <c r="AM4908" s="32"/>
      <c r="AQ4908" s="12"/>
      <c r="AR4908" s="12"/>
      <c r="AS4908" s="12"/>
      <c r="AZ4908" s="49"/>
      <c r="BA4908" s="30"/>
      <c r="BB4908" s="12"/>
      <c r="BF4908" s="12"/>
      <c r="BG4908" s="12"/>
      <c r="BH4908" s="12"/>
      <c r="BO4908" s="7"/>
      <c r="BP4908" s="7"/>
      <c r="BQ4908" s="7"/>
      <c r="BU4908" s="7"/>
      <c r="BV4908" s="7"/>
      <c r="BW4908" s="7"/>
      <c r="CD4908" s="7"/>
      <c r="CE4908" s="7"/>
      <c r="CF4908" s="7"/>
      <c r="CJ4908" s="7"/>
      <c r="CK4908" s="7"/>
      <c r="CL4908" s="7"/>
    </row>
    <row r="4909" spans="1:90">
      <c r="A4909" s="11"/>
      <c r="B4909" s="373"/>
      <c r="C4909" s="373"/>
      <c r="D4909" s="373"/>
      <c r="E4909" s="13"/>
      <c r="F4909" s="11"/>
      <c r="G4909" s="25"/>
      <c r="H4909" s="31"/>
      <c r="I4909" s="30"/>
      <c r="M4909" s="25"/>
      <c r="N4909" s="31"/>
      <c r="O4909" s="30"/>
      <c r="V4909" s="12"/>
      <c r="W4909" s="12"/>
      <c r="X4909" s="14"/>
      <c r="AB4909" s="25"/>
      <c r="AC4909" s="12"/>
      <c r="AD4909" s="12"/>
      <c r="AK4909" s="12"/>
      <c r="AL4909" s="30"/>
      <c r="AM4909" s="32"/>
      <c r="AQ4909" s="12"/>
      <c r="AR4909" s="12"/>
      <c r="AS4909" s="12"/>
      <c r="AZ4909" s="49"/>
      <c r="BA4909" s="30"/>
      <c r="BB4909" s="12"/>
      <c r="BF4909" s="12"/>
      <c r="BG4909" s="12"/>
      <c r="BH4909" s="12"/>
      <c r="BO4909" s="7"/>
      <c r="BP4909" s="7"/>
      <c r="BQ4909" s="7"/>
      <c r="BU4909" s="7"/>
      <c r="BV4909" s="7"/>
      <c r="BW4909" s="7"/>
      <c r="CD4909" s="7"/>
      <c r="CE4909" s="7"/>
      <c r="CF4909" s="7"/>
      <c r="CJ4909" s="7"/>
      <c r="CK4909" s="7"/>
      <c r="CL4909" s="7"/>
    </row>
    <row r="4910" spans="1:90">
      <c r="A4910" s="11"/>
      <c r="B4910" s="373"/>
      <c r="C4910" s="373"/>
      <c r="D4910" s="373"/>
      <c r="E4910" s="13"/>
      <c r="F4910" s="11"/>
      <c r="G4910" s="25"/>
      <c r="H4910" s="31"/>
      <c r="I4910" s="30"/>
      <c r="M4910" s="25"/>
      <c r="N4910" s="31"/>
      <c r="O4910" s="30"/>
      <c r="V4910" s="12"/>
      <c r="W4910" s="12"/>
      <c r="X4910" s="14"/>
      <c r="AB4910" s="25"/>
      <c r="AC4910" s="12"/>
      <c r="AD4910" s="12"/>
      <c r="AK4910" s="12"/>
      <c r="AL4910" s="30"/>
      <c r="AM4910" s="32"/>
      <c r="AQ4910" s="12"/>
      <c r="AR4910" s="12"/>
      <c r="AS4910" s="12"/>
      <c r="AZ4910" s="49"/>
      <c r="BA4910" s="30"/>
      <c r="BB4910" s="12"/>
      <c r="BF4910" s="12"/>
      <c r="BG4910" s="12"/>
      <c r="BH4910" s="12"/>
      <c r="BO4910" s="7"/>
      <c r="BP4910" s="7"/>
      <c r="BQ4910" s="7"/>
      <c r="BU4910" s="7"/>
      <c r="BV4910" s="7"/>
      <c r="BW4910" s="7"/>
      <c r="CD4910" s="7"/>
      <c r="CE4910" s="7"/>
      <c r="CF4910" s="7"/>
      <c r="CJ4910" s="7"/>
      <c r="CK4910" s="7"/>
      <c r="CL4910" s="7"/>
    </row>
    <row r="4911" spans="1:90">
      <c r="A4911" s="11"/>
      <c r="B4911" s="373"/>
      <c r="C4911" s="373"/>
      <c r="D4911" s="373"/>
      <c r="E4911" s="13"/>
      <c r="F4911" s="11"/>
      <c r="G4911" s="25"/>
      <c r="H4911" s="31"/>
      <c r="I4911" s="30"/>
      <c r="M4911" s="25"/>
      <c r="N4911" s="31"/>
      <c r="O4911" s="30"/>
      <c r="V4911" s="12"/>
      <c r="W4911" s="12"/>
      <c r="X4911" s="14"/>
      <c r="AB4911" s="25"/>
      <c r="AC4911" s="12"/>
      <c r="AD4911" s="12"/>
      <c r="AK4911" s="12"/>
      <c r="AL4911" s="30"/>
      <c r="AM4911" s="32"/>
      <c r="AQ4911" s="12"/>
      <c r="AR4911" s="12"/>
      <c r="AS4911" s="12"/>
      <c r="AZ4911" s="49"/>
      <c r="BA4911" s="30"/>
      <c r="BB4911" s="12"/>
      <c r="BF4911" s="12"/>
      <c r="BG4911" s="12"/>
      <c r="BH4911" s="12"/>
      <c r="BO4911" s="7"/>
      <c r="BP4911" s="7"/>
      <c r="BQ4911" s="7"/>
      <c r="BU4911" s="7"/>
      <c r="BV4911" s="7"/>
      <c r="BW4911" s="7"/>
      <c r="CD4911" s="7"/>
      <c r="CE4911" s="7"/>
      <c r="CF4911" s="7"/>
      <c r="CJ4911" s="7"/>
      <c r="CK4911" s="7"/>
      <c r="CL4911" s="7"/>
    </row>
    <row r="4912" spans="1:90">
      <c r="A4912" s="11"/>
      <c r="B4912" s="373"/>
      <c r="C4912" s="373"/>
      <c r="D4912" s="373"/>
      <c r="E4912" s="13"/>
      <c r="F4912" s="11"/>
      <c r="G4912" s="25"/>
      <c r="H4912" s="31"/>
      <c r="I4912" s="30"/>
      <c r="M4912" s="25"/>
      <c r="N4912" s="31"/>
      <c r="O4912" s="30"/>
      <c r="V4912" s="12"/>
      <c r="W4912" s="12"/>
      <c r="X4912" s="14"/>
      <c r="AB4912" s="25"/>
      <c r="AC4912" s="12"/>
      <c r="AD4912" s="12"/>
      <c r="AK4912" s="12"/>
      <c r="AL4912" s="30"/>
      <c r="AM4912" s="32"/>
      <c r="AQ4912" s="12"/>
      <c r="AR4912" s="12"/>
      <c r="AS4912" s="12"/>
      <c r="AZ4912" s="49"/>
      <c r="BA4912" s="30"/>
      <c r="BB4912" s="12"/>
      <c r="BF4912" s="12"/>
      <c r="BG4912" s="12"/>
      <c r="BH4912" s="12"/>
      <c r="BO4912" s="7"/>
      <c r="BP4912" s="7"/>
      <c r="BQ4912" s="7"/>
      <c r="BU4912" s="7"/>
      <c r="BV4912" s="7"/>
      <c r="BW4912" s="7"/>
      <c r="CD4912" s="7"/>
      <c r="CE4912" s="7"/>
      <c r="CF4912" s="7"/>
      <c r="CJ4912" s="7"/>
      <c r="CK4912" s="7"/>
      <c r="CL4912" s="7"/>
    </row>
    <row r="4913" spans="1:90">
      <c r="A4913" s="11"/>
      <c r="B4913" s="373"/>
      <c r="C4913" s="373"/>
      <c r="D4913" s="373"/>
      <c r="E4913" s="13"/>
      <c r="F4913" s="11"/>
      <c r="G4913" s="25"/>
      <c r="H4913" s="31"/>
      <c r="I4913" s="30"/>
      <c r="M4913" s="25"/>
      <c r="N4913" s="31"/>
      <c r="O4913" s="30"/>
      <c r="V4913" s="12"/>
      <c r="W4913" s="12"/>
      <c r="X4913" s="14"/>
      <c r="AB4913" s="25"/>
      <c r="AC4913" s="12"/>
      <c r="AD4913" s="12"/>
      <c r="AK4913" s="12"/>
      <c r="AL4913" s="30"/>
      <c r="AM4913" s="32"/>
      <c r="AQ4913" s="12"/>
      <c r="AR4913" s="12"/>
      <c r="AS4913" s="12"/>
      <c r="AZ4913" s="49"/>
      <c r="BA4913" s="30"/>
      <c r="BB4913" s="12"/>
      <c r="BF4913" s="12"/>
      <c r="BG4913" s="12"/>
      <c r="BH4913" s="12"/>
      <c r="BO4913" s="7"/>
      <c r="BP4913" s="7"/>
      <c r="BQ4913" s="7"/>
      <c r="BU4913" s="7"/>
      <c r="BV4913" s="7"/>
      <c r="BW4913" s="7"/>
      <c r="CD4913" s="7"/>
      <c r="CE4913" s="7"/>
      <c r="CF4913" s="7"/>
      <c r="CJ4913" s="7"/>
      <c r="CK4913" s="7"/>
      <c r="CL4913" s="7"/>
    </row>
    <row r="4914" spans="1:90">
      <c r="A4914" s="11"/>
      <c r="B4914" s="373"/>
      <c r="C4914" s="373"/>
      <c r="D4914" s="373"/>
      <c r="E4914" s="13"/>
      <c r="F4914" s="11"/>
      <c r="G4914" s="25"/>
      <c r="H4914" s="31"/>
      <c r="I4914" s="30"/>
      <c r="M4914" s="25"/>
      <c r="N4914" s="31"/>
      <c r="O4914" s="30"/>
      <c r="V4914" s="12"/>
      <c r="W4914" s="12"/>
      <c r="X4914" s="14"/>
      <c r="AB4914" s="25"/>
      <c r="AC4914" s="12"/>
      <c r="AD4914" s="12"/>
      <c r="AK4914" s="12"/>
      <c r="AL4914" s="30"/>
      <c r="AM4914" s="32"/>
      <c r="AQ4914" s="12"/>
      <c r="AR4914" s="12"/>
      <c r="AS4914" s="12"/>
      <c r="AZ4914" s="49"/>
      <c r="BA4914" s="30"/>
      <c r="BB4914" s="12"/>
      <c r="BF4914" s="12"/>
      <c r="BG4914" s="12"/>
      <c r="BH4914" s="12"/>
      <c r="BO4914" s="7"/>
      <c r="BP4914" s="7"/>
      <c r="BQ4914" s="7"/>
      <c r="BU4914" s="7"/>
      <c r="BV4914" s="7"/>
      <c r="BW4914" s="7"/>
      <c r="CD4914" s="7"/>
      <c r="CE4914" s="7"/>
      <c r="CF4914" s="7"/>
      <c r="CJ4914" s="7"/>
      <c r="CK4914" s="7"/>
      <c r="CL4914" s="7"/>
    </row>
    <row r="4915" spans="1:90">
      <c r="A4915" s="11"/>
      <c r="B4915" s="373"/>
      <c r="C4915" s="373"/>
      <c r="D4915" s="373"/>
      <c r="E4915" s="13"/>
      <c r="F4915" s="11"/>
      <c r="G4915" s="25"/>
      <c r="H4915" s="31"/>
      <c r="I4915" s="30"/>
      <c r="M4915" s="25"/>
      <c r="N4915" s="31"/>
      <c r="O4915" s="30"/>
      <c r="V4915" s="12"/>
      <c r="W4915" s="12"/>
      <c r="X4915" s="14"/>
      <c r="AB4915" s="25"/>
      <c r="AC4915" s="12"/>
      <c r="AD4915" s="12"/>
      <c r="AK4915" s="12"/>
      <c r="AL4915" s="30"/>
      <c r="AM4915" s="32"/>
      <c r="AQ4915" s="12"/>
      <c r="AR4915" s="12"/>
      <c r="AS4915" s="12"/>
      <c r="AZ4915" s="49"/>
      <c r="BA4915" s="30"/>
      <c r="BB4915" s="12"/>
      <c r="BF4915" s="12"/>
      <c r="BG4915" s="12"/>
      <c r="BH4915" s="12"/>
      <c r="BO4915" s="7"/>
      <c r="BP4915" s="7"/>
      <c r="BQ4915" s="7"/>
      <c r="BU4915" s="7"/>
      <c r="BV4915" s="7"/>
      <c r="BW4915" s="7"/>
      <c r="CD4915" s="7"/>
      <c r="CE4915" s="7"/>
      <c r="CF4915" s="7"/>
      <c r="CJ4915" s="7"/>
      <c r="CK4915" s="7"/>
      <c r="CL4915" s="7"/>
    </row>
    <row r="4916" spans="1:90">
      <c r="A4916" s="11"/>
      <c r="B4916" s="373"/>
      <c r="C4916" s="373"/>
      <c r="D4916" s="373"/>
      <c r="E4916" s="13"/>
      <c r="F4916" s="11"/>
      <c r="G4916" s="25"/>
      <c r="H4916" s="31"/>
      <c r="I4916" s="30"/>
      <c r="M4916" s="25"/>
      <c r="N4916" s="31"/>
      <c r="O4916" s="30"/>
      <c r="V4916" s="12"/>
      <c r="W4916" s="12"/>
      <c r="X4916" s="14"/>
      <c r="AB4916" s="25"/>
      <c r="AC4916" s="12"/>
      <c r="AD4916" s="12"/>
      <c r="AK4916" s="12"/>
      <c r="AL4916" s="30"/>
      <c r="AM4916" s="32"/>
      <c r="AQ4916" s="12"/>
      <c r="AR4916" s="12"/>
      <c r="AS4916" s="12"/>
      <c r="AZ4916" s="49"/>
      <c r="BA4916" s="30"/>
      <c r="BB4916" s="12"/>
      <c r="BF4916" s="12"/>
      <c r="BG4916" s="12"/>
      <c r="BH4916" s="12"/>
      <c r="BO4916" s="7"/>
      <c r="BP4916" s="7"/>
      <c r="BQ4916" s="7"/>
      <c r="BU4916" s="7"/>
      <c r="BV4916" s="7"/>
      <c r="BW4916" s="7"/>
      <c r="CD4916" s="7"/>
      <c r="CE4916" s="7"/>
      <c r="CF4916" s="7"/>
      <c r="CJ4916" s="7"/>
      <c r="CK4916" s="7"/>
      <c r="CL4916" s="7"/>
    </row>
    <row r="4917" spans="1:90">
      <c r="A4917" s="11"/>
      <c r="B4917" s="373"/>
      <c r="C4917" s="373"/>
      <c r="D4917" s="373"/>
      <c r="E4917" s="13"/>
      <c r="F4917" s="11"/>
      <c r="G4917" s="25"/>
      <c r="H4917" s="31"/>
      <c r="I4917" s="30"/>
      <c r="M4917" s="25"/>
      <c r="N4917" s="31"/>
      <c r="O4917" s="30"/>
      <c r="V4917" s="12"/>
      <c r="W4917" s="12"/>
      <c r="X4917" s="14"/>
      <c r="AB4917" s="25"/>
      <c r="AC4917" s="12"/>
      <c r="AD4917" s="12"/>
      <c r="AK4917" s="12"/>
      <c r="AL4917" s="30"/>
      <c r="AM4917" s="32"/>
      <c r="AQ4917" s="12"/>
      <c r="AR4917" s="12"/>
      <c r="AS4917" s="12"/>
      <c r="AZ4917" s="49"/>
      <c r="BA4917" s="30"/>
      <c r="BB4917" s="12"/>
      <c r="BF4917" s="12"/>
      <c r="BG4917" s="12"/>
      <c r="BH4917" s="12"/>
      <c r="BO4917" s="7"/>
      <c r="BP4917" s="7"/>
      <c r="BQ4917" s="7"/>
      <c r="BU4917" s="7"/>
      <c r="BV4917" s="7"/>
      <c r="BW4917" s="7"/>
      <c r="CD4917" s="7"/>
      <c r="CE4917" s="7"/>
      <c r="CF4917" s="7"/>
      <c r="CJ4917" s="7"/>
      <c r="CK4917" s="7"/>
      <c r="CL4917" s="7"/>
    </row>
    <row r="4918" spans="1:90">
      <c r="A4918" s="11"/>
      <c r="B4918" s="373"/>
      <c r="C4918" s="373"/>
      <c r="D4918" s="373"/>
      <c r="E4918" s="13"/>
      <c r="F4918" s="11"/>
      <c r="G4918" s="25"/>
      <c r="H4918" s="31"/>
      <c r="I4918" s="30"/>
      <c r="M4918" s="25"/>
      <c r="N4918" s="31"/>
      <c r="O4918" s="30"/>
      <c r="V4918" s="12"/>
      <c r="W4918" s="12"/>
      <c r="X4918" s="14"/>
      <c r="AB4918" s="25"/>
      <c r="AC4918" s="12"/>
      <c r="AD4918" s="12"/>
      <c r="AK4918" s="12"/>
      <c r="AL4918" s="30"/>
      <c r="AM4918" s="32"/>
      <c r="AQ4918" s="12"/>
      <c r="AR4918" s="12"/>
      <c r="AS4918" s="12"/>
      <c r="AZ4918" s="49"/>
      <c r="BA4918" s="30"/>
      <c r="BB4918" s="12"/>
      <c r="BF4918" s="12"/>
      <c r="BG4918" s="12"/>
      <c r="BH4918" s="12"/>
      <c r="BO4918" s="7"/>
      <c r="BP4918" s="7"/>
      <c r="BQ4918" s="7"/>
      <c r="BU4918" s="7"/>
      <c r="BV4918" s="7"/>
      <c r="BW4918" s="7"/>
      <c r="CD4918" s="7"/>
      <c r="CE4918" s="7"/>
      <c r="CF4918" s="7"/>
      <c r="CJ4918" s="7"/>
      <c r="CK4918" s="7"/>
      <c r="CL4918" s="7"/>
    </row>
    <row r="4919" spans="1:90">
      <c r="A4919" s="11"/>
      <c r="B4919" s="373"/>
      <c r="C4919" s="373"/>
      <c r="D4919" s="373"/>
      <c r="E4919" s="13"/>
      <c r="F4919" s="11"/>
      <c r="G4919" s="25"/>
      <c r="H4919" s="31"/>
      <c r="I4919" s="30"/>
      <c r="M4919" s="25"/>
      <c r="N4919" s="31"/>
      <c r="O4919" s="30"/>
      <c r="V4919" s="12"/>
      <c r="W4919" s="12"/>
      <c r="X4919" s="14"/>
      <c r="AB4919" s="25"/>
      <c r="AC4919" s="12"/>
      <c r="AD4919" s="12"/>
      <c r="AK4919" s="12"/>
      <c r="AL4919" s="30"/>
      <c r="AM4919" s="32"/>
      <c r="AQ4919" s="12"/>
      <c r="AR4919" s="12"/>
      <c r="AS4919" s="12"/>
      <c r="AZ4919" s="49"/>
      <c r="BA4919" s="30"/>
      <c r="BB4919" s="12"/>
      <c r="BF4919" s="12"/>
      <c r="BG4919" s="12"/>
      <c r="BH4919" s="12"/>
      <c r="BO4919" s="7"/>
      <c r="BP4919" s="7"/>
      <c r="BQ4919" s="7"/>
      <c r="BU4919" s="7"/>
      <c r="BV4919" s="7"/>
      <c r="BW4919" s="7"/>
      <c r="CD4919" s="7"/>
      <c r="CE4919" s="7"/>
      <c r="CF4919" s="7"/>
      <c r="CJ4919" s="7"/>
      <c r="CK4919" s="7"/>
      <c r="CL4919" s="7"/>
    </row>
    <row r="4920" spans="1:90">
      <c r="A4920" s="11"/>
      <c r="B4920" s="373"/>
      <c r="C4920" s="373"/>
      <c r="D4920" s="373"/>
      <c r="E4920" s="13"/>
      <c r="F4920" s="11"/>
      <c r="G4920" s="25"/>
      <c r="H4920" s="31"/>
      <c r="I4920" s="30"/>
      <c r="M4920" s="25"/>
      <c r="N4920" s="31"/>
      <c r="O4920" s="30"/>
      <c r="V4920" s="12"/>
      <c r="W4920" s="12"/>
      <c r="X4920" s="14"/>
      <c r="AB4920" s="25"/>
      <c r="AC4920" s="12"/>
      <c r="AD4920" s="12"/>
      <c r="AK4920" s="12"/>
      <c r="AL4920" s="30"/>
      <c r="AM4920" s="32"/>
      <c r="AQ4920" s="12"/>
      <c r="AR4920" s="12"/>
      <c r="AS4920" s="12"/>
      <c r="AZ4920" s="49"/>
      <c r="BA4920" s="30"/>
      <c r="BB4920" s="12"/>
      <c r="BF4920" s="12"/>
      <c r="BG4920" s="12"/>
      <c r="BH4920" s="12"/>
      <c r="BO4920" s="7"/>
      <c r="BP4920" s="7"/>
      <c r="BQ4920" s="7"/>
      <c r="BU4920" s="7"/>
      <c r="BV4920" s="7"/>
      <c r="BW4920" s="7"/>
      <c r="CD4920" s="7"/>
      <c r="CE4920" s="7"/>
      <c r="CF4920" s="7"/>
      <c r="CJ4920" s="7"/>
      <c r="CK4920" s="7"/>
      <c r="CL4920" s="7"/>
    </row>
    <row r="4921" spans="1:90">
      <c r="A4921" s="11"/>
      <c r="B4921" s="373"/>
      <c r="C4921" s="373"/>
      <c r="D4921" s="373"/>
      <c r="E4921" s="13"/>
      <c r="F4921" s="11"/>
      <c r="G4921" s="25"/>
      <c r="H4921" s="31"/>
      <c r="I4921" s="30"/>
      <c r="M4921" s="25"/>
      <c r="N4921" s="31"/>
      <c r="O4921" s="30"/>
      <c r="V4921" s="12"/>
      <c r="W4921" s="12"/>
      <c r="X4921" s="14"/>
      <c r="AB4921" s="25"/>
      <c r="AC4921" s="12"/>
      <c r="AD4921" s="12"/>
      <c r="AK4921" s="12"/>
      <c r="AL4921" s="30"/>
      <c r="AM4921" s="32"/>
      <c r="AQ4921" s="12"/>
      <c r="AR4921" s="12"/>
      <c r="AS4921" s="12"/>
      <c r="AZ4921" s="49"/>
      <c r="BA4921" s="30"/>
      <c r="BB4921" s="12"/>
      <c r="BF4921" s="12"/>
      <c r="BG4921" s="12"/>
      <c r="BH4921" s="12"/>
      <c r="BO4921" s="7"/>
      <c r="BP4921" s="7"/>
      <c r="BQ4921" s="7"/>
      <c r="BU4921" s="7"/>
      <c r="BV4921" s="7"/>
      <c r="BW4921" s="7"/>
      <c r="CD4921" s="7"/>
      <c r="CE4921" s="7"/>
      <c r="CF4921" s="7"/>
      <c r="CJ4921" s="7"/>
      <c r="CK4921" s="7"/>
      <c r="CL4921" s="7"/>
    </row>
    <row r="4922" spans="1:90">
      <c r="A4922" s="11"/>
      <c r="B4922" s="373"/>
      <c r="C4922" s="373"/>
      <c r="D4922" s="373"/>
      <c r="E4922" s="13"/>
      <c r="F4922" s="11"/>
      <c r="G4922" s="25"/>
      <c r="H4922" s="31"/>
      <c r="I4922" s="30"/>
      <c r="M4922" s="25"/>
      <c r="N4922" s="31"/>
      <c r="O4922" s="30"/>
      <c r="V4922" s="12"/>
      <c r="W4922" s="12"/>
      <c r="X4922" s="14"/>
      <c r="AB4922" s="25"/>
      <c r="AC4922" s="12"/>
      <c r="AD4922" s="12"/>
      <c r="AK4922" s="12"/>
      <c r="AL4922" s="30"/>
      <c r="AM4922" s="32"/>
      <c r="AQ4922" s="12"/>
      <c r="AR4922" s="12"/>
      <c r="AS4922" s="12"/>
      <c r="AZ4922" s="49"/>
      <c r="BA4922" s="30"/>
      <c r="BB4922" s="12"/>
      <c r="BF4922" s="12"/>
      <c r="BG4922" s="12"/>
      <c r="BH4922" s="12"/>
      <c r="BO4922" s="7"/>
      <c r="BP4922" s="7"/>
      <c r="BQ4922" s="7"/>
      <c r="BU4922" s="7"/>
      <c r="BV4922" s="7"/>
      <c r="BW4922" s="7"/>
      <c r="CD4922" s="7"/>
      <c r="CE4922" s="7"/>
      <c r="CF4922" s="7"/>
      <c r="CJ4922" s="7"/>
      <c r="CK4922" s="7"/>
      <c r="CL4922" s="7"/>
    </row>
    <row r="4923" spans="1:90">
      <c r="A4923" s="11"/>
      <c r="B4923" s="373"/>
      <c r="C4923" s="373"/>
      <c r="D4923" s="373"/>
      <c r="E4923" s="13"/>
      <c r="F4923" s="11"/>
      <c r="G4923" s="25"/>
      <c r="H4923" s="31"/>
      <c r="I4923" s="30"/>
      <c r="M4923" s="25"/>
      <c r="N4923" s="31"/>
      <c r="O4923" s="30"/>
      <c r="V4923" s="12"/>
      <c r="W4923" s="12"/>
      <c r="X4923" s="14"/>
      <c r="AB4923" s="25"/>
      <c r="AC4923" s="12"/>
      <c r="AD4923" s="12"/>
      <c r="AK4923" s="12"/>
      <c r="AL4923" s="30"/>
      <c r="AM4923" s="32"/>
      <c r="AQ4923" s="12"/>
      <c r="AR4923" s="12"/>
      <c r="AS4923" s="12"/>
      <c r="AZ4923" s="49"/>
      <c r="BA4923" s="30"/>
      <c r="BB4923" s="12"/>
      <c r="BF4923" s="12"/>
      <c r="BG4923" s="12"/>
      <c r="BH4923" s="12"/>
      <c r="BO4923" s="7"/>
      <c r="BP4923" s="7"/>
      <c r="BQ4923" s="7"/>
      <c r="BU4923" s="7"/>
      <c r="BV4923" s="7"/>
      <c r="BW4923" s="7"/>
      <c r="CD4923" s="7"/>
      <c r="CE4923" s="7"/>
      <c r="CF4923" s="7"/>
      <c r="CJ4923" s="7"/>
      <c r="CK4923" s="7"/>
      <c r="CL4923" s="7"/>
    </row>
    <row r="4924" spans="1:90">
      <c r="A4924" s="11"/>
      <c r="B4924" s="373"/>
      <c r="C4924" s="373"/>
      <c r="D4924" s="373"/>
      <c r="E4924" s="13"/>
      <c r="F4924" s="11"/>
      <c r="G4924" s="25"/>
      <c r="H4924" s="31"/>
      <c r="I4924" s="30"/>
      <c r="M4924" s="25"/>
      <c r="N4924" s="31"/>
      <c r="O4924" s="30"/>
      <c r="V4924" s="12"/>
      <c r="W4924" s="12"/>
      <c r="X4924" s="14"/>
      <c r="AB4924" s="25"/>
      <c r="AC4924" s="12"/>
      <c r="AD4924" s="12"/>
      <c r="AK4924" s="12"/>
      <c r="AL4924" s="30"/>
      <c r="AM4924" s="32"/>
      <c r="AQ4924" s="12"/>
      <c r="AR4924" s="12"/>
      <c r="AS4924" s="12"/>
      <c r="AZ4924" s="49"/>
      <c r="BA4924" s="30"/>
      <c r="BB4924" s="12"/>
      <c r="BF4924" s="12"/>
      <c r="BG4924" s="12"/>
      <c r="BH4924" s="12"/>
      <c r="BO4924" s="7"/>
      <c r="BP4924" s="7"/>
      <c r="BQ4924" s="7"/>
      <c r="BU4924" s="7"/>
      <c r="BV4924" s="7"/>
      <c r="BW4924" s="7"/>
      <c r="CD4924" s="7"/>
      <c r="CE4924" s="7"/>
      <c r="CF4924" s="7"/>
      <c r="CJ4924" s="7"/>
      <c r="CK4924" s="7"/>
      <c r="CL4924" s="7"/>
    </row>
    <row r="4925" spans="1:90">
      <c r="A4925" s="11"/>
      <c r="B4925" s="373"/>
      <c r="C4925" s="373"/>
      <c r="D4925" s="373"/>
      <c r="E4925" s="13"/>
      <c r="F4925" s="11"/>
      <c r="G4925" s="25"/>
      <c r="H4925" s="31"/>
      <c r="I4925" s="30"/>
      <c r="M4925" s="25"/>
      <c r="N4925" s="31"/>
      <c r="O4925" s="30"/>
      <c r="V4925" s="12"/>
      <c r="W4925" s="12"/>
      <c r="X4925" s="14"/>
      <c r="AB4925" s="25"/>
      <c r="AC4925" s="12"/>
      <c r="AD4925" s="12"/>
      <c r="AK4925" s="12"/>
      <c r="AL4925" s="30"/>
      <c r="AM4925" s="32"/>
      <c r="AQ4925" s="12"/>
      <c r="AR4925" s="12"/>
      <c r="AS4925" s="12"/>
      <c r="AZ4925" s="49"/>
      <c r="BA4925" s="30"/>
      <c r="BB4925" s="12"/>
      <c r="BF4925" s="12"/>
      <c r="BG4925" s="12"/>
      <c r="BH4925" s="12"/>
      <c r="BO4925" s="7"/>
      <c r="BP4925" s="7"/>
      <c r="BQ4925" s="7"/>
      <c r="BU4925" s="7"/>
      <c r="BV4925" s="7"/>
      <c r="BW4925" s="7"/>
      <c r="CD4925" s="7"/>
      <c r="CE4925" s="7"/>
      <c r="CF4925" s="7"/>
      <c r="CJ4925" s="7"/>
      <c r="CK4925" s="7"/>
      <c r="CL4925" s="7"/>
    </row>
    <row r="4926" spans="1:90">
      <c r="A4926" s="11"/>
      <c r="B4926" s="373"/>
      <c r="C4926" s="373"/>
      <c r="D4926" s="373"/>
      <c r="E4926" s="13"/>
      <c r="F4926" s="11"/>
      <c r="G4926" s="25"/>
      <c r="H4926" s="31"/>
      <c r="I4926" s="30"/>
      <c r="M4926" s="25"/>
      <c r="N4926" s="31"/>
      <c r="O4926" s="30"/>
      <c r="V4926" s="12"/>
      <c r="W4926" s="12"/>
      <c r="X4926" s="14"/>
      <c r="AB4926" s="25"/>
      <c r="AC4926" s="12"/>
      <c r="AD4926" s="12"/>
      <c r="AK4926" s="12"/>
      <c r="AL4926" s="30"/>
      <c r="AM4926" s="32"/>
      <c r="AQ4926" s="12"/>
      <c r="AR4926" s="12"/>
      <c r="AS4926" s="12"/>
      <c r="AZ4926" s="49"/>
      <c r="BA4926" s="30"/>
      <c r="BB4926" s="12"/>
      <c r="BF4926" s="12"/>
      <c r="BG4926" s="12"/>
      <c r="BH4926" s="12"/>
      <c r="BO4926" s="7"/>
      <c r="BP4926" s="7"/>
      <c r="BQ4926" s="7"/>
      <c r="BU4926" s="7"/>
      <c r="BV4926" s="7"/>
      <c r="BW4926" s="7"/>
      <c r="CD4926" s="7"/>
      <c r="CE4926" s="7"/>
      <c r="CF4926" s="7"/>
      <c r="CJ4926" s="7"/>
      <c r="CK4926" s="7"/>
      <c r="CL4926" s="7"/>
    </row>
    <row r="4927" spans="1:90">
      <c r="A4927" s="11"/>
      <c r="B4927" s="373"/>
      <c r="C4927" s="373"/>
      <c r="D4927" s="373"/>
      <c r="E4927" s="13"/>
      <c r="F4927" s="11"/>
      <c r="G4927" s="25"/>
      <c r="H4927" s="31"/>
      <c r="I4927" s="30"/>
      <c r="M4927" s="25"/>
      <c r="N4927" s="31"/>
      <c r="O4927" s="30"/>
      <c r="V4927" s="12"/>
      <c r="W4927" s="12"/>
      <c r="X4927" s="14"/>
      <c r="AB4927" s="25"/>
      <c r="AC4927" s="12"/>
      <c r="AD4927" s="12"/>
      <c r="AK4927" s="12"/>
      <c r="AL4927" s="30"/>
      <c r="AM4927" s="32"/>
      <c r="AQ4927" s="12"/>
      <c r="AR4927" s="12"/>
      <c r="AS4927" s="12"/>
      <c r="AZ4927" s="49"/>
      <c r="BA4927" s="30"/>
      <c r="BB4927" s="12"/>
      <c r="BF4927" s="12"/>
      <c r="BG4927" s="12"/>
      <c r="BH4927" s="12"/>
      <c r="BO4927" s="7"/>
      <c r="BP4927" s="7"/>
      <c r="BQ4927" s="7"/>
      <c r="BU4927" s="7"/>
      <c r="BV4927" s="7"/>
      <c r="BW4927" s="7"/>
      <c r="CD4927" s="7"/>
      <c r="CE4927" s="7"/>
      <c r="CF4927" s="7"/>
      <c r="CJ4927" s="7"/>
      <c r="CK4927" s="7"/>
      <c r="CL4927" s="7"/>
    </row>
    <row r="4928" spans="1:90">
      <c r="A4928" s="11"/>
      <c r="B4928" s="373"/>
      <c r="C4928" s="373"/>
      <c r="D4928" s="373"/>
      <c r="E4928" s="13"/>
      <c r="F4928" s="11"/>
      <c r="G4928" s="25"/>
      <c r="H4928" s="31"/>
      <c r="I4928" s="30"/>
      <c r="M4928" s="25"/>
      <c r="N4928" s="31"/>
      <c r="O4928" s="30"/>
      <c r="V4928" s="12"/>
      <c r="W4928" s="12"/>
      <c r="X4928" s="14"/>
      <c r="AB4928" s="25"/>
      <c r="AC4928" s="12"/>
      <c r="AD4928" s="12"/>
      <c r="AK4928" s="12"/>
      <c r="AL4928" s="30"/>
      <c r="AM4928" s="32"/>
      <c r="AQ4928" s="12"/>
      <c r="AR4928" s="12"/>
      <c r="AS4928" s="12"/>
      <c r="AZ4928" s="49"/>
      <c r="BA4928" s="30"/>
      <c r="BB4928" s="12"/>
      <c r="BF4928" s="12"/>
      <c r="BG4928" s="12"/>
      <c r="BH4928" s="12"/>
      <c r="BO4928" s="7"/>
      <c r="BP4928" s="7"/>
      <c r="BQ4928" s="7"/>
      <c r="BU4928" s="7"/>
      <c r="BV4928" s="7"/>
      <c r="BW4928" s="7"/>
      <c r="CD4928" s="7"/>
      <c r="CE4928" s="7"/>
      <c r="CF4928" s="7"/>
      <c r="CJ4928" s="7"/>
      <c r="CK4928" s="7"/>
      <c r="CL4928" s="7"/>
    </row>
    <row r="4929" spans="1:90">
      <c r="A4929" s="11"/>
      <c r="B4929" s="373"/>
      <c r="C4929" s="373"/>
      <c r="D4929" s="373"/>
      <c r="E4929" s="13"/>
      <c r="F4929" s="11"/>
      <c r="G4929" s="25"/>
      <c r="H4929" s="31"/>
      <c r="I4929" s="30"/>
      <c r="M4929" s="25"/>
      <c r="N4929" s="31"/>
      <c r="O4929" s="30"/>
      <c r="V4929" s="12"/>
      <c r="W4929" s="12"/>
      <c r="X4929" s="14"/>
      <c r="AB4929" s="25"/>
      <c r="AC4929" s="12"/>
      <c r="AD4929" s="12"/>
      <c r="AK4929" s="12"/>
      <c r="AL4929" s="30"/>
      <c r="AM4929" s="32"/>
      <c r="AQ4929" s="12"/>
      <c r="AR4929" s="12"/>
      <c r="AS4929" s="12"/>
      <c r="AZ4929" s="49"/>
      <c r="BA4929" s="30"/>
      <c r="BB4929" s="12"/>
      <c r="BF4929" s="12"/>
      <c r="BG4929" s="12"/>
      <c r="BH4929" s="12"/>
      <c r="BO4929" s="7"/>
      <c r="BP4929" s="7"/>
      <c r="BQ4929" s="7"/>
      <c r="BU4929" s="7"/>
      <c r="BV4929" s="7"/>
      <c r="BW4929" s="7"/>
      <c r="CD4929" s="7"/>
      <c r="CE4929" s="7"/>
      <c r="CF4929" s="7"/>
      <c r="CJ4929" s="7"/>
      <c r="CK4929" s="7"/>
      <c r="CL4929" s="7"/>
    </row>
    <row r="4930" spans="1:90">
      <c r="A4930" s="11"/>
      <c r="B4930" s="373"/>
      <c r="C4930" s="373"/>
      <c r="D4930" s="373"/>
      <c r="E4930" s="13"/>
      <c r="F4930" s="11"/>
      <c r="G4930" s="25"/>
      <c r="H4930" s="31"/>
      <c r="I4930" s="30"/>
      <c r="M4930" s="25"/>
      <c r="N4930" s="31"/>
      <c r="O4930" s="30"/>
      <c r="V4930" s="12"/>
      <c r="W4930" s="12"/>
      <c r="X4930" s="14"/>
      <c r="AB4930" s="25"/>
      <c r="AC4930" s="12"/>
      <c r="AD4930" s="12"/>
      <c r="AK4930" s="12"/>
      <c r="AL4930" s="30"/>
      <c r="AM4930" s="32"/>
      <c r="AQ4930" s="12"/>
      <c r="AR4930" s="12"/>
      <c r="AS4930" s="12"/>
      <c r="AZ4930" s="49"/>
      <c r="BA4930" s="30"/>
      <c r="BB4930" s="12"/>
      <c r="BF4930" s="12"/>
      <c r="BG4930" s="12"/>
      <c r="BH4930" s="12"/>
      <c r="BO4930" s="7"/>
      <c r="BP4930" s="7"/>
      <c r="BQ4930" s="7"/>
      <c r="BU4930" s="7"/>
      <c r="BV4930" s="7"/>
      <c r="BW4930" s="7"/>
      <c r="CD4930" s="7"/>
      <c r="CE4930" s="7"/>
      <c r="CF4930" s="7"/>
      <c r="CJ4930" s="7"/>
      <c r="CK4930" s="7"/>
      <c r="CL4930" s="7"/>
    </row>
    <row r="4931" spans="1:90">
      <c r="A4931" s="11"/>
      <c r="B4931" s="373"/>
      <c r="C4931" s="373"/>
      <c r="D4931" s="373"/>
      <c r="E4931" s="13"/>
      <c r="F4931" s="11"/>
      <c r="G4931" s="25"/>
      <c r="H4931" s="31"/>
      <c r="I4931" s="30"/>
      <c r="M4931" s="25"/>
      <c r="N4931" s="31"/>
      <c r="O4931" s="30"/>
      <c r="V4931" s="12"/>
      <c r="W4931" s="12"/>
      <c r="X4931" s="14"/>
      <c r="AB4931" s="25"/>
      <c r="AC4931" s="12"/>
      <c r="AD4931" s="12"/>
      <c r="AK4931" s="12"/>
      <c r="AL4931" s="30"/>
      <c r="AM4931" s="32"/>
      <c r="AQ4931" s="12"/>
      <c r="AR4931" s="12"/>
      <c r="AS4931" s="12"/>
      <c r="AZ4931" s="49"/>
      <c r="BA4931" s="30"/>
      <c r="BB4931" s="12"/>
      <c r="BF4931" s="12"/>
      <c r="BG4931" s="12"/>
      <c r="BH4931" s="12"/>
      <c r="BO4931" s="7"/>
      <c r="BP4931" s="7"/>
      <c r="BQ4931" s="7"/>
      <c r="BU4931" s="7"/>
      <c r="BV4931" s="7"/>
      <c r="BW4931" s="7"/>
      <c r="CD4931" s="7"/>
      <c r="CE4931" s="7"/>
      <c r="CF4931" s="7"/>
      <c r="CJ4931" s="7"/>
      <c r="CK4931" s="7"/>
      <c r="CL4931" s="7"/>
    </row>
    <row r="4932" spans="1:90">
      <c r="A4932" s="11"/>
      <c r="B4932" s="373"/>
      <c r="C4932" s="373"/>
      <c r="D4932" s="373"/>
      <c r="E4932" s="13"/>
      <c r="F4932" s="11"/>
      <c r="G4932" s="25"/>
      <c r="H4932" s="31"/>
      <c r="I4932" s="30"/>
      <c r="M4932" s="25"/>
      <c r="N4932" s="31"/>
      <c r="O4932" s="30"/>
      <c r="V4932" s="12"/>
      <c r="W4932" s="12"/>
      <c r="X4932" s="14"/>
      <c r="AB4932" s="25"/>
      <c r="AC4932" s="12"/>
      <c r="AD4932" s="12"/>
      <c r="AK4932" s="12"/>
      <c r="AL4932" s="30"/>
      <c r="AM4932" s="32"/>
      <c r="AQ4932" s="12"/>
      <c r="AR4932" s="12"/>
      <c r="AS4932" s="12"/>
      <c r="AZ4932" s="49"/>
      <c r="BA4932" s="30"/>
      <c r="BB4932" s="12"/>
      <c r="BF4932" s="12"/>
      <c r="BG4932" s="12"/>
      <c r="BH4932" s="12"/>
      <c r="BO4932" s="7"/>
      <c r="BP4932" s="7"/>
      <c r="BQ4932" s="7"/>
      <c r="BU4932" s="7"/>
      <c r="BV4932" s="7"/>
      <c r="BW4932" s="7"/>
      <c r="CD4932" s="7"/>
      <c r="CE4932" s="7"/>
      <c r="CF4932" s="7"/>
      <c r="CJ4932" s="7"/>
      <c r="CK4932" s="7"/>
      <c r="CL4932" s="7"/>
    </row>
    <row r="4933" spans="1:90">
      <c r="A4933" s="11"/>
      <c r="B4933" s="373"/>
      <c r="C4933" s="373"/>
      <c r="D4933" s="373"/>
      <c r="E4933" s="13"/>
      <c r="F4933" s="11"/>
      <c r="G4933" s="25"/>
      <c r="H4933" s="31"/>
      <c r="I4933" s="30"/>
      <c r="M4933" s="25"/>
      <c r="N4933" s="31"/>
      <c r="O4933" s="30"/>
      <c r="V4933" s="12"/>
      <c r="W4933" s="12"/>
      <c r="X4933" s="14"/>
      <c r="AB4933" s="25"/>
      <c r="AC4933" s="12"/>
      <c r="AD4933" s="12"/>
      <c r="AK4933" s="12"/>
      <c r="AL4933" s="30"/>
      <c r="AM4933" s="32"/>
      <c r="AQ4933" s="12"/>
      <c r="AR4933" s="12"/>
      <c r="AS4933" s="12"/>
      <c r="AZ4933" s="49"/>
      <c r="BA4933" s="30"/>
      <c r="BB4933" s="12"/>
      <c r="BF4933" s="12"/>
      <c r="BG4933" s="12"/>
      <c r="BH4933" s="12"/>
      <c r="BO4933" s="7"/>
      <c r="BP4933" s="7"/>
      <c r="BQ4933" s="7"/>
      <c r="BU4933" s="7"/>
      <c r="BV4933" s="7"/>
      <c r="BW4933" s="7"/>
      <c r="CD4933" s="7"/>
      <c r="CE4933" s="7"/>
      <c r="CF4933" s="7"/>
      <c r="CJ4933" s="7"/>
      <c r="CK4933" s="7"/>
      <c r="CL4933" s="7"/>
    </row>
    <row r="4934" spans="1:90">
      <c r="A4934" s="11"/>
      <c r="B4934" s="373"/>
      <c r="C4934" s="373"/>
      <c r="D4934" s="373"/>
      <c r="E4934" s="13"/>
      <c r="F4934" s="11"/>
      <c r="G4934" s="25"/>
      <c r="H4934" s="31"/>
      <c r="I4934" s="30"/>
      <c r="M4934" s="25"/>
      <c r="N4934" s="31"/>
      <c r="O4934" s="30"/>
      <c r="V4934" s="12"/>
      <c r="W4934" s="12"/>
      <c r="X4934" s="14"/>
      <c r="AB4934" s="25"/>
      <c r="AC4934" s="12"/>
      <c r="AD4934" s="12"/>
      <c r="AK4934" s="12"/>
      <c r="AL4934" s="30"/>
      <c r="AM4934" s="32"/>
      <c r="AQ4934" s="12"/>
      <c r="AR4934" s="12"/>
      <c r="AS4934" s="12"/>
      <c r="AZ4934" s="49"/>
      <c r="BA4934" s="30"/>
      <c r="BB4934" s="12"/>
      <c r="BF4934" s="12"/>
      <c r="BG4934" s="12"/>
      <c r="BH4934" s="12"/>
      <c r="BO4934" s="7"/>
      <c r="BP4934" s="7"/>
      <c r="BQ4934" s="7"/>
      <c r="BU4934" s="7"/>
      <c r="BV4934" s="7"/>
      <c r="BW4934" s="7"/>
      <c r="CD4934" s="7"/>
      <c r="CE4934" s="7"/>
      <c r="CF4934" s="7"/>
      <c r="CJ4934" s="7"/>
      <c r="CK4934" s="7"/>
      <c r="CL4934" s="7"/>
    </row>
    <row r="4935" spans="1:90">
      <c r="A4935" s="11"/>
      <c r="B4935" s="373"/>
      <c r="C4935" s="373"/>
      <c r="D4935" s="373"/>
      <c r="E4935" s="13"/>
      <c r="F4935" s="11"/>
      <c r="G4935" s="25"/>
      <c r="H4935" s="31"/>
      <c r="I4935" s="30"/>
      <c r="M4935" s="25"/>
      <c r="N4935" s="31"/>
      <c r="O4935" s="30"/>
      <c r="V4935" s="12"/>
      <c r="W4935" s="12"/>
      <c r="X4935" s="14"/>
      <c r="AB4935" s="25"/>
      <c r="AC4935" s="12"/>
      <c r="AD4935" s="12"/>
      <c r="AK4935" s="12"/>
      <c r="AL4935" s="30"/>
      <c r="AM4935" s="32"/>
      <c r="AQ4935" s="12"/>
      <c r="AR4935" s="12"/>
      <c r="AS4935" s="12"/>
      <c r="AZ4935" s="49"/>
      <c r="BA4935" s="30"/>
      <c r="BB4935" s="12"/>
      <c r="BF4935" s="12"/>
      <c r="BG4935" s="12"/>
      <c r="BH4935" s="12"/>
      <c r="BO4935" s="7"/>
      <c r="BP4935" s="7"/>
      <c r="BQ4935" s="7"/>
      <c r="BU4935" s="7"/>
      <c r="BV4935" s="7"/>
      <c r="BW4935" s="7"/>
      <c r="CD4935" s="7"/>
      <c r="CE4935" s="7"/>
      <c r="CF4935" s="7"/>
      <c r="CJ4935" s="7"/>
      <c r="CK4935" s="7"/>
      <c r="CL4935" s="7"/>
    </row>
    <row r="4936" spans="1:90">
      <c r="A4936" s="11"/>
      <c r="B4936" s="373"/>
      <c r="C4936" s="373"/>
      <c r="D4936" s="373"/>
      <c r="E4936" s="13"/>
      <c r="F4936" s="11"/>
      <c r="G4936" s="25"/>
      <c r="H4936" s="31"/>
      <c r="I4936" s="30"/>
      <c r="M4936" s="25"/>
      <c r="N4936" s="31"/>
      <c r="O4936" s="30"/>
      <c r="V4936" s="12"/>
      <c r="W4936" s="12"/>
      <c r="X4936" s="14"/>
      <c r="AB4936" s="25"/>
      <c r="AC4936" s="12"/>
      <c r="AD4936" s="12"/>
      <c r="AK4936" s="12"/>
      <c r="AL4936" s="30"/>
      <c r="AM4936" s="32"/>
      <c r="AQ4936" s="12"/>
      <c r="AR4936" s="12"/>
      <c r="AS4936" s="12"/>
      <c r="AZ4936" s="49"/>
      <c r="BA4936" s="30"/>
      <c r="BB4936" s="12"/>
      <c r="BF4936" s="12"/>
      <c r="BG4936" s="12"/>
      <c r="BH4936" s="12"/>
      <c r="BO4936" s="7"/>
      <c r="BP4936" s="7"/>
      <c r="BQ4936" s="7"/>
      <c r="BU4936" s="7"/>
      <c r="BV4936" s="7"/>
      <c r="BW4936" s="7"/>
      <c r="CD4936" s="7"/>
      <c r="CE4936" s="7"/>
      <c r="CF4936" s="7"/>
      <c r="CJ4936" s="7"/>
      <c r="CK4936" s="7"/>
      <c r="CL4936" s="7"/>
    </row>
    <row r="4937" spans="1:90">
      <c r="A4937" s="11"/>
      <c r="B4937" s="373"/>
      <c r="C4937" s="373"/>
      <c r="D4937" s="373"/>
      <c r="E4937" s="13"/>
      <c r="F4937" s="11"/>
      <c r="G4937" s="25"/>
      <c r="H4937" s="31"/>
      <c r="I4937" s="30"/>
      <c r="M4937" s="25"/>
      <c r="N4937" s="31"/>
      <c r="O4937" s="30"/>
      <c r="V4937" s="12"/>
      <c r="W4937" s="12"/>
      <c r="X4937" s="14"/>
      <c r="AB4937" s="25"/>
      <c r="AC4937" s="12"/>
      <c r="AD4937" s="12"/>
      <c r="AK4937" s="12"/>
      <c r="AL4937" s="30"/>
      <c r="AM4937" s="32"/>
      <c r="AQ4937" s="12"/>
      <c r="AR4937" s="12"/>
      <c r="AS4937" s="12"/>
      <c r="AZ4937" s="49"/>
      <c r="BA4937" s="30"/>
      <c r="BB4937" s="12"/>
      <c r="BF4937" s="12"/>
      <c r="BG4937" s="12"/>
      <c r="BH4937" s="12"/>
      <c r="BO4937" s="7"/>
      <c r="BP4937" s="7"/>
      <c r="BQ4937" s="7"/>
      <c r="BU4937" s="7"/>
      <c r="BV4937" s="7"/>
      <c r="BW4937" s="7"/>
      <c r="CD4937" s="7"/>
      <c r="CE4937" s="7"/>
      <c r="CF4937" s="7"/>
      <c r="CJ4937" s="7"/>
      <c r="CK4937" s="7"/>
      <c r="CL4937" s="7"/>
    </row>
    <row r="4938" spans="1:90">
      <c r="A4938" s="11"/>
      <c r="B4938" s="373"/>
      <c r="C4938" s="373"/>
      <c r="D4938" s="373"/>
      <c r="E4938" s="13"/>
      <c r="F4938" s="11"/>
      <c r="G4938" s="25"/>
      <c r="H4938" s="31"/>
      <c r="I4938" s="30"/>
      <c r="M4938" s="25"/>
      <c r="N4938" s="31"/>
      <c r="O4938" s="30"/>
      <c r="V4938" s="12"/>
      <c r="W4938" s="12"/>
      <c r="X4938" s="14"/>
      <c r="AB4938" s="25"/>
      <c r="AC4938" s="12"/>
      <c r="AD4938" s="12"/>
      <c r="AK4938" s="12"/>
      <c r="AL4938" s="30"/>
      <c r="AM4938" s="32"/>
      <c r="AQ4938" s="12"/>
      <c r="AR4938" s="12"/>
      <c r="AS4938" s="12"/>
      <c r="AZ4938" s="49"/>
      <c r="BA4938" s="30"/>
      <c r="BB4938" s="12"/>
      <c r="BF4938" s="12"/>
      <c r="BG4938" s="12"/>
      <c r="BH4938" s="12"/>
      <c r="BO4938" s="7"/>
      <c r="BP4938" s="7"/>
      <c r="BQ4938" s="7"/>
      <c r="BU4938" s="7"/>
      <c r="BV4938" s="7"/>
      <c r="BW4938" s="7"/>
      <c r="CD4938" s="7"/>
      <c r="CE4938" s="7"/>
      <c r="CF4938" s="7"/>
      <c r="CJ4938" s="7"/>
      <c r="CK4938" s="7"/>
      <c r="CL4938" s="7"/>
    </row>
    <row r="4939" spans="1:90">
      <c r="A4939" s="11"/>
      <c r="B4939" s="373"/>
      <c r="C4939" s="373"/>
      <c r="D4939" s="373"/>
      <c r="E4939" s="13"/>
      <c r="F4939" s="11"/>
      <c r="G4939" s="25"/>
      <c r="H4939" s="31"/>
      <c r="I4939" s="30"/>
      <c r="M4939" s="25"/>
      <c r="N4939" s="31"/>
      <c r="O4939" s="30"/>
      <c r="V4939" s="12"/>
      <c r="W4939" s="12"/>
      <c r="X4939" s="14"/>
      <c r="AB4939" s="25"/>
      <c r="AC4939" s="12"/>
      <c r="AD4939" s="12"/>
      <c r="AK4939" s="12"/>
      <c r="AL4939" s="30"/>
      <c r="AM4939" s="32"/>
      <c r="AQ4939" s="12"/>
      <c r="AR4939" s="12"/>
      <c r="AS4939" s="12"/>
      <c r="AZ4939" s="49"/>
      <c r="BA4939" s="30"/>
      <c r="BB4939" s="12"/>
      <c r="BF4939" s="12"/>
      <c r="BG4939" s="12"/>
      <c r="BH4939" s="12"/>
      <c r="BO4939" s="7"/>
      <c r="BP4939" s="7"/>
      <c r="BQ4939" s="7"/>
      <c r="BU4939" s="7"/>
      <c r="BV4939" s="7"/>
      <c r="BW4939" s="7"/>
      <c r="CD4939" s="7"/>
      <c r="CE4939" s="7"/>
      <c r="CF4939" s="7"/>
      <c r="CJ4939" s="7"/>
      <c r="CK4939" s="7"/>
      <c r="CL4939" s="7"/>
    </row>
    <row r="4940" spans="1:90">
      <c r="A4940" s="11"/>
      <c r="B4940" s="373"/>
      <c r="C4940" s="373"/>
      <c r="D4940" s="373"/>
      <c r="E4940" s="13"/>
      <c r="F4940" s="11"/>
      <c r="G4940" s="25"/>
      <c r="H4940" s="31"/>
      <c r="I4940" s="30"/>
      <c r="M4940" s="25"/>
      <c r="N4940" s="31"/>
      <c r="O4940" s="30"/>
      <c r="V4940" s="12"/>
      <c r="W4940" s="12"/>
      <c r="X4940" s="14"/>
      <c r="AB4940" s="25"/>
      <c r="AC4940" s="12"/>
      <c r="AD4940" s="12"/>
      <c r="AK4940" s="12"/>
      <c r="AL4940" s="30"/>
      <c r="AM4940" s="32"/>
      <c r="AQ4940" s="12"/>
      <c r="AR4940" s="12"/>
      <c r="AS4940" s="12"/>
      <c r="AZ4940" s="49"/>
      <c r="BA4940" s="30"/>
      <c r="BB4940" s="12"/>
      <c r="BF4940" s="12"/>
      <c r="BG4940" s="12"/>
      <c r="BH4940" s="12"/>
      <c r="BO4940" s="7"/>
      <c r="BP4940" s="7"/>
      <c r="BQ4940" s="7"/>
      <c r="BU4940" s="7"/>
      <c r="BV4940" s="7"/>
      <c r="BW4940" s="7"/>
      <c r="CD4940" s="7"/>
      <c r="CE4940" s="7"/>
      <c r="CF4940" s="7"/>
      <c r="CJ4940" s="7"/>
      <c r="CK4940" s="7"/>
      <c r="CL4940" s="7"/>
    </row>
    <row r="4941" spans="1:90">
      <c r="A4941" s="11"/>
      <c r="B4941" s="373"/>
      <c r="C4941" s="373"/>
      <c r="D4941" s="373"/>
      <c r="E4941" s="13"/>
      <c r="F4941" s="11"/>
      <c r="G4941" s="25"/>
      <c r="H4941" s="31"/>
      <c r="I4941" s="30"/>
      <c r="M4941" s="25"/>
      <c r="N4941" s="31"/>
      <c r="O4941" s="30"/>
      <c r="V4941" s="12"/>
      <c r="W4941" s="12"/>
      <c r="X4941" s="14"/>
      <c r="AB4941" s="25"/>
      <c r="AC4941" s="12"/>
      <c r="AD4941" s="12"/>
      <c r="AK4941" s="12"/>
      <c r="AL4941" s="30"/>
      <c r="AM4941" s="32"/>
      <c r="AQ4941" s="12"/>
      <c r="AR4941" s="12"/>
      <c r="AS4941" s="12"/>
      <c r="AZ4941" s="49"/>
      <c r="BA4941" s="30"/>
      <c r="BB4941" s="12"/>
      <c r="BF4941" s="12"/>
      <c r="BG4941" s="12"/>
      <c r="BH4941" s="12"/>
      <c r="BO4941" s="7"/>
      <c r="BP4941" s="7"/>
      <c r="BQ4941" s="7"/>
      <c r="BU4941" s="7"/>
      <c r="BV4941" s="7"/>
      <c r="BW4941" s="7"/>
      <c r="CD4941" s="7"/>
      <c r="CE4941" s="7"/>
      <c r="CF4941" s="7"/>
      <c r="CJ4941" s="7"/>
      <c r="CK4941" s="7"/>
      <c r="CL4941" s="7"/>
    </row>
    <row r="4942" spans="1:90">
      <c r="A4942" s="11"/>
      <c r="B4942" s="373"/>
      <c r="C4942" s="373"/>
      <c r="D4942" s="373"/>
      <c r="E4942" s="13"/>
      <c r="F4942" s="11"/>
      <c r="G4942" s="25"/>
      <c r="H4942" s="31"/>
      <c r="I4942" s="30"/>
      <c r="M4942" s="25"/>
      <c r="N4942" s="31"/>
      <c r="O4942" s="30"/>
      <c r="V4942" s="12"/>
      <c r="W4942" s="12"/>
      <c r="X4942" s="14"/>
      <c r="AB4942" s="25"/>
      <c r="AC4942" s="12"/>
      <c r="AD4942" s="12"/>
      <c r="AK4942" s="12"/>
      <c r="AL4942" s="30"/>
      <c r="AM4942" s="32"/>
      <c r="AQ4942" s="12"/>
      <c r="AR4942" s="12"/>
      <c r="AS4942" s="12"/>
      <c r="AZ4942" s="49"/>
      <c r="BA4942" s="30"/>
      <c r="BB4942" s="12"/>
      <c r="BF4942" s="12"/>
      <c r="BG4942" s="12"/>
      <c r="BH4942" s="12"/>
      <c r="BO4942" s="7"/>
      <c r="BP4942" s="7"/>
      <c r="BQ4942" s="7"/>
      <c r="BU4942" s="7"/>
      <c r="BV4942" s="7"/>
      <c r="BW4942" s="7"/>
      <c r="CD4942" s="7"/>
      <c r="CE4942" s="7"/>
      <c r="CF4942" s="7"/>
      <c r="CJ4942" s="7"/>
      <c r="CK4942" s="7"/>
      <c r="CL4942" s="7"/>
    </row>
    <row r="4943" spans="1:90">
      <c r="A4943" s="11"/>
      <c r="B4943" s="373"/>
      <c r="C4943" s="373"/>
      <c r="D4943" s="373"/>
      <c r="E4943" s="13"/>
      <c r="F4943" s="11"/>
      <c r="G4943" s="25"/>
      <c r="H4943" s="31"/>
      <c r="I4943" s="30"/>
      <c r="M4943" s="25"/>
      <c r="N4943" s="31"/>
      <c r="O4943" s="30"/>
      <c r="V4943" s="12"/>
      <c r="W4943" s="12"/>
      <c r="X4943" s="14"/>
      <c r="AB4943" s="25"/>
      <c r="AC4943" s="12"/>
      <c r="AD4943" s="12"/>
      <c r="AK4943" s="12"/>
      <c r="AL4943" s="30"/>
      <c r="AM4943" s="32"/>
      <c r="AQ4943" s="12"/>
      <c r="AR4943" s="12"/>
      <c r="AS4943" s="12"/>
      <c r="AZ4943" s="49"/>
      <c r="BA4943" s="30"/>
      <c r="BB4943" s="12"/>
      <c r="BF4943" s="12"/>
      <c r="BG4943" s="12"/>
      <c r="BH4943" s="12"/>
      <c r="BO4943" s="7"/>
      <c r="BP4943" s="7"/>
      <c r="BQ4943" s="7"/>
      <c r="BU4943" s="7"/>
      <c r="BV4943" s="7"/>
      <c r="BW4943" s="7"/>
      <c r="CD4943" s="7"/>
      <c r="CE4943" s="7"/>
      <c r="CF4943" s="7"/>
      <c r="CJ4943" s="7"/>
      <c r="CK4943" s="7"/>
      <c r="CL4943" s="7"/>
    </row>
    <row r="4944" spans="1:90">
      <c r="A4944" s="11"/>
      <c r="B4944" s="373"/>
      <c r="C4944" s="373"/>
      <c r="D4944" s="373"/>
      <c r="E4944" s="13"/>
      <c r="F4944" s="11"/>
      <c r="G4944" s="25"/>
      <c r="H4944" s="31"/>
      <c r="I4944" s="30"/>
      <c r="M4944" s="25"/>
      <c r="N4944" s="31"/>
      <c r="O4944" s="30"/>
      <c r="V4944" s="12"/>
      <c r="W4944" s="12"/>
      <c r="X4944" s="14"/>
      <c r="AB4944" s="25"/>
      <c r="AC4944" s="12"/>
      <c r="AD4944" s="12"/>
      <c r="AK4944" s="12"/>
      <c r="AL4944" s="30"/>
      <c r="AM4944" s="32"/>
      <c r="AQ4944" s="12"/>
      <c r="AR4944" s="12"/>
      <c r="AS4944" s="12"/>
      <c r="AZ4944" s="49"/>
      <c r="BA4944" s="30"/>
      <c r="BB4944" s="12"/>
      <c r="BF4944" s="12"/>
      <c r="BG4944" s="12"/>
      <c r="BH4944" s="12"/>
      <c r="BO4944" s="7"/>
      <c r="BP4944" s="7"/>
      <c r="BQ4944" s="7"/>
      <c r="BU4944" s="7"/>
      <c r="BV4944" s="7"/>
      <c r="BW4944" s="7"/>
      <c r="CD4944" s="7"/>
      <c r="CE4944" s="7"/>
      <c r="CF4944" s="7"/>
      <c r="CJ4944" s="7"/>
      <c r="CK4944" s="7"/>
      <c r="CL4944" s="7"/>
    </row>
    <row r="4945" spans="1:90">
      <c r="A4945" s="11"/>
      <c r="B4945" s="373"/>
      <c r="C4945" s="373"/>
      <c r="D4945" s="373"/>
      <c r="E4945" s="13"/>
      <c r="F4945" s="11"/>
      <c r="G4945" s="25"/>
      <c r="H4945" s="31"/>
      <c r="I4945" s="30"/>
      <c r="M4945" s="25"/>
      <c r="N4945" s="31"/>
      <c r="O4945" s="30"/>
      <c r="V4945" s="12"/>
      <c r="W4945" s="12"/>
      <c r="X4945" s="14"/>
      <c r="AB4945" s="25"/>
      <c r="AC4945" s="12"/>
      <c r="AD4945" s="12"/>
      <c r="AK4945" s="12"/>
      <c r="AL4945" s="30"/>
      <c r="AM4945" s="32"/>
      <c r="AQ4945" s="12"/>
      <c r="AR4945" s="12"/>
      <c r="AS4945" s="12"/>
      <c r="AZ4945" s="49"/>
      <c r="BA4945" s="30"/>
      <c r="BB4945" s="12"/>
      <c r="BF4945" s="12"/>
      <c r="BG4945" s="12"/>
      <c r="BH4945" s="12"/>
      <c r="BO4945" s="7"/>
      <c r="BP4945" s="7"/>
      <c r="BQ4945" s="7"/>
      <c r="BU4945" s="7"/>
      <c r="BV4945" s="7"/>
      <c r="BW4945" s="7"/>
      <c r="CD4945" s="7"/>
      <c r="CE4945" s="7"/>
      <c r="CF4945" s="7"/>
      <c r="CJ4945" s="7"/>
      <c r="CK4945" s="7"/>
      <c r="CL4945" s="7"/>
    </row>
    <row r="4946" spans="1:90">
      <c r="A4946" s="11"/>
      <c r="B4946" s="373"/>
      <c r="C4946" s="373"/>
      <c r="D4946" s="373"/>
      <c r="E4946" s="13"/>
      <c r="F4946" s="11"/>
      <c r="G4946" s="25"/>
      <c r="H4946" s="31"/>
      <c r="I4946" s="30"/>
      <c r="M4946" s="25"/>
      <c r="N4946" s="31"/>
      <c r="O4946" s="30"/>
      <c r="V4946" s="12"/>
      <c r="W4946" s="12"/>
      <c r="X4946" s="14"/>
      <c r="AB4946" s="25"/>
      <c r="AC4946" s="12"/>
      <c r="AD4946" s="12"/>
      <c r="AK4946" s="12"/>
      <c r="AL4946" s="30"/>
      <c r="AM4946" s="32"/>
      <c r="AQ4946" s="12"/>
      <c r="AR4946" s="12"/>
      <c r="AS4946" s="12"/>
      <c r="AZ4946" s="49"/>
      <c r="BA4946" s="30"/>
      <c r="BB4946" s="12"/>
      <c r="BF4946" s="12"/>
      <c r="BG4946" s="12"/>
      <c r="BH4946" s="12"/>
      <c r="BO4946" s="7"/>
      <c r="BP4946" s="7"/>
      <c r="BQ4946" s="7"/>
      <c r="BU4946" s="7"/>
      <c r="BV4946" s="7"/>
      <c r="BW4946" s="7"/>
      <c r="CD4946" s="7"/>
      <c r="CE4946" s="7"/>
      <c r="CF4946" s="7"/>
      <c r="CJ4946" s="7"/>
      <c r="CK4946" s="7"/>
      <c r="CL4946" s="7"/>
    </row>
    <row r="4947" spans="1:90">
      <c r="A4947" s="11"/>
      <c r="B4947" s="373"/>
      <c r="C4947" s="373"/>
      <c r="D4947" s="373"/>
      <c r="E4947" s="13"/>
      <c r="F4947" s="11"/>
      <c r="G4947" s="25"/>
      <c r="H4947" s="31"/>
      <c r="I4947" s="30"/>
      <c r="M4947" s="25"/>
      <c r="N4947" s="31"/>
      <c r="O4947" s="30"/>
      <c r="V4947" s="12"/>
      <c r="W4947" s="12"/>
      <c r="X4947" s="14"/>
      <c r="AB4947" s="25"/>
      <c r="AC4947" s="12"/>
      <c r="AD4947" s="12"/>
      <c r="AK4947" s="12"/>
      <c r="AL4947" s="30"/>
      <c r="AM4947" s="32"/>
      <c r="AQ4947" s="12"/>
      <c r="AR4947" s="12"/>
      <c r="AS4947" s="12"/>
      <c r="AZ4947" s="49"/>
      <c r="BA4947" s="30"/>
      <c r="BB4947" s="12"/>
      <c r="BF4947" s="12"/>
      <c r="BG4947" s="12"/>
      <c r="BH4947" s="12"/>
      <c r="BO4947" s="7"/>
      <c r="BP4947" s="7"/>
      <c r="BQ4947" s="7"/>
      <c r="BU4947" s="7"/>
      <c r="BV4947" s="7"/>
      <c r="BW4947" s="7"/>
      <c r="CD4947" s="7"/>
      <c r="CE4947" s="7"/>
      <c r="CF4947" s="7"/>
      <c r="CJ4947" s="7"/>
      <c r="CK4947" s="7"/>
      <c r="CL4947" s="7"/>
    </row>
    <row r="4948" spans="1:90">
      <c r="A4948" s="11"/>
      <c r="B4948" s="373"/>
      <c r="C4948" s="373"/>
      <c r="D4948" s="373"/>
      <c r="E4948" s="13"/>
      <c r="F4948" s="11"/>
      <c r="G4948" s="25"/>
      <c r="H4948" s="31"/>
      <c r="I4948" s="30"/>
      <c r="M4948" s="25"/>
      <c r="N4948" s="31"/>
      <c r="O4948" s="30"/>
      <c r="V4948" s="12"/>
      <c r="W4948" s="12"/>
      <c r="X4948" s="14"/>
      <c r="AB4948" s="25"/>
      <c r="AC4948" s="12"/>
      <c r="AD4948" s="12"/>
      <c r="AK4948" s="12"/>
      <c r="AL4948" s="30"/>
      <c r="AM4948" s="32"/>
      <c r="AQ4948" s="12"/>
      <c r="AR4948" s="12"/>
      <c r="AS4948" s="12"/>
      <c r="AZ4948" s="49"/>
      <c r="BA4948" s="30"/>
      <c r="BB4948" s="12"/>
      <c r="BF4948" s="12"/>
      <c r="BG4948" s="12"/>
      <c r="BH4948" s="12"/>
      <c r="BO4948" s="7"/>
      <c r="BP4948" s="7"/>
      <c r="BQ4948" s="7"/>
      <c r="BU4948" s="7"/>
      <c r="BV4948" s="7"/>
      <c r="BW4948" s="7"/>
      <c r="CD4948" s="7"/>
      <c r="CE4948" s="7"/>
      <c r="CF4948" s="7"/>
      <c r="CJ4948" s="7"/>
      <c r="CK4948" s="7"/>
      <c r="CL4948" s="7"/>
    </row>
    <row r="4949" spans="1:90">
      <c r="A4949" s="11"/>
      <c r="B4949" s="373"/>
      <c r="C4949" s="373"/>
      <c r="D4949" s="373"/>
      <c r="E4949" s="13"/>
      <c r="F4949" s="11"/>
      <c r="G4949" s="25"/>
      <c r="H4949" s="31"/>
      <c r="I4949" s="30"/>
      <c r="M4949" s="25"/>
      <c r="N4949" s="31"/>
      <c r="O4949" s="30"/>
      <c r="V4949" s="12"/>
      <c r="W4949" s="12"/>
      <c r="X4949" s="14"/>
      <c r="AB4949" s="25"/>
      <c r="AC4949" s="12"/>
      <c r="AD4949" s="12"/>
      <c r="AK4949" s="12"/>
      <c r="AL4949" s="30"/>
      <c r="AM4949" s="32"/>
      <c r="AQ4949" s="12"/>
      <c r="AR4949" s="12"/>
      <c r="AS4949" s="12"/>
      <c r="AZ4949" s="49"/>
      <c r="BA4949" s="30"/>
      <c r="BB4949" s="12"/>
      <c r="BF4949" s="12"/>
      <c r="BG4949" s="12"/>
      <c r="BH4949" s="12"/>
      <c r="BO4949" s="7"/>
      <c r="BP4949" s="7"/>
      <c r="BQ4949" s="7"/>
      <c r="BU4949" s="7"/>
      <c r="BV4949" s="7"/>
      <c r="BW4949" s="7"/>
      <c r="CD4949" s="7"/>
      <c r="CE4949" s="7"/>
      <c r="CF4949" s="7"/>
      <c r="CJ4949" s="7"/>
      <c r="CK4949" s="7"/>
      <c r="CL4949" s="7"/>
    </row>
    <row r="4950" spans="1:90">
      <c r="A4950" s="11"/>
      <c r="B4950" s="373"/>
      <c r="C4950" s="373"/>
      <c r="D4950" s="373"/>
      <c r="E4950" s="13"/>
      <c r="F4950" s="11"/>
      <c r="G4950" s="25"/>
      <c r="H4950" s="31"/>
      <c r="I4950" s="30"/>
      <c r="M4950" s="25"/>
      <c r="N4950" s="31"/>
      <c r="O4950" s="30"/>
      <c r="V4950" s="12"/>
      <c r="W4950" s="12"/>
      <c r="X4950" s="14"/>
      <c r="AB4950" s="25"/>
      <c r="AC4950" s="12"/>
      <c r="AD4950" s="12"/>
      <c r="AK4950" s="12"/>
      <c r="AL4950" s="30"/>
      <c r="AM4950" s="32"/>
      <c r="AQ4950" s="12"/>
      <c r="AR4950" s="12"/>
      <c r="AS4950" s="12"/>
      <c r="AZ4950" s="49"/>
      <c r="BA4950" s="30"/>
      <c r="BB4950" s="12"/>
      <c r="BF4950" s="12"/>
      <c r="BG4950" s="12"/>
      <c r="BH4950" s="12"/>
      <c r="BO4950" s="7"/>
      <c r="BP4950" s="7"/>
      <c r="BQ4950" s="7"/>
      <c r="BU4950" s="7"/>
      <c r="BV4950" s="7"/>
      <c r="BW4950" s="7"/>
      <c r="CD4950" s="7"/>
      <c r="CE4950" s="7"/>
      <c r="CF4950" s="7"/>
      <c r="CJ4950" s="7"/>
      <c r="CK4950" s="7"/>
      <c r="CL4950" s="7"/>
    </row>
    <row r="4951" spans="1:90">
      <c r="A4951" s="11"/>
      <c r="B4951" s="373"/>
      <c r="C4951" s="373"/>
      <c r="D4951" s="373"/>
      <c r="E4951" s="13"/>
      <c r="F4951" s="11"/>
      <c r="G4951" s="25"/>
      <c r="H4951" s="31"/>
      <c r="I4951" s="30"/>
      <c r="M4951" s="25"/>
      <c r="N4951" s="31"/>
      <c r="O4951" s="30"/>
      <c r="V4951" s="12"/>
      <c r="W4951" s="12"/>
      <c r="X4951" s="14"/>
      <c r="AB4951" s="25"/>
      <c r="AC4951" s="12"/>
      <c r="AD4951" s="12"/>
      <c r="AK4951" s="12"/>
      <c r="AL4951" s="30"/>
      <c r="AM4951" s="32"/>
      <c r="AQ4951" s="12"/>
      <c r="AR4951" s="12"/>
      <c r="AS4951" s="12"/>
      <c r="AZ4951" s="49"/>
      <c r="BA4951" s="30"/>
      <c r="BB4951" s="12"/>
      <c r="BF4951" s="12"/>
      <c r="BG4951" s="12"/>
      <c r="BH4951" s="12"/>
      <c r="BO4951" s="7"/>
      <c r="BP4951" s="7"/>
      <c r="BQ4951" s="7"/>
      <c r="BU4951" s="7"/>
      <c r="BV4951" s="7"/>
      <c r="BW4951" s="7"/>
      <c r="CD4951" s="7"/>
      <c r="CE4951" s="7"/>
      <c r="CF4951" s="7"/>
      <c r="CJ4951" s="7"/>
      <c r="CK4951" s="7"/>
      <c r="CL4951" s="7"/>
    </row>
    <row r="4952" spans="1:90">
      <c r="A4952" s="11"/>
      <c r="B4952" s="373"/>
      <c r="C4952" s="373"/>
      <c r="D4952" s="373"/>
      <c r="E4952" s="13"/>
      <c r="F4952" s="11"/>
      <c r="G4952" s="25"/>
      <c r="H4952" s="31"/>
      <c r="I4952" s="30"/>
      <c r="M4952" s="25"/>
      <c r="N4952" s="31"/>
      <c r="O4952" s="30"/>
      <c r="V4952" s="12"/>
      <c r="W4952" s="12"/>
      <c r="X4952" s="14"/>
      <c r="AB4952" s="25"/>
      <c r="AC4952" s="12"/>
      <c r="AD4952" s="12"/>
      <c r="AK4952" s="12"/>
      <c r="AL4952" s="30"/>
      <c r="AM4952" s="32"/>
      <c r="AQ4952" s="12"/>
      <c r="AR4952" s="12"/>
      <c r="AS4952" s="12"/>
      <c r="AZ4952" s="49"/>
      <c r="BA4952" s="30"/>
      <c r="BB4952" s="12"/>
      <c r="BF4952" s="12"/>
      <c r="BG4952" s="12"/>
      <c r="BH4952" s="12"/>
      <c r="BO4952" s="7"/>
      <c r="BP4952" s="7"/>
      <c r="BQ4952" s="7"/>
      <c r="BU4952" s="7"/>
      <c r="BV4952" s="7"/>
      <c r="BW4952" s="7"/>
      <c r="CD4952" s="7"/>
      <c r="CE4952" s="7"/>
      <c r="CF4952" s="7"/>
      <c r="CJ4952" s="7"/>
      <c r="CK4952" s="7"/>
      <c r="CL4952" s="7"/>
    </row>
    <row r="4953" spans="1:90">
      <c r="A4953" s="11"/>
      <c r="B4953" s="373"/>
      <c r="C4953" s="373"/>
      <c r="D4953" s="373"/>
      <c r="E4953" s="13"/>
      <c r="F4953" s="11"/>
      <c r="G4953" s="25"/>
      <c r="H4953" s="31"/>
      <c r="I4953" s="30"/>
      <c r="M4953" s="25"/>
      <c r="N4953" s="31"/>
      <c r="O4953" s="30"/>
      <c r="V4953" s="12"/>
      <c r="W4953" s="12"/>
      <c r="X4953" s="14"/>
      <c r="AB4953" s="25"/>
      <c r="AC4953" s="12"/>
      <c r="AD4953" s="12"/>
      <c r="AK4953" s="12"/>
      <c r="AL4953" s="30"/>
      <c r="AM4953" s="32"/>
      <c r="AQ4953" s="12"/>
      <c r="AR4953" s="12"/>
      <c r="AS4953" s="12"/>
      <c r="AZ4953" s="49"/>
      <c r="BA4953" s="30"/>
      <c r="BB4953" s="12"/>
      <c r="BF4953" s="12"/>
      <c r="BG4953" s="12"/>
      <c r="BH4953" s="12"/>
      <c r="BO4953" s="7"/>
      <c r="BP4953" s="7"/>
      <c r="BQ4953" s="7"/>
      <c r="BU4953" s="7"/>
      <c r="BV4953" s="7"/>
      <c r="BW4953" s="7"/>
      <c r="CD4953" s="7"/>
      <c r="CE4953" s="7"/>
      <c r="CF4953" s="7"/>
      <c r="CJ4953" s="7"/>
      <c r="CK4953" s="7"/>
      <c r="CL4953" s="7"/>
    </row>
    <row r="4954" spans="1:90">
      <c r="A4954" s="11"/>
      <c r="B4954" s="373"/>
      <c r="C4954" s="373"/>
      <c r="D4954" s="373"/>
      <c r="E4954" s="13"/>
      <c r="F4954" s="11"/>
      <c r="G4954" s="25"/>
      <c r="H4954" s="31"/>
      <c r="I4954" s="30"/>
      <c r="M4954" s="25"/>
      <c r="N4954" s="31"/>
      <c r="O4954" s="30"/>
      <c r="V4954" s="12"/>
      <c r="W4954" s="12"/>
      <c r="X4954" s="14"/>
      <c r="AB4954" s="25"/>
      <c r="AC4954" s="12"/>
      <c r="AD4954" s="12"/>
      <c r="AK4954" s="12"/>
      <c r="AL4954" s="30"/>
      <c r="AM4954" s="32"/>
      <c r="AQ4954" s="12"/>
      <c r="AR4954" s="12"/>
      <c r="AS4954" s="12"/>
      <c r="AZ4954" s="49"/>
      <c r="BA4954" s="30"/>
      <c r="BB4954" s="12"/>
      <c r="BF4954" s="12"/>
      <c r="BG4954" s="12"/>
      <c r="BH4954" s="12"/>
      <c r="BO4954" s="7"/>
      <c r="BP4954" s="7"/>
      <c r="BQ4954" s="7"/>
      <c r="BU4954" s="7"/>
      <c r="BV4954" s="7"/>
      <c r="BW4954" s="7"/>
      <c r="CD4954" s="7"/>
      <c r="CE4954" s="7"/>
      <c r="CF4954" s="7"/>
      <c r="CJ4954" s="7"/>
      <c r="CK4954" s="7"/>
      <c r="CL4954" s="7"/>
    </row>
    <row r="4955" spans="1:90">
      <c r="A4955" s="11"/>
      <c r="B4955" s="373"/>
      <c r="C4955" s="373"/>
      <c r="D4955" s="373"/>
      <c r="E4955" s="13"/>
      <c r="F4955" s="11"/>
      <c r="G4955" s="25"/>
      <c r="H4955" s="31"/>
      <c r="I4955" s="30"/>
      <c r="M4955" s="25"/>
      <c r="N4955" s="31"/>
      <c r="O4955" s="30"/>
      <c r="V4955" s="12"/>
      <c r="W4955" s="12"/>
      <c r="X4955" s="14"/>
      <c r="AB4955" s="25"/>
      <c r="AC4955" s="12"/>
      <c r="AD4955" s="12"/>
      <c r="AK4955" s="12"/>
      <c r="AL4955" s="30"/>
      <c r="AM4955" s="32"/>
      <c r="AQ4955" s="12"/>
      <c r="AR4955" s="12"/>
      <c r="AS4955" s="12"/>
      <c r="AZ4955" s="49"/>
      <c r="BA4955" s="30"/>
      <c r="BB4955" s="12"/>
      <c r="BF4955" s="12"/>
      <c r="BG4955" s="12"/>
      <c r="BH4955" s="12"/>
      <c r="BO4955" s="7"/>
      <c r="BP4955" s="7"/>
      <c r="BQ4955" s="7"/>
      <c r="BU4955" s="7"/>
      <c r="BV4955" s="7"/>
      <c r="BW4955" s="7"/>
      <c r="CD4955" s="7"/>
      <c r="CE4955" s="7"/>
      <c r="CF4955" s="7"/>
      <c r="CJ4955" s="7"/>
      <c r="CK4955" s="7"/>
      <c r="CL4955" s="7"/>
    </row>
    <row r="4956" spans="1:90">
      <c r="A4956" s="11"/>
      <c r="B4956" s="373"/>
      <c r="C4956" s="373"/>
      <c r="D4956" s="373"/>
      <c r="E4956" s="13"/>
      <c r="F4956" s="11"/>
      <c r="G4956" s="25"/>
      <c r="H4956" s="31"/>
      <c r="I4956" s="30"/>
      <c r="M4956" s="25"/>
      <c r="N4956" s="31"/>
      <c r="O4956" s="30"/>
      <c r="V4956" s="12"/>
      <c r="W4956" s="12"/>
      <c r="X4956" s="14"/>
      <c r="AB4956" s="25"/>
      <c r="AC4956" s="12"/>
      <c r="AD4956" s="12"/>
      <c r="AK4956" s="12"/>
      <c r="AL4956" s="30"/>
      <c r="AM4956" s="32"/>
      <c r="AQ4956" s="12"/>
      <c r="AR4956" s="12"/>
      <c r="AS4956" s="12"/>
      <c r="AZ4956" s="49"/>
      <c r="BA4956" s="30"/>
      <c r="BB4956" s="12"/>
      <c r="BF4956" s="12"/>
      <c r="BG4956" s="12"/>
      <c r="BH4956" s="12"/>
      <c r="BO4956" s="7"/>
      <c r="BP4956" s="7"/>
      <c r="BQ4956" s="7"/>
      <c r="BU4956" s="7"/>
      <c r="BV4956" s="7"/>
      <c r="BW4956" s="7"/>
      <c r="CD4956" s="7"/>
      <c r="CE4956" s="7"/>
      <c r="CF4956" s="7"/>
      <c r="CJ4956" s="7"/>
      <c r="CK4956" s="7"/>
      <c r="CL4956" s="7"/>
    </row>
    <row r="4957" spans="1:90">
      <c r="A4957" s="11"/>
      <c r="B4957" s="373"/>
      <c r="C4957" s="373"/>
      <c r="D4957" s="373"/>
      <c r="E4957" s="13"/>
      <c r="F4957" s="11"/>
      <c r="G4957" s="25"/>
      <c r="H4957" s="31"/>
      <c r="I4957" s="30"/>
      <c r="M4957" s="25"/>
      <c r="N4957" s="31"/>
      <c r="O4957" s="30"/>
      <c r="V4957" s="12"/>
      <c r="W4957" s="12"/>
      <c r="X4957" s="14"/>
      <c r="AB4957" s="25"/>
      <c r="AC4957" s="12"/>
      <c r="AD4957" s="12"/>
      <c r="AK4957" s="12"/>
      <c r="AL4957" s="30"/>
      <c r="AM4957" s="32"/>
      <c r="AQ4957" s="12"/>
      <c r="AR4957" s="12"/>
      <c r="AS4957" s="12"/>
      <c r="AZ4957" s="49"/>
      <c r="BA4957" s="30"/>
      <c r="BB4957" s="12"/>
      <c r="BF4957" s="12"/>
      <c r="BG4957" s="12"/>
      <c r="BH4957" s="12"/>
      <c r="BO4957" s="7"/>
      <c r="BP4957" s="7"/>
      <c r="BQ4957" s="7"/>
      <c r="BU4957" s="7"/>
      <c r="BV4957" s="7"/>
      <c r="BW4957" s="7"/>
      <c r="CD4957" s="7"/>
      <c r="CE4957" s="7"/>
      <c r="CF4957" s="7"/>
      <c r="CJ4957" s="7"/>
      <c r="CK4957" s="7"/>
      <c r="CL4957" s="7"/>
    </row>
    <row r="4958" spans="1:90">
      <c r="A4958" s="11"/>
      <c r="B4958" s="373"/>
      <c r="C4958" s="373"/>
      <c r="D4958" s="373"/>
      <c r="E4958" s="13"/>
      <c r="F4958" s="11"/>
      <c r="G4958" s="25"/>
      <c r="H4958" s="31"/>
      <c r="I4958" s="30"/>
      <c r="M4958" s="25"/>
      <c r="N4958" s="31"/>
      <c r="O4958" s="30"/>
      <c r="V4958" s="12"/>
      <c r="W4958" s="12"/>
      <c r="X4958" s="14"/>
      <c r="AB4958" s="25"/>
      <c r="AC4958" s="12"/>
      <c r="AD4958" s="12"/>
      <c r="AK4958" s="12"/>
      <c r="AL4958" s="30"/>
      <c r="AM4958" s="32"/>
      <c r="AQ4958" s="12"/>
      <c r="AR4958" s="12"/>
      <c r="AS4958" s="12"/>
      <c r="AZ4958" s="49"/>
      <c r="BA4958" s="30"/>
      <c r="BB4958" s="12"/>
      <c r="BF4958" s="12"/>
      <c r="BG4958" s="12"/>
      <c r="BH4958" s="12"/>
      <c r="BO4958" s="7"/>
      <c r="BP4958" s="7"/>
      <c r="BQ4958" s="7"/>
      <c r="BU4958" s="7"/>
      <c r="BV4958" s="7"/>
      <c r="BW4958" s="7"/>
      <c r="CD4958" s="7"/>
      <c r="CE4958" s="7"/>
      <c r="CF4958" s="7"/>
      <c r="CJ4958" s="7"/>
      <c r="CK4958" s="7"/>
      <c r="CL4958" s="7"/>
    </row>
    <row r="4959" spans="1:90">
      <c r="A4959" s="11"/>
      <c r="B4959" s="373"/>
      <c r="C4959" s="373"/>
      <c r="D4959" s="373"/>
      <c r="E4959" s="13"/>
      <c r="F4959" s="11"/>
      <c r="G4959" s="25"/>
      <c r="H4959" s="31"/>
      <c r="I4959" s="30"/>
      <c r="M4959" s="25"/>
      <c r="N4959" s="31"/>
      <c r="O4959" s="30"/>
      <c r="V4959" s="12"/>
      <c r="W4959" s="12"/>
      <c r="X4959" s="14"/>
      <c r="AB4959" s="25"/>
      <c r="AC4959" s="12"/>
      <c r="AD4959" s="12"/>
      <c r="AK4959" s="12"/>
      <c r="AL4959" s="30"/>
      <c r="AM4959" s="32"/>
      <c r="AQ4959" s="12"/>
      <c r="AR4959" s="12"/>
      <c r="AS4959" s="12"/>
      <c r="AZ4959" s="49"/>
      <c r="BA4959" s="30"/>
      <c r="BB4959" s="12"/>
      <c r="BF4959" s="12"/>
      <c r="BG4959" s="12"/>
      <c r="BH4959" s="12"/>
      <c r="BO4959" s="7"/>
      <c r="BP4959" s="7"/>
      <c r="BQ4959" s="7"/>
      <c r="BU4959" s="7"/>
      <c r="BV4959" s="7"/>
      <c r="BW4959" s="7"/>
      <c r="CD4959" s="7"/>
      <c r="CE4959" s="7"/>
      <c r="CF4959" s="7"/>
      <c r="CJ4959" s="7"/>
      <c r="CK4959" s="7"/>
      <c r="CL4959" s="7"/>
    </row>
    <row r="4960" spans="1:90">
      <c r="A4960" s="11"/>
      <c r="B4960" s="373"/>
      <c r="C4960" s="373"/>
      <c r="D4960" s="373"/>
      <c r="E4960" s="13"/>
      <c r="F4960" s="11"/>
      <c r="G4960" s="25"/>
      <c r="H4960" s="31"/>
      <c r="I4960" s="30"/>
      <c r="M4960" s="25"/>
      <c r="N4960" s="31"/>
      <c r="O4960" s="30"/>
      <c r="V4960" s="12"/>
      <c r="W4960" s="12"/>
      <c r="X4960" s="14"/>
      <c r="AB4960" s="25"/>
      <c r="AC4960" s="12"/>
      <c r="AD4960" s="12"/>
      <c r="AK4960" s="12"/>
      <c r="AL4960" s="30"/>
      <c r="AM4960" s="32"/>
      <c r="AQ4960" s="12"/>
      <c r="AR4960" s="12"/>
      <c r="AS4960" s="12"/>
      <c r="AZ4960" s="49"/>
      <c r="BA4960" s="30"/>
      <c r="BB4960" s="12"/>
      <c r="BF4960" s="12"/>
      <c r="BG4960" s="12"/>
      <c r="BH4960" s="12"/>
      <c r="BO4960" s="7"/>
      <c r="BP4960" s="7"/>
      <c r="BQ4960" s="7"/>
      <c r="BU4960" s="7"/>
      <c r="BV4960" s="7"/>
      <c r="BW4960" s="7"/>
      <c r="CD4960" s="7"/>
      <c r="CE4960" s="7"/>
      <c r="CF4960" s="7"/>
      <c r="CJ4960" s="7"/>
      <c r="CK4960" s="7"/>
      <c r="CL4960" s="7"/>
    </row>
    <row r="4961" spans="1:90">
      <c r="A4961" s="11"/>
      <c r="B4961" s="373"/>
      <c r="C4961" s="373"/>
      <c r="D4961" s="373"/>
      <c r="E4961" s="13"/>
      <c r="F4961" s="11"/>
      <c r="G4961" s="25"/>
      <c r="H4961" s="31"/>
      <c r="I4961" s="30"/>
      <c r="M4961" s="25"/>
      <c r="N4961" s="31"/>
      <c r="O4961" s="30"/>
      <c r="V4961" s="12"/>
      <c r="W4961" s="12"/>
      <c r="X4961" s="14"/>
      <c r="AB4961" s="25"/>
      <c r="AC4961" s="12"/>
      <c r="AD4961" s="12"/>
      <c r="AK4961" s="12"/>
      <c r="AL4961" s="30"/>
      <c r="AM4961" s="32"/>
      <c r="AQ4961" s="12"/>
      <c r="AR4961" s="12"/>
      <c r="AS4961" s="12"/>
      <c r="AZ4961" s="49"/>
      <c r="BA4961" s="30"/>
      <c r="BB4961" s="12"/>
      <c r="BF4961" s="12"/>
      <c r="BG4961" s="12"/>
      <c r="BH4961" s="12"/>
      <c r="BO4961" s="7"/>
      <c r="BP4961" s="7"/>
      <c r="BQ4961" s="7"/>
      <c r="BU4961" s="7"/>
      <c r="BV4961" s="7"/>
      <c r="BW4961" s="7"/>
      <c r="CD4961" s="7"/>
      <c r="CE4961" s="7"/>
      <c r="CF4961" s="7"/>
      <c r="CJ4961" s="7"/>
      <c r="CK4961" s="7"/>
      <c r="CL4961" s="7"/>
    </row>
    <row r="4962" spans="1:90">
      <c r="A4962" s="11"/>
      <c r="B4962" s="373"/>
      <c r="C4962" s="373"/>
      <c r="D4962" s="373"/>
      <c r="E4962" s="13"/>
      <c r="F4962" s="11"/>
      <c r="G4962" s="25"/>
      <c r="H4962" s="31"/>
      <c r="I4962" s="30"/>
      <c r="M4962" s="25"/>
      <c r="N4962" s="31"/>
      <c r="O4962" s="30"/>
      <c r="V4962" s="12"/>
      <c r="W4962" s="12"/>
      <c r="X4962" s="14"/>
      <c r="AB4962" s="25"/>
      <c r="AC4962" s="12"/>
      <c r="AD4962" s="12"/>
      <c r="AK4962" s="12"/>
      <c r="AL4962" s="30"/>
      <c r="AM4962" s="32"/>
      <c r="AQ4962" s="12"/>
      <c r="AR4962" s="12"/>
      <c r="AS4962" s="12"/>
      <c r="AZ4962" s="49"/>
      <c r="BA4962" s="30"/>
      <c r="BB4962" s="12"/>
      <c r="BF4962" s="12"/>
      <c r="BG4962" s="12"/>
      <c r="BH4962" s="12"/>
      <c r="BO4962" s="7"/>
      <c r="BP4962" s="7"/>
      <c r="BQ4962" s="7"/>
      <c r="BU4962" s="7"/>
      <c r="BV4962" s="7"/>
      <c r="BW4962" s="7"/>
      <c r="CD4962" s="7"/>
      <c r="CE4962" s="7"/>
      <c r="CF4962" s="7"/>
      <c r="CJ4962" s="7"/>
      <c r="CK4962" s="7"/>
      <c r="CL4962" s="7"/>
    </row>
    <row r="4963" spans="1:90">
      <c r="A4963" s="11"/>
      <c r="B4963" s="373"/>
      <c r="C4963" s="373"/>
      <c r="D4963" s="373"/>
      <c r="E4963" s="13"/>
      <c r="F4963" s="11"/>
      <c r="G4963" s="25"/>
      <c r="H4963" s="31"/>
      <c r="I4963" s="30"/>
      <c r="M4963" s="25"/>
      <c r="N4963" s="31"/>
      <c r="O4963" s="30"/>
      <c r="V4963" s="12"/>
      <c r="W4963" s="12"/>
      <c r="X4963" s="14"/>
      <c r="AB4963" s="25"/>
      <c r="AC4963" s="12"/>
      <c r="AD4963" s="12"/>
      <c r="AK4963" s="12"/>
      <c r="AL4963" s="30"/>
      <c r="AM4963" s="32"/>
      <c r="AQ4963" s="12"/>
      <c r="AR4963" s="12"/>
      <c r="AS4963" s="12"/>
      <c r="AZ4963" s="49"/>
      <c r="BA4963" s="30"/>
      <c r="BB4963" s="12"/>
      <c r="BF4963" s="12"/>
      <c r="BG4963" s="12"/>
      <c r="BH4963" s="12"/>
      <c r="BO4963" s="7"/>
      <c r="BP4963" s="7"/>
      <c r="BQ4963" s="7"/>
      <c r="BU4963" s="7"/>
      <c r="BV4963" s="7"/>
      <c r="BW4963" s="7"/>
      <c r="CD4963" s="7"/>
      <c r="CE4963" s="7"/>
      <c r="CF4963" s="7"/>
      <c r="CJ4963" s="7"/>
      <c r="CK4963" s="7"/>
      <c r="CL4963" s="7"/>
    </row>
    <row r="4964" spans="1:90">
      <c r="A4964" s="11"/>
      <c r="B4964" s="373"/>
      <c r="C4964" s="373"/>
      <c r="D4964" s="373"/>
      <c r="E4964" s="13"/>
      <c r="F4964" s="11"/>
      <c r="G4964" s="25"/>
      <c r="H4964" s="31"/>
      <c r="I4964" s="30"/>
      <c r="M4964" s="25"/>
      <c r="N4964" s="31"/>
      <c r="O4964" s="30"/>
      <c r="V4964" s="12"/>
      <c r="W4964" s="12"/>
      <c r="X4964" s="14"/>
      <c r="AB4964" s="25"/>
      <c r="AC4964" s="12"/>
      <c r="AD4964" s="12"/>
      <c r="AK4964" s="12"/>
      <c r="AL4964" s="30"/>
      <c r="AM4964" s="32"/>
      <c r="AQ4964" s="12"/>
      <c r="AR4964" s="12"/>
      <c r="AS4964" s="12"/>
      <c r="AZ4964" s="49"/>
      <c r="BA4964" s="30"/>
      <c r="BB4964" s="12"/>
      <c r="BF4964" s="12"/>
      <c r="BG4964" s="12"/>
      <c r="BH4964" s="12"/>
      <c r="BO4964" s="7"/>
      <c r="BP4964" s="7"/>
      <c r="BQ4964" s="7"/>
      <c r="BU4964" s="7"/>
      <c r="BV4964" s="7"/>
      <c r="BW4964" s="7"/>
      <c r="CD4964" s="7"/>
      <c r="CE4964" s="7"/>
      <c r="CF4964" s="7"/>
      <c r="CJ4964" s="7"/>
      <c r="CK4964" s="7"/>
      <c r="CL4964" s="7"/>
    </row>
    <row r="4965" spans="1:90">
      <c r="A4965" s="11"/>
      <c r="B4965" s="373"/>
      <c r="C4965" s="373"/>
      <c r="D4965" s="373"/>
      <c r="E4965" s="13"/>
      <c r="F4965" s="11"/>
      <c r="G4965" s="25"/>
      <c r="H4965" s="31"/>
      <c r="I4965" s="30"/>
      <c r="M4965" s="25"/>
      <c r="N4965" s="31"/>
      <c r="O4965" s="30"/>
      <c r="V4965" s="12"/>
      <c r="W4965" s="12"/>
      <c r="X4965" s="14"/>
      <c r="AB4965" s="25"/>
      <c r="AC4965" s="12"/>
      <c r="AD4965" s="12"/>
      <c r="AK4965" s="12"/>
      <c r="AL4965" s="30"/>
      <c r="AM4965" s="32"/>
      <c r="AQ4965" s="12"/>
      <c r="AR4965" s="12"/>
      <c r="AS4965" s="12"/>
      <c r="AZ4965" s="49"/>
      <c r="BA4965" s="30"/>
      <c r="BB4965" s="12"/>
      <c r="BF4965" s="12"/>
      <c r="BG4965" s="12"/>
      <c r="BH4965" s="12"/>
      <c r="BO4965" s="7"/>
      <c r="BP4965" s="7"/>
      <c r="BQ4965" s="7"/>
      <c r="BU4965" s="7"/>
      <c r="BV4965" s="7"/>
      <c r="BW4965" s="7"/>
      <c r="CD4965" s="7"/>
      <c r="CE4965" s="7"/>
      <c r="CF4965" s="7"/>
      <c r="CJ4965" s="7"/>
      <c r="CK4965" s="7"/>
      <c r="CL4965" s="7"/>
    </row>
    <row r="4966" spans="1:90">
      <c r="A4966" s="11"/>
      <c r="B4966" s="373"/>
      <c r="C4966" s="373"/>
      <c r="D4966" s="373"/>
      <c r="E4966" s="13"/>
      <c r="F4966" s="11"/>
      <c r="G4966" s="25"/>
      <c r="H4966" s="31"/>
      <c r="I4966" s="30"/>
      <c r="M4966" s="25"/>
      <c r="N4966" s="31"/>
      <c r="O4966" s="30"/>
      <c r="V4966" s="12"/>
      <c r="W4966" s="12"/>
      <c r="X4966" s="14"/>
      <c r="AB4966" s="25"/>
      <c r="AC4966" s="12"/>
      <c r="AD4966" s="12"/>
      <c r="AK4966" s="12"/>
      <c r="AL4966" s="30"/>
      <c r="AM4966" s="32"/>
      <c r="AQ4966" s="12"/>
      <c r="AR4966" s="12"/>
      <c r="AS4966" s="12"/>
      <c r="AZ4966" s="49"/>
      <c r="BA4966" s="30"/>
      <c r="BB4966" s="12"/>
      <c r="BF4966" s="12"/>
      <c r="BG4966" s="12"/>
      <c r="BH4966" s="12"/>
      <c r="BO4966" s="7"/>
      <c r="BP4966" s="7"/>
      <c r="BQ4966" s="7"/>
      <c r="BU4966" s="7"/>
      <c r="BV4966" s="7"/>
      <c r="BW4966" s="7"/>
      <c r="CD4966" s="7"/>
      <c r="CE4966" s="7"/>
      <c r="CF4966" s="7"/>
      <c r="CJ4966" s="7"/>
      <c r="CK4966" s="7"/>
      <c r="CL4966" s="7"/>
    </row>
    <row r="4967" spans="1:90">
      <c r="A4967" s="11"/>
      <c r="B4967" s="373"/>
      <c r="C4967" s="373"/>
      <c r="D4967" s="373"/>
      <c r="E4967" s="13"/>
      <c r="F4967" s="11"/>
      <c r="G4967" s="25"/>
      <c r="H4967" s="31"/>
      <c r="I4967" s="30"/>
      <c r="M4967" s="25"/>
      <c r="N4967" s="31"/>
      <c r="O4967" s="30"/>
      <c r="V4967" s="12"/>
      <c r="W4967" s="12"/>
      <c r="X4967" s="14"/>
      <c r="AB4967" s="25"/>
      <c r="AC4967" s="12"/>
      <c r="AD4967" s="12"/>
      <c r="AK4967" s="12"/>
      <c r="AL4967" s="30"/>
      <c r="AM4967" s="32"/>
      <c r="AQ4967" s="12"/>
      <c r="AR4967" s="12"/>
      <c r="AS4967" s="12"/>
      <c r="AZ4967" s="49"/>
      <c r="BA4967" s="30"/>
      <c r="BB4967" s="12"/>
      <c r="BF4967" s="12"/>
      <c r="BG4967" s="12"/>
      <c r="BH4967" s="12"/>
      <c r="BO4967" s="7"/>
      <c r="BP4967" s="7"/>
      <c r="BQ4967" s="7"/>
      <c r="BU4967" s="7"/>
      <c r="BV4967" s="7"/>
      <c r="BW4967" s="7"/>
      <c r="CD4967" s="7"/>
      <c r="CE4967" s="7"/>
      <c r="CF4967" s="7"/>
      <c r="CJ4967" s="7"/>
      <c r="CK4967" s="7"/>
      <c r="CL4967" s="7"/>
    </row>
    <row r="4968" spans="1:90">
      <c r="A4968" s="11"/>
      <c r="B4968" s="373"/>
      <c r="C4968" s="373"/>
      <c r="D4968" s="373"/>
      <c r="E4968" s="13"/>
      <c r="F4968" s="11"/>
      <c r="G4968" s="25"/>
      <c r="H4968" s="31"/>
      <c r="I4968" s="30"/>
      <c r="M4968" s="25"/>
      <c r="N4968" s="31"/>
      <c r="O4968" s="30"/>
      <c r="V4968" s="12"/>
      <c r="W4968" s="12"/>
      <c r="X4968" s="14"/>
      <c r="AB4968" s="25"/>
      <c r="AC4968" s="12"/>
      <c r="AD4968" s="12"/>
      <c r="AK4968" s="12"/>
      <c r="AL4968" s="30"/>
      <c r="AM4968" s="32"/>
      <c r="AQ4968" s="12"/>
      <c r="AR4968" s="12"/>
      <c r="AS4968" s="12"/>
      <c r="AZ4968" s="49"/>
      <c r="BA4968" s="30"/>
      <c r="BB4968" s="12"/>
      <c r="BF4968" s="12"/>
      <c r="BG4968" s="12"/>
      <c r="BH4968" s="12"/>
      <c r="BO4968" s="7"/>
      <c r="BP4968" s="7"/>
      <c r="BQ4968" s="7"/>
      <c r="BU4968" s="7"/>
      <c r="BV4968" s="7"/>
      <c r="BW4968" s="7"/>
      <c r="CD4968" s="7"/>
      <c r="CE4968" s="7"/>
      <c r="CF4968" s="7"/>
      <c r="CJ4968" s="7"/>
      <c r="CK4968" s="7"/>
      <c r="CL4968" s="7"/>
    </row>
    <row r="4969" spans="1:90">
      <c r="A4969" s="11"/>
      <c r="B4969" s="373"/>
      <c r="C4969" s="373"/>
      <c r="D4969" s="373"/>
      <c r="E4969" s="13"/>
      <c r="F4969" s="11"/>
      <c r="G4969" s="25"/>
      <c r="H4969" s="31"/>
      <c r="I4969" s="30"/>
      <c r="M4969" s="25"/>
      <c r="N4969" s="31"/>
      <c r="O4969" s="30"/>
      <c r="V4969" s="12"/>
      <c r="W4969" s="12"/>
      <c r="X4969" s="14"/>
      <c r="AB4969" s="25"/>
      <c r="AC4969" s="12"/>
      <c r="AD4969" s="12"/>
      <c r="AK4969" s="12"/>
      <c r="AL4969" s="30"/>
      <c r="AM4969" s="32"/>
      <c r="AQ4969" s="12"/>
      <c r="AR4969" s="12"/>
      <c r="AS4969" s="12"/>
      <c r="AZ4969" s="49"/>
      <c r="BA4969" s="30"/>
      <c r="BB4969" s="12"/>
      <c r="BF4969" s="12"/>
      <c r="BG4969" s="12"/>
      <c r="BH4969" s="12"/>
      <c r="BO4969" s="7"/>
      <c r="BP4969" s="7"/>
      <c r="BQ4969" s="7"/>
      <c r="BU4969" s="7"/>
      <c r="BV4969" s="7"/>
      <c r="BW4969" s="7"/>
      <c r="CD4969" s="7"/>
      <c r="CE4969" s="7"/>
      <c r="CF4969" s="7"/>
      <c r="CJ4969" s="7"/>
      <c r="CK4969" s="7"/>
      <c r="CL4969" s="7"/>
    </row>
    <row r="4970" spans="1:90">
      <c r="A4970" s="11"/>
      <c r="B4970" s="373"/>
      <c r="C4970" s="373"/>
      <c r="D4970" s="373"/>
      <c r="E4970" s="13"/>
      <c r="F4970" s="11"/>
      <c r="G4970" s="25"/>
      <c r="H4970" s="31"/>
      <c r="I4970" s="30"/>
      <c r="M4970" s="25"/>
      <c r="N4970" s="31"/>
      <c r="O4970" s="30"/>
      <c r="V4970" s="12"/>
      <c r="W4970" s="12"/>
      <c r="X4970" s="14"/>
      <c r="AB4970" s="25"/>
      <c r="AC4970" s="12"/>
      <c r="AD4970" s="12"/>
      <c r="AK4970" s="12"/>
      <c r="AL4970" s="30"/>
      <c r="AM4970" s="32"/>
      <c r="AQ4970" s="12"/>
      <c r="AR4970" s="12"/>
      <c r="AS4970" s="12"/>
      <c r="AZ4970" s="49"/>
      <c r="BA4970" s="30"/>
      <c r="BB4970" s="12"/>
      <c r="BF4970" s="12"/>
      <c r="BG4970" s="12"/>
      <c r="BH4970" s="12"/>
      <c r="BO4970" s="7"/>
      <c r="BP4970" s="7"/>
      <c r="BQ4970" s="7"/>
      <c r="BU4970" s="7"/>
      <c r="BV4970" s="7"/>
      <c r="BW4970" s="7"/>
      <c r="CD4970" s="7"/>
      <c r="CE4970" s="7"/>
      <c r="CF4970" s="7"/>
      <c r="CJ4970" s="7"/>
      <c r="CK4970" s="7"/>
      <c r="CL4970" s="7"/>
    </row>
    <row r="4971" spans="1:90">
      <c r="A4971" s="11"/>
      <c r="B4971" s="373"/>
      <c r="C4971" s="373"/>
      <c r="D4971" s="373"/>
      <c r="E4971" s="13"/>
      <c r="F4971" s="11"/>
      <c r="G4971" s="25"/>
      <c r="H4971" s="31"/>
      <c r="I4971" s="30"/>
      <c r="M4971" s="25"/>
      <c r="N4971" s="31"/>
      <c r="O4971" s="30"/>
      <c r="V4971" s="12"/>
      <c r="W4971" s="12"/>
      <c r="X4971" s="14"/>
      <c r="AB4971" s="25"/>
      <c r="AC4971" s="12"/>
      <c r="AD4971" s="12"/>
      <c r="AK4971" s="12"/>
      <c r="AL4971" s="30"/>
      <c r="AM4971" s="32"/>
      <c r="AQ4971" s="12"/>
      <c r="AR4971" s="12"/>
      <c r="AS4971" s="12"/>
      <c r="AZ4971" s="49"/>
      <c r="BA4971" s="30"/>
      <c r="BB4971" s="12"/>
      <c r="BF4971" s="12"/>
      <c r="BG4971" s="12"/>
      <c r="BH4971" s="12"/>
      <c r="BO4971" s="7"/>
      <c r="BP4971" s="7"/>
      <c r="BQ4971" s="7"/>
      <c r="BU4971" s="7"/>
      <c r="BV4971" s="7"/>
      <c r="BW4971" s="7"/>
      <c r="CD4971" s="7"/>
      <c r="CE4971" s="7"/>
      <c r="CF4971" s="7"/>
      <c r="CJ4971" s="7"/>
      <c r="CK4971" s="7"/>
      <c r="CL4971" s="7"/>
    </row>
    <row r="4972" spans="1:90">
      <c r="A4972" s="11"/>
      <c r="B4972" s="373"/>
      <c r="C4972" s="373"/>
      <c r="D4972" s="373"/>
      <c r="E4972" s="13"/>
      <c r="F4972" s="11"/>
      <c r="G4972" s="25"/>
      <c r="H4972" s="31"/>
      <c r="I4972" s="30"/>
      <c r="M4972" s="25"/>
      <c r="N4972" s="31"/>
      <c r="O4972" s="30"/>
      <c r="V4972" s="12"/>
      <c r="W4972" s="12"/>
      <c r="X4972" s="14"/>
      <c r="AB4972" s="25"/>
      <c r="AC4972" s="12"/>
      <c r="AD4972" s="12"/>
      <c r="AK4972" s="12"/>
      <c r="AL4972" s="30"/>
      <c r="AM4972" s="32"/>
      <c r="AQ4972" s="12"/>
      <c r="AR4972" s="12"/>
      <c r="AS4972" s="12"/>
      <c r="AZ4972" s="49"/>
      <c r="BA4972" s="30"/>
      <c r="BB4972" s="12"/>
      <c r="BF4972" s="12"/>
      <c r="BG4972" s="12"/>
      <c r="BH4972" s="12"/>
      <c r="BO4972" s="7"/>
      <c r="BP4972" s="7"/>
      <c r="BQ4972" s="7"/>
      <c r="BU4972" s="7"/>
      <c r="BV4972" s="7"/>
      <c r="BW4972" s="7"/>
      <c r="CD4972" s="7"/>
      <c r="CE4972" s="7"/>
      <c r="CF4972" s="7"/>
      <c r="CJ4972" s="7"/>
      <c r="CK4972" s="7"/>
      <c r="CL4972" s="7"/>
    </row>
    <row r="4973" spans="1:90">
      <c r="A4973" s="11"/>
      <c r="B4973" s="373"/>
      <c r="C4973" s="373"/>
      <c r="D4973" s="373"/>
      <c r="E4973" s="13"/>
      <c r="F4973" s="11"/>
      <c r="G4973" s="25"/>
      <c r="H4973" s="31"/>
      <c r="I4973" s="30"/>
      <c r="M4973" s="25"/>
      <c r="N4973" s="31"/>
      <c r="O4973" s="30"/>
      <c r="V4973" s="12"/>
      <c r="W4973" s="12"/>
      <c r="X4973" s="14"/>
      <c r="AB4973" s="25"/>
      <c r="AC4973" s="12"/>
      <c r="AD4973" s="12"/>
      <c r="AK4973" s="12"/>
      <c r="AL4973" s="30"/>
      <c r="AM4973" s="32"/>
      <c r="AQ4973" s="12"/>
      <c r="AR4973" s="12"/>
      <c r="AS4973" s="12"/>
      <c r="AZ4973" s="49"/>
      <c r="BA4973" s="30"/>
      <c r="BB4973" s="12"/>
      <c r="BF4973" s="12"/>
      <c r="BG4973" s="12"/>
      <c r="BH4973" s="12"/>
      <c r="BO4973" s="7"/>
      <c r="BP4973" s="7"/>
      <c r="BQ4973" s="7"/>
      <c r="BU4973" s="7"/>
      <c r="BV4973" s="7"/>
      <c r="BW4973" s="7"/>
      <c r="CD4973" s="7"/>
      <c r="CE4973" s="7"/>
      <c r="CF4973" s="7"/>
      <c r="CJ4973" s="7"/>
      <c r="CK4973" s="7"/>
      <c r="CL4973" s="7"/>
    </row>
    <row r="4974" spans="1:90">
      <c r="A4974" s="11"/>
      <c r="B4974" s="373"/>
      <c r="C4974" s="373"/>
      <c r="D4974" s="373"/>
      <c r="E4974" s="13"/>
      <c r="F4974" s="11"/>
      <c r="G4974" s="25"/>
      <c r="H4974" s="31"/>
      <c r="I4974" s="30"/>
      <c r="M4974" s="25"/>
      <c r="N4974" s="31"/>
      <c r="O4974" s="30"/>
      <c r="V4974" s="12"/>
      <c r="W4974" s="12"/>
      <c r="X4974" s="14"/>
      <c r="AB4974" s="25"/>
      <c r="AC4974" s="12"/>
      <c r="AD4974" s="12"/>
      <c r="AK4974" s="12"/>
      <c r="AL4974" s="30"/>
      <c r="AM4974" s="32"/>
      <c r="AQ4974" s="12"/>
      <c r="AR4974" s="12"/>
      <c r="AS4974" s="12"/>
      <c r="AZ4974" s="49"/>
      <c r="BA4974" s="30"/>
      <c r="BB4974" s="12"/>
      <c r="BF4974" s="12"/>
      <c r="BG4974" s="12"/>
      <c r="BH4974" s="12"/>
      <c r="BO4974" s="7"/>
      <c r="BP4974" s="7"/>
      <c r="BQ4974" s="7"/>
      <c r="BU4974" s="7"/>
      <c r="BV4974" s="7"/>
      <c r="BW4974" s="7"/>
      <c r="CD4974" s="7"/>
      <c r="CE4974" s="7"/>
      <c r="CF4974" s="7"/>
      <c r="CJ4974" s="7"/>
      <c r="CK4974" s="7"/>
      <c r="CL4974" s="7"/>
    </row>
    <row r="4975" spans="1:90">
      <c r="A4975" s="11"/>
      <c r="B4975" s="373"/>
      <c r="C4975" s="373"/>
      <c r="D4975" s="373"/>
      <c r="E4975" s="13"/>
      <c r="F4975" s="11"/>
      <c r="G4975" s="25"/>
      <c r="H4975" s="31"/>
      <c r="I4975" s="30"/>
      <c r="M4975" s="25"/>
      <c r="N4975" s="31"/>
      <c r="O4975" s="30"/>
      <c r="V4975" s="12"/>
      <c r="W4975" s="12"/>
      <c r="X4975" s="14"/>
      <c r="AB4975" s="25"/>
      <c r="AC4975" s="12"/>
      <c r="AD4975" s="12"/>
      <c r="AK4975" s="12"/>
      <c r="AL4975" s="30"/>
      <c r="AM4975" s="32"/>
      <c r="AQ4975" s="12"/>
      <c r="AR4975" s="12"/>
      <c r="AS4975" s="12"/>
      <c r="AZ4975" s="49"/>
      <c r="BA4975" s="30"/>
      <c r="BB4975" s="12"/>
      <c r="BF4975" s="12"/>
      <c r="BG4975" s="12"/>
      <c r="BH4975" s="12"/>
      <c r="BO4975" s="7"/>
      <c r="BP4975" s="7"/>
      <c r="BQ4975" s="7"/>
      <c r="BU4975" s="7"/>
      <c r="BV4975" s="7"/>
      <c r="BW4975" s="7"/>
      <c r="CD4975" s="7"/>
      <c r="CE4975" s="7"/>
      <c r="CF4975" s="7"/>
      <c r="CJ4975" s="7"/>
      <c r="CK4975" s="7"/>
      <c r="CL4975" s="7"/>
    </row>
    <row r="4976" spans="1:90">
      <c r="A4976" s="11"/>
      <c r="B4976" s="373"/>
      <c r="C4976" s="373"/>
      <c r="D4976" s="373"/>
      <c r="E4976" s="13"/>
      <c r="F4976" s="11"/>
      <c r="G4976" s="25"/>
      <c r="H4976" s="31"/>
      <c r="I4976" s="30"/>
      <c r="M4976" s="25"/>
      <c r="N4976" s="31"/>
      <c r="O4976" s="30"/>
      <c r="V4976" s="12"/>
      <c r="W4976" s="12"/>
      <c r="X4976" s="14"/>
      <c r="AB4976" s="25"/>
      <c r="AC4976" s="12"/>
      <c r="AD4976" s="12"/>
      <c r="AK4976" s="12"/>
      <c r="AL4976" s="30"/>
      <c r="AM4976" s="32"/>
      <c r="AQ4976" s="12"/>
      <c r="AR4976" s="12"/>
      <c r="AS4976" s="12"/>
      <c r="AZ4976" s="49"/>
      <c r="BA4976" s="30"/>
      <c r="BB4976" s="12"/>
      <c r="BF4976" s="12"/>
      <c r="BG4976" s="12"/>
      <c r="BH4976" s="12"/>
      <c r="BO4976" s="7"/>
      <c r="BP4976" s="7"/>
      <c r="BQ4976" s="7"/>
      <c r="BU4976" s="7"/>
      <c r="BV4976" s="7"/>
      <c r="BW4976" s="7"/>
      <c r="CD4976" s="7"/>
      <c r="CE4976" s="7"/>
      <c r="CF4976" s="7"/>
      <c r="CJ4976" s="7"/>
      <c r="CK4976" s="7"/>
      <c r="CL4976" s="7"/>
    </row>
    <row r="4977" spans="1:90">
      <c r="A4977" s="11"/>
      <c r="B4977" s="373"/>
      <c r="C4977" s="373"/>
      <c r="D4977" s="373"/>
      <c r="E4977" s="13"/>
      <c r="F4977" s="11"/>
      <c r="G4977" s="25"/>
      <c r="H4977" s="31"/>
      <c r="I4977" s="30"/>
      <c r="M4977" s="25"/>
      <c r="N4977" s="31"/>
      <c r="O4977" s="30"/>
      <c r="V4977" s="12"/>
      <c r="W4977" s="12"/>
      <c r="X4977" s="14"/>
      <c r="AB4977" s="25"/>
      <c r="AC4977" s="12"/>
      <c r="AD4977" s="12"/>
      <c r="AK4977" s="12"/>
      <c r="AL4977" s="30"/>
      <c r="AM4977" s="32"/>
      <c r="AQ4977" s="12"/>
      <c r="AR4977" s="12"/>
      <c r="AS4977" s="12"/>
      <c r="AZ4977" s="49"/>
      <c r="BA4977" s="30"/>
      <c r="BB4977" s="12"/>
      <c r="BF4977" s="12"/>
      <c r="BG4977" s="12"/>
      <c r="BH4977" s="12"/>
      <c r="BO4977" s="7"/>
      <c r="BP4977" s="7"/>
      <c r="BQ4977" s="7"/>
      <c r="BU4977" s="7"/>
      <c r="BV4977" s="7"/>
      <c r="BW4977" s="7"/>
      <c r="CD4977" s="7"/>
      <c r="CE4977" s="7"/>
      <c r="CF4977" s="7"/>
      <c r="CJ4977" s="7"/>
      <c r="CK4977" s="7"/>
      <c r="CL4977" s="7"/>
    </row>
    <row r="4978" spans="1:90">
      <c r="A4978" s="11"/>
      <c r="B4978" s="373"/>
      <c r="C4978" s="373"/>
      <c r="D4978" s="373"/>
      <c r="E4978" s="13"/>
      <c r="F4978" s="11"/>
      <c r="G4978" s="25"/>
      <c r="H4978" s="31"/>
      <c r="I4978" s="30"/>
      <c r="M4978" s="25"/>
      <c r="N4978" s="31"/>
      <c r="O4978" s="30"/>
      <c r="V4978" s="12"/>
      <c r="W4978" s="12"/>
      <c r="X4978" s="14"/>
      <c r="AB4978" s="25"/>
      <c r="AC4978" s="12"/>
      <c r="AD4978" s="12"/>
      <c r="AK4978" s="12"/>
      <c r="AL4978" s="30"/>
      <c r="AM4978" s="32"/>
      <c r="AQ4978" s="12"/>
      <c r="AR4978" s="12"/>
      <c r="AS4978" s="12"/>
      <c r="AZ4978" s="49"/>
      <c r="BA4978" s="30"/>
      <c r="BB4978" s="12"/>
      <c r="BF4978" s="12"/>
      <c r="BG4978" s="12"/>
      <c r="BH4978" s="12"/>
      <c r="BO4978" s="7"/>
      <c r="BP4978" s="7"/>
      <c r="BQ4978" s="7"/>
      <c r="BU4978" s="7"/>
      <c r="BV4978" s="7"/>
      <c r="BW4978" s="7"/>
      <c r="CD4978" s="7"/>
      <c r="CE4978" s="7"/>
      <c r="CF4978" s="7"/>
      <c r="CJ4978" s="7"/>
      <c r="CK4978" s="7"/>
      <c r="CL4978" s="7"/>
    </row>
    <row r="4979" spans="1:90">
      <c r="A4979" s="11"/>
      <c r="B4979" s="373"/>
      <c r="C4979" s="373"/>
      <c r="D4979" s="373"/>
      <c r="E4979" s="13"/>
      <c r="F4979" s="11"/>
      <c r="G4979" s="25"/>
      <c r="H4979" s="31"/>
      <c r="I4979" s="30"/>
      <c r="M4979" s="25"/>
      <c r="N4979" s="31"/>
      <c r="O4979" s="30"/>
      <c r="V4979" s="12"/>
      <c r="W4979" s="12"/>
      <c r="X4979" s="14"/>
      <c r="AB4979" s="25"/>
      <c r="AC4979" s="12"/>
      <c r="AD4979" s="12"/>
      <c r="AK4979" s="12"/>
      <c r="AL4979" s="30"/>
      <c r="AM4979" s="32"/>
      <c r="AQ4979" s="12"/>
      <c r="AR4979" s="12"/>
      <c r="AS4979" s="12"/>
      <c r="AZ4979" s="49"/>
      <c r="BA4979" s="30"/>
      <c r="BB4979" s="12"/>
      <c r="BF4979" s="12"/>
      <c r="BG4979" s="12"/>
      <c r="BH4979" s="12"/>
      <c r="BO4979" s="7"/>
      <c r="BP4979" s="7"/>
      <c r="BQ4979" s="7"/>
      <c r="BU4979" s="7"/>
      <c r="BV4979" s="7"/>
      <c r="BW4979" s="7"/>
      <c r="CD4979" s="7"/>
      <c r="CE4979" s="7"/>
      <c r="CF4979" s="7"/>
      <c r="CJ4979" s="7"/>
      <c r="CK4979" s="7"/>
      <c r="CL4979" s="7"/>
    </row>
    <row r="4980" spans="1:90">
      <c r="A4980" s="11"/>
      <c r="B4980" s="373"/>
      <c r="C4980" s="373"/>
      <c r="D4980" s="373"/>
      <c r="E4980" s="13"/>
      <c r="F4980" s="11"/>
      <c r="G4980" s="25"/>
      <c r="H4980" s="31"/>
      <c r="I4980" s="30"/>
      <c r="M4980" s="25"/>
      <c r="N4980" s="31"/>
      <c r="O4980" s="30"/>
      <c r="V4980" s="12"/>
      <c r="W4980" s="12"/>
      <c r="X4980" s="14"/>
      <c r="AB4980" s="25"/>
      <c r="AC4980" s="12"/>
      <c r="AD4980" s="12"/>
      <c r="AK4980" s="12"/>
      <c r="AL4980" s="30"/>
      <c r="AM4980" s="32"/>
      <c r="AQ4980" s="12"/>
      <c r="AR4980" s="12"/>
      <c r="AS4980" s="12"/>
      <c r="AZ4980" s="49"/>
      <c r="BA4980" s="30"/>
      <c r="BB4980" s="12"/>
      <c r="BF4980" s="12"/>
      <c r="BG4980" s="12"/>
      <c r="BH4980" s="12"/>
      <c r="BO4980" s="7"/>
      <c r="BP4980" s="7"/>
      <c r="BQ4980" s="7"/>
      <c r="BU4980" s="7"/>
      <c r="BV4980" s="7"/>
      <c r="BW4980" s="7"/>
      <c r="CD4980" s="7"/>
      <c r="CE4980" s="7"/>
      <c r="CF4980" s="7"/>
      <c r="CJ4980" s="7"/>
      <c r="CK4980" s="7"/>
      <c r="CL4980" s="7"/>
    </row>
    <row r="4981" spans="1:90">
      <c r="A4981" s="11"/>
      <c r="B4981" s="373"/>
      <c r="C4981" s="373"/>
      <c r="D4981" s="373"/>
      <c r="E4981" s="13"/>
      <c r="F4981" s="11"/>
      <c r="G4981" s="25"/>
      <c r="H4981" s="31"/>
      <c r="I4981" s="30"/>
      <c r="M4981" s="25"/>
      <c r="N4981" s="31"/>
      <c r="O4981" s="30"/>
      <c r="V4981" s="12"/>
      <c r="W4981" s="12"/>
      <c r="X4981" s="14"/>
      <c r="AB4981" s="25"/>
      <c r="AC4981" s="12"/>
      <c r="AD4981" s="12"/>
      <c r="AK4981" s="12"/>
      <c r="AL4981" s="30"/>
      <c r="AM4981" s="32"/>
      <c r="AQ4981" s="12"/>
      <c r="AR4981" s="12"/>
      <c r="AS4981" s="12"/>
      <c r="AZ4981" s="49"/>
      <c r="BA4981" s="30"/>
      <c r="BB4981" s="12"/>
      <c r="BF4981" s="12"/>
      <c r="BG4981" s="12"/>
      <c r="BH4981" s="12"/>
      <c r="BO4981" s="7"/>
      <c r="BP4981" s="7"/>
      <c r="BQ4981" s="7"/>
      <c r="BU4981" s="7"/>
      <c r="BV4981" s="7"/>
      <c r="BW4981" s="7"/>
      <c r="CD4981" s="7"/>
      <c r="CE4981" s="7"/>
      <c r="CF4981" s="7"/>
      <c r="CJ4981" s="7"/>
      <c r="CK4981" s="7"/>
      <c r="CL4981" s="7"/>
    </row>
    <row r="4982" spans="1:90">
      <c r="A4982" s="11"/>
      <c r="B4982" s="373"/>
      <c r="C4982" s="373"/>
      <c r="D4982" s="373"/>
      <c r="E4982" s="13"/>
      <c r="F4982" s="11"/>
      <c r="G4982" s="25"/>
      <c r="H4982" s="31"/>
      <c r="I4982" s="30"/>
      <c r="M4982" s="25"/>
      <c r="N4982" s="31"/>
      <c r="O4982" s="30"/>
      <c r="V4982" s="12"/>
      <c r="W4982" s="12"/>
      <c r="X4982" s="14"/>
      <c r="AB4982" s="25"/>
      <c r="AC4982" s="12"/>
      <c r="AD4982" s="12"/>
      <c r="AK4982" s="12"/>
      <c r="AL4982" s="30"/>
      <c r="AM4982" s="32"/>
      <c r="AQ4982" s="12"/>
      <c r="AR4982" s="12"/>
      <c r="AS4982" s="12"/>
      <c r="AZ4982" s="49"/>
      <c r="BA4982" s="30"/>
      <c r="BB4982" s="12"/>
      <c r="BF4982" s="12"/>
      <c r="BG4982" s="12"/>
      <c r="BH4982" s="12"/>
      <c r="BO4982" s="7"/>
      <c r="BP4982" s="7"/>
      <c r="BQ4982" s="7"/>
      <c r="BU4982" s="7"/>
      <c r="BV4982" s="7"/>
      <c r="BW4982" s="7"/>
      <c r="CD4982" s="7"/>
      <c r="CE4982" s="7"/>
      <c r="CF4982" s="7"/>
      <c r="CJ4982" s="7"/>
      <c r="CK4982" s="7"/>
      <c r="CL4982" s="7"/>
    </row>
    <row r="4983" spans="1:90">
      <c r="A4983" s="11"/>
      <c r="B4983" s="373"/>
      <c r="C4983" s="373"/>
      <c r="D4983" s="373"/>
      <c r="E4983" s="13"/>
      <c r="F4983" s="11"/>
      <c r="G4983" s="25"/>
      <c r="H4983" s="31"/>
      <c r="I4983" s="30"/>
      <c r="M4983" s="25"/>
      <c r="N4983" s="31"/>
      <c r="O4983" s="30"/>
      <c r="V4983" s="12"/>
      <c r="W4983" s="12"/>
      <c r="X4983" s="14"/>
      <c r="AB4983" s="25"/>
      <c r="AC4983" s="12"/>
      <c r="AD4983" s="12"/>
      <c r="AK4983" s="12"/>
      <c r="AL4983" s="30"/>
      <c r="AM4983" s="32"/>
      <c r="AQ4983" s="12"/>
      <c r="AR4983" s="12"/>
      <c r="AS4983" s="12"/>
      <c r="AZ4983" s="49"/>
      <c r="BA4983" s="30"/>
      <c r="BB4983" s="12"/>
      <c r="BF4983" s="12"/>
      <c r="BG4983" s="12"/>
      <c r="BH4983" s="12"/>
      <c r="BO4983" s="7"/>
      <c r="BP4983" s="7"/>
      <c r="BQ4983" s="7"/>
      <c r="BU4983" s="7"/>
      <c r="BV4983" s="7"/>
      <c r="BW4983" s="7"/>
      <c r="CD4983" s="7"/>
      <c r="CE4983" s="7"/>
      <c r="CF4983" s="7"/>
      <c r="CJ4983" s="7"/>
      <c r="CK4983" s="7"/>
      <c r="CL4983" s="7"/>
    </row>
    <row r="4984" spans="1:90">
      <c r="A4984" s="11"/>
      <c r="B4984" s="373"/>
      <c r="C4984" s="373"/>
      <c r="D4984" s="373"/>
      <c r="E4984" s="13"/>
      <c r="F4984" s="11"/>
      <c r="G4984" s="25"/>
      <c r="H4984" s="31"/>
      <c r="I4984" s="30"/>
      <c r="M4984" s="25"/>
      <c r="N4984" s="31"/>
      <c r="O4984" s="30"/>
      <c r="V4984" s="12"/>
      <c r="W4984" s="12"/>
      <c r="X4984" s="14"/>
      <c r="AB4984" s="25"/>
      <c r="AC4984" s="12"/>
      <c r="AD4984" s="12"/>
      <c r="AK4984" s="12"/>
      <c r="AL4984" s="30"/>
      <c r="AM4984" s="32"/>
      <c r="AQ4984" s="12"/>
      <c r="AR4984" s="12"/>
      <c r="AS4984" s="12"/>
      <c r="AZ4984" s="49"/>
      <c r="BA4984" s="30"/>
      <c r="BB4984" s="12"/>
      <c r="BF4984" s="12"/>
      <c r="BG4984" s="12"/>
      <c r="BH4984" s="12"/>
      <c r="BO4984" s="7"/>
      <c r="BP4984" s="7"/>
      <c r="BQ4984" s="7"/>
      <c r="BU4984" s="7"/>
      <c r="BV4984" s="7"/>
      <c r="BW4984" s="7"/>
      <c r="CD4984" s="7"/>
      <c r="CE4984" s="7"/>
      <c r="CF4984" s="7"/>
      <c r="CJ4984" s="7"/>
      <c r="CK4984" s="7"/>
      <c r="CL4984" s="7"/>
    </row>
    <row r="4985" spans="1:90">
      <c r="A4985" s="11"/>
      <c r="B4985" s="373"/>
      <c r="C4985" s="373"/>
      <c r="D4985" s="373"/>
      <c r="E4985" s="13"/>
      <c r="F4985" s="11"/>
      <c r="G4985" s="25"/>
      <c r="H4985" s="31"/>
      <c r="I4985" s="30"/>
      <c r="M4985" s="25"/>
      <c r="N4985" s="31"/>
      <c r="O4985" s="30"/>
      <c r="V4985" s="12"/>
      <c r="W4985" s="12"/>
      <c r="X4985" s="14"/>
      <c r="AB4985" s="25"/>
      <c r="AC4985" s="12"/>
      <c r="AD4985" s="12"/>
      <c r="AK4985" s="12"/>
      <c r="AL4985" s="30"/>
      <c r="AM4985" s="32"/>
      <c r="AQ4985" s="12"/>
      <c r="AR4985" s="12"/>
      <c r="AS4985" s="12"/>
      <c r="AZ4985" s="49"/>
      <c r="BA4985" s="30"/>
      <c r="BB4985" s="12"/>
      <c r="BF4985" s="12"/>
      <c r="BG4985" s="12"/>
      <c r="BH4985" s="12"/>
      <c r="BO4985" s="7"/>
      <c r="BP4985" s="7"/>
      <c r="BQ4985" s="7"/>
      <c r="BU4985" s="7"/>
      <c r="BV4985" s="7"/>
      <c r="BW4985" s="7"/>
      <c r="CD4985" s="7"/>
      <c r="CE4985" s="7"/>
      <c r="CF4985" s="7"/>
      <c r="CJ4985" s="7"/>
      <c r="CK4985" s="7"/>
      <c r="CL4985" s="7"/>
    </row>
    <row r="4986" spans="1:90">
      <c r="A4986" s="11"/>
      <c r="B4986" s="373"/>
      <c r="C4986" s="373"/>
      <c r="D4986" s="373"/>
      <c r="E4986" s="13"/>
      <c r="F4986" s="11"/>
      <c r="G4986" s="25"/>
      <c r="H4986" s="31"/>
      <c r="I4986" s="30"/>
      <c r="M4986" s="25"/>
      <c r="N4986" s="31"/>
      <c r="O4986" s="30"/>
      <c r="V4986" s="12"/>
      <c r="W4986" s="12"/>
      <c r="X4986" s="14"/>
      <c r="AB4986" s="25"/>
      <c r="AC4986" s="12"/>
      <c r="AD4986" s="12"/>
      <c r="AK4986" s="12"/>
      <c r="AL4986" s="30"/>
      <c r="AM4986" s="32"/>
      <c r="AQ4986" s="12"/>
      <c r="AR4986" s="12"/>
      <c r="AS4986" s="12"/>
      <c r="AZ4986" s="49"/>
      <c r="BA4986" s="30"/>
      <c r="BB4986" s="12"/>
      <c r="BF4986" s="12"/>
      <c r="BG4986" s="12"/>
      <c r="BH4986" s="12"/>
      <c r="BO4986" s="7"/>
      <c r="BP4986" s="7"/>
      <c r="BQ4986" s="7"/>
      <c r="BU4986" s="7"/>
      <c r="BV4986" s="7"/>
      <c r="BW4986" s="7"/>
      <c r="CD4986" s="7"/>
      <c r="CE4986" s="7"/>
      <c r="CF4986" s="7"/>
      <c r="CJ4986" s="7"/>
      <c r="CK4986" s="7"/>
      <c r="CL4986" s="7"/>
    </row>
    <row r="4987" spans="1:90">
      <c r="A4987" s="11"/>
      <c r="B4987" s="373"/>
      <c r="C4987" s="373"/>
      <c r="D4987" s="373"/>
      <c r="E4987" s="13"/>
      <c r="F4987" s="11"/>
      <c r="G4987" s="25"/>
      <c r="H4987" s="31"/>
      <c r="I4987" s="30"/>
      <c r="M4987" s="25"/>
      <c r="N4987" s="31"/>
      <c r="O4987" s="30"/>
      <c r="V4987" s="12"/>
      <c r="W4987" s="12"/>
      <c r="X4987" s="14"/>
      <c r="AB4987" s="25"/>
      <c r="AC4987" s="12"/>
      <c r="AD4987" s="12"/>
      <c r="AK4987" s="12"/>
      <c r="AL4987" s="30"/>
      <c r="AM4987" s="32"/>
      <c r="AQ4987" s="12"/>
      <c r="AR4987" s="12"/>
      <c r="AS4987" s="12"/>
      <c r="AZ4987" s="49"/>
      <c r="BA4987" s="30"/>
      <c r="BB4987" s="12"/>
      <c r="BF4987" s="12"/>
      <c r="BG4987" s="12"/>
      <c r="BH4987" s="12"/>
      <c r="BO4987" s="7"/>
      <c r="BP4987" s="7"/>
      <c r="BQ4987" s="7"/>
      <c r="BU4987" s="7"/>
      <c r="BV4987" s="7"/>
      <c r="BW4987" s="7"/>
      <c r="CD4987" s="7"/>
      <c r="CE4987" s="7"/>
      <c r="CF4987" s="7"/>
      <c r="CJ4987" s="7"/>
      <c r="CK4987" s="7"/>
      <c r="CL4987" s="7"/>
    </row>
    <row r="4988" spans="1:90">
      <c r="A4988" s="11"/>
      <c r="B4988" s="373"/>
      <c r="C4988" s="373"/>
      <c r="D4988" s="373"/>
      <c r="E4988" s="13"/>
      <c r="F4988" s="11"/>
      <c r="G4988" s="25"/>
      <c r="H4988" s="31"/>
      <c r="I4988" s="30"/>
      <c r="M4988" s="25"/>
      <c r="N4988" s="31"/>
      <c r="O4988" s="30"/>
      <c r="V4988" s="12"/>
      <c r="W4988" s="12"/>
      <c r="X4988" s="14"/>
      <c r="AB4988" s="25"/>
      <c r="AC4988" s="12"/>
      <c r="AD4988" s="12"/>
      <c r="AK4988" s="12"/>
      <c r="AL4988" s="30"/>
      <c r="AM4988" s="32"/>
      <c r="AQ4988" s="12"/>
      <c r="AR4988" s="12"/>
      <c r="AS4988" s="12"/>
      <c r="AZ4988" s="49"/>
      <c r="BA4988" s="30"/>
      <c r="BB4988" s="12"/>
      <c r="BF4988" s="12"/>
      <c r="BG4988" s="12"/>
      <c r="BH4988" s="12"/>
      <c r="BO4988" s="7"/>
      <c r="BP4988" s="7"/>
      <c r="BQ4988" s="7"/>
      <c r="BU4988" s="7"/>
      <c r="BV4988" s="7"/>
      <c r="BW4988" s="7"/>
      <c r="CD4988" s="7"/>
      <c r="CE4988" s="7"/>
      <c r="CF4988" s="7"/>
      <c r="CJ4988" s="7"/>
      <c r="CK4988" s="7"/>
      <c r="CL4988" s="7"/>
    </row>
    <row r="4989" spans="1:90">
      <c r="A4989" s="11"/>
      <c r="B4989" s="373"/>
      <c r="C4989" s="373"/>
      <c r="D4989" s="373"/>
      <c r="E4989" s="13"/>
      <c r="F4989" s="11"/>
      <c r="G4989" s="25"/>
      <c r="H4989" s="31"/>
      <c r="I4989" s="30"/>
      <c r="M4989" s="25"/>
      <c r="N4989" s="31"/>
      <c r="O4989" s="30"/>
      <c r="V4989" s="12"/>
      <c r="W4989" s="12"/>
      <c r="X4989" s="14"/>
      <c r="AB4989" s="25"/>
      <c r="AC4989" s="12"/>
      <c r="AD4989" s="12"/>
      <c r="AK4989" s="12"/>
      <c r="AL4989" s="30"/>
      <c r="AM4989" s="32"/>
      <c r="AQ4989" s="12"/>
      <c r="AR4989" s="12"/>
      <c r="AS4989" s="12"/>
      <c r="AZ4989" s="49"/>
      <c r="BA4989" s="30"/>
      <c r="BB4989" s="12"/>
      <c r="BF4989" s="12"/>
      <c r="BG4989" s="12"/>
      <c r="BH4989" s="12"/>
      <c r="BO4989" s="7"/>
      <c r="BP4989" s="7"/>
      <c r="BQ4989" s="7"/>
      <c r="BU4989" s="7"/>
      <c r="BV4989" s="7"/>
      <c r="BW4989" s="7"/>
      <c r="CD4989" s="7"/>
      <c r="CE4989" s="7"/>
      <c r="CF4989" s="7"/>
      <c r="CJ4989" s="7"/>
      <c r="CK4989" s="7"/>
      <c r="CL4989" s="7"/>
    </row>
    <row r="4990" spans="1:90">
      <c r="A4990" s="11"/>
      <c r="B4990" s="373"/>
      <c r="C4990" s="373"/>
      <c r="D4990" s="373"/>
      <c r="E4990" s="13"/>
      <c r="F4990" s="11"/>
      <c r="G4990" s="25"/>
      <c r="H4990" s="31"/>
      <c r="I4990" s="30"/>
      <c r="M4990" s="25"/>
      <c r="N4990" s="31"/>
      <c r="O4990" s="30"/>
      <c r="V4990" s="12"/>
      <c r="W4990" s="12"/>
      <c r="X4990" s="14"/>
      <c r="AB4990" s="25"/>
      <c r="AC4990" s="12"/>
      <c r="AD4990" s="12"/>
      <c r="AK4990" s="12"/>
      <c r="AL4990" s="30"/>
      <c r="AM4990" s="32"/>
      <c r="AQ4990" s="12"/>
      <c r="AR4990" s="12"/>
      <c r="AS4990" s="12"/>
      <c r="AZ4990" s="49"/>
      <c r="BA4990" s="30"/>
      <c r="BB4990" s="12"/>
      <c r="BF4990" s="12"/>
      <c r="BG4990" s="12"/>
      <c r="BH4990" s="12"/>
      <c r="BO4990" s="7"/>
      <c r="BP4990" s="7"/>
      <c r="BQ4990" s="7"/>
      <c r="BU4990" s="7"/>
      <c r="BV4990" s="7"/>
      <c r="BW4990" s="7"/>
      <c r="CD4990" s="7"/>
      <c r="CE4990" s="7"/>
      <c r="CF4990" s="7"/>
      <c r="CJ4990" s="7"/>
      <c r="CK4990" s="7"/>
      <c r="CL4990" s="7"/>
    </row>
    <row r="4991" spans="1:90">
      <c r="A4991" s="11"/>
      <c r="B4991" s="373"/>
      <c r="C4991" s="373"/>
      <c r="D4991" s="373"/>
      <c r="E4991" s="13"/>
      <c r="F4991" s="11"/>
      <c r="G4991" s="25"/>
      <c r="H4991" s="31"/>
      <c r="I4991" s="30"/>
      <c r="M4991" s="25"/>
      <c r="N4991" s="31"/>
      <c r="O4991" s="30"/>
      <c r="V4991" s="12"/>
      <c r="W4991" s="12"/>
      <c r="X4991" s="14"/>
      <c r="AB4991" s="25"/>
      <c r="AC4991" s="12"/>
      <c r="AD4991" s="12"/>
      <c r="AK4991" s="12"/>
      <c r="AL4991" s="30"/>
      <c r="AM4991" s="32"/>
      <c r="AQ4991" s="12"/>
      <c r="AR4991" s="12"/>
      <c r="AS4991" s="12"/>
      <c r="AZ4991" s="49"/>
      <c r="BA4991" s="30"/>
      <c r="BB4991" s="12"/>
      <c r="BF4991" s="12"/>
      <c r="BG4991" s="12"/>
      <c r="BH4991" s="12"/>
      <c r="BO4991" s="7"/>
      <c r="BP4991" s="7"/>
      <c r="BQ4991" s="7"/>
      <c r="BU4991" s="7"/>
      <c r="BV4991" s="7"/>
      <c r="BW4991" s="7"/>
      <c r="CD4991" s="7"/>
      <c r="CE4991" s="7"/>
      <c r="CF4991" s="7"/>
      <c r="CJ4991" s="7"/>
      <c r="CK4991" s="7"/>
      <c r="CL4991" s="7"/>
    </row>
    <row r="4992" spans="1:90">
      <c r="A4992" s="11"/>
      <c r="B4992" s="373"/>
      <c r="C4992" s="373"/>
      <c r="D4992" s="373"/>
      <c r="E4992" s="13"/>
      <c r="F4992" s="11"/>
      <c r="G4992" s="25"/>
      <c r="H4992" s="31"/>
      <c r="I4992" s="30"/>
      <c r="M4992" s="25"/>
      <c r="N4992" s="31"/>
      <c r="O4992" s="30"/>
      <c r="V4992" s="12"/>
      <c r="W4992" s="12"/>
      <c r="X4992" s="14"/>
      <c r="AB4992" s="25"/>
      <c r="AC4992" s="12"/>
      <c r="AD4992" s="12"/>
      <c r="AK4992" s="12"/>
      <c r="AL4992" s="30"/>
      <c r="AM4992" s="32"/>
      <c r="AQ4992" s="12"/>
      <c r="AR4992" s="12"/>
      <c r="AS4992" s="12"/>
      <c r="AZ4992" s="49"/>
      <c r="BA4992" s="30"/>
      <c r="BB4992" s="12"/>
      <c r="BF4992" s="12"/>
      <c r="BG4992" s="12"/>
      <c r="BH4992" s="12"/>
      <c r="BO4992" s="7"/>
      <c r="BP4992" s="7"/>
      <c r="BQ4992" s="7"/>
      <c r="BU4992" s="7"/>
      <c r="BV4992" s="7"/>
      <c r="BW4992" s="7"/>
      <c r="CD4992" s="7"/>
      <c r="CE4992" s="7"/>
      <c r="CF4992" s="7"/>
      <c r="CJ4992" s="7"/>
      <c r="CK4992" s="7"/>
      <c r="CL4992" s="7"/>
    </row>
    <row r="4993" spans="1:90">
      <c r="A4993" s="11"/>
      <c r="B4993" s="373"/>
      <c r="C4993" s="373"/>
      <c r="D4993" s="373"/>
      <c r="E4993" s="13"/>
      <c r="F4993" s="11"/>
      <c r="G4993" s="25"/>
      <c r="H4993" s="31"/>
      <c r="I4993" s="30"/>
      <c r="M4993" s="25"/>
      <c r="N4993" s="31"/>
      <c r="O4993" s="30"/>
      <c r="V4993" s="12"/>
      <c r="W4993" s="12"/>
      <c r="X4993" s="14"/>
      <c r="AB4993" s="25"/>
      <c r="AC4993" s="12"/>
      <c r="AD4993" s="12"/>
      <c r="AK4993" s="12"/>
      <c r="AL4993" s="30"/>
      <c r="AM4993" s="32"/>
      <c r="AQ4993" s="12"/>
      <c r="AR4993" s="12"/>
      <c r="AS4993" s="12"/>
      <c r="AZ4993" s="49"/>
      <c r="BA4993" s="30"/>
      <c r="BB4993" s="12"/>
      <c r="BF4993" s="12"/>
      <c r="BG4993" s="12"/>
      <c r="BH4993" s="12"/>
      <c r="BO4993" s="7"/>
      <c r="BP4993" s="7"/>
      <c r="BQ4993" s="7"/>
      <c r="BU4993" s="7"/>
      <c r="BV4993" s="7"/>
      <c r="BW4993" s="7"/>
      <c r="CD4993" s="7"/>
      <c r="CE4993" s="7"/>
      <c r="CF4993" s="7"/>
      <c r="CJ4993" s="7"/>
      <c r="CK4993" s="7"/>
      <c r="CL4993" s="7"/>
    </row>
    <row r="4994" spans="1:90">
      <c r="A4994" s="11"/>
      <c r="B4994" s="373"/>
      <c r="C4994" s="373"/>
      <c r="D4994" s="373"/>
      <c r="E4994" s="13"/>
      <c r="F4994" s="11"/>
      <c r="G4994" s="25"/>
      <c r="H4994" s="31"/>
      <c r="I4994" s="30"/>
      <c r="M4994" s="25"/>
      <c r="N4994" s="31"/>
      <c r="O4994" s="30"/>
      <c r="V4994" s="12"/>
      <c r="W4994" s="12"/>
      <c r="X4994" s="14"/>
      <c r="AB4994" s="25"/>
      <c r="AC4994" s="12"/>
      <c r="AD4994" s="12"/>
      <c r="AK4994" s="12"/>
      <c r="AL4994" s="30"/>
      <c r="AM4994" s="32"/>
      <c r="AQ4994" s="12"/>
      <c r="AR4994" s="12"/>
      <c r="AS4994" s="12"/>
      <c r="AZ4994" s="49"/>
      <c r="BA4994" s="30"/>
      <c r="BB4994" s="12"/>
      <c r="BF4994" s="12"/>
      <c r="BG4994" s="12"/>
      <c r="BH4994" s="12"/>
      <c r="BO4994" s="7"/>
      <c r="BP4994" s="7"/>
      <c r="BQ4994" s="7"/>
      <c r="BU4994" s="7"/>
      <c r="BV4994" s="7"/>
      <c r="BW4994" s="7"/>
      <c r="CD4994" s="7"/>
      <c r="CE4994" s="7"/>
      <c r="CF4994" s="7"/>
      <c r="CJ4994" s="7"/>
      <c r="CK4994" s="7"/>
      <c r="CL4994" s="7"/>
    </row>
    <row r="4995" spans="1:90">
      <c r="A4995" s="11"/>
      <c r="B4995" s="373"/>
      <c r="C4995" s="373"/>
      <c r="D4995" s="373"/>
      <c r="E4995" s="13"/>
      <c r="F4995" s="11"/>
      <c r="G4995" s="25"/>
      <c r="H4995" s="31"/>
      <c r="I4995" s="30"/>
      <c r="M4995" s="25"/>
      <c r="N4995" s="31"/>
      <c r="O4995" s="30"/>
      <c r="V4995" s="12"/>
      <c r="W4995" s="12"/>
      <c r="X4995" s="14"/>
      <c r="AB4995" s="25"/>
      <c r="AC4995" s="12"/>
      <c r="AD4995" s="12"/>
      <c r="AK4995" s="12"/>
      <c r="AL4995" s="30"/>
      <c r="AM4995" s="32"/>
      <c r="AQ4995" s="12"/>
      <c r="AR4995" s="12"/>
      <c r="AS4995" s="12"/>
      <c r="AZ4995" s="49"/>
      <c r="BA4995" s="30"/>
      <c r="BB4995" s="12"/>
      <c r="BF4995" s="12"/>
      <c r="BG4995" s="12"/>
      <c r="BH4995" s="12"/>
      <c r="BO4995" s="7"/>
      <c r="BP4995" s="7"/>
      <c r="BQ4995" s="7"/>
      <c r="BU4995" s="7"/>
      <c r="BV4995" s="7"/>
      <c r="BW4995" s="7"/>
      <c r="CD4995" s="7"/>
      <c r="CE4995" s="7"/>
      <c r="CF4995" s="7"/>
      <c r="CJ4995" s="7"/>
      <c r="CK4995" s="7"/>
      <c r="CL4995" s="7"/>
    </row>
    <row r="4996" spans="1:90">
      <c r="A4996" s="11"/>
      <c r="B4996" s="373"/>
      <c r="C4996" s="373"/>
      <c r="D4996" s="373"/>
      <c r="E4996" s="13"/>
      <c r="F4996" s="11"/>
      <c r="G4996" s="25"/>
      <c r="H4996" s="31"/>
      <c r="I4996" s="30"/>
      <c r="M4996" s="25"/>
      <c r="N4996" s="31"/>
      <c r="O4996" s="30"/>
      <c r="V4996" s="12"/>
      <c r="W4996" s="12"/>
      <c r="X4996" s="14"/>
      <c r="AB4996" s="25"/>
      <c r="AC4996" s="12"/>
      <c r="AD4996" s="12"/>
      <c r="AK4996" s="12"/>
      <c r="AL4996" s="30"/>
      <c r="AM4996" s="32"/>
      <c r="AQ4996" s="12"/>
      <c r="AR4996" s="12"/>
      <c r="AS4996" s="12"/>
      <c r="AZ4996" s="49"/>
      <c r="BA4996" s="30"/>
      <c r="BB4996" s="12"/>
      <c r="BF4996" s="12"/>
      <c r="BG4996" s="12"/>
      <c r="BH4996" s="12"/>
      <c r="BO4996" s="7"/>
      <c r="BP4996" s="7"/>
      <c r="BQ4996" s="7"/>
      <c r="BU4996" s="7"/>
      <c r="BV4996" s="7"/>
      <c r="BW4996" s="7"/>
      <c r="CD4996" s="7"/>
      <c r="CE4996" s="7"/>
      <c r="CF4996" s="7"/>
      <c r="CJ4996" s="7"/>
      <c r="CK4996" s="7"/>
      <c r="CL4996" s="7"/>
    </row>
    <row r="4997" spans="1:90">
      <c r="A4997" s="11"/>
      <c r="B4997" s="373"/>
      <c r="C4997" s="373"/>
      <c r="D4997" s="373"/>
      <c r="E4997" s="13"/>
      <c r="F4997" s="11"/>
      <c r="G4997" s="25"/>
      <c r="H4997" s="31"/>
      <c r="I4997" s="30"/>
      <c r="M4997" s="25"/>
      <c r="N4997" s="31"/>
      <c r="O4997" s="30"/>
      <c r="V4997" s="12"/>
      <c r="W4997" s="12"/>
      <c r="X4997" s="14"/>
      <c r="AB4997" s="25"/>
      <c r="AC4997" s="12"/>
      <c r="AD4997" s="12"/>
      <c r="AK4997" s="12"/>
      <c r="AL4997" s="30"/>
      <c r="AM4997" s="32"/>
      <c r="AQ4997" s="12"/>
      <c r="AR4997" s="12"/>
      <c r="AS4997" s="12"/>
      <c r="AZ4997" s="49"/>
      <c r="BA4997" s="30"/>
      <c r="BB4997" s="12"/>
      <c r="BF4997" s="12"/>
      <c r="BG4997" s="12"/>
      <c r="BH4997" s="12"/>
      <c r="BO4997" s="7"/>
      <c r="BP4997" s="7"/>
      <c r="BQ4997" s="7"/>
      <c r="BU4997" s="7"/>
      <c r="BV4997" s="7"/>
      <c r="BW4997" s="7"/>
      <c r="CD4997" s="7"/>
      <c r="CE4997" s="7"/>
      <c r="CF4997" s="7"/>
      <c r="CJ4997" s="7"/>
      <c r="CK4997" s="7"/>
      <c r="CL4997" s="7"/>
    </row>
    <row r="4998" spans="1:90">
      <c r="A4998" s="11"/>
      <c r="B4998" s="373"/>
      <c r="C4998" s="373"/>
      <c r="D4998" s="373"/>
      <c r="E4998" s="13"/>
      <c r="F4998" s="11"/>
      <c r="G4998" s="25"/>
      <c r="H4998" s="31"/>
      <c r="I4998" s="30"/>
      <c r="M4998" s="25"/>
      <c r="N4998" s="31"/>
      <c r="O4998" s="30"/>
      <c r="V4998" s="12"/>
      <c r="W4998" s="12"/>
      <c r="X4998" s="14"/>
      <c r="AB4998" s="25"/>
      <c r="AC4998" s="12"/>
      <c r="AD4998" s="12"/>
      <c r="AK4998" s="12"/>
      <c r="AL4998" s="30"/>
      <c r="AM4998" s="32"/>
      <c r="AQ4998" s="12"/>
      <c r="AR4998" s="12"/>
      <c r="AS4998" s="12"/>
      <c r="AZ4998" s="49"/>
      <c r="BA4998" s="30"/>
      <c r="BB4998" s="12"/>
      <c r="BF4998" s="12"/>
      <c r="BG4998" s="12"/>
      <c r="BH4998" s="12"/>
      <c r="BO4998" s="7"/>
      <c r="BP4998" s="7"/>
      <c r="BQ4998" s="7"/>
      <c r="BU4998" s="7"/>
      <c r="BV4998" s="7"/>
      <c r="BW4998" s="7"/>
      <c r="CD4998" s="7"/>
      <c r="CE4998" s="7"/>
      <c r="CF4998" s="7"/>
      <c r="CJ4998" s="7"/>
      <c r="CK4998" s="7"/>
      <c r="CL4998" s="7"/>
    </row>
    <row r="4999" spans="1:90">
      <c r="A4999" s="11"/>
      <c r="B4999" s="373"/>
      <c r="C4999" s="373"/>
      <c r="D4999" s="373"/>
      <c r="E4999" s="13"/>
      <c r="F4999" s="11"/>
      <c r="G4999" s="25"/>
      <c r="H4999" s="31"/>
      <c r="I4999" s="30"/>
      <c r="M4999" s="25"/>
      <c r="N4999" s="31"/>
      <c r="O4999" s="30"/>
      <c r="V4999" s="12"/>
      <c r="W4999" s="12"/>
      <c r="X4999" s="14"/>
      <c r="AB4999" s="25"/>
      <c r="AC4999" s="12"/>
      <c r="AD4999" s="12"/>
      <c r="AK4999" s="12"/>
      <c r="AL4999" s="30"/>
      <c r="AM4999" s="32"/>
      <c r="AQ4999" s="12"/>
      <c r="AR4999" s="12"/>
      <c r="AS4999" s="12"/>
      <c r="AZ4999" s="49"/>
      <c r="BA4999" s="30"/>
      <c r="BB4999" s="12"/>
      <c r="BF4999" s="12"/>
      <c r="BG4999" s="12"/>
      <c r="BH4999" s="12"/>
      <c r="BO4999" s="7"/>
      <c r="BP4999" s="7"/>
      <c r="BQ4999" s="7"/>
      <c r="BU4999" s="7"/>
      <c r="BV4999" s="7"/>
      <c r="BW4999" s="7"/>
      <c r="CD4999" s="7"/>
      <c r="CE4999" s="7"/>
      <c r="CF4999" s="7"/>
      <c r="CJ4999" s="7"/>
      <c r="CK4999" s="7"/>
      <c r="CL4999" s="7"/>
    </row>
    <row r="5000" spans="1:90">
      <c r="A5000" s="11"/>
      <c r="B5000" s="373"/>
      <c r="C5000" s="373"/>
      <c r="D5000" s="373"/>
      <c r="E5000" s="13"/>
      <c r="F5000" s="11"/>
      <c r="G5000" s="25"/>
      <c r="H5000" s="31"/>
      <c r="I5000" s="30"/>
      <c r="M5000" s="25"/>
      <c r="N5000" s="31"/>
      <c r="O5000" s="30"/>
      <c r="V5000" s="12"/>
      <c r="W5000" s="12"/>
      <c r="X5000" s="14"/>
      <c r="AB5000" s="25"/>
      <c r="AC5000" s="12"/>
      <c r="AD5000" s="12"/>
      <c r="AK5000" s="12"/>
      <c r="AL5000" s="30"/>
      <c r="AM5000" s="32"/>
      <c r="AQ5000" s="12"/>
      <c r="AR5000" s="12"/>
      <c r="AS5000" s="12"/>
      <c r="AZ5000" s="49"/>
      <c r="BA5000" s="30"/>
      <c r="BB5000" s="12"/>
      <c r="BF5000" s="12"/>
      <c r="BG5000" s="12"/>
      <c r="BH5000" s="12"/>
      <c r="BO5000" s="7"/>
      <c r="BP5000" s="7"/>
      <c r="BQ5000" s="7"/>
      <c r="BU5000" s="7"/>
      <c r="BV5000" s="7"/>
      <c r="BW5000" s="7"/>
      <c r="CD5000" s="7"/>
      <c r="CE5000" s="7"/>
      <c r="CF5000" s="7"/>
      <c r="CJ5000" s="7"/>
      <c r="CK5000" s="7"/>
      <c r="CL5000" s="7"/>
    </row>
    <row r="5001" spans="1:90">
      <c r="A5001" s="11"/>
      <c r="B5001" s="373"/>
      <c r="C5001" s="373"/>
      <c r="D5001" s="373"/>
      <c r="E5001" s="13"/>
      <c r="F5001" s="11"/>
      <c r="G5001" s="25"/>
      <c r="H5001" s="31"/>
      <c r="I5001" s="30"/>
      <c r="M5001" s="25"/>
      <c r="N5001" s="31"/>
      <c r="O5001" s="30"/>
      <c r="V5001" s="12"/>
      <c r="W5001" s="12"/>
      <c r="X5001" s="14"/>
      <c r="AB5001" s="25"/>
      <c r="AC5001" s="12"/>
      <c r="AD5001" s="12"/>
      <c r="AK5001" s="12"/>
      <c r="AL5001" s="30"/>
      <c r="AM5001" s="32"/>
      <c r="AQ5001" s="12"/>
      <c r="AR5001" s="12"/>
      <c r="AS5001" s="12"/>
      <c r="AZ5001" s="49"/>
      <c r="BA5001" s="30"/>
      <c r="BB5001" s="12"/>
      <c r="BF5001" s="12"/>
      <c r="BG5001" s="12"/>
      <c r="BH5001" s="12"/>
      <c r="BO5001" s="7"/>
      <c r="BP5001" s="7"/>
      <c r="BQ5001" s="7"/>
      <c r="BU5001" s="7"/>
      <c r="BV5001" s="7"/>
      <c r="BW5001" s="7"/>
      <c r="CD5001" s="7"/>
      <c r="CE5001" s="7"/>
      <c r="CF5001" s="7"/>
      <c r="CJ5001" s="7"/>
      <c r="CK5001" s="7"/>
      <c r="CL5001" s="7"/>
    </row>
    <row r="5002" spans="1:90">
      <c r="A5002" s="11"/>
      <c r="B5002" s="373"/>
      <c r="C5002" s="373"/>
      <c r="D5002" s="373"/>
      <c r="E5002" s="13"/>
      <c r="F5002" s="11"/>
      <c r="G5002" s="25"/>
      <c r="H5002" s="31"/>
      <c r="I5002" s="30"/>
      <c r="M5002" s="25"/>
      <c r="N5002" s="31"/>
      <c r="O5002" s="30"/>
      <c r="V5002" s="12"/>
      <c r="W5002" s="12"/>
      <c r="X5002" s="14"/>
      <c r="AB5002" s="25"/>
      <c r="AC5002" s="12"/>
      <c r="AD5002" s="12"/>
      <c r="AK5002" s="12"/>
      <c r="AL5002" s="30"/>
      <c r="AM5002" s="32"/>
      <c r="AQ5002" s="12"/>
      <c r="AR5002" s="12"/>
      <c r="AS5002" s="12"/>
      <c r="AZ5002" s="49"/>
      <c r="BA5002" s="30"/>
      <c r="BB5002" s="12"/>
      <c r="BF5002" s="12"/>
      <c r="BG5002" s="12"/>
      <c r="BH5002" s="12"/>
      <c r="BO5002" s="7"/>
      <c r="BP5002" s="7"/>
      <c r="BQ5002" s="7"/>
      <c r="BU5002" s="7"/>
      <c r="BV5002" s="7"/>
      <c r="BW5002" s="7"/>
      <c r="CD5002" s="7"/>
      <c r="CE5002" s="7"/>
      <c r="CF5002" s="7"/>
      <c r="CJ5002" s="7"/>
      <c r="CK5002" s="7"/>
      <c r="CL5002" s="7"/>
    </row>
    <row r="5003" spans="1:90">
      <c r="A5003" s="11"/>
      <c r="B5003" s="373"/>
      <c r="C5003" s="373"/>
      <c r="D5003" s="373"/>
      <c r="E5003" s="13"/>
      <c r="F5003" s="11"/>
      <c r="G5003" s="25"/>
      <c r="H5003" s="31"/>
      <c r="I5003" s="30"/>
      <c r="M5003" s="25"/>
      <c r="N5003" s="31"/>
      <c r="O5003" s="30"/>
      <c r="V5003" s="12"/>
      <c r="W5003" s="12"/>
      <c r="X5003" s="14"/>
      <c r="AB5003" s="25"/>
      <c r="AC5003" s="12"/>
      <c r="AD5003" s="12"/>
      <c r="AK5003" s="12"/>
      <c r="AL5003" s="30"/>
      <c r="AM5003" s="32"/>
      <c r="AQ5003" s="12"/>
      <c r="AR5003" s="12"/>
      <c r="AS5003" s="12"/>
      <c r="AZ5003" s="49"/>
      <c r="BA5003" s="30"/>
      <c r="BB5003" s="12"/>
      <c r="BF5003" s="12"/>
      <c r="BG5003" s="12"/>
      <c r="BH5003" s="12"/>
      <c r="BO5003" s="7"/>
      <c r="BP5003" s="7"/>
      <c r="BQ5003" s="7"/>
      <c r="BU5003" s="7"/>
      <c r="BV5003" s="7"/>
      <c r="BW5003" s="7"/>
      <c r="CD5003" s="7"/>
      <c r="CE5003" s="7"/>
      <c r="CF5003" s="7"/>
      <c r="CJ5003" s="7"/>
      <c r="CK5003" s="7"/>
      <c r="CL5003" s="7"/>
    </row>
    <row r="5004" spans="1:90">
      <c r="A5004" s="11"/>
      <c r="B5004" s="373"/>
      <c r="C5004" s="373"/>
      <c r="D5004" s="373"/>
      <c r="E5004" s="13"/>
      <c r="F5004" s="11"/>
      <c r="G5004" s="25"/>
      <c r="H5004" s="31"/>
      <c r="I5004" s="30"/>
      <c r="M5004" s="25"/>
      <c r="N5004" s="31"/>
      <c r="O5004" s="30"/>
      <c r="V5004" s="12"/>
      <c r="W5004" s="12"/>
      <c r="X5004" s="14"/>
      <c r="AB5004" s="25"/>
      <c r="AC5004" s="12"/>
      <c r="AD5004" s="12"/>
      <c r="AK5004" s="12"/>
      <c r="AL5004" s="30"/>
      <c r="AM5004" s="32"/>
      <c r="AQ5004" s="12"/>
      <c r="AR5004" s="12"/>
      <c r="AS5004" s="12"/>
      <c r="AZ5004" s="49"/>
      <c r="BA5004" s="30"/>
      <c r="BB5004" s="12"/>
      <c r="BF5004" s="12"/>
      <c r="BG5004" s="12"/>
      <c r="BH5004" s="12"/>
      <c r="BO5004" s="7"/>
      <c r="BP5004" s="7"/>
      <c r="BQ5004" s="7"/>
      <c r="BU5004" s="7"/>
      <c r="BV5004" s="7"/>
      <c r="BW5004" s="7"/>
      <c r="CD5004" s="7"/>
      <c r="CE5004" s="7"/>
      <c r="CF5004" s="7"/>
      <c r="CJ5004" s="7"/>
      <c r="CK5004" s="7"/>
      <c r="CL5004" s="7"/>
    </row>
    <row r="5005" spans="1:90">
      <c r="A5005" s="11"/>
      <c r="B5005" s="373"/>
      <c r="C5005" s="373"/>
      <c r="D5005" s="373"/>
      <c r="E5005" s="13"/>
      <c r="F5005" s="11"/>
      <c r="G5005" s="25"/>
      <c r="H5005" s="31"/>
      <c r="I5005" s="30"/>
      <c r="M5005" s="25"/>
      <c r="N5005" s="31"/>
      <c r="O5005" s="30"/>
      <c r="V5005" s="12"/>
      <c r="W5005" s="12"/>
      <c r="X5005" s="14"/>
      <c r="AB5005" s="25"/>
      <c r="AC5005" s="12"/>
      <c r="AD5005" s="12"/>
      <c r="AK5005" s="12"/>
      <c r="AL5005" s="30"/>
      <c r="AM5005" s="32"/>
      <c r="AQ5005" s="12"/>
      <c r="AR5005" s="12"/>
      <c r="AS5005" s="12"/>
      <c r="AZ5005" s="49"/>
      <c r="BA5005" s="30"/>
      <c r="BB5005" s="12"/>
      <c r="BF5005" s="12"/>
      <c r="BG5005" s="12"/>
      <c r="BH5005" s="12"/>
      <c r="BO5005" s="7"/>
      <c r="BP5005" s="7"/>
      <c r="BQ5005" s="7"/>
      <c r="BU5005" s="7"/>
      <c r="BV5005" s="7"/>
      <c r="BW5005" s="7"/>
      <c r="CD5005" s="7"/>
      <c r="CE5005" s="7"/>
      <c r="CF5005" s="7"/>
      <c r="CJ5005" s="7"/>
      <c r="CK5005" s="7"/>
      <c r="CL5005" s="7"/>
    </row>
    <row r="5006" spans="1:90">
      <c r="A5006" s="11"/>
      <c r="B5006" s="373"/>
      <c r="C5006" s="373"/>
      <c r="D5006" s="373"/>
      <c r="E5006" s="13"/>
      <c r="F5006" s="11"/>
      <c r="G5006" s="25"/>
      <c r="H5006" s="31"/>
      <c r="I5006" s="30"/>
      <c r="M5006" s="25"/>
      <c r="N5006" s="31"/>
      <c r="O5006" s="30"/>
      <c r="V5006" s="12"/>
      <c r="W5006" s="12"/>
      <c r="X5006" s="14"/>
      <c r="AB5006" s="25"/>
      <c r="AC5006" s="12"/>
      <c r="AD5006" s="12"/>
      <c r="AK5006" s="12"/>
      <c r="AL5006" s="30"/>
      <c r="AM5006" s="32"/>
      <c r="AQ5006" s="12"/>
      <c r="AR5006" s="12"/>
      <c r="AS5006" s="12"/>
      <c r="AZ5006" s="49"/>
      <c r="BA5006" s="30"/>
      <c r="BB5006" s="12"/>
      <c r="BF5006" s="12"/>
      <c r="BG5006" s="12"/>
      <c r="BH5006" s="12"/>
      <c r="BO5006" s="7"/>
      <c r="BP5006" s="7"/>
      <c r="BQ5006" s="7"/>
      <c r="BU5006" s="7"/>
      <c r="BV5006" s="7"/>
      <c r="BW5006" s="7"/>
      <c r="CD5006" s="7"/>
      <c r="CE5006" s="7"/>
      <c r="CF5006" s="7"/>
      <c r="CJ5006" s="7"/>
      <c r="CK5006" s="7"/>
      <c r="CL5006" s="7"/>
    </row>
    <row r="5007" spans="1:90">
      <c r="A5007" s="11"/>
      <c r="B5007" s="373"/>
      <c r="C5007" s="373"/>
      <c r="D5007" s="373"/>
      <c r="E5007" s="13"/>
      <c r="F5007" s="11"/>
      <c r="G5007" s="25"/>
      <c r="H5007" s="31"/>
      <c r="I5007" s="30"/>
      <c r="M5007" s="25"/>
      <c r="N5007" s="31"/>
      <c r="O5007" s="30"/>
      <c r="V5007" s="12"/>
      <c r="W5007" s="12"/>
      <c r="X5007" s="14"/>
      <c r="AB5007" s="25"/>
      <c r="AC5007" s="12"/>
      <c r="AD5007" s="12"/>
      <c r="AK5007" s="12"/>
      <c r="AL5007" s="30"/>
      <c r="AM5007" s="32"/>
      <c r="AQ5007" s="12"/>
      <c r="AR5007" s="12"/>
      <c r="AS5007" s="12"/>
      <c r="AZ5007" s="49"/>
      <c r="BA5007" s="30"/>
      <c r="BB5007" s="12"/>
      <c r="BF5007" s="12"/>
      <c r="BG5007" s="12"/>
      <c r="BH5007" s="12"/>
      <c r="BO5007" s="7"/>
      <c r="BP5007" s="7"/>
      <c r="BQ5007" s="7"/>
      <c r="BU5007" s="7"/>
      <c r="BV5007" s="7"/>
      <c r="BW5007" s="7"/>
      <c r="CD5007" s="7"/>
      <c r="CE5007" s="7"/>
      <c r="CF5007" s="7"/>
      <c r="CJ5007" s="7"/>
      <c r="CK5007" s="7"/>
      <c r="CL5007" s="7"/>
    </row>
    <row r="5008" spans="1:90">
      <c r="A5008" s="11"/>
      <c r="B5008" s="373"/>
      <c r="C5008" s="373"/>
      <c r="D5008" s="373"/>
      <c r="E5008" s="13"/>
      <c r="F5008" s="11"/>
      <c r="G5008" s="25"/>
      <c r="H5008" s="31"/>
      <c r="I5008" s="30"/>
      <c r="M5008" s="25"/>
      <c r="N5008" s="31"/>
      <c r="O5008" s="30"/>
      <c r="V5008" s="12"/>
      <c r="W5008" s="12"/>
      <c r="X5008" s="14"/>
      <c r="AB5008" s="25"/>
      <c r="AC5008" s="12"/>
      <c r="AD5008" s="12"/>
      <c r="AK5008" s="12"/>
      <c r="AL5008" s="30"/>
      <c r="AM5008" s="32"/>
      <c r="AQ5008" s="12"/>
      <c r="AR5008" s="12"/>
      <c r="AS5008" s="12"/>
      <c r="AZ5008" s="49"/>
      <c r="BA5008" s="30"/>
      <c r="BB5008" s="12"/>
      <c r="BF5008" s="12"/>
      <c r="BG5008" s="12"/>
      <c r="BH5008" s="12"/>
      <c r="BO5008" s="7"/>
      <c r="BP5008" s="7"/>
      <c r="BQ5008" s="7"/>
      <c r="BU5008" s="7"/>
      <c r="BV5008" s="7"/>
      <c r="BW5008" s="7"/>
      <c r="CD5008" s="7"/>
      <c r="CE5008" s="7"/>
      <c r="CF5008" s="7"/>
      <c r="CJ5008" s="7"/>
      <c r="CK5008" s="7"/>
      <c r="CL5008" s="7"/>
    </row>
    <row r="5009" spans="1:90">
      <c r="A5009" s="11"/>
      <c r="B5009" s="373"/>
      <c r="C5009" s="373"/>
      <c r="D5009" s="373"/>
      <c r="E5009" s="13"/>
      <c r="F5009" s="11"/>
      <c r="G5009" s="25"/>
      <c r="H5009" s="31"/>
      <c r="I5009" s="30"/>
      <c r="M5009" s="25"/>
      <c r="N5009" s="31"/>
      <c r="O5009" s="30"/>
      <c r="V5009" s="12"/>
      <c r="W5009" s="12"/>
      <c r="X5009" s="14"/>
      <c r="AB5009" s="25"/>
      <c r="AC5009" s="12"/>
      <c r="AD5009" s="12"/>
      <c r="AK5009" s="12"/>
      <c r="AL5009" s="30"/>
      <c r="AM5009" s="32"/>
      <c r="AQ5009" s="12"/>
      <c r="AR5009" s="12"/>
      <c r="AS5009" s="12"/>
      <c r="AZ5009" s="49"/>
      <c r="BA5009" s="30"/>
      <c r="BB5009" s="12"/>
      <c r="BF5009" s="12"/>
      <c r="BG5009" s="12"/>
      <c r="BH5009" s="12"/>
      <c r="BO5009" s="7"/>
      <c r="BP5009" s="7"/>
      <c r="BQ5009" s="7"/>
      <c r="BU5009" s="7"/>
      <c r="BV5009" s="7"/>
      <c r="BW5009" s="7"/>
      <c r="CD5009" s="7"/>
      <c r="CE5009" s="7"/>
      <c r="CF5009" s="7"/>
      <c r="CJ5009" s="7"/>
      <c r="CK5009" s="7"/>
      <c r="CL5009" s="7"/>
    </row>
    <row r="5010" spans="1:90">
      <c r="A5010" s="11"/>
      <c r="B5010" s="373"/>
      <c r="C5010" s="373"/>
      <c r="D5010" s="373"/>
      <c r="E5010" s="13"/>
      <c r="F5010" s="11"/>
      <c r="G5010" s="25"/>
      <c r="H5010" s="31"/>
      <c r="I5010" s="30"/>
      <c r="M5010" s="25"/>
      <c r="N5010" s="31"/>
      <c r="O5010" s="30"/>
      <c r="V5010" s="12"/>
      <c r="W5010" s="12"/>
      <c r="X5010" s="14"/>
      <c r="AB5010" s="25"/>
      <c r="AC5010" s="12"/>
      <c r="AD5010" s="12"/>
      <c r="AK5010" s="12"/>
      <c r="AL5010" s="30"/>
      <c r="AM5010" s="32"/>
      <c r="AQ5010" s="12"/>
      <c r="AR5010" s="12"/>
      <c r="AS5010" s="12"/>
      <c r="AZ5010" s="49"/>
      <c r="BA5010" s="30"/>
      <c r="BB5010" s="12"/>
      <c r="BF5010" s="12"/>
      <c r="BG5010" s="12"/>
      <c r="BH5010" s="12"/>
      <c r="BO5010" s="7"/>
      <c r="BP5010" s="7"/>
      <c r="BQ5010" s="7"/>
      <c r="BU5010" s="7"/>
      <c r="BV5010" s="7"/>
      <c r="BW5010" s="7"/>
      <c r="CD5010" s="7"/>
      <c r="CE5010" s="7"/>
      <c r="CF5010" s="7"/>
      <c r="CJ5010" s="7"/>
      <c r="CK5010" s="7"/>
      <c r="CL5010" s="7"/>
    </row>
    <row r="5011" spans="1:90">
      <c r="A5011" s="11"/>
      <c r="B5011" s="373"/>
      <c r="C5011" s="373"/>
      <c r="D5011" s="373"/>
      <c r="E5011" s="13"/>
      <c r="F5011" s="11"/>
      <c r="G5011" s="25"/>
      <c r="H5011" s="31"/>
      <c r="I5011" s="30"/>
      <c r="M5011" s="25"/>
      <c r="N5011" s="31"/>
      <c r="O5011" s="30"/>
      <c r="V5011" s="12"/>
      <c r="W5011" s="12"/>
      <c r="X5011" s="14"/>
      <c r="AB5011" s="25"/>
      <c r="AC5011" s="12"/>
      <c r="AD5011" s="12"/>
      <c r="AK5011" s="12"/>
      <c r="AL5011" s="30"/>
      <c r="AM5011" s="32"/>
      <c r="AQ5011" s="12"/>
      <c r="AR5011" s="12"/>
      <c r="AS5011" s="12"/>
      <c r="AZ5011" s="49"/>
      <c r="BA5011" s="30"/>
      <c r="BB5011" s="12"/>
      <c r="BF5011" s="12"/>
      <c r="BG5011" s="12"/>
      <c r="BH5011" s="12"/>
      <c r="BO5011" s="7"/>
      <c r="BP5011" s="7"/>
      <c r="BQ5011" s="7"/>
      <c r="BU5011" s="7"/>
      <c r="BV5011" s="7"/>
      <c r="BW5011" s="7"/>
      <c r="CD5011" s="7"/>
      <c r="CE5011" s="7"/>
      <c r="CF5011" s="7"/>
      <c r="CJ5011" s="7"/>
      <c r="CK5011" s="7"/>
      <c r="CL5011" s="7"/>
    </row>
    <row r="5012" spans="1:90">
      <c r="A5012" s="11"/>
      <c r="B5012" s="373"/>
      <c r="C5012" s="373"/>
      <c r="D5012" s="373"/>
      <c r="E5012" s="13"/>
      <c r="F5012" s="11"/>
      <c r="G5012" s="25"/>
      <c r="H5012" s="31"/>
      <c r="I5012" s="30"/>
      <c r="M5012" s="25"/>
      <c r="N5012" s="31"/>
      <c r="O5012" s="30"/>
      <c r="V5012" s="12"/>
      <c r="W5012" s="12"/>
      <c r="X5012" s="14"/>
      <c r="AB5012" s="25"/>
      <c r="AC5012" s="12"/>
      <c r="AD5012" s="12"/>
      <c r="AK5012" s="12"/>
      <c r="AL5012" s="30"/>
      <c r="AM5012" s="32"/>
      <c r="AQ5012" s="12"/>
      <c r="AR5012" s="12"/>
      <c r="AS5012" s="12"/>
      <c r="AZ5012" s="49"/>
      <c r="BA5012" s="30"/>
      <c r="BB5012" s="12"/>
      <c r="BF5012" s="12"/>
      <c r="BG5012" s="12"/>
      <c r="BH5012" s="12"/>
      <c r="BO5012" s="7"/>
      <c r="BP5012" s="7"/>
      <c r="BQ5012" s="7"/>
      <c r="BU5012" s="7"/>
      <c r="BV5012" s="7"/>
      <c r="BW5012" s="7"/>
      <c r="CD5012" s="7"/>
      <c r="CE5012" s="7"/>
      <c r="CF5012" s="7"/>
      <c r="CJ5012" s="7"/>
      <c r="CK5012" s="7"/>
      <c r="CL5012" s="7"/>
    </row>
    <row r="5013" spans="1:90">
      <c r="A5013" s="11"/>
      <c r="B5013" s="373"/>
      <c r="C5013" s="373"/>
      <c r="D5013" s="373"/>
      <c r="E5013" s="13"/>
      <c r="F5013" s="11"/>
      <c r="G5013" s="25"/>
      <c r="H5013" s="31"/>
      <c r="I5013" s="30"/>
      <c r="M5013" s="25"/>
      <c r="N5013" s="31"/>
      <c r="O5013" s="30"/>
      <c r="V5013" s="12"/>
      <c r="W5013" s="12"/>
      <c r="X5013" s="14"/>
      <c r="AB5013" s="25"/>
      <c r="AC5013" s="12"/>
      <c r="AD5013" s="12"/>
      <c r="AK5013" s="12"/>
      <c r="AL5013" s="30"/>
      <c r="AM5013" s="32"/>
      <c r="AQ5013" s="12"/>
      <c r="AR5013" s="12"/>
      <c r="AS5013" s="12"/>
      <c r="AZ5013" s="49"/>
      <c r="BA5013" s="30"/>
      <c r="BB5013" s="12"/>
      <c r="BF5013" s="12"/>
      <c r="BG5013" s="12"/>
      <c r="BH5013" s="12"/>
      <c r="BO5013" s="7"/>
      <c r="BP5013" s="7"/>
      <c r="BQ5013" s="7"/>
      <c r="BU5013" s="7"/>
      <c r="BV5013" s="7"/>
      <c r="BW5013" s="7"/>
      <c r="CD5013" s="7"/>
      <c r="CE5013" s="7"/>
      <c r="CF5013" s="7"/>
      <c r="CJ5013" s="7"/>
      <c r="CK5013" s="7"/>
      <c r="CL5013" s="7"/>
    </row>
    <row r="5014" spans="1:90">
      <c r="A5014" s="11"/>
      <c r="B5014" s="373"/>
      <c r="C5014" s="373"/>
      <c r="D5014" s="373"/>
      <c r="E5014" s="13"/>
      <c r="F5014" s="11"/>
      <c r="G5014" s="25"/>
      <c r="H5014" s="31"/>
      <c r="I5014" s="30"/>
      <c r="M5014" s="25"/>
      <c r="N5014" s="31"/>
      <c r="O5014" s="30"/>
      <c r="V5014" s="12"/>
      <c r="W5014" s="12"/>
      <c r="X5014" s="14"/>
      <c r="AB5014" s="25"/>
      <c r="AC5014" s="12"/>
      <c r="AD5014" s="12"/>
      <c r="AK5014" s="12"/>
      <c r="AL5014" s="30"/>
      <c r="AM5014" s="32"/>
      <c r="AQ5014" s="12"/>
      <c r="AR5014" s="12"/>
      <c r="AS5014" s="12"/>
      <c r="AZ5014" s="49"/>
      <c r="BA5014" s="30"/>
      <c r="BB5014" s="12"/>
      <c r="BF5014" s="12"/>
      <c r="BG5014" s="12"/>
      <c r="BH5014" s="12"/>
      <c r="BO5014" s="7"/>
      <c r="BP5014" s="7"/>
      <c r="BQ5014" s="7"/>
      <c r="BU5014" s="7"/>
      <c r="BV5014" s="7"/>
      <c r="BW5014" s="7"/>
      <c r="CD5014" s="7"/>
      <c r="CE5014" s="7"/>
      <c r="CF5014" s="7"/>
      <c r="CJ5014" s="7"/>
      <c r="CK5014" s="7"/>
      <c r="CL5014" s="7"/>
    </row>
    <row r="5015" spans="1:90">
      <c r="A5015" s="11"/>
      <c r="B5015" s="373"/>
      <c r="C5015" s="373"/>
      <c r="D5015" s="373"/>
      <c r="E5015" s="13"/>
      <c r="F5015" s="11"/>
      <c r="G5015" s="25"/>
      <c r="H5015" s="31"/>
      <c r="I5015" s="30"/>
      <c r="M5015" s="25"/>
      <c r="N5015" s="31"/>
      <c r="O5015" s="30"/>
      <c r="V5015" s="12"/>
      <c r="W5015" s="12"/>
      <c r="X5015" s="14"/>
      <c r="AB5015" s="25"/>
      <c r="AC5015" s="12"/>
      <c r="AD5015" s="12"/>
      <c r="AK5015" s="12"/>
      <c r="AL5015" s="30"/>
      <c r="AM5015" s="32"/>
      <c r="AQ5015" s="12"/>
      <c r="AR5015" s="12"/>
      <c r="AS5015" s="12"/>
      <c r="AZ5015" s="49"/>
      <c r="BA5015" s="30"/>
      <c r="BB5015" s="12"/>
      <c r="BF5015" s="12"/>
      <c r="BG5015" s="12"/>
      <c r="BH5015" s="12"/>
      <c r="BO5015" s="7"/>
      <c r="BP5015" s="7"/>
      <c r="BQ5015" s="7"/>
      <c r="BU5015" s="7"/>
      <c r="BV5015" s="7"/>
      <c r="BW5015" s="7"/>
      <c r="CD5015" s="7"/>
      <c r="CE5015" s="7"/>
      <c r="CF5015" s="7"/>
      <c r="CJ5015" s="7"/>
      <c r="CK5015" s="7"/>
      <c r="CL5015" s="7"/>
    </row>
    <row r="5016" spans="1:90">
      <c r="A5016" s="11"/>
      <c r="B5016" s="373"/>
      <c r="C5016" s="373"/>
      <c r="D5016" s="373"/>
      <c r="E5016" s="13"/>
      <c r="F5016" s="11"/>
      <c r="G5016" s="25"/>
      <c r="H5016" s="31"/>
      <c r="I5016" s="30"/>
      <c r="M5016" s="25"/>
      <c r="N5016" s="31"/>
      <c r="O5016" s="30"/>
      <c r="V5016" s="12"/>
      <c r="W5016" s="12"/>
      <c r="X5016" s="14"/>
      <c r="AB5016" s="25"/>
      <c r="AC5016" s="12"/>
      <c r="AD5016" s="12"/>
      <c r="AK5016" s="12"/>
      <c r="AL5016" s="30"/>
      <c r="AM5016" s="32"/>
      <c r="AQ5016" s="12"/>
      <c r="AR5016" s="12"/>
      <c r="AS5016" s="12"/>
      <c r="AZ5016" s="49"/>
      <c r="BA5016" s="30"/>
      <c r="BB5016" s="12"/>
      <c r="BF5016" s="12"/>
      <c r="BG5016" s="12"/>
      <c r="BH5016" s="12"/>
      <c r="BO5016" s="7"/>
      <c r="BP5016" s="7"/>
      <c r="BQ5016" s="7"/>
      <c r="BU5016" s="7"/>
      <c r="BV5016" s="7"/>
      <c r="BW5016" s="7"/>
      <c r="CD5016" s="7"/>
      <c r="CE5016" s="7"/>
      <c r="CF5016" s="7"/>
      <c r="CJ5016" s="7"/>
      <c r="CK5016" s="7"/>
      <c r="CL5016" s="7"/>
    </row>
    <row r="5017" spans="1:90">
      <c r="A5017" s="11"/>
      <c r="B5017" s="373"/>
      <c r="C5017" s="373"/>
      <c r="D5017" s="373"/>
      <c r="E5017" s="13"/>
      <c r="F5017" s="11"/>
      <c r="G5017" s="25"/>
      <c r="H5017" s="31"/>
      <c r="I5017" s="30"/>
      <c r="M5017" s="25"/>
      <c r="N5017" s="31"/>
      <c r="O5017" s="30"/>
      <c r="V5017" s="12"/>
      <c r="W5017" s="12"/>
      <c r="X5017" s="14"/>
      <c r="AB5017" s="25"/>
      <c r="AC5017" s="12"/>
      <c r="AD5017" s="12"/>
      <c r="AK5017" s="12"/>
      <c r="AL5017" s="30"/>
      <c r="AM5017" s="32"/>
      <c r="AQ5017" s="12"/>
      <c r="AR5017" s="12"/>
      <c r="AS5017" s="12"/>
      <c r="AZ5017" s="49"/>
      <c r="BA5017" s="30"/>
      <c r="BB5017" s="12"/>
      <c r="BF5017" s="12"/>
      <c r="BG5017" s="12"/>
      <c r="BH5017" s="12"/>
      <c r="BO5017" s="7"/>
      <c r="BP5017" s="7"/>
      <c r="BQ5017" s="7"/>
      <c r="BU5017" s="7"/>
      <c r="BV5017" s="7"/>
      <c r="BW5017" s="7"/>
      <c r="CD5017" s="7"/>
      <c r="CE5017" s="7"/>
      <c r="CF5017" s="7"/>
      <c r="CJ5017" s="7"/>
      <c r="CK5017" s="7"/>
      <c r="CL5017" s="7"/>
    </row>
    <row r="5018" spans="1:90">
      <c r="A5018" s="11"/>
      <c r="B5018" s="373"/>
      <c r="C5018" s="373"/>
      <c r="D5018" s="373"/>
      <c r="E5018" s="13"/>
      <c r="F5018" s="11"/>
      <c r="G5018" s="25"/>
      <c r="H5018" s="31"/>
      <c r="I5018" s="30"/>
      <c r="M5018" s="25"/>
      <c r="N5018" s="31"/>
      <c r="O5018" s="30"/>
      <c r="V5018" s="12"/>
      <c r="W5018" s="12"/>
      <c r="X5018" s="14"/>
      <c r="AB5018" s="25"/>
      <c r="AC5018" s="12"/>
      <c r="AD5018" s="12"/>
      <c r="AK5018" s="12"/>
      <c r="AL5018" s="30"/>
      <c r="AM5018" s="32"/>
      <c r="AQ5018" s="12"/>
      <c r="AR5018" s="12"/>
      <c r="AS5018" s="12"/>
      <c r="AZ5018" s="49"/>
      <c r="BA5018" s="30"/>
      <c r="BB5018" s="12"/>
      <c r="BF5018" s="12"/>
      <c r="BG5018" s="12"/>
      <c r="BH5018" s="12"/>
      <c r="BO5018" s="7"/>
      <c r="BP5018" s="7"/>
      <c r="BQ5018" s="7"/>
      <c r="BU5018" s="7"/>
      <c r="BV5018" s="7"/>
      <c r="BW5018" s="7"/>
      <c r="CD5018" s="7"/>
      <c r="CE5018" s="7"/>
      <c r="CF5018" s="7"/>
      <c r="CJ5018" s="7"/>
      <c r="CK5018" s="7"/>
      <c r="CL5018" s="7"/>
    </row>
    <row r="5019" spans="1:90">
      <c r="A5019" s="11"/>
      <c r="B5019" s="373"/>
      <c r="C5019" s="373"/>
      <c r="D5019" s="373"/>
      <c r="E5019" s="13"/>
      <c r="F5019" s="11"/>
      <c r="G5019" s="25"/>
      <c r="H5019" s="31"/>
      <c r="I5019" s="30"/>
      <c r="M5019" s="25"/>
      <c r="N5019" s="31"/>
      <c r="O5019" s="30"/>
      <c r="V5019" s="12"/>
      <c r="W5019" s="12"/>
      <c r="X5019" s="14"/>
      <c r="AB5019" s="25"/>
      <c r="AC5019" s="12"/>
      <c r="AD5019" s="12"/>
      <c r="AK5019" s="12"/>
      <c r="AL5019" s="30"/>
      <c r="AM5019" s="32"/>
      <c r="AQ5019" s="12"/>
      <c r="AR5019" s="12"/>
      <c r="AS5019" s="12"/>
      <c r="AZ5019" s="49"/>
      <c r="BA5019" s="30"/>
      <c r="BB5019" s="12"/>
      <c r="BF5019" s="12"/>
      <c r="BG5019" s="12"/>
      <c r="BH5019" s="12"/>
      <c r="BO5019" s="7"/>
      <c r="BP5019" s="7"/>
      <c r="BQ5019" s="7"/>
      <c r="BU5019" s="7"/>
      <c r="BV5019" s="7"/>
      <c r="BW5019" s="7"/>
      <c r="CD5019" s="7"/>
      <c r="CE5019" s="7"/>
      <c r="CF5019" s="7"/>
      <c r="CJ5019" s="7"/>
      <c r="CK5019" s="7"/>
      <c r="CL5019" s="7"/>
    </row>
    <row r="5020" spans="1:90">
      <c r="A5020" s="11"/>
      <c r="B5020" s="373"/>
      <c r="C5020" s="373"/>
      <c r="D5020" s="373"/>
      <c r="E5020" s="13"/>
      <c r="F5020" s="11"/>
      <c r="G5020" s="25"/>
      <c r="H5020" s="31"/>
      <c r="I5020" s="30"/>
      <c r="M5020" s="25"/>
      <c r="N5020" s="31"/>
      <c r="O5020" s="30"/>
      <c r="V5020" s="12"/>
      <c r="W5020" s="12"/>
      <c r="X5020" s="14"/>
      <c r="AB5020" s="25"/>
      <c r="AC5020" s="12"/>
      <c r="AD5020" s="12"/>
      <c r="AK5020" s="12"/>
      <c r="AL5020" s="30"/>
      <c r="AM5020" s="32"/>
      <c r="AQ5020" s="12"/>
      <c r="AR5020" s="12"/>
      <c r="AS5020" s="12"/>
      <c r="AZ5020" s="49"/>
      <c r="BA5020" s="30"/>
      <c r="BB5020" s="12"/>
      <c r="BF5020" s="12"/>
      <c r="BG5020" s="12"/>
      <c r="BH5020" s="12"/>
      <c r="BO5020" s="7"/>
      <c r="BP5020" s="7"/>
      <c r="BQ5020" s="7"/>
      <c r="BU5020" s="7"/>
      <c r="BV5020" s="7"/>
      <c r="BW5020" s="7"/>
      <c r="CD5020" s="7"/>
      <c r="CE5020" s="7"/>
      <c r="CF5020" s="7"/>
      <c r="CJ5020" s="7"/>
      <c r="CK5020" s="7"/>
      <c r="CL5020" s="7"/>
    </row>
    <row r="5021" spans="1:90">
      <c r="A5021" s="11"/>
      <c r="B5021" s="373"/>
      <c r="C5021" s="373"/>
      <c r="D5021" s="373"/>
      <c r="E5021" s="13"/>
      <c r="F5021" s="11"/>
      <c r="G5021" s="25"/>
      <c r="H5021" s="31"/>
      <c r="I5021" s="30"/>
      <c r="M5021" s="25"/>
      <c r="N5021" s="31"/>
      <c r="O5021" s="30"/>
      <c r="V5021" s="12"/>
      <c r="W5021" s="12"/>
      <c r="X5021" s="14"/>
      <c r="AB5021" s="25"/>
      <c r="AC5021" s="12"/>
      <c r="AD5021" s="12"/>
      <c r="AK5021" s="12"/>
      <c r="AL5021" s="30"/>
      <c r="AM5021" s="32"/>
      <c r="AQ5021" s="12"/>
      <c r="AR5021" s="12"/>
      <c r="AS5021" s="12"/>
      <c r="AZ5021" s="49"/>
      <c r="BA5021" s="30"/>
      <c r="BB5021" s="12"/>
      <c r="BF5021" s="12"/>
      <c r="BG5021" s="12"/>
      <c r="BH5021" s="12"/>
      <c r="BO5021" s="7"/>
      <c r="BP5021" s="7"/>
      <c r="BQ5021" s="7"/>
      <c r="BU5021" s="7"/>
      <c r="BV5021" s="7"/>
      <c r="BW5021" s="7"/>
      <c r="CD5021" s="7"/>
      <c r="CE5021" s="7"/>
      <c r="CF5021" s="7"/>
      <c r="CJ5021" s="7"/>
      <c r="CK5021" s="7"/>
      <c r="CL5021" s="7"/>
    </row>
    <row r="5022" spans="1:90">
      <c r="A5022" s="11"/>
      <c r="B5022" s="373"/>
      <c r="C5022" s="373"/>
      <c r="D5022" s="373"/>
      <c r="E5022" s="13"/>
      <c r="F5022" s="11"/>
      <c r="G5022" s="25"/>
      <c r="H5022" s="31"/>
      <c r="I5022" s="30"/>
      <c r="M5022" s="25"/>
      <c r="N5022" s="31"/>
      <c r="O5022" s="30"/>
      <c r="V5022" s="12"/>
      <c r="W5022" s="12"/>
      <c r="X5022" s="14"/>
      <c r="AB5022" s="25"/>
      <c r="AC5022" s="12"/>
      <c r="AD5022" s="12"/>
      <c r="AK5022" s="12"/>
      <c r="AL5022" s="30"/>
      <c r="AM5022" s="32"/>
      <c r="AQ5022" s="12"/>
      <c r="AR5022" s="12"/>
      <c r="AS5022" s="12"/>
      <c r="AZ5022" s="49"/>
      <c r="BA5022" s="30"/>
      <c r="BB5022" s="12"/>
      <c r="BF5022" s="12"/>
      <c r="BG5022" s="12"/>
      <c r="BH5022" s="12"/>
      <c r="BO5022" s="7"/>
      <c r="BP5022" s="7"/>
      <c r="BQ5022" s="7"/>
      <c r="BU5022" s="7"/>
      <c r="BV5022" s="7"/>
      <c r="BW5022" s="7"/>
      <c r="CD5022" s="7"/>
      <c r="CE5022" s="7"/>
      <c r="CF5022" s="7"/>
      <c r="CJ5022" s="7"/>
      <c r="CK5022" s="7"/>
      <c r="CL5022" s="7"/>
    </row>
    <row r="5023" spans="1:90">
      <c r="A5023" s="11"/>
      <c r="B5023" s="373"/>
      <c r="C5023" s="373"/>
      <c r="D5023" s="373"/>
      <c r="E5023" s="13"/>
      <c r="F5023" s="11"/>
      <c r="G5023" s="25"/>
      <c r="H5023" s="31"/>
      <c r="I5023" s="30"/>
      <c r="M5023" s="25"/>
      <c r="N5023" s="31"/>
      <c r="O5023" s="30"/>
      <c r="V5023" s="12"/>
      <c r="W5023" s="12"/>
      <c r="X5023" s="14"/>
      <c r="AB5023" s="25"/>
      <c r="AC5023" s="12"/>
      <c r="AD5023" s="12"/>
      <c r="AK5023" s="12"/>
      <c r="AL5023" s="30"/>
      <c r="AM5023" s="32"/>
      <c r="AQ5023" s="12"/>
      <c r="AR5023" s="12"/>
      <c r="AS5023" s="12"/>
      <c r="AZ5023" s="49"/>
      <c r="BA5023" s="30"/>
      <c r="BB5023" s="12"/>
      <c r="BF5023" s="12"/>
      <c r="BG5023" s="12"/>
      <c r="BH5023" s="12"/>
      <c r="BO5023" s="7"/>
      <c r="BP5023" s="7"/>
      <c r="BQ5023" s="7"/>
      <c r="BU5023" s="7"/>
      <c r="BV5023" s="7"/>
      <c r="BW5023" s="7"/>
      <c r="CD5023" s="7"/>
      <c r="CE5023" s="7"/>
      <c r="CF5023" s="7"/>
      <c r="CJ5023" s="7"/>
      <c r="CK5023" s="7"/>
      <c r="CL5023" s="7"/>
    </row>
    <row r="5024" spans="1:90">
      <c r="A5024" s="11"/>
      <c r="B5024" s="373"/>
      <c r="C5024" s="373"/>
      <c r="D5024" s="373"/>
      <c r="E5024" s="13"/>
      <c r="F5024" s="11"/>
      <c r="G5024" s="25"/>
      <c r="H5024" s="31"/>
      <c r="I5024" s="30"/>
      <c r="M5024" s="25"/>
      <c r="N5024" s="31"/>
      <c r="O5024" s="30"/>
      <c r="V5024" s="12"/>
      <c r="W5024" s="12"/>
      <c r="X5024" s="14"/>
      <c r="AB5024" s="25"/>
      <c r="AC5024" s="12"/>
      <c r="AD5024" s="12"/>
      <c r="AK5024" s="12"/>
      <c r="AL5024" s="30"/>
      <c r="AM5024" s="32"/>
      <c r="AQ5024" s="12"/>
      <c r="AR5024" s="12"/>
      <c r="AS5024" s="12"/>
      <c r="AZ5024" s="49"/>
      <c r="BA5024" s="30"/>
      <c r="BB5024" s="12"/>
      <c r="BF5024" s="12"/>
      <c r="BG5024" s="12"/>
      <c r="BH5024" s="12"/>
      <c r="BO5024" s="7"/>
      <c r="BP5024" s="7"/>
      <c r="BQ5024" s="7"/>
      <c r="BU5024" s="7"/>
      <c r="BV5024" s="7"/>
      <c r="BW5024" s="7"/>
      <c r="CD5024" s="7"/>
      <c r="CE5024" s="7"/>
      <c r="CF5024" s="7"/>
      <c r="CJ5024" s="7"/>
      <c r="CK5024" s="7"/>
      <c r="CL5024" s="7"/>
    </row>
    <row r="5025" spans="1:90">
      <c r="A5025" s="11"/>
      <c r="B5025" s="373"/>
      <c r="C5025" s="373"/>
      <c r="D5025" s="373"/>
      <c r="E5025" s="13"/>
      <c r="F5025" s="11"/>
      <c r="G5025" s="25"/>
      <c r="H5025" s="31"/>
      <c r="I5025" s="30"/>
      <c r="M5025" s="25"/>
      <c r="N5025" s="31"/>
      <c r="O5025" s="30"/>
      <c r="V5025" s="12"/>
      <c r="W5025" s="12"/>
      <c r="X5025" s="14"/>
      <c r="AB5025" s="25"/>
      <c r="AC5025" s="12"/>
      <c r="AD5025" s="12"/>
      <c r="AK5025" s="12"/>
      <c r="AL5025" s="30"/>
      <c r="AM5025" s="32"/>
      <c r="AQ5025" s="12"/>
      <c r="AR5025" s="12"/>
      <c r="AS5025" s="12"/>
      <c r="AZ5025" s="49"/>
      <c r="BA5025" s="30"/>
      <c r="BB5025" s="12"/>
      <c r="BF5025" s="12"/>
      <c r="BG5025" s="12"/>
      <c r="BH5025" s="12"/>
      <c r="BO5025" s="7"/>
      <c r="BP5025" s="7"/>
      <c r="BQ5025" s="7"/>
      <c r="BU5025" s="7"/>
      <c r="BV5025" s="7"/>
      <c r="BW5025" s="7"/>
      <c r="CD5025" s="7"/>
      <c r="CE5025" s="7"/>
      <c r="CF5025" s="7"/>
      <c r="CJ5025" s="7"/>
      <c r="CK5025" s="7"/>
      <c r="CL5025" s="7"/>
    </row>
    <row r="5026" spans="1:90">
      <c r="A5026" s="11"/>
      <c r="B5026" s="373"/>
      <c r="C5026" s="373"/>
      <c r="D5026" s="373"/>
      <c r="E5026" s="13"/>
      <c r="F5026" s="11"/>
      <c r="G5026" s="25"/>
      <c r="H5026" s="31"/>
      <c r="I5026" s="30"/>
      <c r="M5026" s="25"/>
      <c r="N5026" s="31"/>
      <c r="O5026" s="30"/>
      <c r="V5026" s="12"/>
      <c r="W5026" s="12"/>
      <c r="X5026" s="14"/>
      <c r="AB5026" s="25"/>
      <c r="AC5026" s="12"/>
      <c r="AD5026" s="12"/>
      <c r="AK5026" s="12"/>
      <c r="AL5026" s="30"/>
      <c r="AM5026" s="32"/>
      <c r="AQ5026" s="12"/>
      <c r="AR5026" s="12"/>
      <c r="AS5026" s="12"/>
      <c r="AZ5026" s="49"/>
      <c r="BA5026" s="30"/>
      <c r="BB5026" s="12"/>
      <c r="BF5026" s="12"/>
      <c r="BG5026" s="12"/>
      <c r="BH5026" s="12"/>
      <c r="BO5026" s="7"/>
      <c r="BP5026" s="7"/>
      <c r="BQ5026" s="7"/>
      <c r="BU5026" s="7"/>
      <c r="BV5026" s="7"/>
      <c r="BW5026" s="7"/>
      <c r="CD5026" s="7"/>
      <c r="CE5026" s="7"/>
      <c r="CF5026" s="7"/>
      <c r="CJ5026" s="7"/>
      <c r="CK5026" s="7"/>
      <c r="CL5026" s="7"/>
    </row>
    <row r="5027" spans="1:90">
      <c r="A5027" s="11"/>
      <c r="B5027" s="373"/>
      <c r="C5027" s="373"/>
      <c r="D5027" s="373"/>
      <c r="E5027" s="13"/>
      <c r="F5027" s="11"/>
      <c r="G5027" s="25"/>
      <c r="H5027" s="31"/>
      <c r="I5027" s="30"/>
      <c r="M5027" s="25"/>
      <c r="N5027" s="31"/>
      <c r="O5027" s="30"/>
      <c r="V5027" s="12"/>
      <c r="W5027" s="12"/>
      <c r="X5027" s="14"/>
      <c r="AB5027" s="25"/>
      <c r="AC5027" s="12"/>
      <c r="AD5027" s="12"/>
      <c r="AK5027" s="12"/>
      <c r="AL5027" s="30"/>
      <c r="AM5027" s="32"/>
      <c r="AQ5027" s="12"/>
      <c r="AR5027" s="12"/>
      <c r="AS5027" s="12"/>
      <c r="AZ5027" s="49"/>
      <c r="BA5027" s="30"/>
      <c r="BB5027" s="12"/>
      <c r="BF5027" s="12"/>
      <c r="BG5027" s="12"/>
      <c r="BH5027" s="12"/>
      <c r="BO5027" s="7"/>
      <c r="BP5027" s="7"/>
      <c r="BQ5027" s="7"/>
      <c r="BU5027" s="7"/>
      <c r="BV5027" s="7"/>
      <c r="BW5027" s="7"/>
      <c r="CD5027" s="7"/>
      <c r="CE5027" s="7"/>
      <c r="CF5027" s="7"/>
      <c r="CJ5027" s="7"/>
      <c r="CK5027" s="7"/>
      <c r="CL5027" s="7"/>
    </row>
    <row r="5028" spans="1:90">
      <c r="A5028" s="11"/>
      <c r="B5028" s="373"/>
      <c r="C5028" s="373"/>
      <c r="D5028" s="373"/>
      <c r="E5028" s="13"/>
      <c r="F5028" s="11"/>
      <c r="G5028" s="25"/>
      <c r="H5028" s="31"/>
      <c r="I5028" s="30"/>
      <c r="M5028" s="25"/>
      <c r="N5028" s="31"/>
      <c r="O5028" s="30"/>
      <c r="V5028" s="12"/>
      <c r="W5028" s="12"/>
      <c r="X5028" s="14"/>
      <c r="AB5028" s="25"/>
      <c r="AC5028" s="12"/>
      <c r="AD5028" s="12"/>
      <c r="AK5028" s="12"/>
      <c r="AL5028" s="30"/>
      <c r="AM5028" s="32"/>
      <c r="AQ5028" s="12"/>
      <c r="AR5028" s="12"/>
      <c r="AS5028" s="12"/>
      <c r="AZ5028" s="49"/>
      <c r="BA5028" s="30"/>
      <c r="BB5028" s="12"/>
      <c r="BF5028" s="12"/>
      <c r="BG5028" s="12"/>
      <c r="BH5028" s="12"/>
      <c r="BO5028" s="7"/>
      <c r="BP5028" s="7"/>
      <c r="BQ5028" s="7"/>
      <c r="BU5028" s="7"/>
      <c r="BV5028" s="7"/>
      <c r="BW5028" s="7"/>
      <c r="CD5028" s="7"/>
      <c r="CE5028" s="7"/>
      <c r="CF5028" s="7"/>
      <c r="CJ5028" s="7"/>
      <c r="CK5028" s="7"/>
      <c r="CL5028" s="7"/>
    </row>
    <row r="5029" spans="1:90">
      <c r="A5029" s="11"/>
      <c r="B5029" s="373"/>
      <c r="C5029" s="373"/>
      <c r="D5029" s="373"/>
      <c r="E5029" s="13"/>
      <c r="F5029" s="11"/>
      <c r="G5029" s="25"/>
      <c r="H5029" s="31"/>
      <c r="I5029" s="30"/>
      <c r="M5029" s="25"/>
      <c r="N5029" s="31"/>
      <c r="O5029" s="30"/>
      <c r="V5029" s="12"/>
      <c r="W5029" s="12"/>
      <c r="X5029" s="14"/>
      <c r="AB5029" s="25"/>
      <c r="AC5029" s="12"/>
      <c r="AD5029" s="12"/>
      <c r="AK5029" s="12"/>
      <c r="AL5029" s="30"/>
      <c r="AM5029" s="32"/>
      <c r="AQ5029" s="12"/>
      <c r="AR5029" s="12"/>
      <c r="AS5029" s="12"/>
      <c r="AZ5029" s="49"/>
      <c r="BA5029" s="30"/>
      <c r="BB5029" s="12"/>
      <c r="BF5029" s="12"/>
      <c r="BG5029" s="12"/>
      <c r="BH5029" s="12"/>
      <c r="BO5029" s="7"/>
      <c r="BP5029" s="7"/>
      <c r="BQ5029" s="7"/>
      <c r="BU5029" s="7"/>
      <c r="BV5029" s="7"/>
      <c r="BW5029" s="7"/>
      <c r="CD5029" s="7"/>
      <c r="CE5029" s="7"/>
      <c r="CF5029" s="7"/>
      <c r="CJ5029" s="7"/>
      <c r="CK5029" s="7"/>
      <c r="CL5029" s="7"/>
    </row>
    <row r="5030" spans="1:90">
      <c r="A5030" s="11"/>
      <c r="B5030" s="373"/>
      <c r="C5030" s="373"/>
      <c r="D5030" s="373"/>
      <c r="E5030" s="13"/>
      <c r="F5030" s="11"/>
      <c r="G5030" s="25"/>
      <c r="H5030" s="31"/>
      <c r="I5030" s="30"/>
      <c r="M5030" s="25"/>
      <c r="N5030" s="31"/>
      <c r="O5030" s="30"/>
      <c r="V5030" s="12"/>
      <c r="W5030" s="12"/>
      <c r="X5030" s="14"/>
      <c r="AB5030" s="25"/>
      <c r="AC5030" s="12"/>
      <c r="AD5030" s="12"/>
      <c r="AK5030" s="12"/>
      <c r="AL5030" s="30"/>
      <c r="AM5030" s="32"/>
      <c r="AQ5030" s="12"/>
      <c r="AR5030" s="12"/>
      <c r="AS5030" s="12"/>
      <c r="AZ5030" s="49"/>
      <c r="BA5030" s="30"/>
      <c r="BB5030" s="12"/>
      <c r="BF5030" s="12"/>
      <c r="BG5030" s="12"/>
      <c r="BH5030" s="12"/>
      <c r="BO5030" s="7"/>
      <c r="BP5030" s="7"/>
      <c r="BQ5030" s="7"/>
      <c r="BU5030" s="7"/>
      <c r="BV5030" s="7"/>
      <c r="BW5030" s="7"/>
      <c r="CD5030" s="7"/>
      <c r="CE5030" s="7"/>
      <c r="CF5030" s="7"/>
      <c r="CJ5030" s="7"/>
      <c r="CK5030" s="7"/>
      <c r="CL5030" s="7"/>
    </row>
    <row r="5031" spans="1:90">
      <c r="A5031" s="11"/>
      <c r="B5031" s="373"/>
      <c r="C5031" s="373"/>
      <c r="D5031" s="373"/>
      <c r="E5031" s="13"/>
      <c r="F5031" s="11"/>
      <c r="G5031" s="25"/>
      <c r="H5031" s="31"/>
      <c r="I5031" s="30"/>
      <c r="M5031" s="25"/>
      <c r="N5031" s="31"/>
      <c r="O5031" s="30"/>
      <c r="V5031" s="12"/>
      <c r="W5031" s="12"/>
      <c r="X5031" s="14"/>
      <c r="AB5031" s="25"/>
      <c r="AC5031" s="12"/>
      <c r="AD5031" s="12"/>
      <c r="AK5031" s="12"/>
      <c r="AL5031" s="30"/>
      <c r="AM5031" s="32"/>
      <c r="AQ5031" s="12"/>
      <c r="AR5031" s="12"/>
      <c r="AS5031" s="12"/>
      <c r="AZ5031" s="49"/>
      <c r="BA5031" s="30"/>
      <c r="BB5031" s="12"/>
      <c r="BF5031" s="12"/>
      <c r="BG5031" s="12"/>
      <c r="BH5031" s="12"/>
      <c r="BO5031" s="7"/>
      <c r="BP5031" s="7"/>
      <c r="BQ5031" s="7"/>
      <c r="BU5031" s="7"/>
      <c r="BV5031" s="7"/>
      <c r="BW5031" s="7"/>
      <c r="CD5031" s="7"/>
      <c r="CE5031" s="7"/>
      <c r="CF5031" s="7"/>
      <c r="CJ5031" s="7"/>
      <c r="CK5031" s="7"/>
      <c r="CL5031" s="7"/>
    </row>
    <row r="5032" spans="1:90">
      <c r="A5032" s="11"/>
      <c r="B5032" s="373"/>
      <c r="C5032" s="373"/>
      <c r="D5032" s="373"/>
      <c r="E5032" s="13"/>
      <c r="F5032" s="11"/>
      <c r="G5032" s="25"/>
      <c r="H5032" s="31"/>
      <c r="I5032" s="30"/>
      <c r="M5032" s="25"/>
      <c r="N5032" s="31"/>
      <c r="O5032" s="30"/>
      <c r="V5032" s="12"/>
      <c r="W5032" s="12"/>
      <c r="X5032" s="14"/>
      <c r="AB5032" s="25"/>
      <c r="AC5032" s="12"/>
      <c r="AD5032" s="12"/>
      <c r="AK5032" s="12"/>
      <c r="AL5032" s="30"/>
      <c r="AM5032" s="32"/>
      <c r="AQ5032" s="12"/>
      <c r="AR5032" s="12"/>
      <c r="AS5032" s="12"/>
      <c r="AZ5032" s="49"/>
      <c r="BA5032" s="30"/>
      <c r="BB5032" s="12"/>
      <c r="BF5032" s="12"/>
      <c r="BG5032" s="12"/>
      <c r="BH5032" s="12"/>
      <c r="BO5032" s="7"/>
      <c r="BP5032" s="7"/>
      <c r="BQ5032" s="7"/>
      <c r="BU5032" s="7"/>
      <c r="BV5032" s="7"/>
      <c r="BW5032" s="7"/>
      <c r="CD5032" s="7"/>
      <c r="CE5032" s="7"/>
      <c r="CF5032" s="7"/>
      <c r="CJ5032" s="7"/>
      <c r="CK5032" s="7"/>
      <c r="CL5032" s="7"/>
    </row>
    <row r="5033" spans="1:90">
      <c r="A5033" s="11"/>
      <c r="B5033" s="373"/>
      <c r="C5033" s="373"/>
      <c r="D5033" s="373"/>
      <c r="E5033" s="13"/>
      <c r="F5033" s="11"/>
      <c r="G5033" s="25"/>
      <c r="H5033" s="31"/>
      <c r="I5033" s="30"/>
      <c r="M5033" s="25"/>
      <c r="N5033" s="31"/>
      <c r="O5033" s="30"/>
      <c r="V5033" s="12"/>
      <c r="W5033" s="12"/>
      <c r="X5033" s="14"/>
      <c r="AB5033" s="25"/>
      <c r="AC5033" s="12"/>
      <c r="AD5033" s="12"/>
      <c r="AK5033" s="12"/>
      <c r="AL5033" s="30"/>
      <c r="AM5033" s="32"/>
      <c r="AQ5033" s="12"/>
      <c r="AR5033" s="12"/>
      <c r="AS5033" s="12"/>
      <c r="AZ5033" s="49"/>
      <c r="BA5033" s="30"/>
      <c r="BB5033" s="12"/>
      <c r="BF5033" s="12"/>
      <c r="BG5033" s="12"/>
      <c r="BH5033" s="12"/>
      <c r="BO5033" s="7"/>
      <c r="BP5033" s="7"/>
      <c r="BQ5033" s="7"/>
      <c r="BU5033" s="7"/>
      <c r="BV5033" s="7"/>
      <c r="BW5033" s="7"/>
      <c r="CD5033" s="7"/>
      <c r="CE5033" s="7"/>
      <c r="CF5033" s="7"/>
      <c r="CJ5033" s="7"/>
      <c r="CK5033" s="7"/>
      <c r="CL5033" s="7"/>
    </row>
    <row r="5034" spans="1:90">
      <c r="A5034" s="11"/>
      <c r="B5034" s="373"/>
      <c r="C5034" s="373"/>
      <c r="D5034" s="373"/>
      <c r="E5034" s="13"/>
      <c r="F5034" s="11"/>
      <c r="G5034" s="25"/>
      <c r="H5034" s="31"/>
      <c r="I5034" s="30"/>
      <c r="M5034" s="25"/>
      <c r="N5034" s="31"/>
      <c r="O5034" s="30"/>
      <c r="V5034" s="12"/>
      <c r="W5034" s="12"/>
      <c r="X5034" s="14"/>
      <c r="AB5034" s="25"/>
      <c r="AC5034" s="12"/>
      <c r="AD5034" s="12"/>
      <c r="AK5034" s="12"/>
      <c r="AL5034" s="30"/>
      <c r="AM5034" s="32"/>
      <c r="AQ5034" s="12"/>
      <c r="AR5034" s="12"/>
      <c r="AS5034" s="12"/>
      <c r="AZ5034" s="49"/>
      <c r="BA5034" s="30"/>
      <c r="BB5034" s="12"/>
      <c r="BF5034" s="12"/>
      <c r="BG5034" s="12"/>
      <c r="BH5034" s="12"/>
      <c r="BO5034" s="7"/>
      <c r="BP5034" s="7"/>
      <c r="BQ5034" s="7"/>
      <c r="BU5034" s="7"/>
      <c r="BV5034" s="7"/>
      <c r="BW5034" s="7"/>
      <c r="CD5034" s="7"/>
      <c r="CE5034" s="7"/>
      <c r="CF5034" s="7"/>
      <c r="CJ5034" s="7"/>
      <c r="CK5034" s="7"/>
      <c r="CL5034" s="7"/>
    </row>
    <row r="5035" spans="1:90">
      <c r="A5035" s="11"/>
      <c r="B5035" s="373"/>
      <c r="C5035" s="373"/>
      <c r="D5035" s="373"/>
      <c r="E5035" s="13"/>
      <c r="F5035" s="11"/>
      <c r="G5035" s="25"/>
      <c r="H5035" s="31"/>
      <c r="I5035" s="30"/>
      <c r="M5035" s="25"/>
      <c r="N5035" s="31"/>
      <c r="O5035" s="30"/>
      <c r="V5035" s="12"/>
      <c r="W5035" s="12"/>
      <c r="X5035" s="14"/>
      <c r="AB5035" s="25"/>
      <c r="AC5035" s="12"/>
      <c r="AD5035" s="12"/>
      <c r="AK5035" s="12"/>
      <c r="AL5035" s="30"/>
      <c r="AM5035" s="32"/>
      <c r="AQ5035" s="12"/>
      <c r="AR5035" s="12"/>
      <c r="AS5035" s="12"/>
      <c r="AZ5035" s="49"/>
      <c r="BA5035" s="30"/>
      <c r="BB5035" s="12"/>
      <c r="BF5035" s="12"/>
      <c r="BG5035" s="12"/>
      <c r="BH5035" s="12"/>
      <c r="BO5035" s="7"/>
      <c r="BP5035" s="7"/>
      <c r="BQ5035" s="7"/>
      <c r="BU5035" s="7"/>
      <c r="BV5035" s="7"/>
      <c r="BW5035" s="7"/>
      <c r="CD5035" s="7"/>
      <c r="CE5035" s="7"/>
      <c r="CF5035" s="7"/>
      <c r="CJ5035" s="7"/>
      <c r="CK5035" s="7"/>
      <c r="CL5035" s="7"/>
    </row>
    <row r="5036" spans="1:90">
      <c r="A5036" s="11"/>
      <c r="B5036" s="373"/>
      <c r="C5036" s="373"/>
      <c r="D5036" s="373"/>
      <c r="E5036" s="13"/>
      <c r="F5036" s="11"/>
      <c r="G5036" s="25"/>
      <c r="H5036" s="31"/>
      <c r="I5036" s="30"/>
      <c r="M5036" s="25"/>
      <c r="N5036" s="31"/>
      <c r="O5036" s="30"/>
      <c r="V5036" s="12"/>
      <c r="W5036" s="12"/>
      <c r="X5036" s="14"/>
      <c r="AB5036" s="25"/>
      <c r="AC5036" s="12"/>
      <c r="AD5036" s="12"/>
      <c r="AK5036" s="12"/>
      <c r="AL5036" s="30"/>
      <c r="AM5036" s="32"/>
      <c r="AQ5036" s="12"/>
      <c r="AR5036" s="12"/>
      <c r="AS5036" s="12"/>
      <c r="AZ5036" s="49"/>
      <c r="BA5036" s="30"/>
      <c r="BB5036" s="12"/>
      <c r="BF5036" s="12"/>
      <c r="BG5036" s="12"/>
      <c r="BH5036" s="12"/>
      <c r="BO5036" s="7"/>
      <c r="BP5036" s="7"/>
      <c r="BQ5036" s="7"/>
      <c r="BU5036" s="7"/>
      <c r="BV5036" s="7"/>
      <c r="BW5036" s="7"/>
      <c r="CD5036" s="7"/>
      <c r="CE5036" s="7"/>
      <c r="CF5036" s="7"/>
      <c r="CJ5036" s="7"/>
      <c r="CK5036" s="7"/>
      <c r="CL5036" s="7"/>
    </row>
    <row r="5037" spans="1:90">
      <c r="A5037" s="11"/>
      <c r="B5037" s="373"/>
      <c r="C5037" s="373"/>
      <c r="D5037" s="373"/>
      <c r="E5037" s="13"/>
      <c r="F5037" s="11"/>
      <c r="G5037" s="25"/>
      <c r="H5037" s="31"/>
      <c r="I5037" s="30"/>
      <c r="M5037" s="25"/>
      <c r="N5037" s="31"/>
      <c r="O5037" s="30"/>
      <c r="V5037" s="12"/>
      <c r="W5037" s="12"/>
      <c r="X5037" s="14"/>
      <c r="AB5037" s="25"/>
      <c r="AC5037" s="12"/>
      <c r="AD5037" s="12"/>
      <c r="AK5037" s="12"/>
      <c r="AL5037" s="30"/>
      <c r="AM5037" s="32"/>
      <c r="AQ5037" s="12"/>
      <c r="AR5037" s="12"/>
      <c r="AS5037" s="12"/>
      <c r="AZ5037" s="49"/>
      <c r="BA5037" s="30"/>
      <c r="BB5037" s="12"/>
      <c r="BF5037" s="12"/>
      <c r="BG5037" s="12"/>
      <c r="BH5037" s="12"/>
      <c r="BO5037" s="7"/>
      <c r="BP5037" s="7"/>
      <c r="BQ5037" s="7"/>
      <c r="BU5037" s="7"/>
      <c r="BV5037" s="7"/>
      <c r="BW5037" s="7"/>
      <c r="CD5037" s="7"/>
      <c r="CE5037" s="7"/>
      <c r="CF5037" s="7"/>
      <c r="CJ5037" s="7"/>
      <c r="CK5037" s="7"/>
      <c r="CL5037" s="7"/>
    </row>
    <row r="5038" spans="1:90">
      <c r="A5038" s="11"/>
      <c r="B5038" s="373"/>
      <c r="C5038" s="373"/>
      <c r="D5038" s="373"/>
      <c r="E5038" s="13"/>
      <c r="F5038" s="11"/>
      <c r="G5038" s="25"/>
      <c r="H5038" s="31"/>
      <c r="I5038" s="30"/>
      <c r="M5038" s="25"/>
      <c r="N5038" s="31"/>
      <c r="O5038" s="30"/>
      <c r="V5038" s="12"/>
      <c r="W5038" s="12"/>
      <c r="X5038" s="14"/>
      <c r="AB5038" s="25"/>
      <c r="AC5038" s="12"/>
      <c r="AD5038" s="12"/>
      <c r="AK5038" s="12"/>
      <c r="AL5038" s="30"/>
      <c r="AM5038" s="32"/>
      <c r="AQ5038" s="12"/>
      <c r="AR5038" s="12"/>
      <c r="AS5038" s="12"/>
      <c r="AZ5038" s="49"/>
      <c r="BA5038" s="30"/>
      <c r="BB5038" s="12"/>
      <c r="BF5038" s="12"/>
      <c r="BG5038" s="12"/>
      <c r="BH5038" s="12"/>
      <c r="BO5038" s="7"/>
      <c r="BP5038" s="7"/>
      <c r="BQ5038" s="7"/>
      <c r="BU5038" s="7"/>
      <c r="BV5038" s="7"/>
      <c r="BW5038" s="7"/>
      <c r="CD5038" s="7"/>
      <c r="CE5038" s="7"/>
      <c r="CF5038" s="7"/>
      <c r="CJ5038" s="7"/>
      <c r="CK5038" s="7"/>
      <c r="CL5038" s="7"/>
    </row>
    <row r="5039" spans="1:90">
      <c r="A5039" s="11"/>
      <c r="B5039" s="373"/>
      <c r="C5039" s="373"/>
      <c r="D5039" s="373"/>
      <c r="E5039" s="13"/>
      <c r="F5039" s="11"/>
      <c r="G5039" s="25"/>
      <c r="H5039" s="31"/>
      <c r="I5039" s="30"/>
      <c r="M5039" s="25"/>
      <c r="N5039" s="31"/>
      <c r="O5039" s="30"/>
      <c r="V5039" s="12"/>
      <c r="W5039" s="12"/>
      <c r="X5039" s="14"/>
      <c r="AB5039" s="25"/>
      <c r="AC5039" s="12"/>
      <c r="AD5039" s="12"/>
      <c r="AK5039" s="12"/>
      <c r="AL5039" s="30"/>
      <c r="AM5039" s="32"/>
      <c r="AQ5039" s="12"/>
      <c r="AR5039" s="12"/>
      <c r="AS5039" s="12"/>
      <c r="AZ5039" s="49"/>
      <c r="BA5039" s="30"/>
      <c r="BB5039" s="12"/>
      <c r="BF5039" s="12"/>
      <c r="BG5039" s="12"/>
      <c r="BH5039" s="12"/>
      <c r="BO5039" s="7"/>
      <c r="BP5039" s="7"/>
      <c r="BQ5039" s="7"/>
      <c r="BU5039" s="7"/>
      <c r="BV5039" s="7"/>
      <c r="BW5039" s="7"/>
      <c r="CD5039" s="7"/>
      <c r="CE5039" s="7"/>
      <c r="CF5039" s="7"/>
      <c r="CJ5039" s="7"/>
      <c r="CK5039" s="7"/>
      <c r="CL5039" s="7"/>
    </row>
    <row r="5040" spans="1:90">
      <c r="A5040" s="11"/>
      <c r="B5040" s="373"/>
      <c r="C5040" s="373"/>
      <c r="D5040" s="373"/>
      <c r="E5040" s="13"/>
      <c r="F5040" s="11"/>
      <c r="G5040" s="25"/>
      <c r="H5040" s="31"/>
      <c r="I5040" s="30"/>
      <c r="M5040" s="25"/>
      <c r="N5040" s="31"/>
      <c r="O5040" s="30"/>
      <c r="V5040" s="12"/>
      <c r="W5040" s="12"/>
      <c r="X5040" s="14"/>
      <c r="AB5040" s="25"/>
      <c r="AC5040" s="12"/>
      <c r="AD5040" s="12"/>
      <c r="AK5040" s="12"/>
      <c r="AL5040" s="30"/>
      <c r="AM5040" s="32"/>
      <c r="AQ5040" s="12"/>
      <c r="AR5040" s="12"/>
      <c r="AS5040" s="12"/>
      <c r="AZ5040" s="49"/>
      <c r="BA5040" s="30"/>
      <c r="BB5040" s="12"/>
      <c r="BF5040" s="12"/>
      <c r="BG5040" s="12"/>
      <c r="BH5040" s="12"/>
      <c r="BO5040" s="7"/>
      <c r="BP5040" s="7"/>
      <c r="BQ5040" s="7"/>
      <c r="BU5040" s="7"/>
      <c r="BV5040" s="7"/>
      <c r="BW5040" s="7"/>
      <c r="CD5040" s="7"/>
      <c r="CE5040" s="7"/>
      <c r="CF5040" s="7"/>
      <c r="CJ5040" s="7"/>
      <c r="CK5040" s="7"/>
      <c r="CL5040" s="7"/>
    </row>
    <row r="5041" spans="1:90">
      <c r="A5041" s="11"/>
      <c r="B5041" s="373"/>
      <c r="C5041" s="373"/>
      <c r="D5041" s="373"/>
      <c r="E5041" s="13"/>
      <c r="F5041" s="11"/>
      <c r="G5041" s="25"/>
      <c r="H5041" s="31"/>
      <c r="I5041" s="30"/>
      <c r="M5041" s="25"/>
      <c r="N5041" s="31"/>
      <c r="O5041" s="30"/>
      <c r="V5041" s="12"/>
      <c r="W5041" s="12"/>
      <c r="X5041" s="14"/>
      <c r="AB5041" s="25"/>
      <c r="AC5041" s="12"/>
      <c r="AD5041" s="12"/>
      <c r="AK5041" s="12"/>
      <c r="AL5041" s="30"/>
      <c r="AM5041" s="32"/>
      <c r="AQ5041" s="12"/>
      <c r="AR5041" s="12"/>
      <c r="AS5041" s="12"/>
      <c r="AZ5041" s="49"/>
      <c r="BA5041" s="30"/>
      <c r="BB5041" s="12"/>
      <c r="BF5041" s="12"/>
      <c r="BG5041" s="12"/>
      <c r="BH5041" s="12"/>
      <c r="BO5041" s="7"/>
      <c r="BP5041" s="7"/>
      <c r="BQ5041" s="7"/>
      <c r="BU5041" s="7"/>
      <c r="BV5041" s="7"/>
      <c r="BW5041" s="7"/>
      <c r="CD5041" s="7"/>
      <c r="CE5041" s="7"/>
      <c r="CF5041" s="7"/>
      <c r="CJ5041" s="7"/>
      <c r="CK5041" s="7"/>
      <c r="CL5041" s="7"/>
    </row>
    <row r="5042" spans="1:90">
      <c r="A5042" s="11"/>
      <c r="B5042" s="373"/>
      <c r="C5042" s="373"/>
      <c r="D5042" s="373"/>
      <c r="E5042" s="13"/>
      <c r="F5042" s="11"/>
      <c r="G5042" s="25"/>
      <c r="H5042" s="31"/>
      <c r="I5042" s="30"/>
      <c r="M5042" s="25"/>
      <c r="N5042" s="31"/>
      <c r="O5042" s="30"/>
      <c r="V5042" s="12"/>
      <c r="W5042" s="12"/>
      <c r="X5042" s="14"/>
      <c r="AB5042" s="25"/>
      <c r="AC5042" s="12"/>
      <c r="AD5042" s="12"/>
      <c r="AK5042" s="12"/>
      <c r="AL5042" s="30"/>
      <c r="AM5042" s="32"/>
      <c r="AQ5042" s="12"/>
      <c r="AR5042" s="12"/>
      <c r="AS5042" s="12"/>
      <c r="AZ5042" s="49"/>
      <c r="BA5042" s="30"/>
      <c r="BB5042" s="12"/>
      <c r="BF5042" s="12"/>
      <c r="BG5042" s="12"/>
      <c r="BH5042" s="12"/>
      <c r="BO5042" s="7"/>
      <c r="BP5042" s="7"/>
      <c r="BQ5042" s="7"/>
      <c r="BU5042" s="7"/>
      <c r="BV5042" s="7"/>
      <c r="BW5042" s="7"/>
      <c r="CD5042" s="7"/>
      <c r="CE5042" s="7"/>
      <c r="CF5042" s="7"/>
      <c r="CJ5042" s="7"/>
      <c r="CK5042" s="7"/>
      <c r="CL5042" s="7"/>
    </row>
    <row r="5043" spans="1:90">
      <c r="A5043" s="11"/>
      <c r="B5043" s="373"/>
      <c r="C5043" s="373"/>
      <c r="D5043" s="373"/>
      <c r="E5043" s="13"/>
      <c r="F5043" s="11"/>
      <c r="G5043" s="25"/>
      <c r="H5043" s="31"/>
      <c r="I5043" s="30"/>
      <c r="M5043" s="25"/>
      <c r="N5043" s="31"/>
      <c r="O5043" s="30"/>
      <c r="V5043" s="12"/>
      <c r="W5043" s="12"/>
      <c r="X5043" s="14"/>
      <c r="AB5043" s="25"/>
      <c r="AC5043" s="12"/>
      <c r="AD5043" s="12"/>
      <c r="AK5043" s="12"/>
      <c r="AL5043" s="30"/>
      <c r="AM5043" s="32"/>
      <c r="AQ5043" s="12"/>
      <c r="AR5043" s="12"/>
      <c r="AS5043" s="12"/>
      <c r="AZ5043" s="49"/>
      <c r="BA5043" s="30"/>
      <c r="BB5043" s="12"/>
      <c r="BF5043" s="12"/>
      <c r="BG5043" s="12"/>
      <c r="BH5043" s="12"/>
      <c r="BO5043" s="7"/>
      <c r="BP5043" s="7"/>
      <c r="BQ5043" s="7"/>
      <c r="BU5043" s="7"/>
      <c r="BV5043" s="7"/>
      <c r="BW5043" s="7"/>
      <c r="CD5043" s="7"/>
      <c r="CE5043" s="7"/>
      <c r="CF5043" s="7"/>
      <c r="CJ5043" s="7"/>
      <c r="CK5043" s="7"/>
      <c r="CL5043" s="7"/>
    </row>
    <row r="5044" spans="1:90">
      <c r="A5044" s="11"/>
      <c r="B5044" s="373"/>
      <c r="C5044" s="373"/>
      <c r="D5044" s="373"/>
      <c r="E5044" s="13"/>
      <c r="F5044" s="11"/>
      <c r="G5044" s="25"/>
      <c r="H5044" s="31"/>
      <c r="I5044" s="30"/>
      <c r="M5044" s="25"/>
      <c r="N5044" s="31"/>
      <c r="O5044" s="30"/>
      <c r="V5044" s="12"/>
      <c r="W5044" s="12"/>
      <c r="X5044" s="14"/>
      <c r="AB5044" s="25"/>
      <c r="AC5044" s="12"/>
      <c r="AD5044" s="12"/>
      <c r="AK5044" s="12"/>
      <c r="AL5044" s="30"/>
      <c r="AM5044" s="32"/>
      <c r="AQ5044" s="12"/>
      <c r="AR5044" s="12"/>
      <c r="AS5044" s="12"/>
      <c r="AZ5044" s="49"/>
      <c r="BA5044" s="30"/>
      <c r="BB5044" s="12"/>
      <c r="BF5044" s="12"/>
      <c r="BG5044" s="12"/>
      <c r="BH5044" s="12"/>
      <c r="BO5044" s="7"/>
      <c r="BP5044" s="7"/>
      <c r="BQ5044" s="7"/>
      <c r="BU5044" s="7"/>
      <c r="BV5044" s="7"/>
      <c r="BW5044" s="7"/>
      <c r="CD5044" s="7"/>
      <c r="CE5044" s="7"/>
      <c r="CF5044" s="7"/>
      <c r="CJ5044" s="7"/>
      <c r="CK5044" s="7"/>
      <c r="CL5044" s="7"/>
    </row>
    <row r="5045" spans="1:90">
      <c r="A5045" s="11"/>
      <c r="B5045" s="373"/>
      <c r="C5045" s="373"/>
      <c r="D5045" s="373"/>
      <c r="E5045" s="13"/>
      <c r="F5045" s="11"/>
      <c r="G5045" s="25"/>
      <c r="H5045" s="31"/>
      <c r="I5045" s="30"/>
      <c r="M5045" s="25"/>
      <c r="N5045" s="31"/>
      <c r="O5045" s="30"/>
      <c r="V5045" s="12"/>
      <c r="W5045" s="12"/>
      <c r="X5045" s="14"/>
      <c r="AB5045" s="25"/>
      <c r="AC5045" s="12"/>
      <c r="AD5045" s="12"/>
      <c r="AK5045" s="12"/>
      <c r="AL5045" s="30"/>
      <c r="AM5045" s="32"/>
      <c r="AQ5045" s="12"/>
      <c r="AR5045" s="12"/>
      <c r="AS5045" s="12"/>
      <c r="AZ5045" s="49"/>
      <c r="BA5045" s="30"/>
      <c r="BB5045" s="12"/>
      <c r="BF5045" s="12"/>
      <c r="BG5045" s="12"/>
      <c r="BH5045" s="12"/>
      <c r="BO5045" s="7"/>
      <c r="BP5045" s="7"/>
      <c r="BQ5045" s="7"/>
      <c r="BU5045" s="7"/>
      <c r="BV5045" s="7"/>
      <c r="BW5045" s="7"/>
      <c r="CD5045" s="7"/>
      <c r="CE5045" s="7"/>
      <c r="CF5045" s="7"/>
      <c r="CJ5045" s="7"/>
      <c r="CK5045" s="7"/>
      <c r="CL5045" s="7"/>
    </row>
    <row r="5046" spans="1:90">
      <c r="A5046" s="11"/>
      <c r="B5046" s="373"/>
      <c r="C5046" s="373"/>
      <c r="D5046" s="373"/>
      <c r="E5046" s="13"/>
      <c r="F5046" s="11"/>
      <c r="G5046" s="25"/>
      <c r="H5046" s="31"/>
      <c r="I5046" s="30"/>
      <c r="M5046" s="25"/>
      <c r="N5046" s="31"/>
      <c r="O5046" s="30"/>
      <c r="V5046" s="12"/>
      <c r="W5046" s="12"/>
      <c r="X5046" s="14"/>
      <c r="AB5046" s="25"/>
      <c r="AC5046" s="12"/>
      <c r="AD5046" s="12"/>
      <c r="AK5046" s="12"/>
      <c r="AL5046" s="30"/>
      <c r="AM5046" s="32"/>
      <c r="AQ5046" s="12"/>
      <c r="AR5046" s="12"/>
      <c r="AS5046" s="12"/>
      <c r="AZ5046" s="49"/>
      <c r="BA5046" s="30"/>
      <c r="BB5046" s="12"/>
      <c r="BF5046" s="12"/>
      <c r="BG5046" s="12"/>
      <c r="BH5046" s="12"/>
      <c r="BO5046" s="7"/>
      <c r="BP5046" s="7"/>
      <c r="BQ5046" s="7"/>
      <c r="BU5046" s="7"/>
      <c r="BV5046" s="7"/>
      <c r="BW5046" s="7"/>
      <c r="CD5046" s="7"/>
      <c r="CE5046" s="7"/>
      <c r="CF5046" s="7"/>
      <c r="CJ5046" s="7"/>
      <c r="CK5046" s="7"/>
      <c r="CL5046" s="7"/>
    </row>
    <row r="5047" spans="1:90">
      <c r="A5047" s="11"/>
      <c r="B5047" s="373"/>
      <c r="C5047" s="373"/>
      <c r="D5047" s="373"/>
      <c r="E5047" s="13"/>
      <c r="F5047" s="11"/>
      <c r="G5047" s="25"/>
      <c r="H5047" s="31"/>
      <c r="I5047" s="30"/>
      <c r="M5047" s="25"/>
      <c r="N5047" s="31"/>
      <c r="O5047" s="30"/>
      <c r="V5047" s="12"/>
      <c r="W5047" s="12"/>
      <c r="X5047" s="14"/>
      <c r="AB5047" s="25"/>
      <c r="AC5047" s="12"/>
      <c r="AD5047" s="12"/>
      <c r="AK5047" s="12"/>
      <c r="AL5047" s="30"/>
      <c r="AM5047" s="32"/>
      <c r="AQ5047" s="12"/>
      <c r="AR5047" s="12"/>
      <c r="AS5047" s="12"/>
      <c r="AZ5047" s="49"/>
      <c r="BA5047" s="30"/>
      <c r="BB5047" s="12"/>
      <c r="BF5047" s="12"/>
      <c r="BG5047" s="12"/>
      <c r="BH5047" s="12"/>
      <c r="BO5047" s="7"/>
      <c r="BP5047" s="7"/>
      <c r="BQ5047" s="7"/>
      <c r="BU5047" s="7"/>
      <c r="BV5047" s="7"/>
      <c r="BW5047" s="7"/>
      <c r="CD5047" s="7"/>
      <c r="CE5047" s="7"/>
      <c r="CF5047" s="7"/>
      <c r="CJ5047" s="7"/>
      <c r="CK5047" s="7"/>
      <c r="CL5047" s="7"/>
    </row>
    <row r="5048" spans="1:90">
      <c r="A5048" s="11"/>
      <c r="B5048" s="373"/>
      <c r="C5048" s="373"/>
      <c r="D5048" s="373"/>
      <c r="E5048" s="13"/>
      <c r="F5048" s="11"/>
      <c r="G5048" s="25"/>
      <c r="H5048" s="31"/>
      <c r="I5048" s="30"/>
      <c r="M5048" s="25"/>
      <c r="N5048" s="31"/>
      <c r="O5048" s="30"/>
      <c r="V5048" s="12"/>
      <c r="W5048" s="12"/>
      <c r="X5048" s="14"/>
      <c r="AB5048" s="25"/>
      <c r="AC5048" s="12"/>
      <c r="AD5048" s="12"/>
      <c r="AK5048" s="12"/>
      <c r="AL5048" s="30"/>
      <c r="AM5048" s="32"/>
      <c r="AQ5048" s="12"/>
      <c r="AR5048" s="12"/>
      <c r="AS5048" s="12"/>
      <c r="AZ5048" s="49"/>
      <c r="BA5048" s="30"/>
      <c r="BB5048" s="12"/>
      <c r="BF5048" s="12"/>
      <c r="BG5048" s="12"/>
      <c r="BH5048" s="12"/>
      <c r="BO5048" s="7"/>
      <c r="BP5048" s="7"/>
      <c r="BQ5048" s="7"/>
      <c r="BU5048" s="7"/>
      <c r="BV5048" s="7"/>
      <c r="BW5048" s="7"/>
      <c r="CD5048" s="7"/>
      <c r="CE5048" s="7"/>
      <c r="CF5048" s="7"/>
      <c r="CJ5048" s="7"/>
      <c r="CK5048" s="7"/>
      <c r="CL5048" s="7"/>
    </row>
    <row r="5049" spans="1:90">
      <c r="A5049" s="11"/>
      <c r="B5049" s="373"/>
      <c r="C5049" s="373"/>
      <c r="D5049" s="373"/>
      <c r="E5049" s="13"/>
      <c r="F5049" s="11"/>
      <c r="G5049" s="25"/>
      <c r="H5049" s="31"/>
      <c r="I5049" s="30"/>
      <c r="M5049" s="25"/>
      <c r="N5049" s="31"/>
      <c r="O5049" s="30"/>
      <c r="V5049" s="12"/>
      <c r="W5049" s="12"/>
      <c r="X5049" s="14"/>
      <c r="AB5049" s="25"/>
      <c r="AC5049" s="12"/>
      <c r="AD5049" s="12"/>
      <c r="AK5049" s="12"/>
      <c r="AL5049" s="30"/>
      <c r="AM5049" s="32"/>
      <c r="AQ5049" s="12"/>
      <c r="AR5049" s="12"/>
      <c r="AS5049" s="12"/>
      <c r="AZ5049" s="49"/>
      <c r="BA5049" s="30"/>
      <c r="BB5049" s="12"/>
      <c r="BF5049" s="12"/>
      <c r="BG5049" s="12"/>
      <c r="BH5049" s="12"/>
      <c r="BO5049" s="7"/>
      <c r="BP5049" s="7"/>
      <c r="BQ5049" s="7"/>
      <c r="BU5049" s="7"/>
      <c r="BV5049" s="7"/>
      <c r="BW5049" s="7"/>
      <c r="CD5049" s="7"/>
      <c r="CE5049" s="7"/>
      <c r="CF5049" s="7"/>
      <c r="CJ5049" s="7"/>
      <c r="CK5049" s="7"/>
      <c r="CL5049" s="7"/>
    </row>
    <row r="5050" spans="1:90">
      <c r="A5050" s="11"/>
      <c r="B5050" s="373"/>
      <c r="C5050" s="373"/>
      <c r="D5050" s="373"/>
      <c r="E5050" s="13"/>
      <c r="F5050" s="11"/>
      <c r="G5050" s="25"/>
      <c r="H5050" s="31"/>
      <c r="I5050" s="30"/>
      <c r="M5050" s="25"/>
      <c r="N5050" s="31"/>
      <c r="O5050" s="30"/>
      <c r="V5050" s="12"/>
      <c r="W5050" s="12"/>
      <c r="X5050" s="14"/>
      <c r="AB5050" s="25"/>
      <c r="AC5050" s="12"/>
      <c r="AD5050" s="12"/>
      <c r="AK5050" s="12"/>
      <c r="AL5050" s="30"/>
      <c r="AM5050" s="32"/>
      <c r="AQ5050" s="12"/>
      <c r="AR5050" s="12"/>
      <c r="AS5050" s="12"/>
      <c r="AZ5050" s="49"/>
      <c r="BA5050" s="30"/>
      <c r="BB5050" s="12"/>
      <c r="BF5050" s="12"/>
      <c r="BG5050" s="12"/>
      <c r="BH5050" s="12"/>
      <c r="BO5050" s="7"/>
      <c r="BP5050" s="7"/>
      <c r="BQ5050" s="7"/>
      <c r="BU5050" s="7"/>
      <c r="BV5050" s="7"/>
      <c r="BW5050" s="7"/>
      <c r="CD5050" s="7"/>
      <c r="CE5050" s="7"/>
      <c r="CF5050" s="7"/>
      <c r="CJ5050" s="7"/>
      <c r="CK5050" s="7"/>
      <c r="CL5050" s="7"/>
    </row>
    <row r="5051" spans="1:90">
      <c r="A5051" s="11"/>
      <c r="B5051" s="373"/>
      <c r="C5051" s="373"/>
      <c r="D5051" s="373"/>
      <c r="E5051" s="13"/>
      <c r="F5051" s="11"/>
      <c r="G5051" s="25"/>
      <c r="H5051" s="31"/>
      <c r="I5051" s="30"/>
      <c r="M5051" s="25"/>
      <c r="N5051" s="31"/>
      <c r="O5051" s="30"/>
      <c r="V5051" s="12"/>
      <c r="W5051" s="12"/>
      <c r="X5051" s="14"/>
      <c r="AB5051" s="25"/>
      <c r="AC5051" s="12"/>
      <c r="AD5051" s="12"/>
      <c r="AK5051" s="12"/>
      <c r="AL5051" s="30"/>
      <c r="AM5051" s="32"/>
      <c r="AQ5051" s="12"/>
      <c r="AR5051" s="12"/>
      <c r="AS5051" s="12"/>
      <c r="AZ5051" s="49"/>
      <c r="BA5051" s="30"/>
      <c r="BB5051" s="12"/>
      <c r="BF5051" s="12"/>
      <c r="BG5051" s="12"/>
      <c r="BH5051" s="12"/>
      <c r="BO5051" s="7"/>
      <c r="BP5051" s="7"/>
      <c r="BQ5051" s="7"/>
      <c r="BU5051" s="7"/>
      <c r="BV5051" s="7"/>
      <c r="BW5051" s="7"/>
      <c r="CD5051" s="7"/>
      <c r="CE5051" s="7"/>
      <c r="CF5051" s="7"/>
      <c r="CJ5051" s="7"/>
      <c r="CK5051" s="7"/>
      <c r="CL5051" s="7"/>
    </row>
    <row r="5052" spans="1:90">
      <c r="A5052" s="11"/>
      <c r="B5052" s="373"/>
      <c r="C5052" s="373"/>
      <c r="D5052" s="373"/>
      <c r="E5052" s="13"/>
      <c r="F5052" s="11"/>
      <c r="G5052" s="25"/>
      <c r="H5052" s="31"/>
      <c r="I5052" s="30"/>
      <c r="M5052" s="25"/>
      <c r="N5052" s="31"/>
      <c r="O5052" s="30"/>
      <c r="V5052" s="12"/>
      <c r="W5052" s="12"/>
      <c r="X5052" s="14"/>
      <c r="AB5052" s="25"/>
      <c r="AC5052" s="12"/>
      <c r="AD5052" s="12"/>
      <c r="AK5052" s="12"/>
      <c r="AL5052" s="30"/>
      <c r="AM5052" s="32"/>
      <c r="AQ5052" s="12"/>
      <c r="AR5052" s="12"/>
      <c r="AS5052" s="12"/>
      <c r="AZ5052" s="49"/>
      <c r="BA5052" s="30"/>
      <c r="BB5052" s="12"/>
      <c r="BF5052" s="12"/>
      <c r="BG5052" s="12"/>
      <c r="BH5052" s="12"/>
      <c r="BO5052" s="7"/>
      <c r="BP5052" s="7"/>
      <c r="BQ5052" s="7"/>
      <c r="BU5052" s="7"/>
      <c r="BV5052" s="7"/>
      <c r="BW5052" s="7"/>
      <c r="CD5052" s="7"/>
      <c r="CE5052" s="7"/>
      <c r="CF5052" s="7"/>
      <c r="CJ5052" s="7"/>
      <c r="CK5052" s="7"/>
      <c r="CL5052" s="7"/>
    </row>
    <row r="5053" spans="1:90">
      <c r="A5053" s="11"/>
      <c r="B5053" s="373"/>
      <c r="C5053" s="373"/>
      <c r="D5053" s="373"/>
      <c r="E5053" s="13"/>
      <c r="F5053" s="11"/>
      <c r="G5053" s="25"/>
      <c r="H5053" s="31"/>
      <c r="I5053" s="30"/>
      <c r="M5053" s="25"/>
      <c r="N5053" s="31"/>
      <c r="O5053" s="30"/>
      <c r="V5053" s="12"/>
      <c r="W5053" s="12"/>
      <c r="X5053" s="14"/>
      <c r="AB5053" s="25"/>
      <c r="AC5053" s="12"/>
      <c r="AD5053" s="12"/>
      <c r="AK5053" s="12"/>
      <c r="AL5053" s="30"/>
      <c r="AM5053" s="32"/>
      <c r="AQ5053" s="12"/>
      <c r="AR5053" s="12"/>
      <c r="AS5053" s="12"/>
      <c r="AZ5053" s="49"/>
      <c r="BA5053" s="30"/>
      <c r="BB5053" s="12"/>
      <c r="BF5053" s="12"/>
      <c r="BG5053" s="12"/>
      <c r="BH5053" s="12"/>
      <c r="BO5053" s="7"/>
      <c r="BP5053" s="7"/>
      <c r="BQ5053" s="7"/>
      <c r="BU5053" s="7"/>
      <c r="BV5053" s="7"/>
      <c r="BW5053" s="7"/>
      <c r="CD5053" s="7"/>
      <c r="CE5053" s="7"/>
      <c r="CF5053" s="7"/>
      <c r="CJ5053" s="7"/>
      <c r="CK5053" s="7"/>
      <c r="CL5053" s="7"/>
    </row>
    <row r="5054" spans="1:90">
      <c r="A5054" s="11"/>
      <c r="B5054" s="373"/>
      <c r="C5054" s="373"/>
      <c r="D5054" s="373"/>
      <c r="E5054" s="13"/>
      <c r="F5054" s="11"/>
      <c r="G5054" s="25"/>
      <c r="H5054" s="31"/>
      <c r="I5054" s="30"/>
      <c r="M5054" s="25"/>
      <c r="N5054" s="31"/>
      <c r="O5054" s="30"/>
      <c r="V5054" s="12"/>
      <c r="W5054" s="12"/>
      <c r="X5054" s="14"/>
      <c r="AB5054" s="25"/>
      <c r="AC5054" s="12"/>
      <c r="AD5054" s="12"/>
      <c r="AK5054" s="12"/>
      <c r="AL5054" s="30"/>
      <c r="AM5054" s="32"/>
      <c r="AQ5054" s="12"/>
      <c r="AR5054" s="12"/>
      <c r="AS5054" s="12"/>
      <c r="AZ5054" s="49"/>
      <c r="BA5054" s="30"/>
      <c r="BB5054" s="12"/>
      <c r="BF5054" s="12"/>
      <c r="BG5054" s="12"/>
      <c r="BH5054" s="12"/>
      <c r="BO5054" s="7"/>
      <c r="BP5054" s="7"/>
      <c r="BQ5054" s="7"/>
      <c r="BU5054" s="7"/>
      <c r="BV5054" s="7"/>
      <c r="BW5054" s="7"/>
      <c r="CD5054" s="7"/>
      <c r="CE5054" s="7"/>
      <c r="CF5054" s="7"/>
      <c r="CJ5054" s="7"/>
      <c r="CK5054" s="7"/>
      <c r="CL5054" s="7"/>
    </row>
    <row r="5055" spans="1:90">
      <c r="A5055" s="11"/>
      <c r="B5055" s="373"/>
      <c r="C5055" s="373"/>
      <c r="D5055" s="373"/>
      <c r="E5055" s="13"/>
      <c r="F5055" s="11"/>
      <c r="G5055" s="25"/>
      <c r="H5055" s="31"/>
      <c r="I5055" s="30"/>
      <c r="M5055" s="25"/>
      <c r="N5055" s="31"/>
      <c r="O5055" s="30"/>
      <c r="V5055" s="12"/>
      <c r="W5055" s="12"/>
      <c r="X5055" s="14"/>
      <c r="AB5055" s="25"/>
      <c r="AC5055" s="12"/>
      <c r="AD5055" s="12"/>
      <c r="AK5055" s="12"/>
      <c r="AL5055" s="30"/>
      <c r="AM5055" s="32"/>
      <c r="AQ5055" s="12"/>
      <c r="AR5055" s="12"/>
      <c r="AS5055" s="12"/>
      <c r="AZ5055" s="49"/>
      <c r="BA5055" s="30"/>
      <c r="BB5055" s="12"/>
      <c r="BF5055" s="12"/>
      <c r="BG5055" s="12"/>
      <c r="BH5055" s="12"/>
      <c r="BO5055" s="7"/>
      <c r="BP5055" s="7"/>
      <c r="BQ5055" s="7"/>
      <c r="BU5055" s="7"/>
      <c r="BV5055" s="7"/>
      <c r="BW5055" s="7"/>
      <c r="CD5055" s="7"/>
      <c r="CE5055" s="7"/>
      <c r="CF5055" s="7"/>
      <c r="CJ5055" s="7"/>
      <c r="CK5055" s="7"/>
      <c r="CL5055" s="7"/>
    </row>
    <row r="5056" spans="1:90">
      <c r="A5056" s="11"/>
      <c r="B5056" s="373"/>
      <c r="C5056" s="373"/>
      <c r="D5056" s="373"/>
      <c r="E5056" s="13"/>
      <c r="F5056" s="11"/>
      <c r="G5056" s="25"/>
      <c r="H5056" s="31"/>
      <c r="I5056" s="30"/>
      <c r="M5056" s="25"/>
      <c r="N5056" s="31"/>
      <c r="O5056" s="30"/>
      <c r="V5056" s="12"/>
      <c r="W5056" s="12"/>
      <c r="X5056" s="14"/>
      <c r="AB5056" s="25"/>
      <c r="AC5056" s="12"/>
      <c r="AD5056" s="12"/>
      <c r="AK5056" s="12"/>
      <c r="AL5056" s="30"/>
      <c r="AM5056" s="32"/>
      <c r="AQ5056" s="12"/>
      <c r="AR5056" s="12"/>
      <c r="AS5056" s="12"/>
      <c r="AZ5056" s="49"/>
      <c r="BA5056" s="30"/>
      <c r="BB5056" s="12"/>
      <c r="BF5056" s="12"/>
      <c r="BG5056" s="12"/>
      <c r="BH5056" s="12"/>
      <c r="BO5056" s="7"/>
      <c r="BP5056" s="7"/>
      <c r="BQ5056" s="7"/>
      <c r="BU5056" s="7"/>
      <c r="BV5056" s="7"/>
      <c r="BW5056" s="7"/>
      <c r="CD5056" s="7"/>
      <c r="CE5056" s="7"/>
      <c r="CF5056" s="7"/>
      <c r="CJ5056" s="7"/>
      <c r="CK5056" s="7"/>
      <c r="CL5056" s="7"/>
    </row>
    <row r="5057" spans="1:90">
      <c r="A5057" s="11"/>
      <c r="B5057" s="373"/>
      <c r="C5057" s="373"/>
      <c r="D5057" s="373"/>
      <c r="E5057" s="13"/>
      <c r="F5057" s="11"/>
      <c r="G5057" s="25"/>
      <c r="H5057" s="31"/>
      <c r="I5057" s="30"/>
      <c r="M5057" s="25"/>
      <c r="N5057" s="31"/>
      <c r="O5057" s="30"/>
      <c r="V5057" s="12"/>
      <c r="W5057" s="12"/>
      <c r="X5057" s="14"/>
      <c r="AB5057" s="25"/>
      <c r="AC5057" s="12"/>
      <c r="AD5057" s="12"/>
      <c r="AK5057" s="12"/>
      <c r="AL5057" s="30"/>
      <c r="AM5057" s="32"/>
      <c r="AQ5057" s="12"/>
      <c r="AR5057" s="12"/>
      <c r="AS5057" s="12"/>
      <c r="AZ5057" s="49"/>
      <c r="BA5057" s="30"/>
      <c r="BB5057" s="12"/>
      <c r="BF5057" s="12"/>
      <c r="BG5057" s="12"/>
      <c r="BH5057" s="12"/>
      <c r="BO5057" s="7"/>
      <c r="BP5057" s="7"/>
      <c r="BQ5057" s="7"/>
      <c r="BU5057" s="7"/>
      <c r="BV5057" s="7"/>
      <c r="BW5057" s="7"/>
      <c r="CD5057" s="7"/>
      <c r="CE5057" s="7"/>
      <c r="CF5057" s="7"/>
      <c r="CJ5057" s="7"/>
      <c r="CK5057" s="7"/>
      <c r="CL5057" s="7"/>
    </row>
    <row r="5058" spans="1:90">
      <c r="A5058" s="11"/>
      <c r="B5058" s="373"/>
      <c r="C5058" s="373"/>
      <c r="D5058" s="373"/>
      <c r="E5058" s="13"/>
      <c r="F5058" s="11"/>
      <c r="G5058" s="25"/>
      <c r="H5058" s="31"/>
      <c r="I5058" s="30"/>
      <c r="M5058" s="25"/>
      <c r="N5058" s="31"/>
      <c r="O5058" s="30"/>
      <c r="V5058" s="12"/>
      <c r="W5058" s="12"/>
      <c r="X5058" s="14"/>
      <c r="AB5058" s="25"/>
      <c r="AC5058" s="12"/>
      <c r="AD5058" s="12"/>
      <c r="AK5058" s="12"/>
      <c r="AL5058" s="30"/>
      <c r="AM5058" s="32"/>
      <c r="AQ5058" s="12"/>
      <c r="AR5058" s="12"/>
      <c r="AS5058" s="12"/>
      <c r="AZ5058" s="49"/>
      <c r="BA5058" s="30"/>
      <c r="BB5058" s="12"/>
      <c r="BF5058" s="12"/>
      <c r="BG5058" s="12"/>
      <c r="BH5058" s="12"/>
      <c r="BO5058" s="7"/>
      <c r="BP5058" s="7"/>
      <c r="BQ5058" s="7"/>
      <c r="BU5058" s="7"/>
      <c r="BV5058" s="7"/>
      <c r="BW5058" s="7"/>
      <c r="CD5058" s="7"/>
      <c r="CE5058" s="7"/>
      <c r="CF5058" s="7"/>
      <c r="CJ5058" s="7"/>
      <c r="CK5058" s="7"/>
      <c r="CL5058" s="7"/>
    </row>
    <row r="5059" spans="1:90">
      <c r="A5059" s="11"/>
      <c r="B5059" s="373"/>
      <c r="C5059" s="373"/>
      <c r="D5059" s="373"/>
      <c r="E5059" s="13"/>
      <c r="F5059" s="11"/>
      <c r="G5059" s="25"/>
      <c r="H5059" s="31"/>
      <c r="I5059" s="30"/>
      <c r="M5059" s="25"/>
      <c r="N5059" s="31"/>
      <c r="O5059" s="30"/>
      <c r="V5059" s="12"/>
      <c r="W5059" s="12"/>
      <c r="X5059" s="14"/>
      <c r="AB5059" s="25"/>
      <c r="AC5059" s="12"/>
      <c r="AD5059" s="12"/>
      <c r="AK5059" s="12"/>
      <c r="AL5059" s="30"/>
      <c r="AM5059" s="32"/>
      <c r="AQ5059" s="12"/>
      <c r="AR5059" s="12"/>
      <c r="AS5059" s="12"/>
      <c r="AZ5059" s="49"/>
      <c r="BA5059" s="30"/>
      <c r="BB5059" s="12"/>
      <c r="BF5059" s="12"/>
      <c r="BG5059" s="12"/>
      <c r="BH5059" s="12"/>
      <c r="BO5059" s="7"/>
      <c r="BP5059" s="7"/>
      <c r="BQ5059" s="7"/>
      <c r="BU5059" s="7"/>
      <c r="BV5059" s="7"/>
      <c r="BW5059" s="7"/>
      <c r="CD5059" s="7"/>
      <c r="CE5059" s="7"/>
      <c r="CF5059" s="7"/>
      <c r="CJ5059" s="7"/>
      <c r="CK5059" s="7"/>
      <c r="CL5059" s="7"/>
    </row>
    <row r="5060" spans="1:90">
      <c r="A5060" s="11"/>
      <c r="B5060" s="373"/>
      <c r="C5060" s="373"/>
      <c r="D5060" s="373"/>
      <c r="E5060" s="13"/>
      <c r="F5060" s="11"/>
      <c r="G5060" s="25"/>
      <c r="H5060" s="31"/>
      <c r="I5060" s="30"/>
      <c r="M5060" s="25"/>
      <c r="N5060" s="31"/>
      <c r="O5060" s="30"/>
      <c r="V5060" s="12"/>
      <c r="W5060" s="12"/>
      <c r="X5060" s="14"/>
      <c r="AB5060" s="25"/>
      <c r="AC5060" s="12"/>
      <c r="AD5060" s="12"/>
      <c r="AK5060" s="12"/>
      <c r="AL5060" s="30"/>
      <c r="AM5060" s="32"/>
      <c r="AQ5060" s="12"/>
      <c r="AR5060" s="12"/>
      <c r="AS5060" s="12"/>
      <c r="AZ5060" s="49"/>
      <c r="BA5060" s="30"/>
      <c r="BB5060" s="12"/>
      <c r="BF5060" s="12"/>
      <c r="BG5060" s="12"/>
      <c r="BH5060" s="12"/>
      <c r="BO5060" s="7"/>
      <c r="BP5060" s="7"/>
      <c r="BQ5060" s="7"/>
      <c r="BU5060" s="7"/>
      <c r="BV5060" s="7"/>
      <c r="BW5060" s="7"/>
      <c r="CD5060" s="7"/>
      <c r="CE5060" s="7"/>
      <c r="CF5060" s="7"/>
      <c r="CJ5060" s="7"/>
      <c r="CK5060" s="7"/>
      <c r="CL5060" s="7"/>
    </row>
    <row r="5061" spans="1:90">
      <c r="A5061" s="11"/>
      <c r="B5061" s="373"/>
      <c r="C5061" s="373"/>
      <c r="D5061" s="373"/>
      <c r="E5061" s="13"/>
      <c r="F5061" s="11"/>
      <c r="G5061" s="25"/>
      <c r="H5061" s="31"/>
      <c r="I5061" s="30"/>
      <c r="M5061" s="25"/>
      <c r="N5061" s="31"/>
      <c r="O5061" s="30"/>
      <c r="V5061" s="12"/>
      <c r="W5061" s="12"/>
      <c r="X5061" s="14"/>
      <c r="AB5061" s="25"/>
      <c r="AC5061" s="12"/>
      <c r="AD5061" s="12"/>
      <c r="AK5061" s="12"/>
      <c r="AL5061" s="30"/>
      <c r="AM5061" s="32"/>
      <c r="AQ5061" s="12"/>
      <c r="AR5061" s="12"/>
      <c r="AS5061" s="12"/>
      <c r="AZ5061" s="49"/>
      <c r="BA5061" s="30"/>
      <c r="BB5061" s="12"/>
      <c r="BF5061" s="12"/>
      <c r="BG5061" s="12"/>
      <c r="BH5061" s="12"/>
      <c r="BO5061" s="7"/>
      <c r="BP5061" s="7"/>
      <c r="BQ5061" s="7"/>
      <c r="BU5061" s="7"/>
      <c r="BV5061" s="7"/>
      <c r="BW5061" s="7"/>
      <c r="CD5061" s="7"/>
      <c r="CE5061" s="7"/>
      <c r="CF5061" s="7"/>
      <c r="CJ5061" s="7"/>
      <c r="CK5061" s="7"/>
      <c r="CL5061" s="7"/>
    </row>
    <row r="5062" spans="1:90">
      <c r="A5062" s="11"/>
      <c r="B5062" s="373"/>
      <c r="C5062" s="373"/>
      <c r="D5062" s="373"/>
      <c r="E5062" s="13"/>
      <c r="F5062" s="11"/>
      <c r="G5062" s="25"/>
      <c r="H5062" s="31"/>
      <c r="I5062" s="30"/>
      <c r="M5062" s="25"/>
      <c r="N5062" s="31"/>
      <c r="O5062" s="30"/>
      <c r="V5062" s="12"/>
      <c r="W5062" s="12"/>
      <c r="X5062" s="14"/>
      <c r="AB5062" s="25"/>
      <c r="AC5062" s="12"/>
      <c r="AD5062" s="12"/>
      <c r="AK5062" s="12"/>
      <c r="AL5062" s="30"/>
      <c r="AM5062" s="32"/>
      <c r="AQ5062" s="12"/>
      <c r="AR5062" s="12"/>
      <c r="AS5062" s="12"/>
      <c r="AZ5062" s="49"/>
      <c r="BA5062" s="30"/>
      <c r="BB5062" s="12"/>
      <c r="BF5062" s="12"/>
      <c r="BG5062" s="12"/>
      <c r="BH5062" s="12"/>
      <c r="BO5062" s="7"/>
      <c r="BP5062" s="7"/>
      <c r="BQ5062" s="7"/>
      <c r="BU5062" s="7"/>
      <c r="BV5062" s="7"/>
      <c r="BW5062" s="7"/>
      <c r="CD5062" s="7"/>
      <c r="CE5062" s="7"/>
      <c r="CF5062" s="7"/>
      <c r="CJ5062" s="7"/>
      <c r="CK5062" s="7"/>
      <c r="CL5062" s="7"/>
    </row>
    <row r="5063" spans="1:90">
      <c r="A5063" s="11"/>
      <c r="B5063" s="373"/>
      <c r="C5063" s="373"/>
      <c r="D5063" s="373"/>
      <c r="E5063" s="13"/>
      <c r="F5063" s="11"/>
      <c r="G5063" s="25"/>
      <c r="H5063" s="31"/>
      <c r="I5063" s="30"/>
      <c r="M5063" s="25"/>
      <c r="N5063" s="31"/>
      <c r="O5063" s="30"/>
      <c r="V5063" s="12"/>
      <c r="W5063" s="12"/>
      <c r="X5063" s="14"/>
      <c r="AB5063" s="25"/>
      <c r="AC5063" s="12"/>
      <c r="AD5063" s="12"/>
      <c r="AK5063" s="12"/>
      <c r="AL5063" s="30"/>
      <c r="AM5063" s="32"/>
      <c r="AQ5063" s="12"/>
      <c r="AR5063" s="12"/>
      <c r="AS5063" s="12"/>
      <c r="AZ5063" s="49"/>
      <c r="BA5063" s="30"/>
      <c r="BB5063" s="12"/>
      <c r="BF5063" s="12"/>
      <c r="BG5063" s="12"/>
      <c r="BH5063" s="12"/>
      <c r="BO5063" s="7"/>
      <c r="BP5063" s="7"/>
      <c r="BQ5063" s="7"/>
      <c r="BU5063" s="7"/>
      <c r="BV5063" s="7"/>
      <c r="BW5063" s="7"/>
      <c r="CD5063" s="7"/>
      <c r="CE5063" s="7"/>
      <c r="CF5063" s="7"/>
      <c r="CJ5063" s="7"/>
      <c r="CK5063" s="7"/>
      <c r="CL5063" s="7"/>
    </row>
    <row r="5064" spans="1:90">
      <c r="A5064" s="11"/>
      <c r="B5064" s="373"/>
      <c r="C5064" s="373"/>
      <c r="D5064" s="373"/>
      <c r="E5064" s="13"/>
      <c r="F5064" s="11"/>
      <c r="G5064" s="25"/>
      <c r="H5064" s="31"/>
      <c r="I5064" s="30"/>
      <c r="M5064" s="25"/>
      <c r="N5064" s="31"/>
      <c r="O5064" s="30"/>
      <c r="V5064" s="12"/>
      <c r="W5064" s="12"/>
      <c r="X5064" s="14"/>
      <c r="AB5064" s="25"/>
      <c r="AC5064" s="12"/>
      <c r="AD5064" s="12"/>
      <c r="AK5064" s="12"/>
      <c r="AL5064" s="30"/>
      <c r="AM5064" s="32"/>
      <c r="AQ5064" s="12"/>
      <c r="AR5064" s="12"/>
      <c r="AS5064" s="12"/>
      <c r="AZ5064" s="49"/>
      <c r="BA5064" s="30"/>
      <c r="BB5064" s="12"/>
      <c r="BF5064" s="12"/>
      <c r="BG5064" s="12"/>
      <c r="BH5064" s="12"/>
      <c r="BO5064" s="7"/>
      <c r="BP5064" s="7"/>
      <c r="BQ5064" s="7"/>
      <c r="BU5064" s="7"/>
      <c r="BV5064" s="7"/>
      <c r="BW5064" s="7"/>
      <c r="CD5064" s="7"/>
      <c r="CE5064" s="7"/>
      <c r="CF5064" s="7"/>
      <c r="CJ5064" s="7"/>
      <c r="CK5064" s="7"/>
      <c r="CL5064" s="7"/>
    </row>
    <row r="5065" spans="1:90">
      <c r="A5065" s="11"/>
      <c r="B5065" s="373"/>
      <c r="C5065" s="373"/>
      <c r="D5065" s="373"/>
      <c r="E5065" s="13"/>
      <c r="F5065" s="11"/>
      <c r="G5065" s="25"/>
      <c r="H5065" s="31"/>
      <c r="I5065" s="30"/>
      <c r="M5065" s="25"/>
      <c r="N5065" s="31"/>
      <c r="O5065" s="30"/>
      <c r="V5065" s="12"/>
      <c r="W5065" s="12"/>
      <c r="X5065" s="14"/>
      <c r="AB5065" s="25"/>
      <c r="AC5065" s="12"/>
      <c r="AD5065" s="12"/>
      <c r="AK5065" s="12"/>
      <c r="AL5065" s="30"/>
      <c r="AM5065" s="32"/>
      <c r="AQ5065" s="12"/>
      <c r="AR5065" s="12"/>
      <c r="AS5065" s="12"/>
      <c r="AZ5065" s="49"/>
      <c r="BA5065" s="30"/>
      <c r="BB5065" s="12"/>
      <c r="BF5065" s="12"/>
      <c r="BG5065" s="12"/>
      <c r="BH5065" s="12"/>
      <c r="BO5065" s="7"/>
      <c r="BP5065" s="7"/>
      <c r="BQ5065" s="7"/>
      <c r="BU5065" s="7"/>
      <c r="BV5065" s="7"/>
      <c r="BW5065" s="7"/>
      <c r="CD5065" s="7"/>
      <c r="CE5065" s="7"/>
      <c r="CF5065" s="7"/>
      <c r="CJ5065" s="7"/>
      <c r="CK5065" s="7"/>
      <c r="CL5065" s="7"/>
    </row>
    <row r="5066" spans="1:90">
      <c r="A5066" s="11"/>
      <c r="B5066" s="373"/>
      <c r="C5066" s="373"/>
      <c r="D5066" s="373"/>
      <c r="E5066" s="13"/>
      <c r="F5066" s="11"/>
      <c r="G5066" s="25"/>
      <c r="H5066" s="31"/>
      <c r="I5066" s="30"/>
      <c r="M5066" s="25"/>
      <c r="N5066" s="31"/>
      <c r="O5066" s="30"/>
      <c r="V5066" s="12"/>
      <c r="W5066" s="12"/>
      <c r="X5066" s="14"/>
      <c r="AB5066" s="25"/>
      <c r="AC5066" s="12"/>
      <c r="AD5066" s="12"/>
      <c r="AK5066" s="12"/>
      <c r="AL5066" s="30"/>
      <c r="AM5066" s="32"/>
      <c r="AQ5066" s="12"/>
      <c r="AR5066" s="12"/>
      <c r="AS5066" s="12"/>
      <c r="AZ5066" s="49"/>
      <c r="BA5066" s="30"/>
      <c r="BB5066" s="12"/>
      <c r="BF5066" s="12"/>
      <c r="BG5066" s="12"/>
      <c r="BH5066" s="12"/>
      <c r="BO5066" s="7"/>
      <c r="BP5066" s="7"/>
      <c r="BQ5066" s="7"/>
      <c r="BU5066" s="7"/>
      <c r="BV5066" s="7"/>
      <c r="BW5066" s="7"/>
      <c r="CD5066" s="7"/>
      <c r="CE5066" s="7"/>
      <c r="CF5066" s="7"/>
      <c r="CJ5066" s="7"/>
      <c r="CK5066" s="7"/>
      <c r="CL5066" s="7"/>
    </row>
    <row r="5067" spans="1:90">
      <c r="A5067" s="11"/>
      <c r="B5067" s="373"/>
      <c r="C5067" s="373"/>
      <c r="D5067" s="373"/>
      <c r="E5067" s="13"/>
      <c r="F5067" s="11"/>
      <c r="G5067" s="25"/>
      <c r="H5067" s="31"/>
      <c r="I5067" s="30"/>
      <c r="M5067" s="25"/>
      <c r="N5067" s="31"/>
      <c r="O5067" s="30"/>
      <c r="V5067" s="12"/>
      <c r="W5067" s="12"/>
      <c r="X5067" s="14"/>
      <c r="AB5067" s="25"/>
      <c r="AC5067" s="12"/>
      <c r="AD5067" s="12"/>
      <c r="AK5067" s="12"/>
      <c r="AL5067" s="30"/>
      <c r="AM5067" s="32"/>
      <c r="AQ5067" s="12"/>
      <c r="AR5067" s="12"/>
      <c r="AS5067" s="12"/>
      <c r="AZ5067" s="49"/>
      <c r="BA5067" s="30"/>
      <c r="BB5067" s="12"/>
      <c r="BF5067" s="12"/>
      <c r="BG5067" s="12"/>
      <c r="BH5067" s="12"/>
      <c r="BO5067" s="7"/>
      <c r="BP5067" s="7"/>
      <c r="BQ5067" s="7"/>
      <c r="BU5067" s="7"/>
      <c r="BV5067" s="7"/>
      <c r="BW5067" s="7"/>
      <c r="CD5067" s="7"/>
      <c r="CE5067" s="7"/>
      <c r="CF5067" s="7"/>
      <c r="CJ5067" s="7"/>
      <c r="CK5067" s="7"/>
      <c r="CL5067" s="7"/>
    </row>
    <row r="5068" spans="1:90">
      <c r="A5068" s="11"/>
      <c r="B5068" s="373"/>
      <c r="C5068" s="373"/>
      <c r="D5068" s="373"/>
      <c r="E5068" s="13"/>
      <c r="F5068" s="11"/>
      <c r="G5068" s="25"/>
      <c r="H5068" s="31"/>
      <c r="I5068" s="30"/>
      <c r="M5068" s="25"/>
      <c r="N5068" s="31"/>
      <c r="O5068" s="30"/>
      <c r="V5068" s="12"/>
      <c r="W5068" s="12"/>
      <c r="X5068" s="14"/>
      <c r="AB5068" s="25"/>
      <c r="AC5068" s="12"/>
      <c r="AD5068" s="12"/>
      <c r="AK5068" s="12"/>
      <c r="AL5068" s="30"/>
      <c r="AM5068" s="32"/>
      <c r="AQ5068" s="12"/>
      <c r="AR5068" s="12"/>
      <c r="AS5068" s="12"/>
      <c r="AZ5068" s="49"/>
      <c r="BA5068" s="30"/>
      <c r="BB5068" s="12"/>
      <c r="BF5068" s="12"/>
      <c r="BG5068" s="12"/>
      <c r="BH5068" s="12"/>
      <c r="BO5068" s="7"/>
      <c r="BP5068" s="7"/>
      <c r="BQ5068" s="7"/>
      <c r="BU5068" s="7"/>
      <c r="BV5068" s="7"/>
      <c r="BW5068" s="7"/>
      <c r="CD5068" s="7"/>
      <c r="CE5068" s="7"/>
      <c r="CF5068" s="7"/>
      <c r="CJ5068" s="7"/>
      <c r="CK5068" s="7"/>
      <c r="CL5068" s="7"/>
    </row>
    <row r="5069" spans="1:90">
      <c r="A5069" s="11"/>
      <c r="B5069" s="373"/>
      <c r="C5069" s="373"/>
      <c r="D5069" s="373"/>
      <c r="E5069" s="13"/>
      <c r="F5069" s="11"/>
      <c r="G5069" s="25"/>
      <c r="H5069" s="31"/>
      <c r="I5069" s="30"/>
      <c r="M5069" s="25"/>
      <c r="N5069" s="31"/>
      <c r="O5069" s="30"/>
      <c r="V5069" s="12"/>
      <c r="W5069" s="12"/>
      <c r="X5069" s="14"/>
      <c r="AB5069" s="25"/>
      <c r="AC5069" s="12"/>
      <c r="AD5069" s="12"/>
      <c r="AK5069" s="12"/>
      <c r="AL5069" s="30"/>
      <c r="AM5069" s="32"/>
      <c r="AQ5069" s="12"/>
      <c r="AR5069" s="12"/>
      <c r="AS5069" s="12"/>
      <c r="AZ5069" s="49"/>
      <c r="BA5069" s="30"/>
      <c r="BB5069" s="12"/>
      <c r="BF5069" s="12"/>
      <c r="BG5069" s="12"/>
      <c r="BH5069" s="12"/>
      <c r="BO5069" s="7"/>
      <c r="BP5069" s="7"/>
      <c r="BQ5069" s="7"/>
      <c r="BU5069" s="7"/>
      <c r="BV5069" s="7"/>
      <c r="BW5069" s="7"/>
      <c r="CD5069" s="7"/>
      <c r="CE5069" s="7"/>
      <c r="CF5069" s="7"/>
      <c r="CJ5069" s="7"/>
      <c r="CK5069" s="7"/>
      <c r="CL5069" s="7"/>
    </row>
    <row r="5070" spans="1:90">
      <c r="A5070" s="11"/>
      <c r="B5070" s="373"/>
      <c r="C5070" s="373"/>
      <c r="D5070" s="373"/>
      <c r="E5070" s="13"/>
      <c r="F5070" s="11"/>
      <c r="G5070" s="25"/>
      <c r="H5070" s="31"/>
      <c r="I5070" s="30"/>
      <c r="M5070" s="25"/>
      <c r="N5070" s="31"/>
      <c r="O5070" s="30"/>
      <c r="V5070" s="12"/>
      <c r="W5070" s="12"/>
      <c r="X5070" s="14"/>
      <c r="AB5070" s="25"/>
      <c r="AC5070" s="12"/>
      <c r="AD5070" s="12"/>
      <c r="AK5070" s="12"/>
      <c r="AL5070" s="30"/>
      <c r="AM5070" s="32"/>
      <c r="AQ5070" s="12"/>
      <c r="AR5070" s="12"/>
      <c r="AS5070" s="12"/>
      <c r="AZ5070" s="49"/>
      <c r="BA5070" s="30"/>
      <c r="BB5070" s="12"/>
      <c r="BF5070" s="12"/>
      <c r="BG5070" s="12"/>
      <c r="BH5070" s="12"/>
      <c r="BO5070" s="7"/>
      <c r="BP5070" s="7"/>
      <c r="BQ5070" s="7"/>
      <c r="BU5070" s="7"/>
      <c r="BV5070" s="7"/>
      <c r="BW5070" s="7"/>
      <c r="CD5070" s="7"/>
      <c r="CE5070" s="7"/>
      <c r="CF5070" s="7"/>
      <c r="CJ5070" s="7"/>
      <c r="CK5070" s="7"/>
      <c r="CL5070" s="7"/>
    </row>
    <row r="5071" spans="1:90">
      <c r="A5071" s="11"/>
      <c r="B5071" s="373"/>
      <c r="C5071" s="373"/>
      <c r="D5071" s="373"/>
      <c r="E5071" s="13"/>
      <c r="F5071" s="11"/>
      <c r="G5071" s="25"/>
      <c r="H5071" s="31"/>
      <c r="I5071" s="30"/>
      <c r="M5071" s="25"/>
      <c r="N5071" s="31"/>
      <c r="O5071" s="30"/>
      <c r="V5071" s="12"/>
      <c r="W5071" s="12"/>
      <c r="X5071" s="14"/>
      <c r="AB5071" s="25"/>
      <c r="AC5071" s="12"/>
      <c r="AD5071" s="12"/>
      <c r="AK5071" s="12"/>
      <c r="AL5071" s="30"/>
      <c r="AM5071" s="32"/>
      <c r="AQ5071" s="12"/>
      <c r="AR5071" s="12"/>
      <c r="AS5071" s="12"/>
      <c r="AZ5071" s="49"/>
      <c r="BA5071" s="30"/>
      <c r="BB5071" s="12"/>
      <c r="BF5071" s="12"/>
      <c r="BG5071" s="12"/>
      <c r="BH5071" s="12"/>
      <c r="BO5071" s="7"/>
      <c r="BP5071" s="7"/>
      <c r="BQ5071" s="7"/>
      <c r="BU5071" s="7"/>
      <c r="BV5071" s="7"/>
      <c r="BW5071" s="7"/>
      <c r="CD5071" s="7"/>
      <c r="CE5071" s="7"/>
      <c r="CF5071" s="7"/>
      <c r="CJ5071" s="7"/>
      <c r="CK5071" s="7"/>
      <c r="CL5071" s="7"/>
    </row>
    <row r="5072" spans="1:90">
      <c r="A5072" s="11"/>
      <c r="B5072" s="373"/>
      <c r="C5072" s="373"/>
      <c r="D5072" s="373"/>
      <c r="E5072" s="13"/>
      <c r="F5072" s="11"/>
      <c r="G5072" s="25"/>
      <c r="H5072" s="31"/>
      <c r="I5072" s="30"/>
      <c r="M5072" s="25"/>
      <c r="N5072" s="31"/>
      <c r="O5072" s="30"/>
      <c r="V5072" s="12"/>
      <c r="W5072" s="12"/>
      <c r="X5072" s="14"/>
      <c r="AB5072" s="25"/>
      <c r="AC5072" s="12"/>
      <c r="AD5072" s="12"/>
      <c r="AK5072" s="12"/>
      <c r="AL5072" s="30"/>
      <c r="AM5072" s="32"/>
      <c r="AQ5072" s="12"/>
      <c r="AR5072" s="12"/>
      <c r="AS5072" s="12"/>
      <c r="AZ5072" s="49"/>
      <c r="BA5072" s="30"/>
      <c r="BB5072" s="12"/>
      <c r="BF5072" s="12"/>
      <c r="BG5072" s="12"/>
      <c r="BH5072" s="12"/>
      <c r="BO5072" s="7"/>
      <c r="BP5072" s="7"/>
      <c r="BQ5072" s="7"/>
      <c r="BU5072" s="7"/>
      <c r="BV5072" s="7"/>
      <c r="BW5072" s="7"/>
      <c r="CD5072" s="7"/>
      <c r="CE5072" s="7"/>
      <c r="CF5072" s="7"/>
      <c r="CJ5072" s="7"/>
      <c r="CK5072" s="7"/>
      <c r="CL5072" s="7"/>
    </row>
    <row r="5073" spans="1:90">
      <c r="A5073" s="11"/>
      <c r="B5073" s="373"/>
      <c r="C5073" s="373"/>
      <c r="D5073" s="373"/>
      <c r="E5073" s="13"/>
      <c r="F5073" s="11"/>
      <c r="G5073" s="25"/>
      <c r="H5073" s="31"/>
      <c r="I5073" s="30"/>
      <c r="M5073" s="25"/>
      <c r="N5073" s="31"/>
      <c r="O5073" s="30"/>
      <c r="V5073" s="12"/>
      <c r="W5073" s="12"/>
      <c r="X5073" s="14"/>
      <c r="AB5073" s="25"/>
      <c r="AC5073" s="12"/>
      <c r="AD5073" s="12"/>
      <c r="AK5073" s="12"/>
      <c r="AL5073" s="30"/>
      <c r="AM5073" s="32"/>
      <c r="AQ5073" s="12"/>
      <c r="AR5073" s="12"/>
      <c r="AS5073" s="12"/>
      <c r="AZ5073" s="49"/>
      <c r="BA5073" s="30"/>
      <c r="BB5073" s="12"/>
      <c r="BF5073" s="12"/>
      <c r="BG5073" s="12"/>
      <c r="BH5073" s="12"/>
      <c r="BO5073" s="7"/>
      <c r="BP5073" s="7"/>
      <c r="BQ5073" s="7"/>
      <c r="BU5073" s="7"/>
      <c r="BV5073" s="7"/>
      <c r="BW5073" s="7"/>
      <c r="CD5073" s="7"/>
      <c r="CE5073" s="7"/>
      <c r="CF5073" s="7"/>
      <c r="CJ5073" s="7"/>
      <c r="CK5073" s="7"/>
      <c r="CL5073" s="7"/>
    </row>
    <row r="5074" spans="1:90">
      <c r="A5074" s="11"/>
      <c r="B5074" s="373"/>
      <c r="C5074" s="373"/>
      <c r="D5074" s="373"/>
      <c r="E5074" s="13"/>
      <c r="F5074" s="11"/>
      <c r="G5074" s="25"/>
      <c r="H5074" s="31"/>
      <c r="I5074" s="30"/>
      <c r="M5074" s="25"/>
      <c r="N5074" s="31"/>
      <c r="O5074" s="30"/>
      <c r="V5074" s="12"/>
      <c r="W5074" s="12"/>
      <c r="X5074" s="14"/>
      <c r="AB5074" s="25"/>
      <c r="AC5074" s="12"/>
      <c r="AD5074" s="12"/>
      <c r="AK5074" s="12"/>
      <c r="AL5074" s="30"/>
      <c r="AM5074" s="32"/>
      <c r="AQ5074" s="12"/>
      <c r="AR5074" s="12"/>
      <c r="AS5074" s="12"/>
      <c r="AZ5074" s="49"/>
      <c r="BA5074" s="30"/>
      <c r="BB5074" s="12"/>
      <c r="BF5074" s="12"/>
      <c r="BG5074" s="12"/>
      <c r="BH5074" s="12"/>
      <c r="BO5074" s="7"/>
      <c r="BP5074" s="7"/>
      <c r="BQ5074" s="7"/>
      <c r="BU5074" s="7"/>
      <c r="BV5074" s="7"/>
      <c r="BW5074" s="7"/>
      <c r="CD5074" s="7"/>
      <c r="CE5074" s="7"/>
      <c r="CF5074" s="7"/>
      <c r="CJ5074" s="7"/>
      <c r="CK5074" s="7"/>
      <c r="CL5074" s="7"/>
    </row>
    <row r="5075" spans="1:90">
      <c r="A5075" s="11"/>
      <c r="B5075" s="373"/>
      <c r="C5075" s="373"/>
      <c r="D5075" s="373"/>
      <c r="E5075" s="13"/>
      <c r="F5075" s="11"/>
      <c r="G5075" s="25"/>
      <c r="H5075" s="31"/>
      <c r="I5075" s="30"/>
      <c r="M5075" s="25"/>
      <c r="N5075" s="31"/>
      <c r="O5075" s="30"/>
      <c r="V5075" s="12"/>
      <c r="W5075" s="12"/>
      <c r="X5075" s="14"/>
      <c r="AB5075" s="25"/>
      <c r="AC5075" s="12"/>
      <c r="AD5075" s="12"/>
      <c r="AK5075" s="12"/>
      <c r="AL5075" s="30"/>
      <c r="AM5075" s="32"/>
      <c r="AQ5075" s="12"/>
      <c r="AR5075" s="12"/>
      <c r="AS5075" s="12"/>
      <c r="AZ5075" s="49"/>
      <c r="BA5075" s="30"/>
      <c r="BB5075" s="12"/>
      <c r="BF5075" s="12"/>
      <c r="BG5075" s="12"/>
      <c r="BH5075" s="12"/>
      <c r="BO5075" s="7"/>
      <c r="BP5075" s="7"/>
      <c r="BQ5075" s="7"/>
      <c r="BU5075" s="7"/>
      <c r="BV5075" s="7"/>
      <c r="BW5075" s="7"/>
      <c r="CD5075" s="7"/>
      <c r="CE5075" s="7"/>
      <c r="CF5075" s="7"/>
      <c r="CJ5075" s="7"/>
      <c r="CK5075" s="7"/>
      <c r="CL5075" s="7"/>
    </row>
    <row r="5076" spans="1:90">
      <c r="A5076" s="11"/>
      <c r="B5076" s="373"/>
      <c r="C5076" s="373"/>
      <c r="D5076" s="373"/>
      <c r="E5076" s="13"/>
      <c r="F5076" s="11"/>
      <c r="G5076" s="25"/>
      <c r="H5076" s="31"/>
      <c r="I5076" s="30"/>
      <c r="M5076" s="25"/>
      <c r="N5076" s="31"/>
      <c r="O5076" s="30"/>
      <c r="V5076" s="12"/>
      <c r="W5076" s="12"/>
      <c r="X5076" s="14"/>
      <c r="AB5076" s="25"/>
      <c r="AC5076" s="12"/>
      <c r="AD5076" s="12"/>
      <c r="AK5076" s="12"/>
      <c r="AL5076" s="30"/>
      <c r="AM5076" s="32"/>
      <c r="AQ5076" s="12"/>
      <c r="AR5076" s="12"/>
      <c r="AS5076" s="12"/>
      <c r="AZ5076" s="49"/>
      <c r="BA5076" s="30"/>
      <c r="BB5076" s="12"/>
      <c r="BF5076" s="12"/>
      <c r="BG5076" s="12"/>
      <c r="BH5076" s="12"/>
      <c r="BO5076" s="7"/>
      <c r="BP5076" s="7"/>
      <c r="BQ5076" s="7"/>
      <c r="BU5076" s="7"/>
      <c r="BV5076" s="7"/>
      <c r="BW5076" s="7"/>
      <c r="CD5076" s="7"/>
      <c r="CE5076" s="7"/>
      <c r="CF5076" s="7"/>
      <c r="CJ5076" s="7"/>
      <c r="CK5076" s="7"/>
      <c r="CL5076" s="7"/>
    </row>
    <row r="5077" spans="1:90">
      <c r="A5077" s="11"/>
      <c r="B5077" s="373"/>
      <c r="C5077" s="373"/>
      <c r="D5077" s="373"/>
      <c r="E5077" s="13"/>
      <c r="F5077" s="11"/>
      <c r="G5077" s="25"/>
      <c r="H5077" s="31"/>
      <c r="I5077" s="30"/>
      <c r="M5077" s="25"/>
      <c r="N5077" s="31"/>
      <c r="O5077" s="30"/>
      <c r="V5077" s="12"/>
      <c r="W5077" s="12"/>
      <c r="X5077" s="14"/>
      <c r="AB5077" s="25"/>
      <c r="AC5077" s="12"/>
      <c r="AD5077" s="12"/>
      <c r="AK5077" s="12"/>
      <c r="AL5077" s="30"/>
      <c r="AM5077" s="32"/>
      <c r="AQ5077" s="12"/>
      <c r="AR5077" s="12"/>
      <c r="AS5077" s="12"/>
      <c r="AZ5077" s="49"/>
      <c r="BA5077" s="30"/>
      <c r="BB5077" s="12"/>
      <c r="BF5077" s="12"/>
      <c r="BG5077" s="12"/>
      <c r="BH5077" s="12"/>
      <c r="BO5077" s="7"/>
      <c r="BP5077" s="7"/>
      <c r="BQ5077" s="7"/>
      <c r="BU5077" s="7"/>
      <c r="BV5077" s="7"/>
      <c r="BW5077" s="7"/>
      <c r="CD5077" s="7"/>
      <c r="CE5077" s="7"/>
      <c r="CF5077" s="7"/>
      <c r="CJ5077" s="7"/>
      <c r="CK5077" s="7"/>
      <c r="CL5077" s="7"/>
    </row>
    <row r="5078" spans="1:90">
      <c r="A5078" s="11"/>
      <c r="B5078" s="373"/>
      <c r="C5078" s="373"/>
      <c r="D5078" s="373"/>
      <c r="E5078" s="13"/>
      <c r="F5078" s="11"/>
      <c r="G5078" s="25"/>
      <c r="H5078" s="31"/>
      <c r="I5078" s="30"/>
      <c r="M5078" s="25"/>
      <c r="N5078" s="31"/>
      <c r="O5078" s="30"/>
      <c r="V5078" s="12"/>
      <c r="W5078" s="12"/>
      <c r="X5078" s="14"/>
      <c r="AB5078" s="25"/>
      <c r="AC5078" s="12"/>
      <c r="AD5078" s="12"/>
      <c r="AK5078" s="12"/>
      <c r="AL5078" s="30"/>
      <c r="AM5078" s="32"/>
      <c r="AQ5078" s="12"/>
      <c r="AR5078" s="12"/>
      <c r="AS5078" s="12"/>
      <c r="AZ5078" s="49"/>
      <c r="BA5078" s="30"/>
      <c r="BB5078" s="12"/>
      <c r="BF5078" s="12"/>
      <c r="BG5078" s="12"/>
      <c r="BH5078" s="12"/>
      <c r="BO5078" s="7"/>
      <c r="BP5078" s="7"/>
      <c r="BQ5078" s="7"/>
      <c r="BU5078" s="7"/>
      <c r="BV5078" s="7"/>
      <c r="BW5078" s="7"/>
      <c r="CD5078" s="7"/>
      <c r="CE5078" s="7"/>
      <c r="CF5078" s="7"/>
      <c r="CJ5078" s="7"/>
      <c r="CK5078" s="7"/>
      <c r="CL5078" s="7"/>
    </row>
    <row r="5079" spans="1:90">
      <c r="A5079" s="11"/>
      <c r="B5079" s="373"/>
      <c r="C5079" s="373"/>
      <c r="D5079" s="373"/>
      <c r="E5079" s="13"/>
      <c r="F5079" s="11"/>
      <c r="G5079" s="25"/>
      <c r="H5079" s="31"/>
      <c r="I5079" s="30"/>
      <c r="M5079" s="25"/>
      <c r="N5079" s="31"/>
      <c r="O5079" s="30"/>
      <c r="V5079" s="12"/>
      <c r="W5079" s="12"/>
      <c r="X5079" s="14"/>
      <c r="AB5079" s="25"/>
      <c r="AC5079" s="12"/>
      <c r="AD5079" s="12"/>
      <c r="AK5079" s="12"/>
      <c r="AL5079" s="30"/>
      <c r="AM5079" s="32"/>
      <c r="AQ5079" s="12"/>
      <c r="AR5079" s="12"/>
      <c r="AS5079" s="12"/>
      <c r="AZ5079" s="49"/>
      <c r="BA5079" s="30"/>
      <c r="BB5079" s="12"/>
      <c r="BF5079" s="12"/>
      <c r="BG5079" s="12"/>
      <c r="BH5079" s="12"/>
      <c r="BO5079" s="7"/>
      <c r="BP5079" s="7"/>
      <c r="BQ5079" s="7"/>
      <c r="BU5079" s="7"/>
      <c r="BV5079" s="7"/>
      <c r="BW5079" s="7"/>
      <c r="CD5079" s="7"/>
      <c r="CE5079" s="7"/>
      <c r="CF5079" s="7"/>
      <c r="CJ5079" s="7"/>
      <c r="CK5079" s="7"/>
      <c r="CL5079" s="7"/>
    </row>
    <row r="5080" spans="1:90">
      <c r="A5080" s="11"/>
      <c r="B5080" s="373"/>
      <c r="C5080" s="373"/>
      <c r="D5080" s="373"/>
      <c r="E5080" s="13"/>
      <c r="F5080" s="11"/>
      <c r="G5080" s="25"/>
      <c r="H5080" s="31"/>
      <c r="I5080" s="30"/>
      <c r="M5080" s="25"/>
      <c r="N5080" s="31"/>
      <c r="O5080" s="30"/>
      <c r="V5080" s="12"/>
      <c r="W5080" s="12"/>
      <c r="X5080" s="14"/>
      <c r="AB5080" s="25"/>
      <c r="AC5080" s="12"/>
      <c r="AD5080" s="12"/>
      <c r="AK5080" s="12"/>
      <c r="AL5080" s="30"/>
      <c r="AM5080" s="32"/>
      <c r="AQ5080" s="12"/>
      <c r="AR5080" s="12"/>
      <c r="AS5080" s="12"/>
      <c r="AZ5080" s="49"/>
      <c r="BA5080" s="30"/>
      <c r="BB5080" s="12"/>
      <c r="BF5080" s="12"/>
      <c r="BG5080" s="12"/>
      <c r="BH5080" s="12"/>
      <c r="BO5080" s="7"/>
      <c r="BP5080" s="7"/>
      <c r="BQ5080" s="7"/>
      <c r="BU5080" s="7"/>
      <c r="BV5080" s="7"/>
      <c r="BW5080" s="7"/>
      <c r="CD5080" s="7"/>
      <c r="CE5080" s="7"/>
      <c r="CF5080" s="7"/>
      <c r="CJ5080" s="7"/>
      <c r="CK5080" s="7"/>
      <c r="CL5080" s="7"/>
    </row>
    <row r="5081" spans="1:90">
      <c r="A5081" s="11"/>
      <c r="B5081" s="373"/>
      <c r="C5081" s="373"/>
      <c r="D5081" s="373"/>
      <c r="E5081" s="13"/>
      <c r="F5081" s="11"/>
      <c r="G5081" s="25"/>
      <c r="H5081" s="31"/>
      <c r="I5081" s="30"/>
      <c r="M5081" s="25"/>
      <c r="N5081" s="31"/>
      <c r="O5081" s="30"/>
      <c r="V5081" s="12"/>
      <c r="W5081" s="12"/>
      <c r="X5081" s="14"/>
      <c r="AB5081" s="25"/>
      <c r="AC5081" s="12"/>
      <c r="AD5081" s="12"/>
      <c r="AK5081" s="12"/>
      <c r="AL5081" s="30"/>
      <c r="AM5081" s="32"/>
      <c r="AQ5081" s="12"/>
      <c r="AR5081" s="12"/>
      <c r="AS5081" s="12"/>
      <c r="AZ5081" s="49"/>
      <c r="BA5081" s="30"/>
      <c r="BB5081" s="12"/>
      <c r="BF5081" s="12"/>
      <c r="BG5081" s="12"/>
      <c r="BH5081" s="12"/>
      <c r="BO5081" s="7"/>
      <c r="BP5081" s="7"/>
      <c r="BQ5081" s="7"/>
      <c r="BU5081" s="7"/>
      <c r="BV5081" s="7"/>
      <c r="BW5081" s="7"/>
      <c r="CD5081" s="7"/>
      <c r="CE5081" s="7"/>
      <c r="CF5081" s="7"/>
      <c r="CJ5081" s="7"/>
      <c r="CK5081" s="7"/>
      <c r="CL5081" s="7"/>
    </row>
    <row r="5082" spans="1:90">
      <c r="A5082" s="11"/>
      <c r="B5082" s="373"/>
      <c r="C5082" s="373"/>
      <c r="D5082" s="373"/>
      <c r="E5082" s="13"/>
      <c r="F5082" s="11"/>
      <c r="G5082" s="25"/>
      <c r="H5082" s="31"/>
      <c r="I5082" s="30"/>
      <c r="M5082" s="25"/>
      <c r="N5082" s="31"/>
      <c r="O5082" s="30"/>
      <c r="V5082" s="12"/>
      <c r="W5082" s="12"/>
      <c r="X5082" s="14"/>
      <c r="AB5082" s="25"/>
      <c r="AC5082" s="12"/>
      <c r="AD5082" s="12"/>
      <c r="AK5082" s="12"/>
      <c r="AL5082" s="30"/>
      <c r="AM5082" s="32"/>
      <c r="AQ5082" s="12"/>
      <c r="AR5082" s="12"/>
      <c r="AS5082" s="12"/>
      <c r="AZ5082" s="49"/>
      <c r="BA5082" s="30"/>
      <c r="BB5082" s="12"/>
      <c r="BF5082" s="12"/>
      <c r="BG5082" s="12"/>
      <c r="BH5082" s="12"/>
      <c r="BO5082" s="7"/>
      <c r="BP5082" s="7"/>
      <c r="BQ5082" s="7"/>
      <c r="BU5082" s="7"/>
      <c r="BV5082" s="7"/>
      <c r="BW5082" s="7"/>
      <c r="CD5082" s="7"/>
      <c r="CE5082" s="7"/>
      <c r="CF5082" s="7"/>
      <c r="CJ5082" s="7"/>
      <c r="CK5082" s="7"/>
      <c r="CL5082" s="7"/>
    </row>
    <row r="5083" spans="1:90">
      <c r="A5083" s="11"/>
      <c r="B5083" s="373"/>
      <c r="C5083" s="373"/>
      <c r="D5083" s="373"/>
      <c r="E5083" s="13"/>
      <c r="F5083" s="11"/>
      <c r="G5083" s="25"/>
      <c r="H5083" s="31"/>
      <c r="I5083" s="30"/>
      <c r="M5083" s="25"/>
      <c r="N5083" s="31"/>
      <c r="O5083" s="30"/>
      <c r="V5083" s="12"/>
      <c r="W5083" s="12"/>
      <c r="X5083" s="14"/>
      <c r="AB5083" s="25"/>
      <c r="AC5083" s="12"/>
      <c r="AD5083" s="12"/>
      <c r="AK5083" s="12"/>
      <c r="AL5083" s="30"/>
      <c r="AM5083" s="32"/>
      <c r="AQ5083" s="12"/>
      <c r="AR5083" s="12"/>
      <c r="AS5083" s="12"/>
      <c r="AZ5083" s="49"/>
      <c r="BA5083" s="30"/>
      <c r="BB5083" s="12"/>
      <c r="BF5083" s="12"/>
      <c r="BG5083" s="12"/>
      <c r="BH5083" s="12"/>
      <c r="BO5083" s="7"/>
      <c r="BP5083" s="7"/>
      <c r="BQ5083" s="7"/>
      <c r="BU5083" s="7"/>
      <c r="BV5083" s="7"/>
      <c r="BW5083" s="7"/>
      <c r="CD5083" s="7"/>
      <c r="CE5083" s="7"/>
      <c r="CF5083" s="7"/>
      <c r="CJ5083" s="7"/>
      <c r="CK5083" s="7"/>
      <c r="CL5083" s="7"/>
    </row>
    <row r="5084" spans="1:90">
      <c r="A5084" s="11"/>
      <c r="B5084" s="373"/>
      <c r="C5084" s="373"/>
      <c r="D5084" s="373"/>
      <c r="E5084" s="13"/>
      <c r="F5084" s="11"/>
      <c r="G5084" s="25"/>
      <c r="H5084" s="31"/>
      <c r="I5084" s="30"/>
      <c r="M5084" s="25"/>
      <c r="N5084" s="31"/>
      <c r="O5084" s="30"/>
      <c r="V5084" s="12"/>
      <c r="W5084" s="12"/>
      <c r="X5084" s="14"/>
      <c r="AB5084" s="25"/>
      <c r="AC5084" s="12"/>
      <c r="AD5084" s="12"/>
      <c r="AK5084" s="12"/>
      <c r="AL5084" s="30"/>
      <c r="AM5084" s="32"/>
      <c r="AQ5084" s="12"/>
      <c r="AR5084" s="12"/>
      <c r="AS5084" s="12"/>
      <c r="AZ5084" s="49"/>
      <c r="BA5084" s="30"/>
      <c r="BB5084" s="12"/>
      <c r="BF5084" s="12"/>
      <c r="BG5084" s="12"/>
      <c r="BH5084" s="12"/>
      <c r="BO5084" s="7"/>
      <c r="BP5084" s="7"/>
      <c r="BQ5084" s="7"/>
      <c r="BU5084" s="7"/>
      <c r="BV5084" s="7"/>
      <c r="BW5084" s="7"/>
      <c r="CD5084" s="7"/>
      <c r="CE5084" s="7"/>
      <c r="CF5084" s="7"/>
      <c r="CJ5084" s="7"/>
      <c r="CK5084" s="7"/>
      <c r="CL5084" s="7"/>
    </row>
    <row r="5085" spans="1:90">
      <c r="A5085" s="11"/>
      <c r="B5085" s="373"/>
      <c r="C5085" s="373"/>
      <c r="D5085" s="373"/>
      <c r="E5085" s="13"/>
      <c r="F5085" s="11"/>
      <c r="G5085" s="25"/>
      <c r="H5085" s="31"/>
      <c r="I5085" s="30"/>
      <c r="M5085" s="25"/>
      <c r="N5085" s="31"/>
      <c r="O5085" s="30"/>
      <c r="V5085" s="12"/>
      <c r="W5085" s="12"/>
      <c r="X5085" s="14"/>
      <c r="AB5085" s="25"/>
      <c r="AC5085" s="12"/>
      <c r="AD5085" s="12"/>
      <c r="AK5085" s="12"/>
      <c r="AL5085" s="30"/>
      <c r="AM5085" s="32"/>
      <c r="AQ5085" s="12"/>
      <c r="AR5085" s="12"/>
      <c r="AS5085" s="12"/>
      <c r="AZ5085" s="49"/>
      <c r="BA5085" s="30"/>
      <c r="BB5085" s="12"/>
      <c r="BF5085" s="12"/>
      <c r="BG5085" s="12"/>
      <c r="BH5085" s="12"/>
      <c r="BO5085" s="7"/>
      <c r="BP5085" s="7"/>
      <c r="BQ5085" s="7"/>
      <c r="BU5085" s="7"/>
      <c r="BV5085" s="7"/>
      <c r="BW5085" s="7"/>
      <c r="CD5085" s="7"/>
      <c r="CE5085" s="7"/>
      <c r="CF5085" s="7"/>
      <c r="CJ5085" s="7"/>
      <c r="CK5085" s="7"/>
      <c r="CL5085" s="7"/>
    </row>
    <row r="5086" spans="1:90">
      <c r="A5086" s="11"/>
      <c r="B5086" s="373"/>
      <c r="C5086" s="373"/>
      <c r="D5086" s="373"/>
      <c r="E5086" s="13"/>
      <c r="F5086" s="11"/>
      <c r="G5086" s="25"/>
      <c r="H5086" s="31"/>
      <c r="I5086" s="30"/>
      <c r="M5086" s="25"/>
      <c r="N5086" s="31"/>
      <c r="O5086" s="30"/>
      <c r="V5086" s="12"/>
      <c r="W5086" s="12"/>
      <c r="X5086" s="14"/>
      <c r="AB5086" s="25"/>
      <c r="AC5086" s="12"/>
      <c r="AD5086" s="12"/>
      <c r="AK5086" s="12"/>
      <c r="AL5086" s="30"/>
      <c r="AM5086" s="32"/>
      <c r="AQ5086" s="12"/>
      <c r="AR5086" s="12"/>
      <c r="AS5086" s="12"/>
      <c r="AZ5086" s="49"/>
      <c r="BA5086" s="30"/>
      <c r="BB5086" s="12"/>
      <c r="BF5086" s="12"/>
      <c r="BG5086" s="12"/>
      <c r="BH5086" s="12"/>
      <c r="BO5086" s="7"/>
      <c r="BP5086" s="7"/>
      <c r="BQ5086" s="7"/>
      <c r="BU5086" s="7"/>
      <c r="BV5086" s="7"/>
      <c r="BW5086" s="7"/>
      <c r="CD5086" s="7"/>
      <c r="CE5086" s="7"/>
      <c r="CF5086" s="7"/>
      <c r="CJ5086" s="7"/>
      <c r="CK5086" s="7"/>
      <c r="CL5086" s="7"/>
    </row>
    <row r="5087" spans="1:90">
      <c r="A5087" s="11"/>
      <c r="B5087" s="373"/>
      <c r="C5087" s="373"/>
      <c r="D5087" s="373"/>
      <c r="E5087" s="13"/>
      <c r="F5087" s="11"/>
      <c r="G5087" s="25"/>
      <c r="H5087" s="31"/>
      <c r="I5087" s="30"/>
      <c r="M5087" s="25"/>
      <c r="N5087" s="31"/>
      <c r="O5087" s="30"/>
      <c r="V5087" s="12"/>
      <c r="W5087" s="12"/>
      <c r="X5087" s="14"/>
      <c r="AB5087" s="25"/>
      <c r="AC5087" s="12"/>
      <c r="AD5087" s="12"/>
      <c r="AK5087" s="12"/>
      <c r="AL5087" s="30"/>
      <c r="AM5087" s="32"/>
      <c r="AQ5087" s="12"/>
      <c r="AR5087" s="12"/>
      <c r="AS5087" s="12"/>
      <c r="AZ5087" s="49"/>
      <c r="BA5087" s="30"/>
      <c r="BB5087" s="12"/>
      <c r="BF5087" s="12"/>
      <c r="BG5087" s="12"/>
      <c r="BH5087" s="12"/>
      <c r="BO5087" s="7"/>
      <c r="BP5087" s="7"/>
      <c r="BQ5087" s="7"/>
      <c r="BU5087" s="7"/>
      <c r="BV5087" s="7"/>
      <c r="BW5087" s="7"/>
      <c r="CD5087" s="7"/>
      <c r="CE5087" s="7"/>
      <c r="CF5087" s="7"/>
      <c r="CJ5087" s="7"/>
      <c r="CK5087" s="7"/>
      <c r="CL5087" s="7"/>
    </row>
    <row r="5088" spans="1:90">
      <c r="A5088" s="11"/>
      <c r="B5088" s="373"/>
      <c r="C5088" s="373"/>
      <c r="D5088" s="373"/>
      <c r="E5088" s="13"/>
      <c r="F5088" s="11"/>
      <c r="G5088" s="25"/>
      <c r="H5088" s="31"/>
      <c r="I5088" s="30"/>
      <c r="M5088" s="25"/>
      <c r="N5088" s="31"/>
      <c r="O5088" s="30"/>
      <c r="V5088" s="12"/>
      <c r="W5088" s="12"/>
      <c r="X5088" s="14"/>
      <c r="AB5088" s="25"/>
      <c r="AC5088" s="12"/>
      <c r="AD5088" s="12"/>
      <c r="AK5088" s="12"/>
      <c r="AL5088" s="30"/>
      <c r="AM5088" s="32"/>
      <c r="AQ5088" s="12"/>
      <c r="AR5088" s="12"/>
      <c r="AS5088" s="12"/>
      <c r="AZ5088" s="49"/>
      <c r="BA5088" s="30"/>
      <c r="BB5088" s="12"/>
      <c r="BF5088" s="12"/>
      <c r="BG5088" s="12"/>
      <c r="BH5088" s="12"/>
      <c r="BO5088" s="7"/>
      <c r="BP5088" s="7"/>
      <c r="BQ5088" s="7"/>
      <c r="BU5088" s="7"/>
      <c r="BV5088" s="7"/>
      <c r="BW5088" s="7"/>
      <c r="CD5088" s="7"/>
      <c r="CE5088" s="7"/>
      <c r="CF5088" s="7"/>
      <c r="CJ5088" s="7"/>
      <c r="CK5088" s="7"/>
      <c r="CL5088" s="7"/>
    </row>
    <row r="5089" spans="1:90">
      <c r="A5089" s="11"/>
      <c r="B5089" s="373"/>
      <c r="C5089" s="373"/>
      <c r="D5089" s="373"/>
      <c r="E5089" s="13"/>
      <c r="F5089" s="11"/>
      <c r="G5089" s="25"/>
      <c r="H5089" s="31"/>
      <c r="I5089" s="30"/>
      <c r="M5089" s="25"/>
      <c r="N5089" s="31"/>
      <c r="O5089" s="30"/>
      <c r="V5089" s="12"/>
      <c r="W5089" s="12"/>
      <c r="X5089" s="14"/>
      <c r="AB5089" s="25"/>
      <c r="AC5089" s="12"/>
      <c r="AD5089" s="12"/>
      <c r="AK5089" s="12"/>
      <c r="AL5089" s="30"/>
      <c r="AM5089" s="32"/>
      <c r="AQ5089" s="12"/>
      <c r="AR5089" s="12"/>
      <c r="AS5089" s="12"/>
      <c r="AZ5089" s="49"/>
      <c r="BA5089" s="30"/>
      <c r="BB5089" s="12"/>
      <c r="BF5089" s="12"/>
      <c r="BG5089" s="12"/>
      <c r="BH5089" s="12"/>
      <c r="BO5089" s="7"/>
      <c r="BP5089" s="7"/>
      <c r="BQ5089" s="7"/>
      <c r="BU5089" s="7"/>
      <c r="BV5089" s="7"/>
      <c r="BW5089" s="7"/>
      <c r="CD5089" s="7"/>
      <c r="CE5089" s="7"/>
      <c r="CF5089" s="7"/>
      <c r="CJ5089" s="7"/>
      <c r="CK5089" s="7"/>
      <c r="CL5089" s="7"/>
    </row>
    <row r="5090" spans="1:90">
      <c r="A5090" s="11"/>
      <c r="B5090" s="373"/>
      <c r="C5090" s="373"/>
      <c r="D5090" s="373"/>
      <c r="E5090" s="13"/>
      <c r="F5090" s="11"/>
      <c r="G5090" s="25"/>
      <c r="H5090" s="31"/>
      <c r="I5090" s="30"/>
      <c r="M5090" s="25"/>
      <c r="N5090" s="31"/>
      <c r="O5090" s="30"/>
      <c r="V5090" s="12"/>
      <c r="W5090" s="12"/>
      <c r="X5090" s="14"/>
      <c r="AB5090" s="25"/>
      <c r="AC5090" s="12"/>
      <c r="AD5090" s="12"/>
      <c r="AK5090" s="12"/>
      <c r="AL5090" s="30"/>
      <c r="AM5090" s="32"/>
      <c r="AQ5090" s="12"/>
      <c r="AR5090" s="12"/>
      <c r="AS5090" s="12"/>
      <c r="AZ5090" s="49"/>
      <c r="BA5090" s="30"/>
      <c r="BB5090" s="12"/>
      <c r="BF5090" s="12"/>
      <c r="BG5090" s="12"/>
      <c r="BH5090" s="12"/>
      <c r="BO5090" s="7"/>
      <c r="BP5090" s="7"/>
      <c r="BQ5090" s="7"/>
      <c r="BU5090" s="7"/>
      <c r="BV5090" s="7"/>
      <c r="BW5090" s="7"/>
      <c r="CD5090" s="7"/>
      <c r="CE5090" s="7"/>
      <c r="CF5090" s="7"/>
      <c r="CJ5090" s="7"/>
      <c r="CK5090" s="7"/>
      <c r="CL5090" s="7"/>
    </row>
    <row r="5091" spans="1:90">
      <c r="A5091" s="11"/>
      <c r="B5091" s="373"/>
      <c r="C5091" s="373"/>
      <c r="D5091" s="373"/>
      <c r="E5091" s="13"/>
      <c r="F5091" s="11"/>
      <c r="G5091" s="25"/>
      <c r="H5091" s="31"/>
      <c r="I5091" s="30"/>
      <c r="M5091" s="25"/>
      <c r="N5091" s="31"/>
      <c r="O5091" s="30"/>
      <c r="V5091" s="12"/>
      <c r="W5091" s="12"/>
      <c r="X5091" s="14"/>
      <c r="AB5091" s="25"/>
      <c r="AC5091" s="12"/>
      <c r="AD5091" s="12"/>
      <c r="AK5091" s="12"/>
      <c r="AL5091" s="30"/>
      <c r="AM5091" s="32"/>
      <c r="AQ5091" s="12"/>
      <c r="AR5091" s="12"/>
      <c r="AS5091" s="12"/>
      <c r="AZ5091" s="49"/>
      <c r="BA5091" s="30"/>
      <c r="BB5091" s="12"/>
      <c r="BF5091" s="12"/>
      <c r="BG5091" s="12"/>
      <c r="BH5091" s="12"/>
      <c r="BO5091" s="7"/>
      <c r="BP5091" s="7"/>
      <c r="BQ5091" s="7"/>
      <c r="BU5091" s="7"/>
      <c r="BV5091" s="7"/>
      <c r="BW5091" s="7"/>
      <c r="CD5091" s="7"/>
      <c r="CE5091" s="7"/>
      <c r="CF5091" s="7"/>
      <c r="CJ5091" s="7"/>
      <c r="CK5091" s="7"/>
      <c r="CL5091" s="7"/>
    </row>
    <row r="5092" spans="1:90">
      <c r="A5092" s="11"/>
      <c r="B5092" s="373"/>
      <c r="C5092" s="373"/>
      <c r="D5092" s="373"/>
      <c r="E5092" s="13"/>
      <c r="F5092" s="11"/>
      <c r="G5092" s="25"/>
      <c r="H5092" s="31"/>
      <c r="I5092" s="30"/>
      <c r="M5092" s="25"/>
      <c r="N5092" s="31"/>
      <c r="O5092" s="30"/>
      <c r="V5092" s="12"/>
      <c r="W5092" s="12"/>
      <c r="X5092" s="14"/>
      <c r="AB5092" s="25"/>
      <c r="AC5092" s="12"/>
      <c r="AD5092" s="12"/>
      <c r="AK5092" s="12"/>
      <c r="AL5092" s="30"/>
      <c r="AM5092" s="32"/>
      <c r="AQ5092" s="12"/>
      <c r="AR5092" s="12"/>
      <c r="AS5092" s="12"/>
      <c r="AZ5092" s="49"/>
      <c r="BA5092" s="30"/>
      <c r="BB5092" s="12"/>
      <c r="BF5092" s="12"/>
      <c r="BG5092" s="12"/>
      <c r="BH5092" s="12"/>
      <c r="BO5092" s="7"/>
      <c r="BP5092" s="7"/>
      <c r="BQ5092" s="7"/>
      <c r="BU5092" s="7"/>
      <c r="BV5092" s="7"/>
      <c r="BW5092" s="7"/>
      <c r="CD5092" s="7"/>
      <c r="CE5092" s="7"/>
      <c r="CF5092" s="7"/>
      <c r="CJ5092" s="7"/>
      <c r="CK5092" s="7"/>
      <c r="CL5092" s="7"/>
    </row>
    <row r="5093" spans="1:90">
      <c r="A5093" s="11"/>
      <c r="B5093" s="373"/>
      <c r="C5093" s="373"/>
      <c r="D5093" s="373"/>
      <c r="E5093" s="13"/>
      <c r="F5093" s="11"/>
      <c r="G5093" s="25"/>
      <c r="H5093" s="31"/>
      <c r="I5093" s="30"/>
      <c r="M5093" s="25"/>
      <c r="N5093" s="31"/>
      <c r="O5093" s="30"/>
      <c r="V5093" s="12"/>
      <c r="W5093" s="12"/>
      <c r="X5093" s="14"/>
      <c r="AB5093" s="25"/>
      <c r="AC5093" s="12"/>
      <c r="AD5093" s="12"/>
      <c r="AK5093" s="12"/>
      <c r="AL5093" s="30"/>
      <c r="AM5093" s="32"/>
      <c r="AQ5093" s="12"/>
      <c r="AR5093" s="12"/>
      <c r="AS5093" s="12"/>
      <c r="AZ5093" s="49"/>
      <c r="BA5093" s="30"/>
      <c r="BB5093" s="12"/>
      <c r="BF5093" s="12"/>
      <c r="BG5093" s="12"/>
      <c r="BH5093" s="12"/>
      <c r="BO5093" s="7"/>
      <c r="BP5093" s="7"/>
      <c r="BQ5093" s="7"/>
      <c r="BU5093" s="7"/>
      <c r="BV5093" s="7"/>
      <c r="BW5093" s="7"/>
      <c r="CD5093" s="7"/>
      <c r="CE5093" s="7"/>
      <c r="CF5093" s="7"/>
      <c r="CJ5093" s="7"/>
      <c r="CK5093" s="7"/>
      <c r="CL5093" s="7"/>
    </row>
    <row r="5094" spans="1:90">
      <c r="A5094" s="11"/>
      <c r="B5094" s="373"/>
      <c r="C5094" s="373"/>
      <c r="D5094" s="373"/>
      <c r="E5094" s="13"/>
      <c r="F5094" s="11"/>
      <c r="G5094" s="25"/>
      <c r="H5094" s="31"/>
      <c r="I5094" s="30"/>
      <c r="M5094" s="25"/>
      <c r="N5094" s="31"/>
      <c r="O5094" s="30"/>
      <c r="V5094" s="12"/>
      <c r="W5094" s="12"/>
      <c r="X5094" s="14"/>
      <c r="AB5094" s="25"/>
      <c r="AC5094" s="12"/>
      <c r="AD5094" s="12"/>
      <c r="AK5094" s="12"/>
      <c r="AL5094" s="30"/>
      <c r="AM5094" s="32"/>
      <c r="AQ5094" s="12"/>
      <c r="AR5094" s="12"/>
      <c r="AS5094" s="12"/>
      <c r="AZ5094" s="49"/>
      <c r="BA5094" s="30"/>
      <c r="BB5094" s="12"/>
      <c r="BF5094" s="12"/>
      <c r="BG5094" s="12"/>
      <c r="BH5094" s="12"/>
      <c r="BO5094" s="7"/>
      <c r="BP5094" s="7"/>
      <c r="BQ5094" s="7"/>
      <c r="BU5094" s="7"/>
      <c r="BV5094" s="7"/>
      <c r="BW5094" s="7"/>
      <c r="CD5094" s="7"/>
      <c r="CE5094" s="7"/>
      <c r="CF5094" s="7"/>
      <c r="CJ5094" s="7"/>
      <c r="CK5094" s="7"/>
      <c r="CL5094" s="7"/>
    </row>
    <row r="5095" spans="1:90">
      <c r="A5095" s="11"/>
      <c r="B5095" s="373"/>
      <c r="C5095" s="373"/>
      <c r="D5095" s="373"/>
      <c r="E5095" s="13"/>
      <c r="F5095" s="11"/>
      <c r="G5095" s="25"/>
      <c r="H5095" s="31"/>
      <c r="I5095" s="30"/>
      <c r="M5095" s="25"/>
      <c r="N5095" s="31"/>
      <c r="O5095" s="30"/>
      <c r="V5095" s="12"/>
      <c r="W5095" s="12"/>
      <c r="X5095" s="14"/>
      <c r="AB5095" s="25"/>
      <c r="AC5095" s="12"/>
      <c r="AD5095" s="12"/>
      <c r="AK5095" s="12"/>
      <c r="AL5095" s="30"/>
      <c r="AM5095" s="32"/>
      <c r="AQ5095" s="12"/>
      <c r="AR5095" s="12"/>
      <c r="AS5095" s="12"/>
      <c r="AZ5095" s="49"/>
      <c r="BA5095" s="30"/>
      <c r="BB5095" s="12"/>
      <c r="BF5095" s="12"/>
      <c r="BG5095" s="12"/>
      <c r="BH5095" s="12"/>
      <c r="BO5095" s="7"/>
      <c r="BP5095" s="7"/>
      <c r="BQ5095" s="7"/>
      <c r="BU5095" s="7"/>
      <c r="BV5095" s="7"/>
      <c r="BW5095" s="7"/>
      <c r="CD5095" s="7"/>
      <c r="CE5095" s="7"/>
      <c r="CF5095" s="7"/>
      <c r="CJ5095" s="7"/>
      <c r="CK5095" s="7"/>
      <c r="CL5095" s="7"/>
    </row>
    <row r="5096" spans="1:90">
      <c r="A5096" s="11"/>
      <c r="B5096" s="373"/>
      <c r="C5096" s="373"/>
      <c r="D5096" s="373"/>
      <c r="E5096" s="13"/>
      <c r="F5096" s="11"/>
      <c r="G5096" s="25"/>
      <c r="H5096" s="31"/>
      <c r="I5096" s="30"/>
      <c r="M5096" s="25"/>
      <c r="N5096" s="31"/>
      <c r="O5096" s="30"/>
      <c r="V5096" s="12"/>
      <c r="W5096" s="12"/>
      <c r="X5096" s="14"/>
      <c r="AB5096" s="25"/>
      <c r="AC5096" s="12"/>
      <c r="AD5096" s="12"/>
      <c r="AK5096" s="12"/>
      <c r="AL5096" s="30"/>
      <c r="AM5096" s="32"/>
      <c r="AQ5096" s="12"/>
      <c r="AR5096" s="12"/>
      <c r="AS5096" s="12"/>
      <c r="AZ5096" s="49"/>
      <c r="BA5096" s="30"/>
      <c r="BB5096" s="12"/>
      <c r="BF5096" s="12"/>
      <c r="BG5096" s="12"/>
      <c r="BH5096" s="12"/>
      <c r="BO5096" s="7"/>
      <c r="BP5096" s="7"/>
      <c r="BQ5096" s="7"/>
      <c r="BU5096" s="7"/>
      <c r="BV5096" s="7"/>
      <c r="BW5096" s="7"/>
      <c r="CD5096" s="7"/>
      <c r="CE5096" s="7"/>
      <c r="CF5096" s="7"/>
      <c r="CJ5096" s="7"/>
      <c r="CK5096" s="7"/>
      <c r="CL5096" s="7"/>
    </row>
    <row r="5097" spans="1:90">
      <c r="A5097" s="11"/>
      <c r="B5097" s="373"/>
      <c r="C5097" s="373"/>
      <c r="D5097" s="373"/>
      <c r="E5097" s="13"/>
      <c r="F5097" s="11"/>
      <c r="G5097" s="25"/>
      <c r="H5097" s="31"/>
      <c r="I5097" s="30"/>
      <c r="M5097" s="25"/>
      <c r="N5097" s="31"/>
      <c r="O5097" s="30"/>
      <c r="V5097" s="12"/>
      <c r="W5097" s="12"/>
      <c r="X5097" s="14"/>
      <c r="AB5097" s="25"/>
      <c r="AC5097" s="12"/>
      <c r="AD5097" s="12"/>
      <c r="AK5097" s="12"/>
      <c r="AL5097" s="30"/>
      <c r="AM5097" s="32"/>
      <c r="AQ5097" s="12"/>
      <c r="AR5097" s="12"/>
      <c r="AS5097" s="12"/>
      <c r="AZ5097" s="49"/>
      <c r="BA5097" s="30"/>
      <c r="BB5097" s="12"/>
      <c r="BF5097" s="12"/>
      <c r="BG5097" s="12"/>
      <c r="BH5097" s="12"/>
      <c r="BO5097" s="7"/>
      <c r="BP5097" s="7"/>
      <c r="BQ5097" s="7"/>
      <c r="BU5097" s="7"/>
      <c r="BV5097" s="7"/>
      <c r="BW5097" s="7"/>
      <c r="CD5097" s="7"/>
      <c r="CE5097" s="7"/>
      <c r="CF5097" s="7"/>
      <c r="CJ5097" s="7"/>
      <c r="CK5097" s="7"/>
      <c r="CL5097" s="7"/>
    </row>
    <row r="5098" spans="1:90">
      <c r="A5098" s="11"/>
      <c r="B5098" s="373"/>
      <c r="C5098" s="373"/>
      <c r="D5098" s="373"/>
      <c r="E5098" s="13"/>
      <c r="F5098" s="11"/>
      <c r="G5098" s="25"/>
      <c r="H5098" s="31"/>
      <c r="I5098" s="30"/>
      <c r="M5098" s="25"/>
      <c r="N5098" s="31"/>
      <c r="O5098" s="30"/>
      <c r="V5098" s="12"/>
      <c r="W5098" s="12"/>
      <c r="X5098" s="14"/>
      <c r="AB5098" s="25"/>
      <c r="AC5098" s="12"/>
      <c r="AD5098" s="12"/>
      <c r="AK5098" s="12"/>
      <c r="AL5098" s="30"/>
      <c r="AM5098" s="32"/>
      <c r="AQ5098" s="12"/>
      <c r="AR5098" s="12"/>
      <c r="AS5098" s="12"/>
      <c r="AZ5098" s="49"/>
      <c r="BA5098" s="30"/>
      <c r="BB5098" s="12"/>
      <c r="BF5098" s="12"/>
      <c r="BG5098" s="12"/>
      <c r="BH5098" s="12"/>
      <c r="BO5098" s="7"/>
      <c r="BP5098" s="7"/>
      <c r="BQ5098" s="7"/>
      <c r="BU5098" s="7"/>
      <c r="BV5098" s="7"/>
      <c r="BW5098" s="7"/>
      <c r="CD5098" s="7"/>
      <c r="CE5098" s="7"/>
      <c r="CF5098" s="7"/>
      <c r="CJ5098" s="7"/>
      <c r="CK5098" s="7"/>
      <c r="CL5098" s="7"/>
    </row>
    <row r="5099" spans="1:90">
      <c r="A5099" s="11"/>
      <c r="B5099" s="373"/>
      <c r="C5099" s="373"/>
      <c r="D5099" s="373"/>
      <c r="E5099" s="13"/>
      <c r="F5099" s="11"/>
      <c r="G5099" s="25"/>
      <c r="H5099" s="31"/>
      <c r="I5099" s="30"/>
      <c r="M5099" s="25"/>
      <c r="N5099" s="31"/>
      <c r="O5099" s="30"/>
      <c r="V5099" s="12"/>
      <c r="W5099" s="12"/>
      <c r="X5099" s="14"/>
      <c r="AB5099" s="25"/>
      <c r="AC5099" s="12"/>
      <c r="AD5099" s="12"/>
      <c r="AK5099" s="12"/>
      <c r="AL5099" s="30"/>
      <c r="AM5099" s="32"/>
      <c r="AQ5099" s="12"/>
      <c r="AR5099" s="12"/>
      <c r="AS5099" s="12"/>
      <c r="AZ5099" s="49"/>
      <c r="BA5099" s="30"/>
      <c r="BB5099" s="12"/>
      <c r="BF5099" s="12"/>
      <c r="BG5099" s="12"/>
      <c r="BH5099" s="12"/>
      <c r="BO5099" s="7"/>
      <c r="BP5099" s="7"/>
      <c r="BQ5099" s="7"/>
      <c r="BU5099" s="7"/>
      <c r="BV5099" s="7"/>
      <c r="BW5099" s="7"/>
      <c r="CD5099" s="7"/>
      <c r="CE5099" s="7"/>
      <c r="CF5099" s="7"/>
      <c r="CJ5099" s="7"/>
      <c r="CK5099" s="7"/>
      <c r="CL5099" s="7"/>
    </row>
    <row r="5100" spans="1:90">
      <c r="A5100" s="11"/>
      <c r="B5100" s="373"/>
      <c r="C5100" s="373"/>
      <c r="D5100" s="373"/>
      <c r="E5100" s="13"/>
      <c r="F5100" s="11"/>
      <c r="G5100" s="25"/>
      <c r="H5100" s="31"/>
      <c r="I5100" s="30"/>
      <c r="M5100" s="25"/>
      <c r="N5100" s="31"/>
      <c r="O5100" s="30"/>
      <c r="V5100" s="12"/>
      <c r="W5100" s="12"/>
      <c r="X5100" s="14"/>
      <c r="AB5100" s="25"/>
      <c r="AC5100" s="12"/>
      <c r="AD5100" s="12"/>
      <c r="AK5100" s="12"/>
      <c r="AL5100" s="30"/>
      <c r="AM5100" s="32"/>
      <c r="AQ5100" s="12"/>
      <c r="AR5100" s="12"/>
      <c r="AS5100" s="12"/>
      <c r="AZ5100" s="49"/>
      <c r="BA5100" s="30"/>
      <c r="BB5100" s="12"/>
      <c r="BF5100" s="12"/>
      <c r="BG5100" s="12"/>
      <c r="BH5100" s="12"/>
      <c r="BO5100" s="7"/>
      <c r="BP5100" s="7"/>
      <c r="BQ5100" s="7"/>
      <c r="BU5100" s="7"/>
      <c r="BV5100" s="7"/>
      <c r="BW5100" s="7"/>
      <c r="CD5100" s="7"/>
      <c r="CE5100" s="7"/>
      <c r="CF5100" s="7"/>
      <c r="CJ5100" s="7"/>
      <c r="CK5100" s="7"/>
      <c r="CL5100" s="7"/>
    </row>
    <row r="5101" spans="1:90">
      <c r="A5101" s="11"/>
      <c r="B5101" s="373"/>
      <c r="C5101" s="373"/>
      <c r="D5101" s="373"/>
      <c r="E5101" s="13"/>
      <c r="F5101" s="11"/>
      <c r="G5101" s="25"/>
      <c r="H5101" s="31"/>
      <c r="I5101" s="30"/>
      <c r="M5101" s="25"/>
      <c r="N5101" s="31"/>
      <c r="O5101" s="30"/>
      <c r="V5101" s="12"/>
      <c r="W5101" s="12"/>
      <c r="X5101" s="14"/>
      <c r="AB5101" s="25"/>
      <c r="AC5101" s="12"/>
      <c r="AD5101" s="12"/>
      <c r="AK5101" s="12"/>
      <c r="AL5101" s="30"/>
      <c r="AM5101" s="32"/>
      <c r="AQ5101" s="12"/>
      <c r="AR5101" s="12"/>
      <c r="AS5101" s="12"/>
      <c r="AZ5101" s="49"/>
      <c r="BA5101" s="30"/>
      <c r="BB5101" s="12"/>
      <c r="BF5101" s="12"/>
      <c r="BG5101" s="12"/>
      <c r="BH5101" s="12"/>
      <c r="BO5101" s="7"/>
      <c r="BP5101" s="7"/>
      <c r="BQ5101" s="7"/>
      <c r="BU5101" s="7"/>
      <c r="BV5101" s="7"/>
      <c r="BW5101" s="7"/>
      <c r="CD5101" s="7"/>
      <c r="CE5101" s="7"/>
      <c r="CF5101" s="7"/>
      <c r="CJ5101" s="7"/>
      <c r="CK5101" s="7"/>
      <c r="CL5101" s="7"/>
    </row>
    <row r="5102" spans="1:90">
      <c r="A5102" s="11"/>
      <c r="B5102" s="373"/>
      <c r="C5102" s="373"/>
      <c r="D5102" s="373"/>
      <c r="E5102" s="13"/>
      <c r="F5102" s="11"/>
      <c r="G5102" s="25"/>
      <c r="H5102" s="31"/>
      <c r="I5102" s="30"/>
      <c r="M5102" s="25"/>
      <c r="N5102" s="31"/>
      <c r="O5102" s="30"/>
      <c r="V5102" s="12"/>
      <c r="W5102" s="12"/>
      <c r="X5102" s="14"/>
      <c r="AB5102" s="25"/>
      <c r="AC5102" s="12"/>
      <c r="AD5102" s="12"/>
      <c r="AK5102" s="12"/>
      <c r="AL5102" s="30"/>
      <c r="AM5102" s="32"/>
      <c r="AQ5102" s="12"/>
      <c r="AR5102" s="12"/>
      <c r="AS5102" s="12"/>
      <c r="AZ5102" s="49"/>
      <c r="BA5102" s="30"/>
      <c r="BB5102" s="12"/>
      <c r="BF5102" s="12"/>
      <c r="BG5102" s="12"/>
      <c r="BH5102" s="12"/>
      <c r="BO5102" s="7"/>
      <c r="BP5102" s="7"/>
      <c r="BQ5102" s="7"/>
      <c r="BU5102" s="7"/>
      <c r="BV5102" s="7"/>
      <c r="BW5102" s="7"/>
      <c r="CD5102" s="7"/>
      <c r="CE5102" s="7"/>
      <c r="CF5102" s="7"/>
      <c r="CJ5102" s="7"/>
      <c r="CK5102" s="7"/>
      <c r="CL5102" s="7"/>
    </row>
    <row r="5103" spans="1:90">
      <c r="A5103" s="11"/>
      <c r="B5103" s="373"/>
      <c r="C5103" s="373"/>
      <c r="D5103" s="373"/>
      <c r="E5103" s="13"/>
      <c r="F5103" s="11"/>
      <c r="G5103" s="25"/>
      <c r="H5103" s="31"/>
      <c r="I5103" s="30"/>
      <c r="M5103" s="25"/>
      <c r="N5103" s="31"/>
      <c r="O5103" s="30"/>
      <c r="V5103" s="12"/>
      <c r="W5103" s="12"/>
      <c r="X5103" s="14"/>
      <c r="AB5103" s="25"/>
      <c r="AC5103" s="12"/>
      <c r="AD5103" s="12"/>
      <c r="AK5103" s="12"/>
      <c r="AL5103" s="30"/>
      <c r="AM5103" s="32"/>
      <c r="AQ5103" s="12"/>
      <c r="AR5103" s="12"/>
      <c r="AS5103" s="12"/>
      <c r="AZ5103" s="49"/>
      <c r="BA5103" s="30"/>
      <c r="BB5103" s="12"/>
      <c r="BF5103" s="12"/>
      <c r="BG5103" s="12"/>
      <c r="BH5103" s="12"/>
      <c r="BO5103" s="7"/>
      <c r="BP5103" s="7"/>
      <c r="BQ5103" s="7"/>
      <c r="BU5103" s="7"/>
      <c r="BV5103" s="7"/>
      <c r="BW5103" s="7"/>
      <c r="CD5103" s="7"/>
      <c r="CE5103" s="7"/>
      <c r="CF5103" s="7"/>
      <c r="CJ5103" s="7"/>
      <c r="CK5103" s="7"/>
      <c r="CL5103" s="7"/>
    </row>
    <row r="5104" spans="1:90">
      <c r="A5104" s="11"/>
      <c r="B5104" s="373"/>
      <c r="C5104" s="373"/>
      <c r="D5104" s="373"/>
      <c r="E5104" s="13"/>
      <c r="F5104" s="11"/>
      <c r="G5104" s="25"/>
      <c r="H5104" s="31"/>
      <c r="I5104" s="30"/>
      <c r="M5104" s="25"/>
      <c r="N5104" s="31"/>
      <c r="O5104" s="30"/>
      <c r="V5104" s="12"/>
      <c r="W5104" s="12"/>
      <c r="X5104" s="14"/>
      <c r="AB5104" s="25"/>
      <c r="AC5104" s="12"/>
      <c r="AD5104" s="12"/>
      <c r="AK5104" s="12"/>
      <c r="AL5104" s="30"/>
      <c r="AM5104" s="32"/>
      <c r="AQ5104" s="12"/>
      <c r="AR5104" s="12"/>
      <c r="AS5104" s="12"/>
      <c r="AZ5104" s="49"/>
      <c r="BA5104" s="30"/>
      <c r="BB5104" s="12"/>
      <c r="BF5104" s="12"/>
      <c r="BG5104" s="12"/>
      <c r="BH5104" s="12"/>
      <c r="BO5104" s="7"/>
      <c r="BP5104" s="7"/>
      <c r="BQ5104" s="7"/>
      <c r="BU5104" s="7"/>
      <c r="BV5104" s="7"/>
      <c r="BW5104" s="7"/>
      <c r="CD5104" s="7"/>
      <c r="CE5104" s="7"/>
      <c r="CF5104" s="7"/>
      <c r="CJ5104" s="7"/>
      <c r="CK5104" s="7"/>
      <c r="CL5104" s="7"/>
    </row>
    <row r="5105" spans="1:90">
      <c r="A5105" s="11"/>
      <c r="B5105" s="373"/>
      <c r="C5105" s="373"/>
      <c r="D5105" s="373"/>
      <c r="E5105" s="13"/>
      <c r="F5105" s="11"/>
      <c r="G5105" s="25"/>
      <c r="H5105" s="31"/>
      <c r="I5105" s="30"/>
      <c r="M5105" s="25"/>
      <c r="N5105" s="31"/>
      <c r="O5105" s="30"/>
      <c r="V5105" s="12"/>
      <c r="W5105" s="12"/>
      <c r="X5105" s="14"/>
      <c r="AB5105" s="25"/>
      <c r="AC5105" s="12"/>
      <c r="AD5105" s="12"/>
      <c r="AK5105" s="12"/>
      <c r="AL5105" s="30"/>
      <c r="AM5105" s="32"/>
      <c r="AQ5105" s="12"/>
      <c r="AR5105" s="12"/>
      <c r="AS5105" s="12"/>
      <c r="AZ5105" s="49"/>
      <c r="BA5105" s="30"/>
      <c r="BB5105" s="12"/>
      <c r="BF5105" s="12"/>
      <c r="BG5105" s="12"/>
      <c r="BH5105" s="12"/>
      <c r="BO5105" s="7"/>
      <c r="BP5105" s="7"/>
      <c r="BQ5105" s="7"/>
      <c r="BU5105" s="7"/>
      <c r="BV5105" s="7"/>
      <c r="BW5105" s="7"/>
      <c r="CD5105" s="7"/>
      <c r="CE5105" s="7"/>
      <c r="CF5105" s="7"/>
      <c r="CJ5105" s="7"/>
      <c r="CK5105" s="7"/>
      <c r="CL5105" s="7"/>
    </row>
    <row r="5106" spans="1:90">
      <c r="A5106" s="11"/>
      <c r="B5106" s="373"/>
      <c r="C5106" s="373"/>
      <c r="D5106" s="373"/>
      <c r="E5106" s="13"/>
      <c r="F5106" s="11"/>
      <c r="G5106" s="25"/>
      <c r="H5106" s="31"/>
      <c r="I5106" s="30"/>
      <c r="M5106" s="25"/>
      <c r="N5106" s="31"/>
      <c r="O5106" s="30"/>
      <c r="V5106" s="12"/>
      <c r="W5106" s="12"/>
      <c r="X5106" s="14"/>
      <c r="AB5106" s="25"/>
      <c r="AC5106" s="12"/>
      <c r="AD5106" s="12"/>
      <c r="AK5106" s="12"/>
      <c r="AL5106" s="30"/>
      <c r="AM5106" s="32"/>
      <c r="AQ5106" s="12"/>
      <c r="AR5106" s="12"/>
      <c r="AS5106" s="12"/>
      <c r="AZ5106" s="49"/>
      <c r="BA5106" s="30"/>
      <c r="BB5106" s="12"/>
      <c r="BF5106" s="12"/>
      <c r="BG5106" s="12"/>
      <c r="BH5106" s="12"/>
      <c r="BO5106" s="7"/>
      <c r="BP5106" s="7"/>
      <c r="BQ5106" s="7"/>
      <c r="BU5106" s="7"/>
      <c r="BV5106" s="7"/>
      <c r="BW5106" s="7"/>
      <c r="CD5106" s="7"/>
      <c r="CE5106" s="7"/>
      <c r="CF5106" s="7"/>
      <c r="CJ5106" s="7"/>
      <c r="CK5106" s="7"/>
      <c r="CL5106" s="7"/>
    </row>
    <row r="5107" spans="1:90">
      <c r="A5107" s="11"/>
      <c r="B5107" s="373"/>
      <c r="C5107" s="373"/>
      <c r="D5107" s="373"/>
      <c r="E5107" s="13"/>
      <c r="F5107" s="11"/>
      <c r="G5107" s="25"/>
      <c r="H5107" s="31"/>
      <c r="I5107" s="30"/>
      <c r="M5107" s="25"/>
      <c r="N5107" s="31"/>
      <c r="O5107" s="30"/>
      <c r="V5107" s="12"/>
      <c r="W5107" s="12"/>
      <c r="X5107" s="14"/>
      <c r="AB5107" s="25"/>
      <c r="AC5107" s="12"/>
      <c r="AD5107" s="12"/>
      <c r="AK5107" s="12"/>
      <c r="AL5107" s="30"/>
      <c r="AM5107" s="32"/>
      <c r="AQ5107" s="12"/>
      <c r="AR5107" s="12"/>
      <c r="AS5107" s="12"/>
      <c r="AZ5107" s="49"/>
      <c r="BA5107" s="30"/>
      <c r="BB5107" s="12"/>
      <c r="BF5107" s="12"/>
      <c r="BG5107" s="12"/>
      <c r="BH5107" s="12"/>
      <c r="BO5107" s="7"/>
      <c r="BP5107" s="7"/>
      <c r="BQ5107" s="7"/>
      <c r="BU5107" s="7"/>
      <c r="BV5107" s="7"/>
      <c r="BW5107" s="7"/>
      <c r="CD5107" s="7"/>
      <c r="CE5107" s="7"/>
      <c r="CF5107" s="7"/>
      <c r="CJ5107" s="7"/>
      <c r="CK5107" s="7"/>
      <c r="CL5107" s="7"/>
    </row>
    <row r="5108" spans="1:90">
      <c r="A5108" s="11"/>
      <c r="B5108" s="373"/>
      <c r="C5108" s="373"/>
      <c r="D5108" s="373"/>
      <c r="E5108" s="13"/>
      <c r="F5108" s="11"/>
      <c r="G5108" s="25"/>
      <c r="H5108" s="31"/>
      <c r="I5108" s="30"/>
      <c r="M5108" s="25"/>
      <c r="N5108" s="31"/>
      <c r="O5108" s="30"/>
      <c r="V5108" s="12"/>
      <c r="W5108" s="12"/>
      <c r="X5108" s="14"/>
      <c r="AB5108" s="25"/>
      <c r="AC5108" s="12"/>
      <c r="AD5108" s="12"/>
      <c r="AK5108" s="12"/>
      <c r="AL5108" s="30"/>
      <c r="AM5108" s="32"/>
      <c r="AQ5108" s="12"/>
      <c r="AR5108" s="12"/>
      <c r="AS5108" s="12"/>
      <c r="AZ5108" s="49"/>
      <c r="BA5108" s="30"/>
      <c r="BB5108" s="12"/>
      <c r="BF5108" s="12"/>
      <c r="BG5108" s="12"/>
      <c r="BH5108" s="12"/>
      <c r="BO5108" s="7"/>
      <c r="BP5108" s="7"/>
      <c r="BQ5108" s="7"/>
      <c r="BU5108" s="7"/>
      <c r="BV5108" s="7"/>
      <c r="BW5108" s="7"/>
      <c r="CD5108" s="7"/>
      <c r="CE5108" s="7"/>
      <c r="CF5108" s="7"/>
      <c r="CJ5108" s="7"/>
      <c r="CK5108" s="7"/>
      <c r="CL5108" s="7"/>
    </row>
    <row r="5109" spans="1:90">
      <c r="A5109" s="11"/>
      <c r="B5109" s="373"/>
      <c r="C5109" s="373"/>
      <c r="D5109" s="373"/>
      <c r="E5109" s="13"/>
      <c r="F5109" s="11"/>
      <c r="G5109" s="25"/>
      <c r="H5109" s="31"/>
      <c r="I5109" s="30"/>
      <c r="M5109" s="25"/>
      <c r="N5109" s="31"/>
      <c r="O5109" s="30"/>
      <c r="V5109" s="12"/>
      <c r="W5109" s="12"/>
      <c r="X5109" s="14"/>
      <c r="AB5109" s="25"/>
      <c r="AC5109" s="12"/>
      <c r="AD5109" s="12"/>
      <c r="AK5109" s="12"/>
      <c r="AL5109" s="30"/>
      <c r="AM5109" s="32"/>
      <c r="AQ5109" s="12"/>
      <c r="AR5109" s="12"/>
      <c r="AS5109" s="12"/>
      <c r="AZ5109" s="49"/>
      <c r="BA5109" s="30"/>
      <c r="BB5109" s="12"/>
      <c r="BF5109" s="12"/>
      <c r="BG5109" s="12"/>
      <c r="BH5109" s="12"/>
      <c r="BO5109" s="7"/>
      <c r="BP5109" s="7"/>
      <c r="BQ5109" s="7"/>
      <c r="BU5109" s="7"/>
      <c r="BV5109" s="7"/>
      <c r="BW5109" s="7"/>
      <c r="CD5109" s="7"/>
      <c r="CE5109" s="7"/>
      <c r="CF5109" s="7"/>
      <c r="CJ5109" s="7"/>
      <c r="CK5109" s="7"/>
      <c r="CL5109" s="7"/>
    </row>
    <row r="5110" spans="1:90">
      <c r="A5110" s="11"/>
      <c r="B5110" s="373"/>
      <c r="C5110" s="373"/>
      <c r="D5110" s="373"/>
      <c r="E5110" s="13"/>
      <c r="F5110" s="11"/>
      <c r="G5110" s="25"/>
      <c r="H5110" s="31"/>
      <c r="I5110" s="30"/>
      <c r="M5110" s="25"/>
      <c r="N5110" s="31"/>
      <c r="O5110" s="30"/>
      <c r="V5110" s="12"/>
      <c r="W5110" s="12"/>
      <c r="X5110" s="14"/>
      <c r="AB5110" s="25"/>
      <c r="AC5110" s="12"/>
      <c r="AD5110" s="12"/>
      <c r="AK5110" s="12"/>
      <c r="AL5110" s="30"/>
      <c r="AM5110" s="32"/>
      <c r="AQ5110" s="12"/>
      <c r="AR5110" s="12"/>
      <c r="AS5110" s="12"/>
      <c r="AZ5110" s="49"/>
      <c r="BA5110" s="30"/>
      <c r="BB5110" s="12"/>
      <c r="BF5110" s="12"/>
      <c r="BG5110" s="12"/>
      <c r="BH5110" s="12"/>
      <c r="BO5110" s="7"/>
      <c r="BP5110" s="7"/>
      <c r="BQ5110" s="7"/>
      <c r="BU5110" s="7"/>
      <c r="BV5110" s="7"/>
      <c r="BW5110" s="7"/>
      <c r="CD5110" s="7"/>
      <c r="CE5110" s="7"/>
      <c r="CF5110" s="7"/>
      <c r="CJ5110" s="7"/>
      <c r="CK5110" s="7"/>
      <c r="CL5110" s="7"/>
    </row>
    <row r="5111" spans="1:90">
      <c r="A5111" s="11"/>
      <c r="B5111" s="373"/>
      <c r="C5111" s="373"/>
      <c r="D5111" s="373"/>
      <c r="E5111" s="13"/>
      <c r="F5111" s="11"/>
      <c r="G5111" s="25"/>
      <c r="H5111" s="31"/>
      <c r="I5111" s="30"/>
      <c r="M5111" s="25"/>
      <c r="N5111" s="31"/>
      <c r="O5111" s="30"/>
      <c r="V5111" s="12"/>
      <c r="W5111" s="12"/>
      <c r="X5111" s="14"/>
      <c r="AB5111" s="25"/>
      <c r="AC5111" s="12"/>
      <c r="AD5111" s="12"/>
      <c r="AK5111" s="12"/>
      <c r="AL5111" s="30"/>
      <c r="AM5111" s="32"/>
      <c r="AQ5111" s="12"/>
      <c r="AR5111" s="12"/>
      <c r="AS5111" s="12"/>
      <c r="AZ5111" s="49"/>
      <c r="BA5111" s="30"/>
      <c r="BB5111" s="12"/>
      <c r="BF5111" s="12"/>
      <c r="BG5111" s="12"/>
      <c r="BH5111" s="12"/>
      <c r="BO5111" s="7"/>
      <c r="BP5111" s="7"/>
      <c r="BQ5111" s="7"/>
      <c r="BU5111" s="7"/>
      <c r="BV5111" s="7"/>
      <c r="BW5111" s="7"/>
      <c r="CD5111" s="7"/>
      <c r="CE5111" s="7"/>
      <c r="CF5111" s="7"/>
      <c r="CJ5111" s="7"/>
      <c r="CK5111" s="7"/>
      <c r="CL5111" s="7"/>
    </row>
    <row r="5112" spans="1:90">
      <c r="A5112" s="11"/>
      <c r="B5112" s="373"/>
      <c r="C5112" s="373"/>
      <c r="D5112" s="373"/>
      <c r="E5112" s="13"/>
      <c r="F5112" s="11"/>
      <c r="G5112" s="25"/>
      <c r="H5112" s="31"/>
      <c r="I5112" s="30"/>
      <c r="M5112" s="25"/>
      <c r="N5112" s="31"/>
      <c r="O5112" s="30"/>
      <c r="V5112" s="12"/>
      <c r="W5112" s="12"/>
      <c r="X5112" s="14"/>
      <c r="AB5112" s="25"/>
      <c r="AC5112" s="12"/>
      <c r="AD5112" s="12"/>
      <c r="AK5112" s="12"/>
      <c r="AL5112" s="30"/>
      <c r="AM5112" s="32"/>
      <c r="AQ5112" s="12"/>
      <c r="AR5112" s="12"/>
      <c r="AS5112" s="12"/>
      <c r="AZ5112" s="49"/>
      <c r="BA5112" s="30"/>
      <c r="BB5112" s="12"/>
      <c r="BF5112" s="12"/>
      <c r="BG5112" s="12"/>
      <c r="BH5112" s="12"/>
      <c r="BO5112" s="7"/>
      <c r="BP5112" s="7"/>
      <c r="BQ5112" s="7"/>
      <c r="BU5112" s="7"/>
      <c r="BV5112" s="7"/>
      <c r="BW5112" s="7"/>
      <c r="CD5112" s="7"/>
      <c r="CE5112" s="7"/>
      <c r="CF5112" s="7"/>
      <c r="CJ5112" s="7"/>
      <c r="CK5112" s="7"/>
      <c r="CL5112" s="7"/>
    </row>
    <row r="5113" spans="1:90">
      <c r="A5113" s="11"/>
      <c r="B5113" s="373"/>
      <c r="C5113" s="373"/>
      <c r="D5113" s="373"/>
      <c r="E5113" s="13"/>
      <c r="F5113" s="11"/>
      <c r="G5113" s="25"/>
      <c r="H5113" s="31"/>
      <c r="I5113" s="30"/>
      <c r="M5113" s="25"/>
      <c r="N5113" s="31"/>
      <c r="O5113" s="30"/>
      <c r="V5113" s="12"/>
      <c r="W5113" s="12"/>
      <c r="X5113" s="14"/>
      <c r="AB5113" s="25"/>
      <c r="AC5113" s="12"/>
      <c r="AD5113" s="12"/>
      <c r="AK5113" s="12"/>
      <c r="AL5113" s="30"/>
      <c r="AM5113" s="32"/>
      <c r="AQ5113" s="12"/>
      <c r="AR5113" s="12"/>
      <c r="AS5113" s="12"/>
      <c r="AZ5113" s="49"/>
      <c r="BA5113" s="30"/>
      <c r="BB5113" s="12"/>
      <c r="BF5113" s="12"/>
      <c r="BG5113" s="12"/>
      <c r="BH5113" s="12"/>
      <c r="BO5113" s="7"/>
      <c r="BP5113" s="7"/>
      <c r="BQ5113" s="7"/>
      <c r="BU5113" s="7"/>
      <c r="BV5113" s="7"/>
      <c r="BW5113" s="7"/>
      <c r="CD5113" s="7"/>
      <c r="CE5113" s="7"/>
      <c r="CF5113" s="7"/>
      <c r="CJ5113" s="7"/>
      <c r="CK5113" s="7"/>
      <c r="CL5113" s="7"/>
    </row>
    <row r="5114" spans="1:90">
      <c r="A5114" s="11"/>
      <c r="B5114" s="373"/>
      <c r="C5114" s="373"/>
      <c r="D5114" s="373"/>
      <c r="E5114" s="13"/>
      <c r="F5114" s="11"/>
      <c r="G5114" s="25"/>
      <c r="H5114" s="31"/>
      <c r="I5114" s="30"/>
      <c r="M5114" s="25"/>
      <c r="N5114" s="31"/>
      <c r="O5114" s="30"/>
      <c r="V5114" s="12"/>
      <c r="W5114" s="12"/>
      <c r="X5114" s="14"/>
      <c r="AB5114" s="25"/>
      <c r="AC5114" s="12"/>
      <c r="AD5114" s="12"/>
      <c r="AK5114" s="12"/>
      <c r="AL5114" s="30"/>
      <c r="AM5114" s="32"/>
      <c r="AQ5114" s="12"/>
      <c r="AR5114" s="12"/>
      <c r="AS5114" s="12"/>
      <c r="AZ5114" s="49"/>
      <c r="BA5114" s="30"/>
      <c r="BB5114" s="12"/>
      <c r="BF5114" s="12"/>
      <c r="BG5114" s="12"/>
      <c r="BH5114" s="12"/>
      <c r="BO5114" s="7"/>
      <c r="BP5114" s="7"/>
      <c r="BQ5114" s="7"/>
      <c r="BU5114" s="7"/>
      <c r="BV5114" s="7"/>
      <c r="BW5114" s="7"/>
      <c r="CD5114" s="7"/>
      <c r="CE5114" s="7"/>
      <c r="CF5114" s="7"/>
      <c r="CJ5114" s="7"/>
      <c r="CK5114" s="7"/>
      <c r="CL5114" s="7"/>
    </row>
    <row r="5115" spans="1:90">
      <c r="A5115" s="11"/>
      <c r="B5115" s="373"/>
      <c r="C5115" s="373"/>
      <c r="D5115" s="373"/>
      <c r="E5115" s="13"/>
      <c r="F5115" s="11"/>
      <c r="G5115" s="25"/>
      <c r="H5115" s="31"/>
      <c r="I5115" s="30"/>
      <c r="M5115" s="25"/>
      <c r="N5115" s="31"/>
      <c r="O5115" s="30"/>
      <c r="V5115" s="12"/>
      <c r="W5115" s="12"/>
      <c r="X5115" s="14"/>
      <c r="AB5115" s="25"/>
      <c r="AC5115" s="12"/>
      <c r="AD5115" s="12"/>
      <c r="AK5115" s="12"/>
      <c r="AL5115" s="30"/>
      <c r="AM5115" s="32"/>
      <c r="AQ5115" s="12"/>
      <c r="AR5115" s="12"/>
      <c r="AS5115" s="12"/>
      <c r="AZ5115" s="49"/>
      <c r="BA5115" s="30"/>
      <c r="BB5115" s="12"/>
      <c r="BF5115" s="12"/>
      <c r="BG5115" s="12"/>
      <c r="BH5115" s="12"/>
      <c r="BO5115" s="7"/>
      <c r="BP5115" s="7"/>
      <c r="BQ5115" s="7"/>
      <c r="BU5115" s="7"/>
      <c r="BV5115" s="7"/>
      <c r="BW5115" s="7"/>
      <c r="CD5115" s="7"/>
      <c r="CE5115" s="7"/>
      <c r="CF5115" s="7"/>
      <c r="CJ5115" s="7"/>
      <c r="CK5115" s="7"/>
      <c r="CL5115" s="7"/>
    </row>
    <row r="5116" spans="1:90">
      <c r="A5116" s="11"/>
      <c r="B5116" s="373"/>
      <c r="C5116" s="373"/>
      <c r="D5116" s="373"/>
      <c r="E5116" s="13"/>
      <c r="F5116" s="11"/>
      <c r="G5116" s="25"/>
      <c r="H5116" s="31"/>
      <c r="I5116" s="30"/>
      <c r="M5116" s="25"/>
      <c r="N5116" s="31"/>
      <c r="O5116" s="30"/>
      <c r="V5116" s="12"/>
      <c r="W5116" s="12"/>
      <c r="X5116" s="14"/>
      <c r="AB5116" s="25"/>
      <c r="AC5116" s="12"/>
      <c r="AD5116" s="12"/>
      <c r="AK5116" s="12"/>
      <c r="AL5116" s="30"/>
      <c r="AM5116" s="32"/>
      <c r="AQ5116" s="12"/>
      <c r="AR5116" s="12"/>
      <c r="AS5116" s="12"/>
      <c r="AZ5116" s="49"/>
      <c r="BA5116" s="30"/>
      <c r="BB5116" s="12"/>
      <c r="BF5116" s="12"/>
      <c r="BG5116" s="12"/>
      <c r="BH5116" s="12"/>
      <c r="BO5116" s="7"/>
      <c r="BP5116" s="7"/>
      <c r="BQ5116" s="7"/>
      <c r="BU5116" s="7"/>
      <c r="BV5116" s="7"/>
      <c r="BW5116" s="7"/>
      <c r="CD5116" s="7"/>
      <c r="CE5116" s="7"/>
      <c r="CF5116" s="7"/>
      <c r="CJ5116" s="7"/>
      <c r="CK5116" s="7"/>
      <c r="CL5116" s="7"/>
    </row>
    <row r="5117" spans="1:90">
      <c r="A5117" s="11"/>
      <c r="B5117" s="373"/>
      <c r="C5117" s="373"/>
      <c r="D5117" s="373"/>
      <c r="E5117" s="13"/>
      <c r="F5117" s="11"/>
      <c r="G5117" s="25"/>
      <c r="H5117" s="31"/>
      <c r="I5117" s="30"/>
      <c r="M5117" s="25"/>
      <c r="N5117" s="31"/>
      <c r="O5117" s="30"/>
      <c r="V5117" s="12"/>
      <c r="W5117" s="12"/>
      <c r="X5117" s="14"/>
      <c r="AB5117" s="25"/>
      <c r="AC5117" s="12"/>
      <c r="AD5117" s="12"/>
      <c r="AK5117" s="12"/>
      <c r="AL5117" s="30"/>
      <c r="AM5117" s="32"/>
      <c r="AQ5117" s="12"/>
      <c r="AR5117" s="12"/>
      <c r="AS5117" s="12"/>
      <c r="AZ5117" s="49"/>
      <c r="BA5117" s="30"/>
      <c r="BB5117" s="12"/>
      <c r="BF5117" s="12"/>
      <c r="BG5117" s="12"/>
      <c r="BH5117" s="12"/>
      <c r="BO5117" s="7"/>
      <c r="BP5117" s="7"/>
      <c r="BQ5117" s="7"/>
      <c r="BU5117" s="7"/>
      <c r="BV5117" s="7"/>
      <c r="BW5117" s="7"/>
      <c r="CD5117" s="7"/>
      <c r="CE5117" s="7"/>
      <c r="CF5117" s="7"/>
      <c r="CJ5117" s="7"/>
      <c r="CK5117" s="7"/>
      <c r="CL5117" s="7"/>
    </row>
    <row r="5118" spans="1:90">
      <c r="A5118" s="11"/>
      <c r="B5118" s="373"/>
      <c r="C5118" s="373"/>
      <c r="D5118" s="373"/>
      <c r="E5118" s="13"/>
      <c r="F5118" s="11"/>
      <c r="G5118" s="25"/>
      <c r="H5118" s="31"/>
      <c r="I5118" s="30"/>
      <c r="M5118" s="25"/>
      <c r="N5118" s="31"/>
      <c r="O5118" s="30"/>
      <c r="V5118" s="12"/>
      <c r="W5118" s="12"/>
      <c r="X5118" s="14"/>
      <c r="AB5118" s="25"/>
      <c r="AC5118" s="12"/>
      <c r="AD5118" s="12"/>
      <c r="AK5118" s="12"/>
      <c r="AL5118" s="30"/>
      <c r="AM5118" s="32"/>
      <c r="AQ5118" s="12"/>
      <c r="AR5118" s="12"/>
      <c r="AS5118" s="12"/>
      <c r="AZ5118" s="49"/>
      <c r="BA5118" s="30"/>
      <c r="BB5118" s="12"/>
      <c r="BF5118" s="12"/>
      <c r="BG5118" s="12"/>
      <c r="BH5118" s="12"/>
      <c r="BO5118" s="7"/>
      <c r="BP5118" s="7"/>
      <c r="BQ5118" s="7"/>
      <c r="BU5118" s="7"/>
      <c r="BV5118" s="7"/>
      <c r="BW5118" s="7"/>
      <c r="CD5118" s="7"/>
      <c r="CE5118" s="7"/>
      <c r="CF5118" s="7"/>
      <c r="CJ5118" s="7"/>
      <c r="CK5118" s="7"/>
      <c r="CL5118" s="7"/>
    </row>
    <row r="5119" spans="1:90">
      <c r="A5119" s="11"/>
      <c r="B5119" s="373"/>
      <c r="C5119" s="373"/>
      <c r="D5119" s="373"/>
      <c r="E5119" s="13"/>
      <c r="F5119" s="11"/>
      <c r="G5119" s="25"/>
      <c r="H5119" s="31"/>
      <c r="I5119" s="30"/>
      <c r="M5119" s="25"/>
      <c r="N5119" s="31"/>
      <c r="O5119" s="30"/>
      <c r="V5119" s="12"/>
      <c r="W5119" s="12"/>
      <c r="X5119" s="14"/>
      <c r="AB5119" s="25"/>
      <c r="AC5119" s="12"/>
      <c r="AD5119" s="12"/>
      <c r="AK5119" s="12"/>
      <c r="AL5119" s="30"/>
      <c r="AM5119" s="32"/>
      <c r="AQ5119" s="12"/>
      <c r="AR5119" s="12"/>
      <c r="AS5119" s="12"/>
      <c r="AZ5119" s="49"/>
      <c r="BA5119" s="30"/>
      <c r="BB5119" s="12"/>
      <c r="BF5119" s="12"/>
      <c r="BG5119" s="12"/>
      <c r="BH5119" s="12"/>
      <c r="BO5119" s="7"/>
      <c r="BP5119" s="7"/>
      <c r="BQ5119" s="7"/>
      <c r="BU5119" s="7"/>
      <c r="BV5119" s="7"/>
      <c r="BW5119" s="7"/>
      <c r="CD5119" s="7"/>
      <c r="CE5119" s="7"/>
      <c r="CF5119" s="7"/>
      <c r="CJ5119" s="7"/>
      <c r="CK5119" s="7"/>
      <c r="CL5119" s="7"/>
    </row>
    <row r="5120" spans="1:90">
      <c r="A5120" s="11"/>
      <c r="B5120" s="373"/>
      <c r="C5120" s="373"/>
      <c r="D5120" s="373"/>
      <c r="E5120" s="13"/>
      <c r="F5120" s="11"/>
      <c r="G5120" s="25"/>
      <c r="H5120" s="31"/>
      <c r="I5120" s="30"/>
      <c r="M5120" s="25"/>
      <c r="N5120" s="31"/>
      <c r="O5120" s="30"/>
      <c r="V5120" s="12"/>
      <c r="W5120" s="12"/>
      <c r="X5120" s="14"/>
      <c r="AB5120" s="25"/>
      <c r="AC5120" s="12"/>
      <c r="AD5120" s="12"/>
      <c r="AK5120" s="12"/>
      <c r="AL5120" s="30"/>
      <c r="AM5120" s="32"/>
      <c r="AQ5120" s="12"/>
      <c r="AR5120" s="12"/>
      <c r="AS5120" s="12"/>
      <c r="AZ5120" s="49"/>
      <c r="BA5120" s="30"/>
      <c r="BB5120" s="12"/>
      <c r="BF5120" s="12"/>
      <c r="BG5120" s="12"/>
      <c r="BH5120" s="12"/>
      <c r="BO5120" s="7"/>
      <c r="BP5120" s="7"/>
      <c r="BQ5120" s="7"/>
      <c r="BU5120" s="7"/>
      <c r="BV5120" s="7"/>
      <c r="BW5120" s="7"/>
      <c r="CD5120" s="7"/>
      <c r="CE5120" s="7"/>
      <c r="CF5120" s="7"/>
      <c r="CJ5120" s="7"/>
      <c r="CK5120" s="7"/>
      <c r="CL5120" s="7"/>
    </row>
    <row r="5121" spans="1:90">
      <c r="A5121" s="11"/>
      <c r="B5121" s="373"/>
      <c r="C5121" s="373"/>
      <c r="D5121" s="373"/>
      <c r="E5121" s="13"/>
      <c r="F5121" s="11"/>
      <c r="G5121" s="25"/>
      <c r="H5121" s="31"/>
      <c r="I5121" s="30"/>
      <c r="M5121" s="25"/>
      <c r="N5121" s="31"/>
      <c r="O5121" s="30"/>
      <c r="V5121" s="12"/>
      <c r="W5121" s="12"/>
      <c r="X5121" s="14"/>
      <c r="AB5121" s="25"/>
      <c r="AC5121" s="12"/>
      <c r="AD5121" s="12"/>
      <c r="AK5121" s="12"/>
      <c r="AL5121" s="30"/>
      <c r="AM5121" s="32"/>
      <c r="AQ5121" s="12"/>
      <c r="AR5121" s="12"/>
      <c r="AS5121" s="12"/>
      <c r="AZ5121" s="49"/>
      <c r="BA5121" s="30"/>
      <c r="BB5121" s="12"/>
      <c r="BF5121" s="12"/>
      <c r="BG5121" s="12"/>
      <c r="BH5121" s="12"/>
      <c r="BO5121" s="7"/>
      <c r="BP5121" s="7"/>
      <c r="BQ5121" s="7"/>
      <c r="BU5121" s="7"/>
      <c r="BV5121" s="7"/>
      <c r="BW5121" s="7"/>
      <c r="CD5121" s="7"/>
      <c r="CE5121" s="7"/>
      <c r="CF5121" s="7"/>
      <c r="CJ5121" s="7"/>
      <c r="CK5121" s="7"/>
      <c r="CL5121" s="7"/>
    </row>
    <row r="5122" spans="1:90">
      <c r="A5122" s="11"/>
      <c r="B5122" s="373"/>
      <c r="C5122" s="373"/>
      <c r="D5122" s="373"/>
      <c r="E5122" s="13"/>
      <c r="F5122" s="11"/>
      <c r="G5122" s="25"/>
      <c r="H5122" s="31"/>
      <c r="I5122" s="30"/>
      <c r="M5122" s="25"/>
      <c r="N5122" s="31"/>
      <c r="O5122" s="30"/>
      <c r="V5122" s="12"/>
      <c r="W5122" s="12"/>
      <c r="X5122" s="14"/>
      <c r="AB5122" s="25"/>
      <c r="AC5122" s="12"/>
      <c r="AD5122" s="12"/>
      <c r="AK5122" s="12"/>
      <c r="AL5122" s="30"/>
      <c r="AM5122" s="32"/>
      <c r="AQ5122" s="12"/>
      <c r="AR5122" s="12"/>
      <c r="AS5122" s="12"/>
      <c r="AZ5122" s="49"/>
      <c r="BA5122" s="30"/>
      <c r="BB5122" s="12"/>
      <c r="BF5122" s="12"/>
      <c r="BG5122" s="12"/>
      <c r="BH5122" s="12"/>
      <c r="BO5122" s="7"/>
      <c r="BP5122" s="7"/>
      <c r="BQ5122" s="7"/>
      <c r="BU5122" s="7"/>
      <c r="BV5122" s="7"/>
      <c r="BW5122" s="7"/>
      <c r="CD5122" s="7"/>
      <c r="CE5122" s="7"/>
      <c r="CF5122" s="7"/>
      <c r="CJ5122" s="7"/>
      <c r="CK5122" s="7"/>
      <c r="CL5122" s="7"/>
    </row>
    <row r="5123" spans="1:90">
      <c r="A5123" s="11"/>
      <c r="B5123" s="373"/>
      <c r="C5123" s="373"/>
      <c r="D5123" s="373"/>
      <c r="E5123" s="13"/>
      <c r="F5123" s="11"/>
      <c r="G5123" s="25"/>
      <c r="H5123" s="31"/>
      <c r="I5123" s="30"/>
      <c r="M5123" s="25"/>
      <c r="N5123" s="31"/>
      <c r="O5123" s="30"/>
      <c r="V5123" s="12"/>
      <c r="W5123" s="12"/>
      <c r="X5123" s="14"/>
      <c r="AB5123" s="25"/>
      <c r="AC5123" s="12"/>
      <c r="AD5123" s="12"/>
      <c r="AK5123" s="12"/>
      <c r="AL5123" s="30"/>
      <c r="AM5123" s="32"/>
      <c r="AQ5123" s="12"/>
      <c r="AR5123" s="12"/>
      <c r="AS5123" s="12"/>
      <c r="AZ5123" s="49"/>
      <c r="BA5123" s="30"/>
      <c r="BB5123" s="12"/>
      <c r="BF5123" s="12"/>
      <c r="BG5123" s="12"/>
      <c r="BH5123" s="12"/>
      <c r="BO5123" s="7"/>
      <c r="BP5123" s="7"/>
      <c r="BQ5123" s="7"/>
      <c r="BU5123" s="7"/>
      <c r="BV5123" s="7"/>
      <c r="BW5123" s="7"/>
      <c r="CD5123" s="7"/>
      <c r="CE5123" s="7"/>
      <c r="CF5123" s="7"/>
      <c r="CJ5123" s="7"/>
      <c r="CK5123" s="7"/>
      <c r="CL5123" s="7"/>
    </row>
    <row r="5124" spans="1:90">
      <c r="A5124" s="11"/>
      <c r="B5124" s="373"/>
      <c r="C5124" s="373"/>
      <c r="D5124" s="373"/>
      <c r="E5124" s="13"/>
      <c r="F5124" s="11"/>
      <c r="G5124" s="25"/>
      <c r="H5124" s="31"/>
      <c r="I5124" s="30"/>
      <c r="M5124" s="25"/>
      <c r="N5124" s="31"/>
      <c r="O5124" s="30"/>
      <c r="V5124" s="12"/>
      <c r="W5124" s="12"/>
      <c r="X5124" s="14"/>
      <c r="AB5124" s="25"/>
      <c r="AC5124" s="12"/>
      <c r="AD5124" s="12"/>
      <c r="AK5124" s="12"/>
      <c r="AL5124" s="30"/>
      <c r="AM5124" s="32"/>
      <c r="AQ5124" s="12"/>
      <c r="AR5124" s="12"/>
      <c r="AS5124" s="12"/>
      <c r="AZ5124" s="49"/>
      <c r="BA5124" s="30"/>
      <c r="BB5124" s="12"/>
      <c r="BF5124" s="12"/>
      <c r="BG5124" s="12"/>
      <c r="BH5124" s="12"/>
      <c r="BO5124" s="7"/>
      <c r="BP5124" s="7"/>
      <c r="BQ5124" s="7"/>
      <c r="BU5124" s="7"/>
      <c r="BV5124" s="7"/>
      <c r="BW5124" s="7"/>
      <c r="CD5124" s="7"/>
      <c r="CE5124" s="7"/>
      <c r="CF5124" s="7"/>
      <c r="CJ5124" s="7"/>
      <c r="CK5124" s="7"/>
      <c r="CL5124" s="7"/>
    </row>
    <row r="5125" spans="1:90">
      <c r="A5125" s="11"/>
      <c r="B5125" s="373"/>
      <c r="C5125" s="373"/>
      <c r="D5125" s="373"/>
      <c r="E5125" s="13"/>
      <c r="F5125" s="11"/>
      <c r="G5125" s="25"/>
      <c r="H5125" s="31"/>
      <c r="I5125" s="30"/>
      <c r="M5125" s="25"/>
      <c r="N5125" s="31"/>
      <c r="O5125" s="30"/>
      <c r="V5125" s="12"/>
      <c r="W5125" s="12"/>
      <c r="X5125" s="14"/>
      <c r="AB5125" s="25"/>
      <c r="AC5125" s="12"/>
      <c r="AD5125" s="12"/>
      <c r="AK5125" s="12"/>
      <c r="AL5125" s="30"/>
      <c r="AM5125" s="32"/>
      <c r="AQ5125" s="12"/>
      <c r="AR5125" s="12"/>
      <c r="AS5125" s="12"/>
      <c r="AZ5125" s="49"/>
      <c r="BA5125" s="30"/>
      <c r="BB5125" s="12"/>
      <c r="BF5125" s="12"/>
      <c r="BG5125" s="12"/>
      <c r="BH5125" s="12"/>
      <c r="BO5125" s="7"/>
      <c r="BP5125" s="7"/>
      <c r="BQ5125" s="7"/>
      <c r="BU5125" s="7"/>
      <c r="BV5125" s="7"/>
      <c r="BW5125" s="7"/>
      <c r="CD5125" s="7"/>
      <c r="CE5125" s="7"/>
      <c r="CF5125" s="7"/>
      <c r="CJ5125" s="7"/>
      <c r="CK5125" s="7"/>
      <c r="CL5125" s="7"/>
    </row>
    <row r="5126" spans="1:90">
      <c r="A5126" s="11"/>
      <c r="B5126" s="373"/>
      <c r="C5126" s="373"/>
      <c r="D5126" s="373"/>
      <c r="E5126" s="13"/>
      <c r="F5126" s="11"/>
      <c r="G5126" s="25"/>
      <c r="H5126" s="31"/>
      <c r="I5126" s="30"/>
      <c r="M5126" s="25"/>
      <c r="N5126" s="31"/>
      <c r="O5126" s="30"/>
      <c r="V5126" s="12"/>
      <c r="W5126" s="12"/>
      <c r="X5126" s="14"/>
      <c r="AB5126" s="25"/>
      <c r="AC5126" s="12"/>
      <c r="AD5126" s="12"/>
      <c r="AK5126" s="12"/>
      <c r="AL5126" s="30"/>
      <c r="AM5126" s="32"/>
      <c r="AQ5126" s="12"/>
      <c r="AR5126" s="12"/>
      <c r="AS5126" s="12"/>
      <c r="AZ5126" s="49"/>
      <c r="BA5126" s="30"/>
      <c r="BB5126" s="12"/>
      <c r="BF5126" s="12"/>
      <c r="BG5126" s="12"/>
      <c r="BH5126" s="12"/>
      <c r="BO5126" s="7"/>
      <c r="BP5126" s="7"/>
      <c r="BQ5126" s="7"/>
      <c r="BU5126" s="7"/>
      <c r="BV5126" s="7"/>
      <c r="BW5126" s="7"/>
      <c r="CD5126" s="7"/>
      <c r="CE5126" s="7"/>
      <c r="CF5126" s="7"/>
      <c r="CJ5126" s="7"/>
      <c r="CK5126" s="7"/>
      <c r="CL5126" s="7"/>
    </row>
    <row r="5127" spans="1:90">
      <c r="A5127" s="11"/>
      <c r="B5127" s="373"/>
      <c r="C5127" s="373"/>
      <c r="D5127" s="373"/>
      <c r="E5127" s="13"/>
      <c r="F5127" s="11"/>
      <c r="G5127" s="25"/>
      <c r="H5127" s="31"/>
      <c r="I5127" s="30"/>
      <c r="M5127" s="25"/>
      <c r="N5127" s="31"/>
      <c r="O5127" s="30"/>
      <c r="V5127" s="12"/>
      <c r="W5127" s="12"/>
      <c r="X5127" s="14"/>
      <c r="AB5127" s="25"/>
      <c r="AC5127" s="12"/>
      <c r="AD5127" s="12"/>
      <c r="AK5127" s="12"/>
      <c r="AL5127" s="30"/>
      <c r="AM5127" s="32"/>
      <c r="AQ5127" s="12"/>
      <c r="AR5127" s="12"/>
      <c r="AS5127" s="12"/>
      <c r="AZ5127" s="49"/>
      <c r="BA5127" s="30"/>
      <c r="BB5127" s="12"/>
      <c r="BF5127" s="12"/>
      <c r="BG5127" s="12"/>
      <c r="BH5127" s="12"/>
      <c r="BO5127" s="7"/>
      <c r="BP5127" s="7"/>
      <c r="BQ5127" s="7"/>
      <c r="BU5127" s="7"/>
      <c r="BV5127" s="7"/>
      <c r="BW5127" s="7"/>
      <c r="CD5127" s="7"/>
      <c r="CE5127" s="7"/>
      <c r="CF5127" s="7"/>
      <c r="CJ5127" s="7"/>
      <c r="CK5127" s="7"/>
      <c r="CL5127" s="7"/>
    </row>
    <row r="5128" spans="1:90">
      <c r="A5128" s="11"/>
      <c r="B5128" s="373"/>
      <c r="C5128" s="373"/>
      <c r="D5128" s="373"/>
      <c r="E5128" s="13"/>
      <c r="F5128" s="11"/>
      <c r="G5128" s="25"/>
      <c r="H5128" s="31"/>
      <c r="I5128" s="30"/>
      <c r="M5128" s="25"/>
      <c r="N5128" s="31"/>
      <c r="O5128" s="30"/>
      <c r="V5128" s="12"/>
      <c r="W5128" s="12"/>
      <c r="X5128" s="14"/>
      <c r="AB5128" s="25"/>
      <c r="AC5128" s="12"/>
      <c r="AD5128" s="12"/>
      <c r="AK5128" s="12"/>
      <c r="AL5128" s="30"/>
      <c r="AM5128" s="32"/>
      <c r="AQ5128" s="12"/>
      <c r="AR5128" s="12"/>
      <c r="AS5128" s="12"/>
      <c r="AZ5128" s="49"/>
      <c r="BA5128" s="30"/>
      <c r="BB5128" s="12"/>
      <c r="BF5128" s="12"/>
      <c r="BG5128" s="12"/>
      <c r="BH5128" s="12"/>
      <c r="BO5128" s="7"/>
      <c r="BP5128" s="7"/>
      <c r="BQ5128" s="7"/>
      <c r="BU5128" s="7"/>
      <c r="BV5128" s="7"/>
      <c r="BW5128" s="7"/>
      <c r="CD5128" s="7"/>
      <c r="CE5128" s="7"/>
      <c r="CF5128" s="7"/>
      <c r="CJ5128" s="7"/>
      <c r="CK5128" s="7"/>
      <c r="CL5128" s="7"/>
    </row>
    <row r="5129" spans="1:90">
      <c r="A5129" s="11"/>
      <c r="B5129" s="373"/>
      <c r="C5129" s="373"/>
      <c r="D5129" s="373"/>
      <c r="E5129" s="13"/>
      <c r="F5129" s="11"/>
      <c r="G5129" s="25"/>
      <c r="H5129" s="31"/>
      <c r="I5129" s="30"/>
      <c r="M5129" s="25"/>
      <c r="N5129" s="31"/>
      <c r="O5129" s="30"/>
      <c r="V5129" s="12"/>
      <c r="W5129" s="12"/>
      <c r="X5129" s="14"/>
      <c r="AB5129" s="25"/>
      <c r="AC5129" s="12"/>
      <c r="AD5129" s="12"/>
      <c r="AK5129" s="12"/>
      <c r="AL5129" s="30"/>
      <c r="AM5129" s="32"/>
      <c r="AQ5129" s="12"/>
      <c r="AR5129" s="12"/>
      <c r="AS5129" s="12"/>
      <c r="AZ5129" s="49"/>
      <c r="BA5129" s="30"/>
      <c r="BB5129" s="12"/>
      <c r="BF5129" s="12"/>
      <c r="BG5129" s="12"/>
      <c r="BH5129" s="12"/>
      <c r="BO5129" s="7"/>
      <c r="BP5129" s="7"/>
      <c r="BQ5129" s="7"/>
      <c r="BU5129" s="7"/>
      <c r="BV5129" s="7"/>
      <c r="BW5129" s="7"/>
      <c r="CD5129" s="7"/>
      <c r="CE5129" s="7"/>
      <c r="CF5129" s="7"/>
      <c r="CJ5129" s="7"/>
      <c r="CK5129" s="7"/>
      <c r="CL5129" s="7"/>
    </row>
    <row r="5130" spans="1:90">
      <c r="A5130" s="11"/>
      <c r="B5130" s="373"/>
      <c r="C5130" s="373"/>
      <c r="D5130" s="373"/>
      <c r="E5130" s="13"/>
      <c r="F5130" s="11"/>
      <c r="G5130" s="25"/>
      <c r="H5130" s="31"/>
      <c r="I5130" s="30"/>
      <c r="M5130" s="25"/>
      <c r="N5130" s="31"/>
      <c r="O5130" s="30"/>
      <c r="V5130" s="12"/>
      <c r="W5130" s="12"/>
      <c r="X5130" s="14"/>
      <c r="AB5130" s="25"/>
      <c r="AC5130" s="12"/>
      <c r="AD5130" s="12"/>
      <c r="AK5130" s="12"/>
      <c r="AL5130" s="30"/>
      <c r="AM5130" s="32"/>
      <c r="AQ5130" s="12"/>
      <c r="AR5130" s="12"/>
      <c r="AS5130" s="12"/>
      <c r="AZ5130" s="49"/>
      <c r="BA5130" s="30"/>
      <c r="BB5130" s="12"/>
      <c r="BF5130" s="12"/>
      <c r="BG5130" s="12"/>
      <c r="BH5130" s="12"/>
      <c r="BO5130" s="7"/>
      <c r="BP5130" s="7"/>
      <c r="BQ5130" s="7"/>
      <c r="BU5130" s="7"/>
      <c r="BV5130" s="7"/>
      <c r="BW5130" s="7"/>
      <c r="CD5130" s="7"/>
      <c r="CE5130" s="7"/>
      <c r="CF5130" s="7"/>
      <c r="CJ5130" s="7"/>
      <c r="CK5130" s="7"/>
      <c r="CL5130" s="7"/>
    </row>
    <row r="5131" spans="1:90">
      <c r="A5131" s="11"/>
      <c r="B5131" s="373"/>
      <c r="C5131" s="373"/>
      <c r="D5131" s="373"/>
      <c r="E5131" s="13"/>
      <c r="F5131" s="11"/>
      <c r="G5131" s="25"/>
      <c r="H5131" s="31"/>
      <c r="I5131" s="30"/>
      <c r="M5131" s="25"/>
      <c r="N5131" s="31"/>
      <c r="O5131" s="30"/>
      <c r="V5131" s="12"/>
      <c r="W5131" s="12"/>
      <c r="X5131" s="14"/>
      <c r="AB5131" s="25"/>
      <c r="AC5131" s="12"/>
      <c r="AD5131" s="12"/>
      <c r="AK5131" s="12"/>
      <c r="AL5131" s="30"/>
      <c r="AM5131" s="32"/>
      <c r="AQ5131" s="12"/>
      <c r="AR5131" s="12"/>
      <c r="AS5131" s="12"/>
      <c r="AZ5131" s="49"/>
      <c r="BA5131" s="30"/>
      <c r="BB5131" s="12"/>
      <c r="BF5131" s="12"/>
      <c r="BG5131" s="12"/>
      <c r="BH5131" s="12"/>
      <c r="BO5131" s="7"/>
      <c r="BP5131" s="7"/>
      <c r="BQ5131" s="7"/>
      <c r="BU5131" s="7"/>
      <c r="BV5131" s="7"/>
      <c r="BW5131" s="7"/>
      <c r="CD5131" s="7"/>
      <c r="CE5131" s="7"/>
      <c r="CF5131" s="7"/>
      <c r="CJ5131" s="7"/>
      <c r="CK5131" s="7"/>
      <c r="CL5131" s="7"/>
    </row>
    <row r="5132" spans="1:90">
      <c r="A5132" s="11"/>
      <c r="B5132" s="373"/>
      <c r="C5132" s="373"/>
      <c r="D5132" s="373"/>
      <c r="E5132" s="13"/>
      <c r="F5132" s="11"/>
      <c r="G5132" s="25"/>
      <c r="H5132" s="31"/>
      <c r="I5132" s="30"/>
      <c r="M5132" s="25"/>
      <c r="N5132" s="31"/>
      <c r="O5132" s="30"/>
      <c r="V5132" s="12"/>
      <c r="W5132" s="12"/>
      <c r="X5132" s="14"/>
      <c r="AB5132" s="25"/>
      <c r="AC5132" s="12"/>
      <c r="AD5132" s="12"/>
      <c r="AK5132" s="12"/>
      <c r="AL5132" s="30"/>
      <c r="AM5132" s="32"/>
      <c r="AQ5132" s="12"/>
      <c r="AR5132" s="12"/>
      <c r="AS5132" s="12"/>
      <c r="AZ5132" s="49"/>
      <c r="BA5132" s="30"/>
      <c r="BB5132" s="12"/>
      <c r="BF5132" s="12"/>
      <c r="BG5132" s="12"/>
      <c r="BH5132" s="12"/>
      <c r="BO5132" s="7"/>
      <c r="BP5132" s="7"/>
      <c r="BQ5132" s="7"/>
      <c r="BU5132" s="7"/>
      <c r="BV5132" s="7"/>
      <c r="BW5132" s="7"/>
      <c r="CD5132" s="7"/>
      <c r="CE5132" s="7"/>
      <c r="CF5132" s="7"/>
      <c r="CJ5132" s="7"/>
      <c r="CK5132" s="7"/>
      <c r="CL5132" s="7"/>
    </row>
    <row r="5133" spans="1:90">
      <c r="A5133" s="11"/>
      <c r="B5133" s="373"/>
      <c r="C5133" s="373"/>
      <c r="D5133" s="373"/>
      <c r="E5133" s="13"/>
      <c r="F5133" s="11"/>
      <c r="G5133" s="25"/>
      <c r="H5133" s="31"/>
      <c r="I5133" s="30"/>
      <c r="M5133" s="25"/>
      <c r="N5133" s="31"/>
      <c r="O5133" s="30"/>
      <c r="V5133" s="12"/>
      <c r="W5133" s="12"/>
      <c r="X5133" s="14"/>
      <c r="AB5133" s="25"/>
      <c r="AC5133" s="12"/>
      <c r="AD5133" s="12"/>
      <c r="AK5133" s="12"/>
      <c r="AL5133" s="30"/>
      <c r="AM5133" s="32"/>
      <c r="AQ5133" s="12"/>
      <c r="AR5133" s="12"/>
      <c r="AS5133" s="12"/>
      <c r="AZ5133" s="49"/>
      <c r="BA5133" s="30"/>
      <c r="BB5133" s="12"/>
      <c r="BF5133" s="12"/>
      <c r="BG5133" s="12"/>
      <c r="BH5133" s="12"/>
      <c r="BO5133" s="7"/>
      <c r="BP5133" s="7"/>
      <c r="BQ5133" s="7"/>
      <c r="BU5133" s="7"/>
      <c r="BV5133" s="7"/>
      <c r="BW5133" s="7"/>
      <c r="CD5133" s="7"/>
      <c r="CE5133" s="7"/>
      <c r="CF5133" s="7"/>
      <c r="CJ5133" s="7"/>
      <c r="CK5133" s="7"/>
      <c r="CL5133" s="7"/>
    </row>
    <row r="5134" spans="1:90">
      <c r="A5134" s="11"/>
      <c r="B5134" s="373"/>
      <c r="C5134" s="373"/>
      <c r="D5134" s="373"/>
      <c r="E5134" s="13"/>
      <c r="F5134" s="11"/>
      <c r="G5134" s="25"/>
      <c r="H5134" s="31"/>
      <c r="I5134" s="30"/>
      <c r="M5134" s="25"/>
      <c r="N5134" s="31"/>
      <c r="O5134" s="30"/>
      <c r="V5134" s="12"/>
      <c r="W5134" s="12"/>
      <c r="X5134" s="14"/>
      <c r="AB5134" s="25"/>
      <c r="AC5134" s="12"/>
      <c r="AD5134" s="12"/>
      <c r="AK5134" s="12"/>
      <c r="AL5134" s="30"/>
      <c r="AM5134" s="32"/>
      <c r="AQ5134" s="12"/>
      <c r="AR5134" s="12"/>
      <c r="AS5134" s="12"/>
      <c r="AZ5134" s="49"/>
      <c r="BA5134" s="30"/>
      <c r="BB5134" s="12"/>
      <c r="BF5134" s="12"/>
      <c r="BG5134" s="12"/>
      <c r="BH5134" s="12"/>
      <c r="BO5134" s="7"/>
      <c r="BP5134" s="7"/>
      <c r="BQ5134" s="7"/>
      <c r="BU5134" s="7"/>
      <c r="BV5134" s="7"/>
      <c r="BW5134" s="7"/>
      <c r="CD5134" s="7"/>
      <c r="CE5134" s="7"/>
      <c r="CF5134" s="7"/>
      <c r="CJ5134" s="7"/>
      <c r="CK5134" s="7"/>
      <c r="CL5134" s="7"/>
    </row>
    <row r="5135" spans="1:90">
      <c r="A5135" s="11"/>
      <c r="B5135" s="373"/>
      <c r="C5135" s="373"/>
      <c r="D5135" s="373"/>
      <c r="E5135" s="13"/>
      <c r="F5135" s="11"/>
      <c r="G5135" s="25"/>
      <c r="H5135" s="31"/>
      <c r="I5135" s="30"/>
      <c r="M5135" s="25"/>
      <c r="N5135" s="31"/>
      <c r="O5135" s="30"/>
      <c r="V5135" s="12"/>
      <c r="W5135" s="12"/>
      <c r="X5135" s="14"/>
      <c r="AB5135" s="25"/>
      <c r="AC5135" s="12"/>
      <c r="AD5135" s="12"/>
      <c r="AK5135" s="12"/>
      <c r="AL5135" s="30"/>
      <c r="AM5135" s="32"/>
      <c r="AQ5135" s="12"/>
      <c r="AR5135" s="12"/>
      <c r="AS5135" s="12"/>
      <c r="AZ5135" s="49"/>
      <c r="BA5135" s="30"/>
      <c r="BB5135" s="12"/>
      <c r="BF5135" s="12"/>
      <c r="BG5135" s="12"/>
      <c r="BH5135" s="12"/>
      <c r="BO5135" s="7"/>
      <c r="BP5135" s="7"/>
      <c r="BQ5135" s="7"/>
      <c r="BU5135" s="7"/>
      <c r="BV5135" s="7"/>
      <c r="BW5135" s="7"/>
      <c r="CD5135" s="7"/>
      <c r="CE5135" s="7"/>
      <c r="CF5135" s="7"/>
      <c r="CJ5135" s="7"/>
      <c r="CK5135" s="7"/>
      <c r="CL5135" s="7"/>
    </row>
    <row r="5136" spans="1:90">
      <c r="A5136" s="11"/>
      <c r="B5136" s="373"/>
      <c r="C5136" s="373"/>
      <c r="D5136" s="373"/>
      <c r="E5136" s="13"/>
      <c r="F5136" s="11"/>
      <c r="G5136" s="25"/>
      <c r="H5136" s="31"/>
      <c r="I5136" s="30"/>
      <c r="M5136" s="25"/>
      <c r="N5136" s="31"/>
      <c r="O5136" s="30"/>
      <c r="V5136" s="12"/>
      <c r="W5136" s="12"/>
      <c r="X5136" s="14"/>
      <c r="AB5136" s="25"/>
      <c r="AC5136" s="12"/>
      <c r="AD5136" s="12"/>
      <c r="AK5136" s="12"/>
      <c r="AL5136" s="30"/>
      <c r="AM5136" s="32"/>
      <c r="AQ5136" s="12"/>
      <c r="AR5136" s="12"/>
      <c r="AS5136" s="12"/>
      <c r="AZ5136" s="49"/>
      <c r="BA5136" s="30"/>
      <c r="BB5136" s="12"/>
      <c r="BF5136" s="12"/>
      <c r="BG5136" s="12"/>
      <c r="BH5136" s="12"/>
      <c r="BO5136" s="7"/>
      <c r="BP5136" s="7"/>
      <c r="BQ5136" s="7"/>
      <c r="BU5136" s="7"/>
      <c r="BV5136" s="7"/>
      <c r="BW5136" s="7"/>
      <c r="CD5136" s="7"/>
      <c r="CE5136" s="7"/>
      <c r="CF5136" s="7"/>
      <c r="CJ5136" s="7"/>
      <c r="CK5136" s="7"/>
      <c r="CL5136" s="7"/>
    </row>
    <row r="5137" spans="1:90">
      <c r="A5137" s="11"/>
      <c r="B5137" s="373"/>
      <c r="C5137" s="373"/>
      <c r="D5137" s="373"/>
      <c r="E5137" s="13"/>
      <c r="F5137" s="11"/>
      <c r="G5137" s="25"/>
      <c r="H5137" s="31"/>
      <c r="I5137" s="30"/>
      <c r="M5137" s="25"/>
      <c r="N5137" s="31"/>
      <c r="O5137" s="30"/>
      <c r="V5137" s="12"/>
      <c r="W5137" s="12"/>
      <c r="X5137" s="14"/>
      <c r="AB5137" s="25"/>
      <c r="AC5137" s="12"/>
      <c r="AD5137" s="12"/>
      <c r="AK5137" s="12"/>
      <c r="AL5137" s="30"/>
      <c r="AM5137" s="32"/>
      <c r="AQ5137" s="12"/>
      <c r="AR5137" s="12"/>
      <c r="AS5137" s="12"/>
      <c r="AZ5137" s="49"/>
      <c r="BA5137" s="30"/>
      <c r="BB5137" s="12"/>
      <c r="BF5137" s="12"/>
      <c r="BG5137" s="12"/>
      <c r="BH5137" s="12"/>
      <c r="BO5137" s="7"/>
      <c r="BP5137" s="7"/>
      <c r="BQ5137" s="7"/>
      <c r="BU5137" s="7"/>
      <c r="BV5137" s="7"/>
      <c r="BW5137" s="7"/>
      <c r="CD5137" s="7"/>
      <c r="CE5137" s="7"/>
      <c r="CF5137" s="7"/>
      <c r="CJ5137" s="7"/>
      <c r="CK5137" s="7"/>
      <c r="CL5137" s="7"/>
    </row>
    <row r="5138" spans="1:90">
      <c r="A5138" s="11"/>
      <c r="B5138" s="373"/>
      <c r="C5138" s="373"/>
      <c r="D5138" s="373"/>
      <c r="E5138" s="13"/>
      <c r="F5138" s="11"/>
      <c r="G5138" s="25"/>
      <c r="H5138" s="31"/>
      <c r="I5138" s="30"/>
      <c r="M5138" s="25"/>
      <c r="N5138" s="31"/>
      <c r="O5138" s="30"/>
      <c r="V5138" s="12"/>
      <c r="W5138" s="12"/>
      <c r="X5138" s="14"/>
      <c r="AB5138" s="25"/>
      <c r="AC5138" s="12"/>
      <c r="AD5138" s="12"/>
      <c r="AK5138" s="12"/>
      <c r="AL5138" s="30"/>
      <c r="AM5138" s="32"/>
      <c r="AQ5138" s="12"/>
      <c r="AR5138" s="12"/>
      <c r="AS5138" s="12"/>
      <c r="AZ5138" s="49"/>
      <c r="BA5138" s="30"/>
      <c r="BB5138" s="12"/>
      <c r="BF5138" s="12"/>
      <c r="BG5138" s="12"/>
      <c r="BH5138" s="12"/>
      <c r="BO5138" s="7"/>
      <c r="BP5138" s="7"/>
      <c r="BQ5138" s="7"/>
      <c r="BU5138" s="7"/>
      <c r="BV5138" s="7"/>
      <c r="BW5138" s="7"/>
      <c r="CD5138" s="7"/>
      <c r="CE5138" s="7"/>
      <c r="CF5138" s="7"/>
      <c r="CJ5138" s="7"/>
      <c r="CK5138" s="7"/>
      <c r="CL5138" s="7"/>
    </row>
    <row r="5139" spans="1:90">
      <c r="A5139" s="11"/>
      <c r="B5139" s="373"/>
      <c r="C5139" s="373"/>
      <c r="D5139" s="373"/>
      <c r="E5139" s="13"/>
      <c r="F5139" s="11"/>
      <c r="G5139" s="25"/>
      <c r="H5139" s="31"/>
      <c r="I5139" s="30"/>
      <c r="M5139" s="25"/>
      <c r="N5139" s="31"/>
      <c r="O5139" s="30"/>
      <c r="V5139" s="12"/>
      <c r="W5139" s="12"/>
      <c r="X5139" s="14"/>
      <c r="AB5139" s="25"/>
      <c r="AC5139" s="12"/>
      <c r="AD5139" s="12"/>
      <c r="AK5139" s="12"/>
      <c r="AL5139" s="30"/>
      <c r="AM5139" s="32"/>
      <c r="AQ5139" s="12"/>
      <c r="AR5139" s="12"/>
      <c r="AS5139" s="12"/>
      <c r="AZ5139" s="49"/>
      <c r="BA5139" s="30"/>
      <c r="BB5139" s="12"/>
      <c r="BF5139" s="12"/>
      <c r="BG5139" s="12"/>
      <c r="BH5139" s="12"/>
      <c r="BO5139" s="7"/>
      <c r="BP5139" s="7"/>
      <c r="BQ5139" s="7"/>
      <c r="BU5139" s="7"/>
      <c r="BV5139" s="7"/>
      <c r="BW5139" s="7"/>
      <c r="CD5139" s="7"/>
      <c r="CE5139" s="7"/>
      <c r="CF5139" s="7"/>
      <c r="CJ5139" s="7"/>
      <c r="CK5139" s="7"/>
      <c r="CL5139" s="7"/>
    </row>
    <row r="5140" spans="1:90">
      <c r="A5140" s="11"/>
      <c r="B5140" s="373"/>
      <c r="C5140" s="373"/>
      <c r="D5140" s="373"/>
      <c r="E5140" s="13"/>
      <c r="F5140" s="11"/>
      <c r="G5140" s="25"/>
      <c r="H5140" s="31"/>
      <c r="I5140" s="30"/>
      <c r="M5140" s="25"/>
      <c r="N5140" s="31"/>
      <c r="O5140" s="30"/>
      <c r="V5140" s="12"/>
      <c r="W5140" s="12"/>
      <c r="X5140" s="14"/>
      <c r="AB5140" s="25"/>
      <c r="AC5140" s="12"/>
      <c r="AD5140" s="12"/>
      <c r="AK5140" s="12"/>
      <c r="AL5140" s="30"/>
      <c r="AM5140" s="32"/>
      <c r="AQ5140" s="12"/>
      <c r="AR5140" s="12"/>
      <c r="AS5140" s="12"/>
      <c r="AZ5140" s="49"/>
      <c r="BA5140" s="30"/>
      <c r="BB5140" s="12"/>
      <c r="BF5140" s="12"/>
      <c r="BG5140" s="12"/>
      <c r="BH5140" s="12"/>
      <c r="BO5140" s="7"/>
      <c r="BP5140" s="7"/>
      <c r="BQ5140" s="7"/>
      <c r="BU5140" s="7"/>
      <c r="BV5140" s="7"/>
      <c r="BW5140" s="7"/>
      <c r="CD5140" s="7"/>
      <c r="CE5140" s="7"/>
      <c r="CF5140" s="7"/>
      <c r="CJ5140" s="7"/>
      <c r="CK5140" s="7"/>
      <c r="CL5140" s="7"/>
    </row>
    <row r="5141" spans="1:90">
      <c r="A5141" s="11"/>
      <c r="B5141" s="373"/>
      <c r="C5141" s="373"/>
      <c r="D5141" s="373"/>
      <c r="E5141" s="13"/>
      <c r="F5141" s="11"/>
      <c r="G5141" s="25"/>
      <c r="H5141" s="31"/>
      <c r="I5141" s="30"/>
      <c r="M5141" s="25"/>
      <c r="N5141" s="31"/>
      <c r="O5141" s="30"/>
      <c r="V5141" s="12"/>
      <c r="W5141" s="12"/>
      <c r="X5141" s="14"/>
      <c r="AB5141" s="25"/>
      <c r="AC5141" s="12"/>
      <c r="AD5141" s="12"/>
      <c r="AK5141" s="12"/>
      <c r="AL5141" s="30"/>
      <c r="AM5141" s="32"/>
      <c r="AQ5141" s="12"/>
      <c r="AR5141" s="12"/>
      <c r="AS5141" s="12"/>
      <c r="AZ5141" s="49"/>
      <c r="BA5141" s="30"/>
      <c r="BB5141" s="12"/>
      <c r="BF5141" s="12"/>
      <c r="BG5141" s="12"/>
      <c r="BH5141" s="12"/>
      <c r="BO5141" s="7"/>
      <c r="BP5141" s="7"/>
      <c r="BQ5141" s="7"/>
      <c r="BU5141" s="7"/>
      <c r="BV5141" s="7"/>
      <c r="BW5141" s="7"/>
      <c r="CD5141" s="7"/>
      <c r="CE5141" s="7"/>
      <c r="CF5141" s="7"/>
      <c r="CJ5141" s="7"/>
      <c r="CK5141" s="7"/>
      <c r="CL5141" s="7"/>
    </row>
    <row r="5142" spans="1:90">
      <c r="A5142" s="11"/>
      <c r="B5142" s="373"/>
      <c r="C5142" s="373"/>
      <c r="D5142" s="373"/>
      <c r="E5142" s="13"/>
      <c r="F5142" s="11"/>
      <c r="G5142" s="25"/>
      <c r="H5142" s="31"/>
      <c r="I5142" s="30"/>
      <c r="M5142" s="25"/>
      <c r="N5142" s="31"/>
      <c r="O5142" s="30"/>
      <c r="V5142" s="12"/>
      <c r="W5142" s="12"/>
      <c r="X5142" s="14"/>
      <c r="AB5142" s="25"/>
      <c r="AC5142" s="12"/>
      <c r="AD5142" s="12"/>
      <c r="AK5142" s="12"/>
      <c r="AL5142" s="30"/>
      <c r="AM5142" s="32"/>
      <c r="AQ5142" s="12"/>
      <c r="AR5142" s="12"/>
      <c r="AS5142" s="12"/>
      <c r="AZ5142" s="49"/>
      <c r="BA5142" s="30"/>
      <c r="BB5142" s="12"/>
      <c r="BF5142" s="12"/>
      <c r="BG5142" s="12"/>
      <c r="BH5142" s="12"/>
      <c r="BO5142" s="7"/>
      <c r="BP5142" s="7"/>
      <c r="BQ5142" s="7"/>
      <c r="BU5142" s="7"/>
      <c r="BV5142" s="7"/>
      <c r="BW5142" s="7"/>
      <c r="CD5142" s="7"/>
      <c r="CE5142" s="7"/>
      <c r="CF5142" s="7"/>
      <c r="CJ5142" s="7"/>
      <c r="CK5142" s="7"/>
      <c r="CL5142" s="7"/>
    </row>
    <row r="5143" spans="1:90">
      <c r="A5143" s="11"/>
      <c r="B5143" s="373"/>
      <c r="C5143" s="373"/>
      <c r="D5143" s="373"/>
      <c r="E5143" s="13"/>
      <c r="F5143" s="11"/>
      <c r="G5143" s="25"/>
      <c r="H5143" s="31"/>
      <c r="I5143" s="30"/>
      <c r="M5143" s="25"/>
      <c r="N5143" s="31"/>
      <c r="O5143" s="30"/>
      <c r="V5143" s="12"/>
      <c r="W5143" s="12"/>
      <c r="X5143" s="14"/>
      <c r="AB5143" s="25"/>
      <c r="AC5143" s="12"/>
      <c r="AD5143" s="12"/>
      <c r="AK5143" s="12"/>
      <c r="AL5143" s="30"/>
      <c r="AM5143" s="32"/>
      <c r="AQ5143" s="12"/>
      <c r="AR5143" s="12"/>
      <c r="AS5143" s="12"/>
      <c r="AZ5143" s="49"/>
      <c r="BA5143" s="30"/>
      <c r="BB5143" s="12"/>
      <c r="BF5143" s="12"/>
      <c r="BG5143" s="12"/>
      <c r="BH5143" s="12"/>
      <c r="BO5143" s="7"/>
      <c r="BP5143" s="7"/>
      <c r="BQ5143" s="7"/>
      <c r="BU5143" s="7"/>
      <c r="BV5143" s="7"/>
      <c r="BW5143" s="7"/>
      <c r="CD5143" s="7"/>
      <c r="CE5143" s="7"/>
      <c r="CF5143" s="7"/>
      <c r="CJ5143" s="7"/>
      <c r="CK5143" s="7"/>
      <c r="CL5143" s="7"/>
    </row>
    <row r="5144" spans="1:90">
      <c r="A5144" s="11"/>
      <c r="B5144" s="373"/>
      <c r="C5144" s="373"/>
      <c r="D5144" s="373"/>
      <c r="E5144" s="13"/>
      <c r="F5144" s="11"/>
      <c r="G5144" s="25"/>
      <c r="H5144" s="31"/>
      <c r="I5144" s="30"/>
      <c r="M5144" s="25"/>
      <c r="N5144" s="31"/>
      <c r="O5144" s="30"/>
      <c r="V5144" s="12"/>
      <c r="W5144" s="12"/>
      <c r="X5144" s="14"/>
      <c r="AB5144" s="25"/>
      <c r="AC5144" s="12"/>
      <c r="AD5144" s="12"/>
      <c r="AK5144" s="12"/>
      <c r="AL5144" s="30"/>
      <c r="AM5144" s="32"/>
      <c r="AQ5144" s="12"/>
      <c r="AR5144" s="12"/>
      <c r="AS5144" s="12"/>
      <c r="AZ5144" s="49"/>
      <c r="BA5144" s="30"/>
      <c r="BB5144" s="12"/>
      <c r="BF5144" s="12"/>
      <c r="BG5144" s="12"/>
      <c r="BH5144" s="12"/>
      <c r="BO5144" s="7"/>
      <c r="BP5144" s="7"/>
      <c r="BQ5144" s="7"/>
      <c r="BU5144" s="7"/>
      <c r="BV5144" s="7"/>
      <c r="BW5144" s="7"/>
      <c r="CD5144" s="7"/>
      <c r="CE5144" s="7"/>
      <c r="CF5144" s="7"/>
      <c r="CJ5144" s="7"/>
      <c r="CK5144" s="7"/>
      <c r="CL5144" s="7"/>
    </row>
    <row r="5145" spans="1:90">
      <c r="A5145" s="11"/>
      <c r="B5145" s="373"/>
      <c r="C5145" s="373"/>
      <c r="D5145" s="373"/>
      <c r="E5145" s="13"/>
      <c r="F5145" s="11"/>
      <c r="G5145" s="25"/>
      <c r="H5145" s="31"/>
      <c r="I5145" s="30"/>
      <c r="M5145" s="25"/>
      <c r="N5145" s="31"/>
      <c r="O5145" s="30"/>
      <c r="V5145" s="12"/>
      <c r="W5145" s="12"/>
      <c r="X5145" s="14"/>
      <c r="AB5145" s="25"/>
      <c r="AC5145" s="12"/>
      <c r="AD5145" s="12"/>
      <c r="AK5145" s="12"/>
      <c r="AL5145" s="30"/>
      <c r="AM5145" s="32"/>
      <c r="AQ5145" s="12"/>
      <c r="AR5145" s="12"/>
      <c r="AS5145" s="12"/>
      <c r="AZ5145" s="49"/>
      <c r="BA5145" s="30"/>
      <c r="BB5145" s="12"/>
      <c r="BF5145" s="12"/>
      <c r="BG5145" s="12"/>
      <c r="BH5145" s="12"/>
      <c r="BO5145" s="7"/>
      <c r="BP5145" s="7"/>
      <c r="BQ5145" s="7"/>
      <c r="BU5145" s="7"/>
      <c r="BV5145" s="7"/>
      <c r="BW5145" s="7"/>
      <c r="CD5145" s="7"/>
      <c r="CE5145" s="7"/>
      <c r="CF5145" s="7"/>
      <c r="CJ5145" s="7"/>
      <c r="CK5145" s="7"/>
      <c r="CL5145" s="7"/>
    </row>
    <row r="5146" spans="1:90">
      <c r="A5146" s="11"/>
      <c r="B5146" s="373"/>
      <c r="C5146" s="373"/>
      <c r="D5146" s="373"/>
      <c r="E5146" s="13"/>
      <c r="F5146" s="11"/>
      <c r="G5146" s="25"/>
      <c r="H5146" s="31"/>
      <c r="I5146" s="30"/>
      <c r="M5146" s="25"/>
      <c r="N5146" s="31"/>
      <c r="O5146" s="30"/>
      <c r="V5146" s="12"/>
      <c r="W5146" s="12"/>
      <c r="X5146" s="14"/>
      <c r="AB5146" s="25"/>
      <c r="AC5146" s="12"/>
      <c r="AD5146" s="12"/>
      <c r="AK5146" s="12"/>
      <c r="AL5146" s="30"/>
      <c r="AM5146" s="32"/>
      <c r="AQ5146" s="12"/>
      <c r="AR5146" s="12"/>
      <c r="AS5146" s="12"/>
      <c r="AZ5146" s="49"/>
      <c r="BA5146" s="30"/>
      <c r="BB5146" s="12"/>
      <c r="BF5146" s="12"/>
      <c r="BG5146" s="12"/>
      <c r="BH5146" s="12"/>
      <c r="BO5146" s="7"/>
      <c r="BP5146" s="7"/>
      <c r="BQ5146" s="7"/>
      <c r="BU5146" s="7"/>
      <c r="BV5146" s="7"/>
      <c r="BW5146" s="7"/>
      <c r="CD5146" s="7"/>
      <c r="CE5146" s="7"/>
      <c r="CF5146" s="7"/>
      <c r="CJ5146" s="7"/>
      <c r="CK5146" s="7"/>
      <c r="CL5146" s="7"/>
    </row>
    <row r="5147" spans="1:90">
      <c r="A5147" s="11"/>
      <c r="B5147" s="373"/>
      <c r="C5147" s="373"/>
      <c r="D5147" s="373"/>
      <c r="E5147" s="13"/>
      <c r="F5147" s="11"/>
      <c r="G5147" s="25"/>
      <c r="H5147" s="31"/>
      <c r="I5147" s="30"/>
      <c r="M5147" s="25"/>
      <c r="N5147" s="31"/>
      <c r="O5147" s="30"/>
      <c r="V5147" s="12"/>
      <c r="W5147" s="12"/>
      <c r="X5147" s="14"/>
      <c r="AB5147" s="25"/>
      <c r="AC5147" s="12"/>
      <c r="AD5147" s="12"/>
      <c r="AK5147" s="12"/>
      <c r="AL5147" s="30"/>
      <c r="AM5147" s="32"/>
      <c r="AQ5147" s="12"/>
      <c r="AR5147" s="12"/>
      <c r="AS5147" s="12"/>
      <c r="AZ5147" s="49"/>
      <c r="BA5147" s="30"/>
      <c r="BB5147" s="12"/>
      <c r="BF5147" s="12"/>
      <c r="BG5147" s="12"/>
      <c r="BH5147" s="12"/>
      <c r="BO5147" s="7"/>
      <c r="BP5147" s="7"/>
      <c r="BQ5147" s="7"/>
      <c r="BU5147" s="7"/>
      <c r="BV5147" s="7"/>
      <c r="BW5147" s="7"/>
      <c r="CD5147" s="7"/>
      <c r="CE5147" s="7"/>
      <c r="CF5147" s="7"/>
      <c r="CJ5147" s="7"/>
      <c r="CK5147" s="7"/>
      <c r="CL5147" s="7"/>
    </row>
    <row r="5148" spans="1:90">
      <c r="A5148" s="11"/>
      <c r="B5148" s="373"/>
      <c r="C5148" s="373"/>
      <c r="D5148" s="373"/>
      <c r="E5148" s="13"/>
      <c r="F5148" s="11"/>
      <c r="G5148" s="25"/>
      <c r="H5148" s="31"/>
      <c r="I5148" s="30"/>
      <c r="M5148" s="25"/>
      <c r="N5148" s="31"/>
      <c r="O5148" s="30"/>
      <c r="V5148" s="12"/>
      <c r="W5148" s="12"/>
      <c r="X5148" s="14"/>
      <c r="AB5148" s="25"/>
      <c r="AC5148" s="12"/>
      <c r="AD5148" s="12"/>
      <c r="AK5148" s="12"/>
      <c r="AL5148" s="30"/>
      <c r="AM5148" s="32"/>
      <c r="AQ5148" s="12"/>
      <c r="AR5148" s="12"/>
      <c r="AS5148" s="12"/>
      <c r="AZ5148" s="49"/>
      <c r="BA5148" s="30"/>
      <c r="BB5148" s="12"/>
      <c r="BF5148" s="12"/>
      <c r="BG5148" s="12"/>
      <c r="BH5148" s="12"/>
      <c r="BO5148" s="7"/>
      <c r="BP5148" s="7"/>
      <c r="BQ5148" s="7"/>
      <c r="BU5148" s="7"/>
      <c r="BV5148" s="7"/>
      <c r="BW5148" s="7"/>
      <c r="CD5148" s="7"/>
      <c r="CE5148" s="7"/>
      <c r="CF5148" s="7"/>
      <c r="CJ5148" s="7"/>
      <c r="CK5148" s="7"/>
      <c r="CL5148" s="7"/>
    </row>
    <row r="5149" spans="1:90">
      <c r="A5149" s="11"/>
      <c r="B5149" s="373"/>
      <c r="C5149" s="373"/>
      <c r="D5149" s="373"/>
      <c r="E5149" s="13"/>
      <c r="F5149" s="11"/>
      <c r="G5149" s="25"/>
      <c r="H5149" s="31"/>
      <c r="I5149" s="30"/>
      <c r="M5149" s="25"/>
      <c r="N5149" s="31"/>
      <c r="O5149" s="30"/>
      <c r="V5149" s="12"/>
      <c r="W5149" s="12"/>
      <c r="X5149" s="14"/>
      <c r="AB5149" s="25"/>
      <c r="AC5149" s="12"/>
      <c r="AD5149" s="12"/>
      <c r="AK5149" s="12"/>
      <c r="AL5149" s="30"/>
      <c r="AM5149" s="32"/>
      <c r="AQ5149" s="12"/>
      <c r="AR5149" s="12"/>
      <c r="AS5149" s="12"/>
      <c r="AZ5149" s="49"/>
      <c r="BA5149" s="30"/>
      <c r="BB5149" s="12"/>
      <c r="BF5149" s="12"/>
      <c r="BG5149" s="12"/>
      <c r="BH5149" s="12"/>
      <c r="BO5149" s="7"/>
      <c r="BP5149" s="7"/>
      <c r="BQ5149" s="7"/>
      <c r="BU5149" s="7"/>
      <c r="BV5149" s="7"/>
      <c r="BW5149" s="7"/>
      <c r="CD5149" s="7"/>
      <c r="CE5149" s="7"/>
      <c r="CF5149" s="7"/>
      <c r="CJ5149" s="7"/>
      <c r="CK5149" s="7"/>
      <c r="CL5149" s="7"/>
    </row>
    <row r="5150" spans="1:90">
      <c r="A5150" s="11"/>
      <c r="B5150" s="373"/>
      <c r="C5150" s="373"/>
      <c r="D5150" s="373"/>
      <c r="E5150" s="13"/>
      <c r="F5150" s="11"/>
      <c r="G5150" s="25"/>
      <c r="H5150" s="31"/>
      <c r="I5150" s="30"/>
      <c r="M5150" s="25"/>
      <c r="N5150" s="31"/>
      <c r="O5150" s="30"/>
      <c r="V5150" s="12"/>
      <c r="W5150" s="12"/>
      <c r="X5150" s="14"/>
      <c r="AB5150" s="25"/>
      <c r="AC5150" s="12"/>
      <c r="AD5150" s="12"/>
      <c r="AK5150" s="12"/>
      <c r="AL5150" s="30"/>
      <c r="AM5150" s="32"/>
      <c r="AQ5150" s="12"/>
      <c r="AR5150" s="12"/>
      <c r="AS5150" s="12"/>
      <c r="AZ5150" s="49"/>
      <c r="BA5150" s="30"/>
      <c r="BB5150" s="12"/>
      <c r="BF5150" s="12"/>
      <c r="BG5150" s="12"/>
      <c r="BH5150" s="12"/>
      <c r="BO5150" s="7"/>
      <c r="BP5150" s="7"/>
      <c r="BQ5150" s="7"/>
      <c r="BU5150" s="7"/>
      <c r="BV5150" s="7"/>
      <c r="BW5150" s="7"/>
      <c r="CD5150" s="7"/>
      <c r="CE5150" s="7"/>
      <c r="CF5150" s="7"/>
      <c r="CJ5150" s="7"/>
      <c r="CK5150" s="7"/>
      <c r="CL5150" s="7"/>
    </row>
    <row r="5151" spans="1:90">
      <c r="A5151" s="11"/>
      <c r="B5151" s="373"/>
      <c r="C5151" s="373"/>
      <c r="D5151" s="373"/>
      <c r="E5151" s="13"/>
      <c r="F5151" s="11"/>
      <c r="G5151" s="25"/>
      <c r="H5151" s="31"/>
      <c r="I5151" s="30"/>
      <c r="M5151" s="25"/>
      <c r="N5151" s="31"/>
      <c r="O5151" s="30"/>
      <c r="V5151" s="12"/>
      <c r="W5151" s="12"/>
      <c r="X5151" s="14"/>
      <c r="AB5151" s="25"/>
      <c r="AC5151" s="12"/>
      <c r="AD5151" s="12"/>
      <c r="AK5151" s="12"/>
      <c r="AL5151" s="30"/>
      <c r="AM5151" s="32"/>
      <c r="AQ5151" s="12"/>
      <c r="AR5151" s="12"/>
      <c r="AS5151" s="12"/>
      <c r="AZ5151" s="49"/>
      <c r="BA5151" s="30"/>
      <c r="BB5151" s="12"/>
      <c r="BF5151" s="12"/>
      <c r="BG5151" s="12"/>
      <c r="BH5151" s="12"/>
      <c r="BO5151" s="7"/>
      <c r="BP5151" s="7"/>
      <c r="BQ5151" s="7"/>
      <c r="BU5151" s="7"/>
      <c r="BV5151" s="7"/>
      <c r="BW5151" s="7"/>
      <c r="CD5151" s="7"/>
      <c r="CE5151" s="7"/>
      <c r="CF5151" s="7"/>
      <c r="CJ5151" s="7"/>
      <c r="CK5151" s="7"/>
      <c r="CL5151" s="7"/>
    </row>
    <row r="5152" spans="1:90">
      <c r="A5152" s="11"/>
      <c r="B5152" s="373"/>
      <c r="C5152" s="373"/>
      <c r="D5152" s="373"/>
      <c r="E5152" s="13"/>
      <c r="F5152" s="11"/>
      <c r="G5152" s="25"/>
      <c r="H5152" s="31"/>
      <c r="I5152" s="30"/>
      <c r="M5152" s="25"/>
      <c r="N5152" s="31"/>
      <c r="O5152" s="30"/>
      <c r="V5152" s="12"/>
      <c r="W5152" s="12"/>
      <c r="X5152" s="14"/>
      <c r="AB5152" s="25"/>
      <c r="AC5152" s="12"/>
      <c r="AD5152" s="12"/>
      <c r="AK5152" s="12"/>
      <c r="AL5152" s="30"/>
      <c r="AM5152" s="32"/>
      <c r="AQ5152" s="12"/>
      <c r="AR5152" s="12"/>
      <c r="AS5152" s="12"/>
      <c r="AZ5152" s="49"/>
      <c r="BA5152" s="30"/>
      <c r="BB5152" s="12"/>
      <c r="BF5152" s="12"/>
      <c r="BG5152" s="12"/>
      <c r="BH5152" s="12"/>
      <c r="BO5152" s="7"/>
      <c r="BP5152" s="7"/>
      <c r="BQ5152" s="7"/>
      <c r="BU5152" s="7"/>
      <c r="BV5152" s="7"/>
      <c r="BW5152" s="7"/>
      <c r="CD5152" s="7"/>
      <c r="CE5152" s="7"/>
      <c r="CF5152" s="7"/>
      <c r="CJ5152" s="7"/>
      <c r="CK5152" s="7"/>
      <c r="CL5152" s="7"/>
    </row>
    <row r="5153" spans="1:90">
      <c r="A5153" s="11"/>
      <c r="B5153" s="373"/>
      <c r="C5153" s="373"/>
      <c r="D5153" s="373"/>
      <c r="E5153" s="13"/>
      <c r="F5153" s="11"/>
      <c r="G5153" s="25"/>
      <c r="H5153" s="31"/>
      <c r="I5153" s="30"/>
      <c r="M5153" s="25"/>
      <c r="N5153" s="31"/>
      <c r="O5153" s="30"/>
      <c r="V5153" s="12"/>
      <c r="W5153" s="12"/>
      <c r="X5153" s="14"/>
      <c r="AB5153" s="25"/>
      <c r="AC5153" s="12"/>
      <c r="AD5153" s="12"/>
      <c r="AK5153" s="12"/>
      <c r="AL5153" s="30"/>
      <c r="AM5153" s="32"/>
      <c r="AQ5153" s="12"/>
      <c r="AR5153" s="12"/>
      <c r="AS5153" s="12"/>
      <c r="AZ5153" s="49"/>
      <c r="BA5153" s="30"/>
      <c r="BB5153" s="12"/>
      <c r="BF5153" s="12"/>
      <c r="BG5153" s="12"/>
      <c r="BH5153" s="12"/>
      <c r="BO5153" s="7"/>
      <c r="BP5153" s="7"/>
      <c r="BQ5153" s="7"/>
      <c r="BU5153" s="7"/>
      <c r="BV5153" s="7"/>
      <c r="BW5153" s="7"/>
      <c r="CD5153" s="7"/>
      <c r="CE5153" s="7"/>
      <c r="CF5153" s="7"/>
      <c r="CJ5153" s="7"/>
      <c r="CK5153" s="7"/>
      <c r="CL5153" s="7"/>
    </row>
    <row r="5154" spans="1:90">
      <c r="A5154" s="11"/>
      <c r="B5154" s="373"/>
      <c r="C5154" s="373"/>
      <c r="D5154" s="373"/>
      <c r="E5154" s="13"/>
      <c r="F5154" s="11"/>
      <c r="G5154" s="25"/>
      <c r="H5154" s="31"/>
      <c r="I5154" s="30"/>
      <c r="M5154" s="25"/>
      <c r="N5154" s="31"/>
      <c r="O5154" s="30"/>
      <c r="V5154" s="12"/>
      <c r="W5154" s="12"/>
      <c r="X5154" s="14"/>
      <c r="AB5154" s="25"/>
      <c r="AC5154" s="12"/>
      <c r="AD5154" s="12"/>
      <c r="AK5154" s="12"/>
      <c r="AL5154" s="30"/>
      <c r="AM5154" s="32"/>
      <c r="AQ5154" s="12"/>
      <c r="AR5154" s="12"/>
      <c r="AS5154" s="12"/>
      <c r="AZ5154" s="49"/>
      <c r="BA5154" s="30"/>
      <c r="BB5154" s="12"/>
      <c r="BF5154" s="12"/>
      <c r="BG5154" s="12"/>
      <c r="BH5154" s="12"/>
      <c r="BO5154" s="7"/>
      <c r="BP5154" s="7"/>
      <c r="BQ5154" s="7"/>
      <c r="BU5154" s="7"/>
      <c r="BV5154" s="7"/>
      <c r="BW5154" s="7"/>
      <c r="CD5154" s="7"/>
      <c r="CE5154" s="7"/>
      <c r="CF5154" s="7"/>
      <c r="CJ5154" s="7"/>
      <c r="CK5154" s="7"/>
      <c r="CL5154" s="7"/>
    </row>
    <row r="5155" spans="1:90">
      <c r="A5155" s="11"/>
      <c r="B5155" s="373"/>
      <c r="C5155" s="373"/>
      <c r="D5155" s="373"/>
      <c r="E5155" s="13"/>
      <c r="F5155" s="11"/>
      <c r="G5155" s="25"/>
      <c r="H5155" s="31"/>
      <c r="I5155" s="30"/>
      <c r="M5155" s="25"/>
      <c r="N5155" s="31"/>
      <c r="O5155" s="30"/>
      <c r="V5155" s="12"/>
      <c r="W5155" s="12"/>
      <c r="X5155" s="14"/>
      <c r="AB5155" s="25"/>
      <c r="AC5155" s="12"/>
      <c r="AD5155" s="12"/>
      <c r="AK5155" s="12"/>
      <c r="AL5155" s="30"/>
      <c r="AM5155" s="32"/>
      <c r="AQ5155" s="12"/>
      <c r="AR5155" s="12"/>
      <c r="AS5155" s="12"/>
      <c r="AZ5155" s="49"/>
      <c r="BA5155" s="30"/>
      <c r="BB5155" s="12"/>
      <c r="BF5155" s="12"/>
      <c r="BG5155" s="12"/>
      <c r="BH5155" s="12"/>
      <c r="BO5155" s="7"/>
      <c r="BP5155" s="7"/>
      <c r="BQ5155" s="7"/>
      <c r="BU5155" s="7"/>
      <c r="BV5155" s="7"/>
      <c r="BW5155" s="7"/>
      <c r="CD5155" s="7"/>
      <c r="CE5155" s="7"/>
      <c r="CF5155" s="7"/>
      <c r="CJ5155" s="7"/>
      <c r="CK5155" s="7"/>
      <c r="CL5155" s="7"/>
    </row>
    <row r="5156" spans="1:90">
      <c r="A5156" s="11"/>
      <c r="B5156" s="373"/>
      <c r="C5156" s="373"/>
      <c r="D5156" s="373"/>
      <c r="E5156" s="13"/>
      <c r="F5156" s="11"/>
      <c r="G5156" s="25"/>
      <c r="H5156" s="31"/>
      <c r="I5156" s="30"/>
      <c r="M5156" s="25"/>
      <c r="N5156" s="31"/>
      <c r="O5156" s="30"/>
      <c r="V5156" s="12"/>
      <c r="W5156" s="12"/>
      <c r="X5156" s="14"/>
      <c r="AB5156" s="25"/>
      <c r="AC5156" s="12"/>
      <c r="AD5156" s="12"/>
      <c r="AK5156" s="12"/>
      <c r="AL5156" s="30"/>
      <c r="AM5156" s="32"/>
      <c r="AQ5156" s="12"/>
      <c r="AR5156" s="12"/>
      <c r="AS5156" s="12"/>
      <c r="AZ5156" s="49"/>
      <c r="BA5156" s="30"/>
      <c r="BB5156" s="12"/>
      <c r="BF5156" s="12"/>
      <c r="BG5156" s="12"/>
      <c r="BH5156" s="12"/>
      <c r="BO5156" s="7"/>
      <c r="BP5156" s="7"/>
      <c r="BQ5156" s="7"/>
      <c r="BU5156" s="7"/>
      <c r="BV5156" s="7"/>
      <c r="BW5156" s="7"/>
      <c r="CD5156" s="7"/>
      <c r="CE5156" s="7"/>
      <c r="CF5156" s="7"/>
      <c r="CJ5156" s="7"/>
      <c r="CK5156" s="7"/>
      <c r="CL5156" s="7"/>
    </row>
    <row r="5157" spans="1:90">
      <c r="A5157" s="11"/>
      <c r="B5157" s="373"/>
      <c r="C5157" s="373"/>
      <c r="D5157" s="373"/>
      <c r="E5157" s="13"/>
      <c r="F5157" s="11"/>
      <c r="G5157" s="25"/>
      <c r="H5157" s="31"/>
      <c r="I5157" s="30"/>
      <c r="M5157" s="25"/>
      <c r="N5157" s="31"/>
      <c r="O5157" s="30"/>
      <c r="V5157" s="12"/>
      <c r="W5157" s="12"/>
      <c r="X5157" s="14"/>
      <c r="AB5157" s="25"/>
      <c r="AC5157" s="12"/>
      <c r="AD5157" s="12"/>
      <c r="AK5157" s="12"/>
      <c r="AL5157" s="30"/>
      <c r="AM5157" s="32"/>
      <c r="AQ5157" s="12"/>
      <c r="AR5157" s="12"/>
      <c r="AS5157" s="12"/>
      <c r="AZ5157" s="49"/>
      <c r="BA5157" s="30"/>
      <c r="BB5157" s="12"/>
      <c r="BF5157" s="12"/>
      <c r="BG5157" s="12"/>
      <c r="BH5157" s="12"/>
      <c r="BO5157" s="7"/>
      <c r="BP5157" s="7"/>
      <c r="BQ5157" s="7"/>
      <c r="BU5157" s="7"/>
      <c r="BV5157" s="7"/>
      <c r="BW5157" s="7"/>
      <c r="CD5157" s="7"/>
      <c r="CE5157" s="7"/>
      <c r="CF5157" s="7"/>
      <c r="CJ5157" s="7"/>
      <c r="CK5157" s="7"/>
      <c r="CL5157" s="7"/>
    </row>
    <row r="5158" spans="1:90">
      <c r="A5158" s="11"/>
      <c r="B5158" s="373"/>
      <c r="C5158" s="373"/>
      <c r="D5158" s="373"/>
      <c r="E5158" s="13"/>
      <c r="F5158" s="11"/>
      <c r="G5158" s="25"/>
      <c r="H5158" s="31"/>
      <c r="I5158" s="30"/>
      <c r="M5158" s="25"/>
      <c r="N5158" s="31"/>
      <c r="O5158" s="30"/>
      <c r="V5158" s="12"/>
      <c r="W5158" s="12"/>
      <c r="X5158" s="14"/>
      <c r="AB5158" s="25"/>
      <c r="AC5158" s="12"/>
      <c r="AD5158" s="12"/>
      <c r="AK5158" s="12"/>
      <c r="AL5158" s="30"/>
      <c r="AM5158" s="32"/>
      <c r="AQ5158" s="12"/>
      <c r="AR5158" s="12"/>
      <c r="AS5158" s="12"/>
      <c r="AZ5158" s="49"/>
      <c r="BA5158" s="30"/>
      <c r="BB5158" s="12"/>
      <c r="BF5158" s="12"/>
      <c r="BG5158" s="12"/>
      <c r="BH5158" s="12"/>
      <c r="BO5158" s="7"/>
      <c r="BP5158" s="7"/>
      <c r="BQ5158" s="7"/>
      <c r="BU5158" s="7"/>
      <c r="BV5158" s="7"/>
      <c r="BW5158" s="7"/>
      <c r="CD5158" s="7"/>
      <c r="CE5158" s="7"/>
      <c r="CF5158" s="7"/>
      <c r="CJ5158" s="7"/>
      <c r="CK5158" s="7"/>
      <c r="CL5158" s="7"/>
    </row>
    <row r="5159" spans="1:90">
      <c r="A5159" s="11"/>
      <c r="B5159" s="373"/>
      <c r="C5159" s="373"/>
      <c r="D5159" s="373"/>
      <c r="E5159" s="13"/>
      <c r="F5159" s="11"/>
      <c r="G5159" s="25"/>
      <c r="H5159" s="31"/>
      <c r="I5159" s="30"/>
      <c r="M5159" s="25"/>
      <c r="N5159" s="31"/>
      <c r="O5159" s="30"/>
      <c r="V5159" s="12"/>
      <c r="W5159" s="12"/>
      <c r="X5159" s="14"/>
      <c r="AB5159" s="25"/>
      <c r="AC5159" s="12"/>
      <c r="AD5159" s="12"/>
      <c r="AK5159" s="12"/>
      <c r="AL5159" s="30"/>
      <c r="AM5159" s="32"/>
      <c r="AQ5159" s="12"/>
      <c r="AR5159" s="12"/>
      <c r="AS5159" s="12"/>
      <c r="AZ5159" s="49"/>
      <c r="BA5159" s="30"/>
      <c r="BB5159" s="12"/>
      <c r="BF5159" s="12"/>
      <c r="BG5159" s="12"/>
      <c r="BH5159" s="12"/>
      <c r="BO5159" s="7"/>
      <c r="BP5159" s="7"/>
      <c r="BQ5159" s="7"/>
      <c r="BU5159" s="7"/>
      <c r="BV5159" s="7"/>
      <c r="BW5159" s="7"/>
      <c r="CD5159" s="7"/>
      <c r="CE5159" s="7"/>
      <c r="CF5159" s="7"/>
      <c r="CJ5159" s="7"/>
      <c r="CK5159" s="7"/>
      <c r="CL5159" s="7"/>
    </row>
    <row r="5160" spans="1:90">
      <c r="A5160" s="11"/>
      <c r="B5160" s="373"/>
      <c r="C5160" s="373"/>
      <c r="D5160" s="373"/>
      <c r="E5160" s="13"/>
      <c r="F5160" s="11"/>
      <c r="G5160" s="25"/>
      <c r="H5160" s="31"/>
      <c r="I5160" s="30"/>
      <c r="M5160" s="25"/>
      <c r="N5160" s="31"/>
      <c r="O5160" s="30"/>
      <c r="V5160" s="12"/>
      <c r="W5160" s="12"/>
      <c r="X5160" s="14"/>
      <c r="AB5160" s="25"/>
      <c r="AC5160" s="12"/>
      <c r="AD5160" s="12"/>
      <c r="AK5160" s="12"/>
      <c r="AL5160" s="30"/>
      <c r="AM5160" s="32"/>
      <c r="AQ5160" s="12"/>
      <c r="AR5160" s="12"/>
      <c r="AS5160" s="12"/>
      <c r="AZ5160" s="49"/>
      <c r="BA5160" s="30"/>
      <c r="BB5160" s="12"/>
      <c r="BF5160" s="12"/>
      <c r="BG5160" s="12"/>
      <c r="BH5160" s="12"/>
      <c r="BO5160" s="7"/>
      <c r="BP5160" s="7"/>
      <c r="BQ5160" s="7"/>
      <c r="BU5160" s="7"/>
      <c r="BV5160" s="7"/>
      <c r="BW5160" s="7"/>
      <c r="CD5160" s="7"/>
      <c r="CE5160" s="7"/>
      <c r="CF5160" s="7"/>
      <c r="CJ5160" s="7"/>
      <c r="CK5160" s="7"/>
      <c r="CL5160" s="7"/>
    </row>
    <row r="5161" spans="1:90">
      <c r="A5161" s="11"/>
      <c r="B5161" s="373"/>
      <c r="C5161" s="373"/>
      <c r="D5161" s="373"/>
      <c r="E5161" s="13"/>
      <c r="F5161" s="11"/>
      <c r="G5161" s="25"/>
      <c r="H5161" s="31"/>
      <c r="I5161" s="30"/>
      <c r="M5161" s="25"/>
      <c r="N5161" s="31"/>
      <c r="O5161" s="30"/>
      <c r="V5161" s="12"/>
      <c r="W5161" s="12"/>
      <c r="X5161" s="14"/>
      <c r="AB5161" s="25"/>
      <c r="AC5161" s="12"/>
      <c r="AD5161" s="12"/>
      <c r="AK5161" s="12"/>
      <c r="AL5161" s="30"/>
      <c r="AM5161" s="32"/>
      <c r="AQ5161" s="12"/>
      <c r="AR5161" s="12"/>
      <c r="AS5161" s="12"/>
      <c r="AZ5161" s="49"/>
      <c r="BA5161" s="30"/>
      <c r="BB5161" s="12"/>
      <c r="BF5161" s="12"/>
      <c r="BG5161" s="12"/>
      <c r="BH5161" s="12"/>
      <c r="BO5161" s="7"/>
      <c r="BP5161" s="7"/>
      <c r="BQ5161" s="7"/>
      <c r="BU5161" s="7"/>
      <c r="BV5161" s="7"/>
      <c r="BW5161" s="7"/>
      <c r="CD5161" s="7"/>
      <c r="CE5161" s="7"/>
      <c r="CF5161" s="7"/>
      <c r="CJ5161" s="7"/>
      <c r="CK5161" s="7"/>
      <c r="CL5161" s="7"/>
    </row>
    <row r="5162" spans="1:90">
      <c r="A5162" s="11"/>
      <c r="B5162" s="373"/>
      <c r="C5162" s="373"/>
      <c r="D5162" s="373"/>
      <c r="E5162" s="13"/>
      <c r="F5162" s="11"/>
      <c r="G5162" s="25"/>
      <c r="H5162" s="31"/>
      <c r="I5162" s="30"/>
      <c r="M5162" s="25"/>
      <c r="N5162" s="31"/>
      <c r="O5162" s="30"/>
      <c r="V5162" s="12"/>
      <c r="W5162" s="12"/>
      <c r="X5162" s="14"/>
      <c r="AB5162" s="25"/>
      <c r="AC5162" s="12"/>
      <c r="AD5162" s="12"/>
      <c r="AK5162" s="12"/>
      <c r="AL5162" s="30"/>
      <c r="AM5162" s="32"/>
      <c r="AQ5162" s="12"/>
      <c r="AR5162" s="12"/>
      <c r="AS5162" s="12"/>
      <c r="AZ5162" s="49"/>
      <c r="BA5162" s="30"/>
      <c r="BB5162" s="12"/>
      <c r="BF5162" s="12"/>
      <c r="BG5162" s="12"/>
      <c r="BH5162" s="12"/>
      <c r="BO5162" s="7"/>
      <c r="BP5162" s="7"/>
      <c r="BQ5162" s="7"/>
      <c r="BU5162" s="7"/>
      <c r="BV5162" s="7"/>
      <c r="BW5162" s="7"/>
      <c r="CD5162" s="7"/>
      <c r="CE5162" s="7"/>
      <c r="CF5162" s="7"/>
      <c r="CJ5162" s="7"/>
      <c r="CK5162" s="7"/>
      <c r="CL5162" s="7"/>
    </row>
    <row r="5163" spans="1:90">
      <c r="A5163" s="11"/>
      <c r="B5163" s="373"/>
      <c r="C5163" s="373"/>
      <c r="D5163" s="373"/>
      <c r="E5163" s="13"/>
      <c r="F5163" s="11"/>
      <c r="G5163" s="25"/>
      <c r="H5163" s="31"/>
      <c r="I5163" s="30"/>
      <c r="M5163" s="25"/>
      <c r="N5163" s="31"/>
      <c r="O5163" s="30"/>
      <c r="V5163" s="12"/>
      <c r="W5163" s="12"/>
      <c r="X5163" s="14"/>
      <c r="AB5163" s="25"/>
      <c r="AC5163" s="12"/>
      <c r="AD5163" s="12"/>
      <c r="AK5163" s="12"/>
      <c r="AL5163" s="30"/>
      <c r="AM5163" s="32"/>
      <c r="AQ5163" s="12"/>
      <c r="AR5163" s="12"/>
      <c r="AS5163" s="12"/>
      <c r="AZ5163" s="49"/>
      <c r="BA5163" s="30"/>
      <c r="BB5163" s="12"/>
      <c r="BF5163" s="12"/>
      <c r="BG5163" s="12"/>
      <c r="BH5163" s="12"/>
      <c r="BO5163" s="7"/>
      <c r="BP5163" s="7"/>
      <c r="BQ5163" s="7"/>
      <c r="BU5163" s="7"/>
      <c r="BV5163" s="7"/>
      <c r="BW5163" s="7"/>
      <c r="CD5163" s="7"/>
      <c r="CE5163" s="7"/>
      <c r="CF5163" s="7"/>
      <c r="CJ5163" s="7"/>
      <c r="CK5163" s="7"/>
      <c r="CL5163" s="7"/>
    </row>
    <row r="5164" spans="1:90">
      <c r="A5164" s="11"/>
      <c r="B5164" s="373"/>
      <c r="C5164" s="373"/>
      <c r="D5164" s="373"/>
      <c r="E5164" s="13"/>
      <c r="F5164" s="11"/>
      <c r="G5164" s="25"/>
      <c r="H5164" s="31"/>
      <c r="I5164" s="30"/>
      <c r="M5164" s="25"/>
      <c r="N5164" s="31"/>
      <c r="O5164" s="30"/>
      <c r="V5164" s="12"/>
      <c r="W5164" s="12"/>
      <c r="X5164" s="14"/>
      <c r="AB5164" s="25"/>
      <c r="AC5164" s="12"/>
      <c r="AD5164" s="12"/>
      <c r="AK5164" s="12"/>
      <c r="AL5164" s="30"/>
      <c r="AM5164" s="32"/>
      <c r="AQ5164" s="12"/>
      <c r="AR5164" s="12"/>
      <c r="AS5164" s="12"/>
      <c r="AZ5164" s="49"/>
      <c r="BA5164" s="30"/>
      <c r="BB5164" s="12"/>
      <c r="BF5164" s="12"/>
      <c r="BG5164" s="12"/>
      <c r="BH5164" s="12"/>
      <c r="BO5164" s="7"/>
      <c r="BP5164" s="7"/>
      <c r="BQ5164" s="7"/>
      <c r="BU5164" s="7"/>
      <c r="BV5164" s="7"/>
      <c r="BW5164" s="7"/>
      <c r="CD5164" s="7"/>
      <c r="CE5164" s="7"/>
      <c r="CF5164" s="7"/>
      <c r="CJ5164" s="7"/>
      <c r="CK5164" s="7"/>
      <c r="CL5164" s="7"/>
    </row>
    <row r="5165" spans="1:90">
      <c r="A5165" s="11"/>
      <c r="B5165" s="373"/>
      <c r="C5165" s="373"/>
      <c r="D5165" s="373"/>
      <c r="E5165" s="13"/>
      <c r="F5165" s="11"/>
      <c r="G5165" s="25"/>
      <c r="H5165" s="31"/>
      <c r="I5165" s="30"/>
      <c r="M5165" s="25"/>
      <c r="N5165" s="31"/>
      <c r="O5165" s="30"/>
      <c r="V5165" s="12"/>
      <c r="W5165" s="12"/>
      <c r="X5165" s="14"/>
      <c r="AB5165" s="25"/>
      <c r="AC5165" s="12"/>
      <c r="AD5165" s="12"/>
      <c r="AK5165" s="12"/>
      <c r="AL5165" s="30"/>
      <c r="AM5165" s="32"/>
      <c r="AQ5165" s="12"/>
      <c r="AR5165" s="12"/>
      <c r="AS5165" s="12"/>
      <c r="AZ5165" s="49"/>
      <c r="BA5165" s="30"/>
      <c r="BB5165" s="12"/>
      <c r="BF5165" s="12"/>
      <c r="BG5165" s="12"/>
      <c r="BH5165" s="12"/>
      <c r="BO5165" s="7"/>
      <c r="BP5165" s="7"/>
      <c r="BQ5165" s="7"/>
      <c r="BU5165" s="7"/>
      <c r="BV5165" s="7"/>
      <c r="BW5165" s="7"/>
      <c r="CD5165" s="7"/>
      <c r="CE5165" s="7"/>
      <c r="CF5165" s="7"/>
      <c r="CJ5165" s="7"/>
      <c r="CK5165" s="7"/>
      <c r="CL5165" s="7"/>
    </row>
    <row r="5166" spans="1:90">
      <c r="A5166" s="11"/>
      <c r="B5166" s="373"/>
      <c r="C5166" s="373"/>
      <c r="D5166" s="373"/>
      <c r="E5166" s="13"/>
      <c r="F5166" s="11"/>
      <c r="G5166" s="25"/>
      <c r="H5166" s="31"/>
      <c r="I5166" s="30"/>
      <c r="M5166" s="25"/>
      <c r="N5166" s="31"/>
      <c r="O5166" s="30"/>
      <c r="V5166" s="12"/>
      <c r="W5166" s="12"/>
      <c r="X5166" s="14"/>
      <c r="AB5166" s="25"/>
      <c r="AC5166" s="12"/>
      <c r="AD5166" s="12"/>
      <c r="AK5166" s="12"/>
      <c r="AL5166" s="30"/>
      <c r="AM5166" s="32"/>
      <c r="AQ5166" s="12"/>
      <c r="AR5166" s="12"/>
      <c r="AS5166" s="12"/>
      <c r="AZ5166" s="49"/>
      <c r="BA5166" s="30"/>
      <c r="BB5166" s="12"/>
      <c r="BF5166" s="12"/>
      <c r="BG5166" s="12"/>
      <c r="BH5166" s="12"/>
      <c r="BO5166" s="7"/>
      <c r="BP5166" s="7"/>
      <c r="BQ5166" s="7"/>
      <c r="BU5166" s="7"/>
      <c r="BV5166" s="7"/>
      <c r="BW5166" s="7"/>
      <c r="CD5166" s="7"/>
      <c r="CE5166" s="7"/>
      <c r="CF5166" s="7"/>
      <c r="CJ5166" s="7"/>
      <c r="CK5166" s="7"/>
      <c r="CL5166" s="7"/>
    </row>
    <row r="5167" spans="1:90">
      <c r="A5167" s="11"/>
      <c r="B5167" s="373"/>
      <c r="C5167" s="373"/>
      <c r="D5167" s="373"/>
      <c r="E5167" s="13"/>
      <c r="F5167" s="11"/>
      <c r="G5167" s="25"/>
      <c r="H5167" s="31"/>
      <c r="I5167" s="30"/>
      <c r="M5167" s="25"/>
      <c r="N5167" s="31"/>
      <c r="O5167" s="30"/>
      <c r="V5167" s="12"/>
      <c r="W5167" s="12"/>
      <c r="X5167" s="14"/>
      <c r="AB5167" s="25"/>
      <c r="AC5167" s="12"/>
      <c r="AD5167" s="12"/>
      <c r="AK5167" s="12"/>
      <c r="AL5167" s="30"/>
      <c r="AM5167" s="32"/>
      <c r="AQ5167" s="12"/>
      <c r="AR5167" s="12"/>
      <c r="AS5167" s="12"/>
      <c r="AZ5167" s="49"/>
      <c r="BA5167" s="30"/>
      <c r="BB5167" s="12"/>
      <c r="BF5167" s="12"/>
      <c r="BG5167" s="12"/>
      <c r="BH5167" s="12"/>
      <c r="BO5167" s="7"/>
      <c r="BP5167" s="7"/>
      <c r="BQ5167" s="7"/>
      <c r="BU5167" s="7"/>
      <c r="BV5167" s="7"/>
      <c r="BW5167" s="7"/>
      <c r="CD5167" s="7"/>
      <c r="CE5167" s="7"/>
      <c r="CF5167" s="7"/>
      <c r="CJ5167" s="7"/>
      <c r="CK5167" s="7"/>
      <c r="CL5167" s="7"/>
    </row>
    <row r="5168" spans="1:90">
      <c r="A5168" s="11"/>
      <c r="B5168" s="373"/>
      <c r="C5168" s="373"/>
      <c r="D5168" s="373"/>
      <c r="E5168" s="13"/>
      <c r="F5168" s="11"/>
      <c r="G5168" s="25"/>
      <c r="H5168" s="31"/>
      <c r="I5168" s="30"/>
      <c r="M5168" s="25"/>
      <c r="N5168" s="31"/>
      <c r="O5168" s="30"/>
      <c r="V5168" s="12"/>
      <c r="W5168" s="12"/>
      <c r="X5168" s="14"/>
      <c r="AB5168" s="25"/>
      <c r="AC5168" s="12"/>
      <c r="AD5168" s="12"/>
      <c r="AK5168" s="12"/>
      <c r="AL5168" s="30"/>
      <c r="AM5168" s="32"/>
      <c r="AQ5168" s="12"/>
      <c r="AR5168" s="12"/>
      <c r="AS5168" s="12"/>
      <c r="AZ5168" s="49"/>
      <c r="BA5168" s="30"/>
      <c r="BB5168" s="12"/>
      <c r="BF5168" s="12"/>
      <c r="BG5168" s="12"/>
      <c r="BH5168" s="12"/>
      <c r="BO5168" s="7"/>
      <c r="BP5168" s="7"/>
      <c r="BQ5168" s="7"/>
      <c r="BU5168" s="7"/>
      <c r="BV5168" s="7"/>
      <c r="BW5168" s="7"/>
      <c r="CD5168" s="7"/>
      <c r="CE5168" s="7"/>
      <c r="CF5168" s="7"/>
      <c r="CJ5168" s="7"/>
      <c r="CK5168" s="7"/>
      <c r="CL5168" s="7"/>
    </row>
    <row r="5169" spans="1:90">
      <c r="A5169" s="11"/>
      <c r="B5169" s="373"/>
      <c r="C5169" s="373"/>
      <c r="D5169" s="373"/>
      <c r="E5169" s="13"/>
      <c r="F5169" s="11"/>
      <c r="G5169" s="25"/>
      <c r="H5169" s="31"/>
      <c r="I5169" s="30"/>
      <c r="M5169" s="25"/>
      <c r="N5169" s="31"/>
      <c r="O5169" s="30"/>
      <c r="V5169" s="12"/>
      <c r="W5169" s="12"/>
      <c r="X5169" s="14"/>
      <c r="AB5169" s="25"/>
      <c r="AC5169" s="12"/>
      <c r="AD5169" s="12"/>
      <c r="AK5169" s="12"/>
      <c r="AL5169" s="30"/>
      <c r="AM5169" s="32"/>
      <c r="AQ5169" s="12"/>
      <c r="AR5169" s="12"/>
      <c r="AS5169" s="12"/>
      <c r="AZ5169" s="49"/>
      <c r="BA5169" s="30"/>
      <c r="BB5169" s="12"/>
      <c r="BF5169" s="12"/>
      <c r="BG5169" s="12"/>
      <c r="BH5169" s="12"/>
      <c r="BO5169" s="7"/>
      <c r="BP5169" s="7"/>
      <c r="BQ5169" s="7"/>
      <c r="BU5169" s="7"/>
      <c r="BV5169" s="7"/>
      <c r="BW5169" s="7"/>
      <c r="CD5169" s="7"/>
      <c r="CE5169" s="7"/>
      <c r="CF5169" s="7"/>
      <c r="CJ5169" s="7"/>
      <c r="CK5169" s="7"/>
      <c r="CL5169" s="7"/>
    </row>
    <row r="5170" spans="1:90">
      <c r="A5170" s="11"/>
      <c r="B5170" s="373"/>
      <c r="C5170" s="373"/>
      <c r="D5170" s="373"/>
      <c r="E5170" s="13"/>
      <c r="F5170" s="11"/>
      <c r="G5170" s="25"/>
      <c r="H5170" s="31"/>
      <c r="I5170" s="30"/>
      <c r="M5170" s="25"/>
      <c r="N5170" s="31"/>
      <c r="O5170" s="30"/>
      <c r="V5170" s="12"/>
      <c r="W5170" s="12"/>
      <c r="X5170" s="14"/>
      <c r="AB5170" s="25"/>
      <c r="AC5170" s="12"/>
      <c r="AD5170" s="12"/>
      <c r="AK5170" s="12"/>
      <c r="AL5170" s="30"/>
      <c r="AM5170" s="32"/>
      <c r="AQ5170" s="12"/>
      <c r="AR5170" s="12"/>
      <c r="AS5170" s="12"/>
      <c r="AZ5170" s="49"/>
      <c r="BA5170" s="30"/>
      <c r="BB5170" s="12"/>
      <c r="BF5170" s="12"/>
      <c r="BG5170" s="12"/>
      <c r="BH5170" s="12"/>
      <c r="BO5170" s="7"/>
      <c r="BP5170" s="7"/>
      <c r="BQ5170" s="7"/>
      <c r="BU5170" s="7"/>
      <c r="BV5170" s="7"/>
      <c r="BW5170" s="7"/>
      <c r="CD5170" s="7"/>
      <c r="CE5170" s="7"/>
      <c r="CF5170" s="7"/>
      <c r="CJ5170" s="7"/>
      <c r="CK5170" s="7"/>
      <c r="CL5170" s="7"/>
    </row>
    <row r="5171" spans="1:90">
      <c r="A5171" s="11"/>
      <c r="B5171" s="373"/>
      <c r="C5171" s="373"/>
      <c r="D5171" s="373"/>
      <c r="E5171" s="13"/>
      <c r="F5171" s="11"/>
      <c r="G5171" s="25"/>
      <c r="H5171" s="31"/>
      <c r="I5171" s="30"/>
      <c r="M5171" s="25"/>
      <c r="N5171" s="31"/>
      <c r="O5171" s="30"/>
      <c r="V5171" s="12"/>
      <c r="W5171" s="12"/>
      <c r="X5171" s="14"/>
      <c r="AB5171" s="25"/>
      <c r="AC5171" s="12"/>
      <c r="AD5171" s="12"/>
      <c r="AK5171" s="12"/>
      <c r="AL5171" s="30"/>
      <c r="AM5171" s="32"/>
      <c r="AQ5171" s="12"/>
      <c r="AR5171" s="12"/>
      <c r="AS5171" s="12"/>
      <c r="AZ5171" s="49"/>
      <c r="BA5171" s="30"/>
      <c r="BB5171" s="12"/>
      <c r="BF5171" s="12"/>
      <c r="BG5171" s="12"/>
      <c r="BH5171" s="12"/>
      <c r="BO5171" s="7"/>
      <c r="BP5171" s="7"/>
      <c r="BQ5171" s="7"/>
      <c r="BU5171" s="7"/>
      <c r="BV5171" s="7"/>
      <c r="BW5171" s="7"/>
      <c r="CD5171" s="7"/>
      <c r="CE5171" s="7"/>
      <c r="CF5171" s="7"/>
      <c r="CJ5171" s="7"/>
      <c r="CK5171" s="7"/>
      <c r="CL5171" s="7"/>
    </row>
    <row r="5172" spans="1:90">
      <c r="A5172" s="11"/>
      <c r="B5172" s="373"/>
      <c r="C5172" s="373"/>
      <c r="D5172" s="373"/>
      <c r="E5172" s="13"/>
      <c r="F5172" s="11"/>
      <c r="G5172" s="25"/>
      <c r="H5172" s="31"/>
      <c r="I5172" s="30"/>
      <c r="M5172" s="25"/>
      <c r="N5172" s="31"/>
      <c r="O5172" s="30"/>
      <c r="V5172" s="12"/>
      <c r="W5172" s="12"/>
      <c r="X5172" s="14"/>
      <c r="AB5172" s="25"/>
      <c r="AC5172" s="12"/>
      <c r="AD5172" s="12"/>
      <c r="AK5172" s="12"/>
      <c r="AL5172" s="30"/>
      <c r="AM5172" s="32"/>
      <c r="AQ5172" s="12"/>
      <c r="AR5172" s="12"/>
      <c r="AS5172" s="12"/>
      <c r="AZ5172" s="49"/>
      <c r="BA5172" s="30"/>
      <c r="BB5172" s="12"/>
      <c r="BF5172" s="12"/>
      <c r="BG5172" s="12"/>
      <c r="BH5172" s="12"/>
      <c r="BO5172" s="7"/>
      <c r="BP5172" s="7"/>
      <c r="BQ5172" s="7"/>
      <c r="BU5172" s="7"/>
      <c r="BV5172" s="7"/>
      <c r="BW5172" s="7"/>
      <c r="CD5172" s="7"/>
      <c r="CE5172" s="7"/>
      <c r="CF5172" s="7"/>
      <c r="CJ5172" s="7"/>
      <c r="CK5172" s="7"/>
      <c r="CL5172" s="7"/>
    </row>
    <row r="5173" spans="1:90">
      <c r="A5173" s="11"/>
      <c r="B5173" s="373"/>
      <c r="C5173" s="373"/>
      <c r="D5173" s="373"/>
      <c r="E5173" s="13"/>
      <c r="F5173" s="11"/>
      <c r="G5173" s="25"/>
      <c r="H5173" s="31"/>
      <c r="I5173" s="30"/>
      <c r="M5173" s="25"/>
      <c r="N5173" s="31"/>
      <c r="O5173" s="30"/>
      <c r="V5173" s="12"/>
      <c r="W5173" s="12"/>
      <c r="X5173" s="14"/>
      <c r="AB5173" s="25"/>
      <c r="AC5173" s="12"/>
      <c r="AD5173" s="12"/>
      <c r="AK5173" s="12"/>
      <c r="AL5173" s="30"/>
      <c r="AM5173" s="32"/>
      <c r="AQ5173" s="12"/>
      <c r="AR5173" s="12"/>
      <c r="AS5173" s="12"/>
      <c r="AZ5173" s="49"/>
      <c r="BA5173" s="30"/>
      <c r="BB5173" s="12"/>
      <c r="BF5173" s="12"/>
      <c r="BG5173" s="12"/>
      <c r="BH5173" s="12"/>
      <c r="BO5173" s="7"/>
      <c r="BP5173" s="7"/>
      <c r="BQ5173" s="7"/>
      <c r="BU5173" s="7"/>
      <c r="BV5173" s="7"/>
      <c r="BW5173" s="7"/>
      <c r="CD5173" s="7"/>
      <c r="CE5173" s="7"/>
      <c r="CF5173" s="7"/>
      <c r="CJ5173" s="7"/>
      <c r="CK5173" s="7"/>
      <c r="CL5173" s="7"/>
    </row>
    <row r="5174" spans="1:90">
      <c r="A5174" s="11"/>
      <c r="B5174" s="373"/>
      <c r="C5174" s="373"/>
      <c r="D5174" s="373"/>
      <c r="E5174" s="13"/>
      <c r="F5174" s="11"/>
      <c r="G5174" s="25"/>
      <c r="H5174" s="31"/>
      <c r="I5174" s="30"/>
      <c r="M5174" s="25"/>
      <c r="N5174" s="31"/>
      <c r="O5174" s="30"/>
      <c r="V5174" s="12"/>
      <c r="W5174" s="12"/>
      <c r="X5174" s="14"/>
      <c r="AB5174" s="25"/>
      <c r="AC5174" s="12"/>
      <c r="AD5174" s="12"/>
      <c r="AK5174" s="12"/>
      <c r="AL5174" s="30"/>
      <c r="AM5174" s="32"/>
      <c r="AQ5174" s="12"/>
      <c r="AR5174" s="12"/>
      <c r="AS5174" s="12"/>
      <c r="AZ5174" s="49"/>
      <c r="BA5174" s="30"/>
      <c r="BB5174" s="12"/>
      <c r="BF5174" s="12"/>
      <c r="BG5174" s="12"/>
      <c r="BH5174" s="12"/>
      <c r="BO5174" s="7"/>
      <c r="BP5174" s="7"/>
      <c r="BQ5174" s="7"/>
      <c r="BU5174" s="7"/>
      <c r="BV5174" s="7"/>
      <c r="BW5174" s="7"/>
      <c r="CD5174" s="7"/>
      <c r="CE5174" s="7"/>
      <c r="CF5174" s="7"/>
      <c r="CJ5174" s="7"/>
      <c r="CK5174" s="7"/>
      <c r="CL5174" s="7"/>
    </row>
    <row r="5175" spans="1:90">
      <c r="A5175" s="11"/>
      <c r="B5175" s="373"/>
      <c r="C5175" s="373"/>
      <c r="D5175" s="373"/>
      <c r="E5175" s="13"/>
      <c r="F5175" s="11"/>
      <c r="G5175" s="25"/>
      <c r="H5175" s="31"/>
      <c r="I5175" s="30"/>
      <c r="M5175" s="25"/>
      <c r="N5175" s="31"/>
      <c r="O5175" s="30"/>
      <c r="V5175" s="12"/>
      <c r="W5175" s="12"/>
      <c r="X5175" s="14"/>
      <c r="AB5175" s="25"/>
      <c r="AC5175" s="12"/>
      <c r="AD5175" s="12"/>
      <c r="AK5175" s="12"/>
      <c r="AL5175" s="30"/>
      <c r="AM5175" s="32"/>
      <c r="AQ5175" s="12"/>
      <c r="AR5175" s="12"/>
      <c r="AS5175" s="12"/>
      <c r="AZ5175" s="49"/>
      <c r="BA5175" s="30"/>
      <c r="BB5175" s="12"/>
      <c r="BF5175" s="12"/>
      <c r="BG5175" s="12"/>
      <c r="BH5175" s="12"/>
      <c r="BO5175" s="7"/>
      <c r="BP5175" s="7"/>
      <c r="BQ5175" s="7"/>
      <c r="BU5175" s="7"/>
      <c r="BV5175" s="7"/>
      <c r="BW5175" s="7"/>
      <c r="CD5175" s="7"/>
      <c r="CE5175" s="7"/>
      <c r="CF5175" s="7"/>
      <c r="CJ5175" s="7"/>
      <c r="CK5175" s="7"/>
      <c r="CL5175" s="7"/>
    </row>
    <row r="5176" spans="1:90">
      <c r="A5176" s="11"/>
      <c r="B5176" s="373"/>
      <c r="C5176" s="373"/>
      <c r="D5176" s="373"/>
      <c r="E5176" s="13"/>
      <c r="F5176" s="11"/>
      <c r="G5176" s="25"/>
      <c r="H5176" s="31"/>
      <c r="I5176" s="30"/>
      <c r="M5176" s="25"/>
      <c r="N5176" s="31"/>
      <c r="O5176" s="30"/>
      <c r="V5176" s="12"/>
      <c r="W5176" s="12"/>
      <c r="X5176" s="14"/>
      <c r="AB5176" s="25"/>
      <c r="AC5176" s="12"/>
      <c r="AD5176" s="12"/>
      <c r="AK5176" s="12"/>
      <c r="AL5176" s="30"/>
      <c r="AM5176" s="32"/>
      <c r="AQ5176" s="12"/>
      <c r="AR5176" s="12"/>
      <c r="AS5176" s="12"/>
      <c r="AZ5176" s="49"/>
      <c r="BA5176" s="30"/>
      <c r="BB5176" s="12"/>
      <c r="BF5176" s="12"/>
      <c r="BG5176" s="12"/>
      <c r="BH5176" s="12"/>
      <c r="BO5176" s="7"/>
      <c r="BP5176" s="7"/>
      <c r="BQ5176" s="7"/>
      <c r="BU5176" s="7"/>
      <c r="BV5176" s="7"/>
      <c r="BW5176" s="7"/>
      <c r="CD5176" s="7"/>
      <c r="CE5176" s="7"/>
      <c r="CF5176" s="7"/>
      <c r="CJ5176" s="7"/>
      <c r="CK5176" s="7"/>
      <c r="CL5176" s="7"/>
    </row>
    <row r="5177" spans="1:90">
      <c r="A5177" s="11"/>
      <c r="B5177" s="373"/>
      <c r="C5177" s="373"/>
      <c r="D5177" s="373"/>
      <c r="E5177" s="13"/>
      <c r="F5177" s="11"/>
      <c r="G5177" s="25"/>
      <c r="H5177" s="31"/>
      <c r="I5177" s="30"/>
      <c r="M5177" s="25"/>
      <c r="N5177" s="31"/>
      <c r="O5177" s="30"/>
      <c r="V5177" s="12"/>
      <c r="W5177" s="12"/>
      <c r="X5177" s="14"/>
      <c r="AB5177" s="25"/>
      <c r="AC5177" s="12"/>
      <c r="AD5177" s="12"/>
      <c r="AK5177" s="12"/>
      <c r="AL5177" s="30"/>
      <c r="AM5177" s="32"/>
      <c r="AQ5177" s="12"/>
      <c r="AR5177" s="12"/>
      <c r="AS5177" s="12"/>
      <c r="AZ5177" s="49"/>
      <c r="BA5177" s="30"/>
      <c r="BB5177" s="12"/>
      <c r="BF5177" s="12"/>
      <c r="BG5177" s="12"/>
      <c r="BH5177" s="12"/>
      <c r="BO5177" s="7"/>
      <c r="BP5177" s="7"/>
      <c r="BQ5177" s="7"/>
      <c r="BU5177" s="7"/>
      <c r="BV5177" s="7"/>
      <c r="BW5177" s="7"/>
      <c r="CD5177" s="7"/>
      <c r="CE5177" s="7"/>
      <c r="CF5177" s="7"/>
      <c r="CJ5177" s="7"/>
      <c r="CK5177" s="7"/>
      <c r="CL5177" s="7"/>
    </row>
    <row r="5178" spans="1:90">
      <c r="A5178" s="11"/>
      <c r="B5178" s="373"/>
      <c r="C5178" s="373"/>
      <c r="D5178" s="373"/>
      <c r="E5178" s="13"/>
      <c r="F5178" s="11"/>
      <c r="G5178" s="25"/>
      <c r="H5178" s="31"/>
      <c r="I5178" s="30"/>
      <c r="M5178" s="25"/>
      <c r="N5178" s="31"/>
      <c r="O5178" s="30"/>
      <c r="V5178" s="12"/>
      <c r="W5178" s="12"/>
      <c r="X5178" s="14"/>
      <c r="AB5178" s="25"/>
      <c r="AC5178" s="12"/>
      <c r="AD5178" s="12"/>
      <c r="AK5178" s="12"/>
      <c r="AL5178" s="30"/>
      <c r="AM5178" s="32"/>
      <c r="AQ5178" s="12"/>
      <c r="AR5178" s="12"/>
      <c r="AS5178" s="12"/>
      <c r="AZ5178" s="49"/>
      <c r="BA5178" s="30"/>
      <c r="BB5178" s="12"/>
      <c r="BF5178" s="12"/>
      <c r="BG5178" s="12"/>
      <c r="BH5178" s="12"/>
      <c r="BO5178" s="7"/>
      <c r="BP5178" s="7"/>
      <c r="BQ5178" s="7"/>
      <c r="BU5178" s="7"/>
      <c r="BV5178" s="7"/>
      <c r="BW5178" s="7"/>
      <c r="CD5178" s="7"/>
      <c r="CE5178" s="7"/>
      <c r="CF5178" s="7"/>
      <c r="CJ5178" s="7"/>
      <c r="CK5178" s="7"/>
      <c r="CL5178" s="7"/>
    </row>
    <row r="5179" spans="1:90">
      <c r="A5179" s="11"/>
      <c r="B5179" s="373"/>
      <c r="C5179" s="373"/>
      <c r="D5179" s="373"/>
      <c r="E5179" s="13"/>
      <c r="F5179" s="11"/>
      <c r="G5179" s="25"/>
      <c r="H5179" s="31"/>
      <c r="I5179" s="30"/>
      <c r="M5179" s="25"/>
      <c r="N5179" s="31"/>
      <c r="O5179" s="30"/>
      <c r="V5179" s="12"/>
      <c r="W5179" s="12"/>
      <c r="X5179" s="14"/>
      <c r="AB5179" s="25"/>
      <c r="AC5179" s="12"/>
      <c r="AD5179" s="12"/>
      <c r="AK5179" s="12"/>
      <c r="AL5179" s="30"/>
      <c r="AM5179" s="32"/>
      <c r="AQ5179" s="12"/>
      <c r="AR5179" s="12"/>
      <c r="AS5179" s="12"/>
      <c r="AZ5179" s="49"/>
      <c r="BA5179" s="30"/>
      <c r="BB5179" s="12"/>
      <c r="BF5179" s="12"/>
      <c r="BG5179" s="12"/>
      <c r="BH5179" s="12"/>
      <c r="BO5179" s="7"/>
      <c r="BP5179" s="7"/>
      <c r="BQ5179" s="7"/>
      <c r="BU5179" s="7"/>
      <c r="BV5179" s="7"/>
      <c r="BW5179" s="7"/>
      <c r="CD5179" s="7"/>
      <c r="CE5179" s="7"/>
      <c r="CF5179" s="7"/>
      <c r="CJ5179" s="7"/>
      <c r="CK5179" s="7"/>
      <c r="CL5179" s="7"/>
    </row>
    <row r="5180" spans="1:90">
      <c r="A5180" s="11"/>
      <c r="B5180" s="373"/>
      <c r="C5180" s="373"/>
      <c r="D5180" s="373"/>
      <c r="E5180" s="13"/>
      <c r="F5180" s="11"/>
      <c r="G5180" s="25"/>
      <c r="H5180" s="31"/>
      <c r="I5180" s="30"/>
      <c r="M5180" s="25"/>
      <c r="N5180" s="31"/>
      <c r="O5180" s="30"/>
      <c r="V5180" s="12"/>
      <c r="W5180" s="12"/>
      <c r="X5180" s="14"/>
      <c r="AB5180" s="25"/>
      <c r="AC5180" s="12"/>
      <c r="AD5180" s="12"/>
      <c r="AK5180" s="12"/>
      <c r="AL5180" s="30"/>
      <c r="AM5180" s="32"/>
      <c r="AQ5180" s="12"/>
      <c r="AR5180" s="12"/>
      <c r="AS5180" s="12"/>
      <c r="AZ5180" s="49"/>
      <c r="BA5180" s="30"/>
      <c r="BB5180" s="12"/>
      <c r="BF5180" s="12"/>
      <c r="BG5180" s="12"/>
      <c r="BH5180" s="12"/>
      <c r="BO5180" s="7"/>
      <c r="BP5180" s="7"/>
      <c r="BQ5180" s="7"/>
      <c r="BU5180" s="7"/>
      <c r="BV5180" s="7"/>
      <c r="BW5180" s="7"/>
      <c r="CD5180" s="7"/>
      <c r="CE5180" s="7"/>
      <c r="CF5180" s="7"/>
      <c r="CJ5180" s="7"/>
      <c r="CK5180" s="7"/>
      <c r="CL5180" s="7"/>
    </row>
    <row r="5181" spans="1:90">
      <c r="A5181" s="11"/>
      <c r="B5181" s="373"/>
      <c r="C5181" s="373"/>
      <c r="D5181" s="373"/>
      <c r="E5181" s="13"/>
      <c r="F5181" s="11"/>
      <c r="G5181" s="25"/>
      <c r="H5181" s="31"/>
      <c r="I5181" s="30"/>
      <c r="M5181" s="25"/>
      <c r="N5181" s="31"/>
      <c r="O5181" s="30"/>
      <c r="V5181" s="12"/>
      <c r="W5181" s="12"/>
      <c r="X5181" s="14"/>
      <c r="AB5181" s="25"/>
      <c r="AC5181" s="12"/>
      <c r="AD5181" s="12"/>
      <c r="AK5181" s="12"/>
      <c r="AL5181" s="30"/>
      <c r="AM5181" s="32"/>
      <c r="AQ5181" s="12"/>
      <c r="AR5181" s="12"/>
      <c r="AS5181" s="12"/>
      <c r="AZ5181" s="49"/>
      <c r="BA5181" s="30"/>
      <c r="BB5181" s="12"/>
      <c r="BF5181" s="12"/>
      <c r="BG5181" s="12"/>
      <c r="BH5181" s="12"/>
      <c r="BO5181" s="7"/>
      <c r="BP5181" s="7"/>
      <c r="BQ5181" s="7"/>
      <c r="BU5181" s="7"/>
      <c r="BV5181" s="7"/>
      <c r="BW5181" s="7"/>
      <c r="CD5181" s="7"/>
      <c r="CE5181" s="7"/>
      <c r="CF5181" s="7"/>
      <c r="CJ5181" s="7"/>
      <c r="CK5181" s="7"/>
      <c r="CL5181" s="7"/>
    </row>
    <row r="5182" spans="1:90">
      <c r="A5182" s="11"/>
      <c r="B5182" s="373"/>
      <c r="C5182" s="373"/>
      <c r="D5182" s="373"/>
      <c r="E5182" s="13"/>
      <c r="F5182" s="11"/>
      <c r="G5182" s="25"/>
      <c r="H5182" s="31"/>
      <c r="I5182" s="30"/>
      <c r="M5182" s="25"/>
      <c r="N5182" s="31"/>
      <c r="O5182" s="30"/>
      <c r="V5182" s="12"/>
      <c r="W5182" s="12"/>
      <c r="X5182" s="14"/>
      <c r="AB5182" s="25"/>
      <c r="AC5182" s="12"/>
      <c r="AD5182" s="12"/>
      <c r="AK5182" s="12"/>
      <c r="AL5182" s="30"/>
      <c r="AM5182" s="32"/>
      <c r="AQ5182" s="12"/>
      <c r="AR5182" s="12"/>
      <c r="AS5182" s="12"/>
      <c r="AZ5182" s="49"/>
      <c r="BA5182" s="30"/>
      <c r="BB5182" s="12"/>
      <c r="BF5182" s="12"/>
      <c r="BG5182" s="12"/>
      <c r="BH5182" s="12"/>
      <c r="BO5182" s="7"/>
      <c r="BP5182" s="7"/>
      <c r="BQ5182" s="7"/>
      <c r="BU5182" s="7"/>
      <c r="BV5182" s="7"/>
      <c r="BW5182" s="7"/>
      <c r="CD5182" s="7"/>
      <c r="CE5182" s="7"/>
      <c r="CF5182" s="7"/>
      <c r="CJ5182" s="7"/>
      <c r="CK5182" s="7"/>
      <c r="CL5182" s="7"/>
    </row>
    <row r="5183" spans="1:90">
      <c r="A5183" s="11"/>
      <c r="B5183" s="373"/>
      <c r="C5183" s="373"/>
      <c r="D5183" s="373"/>
      <c r="E5183" s="13"/>
      <c r="F5183" s="11"/>
      <c r="G5183" s="25"/>
      <c r="H5183" s="31"/>
      <c r="I5183" s="30"/>
      <c r="M5183" s="25"/>
      <c r="N5183" s="31"/>
      <c r="O5183" s="30"/>
      <c r="V5183" s="12"/>
      <c r="W5183" s="12"/>
      <c r="X5183" s="14"/>
      <c r="AB5183" s="25"/>
      <c r="AC5183" s="12"/>
      <c r="AD5183" s="12"/>
      <c r="AK5183" s="12"/>
      <c r="AL5183" s="30"/>
      <c r="AM5183" s="32"/>
      <c r="AQ5183" s="12"/>
      <c r="AR5183" s="12"/>
      <c r="AS5183" s="12"/>
      <c r="AZ5183" s="49"/>
      <c r="BA5183" s="30"/>
      <c r="BB5183" s="12"/>
      <c r="BF5183" s="12"/>
      <c r="BG5183" s="12"/>
      <c r="BH5183" s="12"/>
      <c r="BO5183" s="7"/>
      <c r="BP5183" s="7"/>
      <c r="BQ5183" s="7"/>
      <c r="BU5183" s="7"/>
      <c r="BV5183" s="7"/>
      <c r="BW5183" s="7"/>
      <c r="CD5183" s="7"/>
      <c r="CE5183" s="7"/>
      <c r="CF5183" s="7"/>
      <c r="CJ5183" s="7"/>
      <c r="CK5183" s="7"/>
      <c r="CL5183" s="7"/>
    </row>
    <row r="5184" spans="1:90">
      <c r="A5184" s="11"/>
      <c r="B5184" s="373"/>
      <c r="C5184" s="373"/>
      <c r="D5184" s="373"/>
      <c r="E5184" s="13"/>
      <c r="F5184" s="11"/>
      <c r="G5184" s="25"/>
      <c r="H5184" s="31"/>
      <c r="I5184" s="30"/>
      <c r="M5184" s="25"/>
      <c r="N5184" s="31"/>
      <c r="O5184" s="30"/>
      <c r="V5184" s="12"/>
      <c r="W5184" s="12"/>
      <c r="X5184" s="14"/>
      <c r="AB5184" s="25"/>
      <c r="AC5184" s="12"/>
      <c r="AD5184" s="12"/>
      <c r="AK5184" s="12"/>
      <c r="AL5184" s="30"/>
      <c r="AM5184" s="32"/>
      <c r="AQ5184" s="12"/>
      <c r="AR5184" s="12"/>
      <c r="AS5184" s="12"/>
      <c r="AZ5184" s="49"/>
      <c r="BA5184" s="30"/>
      <c r="BB5184" s="12"/>
      <c r="BF5184" s="12"/>
      <c r="BG5184" s="12"/>
      <c r="BH5184" s="12"/>
      <c r="BO5184" s="7"/>
      <c r="BP5184" s="7"/>
      <c r="BQ5184" s="7"/>
      <c r="BU5184" s="7"/>
      <c r="BV5184" s="7"/>
      <c r="BW5184" s="7"/>
      <c r="CD5184" s="7"/>
      <c r="CE5184" s="7"/>
      <c r="CF5184" s="7"/>
      <c r="CJ5184" s="7"/>
      <c r="CK5184" s="7"/>
      <c r="CL5184" s="7"/>
    </row>
    <row r="5185" spans="1:90">
      <c r="A5185" s="11"/>
      <c r="B5185" s="373"/>
      <c r="C5185" s="373"/>
      <c r="D5185" s="373"/>
      <c r="E5185" s="13"/>
      <c r="F5185" s="11"/>
      <c r="G5185" s="25"/>
      <c r="H5185" s="31"/>
      <c r="I5185" s="30"/>
      <c r="M5185" s="25"/>
      <c r="N5185" s="31"/>
      <c r="O5185" s="30"/>
      <c r="V5185" s="12"/>
      <c r="W5185" s="12"/>
      <c r="X5185" s="14"/>
      <c r="AB5185" s="25"/>
      <c r="AC5185" s="12"/>
      <c r="AD5185" s="12"/>
      <c r="AK5185" s="12"/>
      <c r="AL5185" s="30"/>
      <c r="AM5185" s="32"/>
      <c r="AQ5185" s="12"/>
      <c r="AR5185" s="12"/>
      <c r="AS5185" s="12"/>
      <c r="AZ5185" s="49"/>
      <c r="BA5185" s="30"/>
      <c r="BB5185" s="12"/>
      <c r="BF5185" s="12"/>
      <c r="BG5185" s="12"/>
      <c r="BH5185" s="12"/>
      <c r="BO5185" s="7"/>
      <c r="BP5185" s="7"/>
      <c r="BQ5185" s="7"/>
      <c r="BU5185" s="7"/>
      <c r="BV5185" s="7"/>
      <c r="BW5185" s="7"/>
      <c r="CD5185" s="7"/>
      <c r="CE5185" s="7"/>
      <c r="CF5185" s="7"/>
      <c r="CJ5185" s="7"/>
      <c r="CK5185" s="7"/>
      <c r="CL5185" s="7"/>
    </row>
    <row r="5186" spans="1:90">
      <c r="A5186" s="11"/>
      <c r="B5186" s="373"/>
      <c r="C5186" s="373"/>
      <c r="D5186" s="373"/>
      <c r="E5186" s="13"/>
      <c r="F5186" s="11"/>
      <c r="G5186" s="25"/>
      <c r="H5186" s="31"/>
      <c r="I5186" s="30"/>
      <c r="M5186" s="25"/>
      <c r="N5186" s="31"/>
      <c r="O5186" s="30"/>
      <c r="V5186" s="12"/>
      <c r="W5186" s="12"/>
      <c r="X5186" s="14"/>
      <c r="AB5186" s="25"/>
      <c r="AC5186" s="12"/>
      <c r="AD5186" s="12"/>
      <c r="AK5186" s="12"/>
      <c r="AL5186" s="30"/>
      <c r="AM5186" s="32"/>
      <c r="AQ5186" s="12"/>
      <c r="AR5186" s="12"/>
      <c r="AS5186" s="12"/>
      <c r="AZ5186" s="49"/>
      <c r="BA5186" s="30"/>
      <c r="BB5186" s="12"/>
      <c r="BF5186" s="12"/>
      <c r="BG5186" s="12"/>
      <c r="BH5186" s="12"/>
      <c r="BO5186" s="7"/>
      <c r="BP5186" s="7"/>
      <c r="BQ5186" s="7"/>
      <c r="BU5186" s="7"/>
      <c r="BV5186" s="7"/>
      <c r="BW5186" s="7"/>
      <c r="CD5186" s="7"/>
      <c r="CE5186" s="7"/>
      <c r="CF5186" s="7"/>
      <c r="CJ5186" s="7"/>
      <c r="CK5186" s="7"/>
      <c r="CL5186" s="7"/>
    </row>
    <row r="5187" spans="1:90">
      <c r="A5187" s="11"/>
      <c r="B5187" s="373"/>
      <c r="C5187" s="373"/>
      <c r="D5187" s="373"/>
      <c r="E5187" s="13"/>
      <c r="F5187" s="11"/>
      <c r="G5187" s="25"/>
      <c r="H5187" s="31"/>
      <c r="I5187" s="30"/>
      <c r="M5187" s="25"/>
      <c r="N5187" s="31"/>
      <c r="O5187" s="30"/>
      <c r="V5187" s="12"/>
      <c r="W5187" s="12"/>
      <c r="X5187" s="14"/>
      <c r="AB5187" s="25"/>
      <c r="AC5187" s="12"/>
      <c r="AD5187" s="12"/>
      <c r="AK5187" s="12"/>
      <c r="AL5187" s="30"/>
      <c r="AM5187" s="32"/>
      <c r="AQ5187" s="12"/>
      <c r="AR5187" s="12"/>
      <c r="AS5187" s="12"/>
      <c r="AZ5187" s="49"/>
      <c r="BA5187" s="30"/>
      <c r="BB5187" s="12"/>
      <c r="BF5187" s="12"/>
      <c r="BG5187" s="12"/>
      <c r="BH5187" s="12"/>
      <c r="BO5187" s="7"/>
      <c r="BP5187" s="7"/>
      <c r="BQ5187" s="7"/>
      <c r="BU5187" s="7"/>
      <c r="BV5187" s="7"/>
      <c r="BW5187" s="7"/>
      <c r="CD5187" s="7"/>
      <c r="CE5187" s="7"/>
      <c r="CF5187" s="7"/>
      <c r="CJ5187" s="7"/>
      <c r="CK5187" s="7"/>
      <c r="CL5187" s="7"/>
    </row>
    <row r="5188" spans="1:90">
      <c r="A5188" s="11"/>
      <c r="B5188" s="373"/>
      <c r="C5188" s="373"/>
      <c r="D5188" s="373"/>
      <c r="E5188" s="13"/>
      <c r="F5188" s="11"/>
      <c r="G5188" s="25"/>
      <c r="H5188" s="31"/>
      <c r="I5188" s="30"/>
      <c r="M5188" s="25"/>
      <c r="N5188" s="31"/>
      <c r="O5188" s="30"/>
      <c r="V5188" s="12"/>
      <c r="W5188" s="12"/>
      <c r="X5188" s="14"/>
      <c r="AB5188" s="25"/>
      <c r="AC5188" s="12"/>
      <c r="AD5188" s="12"/>
      <c r="AK5188" s="12"/>
      <c r="AL5188" s="30"/>
      <c r="AM5188" s="32"/>
      <c r="AQ5188" s="12"/>
      <c r="AR5188" s="12"/>
      <c r="AS5188" s="12"/>
      <c r="AZ5188" s="49"/>
      <c r="BA5188" s="30"/>
      <c r="BB5188" s="12"/>
      <c r="BF5188" s="12"/>
      <c r="BG5188" s="12"/>
      <c r="BH5188" s="12"/>
      <c r="BO5188" s="7"/>
      <c r="BP5188" s="7"/>
      <c r="BQ5188" s="7"/>
      <c r="BU5188" s="7"/>
      <c r="BV5188" s="7"/>
      <c r="BW5188" s="7"/>
      <c r="CD5188" s="7"/>
      <c r="CE5188" s="7"/>
      <c r="CF5188" s="7"/>
      <c r="CJ5188" s="7"/>
      <c r="CK5188" s="7"/>
      <c r="CL5188" s="7"/>
    </row>
    <row r="5189" spans="1:90">
      <c r="A5189" s="11"/>
      <c r="B5189" s="373"/>
      <c r="C5189" s="373"/>
      <c r="D5189" s="373"/>
      <c r="E5189" s="13"/>
      <c r="F5189" s="11"/>
      <c r="G5189" s="25"/>
      <c r="H5189" s="31"/>
      <c r="I5189" s="30"/>
      <c r="M5189" s="25"/>
      <c r="N5189" s="31"/>
      <c r="O5189" s="30"/>
      <c r="V5189" s="12"/>
      <c r="W5189" s="12"/>
      <c r="X5189" s="14"/>
      <c r="AB5189" s="25"/>
      <c r="AC5189" s="12"/>
      <c r="AD5189" s="12"/>
      <c r="AK5189" s="12"/>
      <c r="AL5189" s="30"/>
      <c r="AM5189" s="32"/>
      <c r="AQ5189" s="12"/>
      <c r="AR5189" s="12"/>
      <c r="AS5189" s="12"/>
      <c r="AZ5189" s="49"/>
      <c r="BA5189" s="30"/>
      <c r="BB5189" s="12"/>
      <c r="BF5189" s="12"/>
      <c r="BG5189" s="12"/>
      <c r="BH5189" s="12"/>
      <c r="BO5189" s="7"/>
      <c r="BP5189" s="7"/>
      <c r="BQ5189" s="7"/>
      <c r="BU5189" s="7"/>
      <c r="BV5189" s="7"/>
      <c r="BW5189" s="7"/>
      <c r="CD5189" s="7"/>
      <c r="CE5189" s="7"/>
      <c r="CF5189" s="7"/>
      <c r="CJ5189" s="7"/>
      <c r="CK5189" s="7"/>
      <c r="CL5189" s="7"/>
    </row>
    <row r="5190" spans="1:90">
      <c r="A5190" s="11"/>
      <c r="B5190" s="373"/>
      <c r="C5190" s="373"/>
      <c r="D5190" s="373"/>
      <c r="E5190" s="13"/>
      <c r="F5190" s="11"/>
      <c r="G5190" s="25"/>
      <c r="H5190" s="31"/>
      <c r="I5190" s="30"/>
      <c r="M5190" s="25"/>
      <c r="N5190" s="31"/>
      <c r="O5190" s="30"/>
      <c r="V5190" s="12"/>
      <c r="W5190" s="12"/>
      <c r="X5190" s="14"/>
      <c r="AB5190" s="25"/>
      <c r="AC5190" s="12"/>
      <c r="AD5190" s="12"/>
      <c r="AK5190" s="12"/>
      <c r="AL5190" s="30"/>
      <c r="AM5190" s="32"/>
      <c r="AQ5190" s="12"/>
      <c r="AR5190" s="12"/>
      <c r="AS5190" s="12"/>
      <c r="AZ5190" s="49"/>
      <c r="BA5190" s="30"/>
      <c r="BB5190" s="12"/>
      <c r="BF5190" s="12"/>
      <c r="BG5190" s="12"/>
      <c r="BH5190" s="12"/>
      <c r="BO5190" s="7"/>
      <c r="BP5190" s="7"/>
      <c r="BQ5190" s="7"/>
      <c r="BU5190" s="7"/>
      <c r="BV5190" s="7"/>
      <c r="BW5190" s="7"/>
      <c r="CD5190" s="7"/>
      <c r="CE5190" s="7"/>
      <c r="CF5190" s="7"/>
      <c r="CJ5190" s="7"/>
      <c r="CK5190" s="7"/>
      <c r="CL5190" s="7"/>
    </row>
    <row r="5191" spans="1:90">
      <c r="A5191" s="11"/>
      <c r="B5191" s="373"/>
      <c r="C5191" s="373"/>
      <c r="D5191" s="373"/>
      <c r="E5191" s="13"/>
      <c r="F5191" s="11"/>
      <c r="G5191" s="25"/>
      <c r="H5191" s="31"/>
      <c r="I5191" s="30"/>
      <c r="M5191" s="25"/>
      <c r="N5191" s="31"/>
      <c r="O5191" s="30"/>
      <c r="V5191" s="12"/>
      <c r="W5191" s="12"/>
      <c r="X5191" s="14"/>
      <c r="AB5191" s="25"/>
      <c r="AC5191" s="12"/>
      <c r="AD5191" s="12"/>
      <c r="AK5191" s="12"/>
      <c r="AL5191" s="30"/>
      <c r="AM5191" s="32"/>
      <c r="AQ5191" s="12"/>
      <c r="AR5191" s="12"/>
      <c r="AS5191" s="12"/>
      <c r="AZ5191" s="49"/>
      <c r="BA5191" s="30"/>
      <c r="BB5191" s="12"/>
      <c r="BF5191" s="12"/>
      <c r="BG5191" s="12"/>
      <c r="BH5191" s="12"/>
      <c r="BO5191" s="7"/>
      <c r="BP5191" s="7"/>
      <c r="BQ5191" s="7"/>
      <c r="BU5191" s="7"/>
      <c r="BV5191" s="7"/>
      <c r="BW5191" s="7"/>
      <c r="CD5191" s="7"/>
      <c r="CE5191" s="7"/>
      <c r="CF5191" s="7"/>
      <c r="CJ5191" s="7"/>
      <c r="CK5191" s="7"/>
      <c r="CL5191" s="7"/>
    </row>
    <row r="5192" spans="1:90">
      <c r="A5192" s="11"/>
      <c r="B5192" s="373"/>
      <c r="C5192" s="373"/>
      <c r="D5192" s="373"/>
      <c r="E5192" s="13"/>
      <c r="F5192" s="11"/>
      <c r="G5192" s="25"/>
      <c r="H5192" s="31"/>
      <c r="I5192" s="30"/>
      <c r="M5192" s="25"/>
      <c r="N5192" s="31"/>
      <c r="O5192" s="30"/>
      <c r="V5192" s="12"/>
      <c r="W5192" s="12"/>
      <c r="X5192" s="14"/>
      <c r="AB5192" s="25"/>
      <c r="AC5192" s="12"/>
      <c r="AD5192" s="12"/>
      <c r="AK5192" s="12"/>
      <c r="AL5192" s="30"/>
      <c r="AM5192" s="32"/>
      <c r="AQ5192" s="12"/>
      <c r="AR5192" s="12"/>
      <c r="AS5192" s="12"/>
      <c r="AZ5192" s="49"/>
      <c r="BA5192" s="30"/>
      <c r="BB5192" s="12"/>
      <c r="BF5192" s="12"/>
      <c r="BG5192" s="12"/>
      <c r="BH5192" s="12"/>
      <c r="BO5192" s="7"/>
      <c r="BP5192" s="7"/>
      <c r="BQ5192" s="7"/>
      <c r="BU5192" s="7"/>
      <c r="BV5192" s="7"/>
      <c r="BW5192" s="7"/>
      <c r="CD5192" s="7"/>
      <c r="CE5192" s="7"/>
      <c r="CF5192" s="7"/>
      <c r="CJ5192" s="7"/>
      <c r="CK5192" s="7"/>
      <c r="CL5192" s="7"/>
    </row>
    <row r="5193" spans="1:90">
      <c r="A5193" s="11"/>
      <c r="B5193" s="373"/>
      <c r="C5193" s="373"/>
      <c r="D5193" s="373"/>
      <c r="E5193" s="13"/>
      <c r="F5193" s="11"/>
      <c r="G5193" s="25"/>
      <c r="H5193" s="31"/>
      <c r="I5193" s="30"/>
      <c r="M5193" s="25"/>
      <c r="N5193" s="31"/>
      <c r="O5193" s="30"/>
      <c r="V5193" s="12"/>
      <c r="W5193" s="12"/>
      <c r="X5193" s="14"/>
      <c r="AB5193" s="25"/>
      <c r="AC5193" s="12"/>
      <c r="AD5193" s="12"/>
      <c r="AK5193" s="12"/>
      <c r="AL5193" s="30"/>
      <c r="AM5193" s="32"/>
      <c r="AQ5193" s="12"/>
      <c r="AR5193" s="12"/>
      <c r="AS5193" s="12"/>
      <c r="AZ5193" s="49"/>
      <c r="BA5193" s="30"/>
      <c r="BB5193" s="12"/>
      <c r="BF5193" s="12"/>
      <c r="BG5193" s="12"/>
      <c r="BH5193" s="12"/>
      <c r="BO5193" s="7"/>
      <c r="BP5193" s="7"/>
      <c r="BQ5193" s="7"/>
      <c r="BU5193" s="7"/>
      <c r="BV5193" s="7"/>
      <c r="BW5193" s="7"/>
      <c r="CD5193" s="7"/>
      <c r="CE5193" s="7"/>
      <c r="CF5193" s="7"/>
      <c r="CJ5193" s="7"/>
      <c r="CK5193" s="7"/>
      <c r="CL5193" s="7"/>
    </row>
    <row r="5194" spans="1:90">
      <c r="A5194" s="11"/>
      <c r="B5194" s="373"/>
      <c r="C5194" s="373"/>
      <c r="D5194" s="373"/>
      <c r="E5194" s="13"/>
      <c r="F5194" s="11"/>
      <c r="G5194" s="25"/>
      <c r="H5194" s="31"/>
      <c r="I5194" s="30"/>
      <c r="M5194" s="25"/>
      <c r="N5194" s="31"/>
      <c r="O5194" s="30"/>
      <c r="V5194" s="12"/>
      <c r="W5194" s="12"/>
      <c r="X5194" s="14"/>
      <c r="AB5194" s="25"/>
      <c r="AC5194" s="12"/>
      <c r="AD5194" s="12"/>
      <c r="AK5194" s="12"/>
      <c r="AL5194" s="30"/>
      <c r="AM5194" s="32"/>
      <c r="AQ5194" s="12"/>
      <c r="AR5194" s="12"/>
      <c r="AS5194" s="12"/>
      <c r="AZ5194" s="49"/>
      <c r="BA5194" s="30"/>
      <c r="BB5194" s="12"/>
      <c r="BF5194" s="12"/>
      <c r="BG5194" s="12"/>
      <c r="BH5194" s="12"/>
      <c r="BO5194" s="7"/>
      <c r="BP5194" s="7"/>
      <c r="BQ5194" s="7"/>
      <c r="BU5194" s="7"/>
      <c r="BV5194" s="7"/>
      <c r="BW5194" s="7"/>
      <c r="CD5194" s="7"/>
      <c r="CE5194" s="7"/>
      <c r="CF5194" s="7"/>
      <c r="CJ5194" s="7"/>
      <c r="CK5194" s="7"/>
      <c r="CL5194" s="7"/>
    </row>
    <row r="5195" spans="1:90">
      <c r="A5195" s="11"/>
      <c r="B5195" s="373"/>
      <c r="C5195" s="373"/>
      <c r="D5195" s="373"/>
      <c r="E5195" s="13"/>
      <c r="F5195" s="11"/>
      <c r="G5195" s="25"/>
      <c r="H5195" s="31"/>
      <c r="I5195" s="30"/>
      <c r="M5195" s="25"/>
      <c r="N5195" s="31"/>
      <c r="O5195" s="30"/>
      <c r="V5195" s="12"/>
      <c r="W5195" s="12"/>
      <c r="X5195" s="14"/>
      <c r="AB5195" s="25"/>
      <c r="AC5195" s="12"/>
      <c r="AD5195" s="12"/>
      <c r="AK5195" s="12"/>
      <c r="AL5195" s="30"/>
      <c r="AM5195" s="32"/>
      <c r="AQ5195" s="12"/>
      <c r="AR5195" s="12"/>
      <c r="AS5195" s="12"/>
      <c r="AZ5195" s="49"/>
      <c r="BA5195" s="30"/>
      <c r="BB5195" s="12"/>
      <c r="BF5195" s="12"/>
      <c r="BG5195" s="12"/>
      <c r="BH5195" s="12"/>
      <c r="BO5195" s="7"/>
      <c r="BP5195" s="7"/>
      <c r="BQ5195" s="7"/>
      <c r="BU5195" s="7"/>
      <c r="BV5195" s="7"/>
      <c r="BW5195" s="7"/>
      <c r="CD5195" s="7"/>
      <c r="CE5195" s="7"/>
      <c r="CF5195" s="7"/>
      <c r="CJ5195" s="7"/>
      <c r="CK5195" s="7"/>
      <c r="CL5195" s="7"/>
    </row>
    <row r="5196" spans="1:90">
      <c r="A5196" s="11"/>
      <c r="B5196" s="373"/>
      <c r="C5196" s="373"/>
      <c r="D5196" s="373"/>
      <c r="E5196" s="13"/>
      <c r="F5196" s="11"/>
      <c r="G5196" s="25"/>
      <c r="H5196" s="31"/>
      <c r="I5196" s="30"/>
      <c r="M5196" s="25"/>
      <c r="N5196" s="31"/>
      <c r="O5196" s="30"/>
      <c r="V5196" s="12"/>
      <c r="W5196" s="12"/>
      <c r="X5196" s="14"/>
      <c r="AB5196" s="25"/>
      <c r="AC5196" s="12"/>
      <c r="AD5196" s="12"/>
      <c r="AK5196" s="12"/>
      <c r="AL5196" s="30"/>
      <c r="AM5196" s="32"/>
      <c r="AQ5196" s="12"/>
      <c r="AR5196" s="12"/>
      <c r="AS5196" s="12"/>
      <c r="AZ5196" s="49"/>
      <c r="BA5196" s="30"/>
      <c r="BB5196" s="12"/>
      <c r="BF5196" s="12"/>
      <c r="BG5196" s="12"/>
      <c r="BH5196" s="12"/>
      <c r="BO5196" s="7"/>
      <c r="BP5196" s="7"/>
      <c r="BQ5196" s="7"/>
      <c r="BU5196" s="7"/>
      <c r="BV5196" s="7"/>
      <c r="BW5196" s="7"/>
      <c r="CD5196" s="7"/>
      <c r="CE5196" s="7"/>
      <c r="CF5196" s="7"/>
      <c r="CJ5196" s="7"/>
      <c r="CK5196" s="7"/>
      <c r="CL5196" s="7"/>
    </row>
    <row r="5197" spans="1:90">
      <c r="A5197" s="11"/>
      <c r="B5197" s="373"/>
      <c r="C5197" s="373"/>
      <c r="D5197" s="373"/>
      <c r="E5197" s="13"/>
      <c r="F5197" s="11"/>
      <c r="G5197" s="25"/>
      <c r="H5197" s="31"/>
      <c r="I5197" s="30"/>
      <c r="M5197" s="25"/>
      <c r="N5197" s="31"/>
      <c r="O5197" s="30"/>
      <c r="V5197" s="12"/>
      <c r="W5197" s="12"/>
      <c r="X5197" s="14"/>
      <c r="AB5197" s="25"/>
      <c r="AC5197" s="12"/>
      <c r="AD5197" s="12"/>
      <c r="AK5197" s="12"/>
      <c r="AL5197" s="30"/>
      <c r="AM5197" s="32"/>
      <c r="AQ5197" s="12"/>
      <c r="AR5197" s="12"/>
      <c r="AS5197" s="12"/>
      <c r="AZ5197" s="49"/>
      <c r="BA5197" s="30"/>
      <c r="BB5197" s="12"/>
      <c r="BF5197" s="12"/>
      <c r="BG5197" s="12"/>
      <c r="BH5197" s="12"/>
      <c r="BO5197" s="7"/>
      <c r="BP5197" s="7"/>
      <c r="BQ5197" s="7"/>
      <c r="BU5197" s="7"/>
      <c r="BV5197" s="7"/>
      <c r="BW5197" s="7"/>
      <c r="CD5197" s="7"/>
      <c r="CE5197" s="7"/>
      <c r="CF5197" s="7"/>
      <c r="CJ5197" s="7"/>
      <c r="CK5197" s="7"/>
      <c r="CL5197" s="7"/>
    </row>
    <row r="5198" spans="1:90">
      <c r="A5198" s="11"/>
      <c r="B5198" s="373"/>
      <c r="C5198" s="373"/>
      <c r="D5198" s="373"/>
      <c r="E5198" s="13"/>
      <c r="F5198" s="11"/>
      <c r="G5198" s="25"/>
      <c r="H5198" s="31"/>
      <c r="I5198" s="30"/>
      <c r="M5198" s="25"/>
      <c r="N5198" s="31"/>
      <c r="O5198" s="30"/>
      <c r="V5198" s="12"/>
      <c r="W5198" s="12"/>
      <c r="X5198" s="14"/>
      <c r="AB5198" s="25"/>
      <c r="AC5198" s="12"/>
      <c r="AD5198" s="12"/>
      <c r="AK5198" s="12"/>
      <c r="AL5198" s="30"/>
      <c r="AM5198" s="32"/>
      <c r="AQ5198" s="12"/>
      <c r="AR5198" s="12"/>
      <c r="AS5198" s="12"/>
      <c r="AZ5198" s="49"/>
      <c r="BA5198" s="30"/>
      <c r="BB5198" s="12"/>
      <c r="BF5198" s="12"/>
      <c r="BG5198" s="12"/>
      <c r="BH5198" s="12"/>
      <c r="BO5198" s="7"/>
      <c r="BP5198" s="7"/>
      <c r="BQ5198" s="7"/>
      <c r="BU5198" s="7"/>
      <c r="BV5198" s="7"/>
      <c r="BW5198" s="7"/>
      <c r="CD5198" s="7"/>
      <c r="CE5198" s="7"/>
      <c r="CF5198" s="7"/>
      <c r="CJ5198" s="7"/>
      <c r="CK5198" s="7"/>
      <c r="CL5198" s="7"/>
    </row>
    <row r="5199" spans="1:90">
      <c r="A5199" s="11"/>
      <c r="B5199" s="373"/>
      <c r="C5199" s="373"/>
      <c r="D5199" s="373"/>
      <c r="E5199" s="13"/>
      <c r="F5199" s="11"/>
      <c r="G5199" s="25"/>
      <c r="H5199" s="31"/>
      <c r="I5199" s="30"/>
      <c r="M5199" s="25"/>
      <c r="N5199" s="31"/>
      <c r="O5199" s="30"/>
      <c r="V5199" s="12"/>
      <c r="W5199" s="12"/>
      <c r="X5199" s="14"/>
      <c r="AB5199" s="25"/>
      <c r="AC5199" s="12"/>
      <c r="AD5199" s="12"/>
      <c r="AK5199" s="12"/>
      <c r="AL5199" s="30"/>
      <c r="AM5199" s="32"/>
      <c r="AQ5199" s="12"/>
      <c r="AR5199" s="12"/>
      <c r="AS5199" s="12"/>
      <c r="AZ5199" s="49"/>
      <c r="BA5199" s="30"/>
      <c r="BB5199" s="12"/>
      <c r="BF5199" s="12"/>
      <c r="BG5199" s="12"/>
      <c r="BH5199" s="12"/>
      <c r="BO5199" s="7"/>
      <c r="BP5199" s="7"/>
      <c r="BQ5199" s="7"/>
      <c r="BU5199" s="7"/>
      <c r="BV5199" s="7"/>
      <c r="BW5199" s="7"/>
      <c r="CD5199" s="7"/>
      <c r="CE5199" s="7"/>
      <c r="CF5199" s="7"/>
      <c r="CJ5199" s="7"/>
      <c r="CK5199" s="7"/>
      <c r="CL5199" s="7"/>
    </row>
    <row r="5200" spans="1:90">
      <c r="A5200" s="11"/>
      <c r="B5200" s="373"/>
      <c r="C5200" s="373"/>
      <c r="D5200" s="373"/>
      <c r="E5200" s="13"/>
      <c r="F5200" s="11"/>
      <c r="G5200" s="25"/>
      <c r="H5200" s="31"/>
      <c r="I5200" s="30"/>
      <c r="M5200" s="25"/>
      <c r="N5200" s="31"/>
      <c r="O5200" s="30"/>
      <c r="V5200" s="12"/>
      <c r="W5200" s="12"/>
      <c r="X5200" s="14"/>
      <c r="AB5200" s="25"/>
      <c r="AC5200" s="12"/>
      <c r="AD5200" s="12"/>
      <c r="AK5200" s="12"/>
      <c r="AL5200" s="30"/>
      <c r="AM5200" s="32"/>
      <c r="AQ5200" s="12"/>
      <c r="AR5200" s="12"/>
      <c r="AS5200" s="12"/>
      <c r="AZ5200" s="49"/>
      <c r="BA5200" s="30"/>
      <c r="BB5200" s="12"/>
      <c r="BF5200" s="12"/>
      <c r="BG5200" s="12"/>
      <c r="BH5200" s="12"/>
      <c r="BO5200" s="7"/>
      <c r="BP5200" s="7"/>
      <c r="BQ5200" s="7"/>
      <c r="BU5200" s="7"/>
      <c r="BV5200" s="7"/>
      <c r="BW5200" s="7"/>
      <c r="CD5200" s="7"/>
      <c r="CE5200" s="7"/>
      <c r="CF5200" s="7"/>
      <c r="CJ5200" s="7"/>
      <c r="CK5200" s="7"/>
      <c r="CL5200" s="7"/>
    </row>
    <row r="5201" spans="1:90">
      <c r="A5201" s="11"/>
      <c r="B5201" s="373"/>
      <c r="C5201" s="373"/>
      <c r="D5201" s="373"/>
      <c r="E5201" s="13"/>
      <c r="F5201" s="11"/>
      <c r="G5201" s="25"/>
      <c r="H5201" s="31"/>
      <c r="I5201" s="30"/>
      <c r="M5201" s="25"/>
      <c r="N5201" s="31"/>
      <c r="O5201" s="30"/>
      <c r="V5201" s="12"/>
      <c r="W5201" s="12"/>
      <c r="X5201" s="14"/>
      <c r="AB5201" s="25"/>
      <c r="AC5201" s="12"/>
      <c r="AD5201" s="12"/>
      <c r="AK5201" s="12"/>
      <c r="AL5201" s="30"/>
      <c r="AM5201" s="32"/>
      <c r="AQ5201" s="12"/>
      <c r="AR5201" s="12"/>
      <c r="AS5201" s="12"/>
      <c r="AZ5201" s="49"/>
      <c r="BA5201" s="30"/>
      <c r="BB5201" s="12"/>
      <c r="BF5201" s="12"/>
      <c r="BG5201" s="12"/>
      <c r="BH5201" s="12"/>
      <c r="BO5201" s="7"/>
      <c r="BP5201" s="7"/>
      <c r="BQ5201" s="7"/>
      <c r="BU5201" s="7"/>
      <c r="BV5201" s="7"/>
      <c r="BW5201" s="7"/>
      <c r="CD5201" s="7"/>
      <c r="CE5201" s="7"/>
      <c r="CF5201" s="7"/>
      <c r="CJ5201" s="7"/>
      <c r="CK5201" s="7"/>
      <c r="CL5201" s="7"/>
    </row>
    <row r="5202" spans="1:90">
      <c r="A5202" s="11"/>
      <c r="B5202" s="373"/>
      <c r="C5202" s="373"/>
      <c r="D5202" s="373"/>
      <c r="E5202" s="13"/>
      <c r="F5202" s="11"/>
      <c r="G5202" s="25"/>
      <c r="H5202" s="31"/>
      <c r="I5202" s="30"/>
      <c r="M5202" s="25"/>
      <c r="N5202" s="31"/>
      <c r="O5202" s="30"/>
      <c r="V5202" s="12"/>
      <c r="W5202" s="12"/>
      <c r="X5202" s="14"/>
      <c r="AB5202" s="25"/>
      <c r="AC5202" s="12"/>
      <c r="AD5202" s="12"/>
      <c r="AK5202" s="12"/>
      <c r="AL5202" s="30"/>
      <c r="AM5202" s="32"/>
      <c r="AQ5202" s="12"/>
      <c r="AR5202" s="12"/>
      <c r="AS5202" s="12"/>
      <c r="AZ5202" s="49"/>
      <c r="BA5202" s="30"/>
      <c r="BB5202" s="12"/>
      <c r="BF5202" s="12"/>
      <c r="BG5202" s="12"/>
      <c r="BH5202" s="12"/>
      <c r="BO5202" s="7"/>
      <c r="BP5202" s="7"/>
      <c r="BQ5202" s="7"/>
      <c r="BU5202" s="7"/>
      <c r="BV5202" s="7"/>
      <c r="BW5202" s="7"/>
      <c r="CD5202" s="7"/>
      <c r="CE5202" s="7"/>
      <c r="CF5202" s="7"/>
      <c r="CJ5202" s="7"/>
      <c r="CK5202" s="7"/>
      <c r="CL5202" s="7"/>
    </row>
    <row r="5203" spans="1:90">
      <c r="A5203" s="11"/>
      <c r="B5203" s="373"/>
      <c r="C5203" s="373"/>
      <c r="D5203" s="373"/>
      <c r="E5203" s="13"/>
      <c r="F5203" s="11"/>
      <c r="G5203" s="25"/>
      <c r="H5203" s="31"/>
      <c r="I5203" s="30"/>
      <c r="M5203" s="25"/>
      <c r="N5203" s="31"/>
      <c r="O5203" s="30"/>
      <c r="V5203" s="12"/>
      <c r="W5203" s="12"/>
      <c r="X5203" s="14"/>
      <c r="AB5203" s="25"/>
      <c r="AC5203" s="12"/>
      <c r="AD5203" s="12"/>
      <c r="AK5203" s="12"/>
      <c r="AL5203" s="30"/>
      <c r="AM5203" s="32"/>
      <c r="AQ5203" s="12"/>
      <c r="AR5203" s="12"/>
      <c r="AS5203" s="12"/>
      <c r="AZ5203" s="49"/>
      <c r="BA5203" s="30"/>
      <c r="BB5203" s="12"/>
      <c r="BF5203" s="12"/>
      <c r="BG5203" s="12"/>
      <c r="BH5203" s="12"/>
      <c r="BO5203" s="7"/>
      <c r="BP5203" s="7"/>
      <c r="BQ5203" s="7"/>
      <c r="BU5203" s="7"/>
      <c r="BV5203" s="7"/>
      <c r="BW5203" s="7"/>
      <c r="CD5203" s="7"/>
      <c r="CE5203" s="7"/>
      <c r="CF5203" s="7"/>
      <c r="CJ5203" s="7"/>
      <c r="CK5203" s="7"/>
      <c r="CL5203" s="7"/>
    </row>
    <row r="5204" spans="1:90">
      <c r="A5204" s="11"/>
      <c r="B5204" s="373"/>
      <c r="C5204" s="373"/>
      <c r="D5204" s="373"/>
      <c r="E5204" s="13"/>
      <c r="F5204" s="11"/>
      <c r="G5204" s="25"/>
      <c r="H5204" s="31"/>
      <c r="I5204" s="30"/>
      <c r="M5204" s="25"/>
      <c r="N5204" s="31"/>
      <c r="O5204" s="30"/>
      <c r="V5204" s="12"/>
      <c r="W5204" s="12"/>
      <c r="X5204" s="14"/>
      <c r="AB5204" s="25"/>
      <c r="AC5204" s="12"/>
      <c r="AD5204" s="12"/>
      <c r="AK5204" s="12"/>
      <c r="AL5204" s="30"/>
      <c r="AM5204" s="32"/>
      <c r="AQ5204" s="12"/>
      <c r="AR5204" s="12"/>
      <c r="AS5204" s="12"/>
      <c r="AZ5204" s="49"/>
      <c r="BA5204" s="30"/>
      <c r="BB5204" s="12"/>
      <c r="BF5204" s="12"/>
      <c r="BG5204" s="12"/>
      <c r="BH5204" s="12"/>
      <c r="BO5204" s="7"/>
      <c r="BP5204" s="7"/>
      <c r="BQ5204" s="7"/>
      <c r="BU5204" s="7"/>
      <c r="BV5204" s="7"/>
      <c r="BW5204" s="7"/>
      <c r="CD5204" s="7"/>
      <c r="CE5204" s="7"/>
      <c r="CF5204" s="7"/>
      <c r="CJ5204" s="7"/>
      <c r="CK5204" s="7"/>
      <c r="CL5204" s="7"/>
    </row>
    <row r="5205" spans="1:90">
      <c r="A5205" s="11"/>
      <c r="B5205" s="373"/>
      <c r="C5205" s="373"/>
      <c r="D5205" s="373"/>
      <c r="E5205" s="13"/>
      <c r="F5205" s="11"/>
      <c r="G5205" s="25"/>
      <c r="H5205" s="31"/>
      <c r="I5205" s="30"/>
      <c r="M5205" s="25"/>
      <c r="N5205" s="31"/>
      <c r="O5205" s="30"/>
      <c r="V5205" s="12"/>
      <c r="W5205" s="12"/>
      <c r="X5205" s="14"/>
      <c r="AB5205" s="25"/>
      <c r="AC5205" s="12"/>
      <c r="AD5205" s="12"/>
      <c r="AK5205" s="12"/>
      <c r="AL5205" s="30"/>
      <c r="AM5205" s="32"/>
      <c r="AQ5205" s="12"/>
      <c r="AR5205" s="12"/>
      <c r="AS5205" s="12"/>
      <c r="AZ5205" s="49"/>
      <c r="BA5205" s="30"/>
      <c r="BB5205" s="12"/>
      <c r="BF5205" s="12"/>
      <c r="BG5205" s="12"/>
      <c r="BH5205" s="12"/>
      <c r="BO5205" s="7"/>
      <c r="BP5205" s="7"/>
      <c r="BQ5205" s="7"/>
      <c r="BU5205" s="7"/>
      <c r="BV5205" s="7"/>
      <c r="BW5205" s="7"/>
      <c r="CD5205" s="7"/>
      <c r="CE5205" s="7"/>
      <c r="CF5205" s="7"/>
      <c r="CJ5205" s="7"/>
      <c r="CK5205" s="7"/>
      <c r="CL5205" s="7"/>
    </row>
    <row r="5206" spans="1:90">
      <c r="A5206" s="11"/>
      <c r="B5206" s="373"/>
      <c r="C5206" s="373"/>
      <c r="D5206" s="373"/>
      <c r="E5206" s="13"/>
      <c r="F5206" s="11"/>
      <c r="G5206" s="25"/>
      <c r="H5206" s="31"/>
      <c r="I5206" s="30"/>
      <c r="M5206" s="25"/>
      <c r="N5206" s="31"/>
      <c r="O5206" s="30"/>
      <c r="V5206" s="12"/>
      <c r="W5206" s="12"/>
      <c r="X5206" s="14"/>
      <c r="AB5206" s="25"/>
      <c r="AC5206" s="12"/>
      <c r="AD5206" s="12"/>
      <c r="AK5206" s="12"/>
      <c r="AL5206" s="30"/>
      <c r="AM5206" s="32"/>
      <c r="AQ5206" s="12"/>
      <c r="AR5206" s="12"/>
      <c r="AS5206" s="12"/>
      <c r="AZ5206" s="49"/>
      <c r="BA5206" s="30"/>
      <c r="BB5206" s="12"/>
      <c r="BF5206" s="12"/>
      <c r="BG5206" s="12"/>
      <c r="BH5206" s="12"/>
      <c r="BO5206" s="7"/>
      <c r="BP5206" s="7"/>
      <c r="BQ5206" s="7"/>
      <c r="BU5206" s="7"/>
      <c r="BV5206" s="7"/>
      <c r="BW5206" s="7"/>
      <c r="CD5206" s="7"/>
      <c r="CE5206" s="7"/>
      <c r="CF5206" s="7"/>
      <c r="CJ5206" s="7"/>
      <c r="CK5206" s="7"/>
      <c r="CL5206" s="7"/>
    </row>
    <row r="5207" spans="1:90">
      <c r="A5207" s="11"/>
      <c r="B5207" s="373"/>
      <c r="C5207" s="373"/>
      <c r="D5207" s="373"/>
      <c r="E5207" s="13"/>
      <c r="F5207" s="11"/>
      <c r="G5207" s="25"/>
      <c r="H5207" s="31"/>
      <c r="I5207" s="30"/>
      <c r="M5207" s="25"/>
      <c r="N5207" s="31"/>
      <c r="O5207" s="30"/>
      <c r="V5207" s="12"/>
      <c r="W5207" s="12"/>
      <c r="X5207" s="14"/>
      <c r="AB5207" s="25"/>
      <c r="AC5207" s="12"/>
      <c r="AD5207" s="12"/>
      <c r="AK5207" s="12"/>
      <c r="AL5207" s="30"/>
      <c r="AM5207" s="32"/>
      <c r="AQ5207" s="12"/>
      <c r="AR5207" s="12"/>
      <c r="AS5207" s="12"/>
      <c r="AZ5207" s="49"/>
      <c r="BA5207" s="30"/>
      <c r="BB5207" s="12"/>
      <c r="BF5207" s="12"/>
      <c r="BG5207" s="12"/>
      <c r="BH5207" s="12"/>
      <c r="BO5207" s="7"/>
      <c r="BP5207" s="7"/>
      <c r="BQ5207" s="7"/>
      <c r="BU5207" s="7"/>
      <c r="BV5207" s="7"/>
      <c r="BW5207" s="7"/>
      <c r="CD5207" s="7"/>
      <c r="CE5207" s="7"/>
      <c r="CF5207" s="7"/>
      <c r="CJ5207" s="7"/>
      <c r="CK5207" s="7"/>
      <c r="CL5207" s="7"/>
    </row>
    <row r="5208" spans="1:90">
      <c r="A5208" s="11"/>
      <c r="B5208" s="373"/>
      <c r="C5208" s="373"/>
      <c r="D5208" s="373"/>
      <c r="E5208" s="13"/>
      <c r="F5208" s="11"/>
      <c r="G5208" s="25"/>
      <c r="H5208" s="31"/>
      <c r="I5208" s="30"/>
      <c r="M5208" s="25"/>
      <c r="N5208" s="31"/>
      <c r="O5208" s="30"/>
      <c r="V5208" s="12"/>
      <c r="W5208" s="12"/>
      <c r="X5208" s="14"/>
      <c r="AB5208" s="25"/>
      <c r="AC5208" s="12"/>
      <c r="AD5208" s="12"/>
      <c r="AK5208" s="12"/>
      <c r="AL5208" s="30"/>
      <c r="AM5208" s="32"/>
      <c r="AQ5208" s="12"/>
      <c r="AR5208" s="12"/>
      <c r="AS5208" s="12"/>
      <c r="AZ5208" s="49"/>
      <c r="BA5208" s="30"/>
      <c r="BB5208" s="12"/>
      <c r="BF5208" s="12"/>
      <c r="BG5208" s="12"/>
      <c r="BH5208" s="12"/>
      <c r="BO5208" s="7"/>
      <c r="BP5208" s="7"/>
      <c r="BQ5208" s="7"/>
      <c r="BU5208" s="7"/>
      <c r="BV5208" s="7"/>
      <c r="BW5208" s="7"/>
      <c r="CD5208" s="7"/>
      <c r="CE5208" s="7"/>
      <c r="CF5208" s="7"/>
      <c r="CJ5208" s="7"/>
      <c r="CK5208" s="7"/>
      <c r="CL5208" s="7"/>
    </row>
    <row r="5209" spans="1:90">
      <c r="A5209" s="11"/>
      <c r="B5209" s="373"/>
      <c r="C5209" s="373"/>
      <c r="D5209" s="373"/>
      <c r="E5209" s="13"/>
      <c r="F5209" s="11"/>
      <c r="G5209" s="25"/>
      <c r="H5209" s="31"/>
      <c r="I5209" s="30"/>
      <c r="M5209" s="25"/>
      <c r="N5209" s="31"/>
      <c r="O5209" s="30"/>
      <c r="V5209" s="12"/>
      <c r="W5209" s="12"/>
      <c r="X5209" s="14"/>
      <c r="AB5209" s="25"/>
      <c r="AC5209" s="12"/>
      <c r="AD5209" s="12"/>
      <c r="AK5209" s="12"/>
      <c r="AL5209" s="30"/>
      <c r="AM5209" s="32"/>
      <c r="AQ5209" s="12"/>
      <c r="AR5209" s="12"/>
      <c r="AS5209" s="12"/>
      <c r="AZ5209" s="49"/>
      <c r="BA5209" s="30"/>
      <c r="BB5209" s="12"/>
      <c r="BF5209" s="12"/>
      <c r="BG5209" s="12"/>
      <c r="BH5209" s="12"/>
      <c r="BO5209" s="7"/>
      <c r="BP5209" s="7"/>
      <c r="BQ5209" s="7"/>
      <c r="BU5209" s="7"/>
      <c r="BV5209" s="7"/>
      <c r="BW5209" s="7"/>
      <c r="CD5209" s="7"/>
      <c r="CE5209" s="7"/>
      <c r="CF5209" s="7"/>
      <c r="CJ5209" s="7"/>
      <c r="CK5209" s="7"/>
      <c r="CL5209" s="7"/>
    </row>
    <row r="5210" spans="1:90">
      <c r="A5210" s="11"/>
      <c r="B5210" s="373"/>
      <c r="C5210" s="373"/>
      <c r="D5210" s="373"/>
      <c r="E5210" s="13"/>
      <c r="F5210" s="11"/>
      <c r="G5210" s="25"/>
      <c r="H5210" s="31"/>
      <c r="I5210" s="30"/>
      <c r="M5210" s="25"/>
      <c r="N5210" s="31"/>
      <c r="O5210" s="30"/>
      <c r="V5210" s="12"/>
      <c r="W5210" s="12"/>
      <c r="X5210" s="14"/>
      <c r="AB5210" s="25"/>
      <c r="AC5210" s="12"/>
      <c r="AD5210" s="12"/>
      <c r="AK5210" s="12"/>
      <c r="AL5210" s="30"/>
      <c r="AM5210" s="32"/>
      <c r="AQ5210" s="12"/>
      <c r="AR5210" s="12"/>
      <c r="AS5210" s="12"/>
      <c r="AZ5210" s="49"/>
      <c r="BA5210" s="30"/>
      <c r="BB5210" s="12"/>
      <c r="BF5210" s="12"/>
      <c r="BG5210" s="12"/>
      <c r="BH5210" s="12"/>
      <c r="BO5210" s="7"/>
      <c r="BP5210" s="7"/>
      <c r="BQ5210" s="7"/>
      <c r="BU5210" s="7"/>
      <c r="BV5210" s="7"/>
      <c r="BW5210" s="7"/>
      <c r="CD5210" s="7"/>
      <c r="CE5210" s="7"/>
      <c r="CF5210" s="7"/>
      <c r="CJ5210" s="7"/>
      <c r="CK5210" s="7"/>
      <c r="CL5210" s="7"/>
    </row>
    <row r="5211" spans="1:90">
      <c r="A5211" s="11"/>
      <c r="B5211" s="373"/>
      <c r="C5211" s="373"/>
      <c r="D5211" s="373"/>
      <c r="E5211" s="13"/>
      <c r="F5211" s="11"/>
      <c r="G5211" s="25"/>
      <c r="H5211" s="31"/>
      <c r="I5211" s="30"/>
      <c r="M5211" s="25"/>
      <c r="N5211" s="31"/>
      <c r="O5211" s="30"/>
      <c r="V5211" s="12"/>
      <c r="W5211" s="12"/>
      <c r="X5211" s="14"/>
      <c r="AB5211" s="25"/>
      <c r="AC5211" s="12"/>
      <c r="AD5211" s="12"/>
      <c r="AK5211" s="12"/>
      <c r="AL5211" s="30"/>
      <c r="AM5211" s="32"/>
      <c r="AQ5211" s="12"/>
      <c r="AR5211" s="12"/>
      <c r="AS5211" s="12"/>
      <c r="AZ5211" s="49"/>
      <c r="BA5211" s="30"/>
      <c r="BB5211" s="12"/>
      <c r="BF5211" s="12"/>
      <c r="BG5211" s="12"/>
      <c r="BH5211" s="12"/>
      <c r="BO5211" s="7"/>
      <c r="BP5211" s="7"/>
      <c r="BQ5211" s="7"/>
      <c r="BU5211" s="7"/>
      <c r="BV5211" s="7"/>
      <c r="BW5211" s="7"/>
      <c r="CD5211" s="7"/>
      <c r="CE5211" s="7"/>
      <c r="CF5211" s="7"/>
      <c r="CJ5211" s="7"/>
      <c r="CK5211" s="7"/>
      <c r="CL5211" s="7"/>
    </row>
    <row r="5212" spans="1:90">
      <c r="A5212" s="11"/>
      <c r="B5212" s="373"/>
      <c r="C5212" s="373"/>
      <c r="D5212" s="373"/>
      <c r="E5212" s="13"/>
      <c r="F5212" s="11"/>
      <c r="G5212" s="25"/>
      <c r="H5212" s="31"/>
      <c r="I5212" s="30"/>
      <c r="M5212" s="25"/>
      <c r="N5212" s="31"/>
      <c r="O5212" s="30"/>
      <c r="V5212" s="12"/>
      <c r="W5212" s="12"/>
      <c r="X5212" s="14"/>
      <c r="AB5212" s="25"/>
      <c r="AC5212" s="12"/>
      <c r="AD5212" s="12"/>
      <c r="AK5212" s="12"/>
      <c r="AL5212" s="30"/>
      <c r="AM5212" s="32"/>
      <c r="AQ5212" s="12"/>
      <c r="AR5212" s="12"/>
      <c r="AS5212" s="12"/>
      <c r="AZ5212" s="49"/>
      <c r="BA5212" s="30"/>
      <c r="BB5212" s="12"/>
      <c r="BF5212" s="12"/>
      <c r="BG5212" s="12"/>
      <c r="BH5212" s="12"/>
      <c r="BO5212" s="7"/>
      <c r="BP5212" s="7"/>
      <c r="BQ5212" s="7"/>
      <c r="BU5212" s="7"/>
      <c r="BV5212" s="7"/>
      <c r="BW5212" s="7"/>
      <c r="CD5212" s="7"/>
      <c r="CE5212" s="7"/>
      <c r="CF5212" s="7"/>
      <c r="CJ5212" s="7"/>
      <c r="CK5212" s="7"/>
      <c r="CL5212" s="7"/>
    </row>
    <row r="5213" spans="1:90">
      <c r="A5213" s="11"/>
      <c r="B5213" s="373"/>
      <c r="C5213" s="373"/>
      <c r="D5213" s="373"/>
      <c r="E5213" s="13"/>
      <c r="F5213" s="11"/>
      <c r="G5213" s="25"/>
      <c r="H5213" s="31"/>
      <c r="I5213" s="30"/>
      <c r="M5213" s="25"/>
      <c r="N5213" s="31"/>
      <c r="O5213" s="30"/>
      <c r="V5213" s="12"/>
      <c r="W5213" s="12"/>
      <c r="X5213" s="14"/>
      <c r="AB5213" s="25"/>
      <c r="AC5213" s="12"/>
      <c r="AD5213" s="12"/>
      <c r="AK5213" s="12"/>
      <c r="AL5213" s="30"/>
      <c r="AM5213" s="32"/>
      <c r="AQ5213" s="12"/>
      <c r="AR5213" s="12"/>
      <c r="AS5213" s="12"/>
      <c r="AZ5213" s="49"/>
      <c r="BA5213" s="30"/>
      <c r="BB5213" s="12"/>
      <c r="BF5213" s="12"/>
      <c r="BG5213" s="12"/>
      <c r="BH5213" s="12"/>
      <c r="BO5213" s="7"/>
      <c r="BP5213" s="7"/>
      <c r="BQ5213" s="7"/>
      <c r="BU5213" s="7"/>
      <c r="BV5213" s="7"/>
      <c r="BW5213" s="7"/>
      <c r="CD5213" s="7"/>
      <c r="CE5213" s="7"/>
      <c r="CF5213" s="7"/>
      <c r="CJ5213" s="7"/>
      <c r="CK5213" s="7"/>
      <c r="CL5213" s="7"/>
    </row>
    <row r="5214" spans="1:90">
      <c r="A5214" s="11"/>
      <c r="B5214" s="373"/>
      <c r="C5214" s="373"/>
      <c r="D5214" s="373"/>
      <c r="E5214" s="13"/>
      <c r="F5214" s="11"/>
      <c r="G5214" s="25"/>
      <c r="H5214" s="31"/>
      <c r="I5214" s="30"/>
      <c r="M5214" s="25"/>
      <c r="N5214" s="31"/>
      <c r="O5214" s="30"/>
      <c r="V5214" s="12"/>
      <c r="W5214" s="12"/>
      <c r="X5214" s="14"/>
      <c r="AB5214" s="25"/>
      <c r="AC5214" s="12"/>
      <c r="AD5214" s="12"/>
      <c r="AK5214" s="12"/>
      <c r="AL5214" s="30"/>
      <c r="AM5214" s="32"/>
      <c r="AQ5214" s="12"/>
      <c r="AR5214" s="12"/>
      <c r="AS5214" s="12"/>
      <c r="AZ5214" s="49"/>
      <c r="BA5214" s="30"/>
      <c r="BB5214" s="12"/>
      <c r="BF5214" s="12"/>
      <c r="BG5214" s="12"/>
      <c r="BH5214" s="12"/>
      <c r="BO5214" s="7"/>
      <c r="BP5214" s="7"/>
      <c r="BQ5214" s="7"/>
      <c r="BU5214" s="7"/>
      <c r="BV5214" s="7"/>
      <c r="BW5214" s="7"/>
      <c r="CD5214" s="7"/>
      <c r="CE5214" s="7"/>
      <c r="CF5214" s="7"/>
      <c r="CJ5214" s="7"/>
      <c r="CK5214" s="7"/>
      <c r="CL5214" s="7"/>
    </row>
    <row r="5215" spans="1:90">
      <c r="A5215" s="11"/>
      <c r="B5215" s="373"/>
      <c r="C5215" s="373"/>
      <c r="D5215" s="373"/>
      <c r="E5215" s="13"/>
      <c r="F5215" s="11"/>
      <c r="G5215" s="25"/>
      <c r="H5215" s="31"/>
      <c r="I5215" s="30"/>
      <c r="M5215" s="25"/>
      <c r="N5215" s="31"/>
      <c r="O5215" s="30"/>
      <c r="V5215" s="12"/>
      <c r="W5215" s="12"/>
      <c r="X5215" s="14"/>
      <c r="AB5215" s="25"/>
      <c r="AC5215" s="12"/>
      <c r="AD5215" s="12"/>
      <c r="AK5215" s="12"/>
      <c r="AL5215" s="30"/>
      <c r="AM5215" s="32"/>
      <c r="AQ5215" s="12"/>
      <c r="AR5215" s="12"/>
      <c r="AS5215" s="12"/>
      <c r="AZ5215" s="49"/>
      <c r="BA5215" s="30"/>
      <c r="BB5215" s="12"/>
      <c r="BF5215" s="12"/>
      <c r="BG5215" s="12"/>
      <c r="BH5215" s="12"/>
      <c r="BO5215" s="7"/>
      <c r="BP5215" s="7"/>
      <c r="BQ5215" s="7"/>
      <c r="BU5215" s="7"/>
      <c r="BV5215" s="7"/>
      <c r="BW5215" s="7"/>
      <c r="CD5215" s="7"/>
      <c r="CE5215" s="7"/>
      <c r="CF5215" s="7"/>
      <c r="CJ5215" s="7"/>
      <c r="CK5215" s="7"/>
      <c r="CL5215" s="7"/>
    </row>
    <row r="5216" spans="1:90">
      <c r="A5216" s="11"/>
      <c r="B5216" s="373"/>
      <c r="C5216" s="373"/>
      <c r="D5216" s="373"/>
      <c r="E5216" s="13"/>
      <c r="F5216" s="11"/>
      <c r="G5216" s="25"/>
      <c r="H5216" s="31"/>
      <c r="I5216" s="30"/>
      <c r="M5216" s="25"/>
      <c r="N5216" s="31"/>
      <c r="O5216" s="30"/>
      <c r="V5216" s="12"/>
      <c r="W5216" s="12"/>
      <c r="X5216" s="14"/>
      <c r="AB5216" s="25"/>
      <c r="AC5216" s="12"/>
      <c r="AD5216" s="12"/>
      <c r="AK5216" s="12"/>
      <c r="AL5216" s="30"/>
      <c r="AM5216" s="32"/>
      <c r="AQ5216" s="12"/>
      <c r="AR5216" s="12"/>
      <c r="AS5216" s="12"/>
      <c r="AZ5216" s="49"/>
      <c r="BA5216" s="30"/>
      <c r="BB5216" s="12"/>
      <c r="BF5216" s="12"/>
      <c r="BG5216" s="12"/>
      <c r="BH5216" s="12"/>
      <c r="BO5216" s="7"/>
      <c r="BP5216" s="7"/>
      <c r="BQ5216" s="7"/>
      <c r="BU5216" s="7"/>
      <c r="BV5216" s="7"/>
      <c r="BW5216" s="7"/>
      <c r="CD5216" s="7"/>
      <c r="CE5216" s="7"/>
      <c r="CF5216" s="7"/>
      <c r="CJ5216" s="7"/>
      <c r="CK5216" s="7"/>
      <c r="CL5216" s="7"/>
    </row>
    <row r="5217" spans="1:90">
      <c r="A5217" s="11"/>
      <c r="B5217" s="373"/>
      <c r="C5217" s="373"/>
      <c r="D5217" s="373"/>
      <c r="E5217" s="13"/>
      <c r="F5217" s="11"/>
      <c r="G5217" s="25"/>
      <c r="H5217" s="31"/>
      <c r="I5217" s="30"/>
      <c r="M5217" s="25"/>
      <c r="N5217" s="31"/>
      <c r="O5217" s="30"/>
      <c r="V5217" s="12"/>
      <c r="W5217" s="12"/>
      <c r="X5217" s="14"/>
      <c r="AB5217" s="25"/>
      <c r="AC5217" s="12"/>
      <c r="AD5217" s="12"/>
      <c r="AK5217" s="12"/>
      <c r="AL5217" s="30"/>
      <c r="AM5217" s="32"/>
      <c r="AQ5217" s="12"/>
      <c r="AR5217" s="12"/>
      <c r="AS5217" s="12"/>
      <c r="AZ5217" s="49"/>
      <c r="BA5217" s="30"/>
      <c r="BB5217" s="12"/>
      <c r="BF5217" s="12"/>
      <c r="BG5217" s="12"/>
      <c r="BH5217" s="12"/>
      <c r="BO5217" s="7"/>
      <c r="BP5217" s="7"/>
      <c r="BQ5217" s="7"/>
      <c r="BU5217" s="7"/>
      <c r="BV5217" s="7"/>
      <c r="BW5217" s="7"/>
      <c r="CD5217" s="7"/>
      <c r="CE5217" s="7"/>
      <c r="CF5217" s="7"/>
      <c r="CJ5217" s="7"/>
      <c r="CK5217" s="7"/>
      <c r="CL5217" s="7"/>
    </row>
    <row r="5218" spans="1:90">
      <c r="A5218" s="11"/>
      <c r="B5218" s="373"/>
      <c r="C5218" s="373"/>
      <c r="D5218" s="373"/>
      <c r="E5218" s="13"/>
      <c r="F5218" s="11"/>
      <c r="G5218" s="25"/>
      <c r="H5218" s="31"/>
      <c r="I5218" s="30"/>
      <c r="M5218" s="25"/>
      <c r="N5218" s="31"/>
      <c r="O5218" s="30"/>
      <c r="V5218" s="12"/>
      <c r="W5218" s="12"/>
      <c r="X5218" s="14"/>
      <c r="AB5218" s="25"/>
      <c r="AC5218" s="12"/>
      <c r="AD5218" s="12"/>
      <c r="AK5218" s="12"/>
      <c r="AL5218" s="30"/>
      <c r="AM5218" s="32"/>
      <c r="AQ5218" s="12"/>
      <c r="AR5218" s="12"/>
      <c r="AS5218" s="12"/>
      <c r="AZ5218" s="49"/>
      <c r="BA5218" s="30"/>
      <c r="BB5218" s="12"/>
      <c r="BF5218" s="12"/>
      <c r="BG5218" s="12"/>
      <c r="BH5218" s="12"/>
      <c r="BO5218" s="7"/>
      <c r="BP5218" s="7"/>
      <c r="BQ5218" s="7"/>
      <c r="BU5218" s="7"/>
      <c r="BV5218" s="7"/>
      <c r="BW5218" s="7"/>
      <c r="CD5218" s="7"/>
      <c r="CE5218" s="7"/>
      <c r="CF5218" s="7"/>
      <c r="CJ5218" s="7"/>
      <c r="CK5218" s="7"/>
      <c r="CL5218" s="7"/>
    </row>
    <row r="5219" spans="1:90">
      <c r="A5219" s="11"/>
      <c r="B5219" s="373"/>
      <c r="C5219" s="373"/>
      <c r="D5219" s="373"/>
      <c r="E5219" s="13"/>
      <c r="F5219" s="11"/>
      <c r="G5219" s="25"/>
      <c r="H5219" s="31"/>
      <c r="I5219" s="30"/>
      <c r="M5219" s="25"/>
      <c r="N5219" s="31"/>
      <c r="O5219" s="30"/>
      <c r="V5219" s="12"/>
      <c r="W5219" s="12"/>
      <c r="X5219" s="14"/>
      <c r="AB5219" s="25"/>
      <c r="AC5219" s="12"/>
      <c r="AD5219" s="12"/>
      <c r="AK5219" s="12"/>
      <c r="AL5219" s="30"/>
      <c r="AM5219" s="32"/>
      <c r="AQ5219" s="12"/>
      <c r="AR5219" s="12"/>
      <c r="AS5219" s="12"/>
      <c r="AZ5219" s="49"/>
      <c r="BA5219" s="30"/>
      <c r="BB5219" s="12"/>
      <c r="BF5219" s="12"/>
      <c r="BG5219" s="12"/>
      <c r="BH5219" s="12"/>
      <c r="BO5219" s="7"/>
      <c r="BP5219" s="7"/>
      <c r="BQ5219" s="7"/>
      <c r="BU5219" s="7"/>
      <c r="BV5219" s="7"/>
      <c r="BW5219" s="7"/>
      <c r="CD5219" s="7"/>
      <c r="CE5219" s="7"/>
      <c r="CF5219" s="7"/>
      <c r="CJ5219" s="7"/>
      <c r="CK5219" s="7"/>
      <c r="CL5219" s="7"/>
    </row>
    <row r="5220" spans="1:90">
      <c r="A5220" s="11"/>
      <c r="B5220" s="373"/>
      <c r="C5220" s="373"/>
      <c r="D5220" s="373"/>
      <c r="E5220" s="13"/>
      <c r="F5220" s="11"/>
      <c r="G5220" s="25"/>
      <c r="H5220" s="31"/>
      <c r="I5220" s="30"/>
      <c r="M5220" s="25"/>
      <c r="N5220" s="31"/>
      <c r="O5220" s="30"/>
      <c r="V5220" s="12"/>
      <c r="W5220" s="12"/>
      <c r="X5220" s="14"/>
      <c r="AB5220" s="25"/>
      <c r="AC5220" s="12"/>
      <c r="AD5220" s="12"/>
      <c r="AK5220" s="12"/>
      <c r="AL5220" s="30"/>
      <c r="AM5220" s="32"/>
      <c r="AQ5220" s="12"/>
      <c r="AR5220" s="12"/>
      <c r="AS5220" s="12"/>
      <c r="AZ5220" s="49"/>
      <c r="BA5220" s="30"/>
      <c r="BB5220" s="12"/>
      <c r="BF5220" s="12"/>
      <c r="BG5220" s="12"/>
      <c r="BH5220" s="12"/>
      <c r="BO5220" s="7"/>
      <c r="BP5220" s="7"/>
      <c r="BQ5220" s="7"/>
      <c r="BU5220" s="7"/>
      <c r="BV5220" s="7"/>
      <c r="BW5220" s="7"/>
      <c r="CD5220" s="7"/>
      <c r="CE5220" s="7"/>
      <c r="CF5220" s="7"/>
      <c r="CJ5220" s="7"/>
      <c r="CK5220" s="7"/>
      <c r="CL5220" s="7"/>
    </row>
    <row r="5221" spans="1:90">
      <c r="A5221" s="11"/>
      <c r="B5221" s="373"/>
      <c r="C5221" s="373"/>
      <c r="D5221" s="373"/>
      <c r="E5221" s="13"/>
      <c r="F5221" s="11"/>
      <c r="G5221" s="25"/>
      <c r="H5221" s="31"/>
      <c r="I5221" s="30"/>
      <c r="M5221" s="25"/>
      <c r="N5221" s="31"/>
      <c r="O5221" s="30"/>
      <c r="V5221" s="12"/>
      <c r="W5221" s="12"/>
      <c r="X5221" s="14"/>
      <c r="AB5221" s="25"/>
      <c r="AC5221" s="12"/>
      <c r="AD5221" s="12"/>
      <c r="AK5221" s="12"/>
      <c r="AL5221" s="30"/>
      <c r="AM5221" s="32"/>
      <c r="AQ5221" s="12"/>
      <c r="AR5221" s="12"/>
      <c r="AS5221" s="12"/>
      <c r="AZ5221" s="49"/>
      <c r="BA5221" s="30"/>
      <c r="BB5221" s="12"/>
      <c r="BF5221" s="12"/>
      <c r="BG5221" s="12"/>
      <c r="BH5221" s="12"/>
      <c r="BO5221" s="7"/>
      <c r="BP5221" s="7"/>
      <c r="BQ5221" s="7"/>
      <c r="BU5221" s="7"/>
      <c r="BV5221" s="7"/>
      <c r="BW5221" s="7"/>
      <c r="CD5221" s="7"/>
      <c r="CE5221" s="7"/>
      <c r="CF5221" s="7"/>
      <c r="CJ5221" s="7"/>
      <c r="CK5221" s="7"/>
      <c r="CL5221" s="7"/>
    </row>
    <row r="5222" spans="1:90">
      <c r="A5222" s="11"/>
      <c r="B5222" s="373"/>
      <c r="C5222" s="373"/>
      <c r="D5222" s="373"/>
      <c r="E5222" s="13"/>
      <c r="F5222" s="11"/>
      <c r="G5222" s="25"/>
      <c r="H5222" s="31"/>
      <c r="I5222" s="30"/>
      <c r="M5222" s="25"/>
      <c r="N5222" s="31"/>
      <c r="O5222" s="30"/>
      <c r="V5222" s="12"/>
      <c r="W5222" s="12"/>
      <c r="X5222" s="14"/>
      <c r="AB5222" s="25"/>
      <c r="AC5222" s="12"/>
      <c r="AD5222" s="12"/>
      <c r="AK5222" s="12"/>
      <c r="AL5222" s="30"/>
      <c r="AM5222" s="32"/>
      <c r="AQ5222" s="12"/>
      <c r="AR5222" s="12"/>
      <c r="AS5222" s="12"/>
      <c r="AZ5222" s="49"/>
      <c r="BA5222" s="30"/>
      <c r="BB5222" s="12"/>
      <c r="BF5222" s="12"/>
      <c r="BG5222" s="12"/>
      <c r="BH5222" s="12"/>
      <c r="BO5222" s="7"/>
      <c r="BP5222" s="7"/>
      <c r="BQ5222" s="7"/>
      <c r="BU5222" s="7"/>
      <c r="BV5222" s="7"/>
      <c r="BW5222" s="7"/>
      <c r="CD5222" s="7"/>
      <c r="CE5222" s="7"/>
      <c r="CF5222" s="7"/>
      <c r="CJ5222" s="7"/>
      <c r="CK5222" s="7"/>
      <c r="CL5222" s="7"/>
    </row>
    <row r="5223" spans="1:90">
      <c r="A5223" s="11"/>
      <c r="B5223" s="373"/>
      <c r="C5223" s="373"/>
      <c r="D5223" s="373"/>
      <c r="E5223" s="13"/>
      <c r="F5223" s="11"/>
      <c r="G5223" s="25"/>
      <c r="H5223" s="31"/>
      <c r="I5223" s="30"/>
      <c r="M5223" s="25"/>
      <c r="N5223" s="31"/>
      <c r="O5223" s="30"/>
      <c r="V5223" s="12"/>
      <c r="W5223" s="12"/>
      <c r="X5223" s="14"/>
      <c r="AB5223" s="25"/>
      <c r="AC5223" s="12"/>
      <c r="AD5223" s="12"/>
      <c r="AK5223" s="12"/>
      <c r="AL5223" s="30"/>
      <c r="AM5223" s="32"/>
      <c r="AQ5223" s="12"/>
      <c r="AR5223" s="12"/>
      <c r="AS5223" s="12"/>
      <c r="AZ5223" s="49"/>
      <c r="BA5223" s="30"/>
      <c r="BB5223" s="12"/>
      <c r="BF5223" s="12"/>
      <c r="BG5223" s="12"/>
      <c r="BH5223" s="12"/>
      <c r="BO5223" s="7"/>
      <c r="BP5223" s="7"/>
      <c r="BQ5223" s="7"/>
      <c r="BU5223" s="7"/>
      <c r="BV5223" s="7"/>
      <c r="BW5223" s="7"/>
      <c r="CD5223" s="7"/>
      <c r="CE5223" s="7"/>
      <c r="CF5223" s="7"/>
      <c r="CJ5223" s="7"/>
      <c r="CK5223" s="7"/>
      <c r="CL5223" s="7"/>
    </row>
    <row r="5224" spans="1:90">
      <c r="A5224" s="11"/>
      <c r="B5224" s="373"/>
      <c r="C5224" s="373"/>
      <c r="D5224" s="373"/>
      <c r="E5224" s="13"/>
      <c r="F5224" s="11"/>
      <c r="G5224" s="25"/>
      <c r="H5224" s="31"/>
      <c r="I5224" s="30"/>
      <c r="M5224" s="25"/>
      <c r="N5224" s="31"/>
      <c r="O5224" s="30"/>
      <c r="V5224" s="12"/>
      <c r="W5224" s="12"/>
      <c r="X5224" s="14"/>
      <c r="AB5224" s="25"/>
      <c r="AC5224" s="12"/>
      <c r="AD5224" s="12"/>
      <c r="AK5224" s="12"/>
      <c r="AL5224" s="30"/>
      <c r="AM5224" s="32"/>
      <c r="AQ5224" s="12"/>
      <c r="AR5224" s="12"/>
      <c r="AS5224" s="12"/>
      <c r="AZ5224" s="49"/>
      <c r="BA5224" s="30"/>
      <c r="BB5224" s="12"/>
      <c r="BF5224" s="12"/>
      <c r="BG5224" s="12"/>
      <c r="BH5224" s="12"/>
      <c r="BO5224" s="7"/>
      <c r="BP5224" s="7"/>
      <c r="BQ5224" s="7"/>
      <c r="BU5224" s="7"/>
      <c r="BV5224" s="7"/>
      <c r="BW5224" s="7"/>
      <c r="CD5224" s="7"/>
      <c r="CE5224" s="7"/>
      <c r="CF5224" s="7"/>
      <c r="CJ5224" s="7"/>
      <c r="CK5224" s="7"/>
      <c r="CL5224" s="7"/>
    </row>
    <row r="5225" spans="1:90">
      <c r="A5225" s="11"/>
      <c r="B5225" s="373"/>
      <c r="C5225" s="373"/>
      <c r="D5225" s="373"/>
      <c r="E5225" s="13"/>
      <c r="F5225" s="11"/>
      <c r="G5225" s="25"/>
      <c r="H5225" s="31"/>
      <c r="I5225" s="30"/>
      <c r="M5225" s="25"/>
      <c r="N5225" s="31"/>
      <c r="O5225" s="30"/>
      <c r="V5225" s="12"/>
      <c r="W5225" s="12"/>
      <c r="X5225" s="14"/>
      <c r="AB5225" s="25"/>
      <c r="AC5225" s="12"/>
      <c r="AD5225" s="12"/>
      <c r="AK5225" s="12"/>
      <c r="AL5225" s="30"/>
      <c r="AM5225" s="32"/>
      <c r="AQ5225" s="12"/>
      <c r="AR5225" s="12"/>
      <c r="AS5225" s="12"/>
      <c r="AZ5225" s="49"/>
      <c r="BA5225" s="30"/>
      <c r="BB5225" s="12"/>
      <c r="BF5225" s="12"/>
      <c r="BG5225" s="12"/>
      <c r="BH5225" s="12"/>
      <c r="BO5225" s="7"/>
      <c r="BP5225" s="7"/>
      <c r="BQ5225" s="7"/>
      <c r="BU5225" s="7"/>
      <c r="BV5225" s="7"/>
      <c r="BW5225" s="7"/>
      <c r="CD5225" s="7"/>
      <c r="CE5225" s="7"/>
      <c r="CF5225" s="7"/>
      <c r="CJ5225" s="7"/>
      <c r="CK5225" s="7"/>
      <c r="CL5225" s="7"/>
    </row>
    <row r="5226" spans="1:90">
      <c r="A5226" s="11"/>
      <c r="B5226" s="373"/>
      <c r="C5226" s="373"/>
      <c r="D5226" s="373"/>
      <c r="E5226" s="13"/>
      <c r="F5226" s="11"/>
      <c r="G5226" s="25"/>
      <c r="H5226" s="31"/>
      <c r="I5226" s="30"/>
      <c r="M5226" s="25"/>
      <c r="N5226" s="31"/>
      <c r="O5226" s="30"/>
      <c r="V5226" s="12"/>
      <c r="W5226" s="12"/>
      <c r="X5226" s="14"/>
      <c r="AB5226" s="25"/>
      <c r="AC5226" s="12"/>
      <c r="AD5226" s="12"/>
      <c r="AK5226" s="12"/>
      <c r="AL5226" s="30"/>
      <c r="AM5226" s="32"/>
      <c r="AQ5226" s="12"/>
      <c r="AR5226" s="12"/>
      <c r="AS5226" s="12"/>
      <c r="AZ5226" s="49"/>
      <c r="BA5226" s="30"/>
      <c r="BB5226" s="12"/>
      <c r="BF5226" s="12"/>
      <c r="BG5226" s="12"/>
      <c r="BH5226" s="12"/>
      <c r="BO5226" s="7"/>
      <c r="BP5226" s="7"/>
      <c r="BQ5226" s="7"/>
      <c r="BU5226" s="7"/>
      <c r="BV5226" s="7"/>
      <c r="BW5226" s="7"/>
      <c r="CD5226" s="7"/>
      <c r="CE5226" s="7"/>
      <c r="CF5226" s="7"/>
      <c r="CJ5226" s="7"/>
      <c r="CK5226" s="7"/>
      <c r="CL5226" s="7"/>
    </row>
    <row r="5227" spans="1:90">
      <c r="A5227" s="11"/>
      <c r="B5227" s="373"/>
      <c r="C5227" s="373"/>
      <c r="D5227" s="373"/>
      <c r="E5227" s="13"/>
      <c r="F5227" s="11"/>
      <c r="G5227" s="25"/>
      <c r="H5227" s="31"/>
      <c r="I5227" s="30"/>
      <c r="M5227" s="25"/>
      <c r="N5227" s="31"/>
      <c r="O5227" s="30"/>
      <c r="V5227" s="12"/>
      <c r="W5227" s="12"/>
      <c r="X5227" s="14"/>
      <c r="AB5227" s="25"/>
      <c r="AC5227" s="12"/>
      <c r="AD5227" s="12"/>
      <c r="AK5227" s="12"/>
      <c r="AL5227" s="30"/>
      <c r="AM5227" s="32"/>
      <c r="AQ5227" s="12"/>
      <c r="AR5227" s="12"/>
      <c r="AS5227" s="12"/>
      <c r="AZ5227" s="49"/>
      <c r="BA5227" s="30"/>
      <c r="BB5227" s="12"/>
      <c r="BF5227" s="12"/>
      <c r="BG5227" s="12"/>
      <c r="BH5227" s="12"/>
      <c r="BO5227" s="7"/>
      <c r="BP5227" s="7"/>
      <c r="BQ5227" s="7"/>
      <c r="BU5227" s="7"/>
      <c r="BV5227" s="7"/>
      <c r="BW5227" s="7"/>
      <c r="CD5227" s="7"/>
      <c r="CE5227" s="7"/>
      <c r="CF5227" s="7"/>
      <c r="CJ5227" s="7"/>
      <c r="CK5227" s="7"/>
      <c r="CL5227" s="7"/>
    </row>
    <row r="5228" spans="1:90">
      <c r="A5228" s="11"/>
      <c r="B5228" s="373"/>
      <c r="C5228" s="373"/>
      <c r="D5228" s="373"/>
      <c r="E5228" s="13"/>
      <c r="F5228" s="11"/>
      <c r="G5228" s="25"/>
      <c r="H5228" s="31"/>
      <c r="I5228" s="30"/>
      <c r="M5228" s="25"/>
      <c r="N5228" s="31"/>
      <c r="O5228" s="30"/>
      <c r="V5228" s="12"/>
      <c r="W5228" s="12"/>
      <c r="X5228" s="14"/>
      <c r="AB5228" s="25"/>
      <c r="AC5228" s="12"/>
      <c r="AD5228" s="12"/>
      <c r="AK5228" s="12"/>
      <c r="AL5228" s="30"/>
      <c r="AM5228" s="32"/>
      <c r="AQ5228" s="12"/>
      <c r="AR5228" s="12"/>
      <c r="AS5228" s="12"/>
      <c r="AZ5228" s="49"/>
      <c r="BA5228" s="30"/>
      <c r="BB5228" s="12"/>
      <c r="BF5228" s="12"/>
      <c r="BG5228" s="12"/>
      <c r="BH5228" s="12"/>
      <c r="BO5228" s="7"/>
      <c r="BP5228" s="7"/>
      <c r="BQ5228" s="7"/>
      <c r="BU5228" s="7"/>
      <c r="BV5228" s="7"/>
      <c r="BW5228" s="7"/>
      <c r="CD5228" s="7"/>
      <c r="CE5228" s="7"/>
      <c r="CF5228" s="7"/>
      <c r="CJ5228" s="7"/>
      <c r="CK5228" s="7"/>
      <c r="CL5228" s="7"/>
    </row>
    <row r="5229" spans="1:90">
      <c r="A5229" s="11"/>
      <c r="B5229" s="373"/>
      <c r="C5229" s="373"/>
      <c r="D5229" s="373"/>
      <c r="E5229" s="13"/>
      <c r="F5229" s="11"/>
      <c r="G5229" s="25"/>
      <c r="H5229" s="31"/>
      <c r="I5229" s="30"/>
      <c r="M5229" s="25"/>
      <c r="N5229" s="31"/>
      <c r="O5229" s="30"/>
      <c r="V5229" s="12"/>
      <c r="W5229" s="12"/>
      <c r="X5229" s="14"/>
      <c r="AB5229" s="25"/>
      <c r="AC5229" s="12"/>
      <c r="AD5229" s="12"/>
      <c r="AK5229" s="12"/>
      <c r="AL5229" s="30"/>
      <c r="AM5229" s="32"/>
      <c r="AQ5229" s="12"/>
      <c r="AR5229" s="12"/>
      <c r="AS5229" s="12"/>
      <c r="AZ5229" s="49"/>
      <c r="BA5229" s="30"/>
      <c r="BB5229" s="12"/>
      <c r="BF5229" s="12"/>
      <c r="BG5229" s="12"/>
      <c r="BH5229" s="12"/>
      <c r="BO5229" s="7"/>
      <c r="BP5229" s="7"/>
      <c r="BQ5229" s="7"/>
      <c r="BU5229" s="7"/>
      <c r="BV5229" s="7"/>
      <c r="BW5229" s="7"/>
      <c r="CD5229" s="7"/>
      <c r="CE5229" s="7"/>
      <c r="CF5229" s="7"/>
      <c r="CJ5229" s="7"/>
      <c r="CK5229" s="7"/>
      <c r="CL5229" s="7"/>
    </row>
    <row r="5230" spans="1:90">
      <c r="A5230" s="11"/>
      <c r="B5230" s="373"/>
      <c r="C5230" s="373"/>
      <c r="D5230" s="373"/>
      <c r="E5230" s="13"/>
      <c r="F5230" s="11"/>
      <c r="G5230" s="25"/>
      <c r="H5230" s="31"/>
      <c r="I5230" s="30"/>
      <c r="M5230" s="25"/>
      <c r="N5230" s="31"/>
      <c r="O5230" s="30"/>
      <c r="V5230" s="12"/>
      <c r="W5230" s="12"/>
      <c r="X5230" s="14"/>
      <c r="AB5230" s="25"/>
      <c r="AC5230" s="12"/>
      <c r="AD5230" s="12"/>
      <c r="AK5230" s="12"/>
      <c r="AL5230" s="30"/>
      <c r="AM5230" s="32"/>
      <c r="AQ5230" s="12"/>
      <c r="AR5230" s="12"/>
      <c r="AS5230" s="12"/>
      <c r="AZ5230" s="49"/>
      <c r="BA5230" s="30"/>
      <c r="BB5230" s="12"/>
      <c r="BF5230" s="12"/>
      <c r="BG5230" s="12"/>
      <c r="BH5230" s="12"/>
      <c r="BO5230" s="7"/>
      <c r="BP5230" s="7"/>
      <c r="BQ5230" s="7"/>
      <c r="BU5230" s="7"/>
      <c r="BV5230" s="7"/>
      <c r="BW5230" s="7"/>
      <c r="CD5230" s="7"/>
      <c r="CE5230" s="7"/>
      <c r="CF5230" s="7"/>
      <c r="CJ5230" s="7"/>
      <c r="CK5230" s="7"/>
      <c r="CL5230" s="7"/>
    </row>
    <row r="5231" spans="1:90">
      <c r="A5231" s="11"/>
      <c r="B5231" s="373"/>
      <c r="C5231" s="373"/>
      <c r="D5231" s="373"/>
      <c r="E5231" s="13"/>
      <c r="F5231" s="11"/>
      <c r="G5231" s="25"/>
      <c r="H5231" s="31"/>
      <c r="I5231" s="30"/>
      <c r="M5231" s="25"/>
      <c r="N5231" s="31"/>
      <c r="O5231" s="30"/>
      <c r="V5231" s="12"/>
      <c r="W5231" s="12"/>
      <c r="X5231" s="14"/>
      <c r="AB5231" s="25"/>
      <c r="AC5231" s="12"/>
      <c r="AD5231" s="12"/>
      <c r="AK5231" s="12"/>
      <c r="AL5231" s="30"/>
      <c r="AM5231" s="32"/>
      <c r="AQ5231" s="12"/>
      <c r="AR5231" s="12"/>
      <c r="AS5231" s="12"/>
      <c r="AZ5231" s="49"/>
      <c r="BA5231" s="30"/>
      <c r="BB5231" s="12"/>
      <c r="BF5231" s="12"/>
      <c r="BG5231" s="12"/>
      <c r="BH5231" s="12"/>
      <c r="BO5231" s="7"/>
      <c r="BP5231" s="7"/>
      <c r="BQ5231" s="7"/>
      <c r="BU5231" s="7"/>
      <c r="BV5231" s="7"/>
      <c r="BW5231" s="7"/>
      <c r="CD5231" s="7"/>
      <c r="CE5231" s="7"/>
      <c r="CF5231" s="7"/>
      <c r="CJ5231" s="7"/>
      <c r="CK5231" s="7"/>
      <c r="CL5231" s="7"/>
    </row>
    <row r="5232" spans="1:90">
      <c r="A5232" s="11"/>
      <c r="B5232" s="373"/>
      <c r="C5232" s="373"/>
      <c r="D5232" s="373"/>
      <c r="E5232" s="13"/>
      <c r="F5232" s="11"/>
      <c r="G5232" s="25"/>
      <c r="H5232" s="31"/>
      <c r="I5232" s="30"/>
      <c r="M5232" s="25"/>
      <c r="N5232" s="31"/>
      <c r="O5232" s="30"/>
      <c r="V5232" s="12"/>
      <c r="W5232" s="12"/>
      <c r="X5232" s="14"/>
      <c r="AB5232" s="25"/>
      <c r="AC5232" s="12"/>
      <c r="AD5232" s="12"/>
      <c r="AK5232" s="12"/>
      <c r="AL5232" s="30"/>
      <c r="AM5232" s="32"/>
      <c r="AQ5232" s="12"/>
      <c r="AR5232" s="12"/>
      <c r="AS5232" s="12"/>
      <c r="AZ5232" s="49"/>
      <c r="BA5232" s="30"/>
      <c r="BB5232" s="12"/>
      <c r="BF5232" s="12"/>
      <c r="BG5232" s="12"/>
      <c r="BH5232" s="12"/>
      <c r="BO5232" s="7"/>
      <c r="BP5232" s="7"/>
      <c r="BQ5232" s="7"/>
      <c r="BU5232" s="7"/>
      <c r="BV5232" s="7"/>
      <c r="BW5232" s="7"/>
      <c r="CD5232" s="7"/>
      <c r="CE5232" s="7"/>
      <c r="CF5232" s="7"/>
      <c r="CJ5232" s="7"/>
      <c r="CK5232" s="7"/>
      <c r="CL5232" s="7"/>
    </row>
    <row r="5233" spans="1:90">
      <c r="A5233" s="11"/>
      <c r="B5233" s="373"/>
      <c r="C5233" s="373"/>
      <c r="D5233" s="373"/>
      <c r="E5233" s="13"/>
      <c r="F5233" s="11"/>
      <c r="G5233" s="25"/>
      <c r="H5233" s="31"/>
      <c r="I5233" s="30"/>
      <c r="M5233" s="25"/>
      <c r="N5233" s="31"/>
      <c r="O5233" s="30"/>
      <c r="V5233" s="12"/>
      <c r="W5233" s="12"/>
      <c r="X5233" s="14"/>
      <c r="AB5233" s="25"/>
      <c r="AC5233" s="12"/>
      <c r="AD5233" s="12"/>
      <c r="AK5233" s="12"/>
      <c r="AL5233" s="30"/>
      <c r="AM5233" s="32"/>
      <c r="AQ5233" s="12"/>
      <c r="AR5233" s="12"/>
      <c r="AS5233" s="12"/>
      <c r="AZ5233" s="49"/>
      <c r="BA5233" s="30"/>
      <c r="BB5233" s="12"/>
      <c r="BF5233" s="12"/>
      <c r="BG5233" s="12"/>
      <c r="BH5233" s="12"/>
      <c r="BO5233" s="7"/>
      <c r="BP5233" s="7"/>
      <c r="BQ5233" s="7"/>
      <c r="BU5233" s="7"/>
      <c r="BV5233" s="7"/>
      <c r="BW5233" s="7"/>
      <c r="CD5233" s="7"/>
      <c r="CE5233" s="7"/>
      <c r="CF5233" s="7"/>
      <c r="CJ5233" s="7"/>
      <c r="CK5233" s="7"/>
      <c r="CL5233" s="7"/>
    </row>
    <row r="5234" spans="1:90">
      <c r="A5234" s="11"/>
      <c r="B5234" s="373"/>
      <c r="C5234" s="373"/>
      <c r="D5234" s="373"/>
      <c r="E5234" s="13"/>
      <c r="F5234" s="11"/>
      <c r="G5234" s="25"/>
      <c r="H5234" s="31"/>
      <c r="I5234" s="30"/>
      <c r="M5234" s="25"/>
      <c r="N5234" s="31"/>
      <c r="O5234" s="30"/>
      <c r="V5234" s="12"/>
      <c r="W5234" s="12"/>
      <c r="X5234" s="14"/>
      <c r="AB5234" s="25"/>
      <c r="AC5234" s="12"/>
      <c r="AD5234" s="12"/>
      <c r="AK5234" s="12"/>
      <c r="AL5234" s="30"/>
      <c r="AM5234" s="32"/>
      <c r="AQ5234" s="12"/>
      <c r="AR5234" s="12"/>
      <c r="AS5234" s="12"/>
      <c r="AZ5234" s="49"/>
      <c r="BA5234" s="30"/>
      <c r="BB5234" s="12"/>
      <c r="BF5234" s="12"/>
      <c r="BG5234" s="12"/>
      <c r="BH5234" s="12"/>
      <c r="BO5234" s="7"/>
      <c r="BP5234" s="7"/>
      <c r="BQ5234" s="7"/>
      <c r="BU5234" s="7"/>
      <c r="BV5234" s="7"/>
      <c r="BW5234" s="7"/>
      <c r="CD5234" s="7"/>
      <c r="CE5234" s="7"/>
      <c r="CF5234" s="7"/>
      <c r="CJ5234" s="7"/>
      <c r="CK5234" s="7"/>
      <c r="CL5234" s="7"/>
    </row>
    <row r="5235" spans="1:90">
      <c r="A5235" s="11"/>
      <c r="B5235" s="373"/>
      <c r="C5235" s="373"/>
      <c r="D5235" s="373"/>
      <c r="E5235" s="13"/>
      <c r="F5235" s="11"/>
      <c r="G5235" s="25"/>
      <c r="H5235" s="31"/>
      <c r="I5235" s="30"/>
      <c r="M5235" s="25"/>
      <c r="N5235" s="31"/>
      <c r="O5235" s="30"/>
      <c r="V5235" s="12"/>
      <c r="W5235" s="12"/>
      <c r="X5235" s="14"/>
      <c r="AB5235" s="25"/>
      <c r="AC5235" s="12"/>
      <c r="AD5235" s="12"/>
      <c r="AK5235" s="12"/>
      <c r="AL5235" s="30"/>
      <c r="AM5235" s="32"/>
      <c r="AQ5235" s="12"/>
      <c r="AR5235" s="12"/>
      <c r="AS5235" s="12"/>
      <c r="AZ5235" s="49"/>
      <c r="BA5235" s="30"/>
      <c r="BB5235" s="12"/>
      <c r="BF5235" s="12"/>
      <c r="BG5235" s="12"/>
      <c r="BH5235" s="12"/>
      <c r="BO5235" s="7"/>
      <c r="BP5235" s="7"/>
      <c r="BQ5235" s="7"/>
      <c r="BU5235" s="7"/>
      <c r="BV5235" s="7"/>
      <c r="BW5235" s="7"/>
      <c r="CD5235" s="7"/>
      <c r="CE5235" s="7"/>
      <c r="CF5235" s="7"/>
      <c r="CJ5235" s="7"/>
      <c r="CK5235" s="7"/>
      <c r="CL5235" s="7"/>
    </row>
    <row r="5236" spans="1:90">
      <c r="A5236" s="11"/>
      <c r="B5236" s="373"/>
      <c r="C5236" s="373"/>
      <c r="D5236" s="373"/>
      <c r="E5236" s="13"/>
      <c r="F5236" s="11"/>
      <c r="G5236" s="25"/>
      <c r="H5236" s="31"/>
      <c r="I5236" s="30"/>
      <c r="M5236" s="25"/>
      <c r="N5236" s="31"/>
      <c r="O5236" s="30"/>
      <c r="V5236" s="12"/>
      <c r="W5236" s="12"/>
      <c r="X5236" s="14"/>
      <c r="AB5236" s="25"/>
      <c r="AC5236" s="12"/>
      <c r="AD5236" s="12"/>
      <c r="AK5236" s="12"/>
      <c r="AL5236" s="30"/>
      <c r="AM5236" s="32"/>
      <c r="AQ5236" s="12"/>
      <c r="AR5236" s="12"/>
      <c r="AS5236" s="12"/>
      <c r="AZ5236" s="49"/>
      <c r="BA5236" s="30"/>
      <c r="BB5236" s="12"/>
      <c r="BF5236" s="12"/>
      <c r="BG5236" s="12"/>
      <c r="BH5236" s="12"/>
      <c r="BO5236" s="7"/>
      <c r="BP5236" s="7"/>
      <c r="BQ5236" s="7"/>
      <c r="BU5236" s="7"/>
      <c r="BV5236" s="7"/>
      <c r="BW5236" s="7"/>
      <c r="CD5236" s="7"/>
      <c r="CE5236" s="7"/>
      <c r="CF5236" s="7"/>
      <c r="CJ5236" s="7"/>
      <c r="CK5236" s="7"/>
      <c r="CL5236" s="7"/>
    </row>
    <row r="5237" spans="1:90">
      <c r="A5237" s="11"/>
      <c r="B5237" s="373"/>
      <c r="C5237" s="373"/>
      <c r="D5237" s="373"/>
      <c r="E5237" s="13"/>
      <c r="F5237" s="11"/>
      <c r="G5237" s="25"/>
      <c r="H5237" s="31"/>
      <c r="I5237" s="30"/>
      <c r="M5237" s="25"/>
      <c r="N5237" s="31"/>
      <c r="O5237" s="30"/>
      <c r="V5237" s="12"/>
      <c r="W5237" s="12"/>
      <c r="X5237" s="14"/>
      <c r="AB5237" s="25"/>
      <c r="AC5237" s="12"/>
      <c r="AD5237" s="12"/>
      <c r="AK5237" s="12"/>
      <c r="AL5237" s="30"/>
      <c r="AM5237" s="32"/>
      <c r="AQ5237" s="12"/>
      <c r="AR5237" s="12"/>
      <c r="AS5237" s="12"/>
      <c r="AZ5237" s="49"/>
      <c r="BA5237" s="30"/>
      <c r="BB5237" s="12"/>
      <c r="BF5237" s="12"/>
      <c r="BG5237" s="12"/>
      <c r="BH5237" s="12"/>
      <c r="BO5237" s="7"/>
      <c r="BP5237" s="7"/>
      <c r="BQ5237" s="7"/>
      <c r="BU5237" s="7"/>
      <c r="BV5237" s="7"/>
      <c r="BW5237" s="7"/>
      <c r="CD5237" s="7"/>
      <c r="CE5237" s="7"/>
      <c r="CF5237" s="7"/>
      <c r="CJ5237" s="7"/>
      <c r="CK5237" s="7"/>
      <c r="CL5237" s="7"/>
    </row>
    <row r="5238" spans="1:90">
      <c r="A5238" s="11"/>
      <c r="B5238" s="373"/>
      <c r="C5238" s="373"/>
      <c r="D5238" s="373"/>
      <c r="E5238" s="13"/>
      <c r="F5238" s="11"/>
      <c r="G5238" s="25"/>
      <c r="H5238" s="31"/>
      <c r="I5238" s="30"/>
      <c r="M5238" s="25"/>
      <c r="N5238" s="31"/>
      <c r="O5238" s="30"/>
      <c r="V5238" s="12"/>
      <c r="W5238" s="12"/>
      <c r="X5238" s="14"/>
      <c r="AB5238" s="25"/>
      <c r="AC5238" s="12"/>
      <c r="AD5238" s="12"/>
      <c r="AK5238" s="12"/>
      <c r="AL5238" s="30"/>
      <c r="AM5238" s="32"/>
      <c r="AQ5238" s="12"/>
      <c r="AR5238" s="12"/>
      <c r="AS5238" s="12"/>
      <c r="AZ5238" s="49"/>
      <c r="BA5238" s="30"/>
      <c r="BB5238" s="12"/>
      <c r="BF5238" s="12"/>
      <c r="BG5238" s="12"/>
      <c r="BH5238" s="12"/>
      <c r="BO5238" s="7"/>
      <c r="BP5238" s="7"/>
      <c r="BQ5238" s="7"/>
      <c r="BU5238" s="7"/>
      <c r="BV5238" s="7"/>
      <c r="BW5238" s="7"/>
      <c r="CD5238" s="7"/>
      <c r="CE5238" s="7"/>
      <c r="CF5238" s="7"/>
      <c r="CJ5238" s="7"/>
      <c r="CK5238" s="7"/>
      <c r="CL5238" s="7"/>
    </row>
    <row r="5239" spans="1:90">
      <c r="A5239" s="11"/>
      <c r="B5239" s="373"/>
      <c r="C5239" s="373"/>
      <c r="D5239" s="373"/>
      <c r="E5239" s="13"/>
      <c r="F5239" s="11"/>
      <c r="G5239" s="25"/>
      <c r="H5239" s="31"/>
      <c r="I5239" s="30"/>
      <c r="M5239" s="25"/>
      <c r="N5239" s="31"/>
      <c r="O5239" s="30"/>
      <c r="V5239" s="12"/>
      <c r="W5239" s="12"/>
      <c r="X5239" s="14"/>
      <c r="AB5239" s="25"/>
      <c r="AC5239" s="12"/>
      <c r="AD5239" s="12"/>
      <c r="AK5239" s="12"/>
      <c r="AL5239" s="30"/>
      <c r="AM5239" s="32"/>
      <c r="AQ5239" s="12"/>
      <c r="AR5239" s="12"/>
      <c r="AS5239" s="12"/>
      <c r="AZ5239" s="49"/>
      <c r="BA5239" s="30"/>
      <c r="BB5239" s="12"/>
      <c r="BF5239" s="12"/>
      <c r="BG5239" s="12"/>
      <c r="BH5239" s="12"/>
      <c r="BO5239" s="7"/>
      <c r="BP5239" s="7"/>
      <c r="BQ5239" s="7"/>
      <c r="BU5239" s="7"/>
      <c r="BV5239" s="7"/>
      <c r="BW5239" s="7"/>
      <c r="CD5239" s="7"/>
      <c r="CE5239" s="7"/>
      <c r="CF5239" s="7"/>
      <c r="CJ5239" s="7"/>
      <c r="CK5239" s="7"/>
      <c r="CL5239" s="7"/>
    </row>
    <row r="5240" spans="1:90">
      <c r="A5240" s="11"/>
      <c r="B5240" s="373"/>
      <c r="C5240" s="373"/>
      <c r="D5240" s="373"/>
      <c r="E5240" s="13"/>
      <c r="F5240" s="11"/>
      <c r="G5240" s="25"/>
      <c r="H5240" s="31"/>
      <c r="I5240" s="30"/>
      <c r="M5240" s="25"/>
      <c r="N5240" s="31"/>
      <c r="O5240" s="30"/>
      <c r="V5240" s="12"/>
      <c r="W5240" s="12"/>
      <c r="X5240" s="14"/>
      <c r="AB5240" s="25"/>
      <c r="AC5240" s="12"/>
      <c r="AD5240" s="12"/>
      <c r="AK5240" s="12"/>
      <c r="AL5240" s="30"/>
      <c r="AM5240" s="32"/>
      <c r="AQ5240" s="12"/>
      <c r="AR5240" s="12"/>
      <c r="AS5240" s="12"/>
      <c r="AZ5240" s="49"/>
      <c r="BA5240" s="30"/>
      <c r="BB5240" s="12"/>
      <c r="BF5240" s="12"/>
      <c r="BG5240" s="12"/>
      <c r="BH5240" s="12"/>
      <c r="BO5240" s="7"/>
      <c r="BP5240" s="7"/>
      <c r="BQ5240" s="7"/>
      <c r="BU5240" s="7"/>
      <c r="BV5240" s="7"/>
      <c r="BW5240" s="7"/>
      <c r="CD5240" s="7"/>
      <c r="CE5240" s="7"/>
      <c r="CF5240" s="7"/>
      <c r="CJ5240" s="7"/>
      <c r="CK5240" s="7"/>
      <c r="CL5240" s="7"/>
    </row>
    <row r="5241" spans="1:90">
      <c r="A5241" s="11"/>
      <c r="B5241" s="373"/>
      <c r="C5241" s="373"/>
      <c r="D5241" s="373"/>
      <c r="E5241" s="13"/>
      <c r="F5241" s="11"/>
      <c r="G5241" s="25"/>
      <c r="H5241" s="31"/>
      <c r="I5241" s="30"/>
      <c r="M5241" s="25"/>
      <c r="N5241" s="31"/>
      <c r="O5241" s="30"/>
      <c r="V5241" s="12"/>
      <c r="W5241" s="12"/>
      <c r="X5241" s="14"/>
      <c r="AB5241" s="25"/>
      <c r="AC5241" s="12"/>
      <c r="AD5241" s="12"/>
      <c r="AK5241" s="12"/>
      <c r="AL5241" s="30"/>
      <c r="AM5241" s="32"/>
      <c r="AQ5241" s="12"/>
      <c r="AR5241" s="12"/>
      <c r="AS5241" s="12"/>
      <c r="AZ5241" s="49"/>
      <c r="BA5241" s="30"/>
      <c r="BB5241" s="12"/>
      <c r="BF5241" s="12"/>
      <c r="BG5241" s="12"/>
      <c r="BH5241" s="12"/>
      <c r="BO5241" s="7"/>
      <c r="BP5241" s="7"/>
      <c r="BQ5241" s="7"/>
      <c r="BU5241" s="7"/>
      <c r="BV5241" s="7"/>
      <c r="BW5241" s="7"/>
      <c r="CD5241" s="7"/>
      <c r="CE5241" s="7"/>
      <c r="CF5241" s="7"/>
      <c r="CJ5241" s="7"/>
      <c r="CK5241" s="7"/>
      <c r="CL5241" s="7"/>
    </row>
    <row r="5242" spans="1:90">
      <c r="A5242" s="11"/>
      <c r="B5242" s="373"/>
      <c r="C5242" s="373"/>
      <c r="D5242" s="373"/>
      <c r="E5242" s="13"/>
      <c r="F5242" s="11"/>
      <c r="G5242" s="25"/>
      <c r="H5242" s="31"/>
      <c r="I5242" s="30"/>
      <c r="M5242" s="25"/>
      <c r="N5242" s="31"/>
      <c r="O5242" s="30"/>
      <c r="V5242" s="12"/>
      <c r="W5242" s="12"/>
      <c r="X5242" s="14"/>
      <c r="AB5242" s="25"/>
      <c r="AC5242" s="12"/>
      <c r="AD5242" s="12"/>
      <c r="AK5242" s="12"/>
      <c r="AL5242" s="30"/>
      <c r="AM5242" s="32"/>
      <c r="AQ5242" s="12"/>
      <c r="AR5242" s="12"/>
      <c r="AS5242" s="12"/>
      <c r="AZ5242" s="49"/>
      <c r="BA5242" s="30"/>
      <c r="BB5242" s="12"/>
      <c r="BF5242" s="12"/>
      <c r="BG5242" s="12"/>
      <c r="BH5242" s="12"/>
      <c r="BO5242" s="7"/>
      <c r="BP5242" s="7"/>
      <c r="BQ5242" s="7"/>
      <c r="BU5242" s="7"/>
      <c r="BV5242" s="7"/>
      <c r="BW5242" s="7"/>
      <c r="CD5242" s="7"/>
      <c r="CE5242" s="7"/>
      <c r="CF5242" s="7"/>
      <c r="CJ5242" s="7"/>
      <c r="CK5242" s="7"/>
      <c r="CL5242" s="7"/>
    </row>
    <row r="5243" spans="1:90">
      <c r="A5243" s="11"/>
      <c r="B5243" s="373"/>
      <c r="C5243" s="373"/>
      <c r="D5243" s="373"/>
      <c r="E5243" s="13"/>
      <c r="F5243" s="11"/>
      <c r="G5243" s="25"/>
      <c r="H5243" s="31"/>
      <c r="I5243" s="30"/>
      <c r="M5243" s="25"/>
      <c r="N5243" s="31"/>
      <c r="O5243" s="30"/>
      <c r="V5243" s="12"/>
      <c r="W5243" s="12"/>
      <c r="X5243" s="14"/>
      <c r="AB5243" s="25"/>
      <c r="AC5243" s="12"/>
      <c r="AD5243" s="12"/>
      <c r="AK5243" s="12"/>
      <c r="AL5243" s="30"/>
      <c r="AM5243" s="32"/>
      <c r="AQ5243" s="12"/>
      <c r="AR5243" s="12"/>
      <c r="AS5243" s="12"/>
      <c r="AZ5243" s="49"/>
      <c r="BA5243" s="30"/>
      <c r="BB5243" s="12"/>
      <c r="BF5243" s="12"/>
      <c r="BG5243" s="12"/>
      <c r="BH5243" s="12"/>
      <c r="BO5243" s="7"/>
      <c r="BP5243" s="7"/>
      <c r="BQ5243" s="7"/>
      <c r="BU5243" s="7"/>
      <c r="BV5243" s="7"/>
      <c r="BW5243" s="7"/>
      <c r="CD5243" s="7"/>
      <c r="CE5243" s="7"/>
      <c r="CF5243" s="7"/>
      <c r="CJ5243" s="7"/>
      <c r="CK5243" s="7"/>
      <c r="CL5243" s="7"/>
    </row>
    <row r="5244" spans="1:90">
      <c r="A5244" s="11"/>
      <c r="B5244" s="373"/>
      <c r="C5244" s="373"/>
      <c r="D5244" s="373"/>
      <c r="E5244" s="13"/>
      <c r="F5244" s="11"/>
      <c r="G5244" s="25"/>
      <c r="H5244" s="31"/>
      <c r="I5244" s="30"/>
      <c r="M5244" s="25"/>
      <c r="N5244" s="31"/>
      <c r="O5244" s="30"/>
      <c r="V5244" s="12"/>
      <c r="W5244" s="12"/>
      <c r="X5244" s="14"/>
      <c r="AB5244" s="25"/>
      <c r="AC5244" s="12"/>
      <c r="AD5244" s="12"/>
      <c r="AK5244" s="12"/>
      <c r="AL5244" s="30"/>
      <c r="AM5244" s="32"/>
      <c r="AQ5244" s="12"/>
      <c r="AR5244" s="12"/>
      <c r="AS5244" s="12"/>
      <c r="AZ5244" s="49"/>
      <c r="BA5244" s="30"/>
      <c r="BB5244" s="12"/>
      <c r="BF5244" s="12"/>
      <c r="BG5244" s="12"/>
      <c r="BH5244" s="12"/>
      <c r="BO5244" s="7"/>
      <c r="BP5244" s="7"/>
      <c r="BQ5244" s="7"/>
      <c r="BU5244" s="7"/>
      <c r="BV5244" s="7"/>
      <c r="BW5244" s="7"/>
      <c r="CD5244" s="7"/>
      <c r="CE5244" s="7"/>
      <c r="CF5244" s="7"/>
      <c r="CJ5244" s="7"/>
      <c r="CK5244" s="7"/>
      <c r="CL5244" s="7"/>
    </row>
    <row r="5245" spans="1:90">
      <c r="A5245" s="11"/>
      <c r="B5245" s="373"/>
      <c r="C5245" s="373"/>
      <c r="D5245" s="373"/>
      <c r="E5245" s="13"/>
      <c r="F5245" s="11"/>
      <c r="G5245" s="25"/>
      <c r="H5245" s="31"/>
      <c r="I5245" s="30"/>
      <c r="M5245" s="25"/>
      <c r="N5245" s="31"/>
      <c r="O5245" s="30"/>
      <c r="V5245" s="12"/>
      <c r="W5245" s="12"/>
      <c r="X5245" s="14"/>
      <c r="AB5245" s="25"/>
      <c r="AC5245" s="12"/>
      <c r="AD5245" s="12"/>
      <c r="AK5245" s="12"/>
      <c r="AL5245" s="30"/>
      <c r="AM5245" s="32"/>
      <c r="AQ5245" s="12"/>
      <c r="AR5245" s="12"/>
      <c r="AS5245" s="12"/>
      <c r="AZ5245" s="49"/>
      <c r="BA5245" s="30"/>
      <c r="BB5245" s="12"/>
      <c r="BF5245" s="12"/>
      <c r="BG5245" s="12"/>
      <c r="BH5245" s="12"/>
      <c r="BO5245" s="7"/>
      <c r="BP5245" s="7"/>
      <c r="BQ5245" s="7"/>
      <c r="BU5245" s="7"/>
      <c r="BV5245" s="7"/>
      <c r="BW5245" s="7"/>
      <c r="CD5245" s="7"/>
      <c r="CE5245" s="7"/>
      <c r="CF5245" s="7"/>
      <c r="CJ5245" s="7"/>
      <c r="CK5245" s="7"/>
      <c r="CL5245" s="7"/>
    </row>
    <row r="5246" spans="1:90">
      <c r="A5246" s="11"/>
      <c r="B5246" s="373"/>
      <c r="C5246" s="373"/>
      <c r="D5246" s="373"/>
      <c r="E5246" s="13"/>
      <c r="F5246" s="11"/>
      <c r="G5246" s="25"/>
      <c r="H5246" s="31"/>
      <c r="I5246" s="30"/>
      <c r="M5246" s="25"/>
      <c r="N5246" s="31"/>
      <c r="O5246" s="30"/>
      <c r="V5246" s="12"/>
      <c r="W5246" s="12"/>
      <c r="X5246" s="14"/>
      <c r="AB5246" s="25"/>
      <c r="AC5246" s="12"/>
      <c r="AD5246" s="12"/>
      <c r="AK5246" s="12"/>
      <c r="AL5246" s="30"/>
      <c r="AM5246" s="32"/>
      <c r="AQ5246" s="12"/>
      <c r="AR5246" s="12"/>
      <c r="AS5246" s="12"/>
      <c r="AZ5246" s="49"/>
      <c r="BA5246" s="30"/>
      <c r="BB5246" s="12"/>
      <c r="BF5246" s="12"/>
      <c r="BG5246" s="12"/>
      <c r="BH5246" s="12"/>
      <c r="BO5246" s="7"/>
      <c r="BP5246" s="7"/>
      <c r="BQ5246" s="7"/>
      <c r="BU5246" s="7"/>
      <c r="BV5246" s="7"/>
      <c r="BW5246" s="7"/>
      <c r="CD5246" s="7"/>
      <c r="CE5246" s="7"/>
      <c r="CF5246" s="7"/>
      <c r="CJ5246" s="7"/>
      <c r="CK5246" s="7"/>
      <c r="CL5246" s="7"/>
    </row>
    <row r="5247" spans="1:90">
      <c r="A5247" s="11"/>
      <c r="B5247" s="373"/>
      <c r="C5247" s="373"/>
      <c r="D5247" s="373"/>
      <c r="E5247" s="13"/>
      <c r="F5247" s="11"/>
      <c r="G5247" s="25"/>
      <c r="H5247" s="31"/>
      <c r="I5247" s="30"/>
      <c r="M5247" s="25"/>
      <c r="N5247" s="31"/>
      <c r="O5247" s="30"/>
      <c r="V5247" s="12"/>
      <c r="W5247" s="12"/>
      <c r="X5247" s="14"/>
      <c r="AB5247" s="25"/>
      <c r="AC5247" s="12"/>
      <c r="AD5247" s="12"/>
      <c r="AK5247" s="12"/>
      <c r="AL5247" s="30"/>
      <c r="AM5247" s="32"/>
      <c r="AQ5247" s="12"/>
      <c r="AR5247" s="12"/>
      <c r="AS5247" s="12"/>
      <c r="AZ5247" s="49"/>
      <c r="BA5247" s="30"/>
      <c r="BB5247" s="12"/>
      <c r="BF5247" s="12"/>
      <c r="BG5247" s="12"/>
      <c r="BH5247" s="12"/>
      <c r="BO5247" s="7"/>
      <c r="BP5247" s="7"/>
      <c r="BQ5247" s="7"/>
      <c r="BU5247" s="7"/>
      <c r="BV5247" s="7"/>
      <c r="BW5247" s="7"/>
      <c r="CD5247" s="7"/>
      <c r="CE5247" s="7"/>
      <c r="CF5247" s="7"/>
      <c r="CJ5247" s="7"/>
      <c r="CK5247" s="7"/>
      <c r="CL5247" s="7"/>
    </row>
    <row r="5248" spans="1:90">
      <c r="A5248" s="11"/>
      <c r="B5248" s="373"/>
      <c r="C5248" s="373"/>
      <c r="D5248" s="373"/>
      <c r="E5248" s="13"/>
      <c r="F5248" s="11"/>
      <c r="G5248" s="25"/>
      <c r="H5248" s="31"/>
      <c r="I5248" s="30"/>
      <c r="M5248" s="25"/>
      <c r="N5248" s="31"/>
      <c r="O5248" s="30"/>
      <c r="V5248" s="12"/>
      <c r="W5248" s="12"/>
      <c r="X5248" s="14"/>
      <c r="AB5248" s="25"/>
      <c r="AC5248" s="12"/>
      <c r="AD5248" s="12"/>
      <c r="AK5248" s="12"/>
      <c r="AL5248" s="30"/>
      <c r="AM5248" s="32"/>
      <c r="AQ5248" s="12"/>
      <c r="AR5248" s="12"/>
      <c r="AS5248" s="12"/>
      <c r="AZ5248" s="49"/>
      <c r="BA5248" s="30"/>
      <c r="BB5248" s="12"/>
      <c r="BF5248" s="12"/>
      <c r="BG5248" s="12"/>
      <c r="BH5248" s="12"/>
      <c r="BO5248" s="7"/>
      <c r="BP5248" s="7"/>
      <c r="BQ5248" s="7"/>
      <c r="BU5248" s="7"/>
      <c r="BV5248" s="7"/>
      <c r="BW5248" s="7"/>
      <c r="CD5248" s="7"/>
      <c r="CE5248" s="7"/>
      <c r="CF5248" s="7"/>
      <c r="CJ5248" s="7"/>
      <c r="CK5248" s="7"/>
      <c r="CL5248" s="7"/>
    </row>
    <row r="5249" spans="1:90">
      <c r="A5249" s="11"/>
      <c r="B5249" s="373"/>
      <c r="C5249" s="373"/>
      <c r="D5249" s="373"/>
      <c r="E5249" s="13"/>
      <c r="F5249" s="11"/>
      <c r="G5249" s="25"/>
      <c r="H5249" s="31"/>
      <c r="I5249" s="30"/>
      <c r="M5249" s="25"/>
      <c r="N5249" s="31"/>
      <c r="O5249" s="30"/>
      <c r="V5249" s="12"/>
      <c r="W5249" s="12"/>
      <c r="X5249" s="14"/>
      <c r="AB5249" s="25"/>
      <c r="AC5249" s="12"/>
      <c r="AD5249" s="12"/>
      <c r="AK5249" s="12"/>
      <c r="AL5249" s="30"/>
      <c r="AM5249" s="32"/>
      <c r="AQ5249" s="12"/>
      <c r="AR5249" s="12"/>
      <c r="AS5249" s="12"/>
      <c r="AZ5249" s="49"/>
      <c r="BA5249" s="30"/>
      <c r="BB5249" s="12"/>
      <c r="BF5249" s="12"/>
      <c r="BG5249" s="12"/>
      <c r="BH5249" s="12"/>
      <c r="BO5249" s="7"/>
      <c r="BP5249" s="7"/>
      <c r="BQ5249" s="7"/>
      <c r="BU5249" s="7"/>
      <c r="BV5249" s="7"/>
      <c r="BW5249" s="7"/>
      <c r="CD5249" s="7"/>
      <c r="CE5249" s="7"/>
      <c r="CF5249" s="7"/>
      <c r="CJ5249" s="7"/>
      <c r="CK5249" s="7"/>
      <c r="CL5249" s="7"/>
    </row>
    <row r="5250" spans="1:90">
      <c r="A5250" s="11"/>
      <c r="B5250" s="373"/>
      <c r="C5250" s="373"/>
      <c r="D5250" s="373"/>
      <c r="E5250" s="13"/>
      <c r="F5250" s="11"/>
      <c r="G5250" s="25"/>
      <c r="H5250" s="31"/>
      <c r="I5250" s="30"/>
      <c r="M5250" s="25"/>
      <c r="N5250" s="31"/>
      <c r="O5250" s="30"/>
      <c r="V5250" s="12"/>
      <c r="W5250" s="12"/>
      <c r="X5250" s="14"/>
      <c r="AB5250" s="25"/>
      <c r="AC5250" s="12"/>
      <c r="AD5250" s="12"/>
      <c r="AK5250" s="12"/>
      <c r="AL5250" s="30"/>
      <c r="AM5250" s="32"/>
      <c r="AQ5250" s="12"/>
      <c r="AR5250" s="12"/>
      <c r="AS5250" s="12"/>
      <c r="AZ5250" s="49"/>
      <c r="BA5250" s="30"/>
      <c r="BB5250" s="12"/>
      <c r="BF5250" s="12"/>
      <c r="BG5250" s="12"/>
      <c r="BH5250" s="12"/>
      <c r="BO5250" s="7"/>
      <c r="BP5250" s="7"/>
      <c r="BQ5250" s="7"/>
      <c r="BU5250" s="7"/>
      <c r="BV5250" s="7"/>
      <c r="BW5250" s="7"/>
      <c r="CD5250" s="7"/>
      <c r="CE5250" s="7"/>
      <c r="CF5250" s="7"/>
      <c r="CJ5250" s="7"/>
      <c r="CK5250" s="7"/>
      <c r="CL5250" s="7"/>
    </row>
    <row r="5251" spans="1:90">
      <c r="A5251" s="11"/>
      <c r="B5251" s="373"/>
      <c r="C5251" s="373"/>
      <c r="D5251" s="373"/>
      <c r="E5251" s="13"/>
      <c r="F5251" s="11"/>
      <c r="G5251" s="25"/>
      <c r="H5251" s="31"/>
      <c r="I5251" s="30"/>
      <c r="M5251" s="25"/>
      <c r="N5251" s="31"/>
      <c r="O5251" s="30"/>
      <c r="V5251" s="12"/>
      <c r="W5251" s="12"/>
      <c r="X5251" s="14"/>
      <c r="AB5251" s="25"/>
      <c r="AC5251" s="12"/>
      <c r="AD5251" s="12"/>
      <c r="AK5251" s="12"/>
      <c r="AL5251" s="30"/>
      <c r="AM5251" s="32"/>
      <c r="AQ5251" s="12"/>
      <c r="AR5251" s="12"/>
      <c r="AS5251" s="12"/>
      <c r="AZ5251" s="49"/>
      <c r="BA5251" s="30"/>
      <c r="BB5251" s="12"/>
      <c r="BF5251" s="12"/>
      <c r="BG5251" s="12"/>
      <c r="BH5251" s="12"/>
      <c r="BO5251" s="7"/>
      <c r="BP5251" s="7"/>
      <c r="BQ5251" s="7"/>
      <c r="BU5251" s="7"/>
      <c r="BV5251" s="7"/>
      <c r="BW5251" s="7"/>
      <c r="CD5251" s="7"/>
      <c r="CE5251" s="7"/>
      <c r="CF5251" s="7"/>
      <c r="CJ5251" s="7"/>
      <c r="CK5251" s="7"/>
      <c r="CL5251" s="7"/>
    </row>
    <row r="5252" spans="1:90">
      <c r="A5252" s="11"/>
      <c r="B5252" s="373"/>
      <c r="C5252" s="373"/>
      <c r="D5252" s="373"/>
      <c r="E5252" s="13"/>
      <c r="F5252" s="11"/>
      <c r="G5252" s="25"/>
      <c r="H5252" s="31"/>
      <c r="I5252" s="30"/>
      <c r="M5252" s="25"/>
      <c r="N5252" s="31"/>
      <c r="O5252" s="30"/>
      <c r="V5252" s="12"/>
      <c r="W5252" s="12"/>
      <c r="X5252" s="14"/>
      <c r="AB5252" s="25"/>
      <c r="AC5252" s="12"/>
      <c r="AD5252" s="12"/>
      <c r="AK5252" s="12"/>
      <c r="AL5252" s="30"/>
      <c r="AM5252" s="32"/>
      <c r="AQ5252" s="12"/>
      <c r="AR5252" s="12"/>
      <c r="AS5252" s="12"/>
      <c r="AZ5252" s="49"/>
      <c r="BA5252" s="30"/>
      <c r="BB5252" s="12"/>
      <c r="BF5252" s="12"/>
      <c r="BG5252" s="12"/>
      <c r="BH5252" s="12"/>
      <c r="BO5252" s="7"/>
      <c r="BP5252" s="7"/>
      <c r="BQ5252" s="7"/>
      <c r="BU5252" s="7"/>
      <c r="BV5252" s="7"/>
      <c r="BW5252" s="7"/>
      <c r="CD5252" s="7"/>
      <c r="CE5252" s="7"/>
      <c r="CF5252" s="7"/>
      <c r="CJ5252" s="7"/>
      <c r="CK5252" s="7"/>
      <c r="CL5252" s="7"/>
    </row>
    <row r="5253" spans="1:90">
      <c r="A5253" s="11"/>
      <c r="B5253" s="373"/>
      <c r="C5253" s="373"/>
      <c r="D5253" s="373"/>
      <c r="E5253" s="13"/>
      <c r="F5253" s="11"/>
      <c r="G5253" s="25"/>
      <c r="H5253" s="31"/>
      <c r="I5253" s="30"/>
      <c r="M5253" s="25"/>
      <c r="N5253" s="31"/>
      <c r="O5253" s="30"/>
      <c r="V5253" s="12"/>
      <c r="W5253" s="12"/>
      <c r="X5253" s="14"/>
      <c r="AB5253" s="25"/>
      <c r="AC5253" s="12"/>
      <c r="AD5253" s="12"/>
      <c r="AK5253" s="12"/>
      <c r="AL5253" s="30"/>
      <c r="AM5253" s="32"/>
      <c r="AQ5253" s="12"/>
      <c r="AR5253" s="12"/>
      <c r="AS5253" s="12"/>
      <c r="AZ5253" s="49"/>
      <c r="BA5253" s="30"/>
      <c r="BB5253" s="12"/>
      <c r="BF5253" s="12"/>
      <c r="BG5253" s="12"/>
      <c r="BH5253" s="12"/>
      <c r="BO5253" s="7"/>
      <c r="BP5253" s="7"/>
      <c r="BQ5253" s="7"/>
      <c r="BU5253" s="7"/>
      <c r="BV5253" s="7"/>
      <c r="BW5253" s="7"/>
      <c r="CD5253" s="7"/>
      <c r="CE5253" s="7"/>
      <c r="CF5253" s="7"/>
      <c r="CJ5253" s="7"/>
      <c r="CK5253" s="7"/>
      <c r="CL5253" s="7"/>
    </row>
    <row r="5254" spans="1:90">
      <c r="A5254" s="11"/>
      <c r="B5254" s="373"/>
      <c r="C5254" s="373"/>
      <c r="D5254" s="373"/>
      <c r="E5254" s="13"/>
      <c r="F5254" s="11"/>
      <c r="G5254" s="25"/>
      <c r="H5254" s="31"/>
      <c r="I5254" s="30"/>
      <c r="M5254" s="25"/>
      <c r="N5254" s="31"/>
      <c r="O5254" s="30"/>
      <c r="V5254" s="12"/>
      <c r="W5254" s="12"/>
      <c r="X5254" s="14"/>
      <c r="AB5254" s="25"/>
      <c r="AC5254" s="12"/>
      <c r="AD5254" s="12"/>
      <c r="AK5254" s="12"/>
      <c r="AL5254" s="30"/>
      <c r="AM5254" s="32"/>
      <c r="AQ5254" s="12"/>
      <c r="AR5254" s="12"/>
      <c r="AS5254" s="12"/>
      <c r="AZ5254" s="49"/>
      <c r="BA5254" s="30"/>
      <c r="BB5254" s="12"/>
      <c r="BF5254" s="12"/>
      <c r="BG5254" s="12"/>
      <c r="BH5254" s="12"/>
      <c r="BO5254" s="7"/>
      <c r="BP5254" s="7"/>
      <c r="BQ5254" s="7"/>
      <c r="BU5254" s="7"/>
      <c r="BV5254" s="7"/>
      <c r="BW5254" s="7"/>
      <c r="CD5254" s="7"/>
      <c r="CE5254" s="7"/>
      <c r="CF5254" s="7"/>
      <c r="CJ5254" s="7"/>
      <c r="CK5254" s="7"/>
      <c r="CL5254" s="7"/>
    </row>
    <row r="5255" spans="1:90">
      <c r="A5255" s="11"/>
      <c r="B5255" s="373"/>
      <c r="C5255" s="373"/>
      <c r="D5255" s="373"/>
      <c r="E5255" s="13"/>
      <c r="F5255" s="11"/>
      <c r="G5255" s="25"/>
      <c r="H5255" s="31"/>
      <c r="I5255" s="30"/>
      <c r="M5255" s="25"/>
      <c r="N5255" s="31"/>
      <c r="O5255" s="30"/>
      <c r="V5255" s="12"/>
      <c r="W5255" s="12"/>
      <c r="X5255" s="14"/>
      <c r="AB5255" s="25"/>
      <c r="AC5255" s="12"/>
      <c r="AD5255" s="12"/>
      <c r="AK5255" s="12"/>
      <c r="AL5255" s="30"/>
      <c r="AM5255" s="32"/>
      <c r="AQ5255" s="12"/>
      <c r="AR5255" s="12"/>
      <c r="AS5255" s="12"/>
      <c r="AZ5255" s="49"/>
      <c r="BA5255" s="30"/>
      <c r="BB5255" s="12"/>
      <c r="BF5255" s="12"/>
      <c r="BG5255" s="12"/>
      <c r="BH5255" s="12"/>
      <c r="BO5255" s="7"/>
      <c r="BP5255" s="7"/>
      <c r="BQ5255" s="7"/>
      <c r="BU5255" s="7"/>
      <c r="BV5255" s="7"/>
      <c r="BW5255" s="7"/>
      <c r="CD5255" s="7"/>
      <c r="CE5255" s="7"/>
      <c r="CF5255" s="7"/>
      <c r="CJ5255" s="7"/>
      <c r="CK5255" s="7"/>
      <c r="CL5255" s="7"/>
    </row>
    <row r="5256" spans="1:90">
      <c r="A5256" s="11"/>
      <c r="B5256" s="373"/>
      <c r="C5256" s="373"/>
      <c r="D5256" s="373"/>
      <c r="E5256" s="13"/>
      <c r="F5256" s="11"/>
      <c r="G5256" s="25"/>
      <c r="H5256" s="31"/>
      <c r="I5256" s="30"/>
      <c r="M5256" s="25"/>
      <c r="N5256" s="31"/>
      <c r="O5256" s="30"/>
      <c r="V5256" s="12"/>
      <c r="W5256" s="12"/>
      <c r="X5256" s="14"/>
      <c r="AB5256" s="25"/>
      <c r="AC5256" s="12"/>
      <c r="AD5256" s="12"/>
      <c r="AK5256" s="12"/>
      <c r="AL5256" s="30"/>
      <c r="AM5256" s="32"/>
      <c r="AQ5256" s="12"/>
      <c r="AR5256" s="12"/>
      <c r="AS5256" s="12"/>
      <c r="AZ5256" s="49"/>
      <c r="BA5256" s="30"/>
      <c r="BB5256" s="12"/>
      <c r="BF5256" s="12"/>
      <c r="BG5256" s="12"/>
      <c r="BH5256" s="12"/>
      <c r="BO5256" s="7"/>
      <c r="BP5256" s="7"/>
      <c r="BQ5256" s="7"/>
      <c r="BU5256" s="7"/>
      <c r="BV5256" s="7"/>
      <c r="BW5256" s="7"/>
      <c r="CD5256" s="7"/>
      <c r="CE5256" s="7"/>
      <c r="CF5256" s="7"/>
      <c r="CJ5256" s="7"/>
      <c r="CK5256" s="7"/>
      <c r="CL5256" s="7"/>
    </row>
    <row r="5257" spans="1:90">
      <c r="A5257" s="11"/>
      <c r="B5257" s="373"/>
      <c r="C5257" s="373"/>
      <c r="D5257" s="373"/>
      <c r="E5257" s="13"/>
      <c r="F5257" s="11"/>
      <c r="G5257" s="25"/>
      <c r="H5257" s="31"/>
      <c r="I5257" s="30"/>
      <c r="M5257" s="25"/>
      <c r="N5257" s="31"/>
      <c r="O5257" s="30"/>
      <c r="V5257" s="12"/>
      <c r="W5257" s="12"/>
      <c r="X5257" s="14"/>
      <c r="AB5257" s="25"/>
      <c r="AC5257" s="12"/>
      <c r="AD5257" s="12"/>
      <c r="AK5257" s="12"/>
      <c r="AL5257" s="30"/>
      <c r="AM5257" s="32"/>
      <c r="AQ5257" s="12"/>
      <c r="AR5257" s="12"/>
      <c r="AS5257" s="12"/>
      <c r="AZ5257" s="49"/>
      <c r="BA5257" s="30"/>
      <c r="BB5257" s="12"/>
      <c r="BF5257" s="12"/>
      <c r="BG5257" s="12"/>
      <c r="BH5257" s="12"/>
      <c r="BO5257" s="7"/>
      <c r="BP5257" s="7"/>
      <c r="BQ5257" s="7"/>
      <c r="BU5257" s="7"/>
      <c r="BV5257" s="7"/>
      <c r="BW5257" s="7"/>
      <c r="CD5257" s="7"/>
      <c r="CE5257" s="7"/>
      <c r="CF5257" s="7"/>
      <c r="CJ5257" s="7"/>
      <c r="CK5257" s="7"/>
      <c r="CL5257" s="7"/>
    </row>
    <row r="5258" spans="1:90">
      <c r="A5258" s="11"/>
      <c r="B5258" s="373"/>
      <c r="C5258" s="373"/>
      <c r="D5258" s="373"/>
      <c r="E5258" s="13"/>
      <c r="F5258" s="11"/>
      <c r="G5258" s="25"/>
      <c r="H5258" s="31"/>
      <c r="I5258" s="30"/>
      <c r="M5258" s="25"/>
      <c r="N5258" s="31"/>
      <c r="O5258" s="30"/>
      <c r="V5258" s="12"/>
      <c r="W5258" s="12"/>
      <c r="X5258" s="14"/>
      <c r="AB5258" s="25"/>
      <c r="AC5258" s="12"/>
      <c r="AD5258" s="12"/>
      <c r="AK5258" s="12"/>
      <c r="AL5258" s="30"/>
      <c r="AM5258" s="32"/>
      <c r="AQ5258" s="12"/>
      <c r="AR5258" s="12"/>
      <c r="AS5258" s="12"/>
      <c r="AZ5258" s="49"/>
      <c r="BA5258" s="30"/>
      <c r="BB5258" s="12"/>
      <c r="BF5258" s="12"/>
      <c r="BG5258" s="12"/>
      <c r="BH5258" s="12"/>
      <c r="BO5258" s="7"/>
      <c r="BP5258" s="7"/>
      <c r="BQ5258" s="7"/>
      <c r="BU5258" s="7"/>
      <c r="BV5258" s="7"/>
      <c r="BW5258" s="7"/>
      <c r="CD5258" s="7"/>
      <c r="CE5258" s="7"/>
      <c r="CF5258" s="7"/>
      <c r="CJ5258" s="7"/>
      <c r="CK5258" s="7"/>
      <c r="CL5258" s="7"/>
    </row>
    <row r="5259" spans="1:90">
      <c r="A5259" s="11"/>
      <c r="B5259" s="373"/>
      <c r="C5259" s="373"/>
      <c r="D5259" s="373"/>
      <c r="E5259" s="13"/>
      <c r="F5259" s="11"/>
      <c r="G5259" s="25"/>
      <c r="H5259" s="31"/>
      <c r="I5259" s="30"/>
      <c r="M5259" s="25"/>
      <c r="N5259" s="31"/>
      <c r="O5259" s="30"/>
      <c r="V5259" s="12"/>
      <c r="W5259" s="12"/>
      <c r="X5259" s="14"/>
      <c r="AB5259" s="25"/>
      <c r="AC5259" s="12"/>
      <c r="AD5259" s="12"/>
      <c r="AK5259" s="12"/>
      <c r="AL5259" s="30"/>
      <c r="AM5259" s="32"/>
      <c r="AQ5259" s="12"/>
      <c r="AR5259" s="12"/>
      <c r="AS5259" s="12"/>
      <c r="AZ5259" s="49"/>
      <c r="BA5259" s="30"/>
      <c r="BB5259" s="12"/>
      <c r="BF5259" s="12"/>
      <c r="BG5259" s="12"/>
      <c r="BH5259" s="12"/>
      <c r="BO5259" s="7"/>
      <c r="BP5259" s="7"/>
      <c r="BQ5259" s="7"/>
      <c r="BU5259" s="7"/>
      <c r="BV5259" s="7"/>
      <c r="BW5259" s="7"/>
      <c r="CD5259" s="7"/>
      <c r="CE5259" s="7"/>
      <c r="CF5259" s="7"/>
      <c r="CJ5259" s="7"/>
      <c r="CK5259" s="7"/>
      <c r="CL5259" s="7"/>
    </row>
    <row r="5260" spans="1:90">
      <c r="A5260" s="11"/>
      <c r="B5260" s="373"/>
      <c r="C5260" s="373"/>
      <c r="D5260" s="373"/>
      <c r="E5260" s="13"/>
      <c r="F5260" s="11"/>
      <c r="G5260" s="25"/>
      <c r="H5260" s="31"/>
      <c r="I5260" s="30"/>
      <c r="M5260" s="25"/>
      <c r="N5260" s="31"/>
      <c r="O5260" s="30"/>
      <c r="V5260" s="12"/>
      <c r="W5260" s="12"/>
      <c r="X5260" s="14"/>
      <c r="AB5260" s="25"/>
      <c r="AC5260" s="12"/>
      <c r="AD5260" s="12"/>
      <c r="AK5260" s="12"/>
      <c r="AL5260" s="30"/>
      <c r="AM5260" s="32"/>
      <c r="AQ5260" s="12"/>
      <c r="AR5260" s="12"/>
      <c r="AS5260" s="12"/>
      <c r="AZ5260" s="49"/>
      <c r="BA5260" s="30"/>
      <c r="BB5260" s="12"/>
      <c r="BF5260" s="12"/>
      <c r="BG5260" s="12"/>
      <c r="BH5260" s="12"/>
      <c r="BO5260" s="7"/>
      <c r="BP5260" s="7"/>
      <c r="BQ5260" s="7"/>
      <c r="BU5260" s="7"/>
      <c r="BV5260" s="7"/>
      <c r="BW5260" s="7"/>
      <c r="CD5260" s="7"/>
      <c r="CE5260" s="7"/>
      <c r="CF5260" s="7"/>
      <c r="CJ5260" s="7"/>
      <c r="CK5260" s="7"/>
      <c r="CL5260" s="7"/>
    </row>
    <row r="5261" spans="1:90">
      <c r="A5261" s="11"/>
      <c r="B5261" s="373"/>
      <c r="C5261" s="373"/>
      <c r="D5261" s="373"/>
      <c r="E5261" s="13"/>
      <c r="F5261" s="11"/>
      <c r="G5261" s="25"/>
      <c r="H5261" s="31"/>
      <c r="I5261" s="30"/>
      <c r="M5261" s="25"/>
      <c r="N5261" s="31"/>
      <c r="O5261" s="30"/>
      <c r="V5261" s="12"/>
      <c r="W5261" s="12"/>
      <c r="X5261" s="14"/>
      <c r="AB5261" s="25"/>
      <c r="AC5261" s="12"/>
      <c r="AD5261" s="12"/>
      <c r="AK5261" s="12"/>
      <c r="AL5261" s="30"/>
      <c r="AM5261" s="32"/>
      <c r="AQ5261" s="12"/>
      <c r="AR5261" s="12"/>
      <c r="AS5261" s="12"/>
      <c r="AZ5261" s="49"/>
      <c r="BA5261" s="30"/>
      <c r="BB5261" s="12"/>
      <c r="BF5261" s="12"/>
      <c r="BG5261" s="12"/>
      <c r="BH5261" s="12"/>
      <c r="BO5261" s="7"/>
      <c r="BP5261" s="7"/>
      <c r="BQ5261" s="7"/>
      <c r="BU5261" s="7"/>
      <c r="BV5261" s="7"/>
      <c r="BW5261" s="7"/>
      <c r="CD5261" s="7"/>
      <c r="CE5261" s="7"/>
      <c r="CF5261" s="7"/>
      <c r="CJ5261" s="7"/>
      <c r="CK5261" s="7"/>
      <c r="CL5261" s="7"/>
    </row>
    <row r="5262" spans="1:90">
      <c r="A5262" s="11"/>
      <c r="B5262" s="373"/>
      <c r="C5262" s="373"/>
      <c r="D5262" s="373"/>
      <c r="E5262" s="13"/>
      <c r="F5262" s="11"/>
      <c r="G5262" s="25"/>
      <c r="H5262" s="31"/>
      <c r="I5262" s="30"/>
      <c r="M5262" s="25"/>
      <c r="N5262" s="31"/>
      <c r="O5262" s="30"/>
      <c r="V5262" s="12"/>
      <c r="W5262" s="12"/>
      <c r="X5262" s="14"/>
      <c r="AB5262" s="25"/>
      <c r="AC5262" s="12"/>
      <c r="AD5262" s="12"/>
      <c r="AK5262" s="12"/>
      <c r="AL5262" s="30"/>
      <c r="AM5262" s="32"/>
      <c r="AQ5262" s="12"/>
      <c r="AR5262" s="12"/>
      <c r="AS5262" s="12"/>
      <c r="AZ5262" s="49"/>
      <c r="BA5262" s="30"/>
      <c r="BB5262" s="12"/>
      <c r="BF5262" s="12"/>
      <c r="BG5262" s="12"/>
      <c r="BH5262" s="12"/>
      <c r="BO5262" s="7"/>
      <c r="BP5262" s="7"/>
      <c r="BQ5262" s="7"/>
      <c r="BU5262" s="7"/>
      <c r="BV5262" s="7"/>
      <c r="BW5262" s="7"/>
      <c r="CD5262" s="7"/>
      <c r="CE5262" s="7"/>
      <c r="CF5262" s="7"/>
      <c r="CJ5262" s="7"/>
      <c r="CK5262" s="7"/>
      <c r="CL5262" s="7"/>
    </row>
    <row r="5263" spans="1:90">
      <c r="A5263" s="11"/>
      <c r="B5263" s="373"/>
      <c r="C5263" s="373"/>
      <c r="D5263" s="373"/>
      <c r="E5263" s="13"/>
      <c r="F5263" s="11"/>
      <c r="G5263" s="25"/>
      <c r="H5263" s="31"/>
      <c r="I5263" s="30"/>
      <c r="M5263" s="25"/>
      <c r="N5263" s="31"/>
      <c r="O5263" s="30"/>
      <c r="V5263" s="12"/>
      <c r="W5263" s="12"/>
      <c r="X5263" s="14"/>
      <c r="AB5263" s="25"/>
      <c r="AC5263" s="12"/>
      <c r="AD5263" s="12"/>
      <c r="AK5263" s="12"/>
      <c r="AL5263" s="30"/>
      <c r="AM5263" s="32"/>
      <c r="AQ5263" s="12"/>
      <c r="AR5263" s="12"/>
      <c r="AS5263" s="12"/>
      <c r="AZ5263" s="49"/>
      <c r="BA5263" s="30"/>
      <c r="BB5263" s="12"/>
      <c r="BF5263" s="12"/>
      <c r="BG5263" s="12"/>
      <c r="BH5263" s="12"/>
      <c r="BO5263" s="7"/>
      <c r="BP5263" s="7"/>
      <c r="BQ5263" s="7"/>
      <c r="BU5263" s="7"/>
      <c r="BV5263" s="7"/>
      <c r="BW5263" s="7"/>
      <c r="CD5263" s="7"/>
      <c r="CE5263" s="7"/>
      <c r="CF5263" s="7"/>
      <c r="CJ5263" s="7"/>
      <c r="CK5263" s="7"/>
      <c r="CL5263" s="7"/>
    </row>
    <row r="5264" spans="1:90">
      <c r="A5264" s="11"/>
      <c r="B5264" s="373"/>
      <c r="C5264" s="373"/>
      <c r="D5264" s="373"/>
      <c r="E5264" s="13"/>
      <c r="F5264" s="11"/>
      <c r="G5264" s="25"/>
      <c r="H5264" s="31"/>
      <c r="I5264" s="30"/>
      <c r="M5264" s="25"/>
      <c r="N5264" s="31"/>
      <c r="O5264" s="30"/>
      <c r="V5264" s="12"/>
      <c r="W5264" s="12"/>
      <c r="X5264" s="14"/>
      <c r="AB5264" s="25"/>
      <c r="AC5264" s="12"/>
      <c r="AD5264" s="12"/>
      <c r="AK5264" s="12"/>
      <c r="AL5264" s="30"/>
      <c r="AM5264" s="32"/>
      <c r="AQ5264" s="12"/>
      <c r="AR5264" s="12"/>
      <c r="AS5264" s="12"/>
      <c r="AZ5264" s="49"/>
      <c r="BA5264" s="30"/>
      <c r="BB5264" s="12"/>
      <c r="BF5264" s="12"/>
      <c r="BG5264" s="12"/>
      <c r="BH5264" s="12"/>
      <c r="BO5264" s="7"/>
      <c r="BP5264" s="7"/>
      <c r="BQ5264" s="7"/>
      <c r="BU5264" s="7"/>
      <c r="BV5264" s="7"/>
      <c r="BW5264" s="7"/>
      <c r="CD5264" s="7"/>
      <c r="CE5264" s="7"/>
      <c r="CF5264" s="7"/>
      <c r="CJ5264" s="7"/>
      <c r="CK5264" s="7"/>
      <c r="CL5264" s="7"/>
    </row>
    <row r="5265" spans="1:90">
      <c r="A5265" s="11"/>
      <c r="B5265" s="373"/>
      <c r="C5265" s="373"/>
      <c r="D5265" s="373"/>
      <c r="E5265" s="13"/>
      <c r="F5265" s="11"/>
      <c r="G5265" s="25"/>
      <c r="H5265" s="31"/>
      <c r="I5265" s="30"/>
      <c r="M5265" s="25"/>
      <c r="N5265" s="31"/>
      <c r="O5265" s="30"/>
      <c r="V5265" s="12"/>
      <c r="W5265" s="12"/>
      <c r="X5265" s="14"/>
      <c r="AB5265" s="25"/>
      <c r="AC5265" s="12"/>
      <c r="AD5265" s="12"/>
      <c r="AK5265" s="12"/>
      <c r="AL5265" s="30"/>
      <c r="AM5265" s="32"/>
      <c r="AQ5265" s="12"/>
      <c r="AR5265" s="12"/>
      <c r="AS5265" s="12"/>
      <c r="AZ5265" s="49"/>
      <c r="BA5265" s="30"/>
      <c r="BB5265" s="12"/>
      <c r="BF5265" s="12"/>
      <c r="BG5265" s="12"/>
      <c r="BH5265" s="12"/>
      <c r="BO5265" s="7"/>
      <c r="BP5265" s="7"/>
      <c r="BQ5265" s="7"/>
      <c r="BU5265" s="7"/>
      <c r="BV5265" s="7"/>
      <c r="BW5265" s="7"/>
      <c r="CD5265" s="7"/>
      <c r="CE5265" s="7"/>
      <c r="CF5265" s="7"/>
      <c r="CJ5265" s="7"/>
      <c r="CK5265" s="7"/>
      <c r="CL5265" s="7"/>
    </row>
    <row r="5266" spans="1:90">
      <c r="A5266" s="11"/>
      <c r="B5266" s="373"/>
      <c r="C5266" s="373"/>
      <c r="D5266" s="373"/>
      <c r="E5266" s="13"/>
      <c r="F5266" s="11"/>
      <c r="G5266" s="25"/>
      <c r="H5266" s="31"/>
      <c r="I5266" s="30"/>
      <c r="M5266" s="25"/>
      <c r="N5266" s="31"/>
      <c r="O5266" s="30"/>
      <c r="V5266" s="12"/>
      <c r="W5266" s="12"/>
      <c r="X5266" s="14"/>
      <c r="AB5266" s="25"/>
      <c r="AC5266" s="12"/>
      <c r="AD5266" s="12"/>
      <c r="AK5266" s="12"/>
      <c r="AL5266" s="30"/>
      <c r="AM5266" s="32"/>
      <c r="AQ5266" s="12"/>
      <c r="AR5266" s="12"/>
      <c r="AS5266" s="12"/>
      <c r="AZ5266" s="49"/>
      <c r="BA5266" s="30"/>
      <c r="BB5266" s="12"/>
      <c r="BF5266" s="12"/>
      <c r="BG5266" s="12"/>
      <c r="BH5266" s="12"/>
      <c r="BO5266" s="7"/>
      <c r="BP5266" s="7"/>
      <c r="BQ5266" s="7"/>
      <c r="BU5266" s="7"/>
      <c r="BV5266" s="7"/>
      <c r="BW5266" s="7"/>
      <c r="CD5266" s="7"/>
      <c r="CE5266" s="7"/>
      <c r="CF5266" s="7"/>
      <c r="CJ5266" s="7"/>
      <c r="CK5266" s="7"/>
      <c r="CL5266" s="7"/>
    </row>
    <row r="5267" spans="1:90">
      <c r="A5267" s="11"/>
      <c r="B5267" s="373"/>
      <c r="C5267" s="373"/>
      <c r="D5267" s="373"/>
      <c r="E5267" s="13"/>
      <c r="F5267" s="11"/>
      <c r="G5267" s="25"/>
      <c r="H5267" s="31"/>
      <c r="I5267" s="30"/>
      <c r="M5267" s="25"/>
      <c r="N5267" s="31"/>
      <c r="O5267" s="30"/>
      <c r="V5267" s="12"/>
      <c r="W5267" s="12"/>
      <c r="X5267" s="14"/>
      <c r="AB5267" s="25"/>
      <c r="AC5267" s="12"/>
      <c r="AD5267" s="12"/>
      <c r="AK5267" s="12"/>
      <c r="AL5267" s="30"/>
      <c r="AM5267" s="32"/>
      <c r="AQ5267" s="12"/>
      <c r="AR5267" s="12"/>
      <c r="AS5267" s="12"/>
      <c r="AZ5267" s="49"/>
      <c r="BA5267" s="30"/>
      <c r="BB5267" s="12"/>
      <c r="BF5267" s="12"/>
      <c r="BG5267" s="12"/>
      <c r="BH5267" s="12"/>
      <c r="BO5267" s="7"/>
      <c r="BP5267" s="7"/>
      <c r="BQ5267" s="7"/>
      <c r="BU5267" s="7"/>
      <c r="BV5267" s="7"/>
      <c r="BW5267" s="7"/>
      <c r="CD5267" s="7"/>
      <c r="CE5267" s="7"/>
      <c r="CF5267" s="7"/>
      <c r="CJ5267" s="7"/>
      <c r="CK5267" s="7"/>
      <c r="CL5267" s="7"/>
    </row>
    <row r="5268" spans="1:90">
      <c r="A5268" s="11"/>
      <c r="B5268" s="373"/>
      <c r="C5268" s="373"/>
      <c r="D5268" s="373"/>
      <c r="E5268" s="13"/>
      <c r="F5268" s="11"/>
      <c r="G5268" s="25"/>
      <c r="H5268" s="31"/>
      <c r="I5268" s="30"/>
      <c r="M5268" s="25"/>
      <c r="N5268" s="31"/>
      <c r="O5268" s="30"/>
      <c r="V5268" s="12"/>
      <c r="W5268" s="12"/>
      <c r="X5268" s="14"/>
      <c r="AB5268" s="25"/>
      <c r="AC5268" s="12"/>
      <c r="AD5268" s="12"/>
      <c r="AK5268" s="12"/>
      <c r="AL5268" s="30"/>
      <c r="AM5268" s="32"/>
      <c r="AQ5268" s="12"/>
      <c r="AR5268" s="12"/>
      <c r="AS5268" s="12"/>
      <c r="AZ5268" s="49"/>
      <c r="BA5268" s="30"/>
      <c r="BB5268" s="12"/>
      <c r="BF5268" s="12"/>
      <c r="BG5268" s="12"/>
      <c r="BH5268" s="12"/>
      <c r="BO5268" s="7"/>
      <c r="BP5268" s="7"/>
      <c r="BQ5268" s="7"/>
      <c r="BU5268" s="7"/>
      <c r="BV5268" s="7"/>
      <c r="BW5268" s="7"/>
      <c r="CD5268" s="7"/>
      <c r="CE5268" s="7"/>
      <c r="CF5268" s="7"/>
      <c r="CJ5268" s="7"/>
      <c r="CK5268" s="7"/>
      <c r="CL5268" s="7"/>
    </row>
    <row r="5269" spans="1:90">
      <c r="A5269" s="11"/>
      <c r="B5269" s="373"/>
      <c r="C5269" s="373"/>
      <c r="D5269" s="373"/>
      <c r="E5269" s="13"/>
      <c r="F5269" s="11"/>
      <c r="G5269" s="25"/>
      <c r="H5269" s="31"/>
      <c r="I5269" s="30"/>
      <c r="M5269" s="25"/>
      <c r="N5269" s="31"/>
      <c r="O5269" s="30"/>
      <c r="V5269" s="12"/>
      <c r="W5269" s="12"/>
      <c r="X5269" s="14"/>
      <c r="AB5269" s="25"/>
      <c r="AC5269" s="12"/>
      <c r="AD5269" s="12"/>
      <c r="AK5269" s="12"/>
      <c r="AL5269" s="30"/>
      <c r="AM5269" s="32"/>
      <c r="AQ5269" s="12"/>
      <c r="AR5269" s="12"/>
      <c r="AS5269" s="12"/>
      <c r="AZ5269" s="49"/>
      <c r="BA5269" s="30"/>
      <c r="BB5269" s="12"/>
      <c r="BF5269" s="12"/>
      <c r="BG5269" s="12"/>
      <c r="BH5269" s="12"/>
      <c r="BO5269" s="7"/>
      <c r="BP5269" s="7"/>
      <c r="BQ5269" s="7"/>
      <c r="BU5269" s="7"/>
      <c r="BV5269" s="7"/>
      <c r="BW5269" s="7"/>
      <c r="CD5269" s="7"/>
      <c r="CE5269" s="7"/>
      <c r="CF5269" s="7"/>
      <c r="CJ5269" s="7"/>
      <c r="CK5269" s="7"/>
      <c r="CL5269" s="7"/>
    </row>
    <row r="5270" spans="1:90">
      <c r="A5270" s="11"/>
      <c r="B5270" s="373"/>
      <c r="C5270" s="373"/>
      <c r="D5270" s="373"/>
      <c r="E5270" s="13"/>
      <c r="F5270" s="11"/>
      <c r="G5270" s="25"/>
      <c r="H5270" s="31"/>
      <c r="I5270" s="30"/>
      <c r="M5270" s="25"/>
      <c r="N5270" s="31"/>
      <c r="O5270" s="30"/>
      <c r="V5270" s="12"/>
      <c r="W5270" s="12"/>
      <c r="X5270" s="14"/>
      <c r="AB5270" s="25"/>
      <c r="AC5270" s="12"/>
      <c r="AD5270" s="12"/>
      <c r="AK5270" s="12"/>
      <c r="AL5270" s="30"/>
      <c r="AM5270" s="32"/>
      <c r="AQ5270" s="12"/>
      <c r="AR5270" s="12"/>
      <c r="AS5270" s="12"/>
      <c r="AZ5270" s="49"/>
      <c r="BA5270" s="30"/>
      <c r="BB5270" s="12"/>
      <c r="BF5270" s="12"/>
      <c r="BG5270" s="12"/>
      <c r="BH5270" s="12"/>
      <c r="BO5270" s="7"/>
      <c r="BP5270" s="7"/>
      <c r="BQ5270" s="7"/>
      <c r="BU5270" s="7"/>
      <c r="BV5270" s="7"/>
      <c r="BW5270" s="7"/>
      <c r="CD5270" s="7"/>
      <c r="CE5270" s="7"/>
      <c r="CF5270" s="7"/>
      <c r="CJ5270" s="7"/>
      <c r="CK5270" s="7"/>
      <c r="CL5270" s="7"/>
    </row>
    <row r="5271" spans="1:90">
      <c r="A5271" s="11"/>
      <c r="B5271" s="373"/>
      <c r="C5271" s="373"/>
      <c r="D5271" s="373"/>
      <c r="E5271" s="13"/>
      <c r="F5271" s="11"/>
      <c r="G5271" s="25"/>
      <c r="H5271" s="31"/>
      <c r="I5271" s="30"/>
      <c r="M5271" s="25"/>
      <c r="N5271" s="31"/>
      <c r="O5271" s="30"/>
      <c r="V5271" s="12"/>
      <c r="W5271" s="12"/>
      <c r="X5271" s="14"/>
      <c r="AB5271" s="25"/>
      <c r="AC5271" s="12"/>
      <c r="AD5271" s="12"/>
      <c r="AK5271" s="12"/>
      <c r="AL5271" s="30"/>
      <c r="AM5271" s="32"/>
      <c r="AQ5271" s="12"/>
      <c r="AR5271" s="12"/>
      <c r="AS5271" s="12"/>
      <c r="AZ5271" s="49"/>
      <c r="BA5271" s="30"/>
      <c r="BB5271" s="12"/>
      <c r="BF5271" s="12"/>
      <c r="BG5271" s="12"/>
      <c r="BH5271" s="12"/>
      <c r="BO5271" s="7"/>
      <c r="BP5271" s="7"/>
      <c r="BQ5271" s="7"/>
      <c r="BU5271" s="7"/>
      <c r="BV5271" s="7"/>
      <c r="BW5271" s="7"/>
      <c r="CD5271" s="7"/>
      <c r="CE5271" s="7"/>
      <c r="CF5271" s="7"/>
      <c r="CJ5271" s="7"/>
      <c r="CK5271" s="7"/>
      <c r="CL5271" s="7"/>
    </row>
    <row r="5272" spans="1:90">
      <c r="A5272" s="11"/>
      <c r="B5272" s="373"/>
      <c r="C5272" s="373"/>
      <c r="D5272" s="373"/>
      <c r="E5272" s="13"/>
      <c r="F5272" s="11"/>
      <c r="G5272" s="25"/>
      <c r="H5272" s="31"/>
      <c r="I5272" s="30"/>
      <c r="M5272" s="25"/>
      <c r="N5272" s="31"/>
      <c r="O5272" s="30"/>
      <c r="V5272" s="12"/>
      <c r="W5272" s="12"/>
      <c r="X5272" s="14"/>
      <c r="AB5272" s="25"/>
      <c r="AC5272" s="12"/>
      <c r="AD5272" s="12"/>
      <c r="AK5272" s="12"/>
      <c r="AL5272" s="30"/>
      <c r="AM5272" s="32"/>
      <c r="AQ5272" s="12"/>
      <c r="AR5272" s="12"/>
      <c r="AS5272" s="12"/>
      <c r="AZ5272" s="49"/>
      <c r="BA5272" s="30"/>
      <c r="BB5272" s="12"/>
      <c r="BF5272" s="12"/>
      <c r="BG5272" s="12"/>
      <c r="BH5272" s="12"/>
      <c r="BO5272" s="7"/>
      <c r="BP5272" s="7"/>
      <c r="BQ5272" s="7"/>
      <c r="BU5272" s="7"/>
      <c r="BV5272" s="7"/>
      <c r="BW5272" s="7"/>
      <c r="CD5272" s="7"/>
      <c r="CE5272" s="7"/>
      <c r="CF5272" s="7"/>
      <c r="CJ5272" s="7"/>
      <c r="CK5272" s="7"/>
      <c r="CL5272" s="7"/>
    </row>
    <row r="5273" spans="1:90">
      <c r="A5273" s="11"/>
      <c r="B5273" s="373"/>
      <c r="C5273" s="373"/>
      <c r="D5273" s="373"/>
      <c r="E5273" s="13"/>
      <c r="F5273" s="11"/>
      <c r="G5273" s="25"/>
      <c r="H5273" s="31"/>
      <c r="I5273" s="30"/>
      <c r="M5273" s="25"/>
      <c r="N5273" s="31"/>
      <c r="O5273" s="30"/>
      <c r="V5273" s="12"/>
      <c r="W5273" s="12"/>
      <c r="X5273" s="14"/>
      <c r="AB5273" s="25"/>
      <c r="AC5273" s="12"/>
      <c r="AD5273" s="12"/>
      <c r="AK5273" s="12"/>
      <c r="AL5273" s="30"/>
      <c r="AM5273" s="32"/>
      <c r="AQ5273" s="12"/>
      <c r="AR5273" s="12"/>
      <c r="AS5273" s="12"/>
      <c r="AZ5273" s="49"/>
      <c r="BA5273" s="30"/>
      <c r="BB5273" s="12"/>
      <c r="BF5273" s="12"/>
      <c r="BG5273" s="12"/>
      <c r="BH5273" s="12"/>
      <c r="BO5273" s="7"/>
      <c r="BP5273" s="7"/>
      <c r="BQ5273" s="7"/>
      <c r="BU5273" s="7"/>
      <c r="BV5273" s="7"/>
      <c r="BW5273" s="7"/>
      <c r="CD5273" s="7"/>
      <c r="CE5273" s="7"/>
      <c r="CF5273" s="7"/>
      <c r="CJ5273" s="7"/>
      <c r="CK5273" s="7"/>
      <c r="CL5273" s="7"/>
    </row>
    <row r="5274" spans="1:90">
      <c r="A5274" s="11"/>
      <c r="B5274" s="373"/>
      <c r="C5274" s="373"/>
      <c r="D5274" s="373"/>
      <c r="E5274" s="13"/>
      <c r="F5274" s="11"/>
      <c r="G5274" s="25"/>
      <c r="H5274" s="31"/>
      <c r="I5274" s="30"/>
      <c r="M5274" s="25"/>
      <c r="N5274" s="31"/>
      <c r="O5274" s="30"/>
      <c r="V5274" s="12"/>
      <c r="W5274" s="12"/>
      <c r="X5274" s="14"/>
      <c r="AB5274" s="25"/>
      <c r="AC5274" s="12"/>
      <c r="AD5274" s="12"/>
      <c r="AK5274" s="12"/>
      <c r="AL5274" s="30"/>
      <c r="AM5274" s="32"/>
      <c r="AQ5274" s="12"/>
      <c r="AR5274" s="12"/>
      <c r="AS5274" s="12"/>
      <c r="AZ5274" s="49"/>
      <c r="BA5274" s="30"/>
      <c r="BB5274" s="12"/>
      <c r="BF5274" s="12"/>
      <c r="BG5274" s="12"/>
      <c r="BH5274" s="12"/>
      <c r="BO5274" s="7"/>
      <c r="BP5274" s="7"/>
      <c r="BQ5274" s="7"/>
      <c r="BU5274" s="7"/>
      <c r="BV5274" s="7"/>
      <c r="BW5274" s="7"/>
      <c r="CD5274" s="7"/>
      <c r="CE5274" s="7"/>
      <c r="CF5274" s="7"/>
      <c r="CJ5274" s="7"/>
      <c r="CK5274" s="7"/>
      <c r="CL5274" s="7"/>
    </row>
    <row r="5275" spans="1:90">
      <c r="A5275" s="11"/>
      <c r="B5275" s="373"/>
      <c r="C5275" s="373"/>
      <c r="D5275" s="373"/>
      <c r="E5275" s="13"/>
      <c r="F5275" s="11"/>
      <c r="G5275" s="25"/>
      <c r="H5275" s="31"/>
      <c r="I5275" s="30"/>
      <c r="M5275" s="25"/>
      <c r="N5275" s="31"/>
      <c r="O5275" s="30"/>
      <c r="V5275" s="12"/>
      <c r="W5275" s="12"/>
      <c r="X5275" s="14"/>
      <c r="AB5275" s="25"/>
      <c r="AC5275" s="12"/>
      <c r="AD5275" s="12"/>
      <c r="AK5275" s="12"/>
      <c r="AL5275" s="30"/>
      <c r="AM5275" s="32"/>
      <c r="AQ5275" s="12"/>
      <c r="AR5275" s="12"/>
      <c r="AS5275" s="12"/>
      <c r="AZ5275" s="49"/>
      <c r="BA5275" s="30"/>
      <c r="BB5275" s="12"/>
      <c r="BF5275" s="12"/>
      <c r="BG5275" s="12"/>
      <c r="BH5275" s="12"/>
      <c r="BO5275" s="7"/>
      <c r="BP5275" s="7"/>
      <c r="BQ5275" s="7"/>
      <c r="BU5275" s="7"/>
      <c r="BV5275" s="7"/>
      <c r="BW5275" s="7"/>
      <c r="CD5275" s="7"/>
      <c r="CE5275" s="7"/>
      <c r="CF5275" s="7"/>
      <c r="CJ5275" s="7"/>
      <c r="CK5275" s="7"/>
      <c r="CL5275" s="7"/>
    </row>
    <row r="5276" spans="1:90">
      <c r="A5276" s="11"/>
      <c r="B5276" s="373"/>
      <c r="C5276" s="373"/>
      <c r="D5276" s="373"/>
      <c r="E5276" s="13"/>
      <c r="F5276" s="11"/>
      <c r="G5276" s="25"/>
      <c r="H5276" s="31"/>
      <c r="I5276" s="30"/>
      <c r="M5276" s="25"/>
      <c r="N5276" s="31"/>
      <c r="O5276" s="30"/>
      <c r="V5276" s="12"/>
      <c r="W5276" s="12"/>
      <c r="X5276" s="14"/>
      <c r="AB5276" s="25"/>
      <c r="AC5276" s="12"/>
      <c r="AD5276" s="12"/>
      <c r="AK5276" s="12"/>
      <c r="AL5276" s="30"/>
      <c r="AM5276" s="32"/>
      <c r="AQ5276" s="12"/>
      <c r="AR5276" s="12"/>
      <c r="AS5276" s="12"/>
      <c r="AZ5276" s="49"/>
      <c r="BA5276" s="30"/>
      <c r="BB5276" s="12"/>
      <c r="BF5276" s="12"/>
      <c r="BG5276" s="12"/>
      <c r="BH5276" s="12"/>
      <c r="BO5276" s="7"/>
      <c r="BP5276" s="7"/>
      <c r="BQ5276" s="7"/>
      <c r="BU5276" s="7"/>
      <c r="BV5276" s="7"/>
      <c r="BW5276" s="7"/>
      <c r="CD5276" s="7"/>
      <c r="CE5276" s="7"/>
      <c r="CF5276" s="7"/>
      <c r="CJ5276" s="7"/>
      <c r="CK5276" s="7"/>
      <c r="CL5276" s="7"/>
    </row>
    <row r="5277" spans="1:90">
      <c r="A5277" s="11"/>
      <c r="B5277" s="373"/>
      <c r="C5277" s="373"/>
      <c r="D5277" s="373"/>
      <c r="E5277" s="13"/>
      <c r="F5277" s="11"/>
      <c r="G5277" s="25"/>
      <c r="H5277" s="31"/>
      <c r="I5277" s="30"/>
      <c r="M5277" s="25"/>
      <c r="N5277" s="31"/>
      <c r="O5277" s="30"/>
      <c r="V5277" s="12"/>
      <c r="W5277" s="12"/>
      <c r="X5277" s="14"/>
      <c r="AB5277" s="25"/>
      <c r="AC5277" s="12"/>
      <c r="AD5277" s="12"/>
      <c r="AK5277" s="12"/>
      <c r="AL5277" s="30"/>
      <c r="AM5277" s="32"/>
      <c r="AQ5277" s="12"/>
      <c r="AR5277" s="12"/>
      <c r="AS5277" s="12"/>
      <c r="AZ5277" s="49"/>
      <c r="BA5277" s="30"/>
      <c r="BB5277" s="12"/>
      <c r="BF5277" s="12"/>
      <c r="BG5277" s="12"/>
      <c r="BH5277" s="12"/>
      <c r="BO5277" s="7"/>
      <c r="BP5277" s="7"/>
      <c r="BQ5277" s="7"/>
      <c r="BU5277" s="7"/>
      <c r="BV5277" s="7"/>
      <c r="BW5277" s="7"/>
      <c r="CD5277" s="7"/>
      <c r="CE5277" s="7"/>
      <c r="CF5277" s="7"/>
      <c r="CJ5277" s="7"/>
      <c r="CK5277" s="7"/>
      <c r="CL5277" s="7"/>
    </row>
    <row r="5278" spans="1:90">
      <c r="A5278" s="11"/>
      <c r="B5278" s="373"/>
      <c r="C5278" s="373"/>
      <c r="D5278" s="373"/>
      <c r="E5278" s="13"/>
      <c r="F5278" s="11"/>
      <c r="G5278" s="25"/>
      <c r="H5278" s="31"/>
      <c r="I5278" s="30"/>
      <c r="M5278" s="25"/>
      <c r="N5278" s="31"/>
      <c r="O5278" s="30"/>
      <c r="V5278" s="12"/>
      <c r="W5278" s="12"/>
      <c r="X5278" s="14"/>
      <c r="AB5278" s="25"/>
      <c r="AC5278" s="12"/>
      <c r="AD5278" s="12"/>
      <c r="AK5278" s="12"/>
      <c r="AL5278" s="30"/>
      <c r="AM5278" s="32"/>
      <c r="AQ5278" s="12"/>
      <c r="AR5278" s="12"/>
      <c r="AS5278" s="12"/>
      <c r="AZ5278" s="49"/>
      <c r="BA5278" s="30"/>
      <c r="BB5278" s="12"/>
      <c r="BF5278" s="12"/>
      <c r="BG5278" s="12"/>
      <c r="BH5278" s="12"/>
      <c r="BO5278" s="7"/>
      <c r="BP5278" s="7"/>
      <c r="BQ5278" s="7"/>
      <c r="BU5278" s="7"/>
      <c r="BV5278" s="7"/>
      <c r="BW5278" s="7"/>
      <c r="CD5278" s="7"/>
      <c r="CE5278" s="7"/>
      <c r="CF5278" s="7"/>
      <c r="CJ5278" s="7"/>
      <c r="CK5278" s="7"/>
      <c r="CL5278" s="7"/>
    </row>
    <row r="5279" spans="1:90">
      <c r="A5279" s="11"/>
      <c r="B5279" s="373"/>
      <c r="C5279" s="373"/>
      <c r="D5279" s="373"/>
      <c r="E5279" s="13"/>
      <c r="F5279" s="11"/>
      <c r="G5279" s="25"/>
      <c r="H5279" s="31"/>
      <c r="I5279" s="30"/>
      <c r="M5279" s="25"/>
      <c r="N5279" s="31"/>
      <c r="O5279" s="30"/>
      <c r="V5279" s="12"/>
      <c r="W5279" s="12"/>
      <c r="X5279" s="14"/>
      <c r="AB5279" s="25"/>
      <c r="AC5279" s="12"/>
      <c r="AD5279" s="12"/>
      <c r="AK5279" s="12"/>
      <c r="AL5279" s="30"/>
      <c r="AM5279" s="32"/>
      <c r="AQ5279" s="12"/>
      <c r="AR5279" s="12"/>
      <c r="AS5279" s="12"/>
      <c r="AZ5279" s="49"/>
      <c r="BA5279" s="30"/>
      <c r="BB5279" s="12"/>
      <c r="BF5279" s="12"/>
      <c r="BG5279" s="12"/>
      <c r="BH5279" s="12"/>
      <c r="BO5279" s="7"/>
      <c r="BP5279" s="7"/>
      <c r="BQ5279" s="7"/>
      <c r="BU5279" s="7"/>
      <c r="BV5279" s="7"/>
      <c r="BW5279" s="7"/>
      <c r="CD5279" s="7"/>
      <c r="CE5279" s="7"/>
      <c r="CF5279" s="7"/>
      <c r="CJ5279" s="7"/>
      <c r="CK5279" s="7"/>
      <c r="CL5279" s="7"/>
    </row>
    <row r="5280" spans="1:90">
      <c r="A5280" s="11"/>
      <c r="B5280" s="373"/>
      <c r="C5280" s="373"/>
      <c r="D5280" s="373"/>
      <c r="E5280" s="13"/>
      <c r="F5280" s="11"/>
      <c r="G5280" s="25"/>
      <c r="H5280" s="31"/>
      <c r="I5280" s="30"/>
      <c r="M5280" s="25"/>
      <c r="N5280" s="31"/>
      <c r="O5280" s="30"/>
      <c r="V5280" s="12"/>
      <c r="W5280" s="12"/>
      <c r="X5280" s="14"/>
      <c r="AB5280" s="25"/>
      <c r="AC5280" s="12"/>
      <c r="AD5280" s="12"/>
      <c r="AK5280" s="12"/>
      <c r="AL5280" s="30"/>
      <c r="AM5280" s="32"/>
      <c r="AQ5280" s="12"/>
      <c r="AR5280" s="12"/>
      <c r="AS5280" s="12"/>
      <c r="AZ5280" s="49"/>
      <c r="BA5280" s="30"/>
      <c r="BB5280" s="12"/>
      <c r="BF5280" s="12"/>
      <c r="BG5280" s="12"/>
      <c r="BH5280" s="12"/>
      <c r="BO5280" s="7"/>
      <c r="BP5280" s="7"/>
      <c r="BQ5280" s="7"/>
      <c r="BU5280" s="7"/>
      <c r="BV5280" s="7"/>
      <c r="BW5280" s="7"/>
      <c r="CD5280" s="7"/>
      <c r="CE5280" s="7"/>
      <c r="CF5280" s="7"/>
      <c r="CJ5280" s="7"/>
      <c r="CK5280" s="7"/>
      <c r="CL5280" s="7"/>
    </row>
    <row r="5281" spans="1:90">
      <c r="A5281" s="11"/>
      <c r="B5281" s="373"/>
      <c r="C5281" s="373"/>
      <c r="D5281" s="373"/>
      <c r="E5281" s="13"/>
      <c r="F5281" s="11"/>
      <c r="G5281" s="25"/>
      <c r="H5281" s="31"/>
      <c r="I5281" s="30"/>
      <c r="M5281" s="25"/>
      <c r="N5281" s="31"/>
      <c r="O5281" s="30"/>
      <c r="V5281" s="12"/>
      <c r="W5281" s="12"/>
      <c r="X5281" s="14"/>
      <c r="AB5281" s="25"/>
      <c r="AC5281" s="12"/>
      <c r="AD5281" s="12"/>
      <c r="AK5281" s="12"/>
      <c r="AL5281" s="30"/>
      <c r="AM5281" s="32"/>
      <c r="AQ5281" s="12"/>
      <c r="AR5281" s="12"/>
      <c r="AS5281" s="12"/>
      <c r="AZ5281" s="49"/>
      <c r="BA5281" s="30"/>
      <c r="BB5281" s="12"/>
      <c r="BF5281" s="12"/>
      <c r="BG5281" s="12"/>
      <c r="BH5281" s="12"/>
      <c r="BO5281" s="7"/>
      <c r="BP5281" s="7"/>
      <c r="BQ5281" s="7"/>
      <c r="BU5281" s="7"/>
      <c r="BV5281" s="7"/>
      <c r="BW5281" s="7"/>
      <c r="CD5281" s="7"/>
      <c r="CE5281" s="7"/>
      <c r="CF5281" s="7"/>
      <c r="CJ5281" s="7"/>
      <c r="CK5281" s="7"/>
      <c r="CL5281" s="7"/>
    </row>
    <row r="5282" spans="1:90">
      <c r="A5282" s="11"/>
      <c r="B5282" s="373"/>
      <c r="C5282" s="373"/>
      <c r="D5282" s="373"/>
      <c r="E5282" s="13"/>
      <c r="F5282" s="11"/>
      <c r="G5282" s="25"/>
      <c r="H5282" s="31"/>
      <c r="I5282" s="30"/>
      <c r="M5282" s="25"/>
      <c r="N5282" s="31"/>
      <c r="O5282" s="30"/>
      <c r="V5282" s="12"/>
      <c r="W5282" s="12"/>
      <c r="X5282" s="14"/>
      <c r="AB5282" s="25"/>
      <c r="AC5282" s="12"/>
      <c r="AD5282" s="12"/>
      <c r="AK5282" s="12"/>
      <c r="AL5282" s="30"/>
      <c r="AM5282" s="32"/>
      <c r="AQ5282" s="12"/>
      <c r="AR5282" s="12"/>
      <c r="AS5282" s="12"/>
      <c r="AZ5282" s="49"/>
      <c r="BA5282" s="30"/>
      <c r="BB5282" s="12"/>
      <c r="BF5282" s="12"/>
      <c r="BG5282" s="12"/>
      <c r="BH5282" s="12"/>
      <c r="BO5282" s="7"/>
      <c r="BP5282" s="7"/>
      <c r="BQ5282" s="7"/>
      <c r="BU5282" s="7"/>
      <c r="BV5282" s="7"/>
      <c r="BW5282" s="7"/>
      <c r="CD5282" s="7"/>
      <c r="CE5282" s="7"/>
      <c r="CF5282" s="7"/>
      <c r="CJ5282" s="7"/>
      <c r="CK5282" s="7"/>
      <c r="CL5282" s="7"/>
    </row>
    <row r="5283" spans="1:90">
      <c r="A5283" s="11"/>
      <c r="B5283" s="373"/>
      <c r="C5283" s="373"/>
      <c r="D5283" s="373"/>
      <c r="E5283" s="13"/>
      <c r="F5283" s="11"/>
      <c r="G5283" s="25"/>
      <c r="H5283" s="31"/>
      <c r="I5283" s="30"/>
      <c r="M5283" s="25"/>
      <c r="N5283" s="31"/>
      <c r="O5283" s="30"/>
      <c r="V5283" s="12"/>
      <c r="W5283" s="12"/>
      <c r="X5283" s="14"/>
      <c r="AB5283" s="25"/>
      <c r="AC5283" s="12"/>
      <c r="AD5283" s="12"/>
      <c r="AK5283" s="12"/>
      <c r="AL5283" s="30"/>
      <c r="AM5283" s="32"/>
      <c r="AQ5283" s="12"/>
      <c r="AR5283" s="12"/>
      <c r="AS5283" s="12"/>
      <c r="AZ5283" s="49"/>
      <c r="BA5283" s="30"/>
      <c r="BB5283" s="12"/>
      <c r="BF5283" s="12"/>
      <c r="BG5283" s="12"/>
      <c r="BH5283" s="12"/>
      <c r="BO5283" s="7"/>
      <c r="BP5283" s="7"/>
      <c r="BQ5283" s="7"/>
      <c r="BU5283" s="7"/>
      <c r="BV5283" s="7"/>
      <c r="BW5283" s="7"/>
      <c r="CD5283" s="7"/>
      <c r="CE5283" s="7"/>
      <c r="CF5283" s="7"/>
      <c r="CJ5283" s="7"/>
      <c r="CK5283" s="7"/>
      <c r="CL5283" s="7"/>
    </row>
    <row r="5284" spans="1:90">
      <c r="A5284" s="11"/>
      <c r="B5284" s="373"/>
      <c r="C5284" s="373"/>
      <c r="D5284" s="373"/>
      <c r="E5284" s="13"/>
      <c r="F5284" s="11"/>
      <c r="G5284" s="25"/>
      <c r="H5284" s="31"/>
      <c r="I5284" s="30"/>
      <c r="M5284" s="25"/>
      <c r="N5284" s="31"/>
      <c r="O5284" s="30"/>
      <c r="V5284" s="12"/>
      <c r="W5284" s="12"/>
      <c r="X5284" s="14"/>
      <c r="AB5284" s="25"/>
      <c r="AC5284" s="12"/>
      <c r="AD5284" s="12"/>
      <c r="AK5284" s="12"/>
      <c r="AL5284" s="30"/>
      <c r="AM5284" s="32"/>
      <c r="AQ5284" s="12"/>
      <c r="AR5284" s="12"/>
      <c r="AS5284" s="12"/>
      <c r="AZ5284" s="49"/>
      <c r="BA5284" s="30"/>
      <c r="BB5284" s="12"/>
      <c r="BF5284" s="12"/>
      <c r="BG5284" s="12"/>
      <c r="BH5284" s="12"/>
      <c r="BO5284" s="7"/>
      <c r="BP5284" s="7"/>
      <c r="BQ5284" s="7"/>
      <c r="BU5284" s="7"/>
      <c r="BV5284" s="7"/>
      <c r="BW5284" s="7"/>
      <c r="CD5284" s="7"/>
      <c r="CE5284" s="7"/>
      <c r="CF5284" s="7"/>
      <c r="CJ5284" s="7"/>
      <c r="CK5284" s="7"/>
      <c r="CL5284" s="7"/>
    </row>
    <row r="5285" spans="1:90">
      <c r="A5285" s="11"/>
      <c r="B5285" s="373"/>
      <c r="C5285" s="373"/>
      <c r="D5285" s="373"/>
      <c r="E5285" s="13"/>
      <c r="F5285" s="11"/>
      <c r="G5285" s="25"/>
      <c r="H5285" s="31"/>
      <c r="I5285" s="30"/>
      <c r="M5285" s="25"/>
      <c r="N5285" s="31"/>
      <c r="O5285" s="30"/>
      <c r="V5285" s="12"/>
      <c r="W5285" s="12"/>
      <c r="X5285" s="14"/>
      <c r="AB5285" s="25"/>
      <c r="AC5285" s="12"/>
      <c r="AD5285" s="12"/>
      <c r="AK5285" s="12"/>
      <c r="AL5285" s="30"/>
      <c r="AM5285" s="32"/>
      <c r="AQ5285" s="12"/>
      <c r="AR5285" s="12"/>
      <c r="AS5285" s="12"/>
      <c r="AZ5285" s="49"/>
      <c r="BA5285" s="30"/>
      <c r="BB5285" s="12"/>
      <c r="BF5285" s="12"/>
      <c r="BG5285" s="12"/>
      <c r="BH5285" s="12"/>
      <c r="BO5285" s="7"/>
      <c r="BP5285" s="7"/>
      <c r="BQ5285" s="7"/>
      <c r="BU5285" s="7"/>
      <c r="BV5285" s="7"/>
      <c r="BW5285" s="7"/>
      <c r="CD5285" s="7"/>
      <c r="CE5285" s="7"/>
      <c r="CF5285" s="7"/>
      <c r="CJ5285" s="7"/>
      <c r="CK5285" s="7"/>
      <c r="CL5285" s="7"/>
    </row>
    <row r="5286" spans="1:90">
      <c r="A5286" s="11"/>
      <c r="B5286" s="373"/>
      <c r="C5286" s="373"/>
      <c r="D5286" s="373"/>
      <c r="E5286" s="13"/>
      <c r="F5286" s="11"/>
      <c r="G5286" s="25"/>
      <c r="H5286" s="31"/>
      <c r="I5286" s="30"/>
      <c r="M5286" s="25"/>
      <c r="N5286" s="31"/>
      <c r="O5286" s="30"/>
      <c r="V5286" s="12"/>
      <c r="W5286" s="12"/>
      <c r="X5286" s="14"/>
      <c r="AB5286" s="25"/>
      <c r="AC5286" s="12"/>
      <c r="AD5286" s="12"/>
      <c r="AK5286" s="12"/>
      <c r="AL5286" s="30"/>
      <c r="AM5286" s="32"/>
      <c r="AQ5286" s="12"/>
      <c r="AR5286" s="12"/>
      <c r="AS5286" s="12"/>
      <c r="AZ5286" s="49"/>
      <c r="BA5286" s="30"/>
      <c r="BB5286" s="12"/>
      <c r="BF5286" s="12"/>
      <c r="BG5286" s="12"/>
      <c r="BH5286" s="12"/>
      <c r="BO5286" s="7"/>
      <c r="BP5286" s="7"/>
      <c r="BQ5286" s="7"/>
      <c r="BU5286" s="7"/>
      <c r="BV5286" s="7"/>
      <c r="BW5286" s="7"/>
      <c r="CD5286" s="7"/>
      <c r="CE5286" s="7"/>
      <c r="CF5286" s="7"/>
      <c r="CJ5286" s="7"/>
      <c r="CK5286" s="7"/>
      <c r="CL5286" s="7"/>
    </row>
    <row r="5287" spans="1:90">
      <c r="A5287" s="11"/>
      <c r="B5287" s="373"/>
      <c r="C5287" s="373"/>
      <c r="D5287" s="373"/>
      <c r="E5287" s="13"/>
      <c r="F5287" s="11"/>
      <c r="G5287" s="25"/>
      <c r="H5287" s="31"/>
      <c r="I5287" s="30"/>
      <c r="M5287" s="25"/>
      <c r="N5287" s="31"/>
      <c r="O5287" s="30"/>
      <c r="V5287" s="12"/>
      <c r="W5287" s="12"/>
      <c r="X5287" s="14"/>
      <c r="AB5287" s="25"/>
      <c r="AC5287" s="12"/>
      <c r="AD5287" s="12"/>
      <c r="AK5287" s="12"/>
      <c r="AL5287" s="30"/>
      <c r="AM5287" s="32"/>
      <c r="AQ5287" s="12"/>
      <c r="AR5287" s="12"/>
      <c r="AS5287" s="12"/>
      <c r="AZ5287" s="49"/>
      <c r="BA5287" s="30"/>
      <c r="BB5287" s="12"/>
      <c r="BF5287" s="12"/>
      <c r="BG5287" s="12"/>
      <c r="BH5287" s="12"/>
      <c r="BO5287" s="7"/>
      <c r="BP5287" s="7"/>
      <c r="BQ5287" s="7"/>
      <c r="BU5287" s="7"/>
      <c r="BV5287" s="7"/>
      <c r="BW5287" s="7"/>
      <c r="CD5287" s="7"/>
      <c r="CE5287" s="7"/>
      <c r="CF5287" s="7"/>
      <c r="CJ5287" s="7"/>
      <c r="CK5287" s="7"/>
      <c r="CL5287" s="7"/>
    </row>
    <row r="5288" spans="1:90">
      <c r="A5288" s="11"/>
      <c r="B5288" s="373"/>
      <c r="C5288" s="373"/>
      <c r="D5288" s="373"/>
      <c r="E5288" s="13"/>
      <c r="F5288" s="11"/>
      <c r="G5288" s="25"/>
      <c r="H5288" s="31"/>
      <c r="I5288" s="30"/>
      <c r="M5288" s="25"/>
      <c r="N5288" s="31"/>
      <c r="O5288" s="30"/>
      <c r="V5288" s="12"/>
      <c r="W5288" s="12"/>
      <c r="X5288" s="14"/>
      <c r="AB5288" s="25"/>
      <c r="AC5288" s="12"/>
      <c r="AD5288" s="12"/>
      <c r="AK5288" s="12"/>
      <c r="AL5288" s="30"/>
      <c r="AM5288" s="32"/>
      <c r="AQ5288" s="12"/>
      <c r="AR5288" s="12"/>
      <c r="AS5288" s="12"/>
      <c r="AZ5288" s="49"/>
      <c r="BA5288" s="30"/>
      <c r="BB5288" s="12"/>
      <c r="BF5288" s="12"/>
      <c r="BG5288" s="12"/>
      <c r="BH5288" s="12"/>
      <c r="BO5288" s="7"/>
      <c r="BP5288" s="7"/>
      <c r="BQ5288" s="7"/>
      <c r="BU5288" s="7"/>
      <c r="BV5288" s="7"/>
      <c r="BW5288" s="7"/>
      <c r="CD5288" s="7"/>
      <c r="CE5288" s="7"/>
      <c r="CF5288" s="7"/>
      <c r="CJ5288" s="7"/>
      <c r="CK5288" s="7"/>
      <c r="CL5288" s="7"/>
    </row>
    <row r="5289" spans="1:90">
      <c r="A5289" s="11"/>
      <c r="B5289" s="373"/>
      <c r="C5289" s="373"/>
      <c r="D5289" s="373"/>
      <c r="E5289" s="13"/>
      <c r="F5289" s="11"/>
      <c r="G5289" s="25"/>
      <c r="H5289" s="31"/>
      <c r="I5289" s="30"/>
      <c r="M5289" s="25"/>
      <c r="N5289" s="31"/>
      <c r="O5289" s="30"/>
      <c r="V5289" s="12"/>
      <c r="W5289" s="12"/>
      <c r="X5289" s="14"/>
      <c r="AB5289" s="25"/>
      <c r="AC5289" s="12"/>
      <c r="AD5289" s="12"/>
      <c r="AK5289" s="12"/>
      <c r="AL5289" s="30"/>
      <c r="AM5289" s="32"/>
      <c r="AQ5289" s="12"/>
      <c r="AR5289" s="12"/>
      <c r="AS5289" s="12"/>
      <c r="AZ5289" s="49"/>
      <c r="BA5289" s="30"/>
      <c r="BB5289" s="12"/>
      <c r="BF5289" s="12"/>
      <c r="BG5289" s="12"/>
      <c r="BH5289" s="12"/>
      <c r="BO5289" s="7"/>
      <c r="BP5289" s="7"/>
      <c r="BQ5289" s="7"/>
      <c r="BU5289" s="7"/>
      <c r="BV5289" s="7"/>
      <c r="BW5289" s="7"/>
      <c r="CD5289" s="7"/>
      <c r="CE5289" s="7"/>
      <c r="CF5289" s="7"/>
      <c r="CJ5289" s="7"/>
      <c r="CK5289" s="7"/>
      <c r="CL5289" s="7"/>
    </row>
    <row r="5290" spans="1:90">
      <c r="A5290" s="11"/>
      <c r="B5290" s="373"/>
      <c r="C5290" s="373"/>
      <c r="D5290" s="373"/>
      <c r="E5290" s="13"/>
      <c r="F5290" s="11"/>
      <c r="G5290" s="25"/>
      <c r="H5290" s="31"/>
      <c r="I5290" s="30"/>
      <c r="M5290" s="25"/>
      <c r="N5290" s="31"/>
      <c r="O5290" s="30"/>
      <c r="V5290" s="12"/>
      <c r="W5290" s="12"/>
      <c r="X5290" s="14"/>
      <c r="AB5290" s="25"/>
      <c r="AC5290" s="12"/>
      <c r="AD5290" s="12"/>
      <c r="AK5290" s="12"/>
      <c r="AL5290" s="30"/>
      <c r="AM5290" s="32"/>
      <c r="AQ5290" s="12"/>
      <c r="AR5290" s="12"/>
      <c r="AS5290" s="12"/>
      <c r="AZ5290" s="49"/>
      <c r="BA5290" s="30"/>
      <c r="BB5290" s="12"/>
      <c r="BF5290" s="12"/>
      <c r="BG5290" s="12"/>
      <c r="BH5290" s="12"/>
      <c r="BO5290" s="7"/>
      <c r="BP5290" s="7"/>
      <c r="BQ5290" s="7"/>
      <c r="BU5290" s="7"/>
      <c r="BV5290" s="7"/>
      <c r="BW5290" s="7"/>
      <c r="CD5290" s="7"/>
      <c r="CE5290" s="7"/>
      <c r="CF5290" s="7"/>
      <c r="CJ5290" s="7"/>
      <c r="CK5290" s="7"/>
      <c r="CL5290" s="7"/>
    </row>
    <row r="5291" spans="1:90">
      <c r="A5291" s="11"/>
      <c r="B5291" s="373"/>
      <c r="C5291" s="373"/>
      <c r="D5291" s="373"/>
      <c r="E5291" s="13"/>
      <c r="F5291" s="11"/>
      <c r="G5291" s="25"/>
      <c r="H5291" s="31"/>
      <c r="I5291" s="30"/>
      <c r="M5291" s="25"/>
      <c r="N5291" s="31"/>
      <c r="O5291" s="30"/>
      <c r="V5291" s="12"/>
      <c r="W5291" s="12"/>
      <c r="X5291" s="14"/>
      <c r="AB5291" s="25"/>
      <c r="AC5291" s="12"/>
      <c r="AD5291" s="12"/>
      <c r="AK5291" s="12"/>
      <c r="AL5291" s="30"/>
      <c r="AM5291" s="32"/>
      <c r="AQ5291" s="12"/>
      <c r="AR5291" s="12"/>
      <c r="AS5291" s="12"/>
      <c r="AZ5291" s="49"/>
      <c r="BA5291" s="30"/>
      <c r="BB5291" s="12"/>
      <c r="BF5291" s="12"/>
      <c r="BG5291" s="12"/>
      <c r="BH5291" s="12"/>
      <c r="BO5291" s="7"/>
      <c r="BP5291" s="7"/>
      <c r="BQ5291" s="7"/>
      <c r="BU5291" s="7"/>
      <c r="BV5291" s="7"/>
      <c r="BW5291" s="7"/>
      <c r="CD5291" s="7"/>
      <c r="CE5291" s="7"/>
      <c r="CF5291" s="7"/>
      <c r="CJ5291" s="7"/>
      <c r="CK5291" s="7"/>
      <c r="CL5291" s="7"/>
    </row>
    <row r="5292" spans="1:90">
      <c r="A5292" s="11"/>
      <c r="B5292" s="373"/>
      <c r="C5292" s="373"/>
      <c r="D5292" s="373"/>
      <c r="E5292" s="13"/>
      <c r="F5292" s="11"/>
      <c r="G5292" s="25"/>
      <c r="H5292" s="31"/>
      <c r="I5292" s="30"/>
      <c r="M5292" s="25"/>
      <c r="N5292" s="31"/>
      <c r="O5292" s="30"/>
      <c r="V5292" s="12"/>
      <c r="W5292" s="12"/>
      <c r="X5292" s="14"/>
      <c r="AB5292" s="25"/>
      <c r="AC5292" s="12"/>
      <c r="AD5292" s="12"/>
      <c r="AK5292" s="12"/>
      <c r="AL5292" s="30"/>
      <c r="AM5292" s="32"/>
      <c r="AQ5292" s="12"/>
      <c r="AR5292" s="12"/>
      <c r="AS5292" s="12"/>
      <c r="AZ5292" s="49"/>
      <c r="BA5292" s="30"/>
      <c r="BB5292" s="12"/>
      <c r="BF5292" s="12"/>
      <c r="BG5292" s="12"/>
      <c r="BH5292" s="12"/>
      <c r="BO5292" s="7"/>
      <c r="BP5292" s="7"/>
      <c r="BQ5292" s="7"/>
      <c r="BU5292" s="7"/>
      <c r="BV5292" s="7"/>
      <c r="BW5292" s="7"/>
      <c r="CD5292" s="7"/>
      <c r="CE5292" s="7"/>
      <c r="CF5292" s="7"/>
      <c r="CJ5292" s="7"/>
      <c r="CK5292" s="7"/>
      <c r="CL5292" s="7"/>
    </row>
    <row r="5293" spans="1:90">
      <c r="A5293" s="11"/>
      <c r="B5293" s="373"/>
      <c r="C5293" s="373"/>
      <c r="D5293" s="373"/>
      <c r="E5293" s="13"/>
      <c r="F5293" s="11"/>
      <c r="G5293" s="25"/>
      <c r="H5293" s="31"/>
      <c r="I5293" s="30"/>
      <c r="M5293" s="25"/>
      <c r="N5293" s="31"/>
      <c r="O5293" s="30"/>
      <c r="V5293" s="12"/>
      <c r="W5293" s="12"/>
      <c r="X5293" s="14"/>
      <c r="AB5293" s="25"/>
      <c r="AC5293" s="12"/>
      <c r="AD5293" s="12"/>
      <c r="AK5293" s="12"/>
      <c r="AL5293" s="30"/>
      <c r="AM5293" s="32"/>
      <c r="AQ5293" s="12"/>
      <c r="AR5293" s="12"/>
      <c r="AS5293" s="12"/>
      <c r="AZ5293" s="49"/>
      <c r="BA5293" s="30"/>
      <c r="BB5293" s="12"/>
      <c r="BF5293" s="12"/>
      <c r="BG5293" s="12"/>
      <c r="BH5293" s="12"/>
      <c r="BO5293" s="7"/>
      <c r="BP5293" s="7"/>
      <c r="BQ5293" s="7"/>
      <c r="BU5293" s="7"/>
      <c r="BV5293" s="7"/>
      <c r="BW5293" s="7"/>
      <c r="CD5293" s="7"/>
      <c r="CE5293" s="7"/>
      <c r="CF5293" s="7"/>
      <c r="CJ5293" s="7"/>
      <c r="CK5293" s="7"/>
      <c r="CL5293" s="7"/>
    </row>
    <row r="5294" spans="1:90">
      <c r="A5294" s="11"/>
      <c r="B5294" s="373"/>
      <c r="C5294" s="373"/>
      <c r="D5294" s="373"/>
      <c r="E5294" s="13"/>
      <c r="F5294" s="11"/>
      <c r="G5294" s="25"/>
      <c r="H5294" s="31"/>
      <c r="I5294" s="30"/>
      <c r="M5294" s="25"/>
      <c r="N5294" s="31"/>
      <c r="O5294" s="30"/>
      <c r="V5294" s="12"/>
      <c r="W5294" s="12"/>
      <c r="X5294" s="14"/>
      <c r="AB5294" s="25"/>
      <c r="AC5294" s="12"/>
      <c r="AD5294" s="12"/>
      <c r="AK5294" s="12"/>
      <c r="AL5294" s="30"/>
      <c r="AM5294" s="32"/>
      <c r="AQ5294" s="12"/>
      <c r="AR5294" s="12"/>
      <c r="AS5294" s="12"/>
      <c r="AZ5294" s="49"/>
      <c r="BA5294" s="30"/>
      <c r="BB5294" s="12"/>
      <c r="BF5294" s="12"/>
      <c r="BG5294" s="12"/>
      <c r="BH5294" s="12"/>
      <c r="BO5294" s="7"/>
      <c r="BP5294" s="7"/>
      <c r="BQ5294" s="7"/>
      <c r="BU5294" s="7"/>
      <c r="BV5294" s="7"/>
      <c r="BW5294" s="7"/>
      <c r="CD5294" s="7"/>
      <c r="CE5294" s="7"/>
      <c r="CF5294" s="7"/>
      <c r="CJ5294" s="7"/>
      <c r="CK5294" s="7"/>
      <c r="CL5294" s="7"/>
    </row>
    <row r="5295" spans="1:90">
      <c r="A5295" s="11"/>
      <c r="B5295" s="373"/>
      <c r="C5295" s="373"/>
      <c r="D5295" s="373"/>
      <c r="E5295" s="13"/>
      <c r="F5295" s="11"/>
      <c r="G5295" s="25"/>
      <c r="H5295" s="31"/>
      <c r="I5295" s="30"/>
      <c r="M5295" s="25"/>
      <c r="N5295" s="31"/>
      <c r="O5295" s="30"/>
      <c r="V5295" s="12"/>
      <c r="W5295" s="12"/>
      <c r="X5295" s="14"/>
      <c r="AB5295" s="25"/>
      <c r="AC5295" s="12"/>
      <c r="AD5295" s="12"/>
      <c r="AK5295" s="12"/>
      <c r="AL5295" s="30"/>
      <c r="AM5295" s="32"/>
      <c r="AQ5295" s="12"/>
      <c r="AR5295" s="12"/>
      <c r="AS5295" s="12"/>
      <c r="AZ5295" s="49"/>
      <c r="BA5295" s="30"/>
      <c r="BB5295" s="12"/>
      <c r="BF5295" s="12"/>
      <c r="BG5295" s="12"/>
      <c r="BH5295" s="12"/>
      <c r="BO5295" s="7"/>
      <c r="BP5295" s="7"/>
      <c r="BQ5295" s="7"/>
      <c r="BU5295" s="7"/>
      <c r="BV5295" s="7"/>
      <c r="BW5295" s="7"/>
      <c r="CD5295" s="7"/>
      <c r="CE5295" s="7"/>
      <c r="CF5295" s="7"/>
      <c r="CJ5295" s="7"/>
      <c r="CK5295" s="7"/>
      <c r="CL5295" s="7"/>
    </row>
    <row r="5296" spans="1:90">
      <c r="A5296" s="11"/>
      <c r="B5296" s="373"/>
      <c r="C5296" s="373"/>
      <c r="D5296" s="373"/>
      <c r="E5296" s="13"/>
      <c r="F5296" s="11"/>
      <c r="G5296" s="25"/>
      <c r="H5296" s="31"/>
      <c r="I5296" s="30"/>
      <c r="M5296" s="25"/>
      <c r="N5296" s="31"/>
      <c r="O5296" s="30"/>
      <c r="V5296" s="12"/>
      <c r="W5296" s="12"/>
      <c r="X5296" s="14"/>
      <c r="AB5296" s="25"/>
      <c r="AC5296" s="12"/>
      <c r="AD5296" s="12"/>
      <c r="AK5296" s="12"/>
      <c r="AL5296" s="30"/>
      <c r="AM5296" s="32"/>
      <c r="AQ5296" s="12"/>
      <c r="AR5296" s="12"/>
      <c r="AS5296" s="12"/>
      <c r="AZ5296" s="49"/>
      <c r="BA5296" s="30"/>
      <c r="BB5296" s="12"/>
      <c r="BF5296" s="12"/>
      <c r="BG5296" s="12"/>
      <c r="BH5296" s="12"/>
      <c r="BO5296" s="7"/>
      <c r="BP5296" s="7"/>
      <c r="BQ5296" s="7"/>
      <c r="BU5296" s="7"/>
      <c r="BV5296" s="7"/>
      <c r="BW5296" s="7"/>
      <c r="CD5296" s="7"/>
      <c r="CE5296" s="7"/>
      <c r="CF5296" s="7"/>
      <c r="CJ5296" s="7"/>
      <c r="CK5296" s="7"/>
      <c r="CL5296" s="7"/>
    </row>
    <row r="5297" spans="1:90">
      <c r="A5297" s="11"/>
      <c r="B5297" s="373"/>
      <c r="C5297" s="373"/>
      <c r="D5297" s="373"/>
      <c r="E5297" s="13"/>
      <c r="F5297" s="11"/>
      <c r="G5297" s="25"/>
      <c r="H5297" s="31"/>
      <c r="I5297" s="30"/>
      <c r="M5297" s="25"/>
      <c r="N5297" s="31"/>
      <c r="O5297" s="30"/>
      <c r="V5297" s="12"/>
      <c r="W5297" s="12"/>
      <c r="X5297" s="14"/>
      <c r="AB5297" s="25"/>
      <c r="AC5297" s="12"/>
      <c r="AD5297" s="12"/>
      <c r="AK5297" s="12"/>
      <c r="AL5297" s="30"/>
      <c r="AM5297" s="32"/>
      <c r="AQ5297" s="12"/>
      <c r="AR5297" s="12"/>
      <c r="AS5297" s="12"/>
      <c r="AZ5297" s="49"/>
      <c r="BA5297" s="30"/>
      <c r="BB5297" s="12"/>
      <c r="BF5297" s="12"/>
      <c r="BG5297" s="12"/>
      <c r="BH5297" s="12"/>
      <c r="BO5297" s="7"/>
      <c r="BP5297" s="7"/>
      <c r="BQ5297" s="7"/>
      <c r="BU5297" s="7"/>
      <c r="BV5297" s="7"/>
      <c r="BW5297" s="7"/>
      <c r="CD5297" s="7"/>
      <c r="CE5297" s="7"/>
      <c r="CF5297" s="7"/>
      <c r="CJ5297" s="7"/>
      <c r="CK5297" s="7"/>
      <c r="CL5297" s="7"/>
    </row>
    <row r="5298" spans="1:90">
      <c r="A5298" s="11"/>
      <c r="B5298" s="373"/>
      <c r="C5298" s="373"/>
      <c r="D5298" s="373"/>
      <c r="E5298" s="13"/>
      <c r="F5298" s="11"/>
      <c r="G5298" s="25"/>
      <c r="H5298" s="31"/>
      <c r="I5298" s="30"/>
      <c r="M5298" s="25"/>
      <c r="N5298" s="31"/>
      <c r="O5298" s="30"/>
      <c r="V5298" s="12"/>
      <c r="W5298" s="12"/>
      <c r="X5298" s="14"/>
      <c r="AB5298" s="25"/>
      <c r="AC5298" s="12"/>
      <c r="AD5298" s="12"/>
      <c r="AK5298" s="12"/>
      <c r="AL5298" s="30"/>
      <c r="AM5298" s="32"/>
      <c r="AQ5298" s="12"/>
      <c r="AR5298" s="12"/>
      <c r="AS5298" s="12"/>
      <c r="AZ5298" s="49"/>
      <c r="BA5298" s="30"/>
      <c r="BB5298" s="12"/>
      <c r="BF5298" s="12"/>
      <c r="BG5298" s="12"/>
      <c r="BH5298" s="12"/>
      <c r="BO5298" s="7"/>
      <c r="BP5298" s="7"/>
      <c r="BQ5298" s="7"/>
      <c r="BU5298" s="7"/>
      <c r="BV5298" s="7"/>
      <c r="BW5298" s="7"/>
      <c r="CD5298" s="7"/>
      <c r="CE5298" s="7"/>
      <c r="CF5298" s="7"/>
      <c r="CJ5298" s="7"/>
      <c r="CK5298" s="7"/>
      <c r="CL5298" s="7"/>
    </row>
    <row r="5299" spans="1:90">
      <c r="A5299" s="11"/>
      <c r="B5299" s="373"/>
      <c r="C5299" s="373"/>
      <c r="D5299" s="373"/>
      <c r="E5299" s="13"/>
      <c r="F5299" s="11"/>
      <c r="G5299" s="25"/>
      <c r="H5299" s="31"/>
      <c r="I5299" s="30"/>
      <c r="M5299" s="25"/>
      <c r="N5299" s="31"/>
      <c r="O5299" s="30"/>
      <c r="V5299" s="12"/>
      <c r="W5299" s="12"/>
      <c r="X5299" s="14"/>
      <c r="AB5299" s="25"/>
      <c r="AC5299" s="12"/>
      <c r="AD5299" s="12"/>
      <c r="AK5299" s="12"/>
      <c r="AL5299" s="30"/>
      <c r="AM5299" s="32"/>
      <c r="AQ5299" s="12"/>
      <c r="AR5299" s="12"/>
      <c r="AS5299" s="12"/>
      <c r="AZ5299" s="49"/>
      <c r="BA5299" s="30"/>
      <c r="BB5299" s="12"/>
      <c r="BF5299" s="12"/>
      <c r="BG5299" s="12"/>
      <c r="BH5299" s="12"/>
      <c r="BO5299" s="7"/>
      <c r="BP5299" s="7"/>
      <c r="BQ5299" s="7"/>
      <c r="BU5299" s="7"/>
      <c r="BV5299" s="7"/>
      <c r="BW5299" s="7"/>
      <c r="CD5299" s="7"/>
      <c r="CE5299" s="7"/>
      <c r="CF5299" s="7"/>
      <c r="CJ5299" s="7"/>
      <c r="CK5299" s="7"/>
      <c r="CL5299" s="7"/>
    </row>
    <row r="5300" spans="1:90">
      <c r="A5300" s="11"/>
      <c r="B5300" s="373"/>
      <c r="C5300" s="373"/>
      <c r="D5300" s="373"/>
      <c r="E5300" s="13"/>
      <c r="F5300" s="11"/>
      <c r="G5300" s="25"/>
      <c r="H5300" s="31"/>
      <c r="I5300" s="30"/>
      <c r="M5300" s="25"/>
      <c r="N5300" s="31"/>
      <c r="O5300" s="30"/>
      <c r="V5300" s="12"/>
      <c r="W5300" s="12"/>
      <c r="X5300" s="14"/>
      <c r="AB5300" s="25"/>
      <c r="AC5300" s="12"/>
      <c r="AD5300" s="12"/>
      <c r="AK5300" s="12"/>
      <c r="AL5300" s="30"/>
      <c r="AM5300" s="32"/>
      <c r="AQ5300" s="12"/>
      <c r="AR5300" s="12"/>
      <c r="AS5300" s="12"/>
      <c r="AZ5300" s="49"/>
      <c r="BA5300" s="30"/>
      <c r="BB5300" s="12"/>
      <c r="BF5300" s="12"/>
      <c r="BG5300" s="12"/>
      <c r="BH5300" s="12"/>
      <c r="BO5300" s="7"/>
      <c r="BP5300" s="7"/>
      <c r="BQ5300" s="7"/>
      <c r="BU5300" s="7"/>
      <c r="BV5300" s="7"/>
      <c r="BW5300" s="7"/>
      <c r="CD5300" s="7"/>
      <c r="CE5300" s="7"/>
      <c r="CF5300" s="7"/>
      <c r="CJ5300" s="7"/>
      <c r="CK5300" s="7"/>
      <c r="CL5300" s="7"/>
    </row>
    <row r="5301" spans="1:90">
      <c r="A5301" s="11"/>
      <c r="B5301" s="373"/>
      <c r="C5301" s="373"/>
      <c r="D5301" s="373"/>
      <c r="E5301" s="13"/>
      <c r="F5301" s="11"/>
      <c r="G5301" s="25"/>
      <c r="H5301" s="31"/>
      <c r="I5301" s="30"/>
      <c r="M5301" s="25"/>
      <c r="N5301" s="31"/>
      <c r="O5301" s="30"/>
      <c r="V5301" s="12"/>
      <c r="W5301" s="12"/>
      <c r="X5301" s="14"/>
      <c r="AB5301" s="25"/>
      <c r="AC5301" s="12"/>
      <c r="AD5301" s="12"/>
      <c r="AK5301" s="12"/>
      <c r="AL5301" s="30"/>
      <c r="AM5301" s="32"/>
      <c r="AQ5301" s="12"/>
      <c r="AR5301" s="12"/>
      <c r="AS5301" s="12"/>
      <c r="AZ5301" s="49"/>
      <c r="BA5301" s="30"/>
      <c r="BB5301" s="12"/>
      <c r="BF5301" s="12"/>
      <c r="BG5301" s="12"/>
      <c r="BH5301" s="12"/>
      <c r="BO5301" s="7"/>
      <c r="BP5301" s="7"/>
      <c r="BQ5301" s="7"/>
      <c r="BU5301" s="7"/>
      <c r="BV5301" s="7"/>
      <c r="BW5301" s="7"/>
      <c r="CD5301" s="7"/>
      <c r="CE5301" s="7"/>
      <c r="CF5301" s="7"/>
      <c r="CJ5301" s="7"/>
      <c r="CK5301" s="7"/>
      <c r="CL5301" s="7"/>
    </row>
    <row r="5302" spans="1:90">
      <c r="A5302" s="11"/>
      <c r="B5302" s="373"/>
      <c r="C5302" s="373"/>
      <c r="D5302" s="373"/>
      <c r="E5302" s="13"/>
      <c r="F5302" s="11"/>
      <c r="G5302" s="25"/>
      <c r="H5302" s="31"/>
      <c r="I5302" s="30"/>
      <c r="M5302" s="25"/>
      <c r="N5302" s="31"/>
      <c r="O5302" s="30"/>
      <c r="V5302" s="12"/>
      <c r="W5302" s="12"/>
      <c r="X5302" s="14"/>
      <c r="AB5302" s="25"/>
      <c r="AC5302" s="12"/>
      <c r="AD5302" s="12"/>
      <c r="AK5302" s="12"/>
      <c r="AL5302" s="30"/>
      <c r="AM5302" s="32"/>
      <c r="AQ5302" s="12"/>
      <c r="AR5302" s="12"/>
      <c r="AS5302" s="12"/>
      <c r="AZ5302" s="49"/>
      <c r="BA5302" s="30"/>
      <c r="BB5302" s="12"/>
      <c r="BF5302" s="12"/>
      <c r="BG5302" s="12"/>
      <c r="BH5302" s="12"/>
      <c r="BO5302" s="7"/>
      <c r="BP5302" s="7"/>
      <c r="BQ5302" s="7"/>
      <c r="BU5302" s="7"/>
      <c r="BV5302" s="7"/>
      <c r="BW5302" s="7"/>
      <c r="CD5302" s="7"/>
      <c r="CE5302" s="7"/>
      <c r="CF5302" s="7"/>
      <c r="CJ5302" s="7"/>
      <c r="CK5302" s="7"/>
      <c r="CL5302" s="7"/>
    </row>
    <row r="5303" spans="1:90">
      <c r="A5303" s="11"/>
      <c r="B5303" s="373"/>
      <c r="C5303" s="373"/>
      <c r="D5303" s="373"/>
      <c r="E5303" s="13"/>
      <c r="F5303" s="11"/>
      <c r="G5303" s="25"/>
      <c r="H5303" s="31"/>
      <c r="I5303" s="30"/>
      <c r="M5303" s="25"/>
      <c r="N5303" s="31"/>
      <c r="O5303" s="30"/>
      <c r="V5303" s="12"/>
      <c r="W5303" s="12"/>
      <c r="X5303" s="14"/>
      <c r="AB5303" s="25"/>
      <c r="AC5303" s="12"/>
      <c r="AD5303" s="12"/>
      <c r="AK5303" s="12"/>
      <c r="AL5303" s="30"/>
      <c r="AM5303" s="32"/>
      <c r="AQ5303" s="12"/>
      <c r="AR5303" s="12"/>
      <c r="AS5303" s="12"/>
      <c r="AZ5303" s="49"/>
      <c r="BA5303" s="30"/>
      <c r="BB5303" s="12"/>
      <c r="BF5303" s="12"/>
      <c r="BG5303" s="12"/>
      <c r="BH5303" s="12"/>
      <c r="BO5303" s="7"/>
      <c r="BP5303" s="7"/>
      <c r="BQ5303" s="7"/>
      <c r="BU5303" s="7"/>
      <c r="BV5303" s="7"/>
      <c r="BW5303" s="7"/>
      <c r="CD5303" s="7"/>
      <c r="CE5303" s="7"/>
      <c r="CF5303" s="7"/>
      <c r="CJ5303" s="7"/>
      <c r="CK5303" s="7"/>
      <c r="CL5303" s="7"/>
    </row>
    <row r="5304" spans="1:90">
      <c r="A5304" s="11"/>
      <c r="B5304" s="373"/>
      <c r="C5304" s="373"/>
      <c r="D5304" s="373"/>
      <c r="E5304" s="13"/>
      <c r="F5304" s="11"/>
      <c r="G5304" s="25"/>
      <c r="H5304" s="31"/>
      <c r="I5304" s="30"/>
      <c r="M5304" s="25"/>
      <c r="N5304" s="31"/>
      <c r="O5304" s="30"/>
      <c r="V5304" s="12"/>
      <c r="W5304" s="12"/>
      <c r="X5304" s="14"/>
      <c r="AB5304" s="25"/>
      <c r="AC5304" s="12"/>
      <c r="AD5304" s="12"/>
      <c r="AK5304" s="12"/>
      <c r="AL5304" s="30"/>
      <c r="AM5304" s="32"/>
      <c r="AQ5304" s="12"/>
      <c r="AR5304" s="12"/>
      <c r="AS5304" s="12"/>
      <c r="AZ5304" s="49"/>
      <c r="BA5304" s="30"/>
      <c r="BB5304" s="12"/>
      <c r="BF5304" s="12"/>
      <c r="BG5304" s="12"/>
      <c r="BH5304" s="12"/>
      <c r="BO5304" s="7"/>
      <c r="BP5304" s="7"/>
      <c r="BQ5304" s="7"/>
      <c r="BU5304" s="7"/>
      <c r="BV5304" s="7"/>
      <c r="BW5304" s="7"/>
      <c r="CD5304" s="7"/>
      <c r="CE5304" s="7"/>
      <c r="CF5304" s="7"/>
      <c r="CJ5304" s="7"/>
      <c r="CK5304" s="7"/>
      <c r="CL5304" s="7"/>
    </row>
    <row r="5305" spans="1:90">
      <c r="A5305" s="11"/>
      <c r="B5305" s="373"/>
      <c r="C5305" s="373"/>
      <c r="D5305" s="373"/>
      <c r="E5305" s="13"/>
      <c r="F5305" s="11"/>
      <c r="G5305" s="25"/>
      <c r="H5305" s="31"/>
      <c r="I5305" s="30"/>
      <c r="M5305" s="25"/>
      <c r="N5305" s="31"/>
      <c r="O5305" s="30"/>
      <c r="V5305" s="12"/>
      <c r="W5305" s="12"/>
      <c r="X5305" s="14"/>
      <c r="AB5305" s="25"/>
      <c r="AC5305" s="12"/>
      <c r="AD5305" s="12"/>
      <c r="AK5305" s="12"/>
      <c r="AL5305" s="30"/>
      <c r="AM5305" s="32"/>
      <c r="AQ5305" s="12"/>
      <c r="AR5305" s="12"/>
      <c r="AS5305" s="12"/>
      <c r="AZ5305" s="49"/>
      <c r="BA5305" s="30"/>
      <c r="BB5305" s="12"/>
      <c r="BF5305" s="12"/>
      <c r="BG5305" s="12"/>
      <c r="BH5305" s="12"/>
      <c r="BO5305" s="7"/>
      <c r="BP5305" s="7"/>
      <c r="BQ5305" s="7"/>
      <c r="BU5305" s="7"/>
      <c r="BV5305" s="7"/>
      <c r="BW5305" s="7"/>
      <c r="CD5305" s="7"/>
      <c r="CE5305" s="7"/>
      <c r="CF5305" s="7"/>
      <c r="CJ5305" s="7"/>
      <c r="CK5305" s="7"/>
      <c r="CL5305" s="7"/>
    </row>
    <row r="5306" spans="1:90">
      <c r="A5306" s="11"/>
      <c r="B5306" s="373"/>
      <c r="C5306" s="373"/>
      <c r="D5306" s="373"/>
      <c r="E5306" s="13"/>
      <c r="F5306" s="11"/>
      <c r="G5306" s="25"/>
      <c r="H5306" s="31"/>
      <c r="I5306" s="30"/>
      <c r="M5306" s="25"/>
      <c r="N5306" s="31"/>
      <c r="O5306" s="30"/>
      <c r="V5306" s="12"/>
      <c r="W5306" s="12"/>
      <c r="X5306" s="14"/>
      <c r="AB5306" s="25"/>
      <c r="AC5306" s="12"/>
      <c r="AD5306" s="12"/>
      <c r="AK5306" s="12"/>
      <c r="AL5306" s="30"/>
      <c r="AM5306" s="32"/>
      <c r="AQ5306" s="12"/>
      <c r="AR5306" s="12"/>
      <c r="AS5306" s="12"/>
      <c r="AZ5306" s="49"/>
      <c r="BA5306" s="30"/>
      <c r="BB5306" s="12"/>
      <c r="BF5306" s="12"/>
      <c r="BG5306" s="12"/>
      <c r="BH5306" s="12"/>
      <c r="BO5306" s="7"/>
      <c r="BP5306" s="7"/>
      <c r="BQ5306" s="7"/>
      <c r="BU5306" s="7"/>
      <c r="BV5306" s="7"/>
      <c r="BW5306" s="7"/>
      <c r="CD5306" s="7"/>
      <c r="CE5306" s="7"/>
      <c r="CF5306" s="7"/>
      <c r="CJ5306" s="7"/>
      <c r="CK5306" s="7"/>
      <c r="CL5306" s="7"/>
    </row>
    <row r="5307" spans="1:90">
      <c r="A5307" s="11"/>
      <c r="B5307" s="373"/>
      <c r="C5307" s="373"/>
      <c r="D5307" s="373"/>
      <c r="E5307" s="13"/>
      <c r="F5307" s="11"/>
      <c r="G5307" s="25"/>
      <c r="H5307" s="31"/>
      <c r="I5307" s="30"/>
      <c r="M5307" s="25"/>
      <c r="N5307" s="31"/>
      <c r="O5307" s="30"/>
      <c r="V5307" s="12"/>
      <c r="W5307" s="12"/>
      <c r="X5307" s="14"/>
      <c r="AB5307" s="25"/>
      <c r="AC5307" s="12"/>
      <c r="AD5307" s="12"/>
      <c r="AK5307" s="12"/>
      <c r="AL5307" s="30"/>
      <c r="AM5307" s="32"/>
      <c r="AQ5307" s="12"/>
      <c r="AR5307" s="12"/>
      <c r="AS5307" s="12"/>
      <c r="AZ5307" s="49"/>
      <c r="BA5307" s="30"/>
      <c r="BB5307" s="12"/>
      <c r="BF5307" s="12"/>
      <c r="BG5307" s="12"/>
      <c r="BH5307" s="12"/>
      <c r="BO5307" s="7"/>
      <c r="BP5307" s="7"/>
      <c r="BQ5307" s="7"/>
      <c r="BU5307" s="7"/>
      <c r="BV5307" s="7"/>
      <c r="BW5307" s="7"/>
      <c r="CD5307" s="7"/>
      <c r="CE5307" s="7"/>
      <c r="CF5307" s="7"/>
      <c r="CJ5307" s="7"/>
      <c r="CK5307" s="7"/>
      <c r="CL5307" s="7"/>
    </row>
    <row r="5308" spans="1:90">
      <c r="A5308" s="11"/>
      <c r="B5308" s="373"/>
      <c r="C5308" s="373"/>
      <c r="D5308" s="373"/>
      <c r="E5308" s="13"/>
      <c r="F5308" s="11"/>
      <c r="G5308" s="25"/>
      <c r="H5308" s="31"/>
      <c r="I5308" s="30"/>
      <c r="M5308" s="25"/>
      <c r="N5308" s="31"/>
      <c r="O5308" s="30"/>
      <c r="V5308" s="12"/>
      <c r="W5308" s="12"/>
      <c r="X5308" s="14"/>
      <c r="AB5308" s="25"/>
      <c r="AC5308" s="12"/>
      <c r="AD5308" s="12"/>
      <c r="AK5308" s="12"/>
      <c r="AL5308" s="30"/>
      <c r="AM5308" s="32"/>
      <c r="AQ5308" s="12"/>
      <c r="AR5308" s="12"/>
      <c r="AS5308" s="12"/>
      <c r="AZ5308" s="49"/>
      <c r="BA5308" s="30"/>
      <c r="BB5308" s="12"/>
      <c r="BF5308" s="12"/>
      <c r="BG5308" s="12"/>
      <c r="BH5308" s="12"/>
      <c r="BO5308" s="7"/>
      <c r="BP5308" s="7"/>
      <c r="BQ5308" s="7"/>
      <c r="BU5308" s="7"/>
      <c r="BV5308" s="7"/>
      <c r="BW5308" s="7"/>
      <c r="CD5308" s="7"/>
      <c r="CE5308" s="7"/>
      <c r="CF5308" s="7"/>
      <c r="CJ5308" s="7"/>
      <c r="CK5308" s="7"/>
      <c r="CL5308" s="7"/>
    </row>
    <row r="5309" spans="1:90">
      <c r="A5309" s="11"/>
      <c r="B5309" s="373"/>
      <c r="C5309" s="373"/>
      <c r="D5309" s="373"/>
      <c r="E5309" s="13"/>
      <c r="F5309" s="11"/>
      <c r="G5309" s="25"/>
      <c r="H5309" s="31"/>
      <c r="I5309" s="30"/>
      <c r="M5309" s="25"/>
      <c r="N5309" s="31"/>
      <c r="O5309" s="30"/>
      <c r="V5309" s="12"/>
      <c r="W5309" s="12"/>
      <c r="X5309" s="14"/>
      <c r="AB5309" s="25"/>
      <c r="AC5309" s="12"/>
      <c r="AD5309" s="12"/>
      <c r="AK5309" s="12"/>
      <c r="AL5309" s="30"/>
      <c r="AM5309" s="32"/>
      <c r="AQ5309" s="12"/>
      <c r="AR5309" s="12"/>
      <c r="AS5309" s="12"/>
      <c r="AZ5309" s="49"/>
      <c r="BA5309" s="30"/>
      <c r="BB5309" s="12"/>
      <c r="BF5309" s="12"/>
      <c r="BG5309" s="12"/>
      <c r="BH5309" s="12"/>
      <c r="BO5309" s="7"/>
      <c r="BP5309" s="7"/>
      <c r="BQ5309" s="7"/>
      <c r="BU5309" s="7"/>
      <c r="BV5309" s="7"/>
      <c r="BW5309" s="7"/>
      <c r="CD5309" s="7"/>
      <c r="CE5309" s="7"/>
      <c r="CF5309" s="7"/>
      <c r="CJ5309" s="7"/>
      <c r="CK5309" s="7"/>
      <c r="CL5309" s="7"/>
    </row>
    <row r="5310" spans="1:90">
      <c r="A5310" s="11"/>
      <c r="B5310" s="373"/>
      <c r="C5310" s="373"/>
      <c r="D5310" s="373"/>
      <c r="E5310" s="13"/>
      <c r="F5310" s="11"/>
      <c r="G5310" s="25"/>
      <c r="H5310" s="31"/>
      <c r="I5310" s="30"/>
      <c r="M5310" s="25"/>
      <c r="N5310" s="31"/>
      <c r="O5310" s="30"/>
      <c r="V5310" s="12"/>
      <c r="W5310" s="12"/>
      <c r="X5310" s="14"/>
      <c r="AB5310" s="25"/>
      <c r="AC5310" s="12"/>
      <c r="AD5310" s="12"/>
      <c r="AK5310" s="12"/>
      <c r="AL5310" s="30"/>
      <c r="AM5310" s="32"/>
      <c r="AQ5310" s="12"/>
      <c r="AR5310" s="12"/>
      <c r="AS5310" s="12"/>
      <c r="AZ5310" s="49"/>
      <c r="BA5310" s="30"/>
      <c r="BB5310" s="12"/>
      <c r="BF5310" s="12"/>
      <c r="BG5310" s="12"/>
      <c r="BH5310" s="12"/>
      <c r="BO5310" s="7"/>
      <c r="BP5310" s="7"/>
      <c r="BQ5310" s="7"/>
      <c r="BU5310" s="7"/>
      <c r="BV5310" s="7"/>
      <c r="BW5310" s="7"/>
      <c r="CD5310" s="7"/>
      <c r="CE5310" s="7"/>
      <c r="CF5310" s="7"/>
      <c r="CJ5310" s="7"/>
      <c r="CK5310" s="7"/>
      <c r="CL5310" s="7"/>
    </row>
    <row r="5311" spans="1:90">
      <c r="A5311" s="11"/>
      <c r="B5311" s="373"/>
      <c r="C5311" s="373"/>
      <c r="D5311" s="373"/>
      <c r="E5311" s="13"/>
      <c r="F5311" s="11"/>
      <c r="G5311" s="25"/>
      <c r="H5311" s="31"/>
      <c r="I5311" s="30"/>
      <c r="M5311" s="25"/>
      <c r="N5311" s="31"/>
      <c r="O5311" s="30"/>
      <c r="V5311" s="12"/>
      <c r="W5311" s="12"/>
      <c r="X5311" s="14"/>
      <c r="AB5311" s="25"/>
      <c r="AC5311" s="12"/>
      <c r="AD5311" s="12"/>
      <c r="AK5311" s="12"/>
      <c r="AL5311" s="30"/>
      <c r="AM5311" s="32"/>
      <c r="AQ5311" s="12"/>
      <c r="AR5311" s="12"/>
      <c r="AS5311" s="12"/>
      <c r="AZ5311" s="49"/>
      <c r="BA5311" s="30"/>
      <c r="BB5311" s="12"/>
      <c r="BF5311" s="12"/>
      <c r="BG5311" s="12"/>
      <c r="BH5311" s="12"/>
      <c r="BO5311" s="7"/>
      <c r="BP5311" s="7"/>
      <c r="BQ5311" s="7"/>
      <c r="BU5311" s="7"/>
      <c r="BV5311" s="7"/>
      <c r="BW5311" s="7"/>
      <c r="CD5311" s="7"/>
      <c r="CE5311" s="7"/>
      <c r="CF5311" s="7"/>
      <c r="CJ5311" s="7"/>
      <c r="CK5311" s="7"/>
      <c r="CL5311" s="7"/>
    </row>
    <row r="5312" spans="1:90">
      <c r="A5312" s="11"/>
      <c r="B5312" s="373"/>
      <c r="C5312" s="373"/>
      <c r="D5312" s="373"/>
      <c r="E5312" s="13"/>
      <c r="F5312" s="11"/>
      <c r="G5312" s="25"/>
      <c r="H5312" s="31"/>
      <c r="I5312" s="30"/>
      <c r="M5312" s="25"/>
      <c r="N5312" s="31"/>
      <c r="O5312" s="30"/>
      <c r="V5312" s="12"/>
      <c r="W5312" s="12"/>
      <c r="X5312" s="14"/>
      <c r="AB5312" s="25"/>
      <c r="AC5312" s="12"/>
      <c r="AD5312" s="12"/>
      <c r="AK5312" s="12"/>
      <c r="AL5312" s="30"/>
      <c r="AM5312" s="32"/>
      <c r="AQ5312" s="12"/>
      <c r="AR5312" s="12"/>
      <c r="AS5312" s="12"/>
      <c r="AZ5312" s="49"/>
      <c r="BA5312" s="30"/>
      <c r="BB5312" s="12"/>
      <c r="BF5312" s="12"/>
      <c r="BG5312" s="12"/>
      <c r="BH5312" s="12"/>
      <c r="BO5312" s="7"/>
      <c r="BP5312" s="7"/>
      <c r="BQ5312" s="7"/>
      <c r="BU5312" s="7"/>
      <c r="BV5312" s="7"/>
      <c r="BW5312" s="7"/>
      <c r="CD5312" s="7"/>
      <c r="CE5312" s="7"/>
      <c r="CF5312" s="7"/>
      <c r="CJ5312" s="7"/>
      <c r="CK5312" s="7"/>
      <c r="CL5312" s="7"/>
    </row>
    <row r="5313" spans="1:90">
      <c r="A5313" s="11"/>
      <c r="B5313" s="373"/>
      <c r="C5313" s="373"/>
      <c r="D5313" s="373"/>
      <c r="E5313" s="13"/>
      <c r="F5313" s="11"/>
      <c r="G5313" s="25"/>
      <c r="H5313" s="31"/>
      <c r="I5313" s="30"/>
      <c r="M5313" s="25"/>
      <c r="N5313" s="31"/>
      <c r="O5313" s="30"/>
      <c r="V5313" s="12"/>
      <c r="W5313" s="12"/>
      <c r="X5313" s="14"/>
      <c r="AB5313" s="25"/>
      <c r="AC5313" s="12"/>
      <c r="AD5313" s="12"/>
      <c r="AK5313" s="12"/>
      <c r="AL5313" s="30"/>
      <c r="AM5313" s="32"/>
      <c r="AQ5313" s="12"/>
      <c r="AR5313" s="12"/>
      <c r="AS5313" s="12"/>
      <c r="AZ5313" s="49"/>
      <c r="BA5313" s="30"/>
      <c r="BB5313" s="12"/>
      <c r="BF5313" s="12"/>
      <c r="BG5313" s="12"/>
      <c r="BH5313" s="12"/>
      <c r="BO5313" s="7"/>
      <c r="BP5313" s="7"/>
      <c r="BQ5313" s="7"/>
      <c r="BU5313" s="7"/>
      <c r="BV5313" s="7"/>
      <c r="BW5313" s="7"/>
      <c r="CD5313" s="7"/>
      <c r="CE5313" s="7"/>
      <c r="CF5313" s="7"/>
      <c r="CJ5313" s="7"/>
      <c r="CK5313" s="7"/>
      <c r="CL5313" s="7"/>
    </row>
    <row r="5314" spans="1:90">
      <c r="A5314" s="11"/>
      <c r="B5314" s="373"/>
      <c r="C5314" s="373"/>
      <c r="D5314" s="373"/>
      <c r="E5314" s="13"/>
      <c r="F5314" s="11"/>
      <c r="G5314" s="25"/>
      <c r="H5314" s="31"/>
      <c r="I5314" s="30"/>
      <c r="M5314" s="25"/>
      <c r="N5314" s="31"/>
      <c r="O5314" s="30"/>
      <c r="V5314" s="12"/>
      <c r="W5314" s="12"/>
      <c r="X5314" s="14"/>
      <c r="AB5314" s="25"/>
      <c r="AC5314" s="12"/>
      <c r="AD5314" s="12"/>
      <c r="AK5314" s="12"/>
      <c r="AL5314" s="30"/>
      <c r="AM5314" s="32"/>
      <c r="AQ5314" s="12"/>
      <c r="AR5314" s="12"/>
      <c r="AS5314" s="12"/>
      <c r="AZ5314" s="49"/>
      <c r="BA5314" s="30"/>
      <c r="BB5314" s="12"/>
      <c r="BF5314" s="12"/>
      <c r="BG5314" s="12"/>
      <c r="BH5314" s="12"/>
      <c r="BO5314" s="7"/>
      <c r="BP5314" s="7"/>
      <c r="BQ5314" s="7"/>
      <c r="BU5314" s="7"/>
      <c r="BV5314" s="7"/>
      <c r="BW5314" s="7"/>
      <c r="CD5314" s="7"/>
      <c r="CE5314" s="7"/>
      <c r="CF5314" s="7"/>
      <c r="CJ5314" s="7"/>
      <c r="CK5314" s="7"/>
      <c r="CL5314" s="7"/>
    </row>
    <row r="5315" spans="1:90">
      <c r="A5315" s="11"/>
      <c r="B5315" s="373"/>
      <c r="C5315" s="373"/>
      <c r="D5315" s="373"/>
      <c r="E5315" s="13"/>
      <c r="F5315" s="11"/>
      <c r="G5315" s="25"/>
      <c r="H5315" s="31"/>
      <c r="I5315" s="30"/>
      <c r="M5315" s="25"/>
      <c r="N5315" s="31"/>
      <c r="O5315" s="30"/>
      <c r="V5315" s="12"/>
      <c r="W5315" s="12"/>
      <c r="X5315" s="14"/>
      <c r="AB5315" s="25"/>
      <c r="AC5315" s="12"/>
      <c r="AD5315" s="12"/>
      <c r="AK5315" s="12"/>
      <c r="AL5315" s="30"/>
      <c r="AM5315" s="32"/>
      <c r="AQ5315" s="12"/>
      <c r="AR5315" s="12"/>
      <c r="AS5315" s="12"/>
      <c r="AZ5315" s="49"/>
      <c r="BA5315" s="30"/>
      <c r="BB5315" s="12"/>
      <c r="BF5315" s="12"/>
      <c r="BG5315" s="12"/>
      <c r="BH5315" s="12"/>
      <c r="BO5315" s="7"/>
      <c r="BP5315" s="7"/>
      <c r="BQ5315" s="7"/>
      <c r="BU5315" s="7"/>
      <c r="BV5315" s="7"/>
      <c r="BW5315" s="7"/>
      <c r="CD5315" s="7"/>
      <c r="CE5315" s="7"/>
      <c r="CF5315" s="7"/>
      <c r="CJ5315" s="7"/>
      <c r="CK5315" s="7"/>
      <c r="CL5315" s="7"/>
    </row>
    <row r="5316" spans="1:90">
      <c r="A5316" s="11"/>
      <c r="B5316" s="373"/>
      <c r="C5316" s="373"/>
      <c r="D5316" s="373"/>
      <c r="E5316" s="13"/>
      <c r="F5316" s="11"/>
      <c r="G5316" s="25"/>
      <c r="H5316" s="31"/>
      <c r="I5316" s="30"/>
      <c r="M5316" s="25"/>
      <c r="N5316" s="31"/>
      <c r="O5316" s="30"/>
      <c r="V5316" s="12"/>
      <c r="W5316" s="12"/>
      <c r="X5316" s="14"/>
      <c r="AB5316" s="25"/>
      <c r="AC5316" s="12"/>
      <c r="AD5316" s="12"/>
      <c r="AK5316" s="12"/>
      <c r="AL5316" s="30"/>
      <c r="AM5316" s="32"/>
      <c r="AQ5316" s="12"/>
      <c r="AR5316" s="12"/>
      <c r="AS5316" s="12"/>
      <c r="AZ5316" s="49"/>
      <c r="BA5316" s="30"/>
      <c r="BB5316" s="12"/>
      <c r="BF5316" s="12"/>
      <c r="BG5316" s="12"/>
      <c r="BH5316" s="12"/>
      <c r="BO5316" s="7"/>
      <c r="BP5316" s="7"/>
      <c r="BQ5316" s="7"/>
      <c r="BU5316" s="7"/>
      <c r="BV5316" s="7"/>
      <c r="BW5316" s="7"/>
      <c r="CD5316" s="7"/>
      <c r="CE5316" s="7"/>
      <c r="CF5316" s="7"/>
      <c r="CJ5316" s="7"/>
      <c r="CK5316" s="7"/>
      <c r="CL5316" s="7"/>
    </row>
    <row r="5317" spans="1:90">
      <c r="A5317" s="11"/>
      <c r="B5317" s="373"/>
      <c r="C5317" s="373"/>
      <c r="D5317" s="373"/>
      <c r="E5317" s="13"/>
      <c r="F5317" s="11"/>
      <c r="G5317" s="25"/>
      <c r="H5317" s="31"/>
      <c r="I5317" s="30"/>
      <c r="M5317" s="25"/>
      <c r="N5317" s="31"/>
      <c r="O5317" s="30"/>
      <c r="V5317" s="12"/>
      <c r="W5317" s="12"/>
      <c r="X5317" s="14"/>
      <c r="AB5317" s="25"/>
      <c r="AC5317" s="12"/>
      <c r="AD5317" s="12"/>
      <c r="AK5317" s="12"/>
      <c r="AL5317" s="30"/>
      <c r="AM5317" s="32"/>
      <c r="AQ5317" s="12"/>
      <c r="AR5317" s="12"/>
      <c r="AS5317" s="12"/>
      <c r="AZ5317" s="49"/>
      <c r="BA5317" s="30"/>
      <c r="BB5317" s="12"/>
      <c r="BF5317" s="12"/>
      <c r="BG5317" s="12"/>
      <c r="BH5317" s="12"/>
      <c r="BO5317" s="7"/>
      <c r="BP5317" s="7"/>
      <c r="BQ5317" s="7"/>
      <c r="BU5317" s="7"/>
      <c r="BV5317" s="7"/>
      <c r="BW5317" s="7"/>
      <c r="CD5317" s="7"/>
      <c r="CE5317" s="7"/>
      <c r="CF5317" s="7"/>
      <c r="CJ5317" s="7"/>
      <c r="CK5317" s="7"/>
      <c r="CL5317" s="7"/>
    </row>
    <row r="5318" spans="1:90">
      <c r="A5318" s="11"/>
      <c r="B5318" s="373"/>
      <c r="C5318" s="373"/>
      <c r="D5318" s="373"/>
      <c r="E5318" s="13"/>
      <c r="F5318" s="11"/>
      <c r="G5318" s="25"/>
      <c r="H5318" s="31"/>
      <c r="I5318" s="30"/>
      <c r="M5318" s="25"/>
      <c r="N5318" s="31"/>
      <c r="O5318" s="30"/>
      <c r="V5318" s="12"/>
      <c r="W5318" s="12"/>
      <c r="X5318" s="14"/>
      <c r="AB5318" s="25"/>
      <c r="AC5318" s="12"/>
      <c r="AD5318" s="12"/>
      <c r="AK5318" s="12"/>
      <c r="AL5318" s="30"/>
      <c r="AM5318" s="32"/>
      <c r="AQ5318" s="12"/>
      <c r="AR5318" s="12"/>
      <c r="AS5318" s="12"/>
      <c r="AZ5318" s="49"/>
      <c r="BA5318" s="30"/>
      <c r="BB5318" s="12"/>
      <c r="BF5318" s="12"/>
      <c r="BG5318" s="12"/>
      <c r="BH5318" s="12"/>
      <c r="BO5318" s="7"/>
      <c r="BP5318" s="7"/>
      <c r="BQ5318" s="7"/>
      <c r="BU5318" s="7"/>
      <c r="BV5318" s="7"/>
      <c r="BW5318" s="7"/>
      <c r="CD5318" s="7"/>
      <c r="CE5318" s="7"/>
      <c r="CF5318" s="7"/>
      <c r="CJ5318" s="7"/>
      <c r="CK5318" s="7"/>
      <c r="CL5318" s="7"/>
    </row>
    <row r="5319" spans="1:90">
      <c r="A5319" s="11"/>
      <c r="B5319" s="373"/>
      <c r="C5319" s="373"/>
      <c r="D5319" s="373"/>
      <c r="E5319" s="13"/>
      <c r="F5319" s="11"/>
      <c r="G5319" s="25"/>
      <c r="H5319" s="31"/>
      <c r="I5319" s="30"/>
      <c r="M5319" s="25"/>
      <c r="N5319" s="31"/>
      <c r="O5319" s="30"/>
      <c r="V5319" s="12"/>
      <c r="W5319" s="12"/>
      <c r="X5319" s="14"/>
      <c r="AB5319" s="25"/>
      <c r="AC5319" s="12"/>
      <c r="AD5319" s="12"/>
      <c r="AK5319" s="12"/>
      <c r="AL5319" s="30"/>
      <c r="AM5319" s="32"/>
      <c r="AQ5319" s="12"/>
      <c r="AR5319" s="12"/>
      <c r="AS5319" s="12"/>
      <c r="AZ5319" s="49"/>
      <c r="BA5319" s="30"/>
      <c r="BB5319" s="12"/>
      <c r="BF5319" s="12"/>
      <c r="BG5319" s="12"/>
      <c r="BH5319" s="12"/>
      <c r="BO5319" s="7"/>
      <c r="BP5319" s="7"/>
      <c r="BQ5319" s="7"/>
      <c r="BU5319" s="7"/>
      <c r="BV5319" s="7"/>
      <c r="BW5319" s="7"/>
      <c r="CD5319" s="7"/>
      <c r="CE5319" s="7"/>
      <c r="CF5319" s="7"/>
      <c r="CJ5319" s="7"/>
      <c r="CK5319" s="7"/>
      <c r="CL5319" s="7"/>
    </row>
    <row r="5320" spans="1:90">
      <c r="A5320" s="11"/>
      <c r="B5320" s="373"/>
      <c r="C5320" s="373"/>
      <c r="D5320" s="373"/>
      <c r="E5320" s="13"/>
      <c r="F5320" s="11"/>
      <c r="G5320" s="25"/>
      <c r="H5320" s="31"/>
      <c r="I5320" s="30"/>
      <c r="M5320" s="25"/>
      <c r="N5320" s="31"/>
      <c r="O5320" s="30"/>
      <c r="V5320" s="12"/>
      <c r="W5320" s="12"/>
      <c r="X5320" s="14"/>
      <c r="AB5320" s="25"/>
      <c r="AC5320" s="12"/>
      <c r="AD5320" s="12"/>
      <c r="AK5320" s="12"/>
      <c r="AL5320" s="30"/>
      <c r="AM5320" s="32"/>
      <c r="AQ5320" s="12"/>
      <c r="AR5320" s="12"/>
      <c r="AS5320" s="12"/>
      <c r="AZ5320" s="49"/>
      <c r="BA5320" s="30"/>
      <c r="BB5320" s="12"/>
      <c r="BF5320" s="12"/>
      <c r="BG5320" s="12"/>
      <c r="BH5320" s="12"/>
      <c r="BO5320" s="7"/>
      <c r="BP5320" s="7"/>
      <c r="BQ5320" s="7"/>
      <c r="BU5320" s="7"/>
      <c r="BV5320" s="7"/>
      <c r="BW5320" s="7"/>
      <c r="CD5320" s="7"/>
      <c r="CE5320" s="7"/>
      <c r="CF5320" s="7"/>
      <c r="CJ5320" s="7"/>
      <c r="CK5320" s="7"/>
      <c r="CL5320" s="7"/>
    </row>
    <row r="5321" spans="1:90">
      <c r="A5321" s="11"/>
      <c r="B5321" s="373"/>
      <c r="C5321" s="373"/>
      <c r="D5321" s="373"/>
      <c r="E5321" s="13"/>
      <c r="F5321" s="11"/>
      <c r="G5321" s="25"/>
      <c r="H5321" s="31"/>
      <c r="I5321" s="30"/>
      <c r="M5321" s="25"/>
      <c r="N5321" s="31"/>
      <c r="O5321" s="30"/>
      <c r="V5321" s="12"/>
      <c r="W5321" s="12"/>
      <c r="X5321" s="14"/>
      <c r="AB5321" s="25"/>
      <c r="AC5321" s="12"/>
      <c r="AD5321" s="12"/>
      <c r="AK5321" s="12"/>
      <c r="AL5321" s="30"/>
      <c r="AM5321" s="32"/>
      <c r="AQ5321" s="12"/>
      <c r="AR5321" s="12"/>
      <c r="AS5321" s="12"/>
      <c r="AZ5321" s="49"/>
      <c r="BA5321" s="30"/>
      <c r="BB5321" s="12"/>
      <c r="BF5321" s="12"/>
      <c r="BG5321" s="12"/>
      <c r="BH5321" s="12"/>
      <c r="BO5321" s="7"/>
      <c r="BP5321" s="7"/>
      <c r="BQ5321" s="7"/>
      <c r="BU5321" s="7"/>
      <c r="BV5321" s="7"/>
      <c r="BW5321" s="7"/>
      <c r="CD5321" s="7"/>
      <c r="CE5321" s="7"/>
      <c r="CF5321" s="7"/>
      <c r="CJ5321" s="7"/>
      <c r="CK5321" s="7"/>
      <c r="CL5321" s="7"/>
    </row>
    <row r="5322" spans="1:90">
      <c r="A5322" s="11"/>
      <c r="B5322" s="373"/>
      <c r="C5322" s="373"/>
      <c r="D5322" s="373"/>
      <c r="E5322" s="13"/>
      <c r="F5322" s="11"/>
      <c r="G5322" s="25"/>
      <c r="H5322" s="31"/>
      <c r="I5322" s="30"/>
      <c r="M5322" s="25"/>
      <c r="N5322" s="31"/>
      <c r="O5322" s="30"/>
      <c r="V5322" s="12"/>
      <c r="W5322" s="12"/>
      <c r="X5322" s="14"/>
      <c r="AB5322" s="25"/>
      <c r="AC5322" s="12"/>
      <c r="AD5322" s="12"/>
      <c r="AK5322" s="12"/>
      <c r="AL5322" s="30"/>
      <c r="AM5322" s="32"/>
      <c r="AQ5322" s="12"/>
      <c r="AR5322" s="12"/>
      <c r="AS5322" s="12"/>
      <c r="AZ5322" s="49"/>
      <c r="BA5322" s="30"/>
      <c r="BB5322" s="12"/>
      <c r="BF5322" s="12"/>
      <c r="BG5322" s="12"/>
      <c r="BH5322" s="12"/>
      <c r="BO5322" s="7"/>
      <c r="BP5322" s="7"/>
      <c r="BQ5322" s="7"/>
      <c r="BU5322" s="7"/>
      <c r="BV5322" s="7"/>
      <c r="BW5322" s="7"/>
      <c r="CD5322" s="7"/>
      <c r="CE5322" s="7"/>
      <c r="CF5322" s="7"/>
      <c r="CJ5322" s="7"/>
      <c r="CK5322" s="7"/>
      <c r="CL5322" s="7"/>
    </row>
    <row r="5323" spans="1:90">
      <c r="A5323" s="11"/>
      <c r="B5323" s="373"/>
      <c r="C5323" s="373"/>
      <c r="D5323" s="373"/>
      <c r="E5323" s="13"/>
      <c r="F5323" s="11"/>
      <c r="G5323" s="25"/>
      <c r="H5323" s="31"/>
      <c r="I5323" s="30"/>
      <c r="M5323" s="25"/>
      <c r="N5323" s="31"/>
      <c r="O5323" s="30"/>
      <c r="V5323" s="12"/>
      <c r="W5323" s="12"/>
      <c r="X5323" s="14"/>
      <c r="AB5323" s="25"/>
      <c r="AC5323" s="12"/>
      <c r="AD5323" s="12"/>
      <c r="AK5323" s="12"/>
      <c r="AL5323" s="30"/>
      <c r="AM5323" s="32"/>
      <c r="AQ5323" s="12"/>
      <c r="AR5323" s="12"/>
      <c r="AS5323" s="12"/>
      <c r="AZ5323" s="49"/>
      <c r="BA5323" s="30"/>
      <c r="BB5323" s="12"/>
      <c r="BF5323" s="12"/>
      <c r="BG5323" s="12"/>
      <c r="BH5323" s="12"/>
      <c r="BO5323" s="7"/>
      <c r="BP5323" s="7"/>
      <c r="BQ5323" s="7"/>
      <c r="BU5323" s="7"/>
      <c r="BV5323" s="7"/>
      <c r="BW5323" s="7"/>
      <c r="CD5323" s="7"/>
      <c r="CE5323" s="7"/>
      <c r="CF5323" s="7"/>
      <c r="CJ5323" s="7"/>
      <c r="CK5323" s="7"/>
      <c r="CL5323" s="7"/>
    </row>
    <row r="5324" spans="1:90">
      <c r="A5324" s="11"/>
      <c r="B5324" s="373"/>
      <c r="C5324" s="373"/>
      <c r="D5324" s="373"/>
      <c r="E5324" s="13"/>
      <c r="F5324" s="11"/>
      <c r="G5324" s="25"/>
      <c r="H5324" s="31"/>
      <c r="I5324" s="30"/>
      <c r="M5324" s="25"/>
      <c r="N5324" s="31"/>
      <c r="O5324" s="30"/>
      <c r="V5324" s="12"/>
      <c r="W5324" s="12"/>
      <c r="X5324" s="14"/>
      <c r="AB5324" s="25"/>
      <c r="AC5324" s="12"/>
      <c r="AD5324" s="12"/>
      <c r="AK5324" s="12"/>
      <c r="AL5324" s="30"/>
      <c r="AM5324" s="32"/>
      <c r="AQ5324" s="12"/>
      <c r="AR5324" s="12"/>
      <c r="AS5324" s="12"/>
      <c r="AZ5324" s="49"/>
      <c r="BA5324" s="30"/>
      <c r="BB5324" s="12"/>
      <c r="BF5324" s="12"/>
      <c r="BG5324" s="12"/>
      <c r="BH5324" s="12"/>
      <c r="BO5324" s="7"/>
      <c r="BP5324" s="7"/>
      <c r="BQ5324" s="7"/>
      <c r="BU5324" s="7"/>
      <c r="BV5324" s="7"/>
      <c r="BW5324" s="7"/>
      <c r="CD5324" s="7"/>
      <c r="CE5324" s="7"/>
      <c r="CF5324" s="7"/>
      <c r="CJ5324" s="7"/>
      <c r="CK5324" s="7"/>
      <c r="CL5324" s="7"/>
    </row>
    <row r="5325" spans="1:90">
      <c r="A5325" s="11"/>
      <c r="B5325" s="373"/>
      <c r="C5325" s="373"/>
      <c r="D5325" s="373"/>
      <c r="E5325" s="13"/>
      <c r="F5325" s="11"/>
      <c r="G5325" s="25"/>
      <c r="H5325" s="31"/>
      <c r="I5325" s="30"/>
      <c r="M5325" s="25"/>
      <c r="N5325" s="31"/>
      <c r="O5325" s="30"/>
      <c r="V5325" s="12"/>
      <c r="W5325" s="12"/>
      <c r="X5325" s="14"/>
      <c r="AB5325" s="25"/>
      <c r="AC5325" s="12"/>
      <c r="AD5325" s="12"/>
      <c r="AK5325" s="12"/>
      <c r="AL5325" s="30"/>
      <c r="AM5325" s="32"/>
      <c r="AQ5325" s="12"/>
      <c r="AR5325" s="12"/>
      <c r="AS5325" s="12"/>
      <c r="AZ5325" s="49"/>
      <c r="BA5325" s="30"/>
      <c r="BB5325" s="12"/>
      <c r="BF5325" s="12"/>
      <c r="BG5325" s="12"/>
      <c r="BH5325" s="12"/>
      <c r="BO5325" s="7"/>
      <c r="BP5325" s="7"/>
      <c r="BQ5325" s="7"/>
      <c r="BU5325" s="7"/>
      <c r="BV5325" s="7"/>
      <c r="BW5325" s="7"/>
      <c r="CD5325" s="7"/>
      <c r="CE5325" s="7"/>
      <c r="CF5325" s="7"/>
      <c r="CJ5325" s="7"/>
      <c r="CK5325" s="7"/>
      <c r="CL5325" s="7"/>
    </row>
    <row r="5326" spans="1:90">
      <c r="A5326" s="11"/>
      <c r="B5326" s="373"/>
      <c r="C5326" s="373"/>
      <c r="D5326" s="373"/>
      <c r="E5326" s="13"/>
      <c r="F5326" s="11"/>
      <c r="G5326" s="25"/>
      <c r="H5326" s="31"/>
      <c r="I5326" s="30"/>
      <c r="M5326" s="25"/>
      <c r="N5326" s="31"/>
      <c r="O5326" s="30"/>
      <c r="V5326" s="12"/>
      <c r="W5326" s="12"/>
      <c r="X5326" s="14"/>
      <c r="AB5326" s="25"/>
      <c r="AC5326" s="12"/>
      <c r="AD5326" s="12"/>
      <c r="AK5326" s="12"/>
      <c r="AL5326" s="30"/>
      <c r="AM5326" s="32"/>
      <c r="AQ5326" s="12"/>
      <c r="AR5326" s="12"/>
      <c r="AS5326" s="12"/>
      <c r="AZ5326" s="49"/>
      <c r="BA5326" s="30"/>
      <c r="BB5326" s="12"/>
      <c r="BF5326" s="12"/>
      <c r="BG5326" s="12"/>
      <c r="BH5326" s="12"/>
      <c r="BO5326" s="7"/>
      <c r="BP5326" s="7"/>
      <c r="BQ5326" s="7"/>
      <c r="BU5326" s="7"/>
      <c r="BV5326" s="7"/>
      <c r="BW5326" s="7"/>
      <c r="CD5326" s="7"/>
      <c r="CE5326" s="7"/>
      <c r="CF5326" s="7"/>
      <c r="CJ5326" s="7"/>
      <c r="CK5326" s="7"/>
      <c r="CL5326" s="7"/>
    </row>
    <row r="5327" spans="1:90">
      <c r="A5327" s="11"/>
      <c r="B5327" s="373"/>
      <c r="C5327" s="373"/>
      <c r="D5327" s="373"/>
      <c r="E5327" s="13"/>
      <c r="F5327" s="11"/>
      <c r="G5327" s="25"/>
      <c r="H5327" s="31"/>
      <c r="I5327" s="30"/>
      <c r="M5327" s="25"/>
      <c r="N5327" s="31"/>
      <c r="O5327" s="30"/>
      <c r="V5327" s="12"/>
      <c r="W5327" s="12"/>
      <c r="X5327" s="14"/>
      <c r="AB5327" s="25"/>
      <c r="AC5327" s="12"/>
      <c r="AD5327" s="12"/>
      <c r="AK5327" s="12"/>
      <c r="AL5327" s="30"/>
      <c r="AM5327" s="32"/>
      <c r="AQ5327" s="12"/>
      <c r="AR5327" s="12"/>
      <c r="AS5327" s="12"/>
      <c r="AZ5327" s="49"/>
      <c r="BA5327" s="30"/>
      <c r="BB5327" s="12"/>
      <c r="BF5327" s="12"/>
      <c r="BG5327" s="12"/>
      <c r="BH5327" s="12"/>
      <c r="BO5327" s="7"/>
      <c r="BP5327" s="7"/>
      <c r="BQ5327" s="7"/>
      <c r="BU5327" s="7"/>
      <c r="BV5327" s="7"/>
      <c r="BW5327" s="7"/>
      <c r="CD5327" s="7"/>
      <c r="CE5327" s="7"/>
      <c r="CF5327" s="7"/>
      <c r="CJ5327" s="7"/>
      <c r="CK5327" s="7"/>
      <c r="CL5327" s="7"/>
    </row>
    <row r="5328" spans="1:90">
      <c r="A5328" s="11"/>
      <c r="B5328" s="373"/>
      <c r="C5328" s="373"/>
      <c r="D5328" s="373"/>
      <c r="E5328" s="13"/>
      <c r="F5328" s="11"/>
      <c r="G5328" s="25"/>
      <c r="H5328" s="31"/>
      <c r="I5328" s="30"/>
      <c r="M5328" s="25"/>
      <c r="N5328" s="31"/>
      <c r="O5328" s="30"/>
      <c r="V5328" s="12"/>
      <c r="W5328" s="12"/>
      <c r="X5328" s="14"/>
      <c r="AB5328" s="25"/>
      <c r="AC5328" s="12"/>
      <c r="AD5328" s="12"/>
      <c r="AK5328" s="12"/>
      <c r="AL5328" s="30"/>
      <c r="AM5328" s="32"/>
      <c r="AQ5328" s="12"/>
      <c r="AR5328" s="12"/>
      <c r="AS5328" s="12"/>
      <c r="AZ5328" s="49"/>
      <c r="BA5328" s="30"/>
      <c r="BB5328" s="12"/>
      <c r="BF5328" s="12"/>
      <c r="BG5328" s="12"/>
      <c r="BH5328" s="12"/>
      <c r="BO5328" s="7"/>
      <c r="BP5328" s="7"/>
      <c r="BQ5328" s="7"/>
      <c r="BU5328" s="7"/>
      <c r="BV5328" s="7"/>
      <c r="BW5328" s="7"/>
      <c r="CD5328" s="7"/>
      <c r="CE5328" s="7"/>
      <c r="CF5328" s="7"/>
      <c r="CJ5328" s="7"/>
      <c r="CK5328" s="7"/>
      <c r="CL5328" s="7"/>
    </row>
    <row r="5329" spans="1:90">
      <c r="A5329" s="11"/>
      <c r="B5329" s="373"/>
      <c r="C5329" s="373"/>
      <c r="D5329" s="373"/>
      <c r="E5329" s="13"/>
      <c r="F5329" s="11"/>
      <c r="G5329" s="25"/>
      <c r="H5329" s="31"/>
      <c r="I5329" s="30"/>
      <c r="M5329" s="25"/>
      <c r="N5329" s="31"/>
      <c r="O5329" s="30"/>
      <c r="V5329" s="12"/>
      <c r="W5329" s="12"/>
      <c r="X5329" s="14"/>
      <c r="AB5329" s="25"/>
      <c r="AC5329" s="12"/>
      <c r="AD5329" s="12"/>
      <c r="AK5329" s="12"/>
      <c r="AL5329" s="30"/>
      <c r="AM5329" s="32"/>
      <c r="AQ5329" s="12"/>
      <c r="AR5329" s="12"/>
      <c r="AS5329" s="12"/>
      <c r="AZ5329" s="49"/>
      <c r="BA5329" s="30"/>
      <c r="BB5329" s="12"/>
      <c r="BF5329" s="12"/>
      <c r="BG5329" s="12"/>
      <c r="BH5329" s="12"/>
      <c r="BO5329" s="7"/>
      <c r="BP5329" s="7"/>
      <c r="BQ5329" s="7"/>
      <c r="BU5329" s="7"/>
      <c r="BV5329" s="7"/>
      <c r="BW5329" s="7"/>
      <c r="CD5329" s="7"/>
      <c r="CE5329" s="7"/>
      <c r="CF5329" s="7"/>
      <c r="CJ5329" s="7"/>
      <c r="CK5329" s="7"/>
      <c r="CL5329" s="7"/>
    </row>
    <row r="5330" spans="1:90">
      <c r="A5330" s="11"/>
      <c r="B5330" s="373"/>
      <c r="C5330" s="373"/>
      <c r="D5330" s="373"/>
      <c r="E5330" s="13"/>
      <c r="F5330" s="11"/>
      <c r="G5330" s="25"/>
      <c r="H5330" s="31"/>
      <c r="I5330" s="30"/>
      <c r="M5330" s="25"/>
      <c r="N5330" s="31"/>
      <c r="O5330" s="30"/>
      <c r="V5330" s="12"/>
      <c r="W5330" s="12"/>
      <c r="X5330" s="14"/>
      <c r="AB5330" s="25"/>
      <c r="AC5330" s="12"/>
      <c r="AD5330" s="12"/>
      <c r="AK5330" s="12"/>
      <c r="AL5330" s="30"/>
      <c r="AM5330" s="32"/>
      <c r="AQ5330" s="12"/>
      <c r="AR5330" s="12"/>
      <c r="AS5330" s="12"/>
      <c r="AZ5330" s="49"/>
      <c r="BA5330" s="30"/>
      <c r="BB5330" s="12"/>
      <c r="BF5330" s="12"/>
      <c r="BG5330" s="12"/>
      <c r="BH5330" s="12"/>
      <c r="BO5330" s="7"/>
      <c r="BP5330" s="7"/>
      <c r="BQ5330" s="7"/>
      <c r="BU5330" s="7"/>
      <c r="BV5330" s="7"/>
      <c r="BW5330" s="7"/>
      <c r="CD5330" s="7"/>
      <c r="CE5330" s="7"/>
      <c r="CF5330" s="7"/>
      <c r="CJ5330" s="7"/>
      <c r="CK5330" s="7"/>
      <c r="CL5330" s="7"/>
    </row>
    <row r="5331" spans="1:90">
      <c r="A5331" s="11"/>
      <c r="B5331" s="373"/>
      <c r="C5331" s="373"/>
      <c r="D5331" s="373"/>
      <c r="E5331" s="13"/>
      <c r="F5331" s="11"/>
      <c r="G5331" s="25"/>
      <c r="H5331" s="31"/>
      <c r="I5331" s="30"/>
      <c r="M5331" s="25"/>
      <c r="N5331" s="31"/>
      <c r="O5331" s="30"/>
      <c r="V5331" s="12"/>
      <c r="W5331" s="12"/>
      <c r="X5331" s="14"/>
      <c r="AB5331" s="25"/>
      <c r="AC5331" s="12"/>
      <c r="AD5331" s="12"/>
      <c r="AK5331" s="12"/>
      <c r="AL5331" s="30"/>
      <c r="AM5331" s="32"/>
      <c r="AQ5331" s="12"/>
      <c r="AR5331" s="12"/>
      <c r="AS5331" s="12"/>
      <c r="AZ5331" s="49"/>
      <c r="BA5331" s="30"/>
      <c r="BB5331" s="12"/>
      <c r="BF5331" s="12"/>
      <c r="BG5331" s="12"/>
      <c r="BH5331" s="12"/>
      <c r="BO5331" s="7"/>
      <c r="BP5331" s="7"/>
      <c r="BQ5331" s="7"/>
      <c r="BU5331" s="7"/>
      <c r="BV5331" s="7"/>
      <c r="BW5331" s="7"/>
      <c r="CD5331" s="7"/>
      <c r="CE5331" s="7"/>
      <c r="CF5331" s="7"/>
      <c r="CJ5331" s="7"/>
      <c r="CK5331" s="7"/>
      <c r="CL5331" s="7"/>
    </row>
    <row r="5332" spans="1:90">
      <c r="A5332" s="11"/>
      <c r="B5332" s="373"/>
      <c r="C5332" s="373"/>
      <c r="D5332" s="373"/>
      <c r="E5332" s="13"/>
      <c r="F5332" s="11"/>
      <c r="G5332" s="25"/>
      <c r="H5332" s="31"/>
      <c r="I5332" s="30"/>
      <c r="M5332" s="25"/>
      <c r="N5332" s="31"/>
      <c r="O5332" s="30"/>
      <c r="V5332" s="12"/>
      <c r="W5332" s="12"/>
      <c r="X5332" s="14"/>
      <c r="AB5332" s="25"/>
      <c r="AC5332" s="12"/>
      <c r="AD5332" s="12"/>
      <c r="AK5332" s="12"/>
      <c r="AL5332" s="30"/>
      <c r="AM5332" s="32"/>
      <c r="AQ5332" s="12"/>
      <c r="AR5332" s="12"/>
      <c r="AS5332" s="12"/>
      <c r="AZ5332" s="49"/>
      <c r="BA5332" s="30"/>
      <c r="BB5332" s="12"/>
      <c r="BF5332" s="12"/>
      <c r="BG5332" s="12"/>
      <c r="BH5332" s="12"/>
      <c r="BO5332" s="7"/>
      <c r="BP5332" s="7"/>
      <c r="BQ5332" s="7"/>
      <c r="BU5332" s="7"/>
      <c r="BV5332" s="7"/>
      <c r="BW5332" s="7"/>
      <c r="CD5332" s="7"/>
      <c r="CE5332" s="7"/>
      <c r="CF5332" s="7"/>
      <c r="CJ5332" s="7"/>
      <c r="CK5332" s="7"/>
      <c r="CL5332" s="7"/>
    </row>
    <row r="5333" spans="1:90">
      <c r="A5333" s="11"/>
      <c r="B5333" s="373"/>
      <c r="C5333" s="373"/>
      <c r="D5333" s="373"/>
      <c r="E5333" s="13"/>
      <c r="F5333" s="11"/>
      <c r="G5333" s="25"/>
      <c r="H5333" s="31"/>
      <c r="I5333" s="30"/>
      <c r="M5333" s="25"/>
      <c r="N5333" s="31"/>
      <c r="O5333" s="30"/>
      <c r="V5333" s="12"/>
      <c r="W5333" s="12"/>
      <c r="X5333" s="14"/>
      <c r="AB5333" s="25"/>
      <c r="AC5333" s="12"/>
      <c r="AD5333" s="12"/>
      <c r="AK5333" s="12"/>
      <c r="AL5333" s="30"/>
      <c r="AM5333" s="32"/>
      <c r="AQ5333" s="12"/>
      <c r="AR5333" s="12"/>
      <c r="AS5333" s="12"/>
      <c r="AZ5333" s="49"/>
      <c r="BA5333" s="30"/>
      <c r="BB5333" s="12"/>
      <c r="BF5333" s="12"/>
      <c r="BG5333" s="12"/>
      <c r="BH5333" s="12"/>
      <c r="BO5333" s="7"/>
      <c r="BP5333" s="7"/>
      <c r="BQ5333" s="7"/>
      <c r="BU5333" s="7"/>
      <c r="BV5333" s="7"/>
      <c r="BW5333" s="7"/>
      <c r="CD5333" s="7"/>
      <c r="CE5333" s="7"/>
      <c r="CF5333" s="7"/>
      <c r="CJ5333" s="7"/>
      <c r="CK5333" s="7"/>
      <c r="CL5333" s="7"/>
    </row>
    <row r="5334" spans="1:90">
      <c r="A5334" s="11"/>
      <c r="B5334" s="373"/>
      <c r="C5334" s="373"/>
      <c r="D5334" s="373"/>
      <c r="E5334" s="13"/>
      <c r="F5334" s="11"/>
      <c r="G5334" s="25"/>
      <c r="H5334" s="31"/>
      <c r="I5334" s="30"/>
      <c r="M5334" s="25"/>
      <c r="N5334" s="31"/>
      <c r="O5334" s="30"/>
      <c r="V5334" s="12"/>
      <c r="W5334" s="12"/>
      <c r="X5334" s="14"/>
      <c r="AB5334" s="25"/>
      <c r="AC5334" s="12"/>
      <c r="AD5334" s="12"/>
      <c r="AK5334" s="12"/>
      <c r="AL5334" s="30"/>
      <c r="AM5334" s="32"/>
      <c r="AQ5334" s="12"/>
      <c r="AR5334" s="12"/>
      <c r="AS5334" s="12"/>
      <c r="AZ5334" s="49"/>
      <c r="BA5334" s="30"/>
      <c r="BB5334" s="12"/>
      <c r="BF5334" s="12"/>
      <c r="BG5334" s="12"/>
      <c r="BH5334" s="12"/>
      <c r="BO5334" s="7"/>
      <c r="BP5334" s="7"/>
      <c r="BQ5334" s="7"/>
      <c r="BU5334" s="7"/>
      <c r="BV5334" s="7"/>
      <c r="BW5334" s="7"/>
      <c r="CD5334" s="7"/>
      <c r="CE5334" s="7"/>
      <c r="CF5334" s="7"/>
      <c r="CJ5334" s="7"/>
      <c r="CK5334" s="7"/>
      <c r="CL5334" s="7"/>
    </row>
    <row r="5335" spans="1:90">
      <c r="A5335" s="11"/>
      <c r="B5335" s="373"/>
      <c r="C5335" s="373"/>
      <c r="D5335" s="373"/>
      <c r="E5335" s="13"/>
      <c r="F5335" s="11"/>
      <c r="G5335" s="25"/>
      <c r="H5335" s="31"/>
      <c r="I5335" s="30"/>
      <c r="M5335" s="25"/>
      <c r="N5335" s="31"/>
      <c r="O5335" s="30"/>
      <c r="V5335" s="12"/>
      <c r="W5335" s="12"/>
      <c r="X5335" s="14"/>
      <c r="AB5335" s="25"/>
      <c r="AC5335" s="12"/>
      <c r="AD5335" s="12"/>
      <c r="AK5335" s="12"/>
      <c r="AL5335" s="30"/>
      <c r="AM5335" s="32"/>
      <c r="AQ5335" s="12"/>
      <c r="AR5335" s="12"/>
      <c r="AS5335" s="12"/>
      <c r="AZ5335" s="49"/>
      <c r="BA5335" s="30"/>
      <c r="BB5335" s="12"/>
      <c r="BF5335" s="12"/>
      <c r="BG5335" s="12"/>
      <c r="BH5335" s="12"/>
      <c r="BO5335" s="7"/>
      <c r="BP5335" s="7"/>
      <c r="BQ5335" s="7"/>
      <c r="BU5335" s="7"/>
      <c r="BV5335" s="7"/>
      <c r="BW5335" s="7"/>
      <c r="CD5335" s="7"/>
      <c r="CE5335" s="7"/>
      <c r="CF5335" s="7"/>
      <c r="CJ5335" s="7"/>
      <c r="CK5335" s="7"/>
      <c r="CL5335" s="7"/>
    </row>
    <row r="5336" spans="1:90">
      <c r="A5336" s="11"/>
      <c r="B5336" s="373"/>
      <c r="C5336" s="373"/>
      <c r="D5336" s="373"/>
      <c r="E5336" s="13"/>
      <c r="F5336" s="11"/>
      <c r="G5336" s="25"/>
      <c r="H5336" s="31"/>
      <c r="I5336" s="30"/>
      <c r="M5336" s="25"/>
      <c r="N5336" s="31"/>
      <c r="O5336" s="30"/>
      <c r="V5336" s="12"/>
      <c r="W5336" s="12"/>
      <c r="X5336" s="14"/>
      <c r="AB5336" s="25"/>
      <c r="AC5336" s="12"/>
      <c r="AD5336" s="12"/>
      <c r="AK5336" s="12"/>
      <c r="AL5336" s="30"/>
      <c r="AM5336" s="32"/>
      <c r="AQ5336" s="12"/>
      <c r="AR5336" s="12"/>
      <c r="AS5336" s="12"/>
      <c r="AZ5336" s="49"/>
      <c r="BA5336" s="30"/>
      <c r="BB5336" s="12"/>
      <c r="BF5336" s="12"/>
      <c r="BG5336" s="12"/>
      <c r="BH5336" s="12"/>
      <c r="BO5336" s="7"/>
      <c r="BP5336" s="7"/>
      <c r="BQ5336" s="7"/>
      <c r="BU5336" s="7"/>
      <c r="BV5336" s="7"/>
      <c r="BW5336" s="7"/>
      <c r="CD5336" s="7"/>
      <c r="CE5336" s="7"/>
      <c r="CF5336" s="7"/>
      <c r="CJ5336" s="7"/>
      <c r="CK5336" s="7"/>
      <c r="CL5336" s="7"/>
    </row>
    <row r="5337" spans="1:90">
      <c r="A5337" s="11"/>
      <c r="B5337" s="373"/>
      <c r="C5337" s="373"/>
      <c r="D5337" s="373"/>
      <c r="E5337" s="13"/>
      <c r="F5337" s="11"/>
      <c r="G5337" s="25"/>
      <c r="H5337" s="31"/>
      <c r="I5337" s="30"/>
      <c r="M5337" s="25"/>
      <c r="N5337" s="31"/>
      <c r="O5337" s="30"/>
      <c r="V5337" s="12"/>
      <c r="W5337" s="12"/>
      <c r="X5337" s="14"/>
      <c r="AB5337" s="25"/>
      <c r="AC5337" s="12"/>
      <c r="AD5337" s="12"/>
      <c r="AK5337" s="12"/>
      <c r="AL5337" s="30"/>
      <c r="AM5337" s="32"/>
      <c r="AQ5337" s="12"/>
      <c r="AR5337" s="12"/>
      <c r="AS5337" s="12"/>
      <c r="AZ5337" s="49"/>
      <c r="BA5337" s="30"/>
      <c r="BB5337" s="12"/>
      <c r="BF5337" s="12"/>
      <c r="BG5337" s="12"/>
      <c r="BH5337" s="12"/>
      <c r="BO5337" s="7"/>
      <c r="BP5337" s="7"/>
      <c r="BQ5337" s="7"/>
      <c r="BU5337" s="7"/>
      <c r="BV5337" s="7"/>
      <c r="BW5337" s="7"/>
      <c r="CD5337" s="7"/>
      <c r="CE5337" s="7"/>
      <c r="CF5337" s="7"/>
      <c r="CJ5337" s="7"/>
      <c r="CK5337" s="7"/>
      <c r="CL5337" s="7"/>
    </row>
    <row r="5338" spans="1:90">
      <c r="A5338" s="11"/>
      <c r="B5338" s="373"/>
      <c r="C5338" s="373"/>
      <c r="D5338" s="373"/>
      <c r="E5338" s="13"/>
      <c r="F5338" s="11"/>
      <c r="G5338" s="25"/>
      <c r="H5338" s="31"/>
      <c r="I5338" s="30"/>
      <c r="M5338" s="25"/>
      <c r="N5338" s="31"/>
      <c r="O5338" s="30"/>
      <c r="V5338" s="12"/>
      <c r="W5338" s="12"/>
      <c r="X5338" s="14"/>
      <c r="AB5338" s="25"/>
      <c r="AC5338" s="12"/>
      <c r="AD5338" s="12"/>
      <c r="AK5338" s="12"/>
      <c r="AL5338" s="30"/>
      <c r="AM5338" s="32"/>
      <c r="AQ5338" s="12"/>
      <c r="AR5338" s="12"/>
      <c r="AS5338" s="12"/>
      <c r="AZ5338" s="49"/>
      <c r="BA5338" s="30"/>
      <c r="BB5338" s="12"/>
      <c r="BF5338" s="12"/>
      <c r="BG5338" s="12"/>
      <c r="BH5338" s="12"/>
      <c r="BO5338" s="7"/>
      <c r="BP5338" s="7"/>
      <c r="BQ5338" s="7"/>
      <c r="BU5338" s="7"/>
      <c r="BV5338" s="7"/>
      <c r="BW5338" s="7"/>
      <c r="CD5338" s="7"/>
      <c r="CE5338" s="7"/>
      <c r="CF5338" s="7"/>
      <c r="CJ5338" s="7"/>
      <c r="CK5338" s="7"/>
      <c r="CL5338" s="7"/>
    </row>
    <row r="5339" spans="1:90">
      <c r="A5339" s="11"/>
      <c r="B5339" s="373"/>
      <c r="C5339" s="373"/>
      <c r="D5339" s="373"/>
      <c r="E5339" s="13"/>
      <c r="F5339" s="11"/>
      <c r="G5339" s="25"/>
      <c r="H5339" s="31"/>
      <c r="I5339" s="30"/>
      <c r="M5339" s="25"/>
      <c r="N5339" s="31"/>
      <c r="O5339" s="30"/>
      <c r="V5339" s="12"/>
      <c r="W5339" s="12"/>
      <c r="X5339" s="14"/>
      <c r="AB5339" s="25"/>
      <c r="AC5339" s="12"/>
      <c r="AD5339" s="12"/>
      <c r="AK5339" s="12"/>
      <c r="AL5339" s="30"/>
      <c r="AM5339" s="32"/>
      <c r="AQ5339" s="12"/>
      <c r="AR5339" s="12"/>
      <c r="AS5339" s="12"/>
      <c r="AZ5339" s="49"/>
      <c r="BA5339" s="30"/>
      <c r="BB5339" s="12"/>
      <c r="BF5339" s="12"/>
      <c r="BG5339" s="12"/>
      <c r="BH5339" s="12"/>
      <c r="BO5339" s="7"/>
      <c r="BP5339" s="7"/>
      <c r="BQ5339" s="7"/>
      <c r="BU5339" s="7"/>
      <c r="BV5339" s="7"/>
      <c r="BW5339" s="7"/>
      <c r="CD5339" s="7"/>
      <c r="CE5339" s="7"/>
      <c r="CF5339" s="7"/>
      <c r="CJ5339" s="7"/>
      <c r="CK5339" s="7"/>
      <c r="CL5339" s="7"/>
    </row>
    <row r="5340" spans="1:90">
      <c r="A5340" s="11"/>
      <c r="B5340" s="373"/>
      <c r="C5340" s="373"/>
      <c r="D5340" s="373"/>
      <c r="E5340" s="13"/>
      <c r="F5340" s="11"/>
      <c r="G5340" s="25"/>
      <c r="H5340" s="31"/>
      <c r="I5340" s="30"/>
      <c r="M5340" s="25"/>
      <c r="N5340" s="31"/>
      <c r="O5340" s="30"/>
      <c r="V5340" s="12"/>
      <c r="W5340" s="12"/>
      <c r="X5340" s="14"/>
      <c r="AB5340" s="25"/>
      <c r="AC5340" s="12"/>
      <c r="AD5340" s="12"/>
      <c r="AK5340" s="12"/>
      <c r="AL5340" s="30"/>
      <c r="AM5340" s="32"/>
      <c r="AQ5340" s="12"/>
      <c r="AR5340" s="12"/>
      <c r="AS5340" s="12"/>
      <c r="AZ5340" s="49"/>
      <c r="BA5340" s="30"/>
      <c r="BB5340" s="12"/>
      <c r="BF5340" s="12"/>
      <c r="BG5340" s="12"/>
      <c r="BH5340" s="12"/>
      <c r="BO5340" s="7"/>
      <c r="BP5340" s="7"/>
      <c r="BQ5340" s="7"/>
      <c r="BU5340" s="7"/>
      <c r="BV5340" s="7"/>
      <c r="BW5340" s="7"/>
      <c r="CD5340" s="7"/>
      <c r="CE5340" s="7"/>
      <c r="CF5340" s="7"/>
      <c r="CJ5340" s="7"/>
      <c r="CK5340" s="7"/>
      <c r="CL5340" s="7"/>
    </row>
    <row r="5341" spans="1:90">
      <c r="A5341" s="11"/>
      <c r="B5341" s="373"/>
      <c r="C5341" s="373"/>
      <c r="D5341" s="373"/>
      <c r="E5341" s="13"/>
      <c r="F5341" s="11"/>
      <c r="G5341" s="25"/>
      <c r="H5341" s="31"/>
      <c r="I5341" s="30"/>
      <c r="M5341" s="25"/>
      <c r="N5341" s="31"/>
      <c r="O5341" s="30"/>
      <c r="V5341" s="12"/>
      <c r="W5341" s="12"/>
      <c r="X5341" s="14"/>
      <c r="AB5341" s="25"/>
      <c r="AC5341" s="12"/>
      <c r="AD5341" s="12"/>
      <c r="AK5341" s="12"/>
      <c r="AL5341" s="30"/>
      <c r="AM5341" s="32"/>
      <c r="AQ5341" s="12"/>
      <c r="AR5341" s="12"/>
      <c r="AS5341" s="12"/>
      <c r="AZ5341" s="49"/>
      <c r="BA5341" s="30"/>
      <c r="BB5341" s="12"/>
      <c r="BF5341" s="12"/>
      <c r="BG5341" s="12"/>
      <c r="BH5341" s="12"/>
      <c r="BO5341" s="7"/>
      <c r="BP5341" s="7"/>
      <c r="BQ5341" s="7"/>
      <c r="BU5341" s="7"/>
      <c r="BV5341" s="7"/>
      <c r="BW5341" s="7"/>
      <c r="CD5341" s="7"/>
      <c r="CE5341" s="7"/>
      <c r="CF5341" s="7"/>
      <c r="CJ5341" s="7"/>
      <c r="CK5341" s="7"/>
      <c r="CL5341" s="7"/>
    </row>
    <row r="5342" spans="1:90">
      <c r="A5342" s="11"/>
      <c r="B5342" s="373"/>
      <c r="C5342" s="373"/>
      <c r="D5342" s="373"/>
      <c r="E5342" s="13"/>
      <c r="F5342" s="11"/>
      <c r="G5342" s="25"/>
      <c r="H5342" s="31"/>
      <c r="I5342" s="30"/>
      <c r="M5342" s="25"/>
      <c r="N5342" s="31"/>
      <c r="O5342" s="30"/>
      <c r="V5342" s="12"/>
      <c r="W5342" s="12"/>
      <c r="X5342" s="14"/>
      <c r="AB5342" s="25"/>
      <c r="AC5342" s="12"/>
      <c r="AD5342" s="12"/>
      <c r="AK5342" s="12"/>
      <c r="AL5342" s="30"/>
      <c r="AM5342" s="32"/>
      <c r="AQ5342" s="12"/>
      <c r="AR5342" s="12"/>
      <c r="AS5342" s="12"/>
      <c r="AZ5342" s="49"/>
      <c r="BA5342" s="30"/>
      <c r="BB5342" s="12"/>
      <c r="BF5342" s="12"/>
      <c r="BG5342" s="12"/>
      <c r="BH5342" s="12"/>
      <c r="BO5342" s="7"/>
      <c r="BP5342" s="7"/>
      <c r="BQ5342" s="7"/>
      <c r="BU5342" s="7"/>
      <c r="BV5342" s="7"/>
      <c r="BW5342" s="7"/>
      <c r="CD5342" s="7"/>
      <c r="CE5342" s="7"/>
      <c r="CF5342" s="7"/>
      <c r="CJ5342" s="7"/>
      <c r="CK5342" s="7"/>
      <c r="CL5342" s="7"/>
    </row>
    <row r="5343" spans="1:90">
      <c r="A5343" s="11"/>
      <c r="B5343" s="373"/>
      <c r="C5343" s="373"/>
      <c r="D5343" s="373"/>
      <c r="E5343" s="13"/>
      <c r="F5343" s="11"/>
      <c r="G5343" s="25"/>
      <c r="H5343" s="31"/>
      <c r="I5343" s="30"/>
      <c r="M5343" s="25"/>
      <c r="N5343" s="31"/>
      <c r="O5343" s="30"/>
      <c r="V5343" s="12"/>
      <c r="W5343" s="12"/>
      <c r="X5343" s="14"/>
      <c r="AB5343" s="25"/>
      <c r="AC5343" s="12"/>
      <c r="AD5343" s="12"/>
      <c r="AK5343" s="12"/>
      <c r="AL5343" s="30"/>
      <c r="AM5343" s="32"/>
      <c r="AQ5343" s="12"/>
      <c r="AR5343" s="12"/>
      <c r="AS5343" s="12"/>
      <c r="AZ5343" s="49"/>
      <c r="BA5343" s="30"/>
      <c r="BB5343" s="12"/>
      <c r="BF5343" s="12"/>
      <c r="BG5343" s="12"/>
      <c r="BH5343" s="12"/>
      <c r="BO5343" s="7"/>
      <c r="BP5343" s="7"/>
      <c r="BQ5343" s="7"/>
      <c r="BU5343" s="7"/>
      <c r="BV5343" s="7"/>
      <c r="BW5343" s="7"/>
      <c r="CD5343" s="7"/>
      <c r="CE5343" s="7"/>
      <c r="CF5343" s="7"/>
      <c r="CJ5343" s="7"/>
      <c r="CK5343" s="7"/>
      <c r="CL5343" s="7"/>
    </row>
    <row r="5344" spans="1:90">
      <c r="A5344" s="11"/>
      <c r="B5344" s="373"/>
      <c r="C5344" s="373"/>
      <c r="D5344" s="373"/>
      <c r="E5344" s="13"/>
      <c r="F5344" s="11"/>
      <c r="G5344" s="25"/>
      <c r="H5344" s="31"/>
      <c r="I5344" s="30"/>
      <c r="M5344" s="25"/>
      <c r="N5344" s="31"/>
      <c r="O5344" s="30"/>
      <c r="V5344" s="12"/>
      <c r="W5344" s="12"/>
      <c r="X5344" s="14"/>
      <c r="AB5344" s="25"/>
      <c r="AC5344" s="12"/>
      <c r="AD5344" s="12"/>
      <c r="AK5344" s="12"/>
      <c r="AL5344" s="30"/>
      <c r="AM5344" s="32"/>
      <c r="AQ5344" s="12"/>
      <c r="AR5344" s="12"/>
      <c r="AS5344" s="12"/>
      <c r="AZ5344" s="49"/>
      <c r="BA5344" s="30"/>
      <c r="BB5344" s="12"/>
      <c r="BF5344" s="12"/>
      <c r="BG5344" s="12"/>
      <c r="BH5344" s="12"/>
      <c r="BO5344" s="7"/>
      <c r="BP5344" s="7"/>
      <c r="BQ5344" s="7"/>
      <c r="BU5344" s="7"/>
      <c r="BV5344" s="7"/>
      <c r="BW5344" s="7"/>
      <c r="CD5344" s="7"/>
      <c r="CE5344" s="7"/>
      <c r="CF5344" s="7"/>
      <c r="CJ5344" s="7"/>
      <c r="CK5344" s="7"/>
      <c r="CL5344" s="7"/>
    </row>
    <row r="5345" spans="1:90">
      <c r="A5345" s="11"/>
      <c r="B5345" s="373"/>
      <c r="C5345" s="373"/>
      <c r="D5345" s="373"/>
      <c r="E5345" s="13"/>
      <c r="F5345" s="11"/>
      <c r="G5345" s="25"/>
      <c r="H5345" s="31"/>
      <c r="I5345" s="30"/>
      <c r="M5345" s="25"/>
      <c r="N5345" s="31"/>
      <c r="O5345" s="30"/>
      <c r="V5345" s="12"/>
      <c r="W5345" s="12"/>
      <c r="X5345" s="14"/>
      <c r="AB5345" s="25"/>
      <c r="AC5345" s="12"/>
      <c r="AD5345" s="12"/>
      <c r="AK5345" s="12"/>
      <c r="AL5345" s="30"/>
      <c r="AM5345" s="32"/>
      <c r="AQ5345" s="12"/>
      <c r="AR5345" s="12"/>
      <c r="AS5345" s="12"/>
      <c r="AZ5345" s="49"/>
      <c r="BA5345" s="30"/>
      <c r="BB5345" s="12"/>
      <c r="BF5345" s="12"/>
      <c r="BG5345" s="12"/>
      <c r="BH5345" s="12"/>
      <c r="BO5345" s="7"/>
      <c r="BP5345" s="7"/>
      <c r="BQ5345" s="7"/>
      <c r="BU5345" s="7"/>
      <c r="BV5345" s="7"/>
      <c r="BW5345" s="7"/>
      <c r="CD5345" s="7"/>
      <c r="CE5345" s="7"/>
      <c r="CF5345" s="7"/>
      <c r="CJ5345" s="7"/>
      <c r="CK5345" s="7"/>
      <c r="CL5345" s="7"/>
    </row>
    <row r="5346" spans="1:90">
      <c r="A5346" s="11"/>
      <c r="B5346" s="373"/>
      <c r="C5346" s="373"/>
      <c r="D5346" s="373"/>
      <c r="E5346" s="13"/>
      <c r="F5346" s="11"/>
      <c r="G5346" s="25"/>
      <c r="H5346" s="31"/>
      <c r="I5346" s="30"/>
      <c r="M5346" s="25"/>
      <c r="N5346" s="31"/>
      <c r="O5346" s="30"/>
      <c r="V5346" s="12"/>
      <c r="W5346" s="12"/>
      <c r="X5346" s="14"/>
      <c r="AB5346" s="25"/>
      <c r="AC5346" s="12"/>
      <c r="AD5346" s="12"/>
      <c r="AK5346" s="12"/>
      <c r="AL5346" s="30"/>
      <c r="AM5346" s="32"/>
      <c r="AQ5346" s="12"/>
      <c r="AR5346" s="12"/>
      <c r="AS5346" s="12"/>
      <c r="AZ5346" s="49"/>
      <c r="BA5346" s="30"/>
      <c r="BB5346" s="12"/>
      <c r="BF5346" s="12"/>
      <c r="BG5346" s="12"/>
      <c r="BH5346" s="12"/>
      <c r="BO5346" s="7"/>
      <c r="BP5346" s="7"/>
      <c r="BQ5346" s="7"/>
      <c r="BU5346" s="7"/>
      <c r="BV5346" s="7"/>
      <c r="BW5346" s="7"/>
      <c r="CD5346" s="7"/>
      <c r="CE5346" s="7"/>
      <c r="CF5346" s="7"/>
      <c r="CJ5346" s="7"/>
      <c r="CK5346" s="7"/>
      <c r="CL5346" s="7"/>
    </row>
    <row r="5347" spans="1:90">
      <c r="A5347" s="11"/>
      <c r="B5347" s="373"/>
      <c r="C5347" s="373"/>
      <c r="D5347" s="373"/>
      <c r="E5347" s="13"/>
      <c r="F5347" s="11"/>
      <c r="G5347" s="25"/>
      <c r="H5347" s="31"/>
      <c r="I5347" s="30"/>
      <c r="M5347" s="25"/>
      <c r="N5347" s="31"/>
      <c r="O5347" s="30"/>
      <c r="V5347" s="12"/>
      <c r="W5347" s="12"/>
      <c r="X5347" s="14"/>
      <c r="AB5347" s="25"/>
      <c r="AC5347" s="12"/>
      <c r="AD5347" s="12"/>
      <c r="AK5347" s="12"/>
      <c r="AL5347" s="30"/>
      <c r="AM5347" s="32"/>
      <c r="AQ5347" s="12"/>
      <c r="AR5347" s="12"/>
      <c r="AS5347" s="12"/>
      <c r="AZ5347" s="49"/>
      <c r="BA5347" s="30"/>
      <c r="BB5347" s="12"/>
      <c r="BF5347" s="12"/>
      <c r="BG5347" s="12"/>
      <c r="BH5347" s="12"/>
      <c r="BO5347" s="7"/>
      <c r="BP5347" s="7"/>
      <c r="BQ5347" s="7"/>
      <c r="BU5347" s="7"/>
      <c r="BV5347" s="7"/>
      <c r="BW5347" s="7"/>
      <c r="CD5347" s="7"/>
      <c r="CE5347" s="7"/>
      <c r="CF5347" s="7"/>
      <c r="CJ5347" s="7"/>
      <c r="CK5347" s="7"/>
      <c r="CL5347" s="7"/>
    </row>
    <row r="5348" spans="1:90">
      <c r="A5348" s="11"/>
      <c r="B5348" s="373"/>
      <c r="C5348" s="373"/>
      <c r="D5348" s="373"/>
      <c r="E5348" s="13"/>
      <c r="F5348" s="11"/>
      <c r="G5348" s="25"/>
      <c r="H5348" s="31"/>
      <c r="I5348" s="30"/>
      <c r="M5348" s="25"/>
      <c r="N5348" s="31"/>
      <c r="O5348" s="30"/>
      <c r="V5348" s="12"/>
      <c r="W5348" s="12"/>
      <c r="X5348" s="14"/>
      <c r="AB5348" s="25"/>
      <c r="AC5348" s="12"/>
      <c r="AD5348" s="12"/>
      <c r="AK5348" s="12"/>
      <c r="AL5348" s="30"/>
      <c r="AM5348" s="32"/>
      <c r="AQ5348" s="12"/>
      <c r="AR5348" s="12"/>
      <c r="AS5348" s="12"/>
      <c r="AZ5348" s="49"/>
      <c r="BA5348" s="30"/>
      <c r="BB5348" s="12"/>
      <c r="BF5348" s="12"/>
      <c r="BG5348" s="12"/>
      <c r="BH5348" s="12"/>
      <c r="BO5348" s="7"/>
      <c r="BP5348" s="7"/>
      <c r="BQ5348" s="7"/>
      <c r="BU5348" s="7"/>
      <c r="BV5348" s="7"/>
      <c r="BW5348" s="7"/>
      <c r="CD5348" s="7"/>
      <c r="CE5348" s="7"/>
      <c r="CF5348" s="7"/>
      <c r="CJ5348" s="7"/>
      <c r="CK5348" s="7"/>
      <c r="CL5348" s="7"/>
    </row>
    <row r="5349" spans="1:90">
      <c r="A5349" s="11"/>
      <c r="B5349" s="373"/>
      <c r="C5349" s="373"/>
      <c r="D5349" s="373"/>
      <c r="E5349" s="13"/>
      <c r="F5349" s="11"/>
      <c r="G5349" s="25"/>
      <c r="H5349" s="31"/>
      <c r="I5349" s="30"/>
      <c r="M5349" s="25"/>
      <c r="N5349" s="31"/>
      <c r="O5349" s="30"/>
      <c r="V5349" s="12"/>
      <c r="W5349" s="12"/>
      <c r="X5349" s="14"/>
      <c r="AB5349" s="25"/>
      <c r="AC5349" s="12"/>
      <c r="AD5349" s="12"/>
      <c r="AK5349" s="12"/>
      <c r="AL5349" s="30"/>
      <c r="AM5349" s="32"/>
      <c r="AQ5349" s="12"/>
      <c r="AR5349" s="12"/>
      <c r="AS5349" s="12"/>
      <c r="AZ5349" s="49"/>
      <c r="BA5349" s="30"/>
      <c r="BB5349" s="12"/>
      <c r="BF5349" s="12"/>
      <c r="BG5349" s="12"/>
      <c r="BH5349" s="12"/>
      <c r="BO5349" s="7"/>
      <c r="BP5349" s="7"/>
      <c r="BQ5349" s="7"/>
      <c r="BU5349" s="7"/>
      <c r="BV5349" s="7"/>
      <c r="BW5349" s="7"/>
      <c r="CD5349" s="7"/>
      <c r="CE5349" s="7"/>
      <c r="CF5349" s="7"/>
      <c r="CJ5349" s="7"/>
      <c r="CK5349" s="7"/>
      <c r="CL5349" s="7"/>
    </row>
    <row r="5350" spans="1:90">
      <c r="A5350" s="11"/>
      <c r="B5350" s="373"/>
      <c r="C5350" s="373"/>
      <c r="D5350" s="373"/>
      <c r="E5350" s="13"/>
      <c r="F5350" s="11"/>
      <c r="G5350" s="25"/>
      <c r="H5350" s="31"/>
      <c r="I5350" s="30"/>
      <c r="M5350" s="25"/>
      <c r="N5350" s="31"/>
      <c r="O5350" s="30"/>
      <c r="V5350" s="12"/>
      <c r="W5350" s="12"/>
      <c r="X5350" s="14"/>
      <c r="AB5350" s="25"/>
      <c r="AC5350" s="12"/>
      <c r="AD5350" s="12"/>
      <c r="AK5350" s="12"/>
      <c r="AL5350" s="30"/>
      <c r="AM5350" s="32"/>
      <c r="AQ5350" s="12"/>
      <c r="AR5350" s="12"/>
      <c r="AS5350" s="12"/>
      <c r="AZ5350" s="49"/>
      <c r="BA5350" s="30"/>
      <c r="BB5350" s="12"/>
      <c r="BF5350" s="12"/>
      <c r="BG5350" s="12"/>
      <c r="BH5350" s="12"/>
      <c r="BO5350" s="7"/>
      <c r="BP5350" s="7"/>
      <c r="BQ5350" s="7"/>
      <c r="BU5350" s="7"/>
      <c r="BV5350" s="7"/>
      <c r="BW5350" s="7"/>
      <c r="CD5350" s="7"/>
      <c r="CE5350" s="7"/>
      <c r="CF5350" s="7"/>
      <c r="CJ5350" s="7"/>
      <c r="CK5350" s="7"/>
      <c r="CL5350" s="7"/>
    </row>
    <row r="5351" spans="1:90">
      <c r="A5351" s="11"/>
      <c r="B5351" s="373"/>
      <c r="C5351" s="373"/>
      <c r="D5351" s="373"/>
      <c r="E5351" s="13"/>
      <c r="F5351" s="11"/>
      <c r="G5351" s="25"/>
      <c r="H5351" s="31"/>
      <c r="I5351" s="30"/>
      <c r="M5351" s="25"/>
      <c r="N5351" s="31"/>
      <c r="O5351" s="30"/>
      <c r="V5351" s="12"/>
      <c r="W5351" s="12"/>
      <c r="X5351" s="14"/>
      <c r="AB5351" s="25"/>
      <c r="AC5351" s="12"/>
      <c r="AD5351" s="12"/>
      <c r="AK5351" s="12"/>
      <c r="AL5351" s="30"/>
      <c r="AM5351" s="32"/>
      <c r="AQ5351" s="12"/>
      <c r="AR5351" s="12"/>
      <c r="AS5351" s="12"/>
      <c r="AZ5351" s="49"/>
      <c r="BA5351" s="30"/>
      <c r="BB5351" s="12"/>
      <c r="BF5351" s="12"/>
      <c r="BG5351" s="12"/>
      <c r="BH5351" s="12"/>
      <c r="BO5351" s="7"/>
      <c r="BP5351" s="7"/>
      <c r="BQ5351" s="7"/>
      <c r="BU5351" s="7"/>
      <c r="BV5351" s="7"/>
      <c r="BW5351" s="7"/>
      <c r="CD5351" s="7"/>
      <c r="CE5351" s="7"/>
      <c r="CF5351" s="7"/>
      <c r="CJ5351" s="7"/>
      <c r="CK5351" s="7"/>
      <c r="CL5351" s="7"/>
    </row>
    <row r="5352" spans="1:90">
      <c r="A5352" s="11"/>
      <c r="B5352" s="373"/>
      <c r="C5352" s="373"/>
      <c r="D5352" s="373"/>
      <c r="E5352" s="13"/>
      <c r="F5352" s="11"/>
      <c r="G5352" s="25"/>
      <c r="H5352" s="31"/>
      <c r="I5352" s="30"/>
      <c r="M5352" s="25"/>
      <c r="N5352" s="31"/>
      <c r="O5352" s="30"/>
      <c r="V5352" s="12"/>
      <c r="W5352" s="12"/>
      <c r="X5352" s="14"/>
      <c r="AB5352" s="25"/>
      <c r="AC5352" s="12"/>
      <c r="AD5352" s="12"/>
      <c r="AK5352" s="12"/>
      <c r="AL5352" s="30"/>
      <c r="AM5352" s="32"/>
      <c r="AQ5352" s="12"/>
      <c r="AR5352" s="12"/>
      <c r="AS5352" s="12"/>
      <c r="AZ5352" s="49"/>
      <c r="BA5352" s="30"/>
      <c r="BB5352" s="12"/>
      <c r="BF5352" s="12"/>
      <c r="BG5352" s="12"/>
      <c r="BH5352" s="12"/>
      <c r="BO5352" s="7"/>
      <c r="BP5352" s="7"/>
      <c r="BQ5352" s="7"/>
      <c r="BU5352" s="7"/>
      <c r="BV5352" s="7"/>
      <c r="BW5352" s="7"/>
      <c r="CD5352" s="7"/>
      <c r="CE5352" s="7"/>
      <c r="CF5352" s="7"/>
      <c r="CJ5352" s="7"/>
      <c r="CK5352" s="7"/>
      <c r="CL5352" s="7"/>
    </row>
    <row r="5353" spans="1:90">
      <c r="A5353" s="11"/>
      <c r="B5353" s="373"/>
      <c r="C5353" s="373"/>
      <c r="D5353" s="373"/>
      <c r="E5353" s="13"/>
      <c r="F5353" s="11"/>
      <c r="G5353" s="25"/>
      <c r="H5353" s="31"/>
      <c r="I5353" s="30"/>
      <c r="M5353" s="25"/>
      <c r="N5353" s="31"/>
      <c r="O5353" s="30"/>
      <c r="V5353" s="12"/>
      <c r="W5353" s="12"/>
      <c r="X5353" s="14"/>
      <c r="AB5353" s="25"/>
      <c r="AC5353" s="12"/>
      <c r="AD5353" s="12"/>
      <c r="AK5353" s="12"/>
      <c r="AL5353" s="30"/>
      <c r="AM5353" s="32"/>
      <c r="AQ5353" s="12"/>
      <c r="AR5353" s="12"/>
      <c r="AS5353" s="12"/>
      <c r="AZ5353" s="49"/>
      <c r="BA5353" s="30"/>
      <c r="BB5353" s="12"/>
      <c r="BF5353" s="12"/>
      <c r="BG5353" s="12"/>
      <c r="BH5353" s="12"/>
      <c r="BO5353" s="7"/>
      <c r="BP5353" s="7"/>
      <c r="BQ5353" s="7"/>
      <c r="BU5353" s="7"/>
      <c r="BV5353" s="7"/>
      <c r="BW5353" s="7"/>
      <c r="CD5353" s="7"/>
      <c r="CE5353" s="7"/>
      <c r="CF5353" s="7"/>
      <c r="CJ5353" s="7"/>
      <c r="CK5353" s="7"/>
      <c r="CL5353" s="7"/>
    </row>
    <row r="5354" spans="1:90">
      <c r="A5354" s="11"/>
      <c r="B5354" s="373"/>
      <c r="C5354" s="373"/>
      <c r="D5354" s="373"/>
      <c r="E5354" s="13"/>
      <c r="F5354" s="11"/>
      <c r="G5354" s="25"/>
      <c r="H5354" s="31"/>
      <c r="I5354" s="30"/>
      <c r="M5354" s="25"/>
      <c r="N5354" s="31"/>
      <c r="O5354" s="30"/>
      <c r="V5354" s="12"/>
      <c r="W5354" s="12"/>
      <c r="X5354" s="14"/>
      <c r="AB5354" s="25"/>
      <c r="AC5354" s="12"/>
      <c r="AD5354" s="12"/>
      <c r="AK5354" s="12"/>
      <c r="AL5354" s="30"/>
      <c r="AM5354" s="32"/>
      <c r="AQ5354" s="12"/>
      <c r="AR5354" s="12"/>
      <c r="AS5354" s="12"/>
      <c r="AZ5354" s="49"/>
      <c r="BA5354" s="30"/>
      <c r="BB5354" s="12"/>
      <c r="BF5354" s="12"/>
      <c r="BG5354" s="12"/>
      <c r="BH5354" s="12"/>
      <c r="BO5354" s="7"/>
      <c r="BP5354" s="7"/>
      <c r="BQ5354" s="7"/>
      <c r="BU5354" s="7"/>
      <c r="BV5354" s="7"/>
      <c r="BW5354" s="7"/>
      <c r="CD5354" s="7"/>
      <c r="CE5354" s="7"/>
      <c r="CF5354" s="7"/>
      <c r="CJ5354" s="7"/>
      <c r="CK5354" s="7"/>
      <c r="CL5354" s="7"/>
    </row>
    <row r="5355" spans="1:90">
      <c r="A5355" s="11"/>
      <c r="B5355" s="373"/>
      <c r="C5355" s="373"/>
      <c r="D5355" s="373"/>
      <c r="E5355" s="13"/>
      <c r="F5355" s="11"/>
      <c r="G5355" s="25"/>
      <c r="H5355" s="31"/>
      <c r="I5355" s="30"/>
      <c r="M5355" s="25"/>
      <c r="N5355" s="31"/>
      <c r="O5355" s="30"/>
      <c r="V5355" s="12"/>
      <c r="W5355" s="12"/>
      <c r="X5355" s="14"/>
      <c r="AB5355" s="25"/>
      <c r="AC5355" s="12"/>
      <c r="AD5355" s="12"/>
      <c r="AK5355" s="12"/>
      <c r="AL5355" s="30"/>
      <c r="AM5355" s="32"/>
      <c r="AQ5355" s="12"/>
      <c r="AR5355" s="12"/>
      <c r="AS5355" s="12"/>
      <c r="AZ5355" s="49"/>
      <c r="BA5355" s="30"/>
      <c r="BB5355" s="12"/>
      <c r="BF5355" s="12"/>
      <c r="BG5355" s="12"/>
      <c r="BH5355" s="12"/>
      <c r="BO5355" s="7"/>
      <c r="BP5355" s="7"/>
      <c r="BQ5355" s="7"/>
      <c r="BU5355" s="7"/>
      <c r="BV5355" s="7"/>
      <c r="BW5355" s="7"/>
      <c r="CD5355" s="7"/>
      <c r="CE5355" s="7"/>
      <c r="CF5355" s="7"/>
      <c r="CJ5355" s="7"/>
      <c r="CK5355" s="7"/>
      <c r="CL5355" s="7"/>
    </row>
    <row r="5356" spans="1:90">
      <c r="A5356" s="11"/>
      <c r="B5356" s="373"/>
      <c r="C5356" s="373"/>
      <c r="D5356" s="373"/>
      <c r="E5356" s="13"/>
      <c r="F5356" s="11"/>
      <c r="G5356" s="25"/>
      <c r="H5356" s="31"/>
      <c r="I5356" s="30"/>
      <c r="M5356" s="25"/>
      <c r="N5356" s="31"/>
      <c r="O5356" s="30"/>
      <c r="V5356" s="12"/>
      <c r="W5356" s="12"/>
      <c r="X5356" s="14"/>
      <c r="AB5356" s="25"/>
      <c r="AC5356" s="12"/>
      <c r="AD5356" s="12"/>
      <c r="AK5356" s="12"/>
      <c r="AL5356" s="30"/>
      <c r="AM5356" s="32"/>
      <c r="AQ5356" s="12"/>
      <c r="AR5356" s="12"/>
      <c r="AS5356" s="12"/>
      <c r="AZ5356" s="49"/>
      <c r="BA5356" s="30"/>
      <c r="BB5356" s="12"/>
      <c r="BF5356" s="12"/>
      <c r="BG5356" s="12"/>
      <c r="BH5356" s="12"/>
      <c r="BO5356" s="7"/>
      <c r="BP5356" s="7"/>
      <c r="BQ5356" s="7"/>
      <c r="BU5356" s="7"/>
      <c r="BV5356" s="7"/>
      <c r="BW5356" s="7"/>
      <c r="CD5356" s="7"/>
      <c r="CE5356" s="7"/>
      <c r="CF5356" s="7"/>
      <c r="CJ5356" s="7"/>
      <c r="CK5356" s="7"/>
      <c r="CL5356" s="7"/>
    </row>
    <row r="5357" spans="1:90">
      <c r="A5357" s="11"/>
      <c r="B5357" s="373"/>
      <c r="C5357" s="373"/>
      <c r="D5357" s="373"/>
      <c r="E5357" s="13"/>
      <c r="F5357" s="11"/>
      <c r="G5357" s="25"/>
      <c r="H5357" s="31"/>
      <c r="I5357" s="30"/>
      <c r="M5357" s="25"/>
      <c r="N5357" s="31"/>
      <c r="O5357" s="30"/>
      <c r="V5357" s="12"/>
      <c r="W5357" s="12"/>
      <c r="X5357" s="14"/>
      <c r="AB5357" s="25"/>
      <c r="AC5357" s="12"/>
      <c r="AD5357" s="12"/>
      <c r="AK5357" s="12"/>
      <c r="AL5357" s="30"/>
      <c r="AM5357" s="32"/>
      <c r="AQ5357" s="12"/>
      <c r="AR5357" s="12"/>
      <c r="AS5357" s="12"/>
      <c r="AZ5357" s="49"/>
      <c r="BA5357" s="30"/>
      <c r="BB5357" s="12"/>
      <c r="BF5357" s="12"/>
      <c r="BG5357" s="12"/>
      <c r="BH5357" s="12"/>
      <c r="BO5357" s="7"/>
      <c r="BP5357" s="7"/>
      <c r="BQ5357" s="7"/>
      <c r="BU5357" s="7"/>
      <c r="BV5357" s="7"/>
      <c r="BW5357" s="7"/>
      <c r="CD5357" s="7"/>
      <c r="CE5357" s="7"/>
      <c r="CF5357" s="7"/>
      <c r="CJ5357" s="7"/>
      <c r="CK5357" s="7"/>
      <c r="CL5357" s="7"/>
    </row>
    <row r="5358" spans="1:90">
      <c r="A5358" s="11"/>
      <c r="B5358" s="373"/>
      <c r="C5358" s="373"/>
      <c r="D5358" s="373"/>
      <c r="E5358" s="13"/>
      <c r="F5358" s="11"/>
      <c r="G5358" s="25"/>
      <c r="H5358" s="31"/>
      <c r="I5358" s="30"/>
      <c r="M5358" s="25"/>
      <c r="N5358" s="31"/>
      <c r="O5358" s="30"/>
      <c r="V5358" s="12"/>
      <c r="W5358" s="12"/>
      <c r="X5358" s="14"/>
      <c r="AB5358" s="25"/>
      <c r="AC5358" s="12"/>
      <c r="AD5358" s="12"/>
      <c r="AK5358" s="12"/>
      <c r="AL5358" s="30"/>
      <c r="AM5358" s="32"/>
      <c r="AQ5358" s="12"/>
      <c r="AR5358" s="12"/>
      <c r="AS5358" s="12"/>
      <c r="AZ5358" s="49"/>
      <c r="BA5358" s="30"/>
      <c r="BB5358" s="12"/>
      <c r="BF5358" s="12"/>
      <c r="BG5358" s="12"/>
      <c r="BH5358" s="12"/>
      <c r="BO5358" s="7"/>
      <c r="BP5358" s="7"/>
      <c r="BQ5358" s="7"/>
      <c r="BU5358" s="7"/>
      <c r="BV5358" s="7"/>
      <c r="BW5358" s="7"/>
      <c r="CD5358" s="7"/>
      <c r="CE5358" s="7"/>
      <c r="CF5358" s="7"/>
      <c r="CJ5358" s="7"/>
      <c r="CK5358" s="7"/>
      <c r="CL5358" s="7"/>
    </row>
    <row r="5359" spans="1:90">
      <c r="A5359" s="11"/>
      <c r="B5359" s="373"/>
      <c r="C5359" s="373"/>
      <c r="D5359" s="373"/>
      <c r="E5359" s="13"/>
      <c r="F5359" s="11"/>
      <c r="G5359" s="25"/>
      <c r="H5359" s="31"/>
      <c r="I5359" s="30"/>
      <c r="M5359" s="25"/>
      <c r="N5359" s="31"/>
      <c r="O5359" s="30"/>
      <c r="V5359" s="12"/>
      <c r="W5359" s="12"/>
      <c r="X5359" s="14"/>
      <c r="AB5359" s="25"/>
      <c r="AC5359" s="12"/>
      <c r="AD5359" s="12"/>
      <c r="AK5359" s="12"/>
      <c r="AL5359" s="30"/>
      <c r="AM5359" s="32"/>
      <c r="AQ5359" s="12"/>
      <c r="AR5359" s="12"/>
      <c r="AS5359" s="12"/>
      <c r="AZ5359" s="49"/>
      <c r="BA5359" s="30"/>
      <c r="BB5359" s="12"/>
      <c r="BF5359" s="12"/>
      <c r="BG5359" s="12"/>
      <c r="BH5359" s="12"/>
      <c r="BO5359" s="7"/>
      <c r="BP5359" s="7"/>
      <c r="BQ5359" s="7"/>
      <c r="BU5359" s="7"/>
      <c r="BV5359" s="7"/>
      <c r="BW5359" s="7"/>
      <c r="CD5359" s="7"/>
      <c r="CE5359" s="7"/>
      <c r="CF5359" s="7"/>
      <c r="CJ5359" s="7"/>
      <c r="CK5359" s="7"/>
      <c r="CL5359" s="7"/>
    </row>
    <row r="5360" spans="1:90">
      <c r="A5360" s="11"/>
      <c r="B5360" s="373"/>
      <c r="C5360" s="373"/>
      <c r="D5360" s="373"/>
      <c r="E5360" s="13"/>
      <c r="F5360" s="11"/>
      <c r="G5360" s="25"/>
      <c r="H5360" s="31"/>
      <c r="I5360" s="30"/>
      <c r="M5360" s="25"/>
      <c r="N5360" s="31"/>
      <c r="O5360" s="30"/>
      <c r="V5360" s="12"/>
      <c r="W5360" s="12"/>
      <c r="X5360" s="14"/>
      <c r="AB5360" s="25"/>
      <c r="AC5360" s="12"/>
      <c r="AD5360" s="12"/>
      <c r="AK5360" s="12"/>
      <c r="AL5360" s="30"/>
      <c r="AM5360" s="32"/>
      <c r="AQ5360" s="12"/>
      <c r="AR5360" s="12"/>
      <c r="AS5360" s="12"/>
      <c r="AZ5360" s="49"/>
      <c r="BA5360" s="30"/>
      <c r="BB5360" s="12"/>
      <c r="BF5360" s="12"/>
      <c r="BG5360" s="12"/>
      <c r="BH5360" s="12"/>
      <c r="BO5360" s="7"/>
      <c r="BP5360" s="7"/>
      <c r="BQ5360" s="7"/>
      <c r="BU5360" s="7"/>
      <c r="BV5360" s="7"/>
      <c r="BW5360" s="7"/>
      <c r="CD5360" s="7"/>
      <c r="CE5360" s="7"/>
      <c r="CF5360" s="7"/>
      <c r="CJ5360" s="7"/>
      <c r="CK5360" s="7"/>
      <c r="CL5360" s="7"/>
    </row>
    <row r="5361" spans="1:90">
      <c r="A5361" s="11"/>
      <c r="B5361" s="373"/>
      <c r="C5361" s="373"/>
      <c r="D5361" s="373"/>
      <c r="E5361" s="13"/>
      <c r="F5361" s="11"/>
      <c r="G5361" s="25"/>
      <c r="H5361" s="31"/>
      <c r="I5361" s="30"/>
      <c r="M5361" s="25"/>
      <c r="N5361" s="31"/>
      <c r="O5361" s="30"/>
      <c r="V5361" s="12"/>
      <c r="W5361" s="12"/>
      <c r="X5361" s="14"/>
      <c r="AB5361" s="25"/>
      <c r="AC5361" s="12"/>
      <c r="AD5361" s="12"/>
      <c r="AK5361" s="12"/>
      <c r="AL5361" s="30"/>
      <c r="AM5361" s="32"/>
      <c r="AQ5361" s="12"/>
      <c r="AR5361" s="12"/>
      <c r="AS5361" s="12"/>
      <c r="AZ5361" s="49"/>
      <c r="BA5361" s="30"/>
      <c r="BB5361" s="12"/>
      <c r="BF5361" s="12"/>
      <c r="BG5361" s="12"/>
      <c r="BH5361" s="12"/>
      <c r="BO5361" s="7"/>
      <c r="BP5361" s="7"/>
      <c r="BQ5361" s="7"/>
      <c r="BU5361" s="7"/>
      <c r="BV5361" s="7"/>
      <c r="BW5361" s="7"/>
      <c r="CD5361" s="7"/>
      <c r="CE5361" s="7"/>
      <c r="CF5361" s="7"/>
      <c r="CJ5361" s="7"/>
      <c r="CK5361" s="7"/>
      <c r="CL5361" s="7"/>
    </row>
    <row r="5362" spans="1:90">
      <c r="A5362" s="11"/>
      <c r="B5362" s="373"/>
      <c r="C5362" s="373"/>
      <c r="D5362" s="373"/>
      <c r="E5362" s="13"/>
      <c r="F5362" s="11"/>
      <c r="G5362" s="25"/>
      <c r="H5362" s="31"/>
      <c r="I5362" s="30"/>
      <c r="M5362" s="25"/>
      <c r="N5362" s="31"/>
      <c r="O5362" s="30"/>
      <c r="V5362" s="12"/>
      <c r="W5362" s="12"/>
      <c r="X5362" s="14"/>
      <c r="AB5362" s="25"/>
      <c r="AC5362" s="12"/>
      <c r="AD5362" s="12"/>
      <c r="AK5362" s="12"/>
      <c r="AL5362" s="30"/>
      <c r="AM5362" s="32"/>
      <c r="AQ5362" s="12"/>
      <c r="AR5362" s="12"/>
      <c r="AS5362" s="12"/>
      <c r="AZ5362" s="49"/>
      <c r="BA5362" s="30"/>
      <c r="BB5362" s="12"/>
      <c r="BF5362" s="12"/>
      <c r="BG5362" s="12"/>
      <c r="BH5362" s="12"/>
      <c r="BO5362" s="7"/>
      <c r="BP5362" s="7"/>
      <c r="BQ5362" s="7"/>
      <c r="BU5362" s="7"/>
      <c r="BV5362" s="7"/>
      <c r="BW5362" s="7"/>
      <c r="CD5362" s="7"/>
      <c r="CE5362" s="7"/>
      <c r="CF5362" s="7"/>
      <c r="CJ5362" s="7"/>
      <c r="CK5362" s="7"/>
      <c r="CL5362" s="7"/>
    </row>
    <row r="5363" spans="1:90">
      <c r="A5363" s="11"/>
      <c r="B5363" s="373"/>
      <c r="C5363" s="373"/>
      <c r="D5363" s="373"/>
      <c r="E5363" s="13"/>
      <c r="F5363" s="11"/>
      <c r="G5363" s="25"/>
      <c r="H5363" s="31"/>
      <c r="I5363" s="30"/>
      <c r="M5363" s="25"/>
      <c r="N5363" s="31"/>
      <c r="O5363" s="30"/>
      <c r="V5363" s="12"/>
      <c r="W5363" s="12"/>
      <c r="X5363" s="14"/>
      <c r="AB5363" s="25"/>
      <c r="AC5363" s="12"/>
      <c r="AD5363" s="12"/>
      <c r="AK5363" s="12"/>
      <c r="AL5363" s="30"/>
      <c r="AM5363" s="32"/>
      <c r="AQ5363" s="12"/>
      <c r="AR5363" s="12"/>
      <c r="AS5363" s="12"/>
      <c r="AZ5363" s="49"/>
      <c r="BA5363" s="30"/>
      <c r="BB5363" s="12"/>
      <c r="BF5363" s="12"/>
      <c r="BG5363" s="12"/>
      <c r="BH5363" s="12"/>
      <c r="BO5363" s="7"/>
      <c r="BP5363" s="7"/>
      <c r="BQ5363" s="7"/>
      <c r="BU5363" s="7"/>
      <c r="BV5363" s="7"/>
      <c r="BW5363" s="7"/>
      <c r="CD5363" s="7"/>
      <c r="CE5363" s="7"/>
      <c r="CF5363" s="7"/>
      <c r="CJ5363" s="7"/>
      <c r="CK5363" s="7"/>
      <c r="CL5363" s="7"/>
    </row>
    <row r="5364" spans="1:90">
      <c r="A5364" s="11"/>
      <c r="B5364" s="373"/>
      <c r="C5364" s="373"/>
      <c r="D5364" s="373"/>
      <c r="E5364" s="13"/>
      <c r="F5364" s="11"/>
      <c r="G5364" s="25"/>
      <c r="H5364" s="31"/>
      <c r="I5364" s="30"/>
      <c r="M5364" s="25"/>
      <c r="N5364" s="31"/>
      <c r="O5364" s="30"/>
      <c r="V5364" s="12"/>
      <c r="W5364" s="12"/>
      <c r="X5364" s="14"/>
      <c r="AB5364" s="25"/>
      <c r="AC5364" s="12"/>
      <c r="AD5364" s="12"/>
      <c r="AK5364" s="12"/>
      <c r="AL5364" s="30"/>
      <c r="AM5364" s="32"/>
      <c r="AQ5364" s="12"/>
      <c r="AR5364" s="12"/>
      <c r="AS5364" s="12"/>
      <c r="AZ5364" s="49"/>
      <c r="BA5364" s="30"/>
      <c r="BB5364" s="12"/>
      <c r="BF5364" s="12"/>
      <c r="BG5364" s="12"/>
      <c r="BH5364" s="12"/>
      <c r="BO5364" s="7"/>
      <c r="BP5364" s="7"/>
      <c r="BQ5364" s="7"/>
      <c r="BU5364" s="7"/>
      <c r="BV5364" s="7"/>
      <c r="BW5364" s="7"/>
      <c r="CD5364" s="7"/>
      <c r="CE5364" s="7"/>
      <c r="CF5364" s="7"/>
      <c r="CJ5364" s="7"/>
      <c r="CK5364" s="7"/>
      <c r="CL5364" s="7"/>
    </row>
    <row r="5365" spans="1:90">
      <c r="A5365" s="11"/>
      <c r="B5365" s="373"/>
      <c r="C5365" s="373"/>
      <c r="D5365" s="373"/>
      <c r="E5365" s="13"/>
      <c r="F5365" s="11"/>
      <c r="G5365" s="25"/>
      <c r="H5365" s="31"/>
      <c r="I5365" s="30"/>
      <c r="M5365" s="25"/>
      <c r="N5365" s="31"/>
      <c r="O5365" s="30"/>
      <c r="V5365" s="12"/>
      <c r="W5365" s="12"/>
      <c r="X5365" s="14"/>
      <c r="AB5365" s="25"/>
      <c r="AC5365" s="12"/>
      <c r="AD5365" s="12"/>
      <c r="AK5365" s="12"/>
      <c r="AL5365" s="30"/>
      <c r="AM5365" s="32"/>
      <c r="AQ5365" s="12"/>
      <c r="AR5365" s="12"/>
      <c r="AS5365" s="12"/>
      <c r="AZ5365" s="49"/>
      <c r="BA5365" s="30"/>
      <c r="BB5365" s="12"/>
      <c r="BF5365" s="12"/>
      <c r="BG5365" s="12"/>
      <c r="BH5365" s="12"/>
      <c r="BO5365" s="7"/>
      <c r="BP5365" s="7"/>
      <c r="BQ5365" s="7"/>
      <c r="BU5365" s="7"/>
      <c r="BV5365" s="7"/>
      <c r="BW5365" s="7"/>
      <c r="CD5365" s="7"/>
      <c r="CE5365" s="7"/>
      <c r="CF5365" s="7"/>
      <c r="CJ5365" s="7"/>
      <c r="CK5365" s="7"/>
      <c r="CL5365" s="7"/>
    </row>
    <row r="5366" spans="1:90">
      <c r="A5366" s="11"/>
      <c r="B5366" s="373"/>
      <c r="C5366" s="373"/>
      <c r="D5366" s="373"/>
      <c r="E5366" s="13"/>
      <c r="F5366" s="11"/>
      <c r="G5366" s="25"/>
      <c r="H5366" s="31"/>
      <c r="I5366" s="30"/>
      <c r="M5366" s="25"/>
      <c r="N5366" s="31"/>
      <c r="O5366" s="30"/>
      <c r="V5366" s="12"/>
      <c r="W5366" s="12"/>
      <c r="X5366" s="14"/>
      <c r="AB5366" s="25"/>
      <c r="AC5366" s="12"/>
      <c r="AD5366" s="12"/>
      <c r="AK5366" s="12"/>
      <c r="AL5366" s="30"/>
      <c r="AM5366" s="32"/>
      <c r="AQ5366" s="12"/>
      <c r="AR5366" s="12"/>
      <c r="AS5366" s="12"/>
      <c r="AZ5366" s="49"/>
      <c r="BA5366" s="30"/>
      <c r="BB5366" s="12"/>
      <c r="BF5366" s="12"/>
      <c r="BG5366" s="12"/>
      <c r="BH5366" s="12"/>
      <c r="BO5366" s="7"/>
      <c r="BP5366" s="7"/>
      <c r="BQ5366" s="7"/>
      <c r="BU5366" s="7"/>
      <c r="BV5366" s="7"/>
      <c r="BW5366" s="7"/>
      <c r="CD5366" s="7"/>
      <c r="CE5366" s="7"/>
      <c r="CF5366" s="7"/>
      <c r="CJ5366" s="7"/>
      <c r="CK5366" s="7"/>
      <c r="CL5366" s="7"/>
    </row>
    <row r="5367" spans="1:90">
      <c r="A5367" s="11"/>
      <c r="B5367" s="373"/>
      <c r="C5367" s="373"/>
      <c r="D5367" s="373"/>
      <c r="E5367" s="13"/>
      <c r="F5367" s="11"/>
      <c r="G5367" s="25"/>
      <c r="H5367" s="31"/>
      <c r="I5367" s="30"/>
      <c r="M5367" s="25"/>
      <c r="N5367" s="31"/>
      <c r="O5367" s="30"/>
      <c r="V5367" s="12"/>
      <c r="W5367" s="12"/>
      <c r="X5367" s="14"/>
      <c r="AB5367" s="25"/>
      <c r="AC5367" s="12"/>
      <c r="AD5367" s="12"/>
      <c r="AK5367" s="12"/>
      <c r="AL5367" s="30"/>
      <c r="AM5367" s="32"/>
      <c r="AQ5367" s="12"/>
      <c r="AR5367" s="12"/>
      <c r="AS5367" s="12"/>
      <c r="AZ5367" s="49"/>
      <c r="BA5367" s="30"/>
      <c r="BB5367" s="12"/>
      <c r="BF5367" s="12"/>
      <c r="BG5367" s="12"/>
      <c r="BH5367" s="12"/>
      <c r="BO5367" s="7"/>
      <c r="BP5367" s="7"/>
      <c r="BQ5367" s="7"/>
      <c r="BU5367" s="7"/>
      <c r="BV5367" s="7"/>
      <c r="BW5367" s="7"/>
      <c r="CD5367" s="7"/>
      <c r="CE5367" s="7"/>
      <c r="CF5367" s="7"/>
      <c r="CJ5367" s="7"/>
      <c r="CK5367" s="7"/>
      <c r="CL5367" s="7"/>
    </row>
    <row r="5368" spans="1:90">
      <c r="A5368" s="11"/>
      <c r="B5368" s="373"/>
      <c r="C5368" s="373"/>
      <c r="D5368" s="373"/>
      <c r="E5368" s="13"/>
      <c r="F5368" s="11"/>
      <c r="G5368" s="25"/>
      <c r="H5368" s="31"/>
      <c r="I5368" s="30"/>
      <c r="M5368" s="25"/>
      <c r="N5368" s="31"/>
      <c r="O5368" s="30"/>
      <c r="V5368" s="12"/>
      <c r="W5368" s="12"/>
      <c r="X5368" s="14"/>
      <c r="AB5368" s="25"/>
      <c r="AC5368" s="12"/>
      <c r="AD5368" s="12"/>
      <c r="AK5368" s="12"/>
      <c r="AL5368" s="30"/>
      <c r="AM5368" s="32"/>
      <c r="AQ5368" s="12"/>
      <c r="AR5368" s="12"/>
      <c r="AS5368" s="12"/>
      <c r="AZ5368" s="49"/>
      <c r="BA5368" s="30"/>
      <c r="BB5368" s="12"/>
      <c r="BF5368" s="12"/>
      <c r="BG5368" s="12"/>
      <c r="BH5368" s="12"/>
      <c r="BO5368" s="7"/>
      <c r="BP5368" s="7"/>
      <c r="BQ5368" s="7"/>
      <c r="BU5368" s="7"/>
      <c r="BV5368" s="7"/>
      <c r="BW5368" s="7"/>
      <c r="CD5368" s="7"/>
      <c r="CE5368" s="7"/>
      <c r="CF5368" s="7"/>
      <c r="CJ5368" s="7"/>
      <c r="CK5368" s="7"/>
      <c r="CL5368" s="7"/>
    </row>
    <row r="5369" spans="1:90">
      <c r="A5369" s="11"/>
      <c r="B5369" s="373"/>
      <c r="C5369" s="373"/>
      <c r="D5369" s="373"/>
      <c r="E5369" s="13"/>
      <c r="F5369" s="11"/>
      <c r="G5369" s="25"/>
      <c r="H5369" s="31"/>
      <c r="I5369" s="30"/>
      <c r="M5369" s="25"/>
      <c r="N5369" s="31"/>
      <c r="O5369" s="30"/>
      <c r="V5369" s="12"/>
      <c r="W5369" s="12"/>
      <c r="X5369" s="14"/>
      <c r="AB5369" s="25"/>
      <c r="AC5369" s="12"/>
      <c r="AD5369" s="12"/>
      <c r="AK5369" s="12"/>
      <c r="AL5369" s="30"/>
      <c r="AM5369" s="32"/>
      <c r="AQ5369" s="12"/>
      <c r="AR5369" s="12"/>
      <c r="AS5369" s="12"/>
      <c r="AZ5369" s="49"/>
      <c r="BA5369" s="30"/>
      <c r="BB5369" s="12"/>
      <c r="BF5369" s="12"/>
      <c r="BG5369" s="12"/>
      <c r="BH5369" s="12"/>
      <c r="BO5369" s="7"/>
      <c r="BP5369" s="7"/>
      <c r="BQ5369" s="7"/>
      <c r="BU5369" s="7"/>
      <c r="BV5369" s="7"/>
      <c r="BW5369" s="7"/>
      <c r="CD5369" s="7"/>
      <c r="CE5369" s="7"/>
      <c r="CF5369" s="7"/>
      <c r="CJ5369" s="7"/>
      <c r="CK5369" s="7"/>
      <c r="CL5369" s="7"/>
    </row>
    <row r="5370" spans="1:90">
      <c r="A5370" s="11"/>
      <c r="B5370" s="373"/>
      <c r="C5370" s="373"/>
      <c r="D5370" s="373"/>
      <c r="E5370" s="13"/>
      <c r="F5370" s="11"/>
      <c r="G5370" s="25"/>
      <c r="H5370" s="31"/>
      <c r="I5370" s="30"/>
      <c r="M5370" s="25"/>
      <c r="N5370" s="31"/>
      <c r="O5370" s="30"/>
      <c r="V5370" s="12"/>
      <c r="W5370" s="12"/>
      <c r="X5370" s="14"/>
      <c r="AB5370" s="25"/>
      <c r="AC5370" s="12"/>
      <c r="AD5370" s="12"/>
      <c r="AK5370" s="12"/>
      <c r="AL5370" s="30"/>
      <c r="AM5370" s="32"/>
      <c r="AQ5370" s="12"/>
      <c r="AR5370" s="12"/>
      <c r="AS5370" s="12"/>
      <c r="AZ5370" s="49"/>
      <c r="BA5370" s="30"/>
      <c r="BB5370" s="12"/>
      <c r="BF5370" s="12"/>
      <c r="BG5370" s="12"/>
      <c r="BH5370" s="12"/>
      <c r="BO5370" s="7"/>
      <c r="BP5370" s="7"/>
      <c r="BQ5370" s="7"/>
      <c r="BU5370" s="7"/>
      <c r="BV5370" s="7"/>
      <c r="BW5370" s="7"/>
      <c r="CD5370" s="7"/>
      <c r="CE5370" s="7"/>
      <c r="CF5370" s="7"/>
      <c r="CJ5370" s="7"/>
      <c r="CK5370" s="7"/>
      <c r="CL5370" s="7"/>
    </row>
    <row r="5371" spans="1:90">
      <c r="A5371" s="11"/>
      <c r="B5371" s="373"/>
      <c r="C5371" s="373"/>
      <c r="D5371" s="373"/>
      <c r="E5371" s="13"/>
      <c r="F5371" s="11"/>
      <c r="G5371" s="25"/>
      <c r="H5371" s="31"/>
      <c r="I5371" s="30"/>
      <c r="M5371" s="25"/>
      <c r="N5371" s="31"/>
      <c r="O5371" s="30"/>
      <c r="V5371" s="12"/>
      <c r="W5371" s="12"/>
      <c r="X5371" s="14"/>
      <c r="AB5371" s="25"/>
      <c r="AC5371" s="12"/>
      <c r="AD5371" s="12"/>
      <c r="AK5371" s="12"/>
      <c r="AL5371" s="30"/>
      <c r="AM5371" s="32"/>
      <c r="AQ5371" s="12"/>
      <c r="AR5371" s="12"/>
      <c r="AS5371" s="12"/>
      <c r="AZ5371" s="49"/>
      <c r="BA5371" s="30"/>
      <c r="BB5371" s="12"/>
      <c r="BF5371" s="12"/>
      <c r="BG5371" s="12"/>
      <c r="BH5371" s="12"/>
      <c r="BO5371" s="7"/>
      <c r="BP5371" s="7"/>
      <c r="BQ5371" s="7"/>
      <c r="BU5371" s="7"/>
      <c r="BV5371" s="7"/>
      <c r="BW5371" s="7"/>
      <c r="CD5371" s="7"/>
      <c r="CE5371" s="7"/>
      <c r="CF5371" s="7"/>
      <c r="CJ5371" s="7"/>
      <c r="CK5371" s="7"/>
      <c r="CL5371" s="7"/>
    </row>
    <row r="5372" spans="1:90">
      <c r="A5372" s="11"/>
      <c r="B5372" s="373"/>
      <c r="C5372" s="373"/>
      <c r="D5372" s="373"/>
      <c r="E5372" s="13"/>
      <c r="F5372" s="11"/>
      <c r="G5372" s="25"/>
      <c r="H5372" s="31"/>
      <c r="I5372" s="30"/>
      <c r="M5372" s="25"/>
      <c r="N5372" s="31"/>
      <c r="O5372" s="30"/>
      <c r="V5372" s="12"/>
      <c r="W5372" s="12"/>
      <c r="X5372" s="14"/>
      <c r="AB5372" s="25"/>
      <c r="AC5372" s="12"/>
      <c r="AD5372" s="12"/>
      <c r="AK5372" s="12"/>
      <c r="AL5372" s="30"/>
      <c r="AM5372" s="32"/>
      <c r="AQ5372" s="12"/>
      <c r="AR5372" s="12"/>
      <c r="AS5372" s="12"/>
      <c r="AZ5372" s="49"/>
      <c r="BA5372" s="30"/>
      <c r="BB5372" s="12"/>
      <c r="BF5372" s="12"/>
      <c r="BG5372" s="12"/>
      <c r="BH5372" s="12"/>
      <c r="BO5372" s="7"/>
      <c r="BP5372" s="7"/>
      <c r="BQ5372" s="7"/>
      <c r="BU5372" s="7"/>
      <c r="BV5372" s="7"/>
      <c r="BW5372" s="7"/>
      <c r="CD5372" s="7"/>
      <c r="CE5372" s="7"/>
      <c r="CF5372" s="7"/>
      <c r="CJ5372" s="7"/>
      <c r="CK5372" s="7"/>
      <c r="CL5372" s="7"/>
    </row>
    <row r="5373" spans="1:90">
      <c r="A5373" s="11"/>
      <c r="B5373" s="373"/>
      <c r="C5373" s="373"/>
      <c r="D5373" s="373"/>
      <c r="E5373" s="13"/>
      <c r="F5373" s="11"/>
      <c r="G5373" s="25"/>
      <c r="H5373" s="31"/>
      <c r="I5373" s="30"/>
      <c r="M5373" s="25"/>
      <c r="N5373" s="31"/>
      <c r="O5373" s="30"/>
      <c r="V5373" s="12"/>
      <c r="W5373" s="12"/>
      <c r="X5373" s="14"/>
      <c r="AB5373" s="25"/>
      <c r="AC5373" s="12"/>
      <c r="AD5373" s="12"/>
      <c r="AK5373" s="12"/>
      <c r="AL5373" s="30"/>
      <c r="AM5373" s="32"/>
      <c r="AQ5373" s="12"/>
      <c r="AR5373" s="12"/>
      <c r="AS5373" s="12"/>
      <c r="AZ5373" s="49"/>
      <c r="BA5373" s="30"/>
      <c r="BB5373" s="12"/>
      <c r="BF5373" s="12"/>
      <c r="BG5373" s="12"/>
      <c r="BH5373" s="12"/>
      <c r="BO5373" s="7"/>
      <c r="BP5373" s="7"/>
      <c r="BQ5373" s="7"/>
      <c r="BU5373" s="7"/>
      <c r="BV5373" s="7"/>
      <c r="BW5373" s="7"/>
      <c r="CD5373" s="7"/>
      <c r="CE5373" s="7"/>
      <c r="CF5373" s="7"/>
      <c r="CJ5373" s="7"/>
      <c r="CK5373" s="7"/>
      <c r="CL5373" s="7"/>
    </row>
    <row r="5374" spans="1:90">
      <c r="A5374" s="11"/>
      <c r="B5374" s="373"/>
      <c r="C5374" s="373"/>
      <c r="D5374" s="373"/>
      <c r="E5374" s="13"/>
      <c r="F5374" s="11"/>
      <c r="G5374" s="25"/>
      <c r="H5374" s="31"/>
      <c r="I5374" s="30"/>
      <c r="M5374" s="25"/>
      <c r="N5374" s="31"/>
      <c r="O5374" s="30"/>
      <c r="V5374" s="12"/>
      <c r="W5374" s="12"/>
      <c r="X5374" s="14"/>
      <c r="AB5374" s="25"/>
      <c r="AC5374" s="12"/>
      <c r="AD5374" s="12"/>
      <c r="AK5374" s="12"/>
      <c r="AL5374" s="30"/>
      <c r="AM5374" s="32"/>
      <c r="AQ5374" s="12"/>
      <c r="AR5374" s="12"/>
      <c r="AS5374" s="12"/>
      <c r="AZ5374" s="49"/>
      <c r="BA5374" s="30"/>
      <c r="BB5374" s="12"/>
      <c r="BF5374" s="12"/>
      <c r="BG5374" s="12"/>
      <c r="BH5374" s="12"/>
      <c r="BO5374" s="7"/>
      <c r="BP5374" s="7"/>
      <c r="BQ5374" s="7"/>
      <c r="BU5374" s="7"/>
      <c r="BV5374" s="7"/>
      <c r="BW5374" s="7"/>
      <c r="CD5374" s="7"/>
      <c r="CE5374" s="7"/>
      <c r="CF5374" s="7"/>
      <c r="CJ5374" s="7"/>
      <c r="CK5374" s="7"/>
      <c r="CL5374" s="7"/>
    </row>
    <row r="5375" spans="1:90">
      <c r="A5375" s="11"/>
      <c r="B5375" s="373"/>
      <c r="C5375" s="373"/>
      <c r="D5375" s="373"/>
      <c r="E5375" s="13"/>
      <c r="F5375" s="11"/>
      <c r="G5375" s="25"/>
      <c r="H5375" s="31"/>
      <c r="I5375" s="30"/>
      <c r="M5375" s="25"/>
      <c r="N5375" s="31"/>
      <c r="O5375" s="30"/>
      <c r="V5375" s="12"/>
      <c r="W5375" s="12"/>
      <c r="X5375" s="14"/>
      <c r="AB5375" s="25"/>
      <c r="AC5375" s="12"/>
      <c r="AD5375" s="12"/>
      <c r="AK5375" s="12"/>
      <c r="AL5375" s="30"/>
      <c r="AM5375" s="32"/>
      <c r="AQ5375" s="12"/>
      <c r="AR5375" s="12"/>
      <c r="AS5375" s="12"/>
      <c r="AZ5375" s="49"/>
      <c r="BA5375" s="30"/>
      <c r="BB5375" s="12"/>
      <c r="BF5375" s="12"/>
      <c r="BG5375" s="12"/>
      <c r="BH5375" s="12"/>
      <c r="BO5375" s="7"/>
      <c r="BP5375" s="7"/>
      <c r="BQ5375" s="7"/>
      <c r="BU5375" s="7"/>
      <c r="BV5375" s="7"/>
      <c r="BW5375" s="7"/>
      <c r="CD5375" s="7"/>
      <c r="CE5375" s="7"/>
      <c r="CF5375" s="7"/>
      <c r="CJ5375" s="7"/>
      <c r="CK5375" s="7"/>
      <c r="CL5375" s="7"/>
    </row>
    <row r="5376" spans="1:90">
      <c r="A5376" s="11"/>
      <c r="B5376" s="373"/>
      <c r="C5376" s="373"/>
      <c r="D5376" s="373"/>
      <c r="E5376" s="13"/>
      <c r="F5376" s="11"/>
      <c r="G5376" s="25"/>
      <c r="H5376" s="31"/>
      <c r="I5376" s="30"/>
      <c r="M5376" s="25"/>
      <c r="N5376" s="31"/>
      <c r="O5376" s="30"/>
      <c r="V5376" s="12"/>
      <c r="W5376" s="12"/>
      <c r="X5376" s="14"/>
      <c r="AB5376" s="25"/>
      <c r="AC5376" s="12"/>
      <c r="AD5376" s="12"/>
      <c r="AK5376" s="12"/>
      <c r="AL5376" s="30"/>
      <c r="AM5376" s="32"/>
      <c r="AQ5376" s="12"/>
      <c r="AR5376" s="12"/>
      <c r="AS5376" s="12"/>
      <c r="AZ5376" s="49"/>
      <c r="BA5376" s="30"/>
      <c r="BB5376" s="12"/>
      <c r="BF5376" s="12"/>
      <c r="BG5376" s="12"/>
      <c r="BH5376" s="12"/>
      <c r="BO5376" s="7"/>
      <c r="BP5376" s="7"/>
      <c r="BQ5376" s="7"/>
      <c r="BU5376" s="7"/>
      <c r="BV5376" s="7"/>
      <c r="BW5376" s="7"/>
      <c r="CD5376" s="7"/>
      <c r="CE5376" s="7"/>
      <c r="CF5376" s="7"/>
      <c r="CJ5376" s="7"/>
      <c r="CK5376" s="7"/>
      <c r="CL5376" s="7"/>
    </row>
    <row r="5377" spans="1:90">
      <c r="A5377" s="11"/>
      <c r="B5377" s="373"/>
      <c r="C5377" s="373"/>
      <c r="D5377" s="373"/>
      <c r="E5377" s="13"/>
      <c r="F5377" s="11"/>
      <c r="G5377" s="25"/>
      <c r="H5377" s="31"/>
      <c r="I5377" s="30"/>
      <c r="M5377" s="25"/>
      <c r="N5377" s="31"/>
      <c r="O5377" s="30"/>
      <c r="V5377" s="12"/>
      <c r="W5377" s="12"/>
      <c r="X5377" s="14"/>
      <c r="AB5377" s="25"/>
      <c r="AC5377" s="12"/>
      <c r="AD5377" s="12"/>
      <c r="AK5377" s="12"/>
      <c r="AL5377" s="30"/>
      <c r="AM5377" s="32"/>
      <c r="AQ5377" s="12"/>
      <c r="AR5377" s="12"/>
      <c r="AS5377" s="12"/>
      <c r="AZ5377" s="49"/>
      <c r="BA5377" s="30"/>
      <c r="BB5377" s="12"/>
      <c r="BF5377" s="12"/>
      <c r="BG5377" s="12"/>
      <c r="BH5377" s="12"/>
      <c r="BO5377" s="7"/>
      <c r="BP5377" s="7"/>
      <c r="BQ5377" s="7"/>
      <c r="BU5377" s="7"/>
      <c r="BV5377" s="7"/>
      <c r="BW5377" s="7"/>
      <c r="CD5377" s="7"/>
      <c r="CE5377" s="7"/>
      <c r="CF5377" s="7"/>
      <c r="CJ5377" s="7"/>
      <c r="CK5377" s="7"/>
      <c r="CL5377" s="7"/>
    </row>
    <row r="5378" spans="1:90">
      <c r="A5378" s="11"/>
      <c r="B5378" s="373"/>
      <c r="C5378" s="373"/>
      <c r="D5378" s="373"/>
      <c r="E5378" s="13"/>
      <c r="F5378" s="11"/>
      <c r="G5378" s="25"/>
      <c r="H5378" s="31"/>
      <c r="I5378" s="30"/>
      <c r="M5378" s="25"/>
      <c r="N5378" s="31"/>
      <c r="O5378" s="30"/>
      <c r="V5378" s="12"/>
      <c r="W5378" s="12"/>
      <c r="X5378" s="14"/>
      <c r="AB5378" s="25"/>
      <c r="AC5378" s="12"/>
      <c r="AD5378" s="12"/>
      <c r="AK5378" s="12"/>
      <c r="AL5378" s="30"/>
      <c r="AM5378" s="32"/>
      <c r="AQ5378" s="12"/>
      <c r="AR5378" s="12"/>
      <c r="AS5378" s="12"/>
      <c r="AZ5378" s="49"/>
      <c r="BA5378" s="30"/>
      <c r="BB5378" s="12"/>
      <c r="BF5378" s="12"/>
      <c r="BG5378" s="12"/>
      <c r="BH5378" s="12"/>
      <c r="BO5378" s="7"/>
      <c r="BP5378" s="7"/>
      <c r="BQ5378" s="7"/>
      <c r="BU5378" s="7"/>
      <c r="BV5378" s="7"/>
      <c r="BW5378" s="7"/>
      <c r="CD5378" s="7"/>
      <c r="CE5378" s="7"/>
      <c r="CF5378" s="7"/>
      <c r="CJ5378" s="7"/>
      <c r="CK5378" s="7"/>
      <c r="CL5378" s="7"/>
    </row>
    <row r="5379" spans="1:90">
      <c r="A5379" s="11"/>
      <c r="B5379" s="373"/>
      <c r="C5379" s="373"/>
      <c r="D5379" s="373"/>
      <c r="E5379" s="13"/>
      <c r="F5379" s="11"/>
      <c r="G5379" s="25"/>
      <c r="H5379" s="31"/>
      <c r="I5379" s="30"/>
      <c r="M5379" s="25"/>
      <c r="N5379" s="31"/>
      <c r="O5379" s="30"/>
      <c r="V5379" s="12"/>
      <c r="W5379" s="12"/>
      <c r="X5379" s="14"/>
      <c r="AB5379" s="25"/>
      <c r="AC5379" s="12"/>
      <c r="AD5379" s="12"/>
      <c r="AK5379" s="12"/>
      <c r="AL5379" s="30"/>
      <c r="AM5379" s="32"/>
      <c r="AQ5379" s="12"/>
      <c r="AR5379" s="12"/>
      <c r="AS5379" s="12"/>
      <c r="AZ5379" s="49"/>
      <c r="BA5379" s="30"/>
      <c r="BB5379" s="12"/>
      <c r="BF5379" s="12"/>
      <c r="BG5379" s="12"/>
      <c r="BH5379" s="12"/>
      <c r="BO5379" s="7"/>
      <c r="BP5379" s="7"/>
      <c r="BQ5379" s="7"/>
      <c r="BU5379" s="7"/>
      <c r="BV5379" s="7"/>
      <c r="BW5379" s="7"/>
      <c r="CD5379" s="7"/>
      <c r="CE5379" s="7"/>
      <c r="CF5379" s="7"/>
      <c r="CJ5379" s="7"/>
      <c r="CK5379" s="7"/>
      <c r="CL5379" s="7"/>
    </row>
    <row r="5380" spans="1:90">
      <c r="A5380" s="11"/>
      <c r="B5380" s="373"/>
      <c r="C5380" s="373"/>
      <c r="D5380" s="373"/>
      <c r="E5380" s="13"/>
      <c r="F5380" s="11"/>
      <c r="G5380" s="25"/>
      <c r="H5380" s="31"/>
      <c r="I5380" s="30"/>
      <c r="M5380" s="25"/>
      <c r="N5380" s="31"/>
      <c r="O5380" s="30"/>
      <c r="V5380" s="12"/>
      <c r="W5380" s="12"/>
      <c r="X5380" s="14"/>
      <c r="AB5380" s="25"/>
      <c r="AC5380" s="12"/>
      <c r="AD5380" s="12"/>
      <c r="AK5380" s="12"/>
      <c r="AL5380" s="30"/>
      <c r="AM5380" s="32"/>
      <c r="AQ5380" s="12"/>
      <c r="AR5380" s="12"/>
      <c r="AS5380" s="12"/>
      <c r="AZ5380" s="49"/>
      <c r="BA5380" s="30"/>
      <c r="BB5380" s="12"/>
      <c r="BF5380" s="12"/>
      <c r="BG5380" s="12"/>
      <c r="BH5380" s="12"/>
      <c r="BO5380" s="7"/>
      <c r="BP5380" s="7"/>
      <c r="BQ5380" s="7"/>
      <c r="BU5380" s="7"/>
      <c r="BV5380" s="7"/>
      <c r="BW5380" s="7"/>
      <c r="CD5380" s="7"/>
      <c r="CE5380" s="7"/>
      <c r="CF5380" s="7"/>
      <c r="CJ5380" s="7"/>
      <c r="CK5380" s="7"/>
      <c r="CL5380" s="7"/>
    </row>
    <row r="5381" spans="1:90">
      <c r="A5381" s="11"/>
      <c r="B5381" s="373"/>
      <c r="C5381" s="373"/>
      <c r="D5381" s="373"/>
      <c r="E5381" s="13"/>
      <c r="F5381" s="11"/>
      <c r="G5381" s="25"/>
      <c r="H5381" s="31"/>
      <c r="I5381" s="30"/>
      <c r="M5381" s="25"/>
      <c r="N5381" s="31"/>
      <c r="O5381" s="30"/>
      <c r="V5381" s="12"/>
      <c r="W5381" s="12"/>
      <c r="X5381" s="14"/>
      <c r="AB5381" s="25"/>
      <c r="AC5381" s="12"/>
      <c r="AD5381" s="12"/>
      <c r="AK5381" s="12"/>
      <c r="AL5381" s="30"/>
      <c r="AM5381" s="32"/>
      <c r="AQ5381" s="12"/>
      <c r="AR5381" s="12"/>
      <c r="AS5381" s="12"/>
      <c r="AZ5381" s="49"/>
      <c r="BA5381" s="30"/>
      <c r="BB5381" s="12"/>
      <c r="BF5381" s="12"/>
      <c r="BG5381" s="12"/>
      <c r="BH5381" s="12"/>
      <c r="BO5381" s="7"/>
      <c r="BP5381" s="7"/>
      <c r="BQ5381" s="7"/>
      <c r="BU5381" s="7"/>
      <c r="BV5381" s="7"/>
      <c r="BW5381" s="7"/>
      <c r="CD5381" s="7"/>
      <c r="CE5381" s="7"/>
      <c r="CF5381" s="7"/>
      <c r="CJ5381" s="7"/>
      <c r="CK5381" s="7"/>
      <c r="CL5381" s="7"/>
    </row>
    <row r="5382" spans="1:90">
      <c r="A5382" s="11"/>
      <c r="B5382" s="373"/>
      <c r="C5382" s="373"/>
      <c r="D5382" s="373"/>
      <c r="E5382" s="13"/>
      <c r="F5382" s="11"/>
      <c r="G5382" s="25"/>
      <c r="H5382" s="31"/>
      <c r="I5382" s="30"/>
      <c r="M5382" s="25"/>
      <c r="N5382" s="31"/>
      <c r="O5382" s="30"/>
      <c r="V5382" s="12"/>
      <c r="W5382" s="12"/>
      <c r="X5382" s="14"/>
      <c r="AB5382" s="25"/>
      <c r="AC5382" s="12"/>
      <c r="AD5382" s="12"/>
      <c r="AK5382" s="12"/>
      <c r="AL5382" s="30"/>
      <c r="AM5382" s="32"/>
      <c r="AQ5382" s="12"/>
      <c r="AR5382" s="12"/>
      <c r="AS5382" s="12"/>
      <c r="AZ5382" s="49"/>
      <c r="BA5382" s="30"/>
      <c r="BB5382" s="12"/>
      <c r="BF5382" s="12"/>
      <c r="BG5382" s="12"/>
      <c r="BH5382" s="12"/>
      <c r="BO5382" s="7"/>
      <c r="BP5382" s="7"/>
      <c r="BQ5382" s="7"/>
      <c r="BU5382" s="7"/>
      <c r="BV5382" s="7"/>
      <c r="BW5382" s="7"/>
      <c r="CD5382" s="7"/>
      <c r="CE5382" s="7"/>
      <c r="CF5382" s="7"/>
      <c r="CJ5382" s="7"/>
      <c r="CK5382" s="7"/>
      <c r="CL5382" s="7"/>
    </row>
    <row r="5383" spans="1:90">
      <c r="A5383" s="11"/>
      <c r="B5383" s="373"/>
      <c r="C5383" s="373"/>
      <c r="D5383" s="373"/>
      <c r="E5383" s="13"/>
      <c r="F5383" s="11"/>
      <c r="G5383" s="25"/>
      <c r="H5383" s="31"/>
      <c r="I5383" s="30"/>
      <c r="M5383" s="25"/>
      <c r="N5383" s="31"/>
      <c r="O5383" s="30"/>
      <c r="V5383" s="12"/>
      <c r="W5383" s="12"/>
      <c r="X5383" s="14"/>
      <c r="AB5383" s="25"/>
      <c r="AC5383" s="12"/>
      <c r="AD5383" s="12"/>
      <c r="AK5383" s="12"/>
      <c r="AL5383" s="30"/>
      <c r="AM5383" s="32"/>
      <c r="AQ5383" s="12"/>
      <c r="AR5383" s="12"/>
      <c r="AS5383" s="12"/>
      <c r="AZ5383" s="49"/>
      <c r="BA5383" s="30"/>
      <c r="BB5383" s="12"/>
      <c r="BF5383" s="12"/>
      <c r="BG5383" s="12"/>
      <c r="BH5383" s="12"/>
      <c r="BO5383" s="7"/>
      <c r="BP5383" s="7"/>
      <c r="BQ5383" s="7"/>
      <c r="BU5383" s="7"/>
      <c r="BV5383" s="7"/>
      <c r="BW5383" s="7"/>
      <c r="CD5383" s="7"/>
      <c r="CE5383" s="7"/>
      <c r="CF5383" s="7"/>
      <c r="CJ5383" s="7"/>
      <c r="CK5383" s="7"/>
      <c r="CL5383" s="7"/>
    </row>
    <row r="5384" spans="1:90">
      <c r="A5384" s="11"/>
      <c r="B5384" s="373"/>
      <c r="C5384" s="373"/>
      <c r="D5384" s="373"/>
      <c r="E5384" s="13"/>
      <c r="F5384" s="11"/>
      <c r="G5384" s="25"/>
      <c r="H5384" s="31"/>
      <c r="I5384" s="30"/>
      <c r="M5384" s="25"/>
      <c r="N5384" s="31"/>
      <c r="O5384" s="30"/>
      <c r="V5384" s="12"/>
      <c r="W5384" s="12"/>
      <c r="X5384" s="14"/>
      <c r="AB5384" s="25"/>
      <c r="AC5384" s="12"/>
      <c r="AD5384" s="12"/>
      <c r="AK5384" s="12"/>
      <c r="AL5384" s="30"/>
      <c r="AM5384" s="32"/>
      <c r="AQ5384" s="12"/>
      <c r="AR5384" s="12"/>
      <c r="AS5384" s="12"/>
      <c r="AZ5384" s="49"/>
      <c r="BA5384" s="30"/>
      <c r="BB5384" s="12"/>
      <c r="BF5384" s="12"/>
      <c r="BG5384" s="12"/>
      <c r="BH5384" s="12"/>
      <c r="BO5384" s="7"/>
      <c r="BP5384" s="7"/>
      <c r="BQ5384" s="7"/>
      <c r="BU5384" s="7"/>
      <c r="BV5384" s="7"/>
      <c r="BW5384" s="7"/>
      <c r="CD5384" s="7"/>
      <c r="CE5384" s="7"/>
      <c r="CF5384" s="7"/>
      <c r="CJ5384" s="7"/>
      <c r="CK5384" s="7"/>
      <c r="CL5384" s="7"/>
    </row>
    <row r="5385" spans="1:90">
      <c r="A5385" s="11"/>
      <c r="B5385" s="373"/>
      <c r="C5385" s="373"/>
      <c r="D5385" s="373"/>
      <c r="E5385" s="13"/>
      <c r="F5385" s="11"/>
      <c r="G5385" s="25"/>
      <c r="H5385" s="31"/>
      <c r="I5385" s="30"/>
      <c r="M5385" s="25"/>
      <c r="N5385" s="31"/>
      <c r="O5385" s="30"/>
      <c r="V5385" s="12"/>
      <c r="W5385" s="12"/>
      <c r="X5385" s="14"/>
      <c r="AB5385" s="25"/>
      <c r="AC5385" s="12"/>
      <c r="AD5385" s="12"/>
      <c r="AK5385" s="12"/>
      <c r="AL5385" s="30"/>
      <c r="AM5385" s="32"/>
      <c r="AQ5385" s="12"/>
      <c r="AR5385" s="12"/>
      <c r="AS5385" s="12"/>
      <c r="AZ5385" s="49"/>
      <c r="BA5385" s="30"/>
      <c r="BB5385" s="12"/>
      <c r="BF5385" s="12"/>
      <c r="BG5385" s="12"/>
      <c r="BH5385" s="12"/>
      <c r="BO5385" s="7"/>
      <c r="BP5385" s="7"/>
      <c r="BQ5385" s="7"/>
      <c r="BU5385" s="7"/>
      <c r="BV5385" s="7"/>
      <c r="BW5385" s="7"/>
      <c r="CD5385" s="7"/>
      <c r="CE5385" s="7"/>
      <c r="CF5385" s="7"/>
      <c r="CJ5385" s="7"/>
      <c r="CK5385" s="7"/>
      <c r="CL5385" s="7"/>
    </row>
    <row r="5386" spans="1:90">
      <c r="A5386" s="11"/>
      <c r="B5386" s="373"/>
      <c r="C5386" s="373"/>
      <c r="D5386" s="373"/>
      <c r="E5386" s="13"/>
      <c r="F5386" s="11"/>
      <c r="G5386" s="25"/>
      <c r="H5386" s="31"/>
      <c r="I5386" s="30"/>
      <c r="M5386" s="25"/>
      <c r="N5386" s="31"/>
      <c r="O5386" s="30"/>
      <c r="V5386" s="12"/>
      <c r="W5386" s="12"/>
      <c r="X5386" s="14"/>
      <c r="AB5386" s="25"/>
      <c r="AC5386" s="12"/>
      <c r="AD5386" s="12"/>
      <c r="AK5386" s="12"/>
      <c r="AL5386" s="30"/>
      <c r="AM5386" s="32"/>
      <c r="AQ5386" s="12"/>
      <c r="AR5386" s="12"/>
      <c r="AS5386" s="12"/>
      <c r="AZ5386" s="49"/>
      <c r="BA5386" s="30"/>
      <c r="BB5386" s="12"/>
      <c r="BF5386" s="12"/>
      <c r="BG5386" s="12"/>
      <c r="BH5386" s="12"/>
      <c r="BO5386" s="7"/>
      <c r="BP5386" s="7"/>
      <c r="BQ5386" s="7"/>
      <c r="BU5386" s="7"/>
      <c r="BV5386" s="7"/>
      <c r="BW5386" s="7"/>
      <c r="CD5386" s="7"/>
      <c r="CE5386" s="7"/>
      <c r="CF5386" s="7"/>
      <c r="CJ5386" s="7"/>
      <c r="CK5386" s="7"/>
      <c r="CL5386" s="7"/>
    </row>
    <row r="5387" spans="1:90">
      <c r="A5387" s="11"/>
      <c r="B5387" s="373"/>
      <c r="C5387" s="373"/>
      <c r="D5387" s="373"/>
      <c r="E5387" s="13"/>
      <c r="F5387" s="11"/>
      <c r="G5387" s="25"/>
      <c r="H5387" s="31"/>
      <c r="I5387" s="30"/>
      <c r="M5387" s="25"/>
      <c r="N5387" s="31"/>
      <c r="O5387" s="30"/>
      <c r="V5387" s="12"/>
      <c r="W5387" s="12"/>
      <c r="X5387" s="14"/>
      <c r="AB5387" s="25"/>
      <c r="AC5387" s="12"/>
      <c r="AD5387" s="12"/>
      <c r="AK5387" s="12"/>
      <c r="AL5387" s="30"/>
      <c r="AM5387" s="32"/>
      <c r="AQ5387" s="12"/>
      <c r="AR5387" s="12"/>
      <c r="AS5387" s="12"/>
      <c r="AZ5387" s="49"/>
      <c r="BA5387" s="30"/>
      <c r="BB5387" s="12"/>
      <c r="BF5387" s="12"/>
      <c r="BG5387" s="12"/>
      <c r="BH5387" s="12"/>
      <c r="BO5387" s="7"/>
      <c r="BP5387" s="7"/>
      <c r="BQ5387" s="7"/>
      <c r="BU5387" s="7"/>
      <c r="BV5387" s="7"/>
      <c r="BW5387" s="7"/>
      <c r="CD5387" s="7"/>
      <c r="CE5387" s="7"/>
      <c r="CF5387" s="7"/>
      <c r="CJ5387" s="7"/>
      <c r="CK5387" s="7"/>
      <c r="CL5387" s="7"/>
    </row>
    <row r="5388" spans="1:90">
      <c r="A5388" s="11"/>
      <c r="B5388" s="373"/>
      <c r="C5388" s="373"/>
      <c r="D5388" s="373"/>
      <c r="E5388" s="13"/>
      <c r="F5388" s="11"/>
      <c r="G5388" s="25"/>
      <c r="H5388" s="31"/>
      <c r="I5388" s="30"/>
      <c r="M5388" s="25"/>
      <c r="N5388" s="31"/>
      <c r="O5388" s="30"/>
      <c r="V5388" s="12"/>
      <c r="W5388" s="12"/>
      <c r="X5388" s="14"/>
      <c r="AB5388" s="25"/>
      <c r="AC5388" s="12"/>
      <c r="AD5388" s="12"/>
      <c r="AK5388" s="12"/>
      <c r="AL5388" s="30"/>
      <c r="AM5388" s="32"/>
      <c r="AQ5388" s="12"/>
      <c r="AR5388" s="12"/>
      <c r="AS5388" s="12"/>
      <c r="AZ5388" s="49"/>
      <c r="BA5388" s="30"/>
      <c r="BB5388" s="12"/>
      <c r="BF5388" s="12"/>
      <c r="BG5388" s="12"/>
      <c r="BH5388" s="12"/>
      <c r="BO5388" s="7"/>
      <c r="BP5388" s="7"/>
      <c r="BQ5388" s="7"/>
      <c r="BU5388" s="7"/>
      <c r="BV5388" s="7"/>
      <c r="BW5388" s="7"/>
      <c r="CD5388" s="7"/>
      <c r="CE5388" s="7"/>
      <c r="CF5388" s="7"/>
      <c r="CJ5388" s="7"/>
      <c r="CK5388" s="7"/>
      <c r="CL5388" s="7"/>
    </row>
    <row r="5389" spans="1:90">
      <c r="A5389" s="11"/>
      <c r="B5389" s="373"/>
      <c r="C5389" s="373"/>
      <c r="D5389" s="373"/>
      <c r="E5389" s="13"/>
      <c r="F5389" s="11"/>
      <c r="G5389" s="25"/>
      <c r="H5389" s="31"/>
      <c r="I5389" s="30"/>
      <c r="M5389" s="25"/>
      <c r="N5389" s="31"/>
      <c r="O5389" s="30"/>
      <c r="V5389" s="12"/>
      <c r="W5389" s="12"/>
      <c r="X5389" s="14"/>
      <c r="AB5389" s="25"/>
      <c r="AC5389" s="12"/>
      <c r="AD5389" s="12"/>
      <c r="AK5389" s="12"/>
      <c r="AL5389" s="30"/>
      <c r="AM5389" s="32"/>
      <c r="AQ5389" s="12"/>
      <c r="AR5389" s="12"/>
      <c r="AS5389" s="12"/>
      <c r="AZ5389" s="49"/>
      <c r="BA5389" s="30"/>
      <c r="BB5389" s="12"/>
      <c r="BF5389" s="12"/>
      <c r="BG5389" s="12"/>
      <c r="BH5389" s="12"/>
      <c r="BO5389" s="7"/>
      <c r="BP5389" s="7"/>
      <c r="BQ5389" s="7"/>
      <c r="BU5389" s="7"/>
      <c r="BV5389" s="7"/>
      <c r="BW5389" s="7"/>
      <c r="CD5389" s="7"/>
      <c r="CE5389" s="7"/>
      <c r="CF5389" s="7"/>
      <c r="CJ5389" s="7"/>
      <c r="CK5389" s="7"/>
      <c r="CL5389" s="7"/>
    </row>
    <row r="5390" spans="1:90">
      <c r="A5390" s="11"/>
      <c r="B5390" s="373"/>
      <c r="C5390" s="373"/>
      <c r="D5390" s="373"/>
      <c r="E5390" s="13"/>
      <c r="F5390" s="11"/>
      <c r="G5390" s="25"/>
      <c r="H5390" s="31"/>
      <c r="I5390" s="30"/>
      <c r="M5390" s="25"/>
      <c r="N5390" s="31"/>
      <c r="O5390" s="30"/>
      <c r="V5390" s="12"/>
      <c r="W5390" s="12"/>
      <c r="X5390" s="14"/>
      <c r="AB5390" s="25"/>
      <c r="AC5390" s="12"/>
      <c r="AD5390" s="12"/>
      <c r="AK5390" s="12"/>
      <c r="AL5390" s="30"/>
      <c r="AM5390" s="32"/>
      <c r="AQ5390" s="12"/>
      <c r="AR5390" s="12"/>
      <c r="AS5390" s="12"/>
      <c r="AZ5390" s="49"/>
      <c r="BA5390" s="30"/>
      <c r="BB5390" s="12"/>
      <c r="BF5390" s="12"/>
      <c r="BG5390" s="12"/>
      <c r="BH5390" s="12"/>
      <c r="BO5390" s="7"/>
      <c r="BP5390" s="7"/>
      <c r="BQ5390" s="7"/>
      <c r="BU5390" s="7"/>
      <c r="BV5390" s="7"/>
      <c r="BW5390" s="7"/>
      <c r="CD5390" s="7"/>
      <c r="CE5390" s="7"/>
      <c r="CF5390" s="7"/>
      <c r="CJ5390" s="7"/>
      <c r="CK5390" s="7"/>
      <c r="CL5390" s="7"/>
    </row>
    <row r="5391" spans="1:90">
      <c r="A5391" s="11"/>
      <c r="B5391" s="373"/>
      <c r="C5391" s="373"/>
      <c r="D5391" s="373"/>
      <c r="E5391" s="13"/>
      <c r="F5391" s="11"/>
      <c r="G5391" s="25"/>
      <c r="H5391" s="31"/>
      <c r="I5391" s="30"/>
      <c r="M5391" s="25"/>
      <c r="N5391" s="31"/>
      <c r="O5391" s="30"/>
      <c r="V5391" s="12"/>
      <c r="W5391" s="12"/>
      <c r="X5391" s="14"/>
      <c r="AB5391" s="25"/>
      <c r="AC5391" s="12"/>
      <c r="AD5391" s="12"/>
      <c r="AK5391" s="12"/>
      <c r="AL5391" s="30"/>
      <c r="AM5391" s="32"/>
      <c r="AQ5391" s="12"/>
      <c r="AR5391" s="12"/>
      <c r="AS5391" s="12"/>
      <c r="AZ5391" s="49"/>
      <c r="BA5391" s="30"/>
      <c r="BB5391" s="12"/>
      <c r="BF5391" s="12"/>
      <c r="BG5391" s="12"/>
      <c r="BH5391" s="12"/>
      <c r="BO5391" s="7"/>
      <c r="BP5391" s="7"/>
      <c r="BQ5391" s="7"/>
      <c r="BU5391" s="7"/>
      <c r="BV5391" s="7"/>
      <c r="BW5391" s="7"/>
      <c r="CD5391" s="7"/>
      <c r="CE5391" s="7"/>
      <c r="CF5391" s="7"/>
      <c r="CJ5391" s="7"/>
      <c r="CK5391" s="7"/>
      <c r="CL5391" s="7"/>
    </row>
    <row r="5392" spans="1:90">
      <c r="A5392" s="11"/>
      <c r="B5392" s="373"/>
      <c r="C5392" s="373"/>
      <c r="D5392" s="373"/>
      <c r="E5392" s="13"/>
      <c r="F5392" s="11"/>
      <c r="G5392" s="25"/>
      <c r="H5392" s="31"/>
      <c r="I5392" s="30"/>
      <c r="M5392" s="25"/>
      <c r="N5392" s="31"/>
      <c r="O5392" s="30"/>
      <c r="V5392" s="12"/>
      <c r="W5392" s="12"/>
      <c r="X5392" s="14"/>
      <c r="AB5392" s="25"/>
      <c r="AC5392" s="12"/>
      <c r="AD5392" s="12"/>
      <c r="AK5392" s="12"/>
      <c r="AL5392" s="30"/>
      <c r="AM5392" s="32"/>
      <c r="AQ5392" s="12"/>
      <c r="AR5392" s="12"/>
      <c r="AS5392" s="12"/>
      <c r="AZ5392" s="49"/>
      <c r="BA5392" s="30"/>
      <c r="BB5392" s="12"/>
      <c r="BF5392" s="12"/>
      <c r="BG5392" s="12"/>
      <c r="BH5392" s="12"/>
      <c r="BO5392" s="7"/>
      <c r="BP5392" s="7"/>
      <c r="BQ5392" s="7"/>
      <c r="BU5392" s="7"/>
      <c r="BV5392" s="7"/>
      <c r="BW5392" s="7"/>
      <c r="CD5392" s="7"/>
      <c r="CE5392" s="7"/>
      <c r="CF5392" s="7"/>
      <c r="CJ5392" s="7"/>
      <c r="CK5392" s="7"/>
      <c r="CL5392" s="7"/>
    </row>
    <row r="5393" spans="1:90">
      <c r="A5393" s="11"/>
      <c r="B5393" s="373"/>
      <c r="C5393" s="373"/>
      <c r="D5393" s="373"/>
      <c r="E5393" s="13"/>
      <c r="F5393" s="11"/>
      <c r="G5393" s="25"/>
      <c r="H5393" s="31"/>
      <c r="I5393" s="30"/>
      <c r="M5393" s="25"/>
      <c r="N5393" s="31"/>
      <c r="O5393" s="30"/>
      <c r="V5393" s="12"/>
      <c r="W5393" s="12"/>
      <c r="X5393" s="14"/>
      <c r="AB5393" s="25"/>
      <c r="AC5393" s="12"/>
      <c r="AD5393" s="12"/>
      <c r="AK5393" s="12"/>
      <c r="AL5393" s="30"/>
      <c r="AM5393" s="32"/>
      <c r="AQ5393" s="12"/>
      <c r="AR5393" s="12"/>
      <c r="AS5393" s="12"/>
      <c r="AZ5393" s="49"/>
      <c r="BA5393" s="30"/>
      <c r="BB5393" s="12"/>
      <c r="BF5393" s="12"/>
      <c r="BG5393" s="12"/>
      <c r="BH5393" s="12"/>
      <c r="BO5393" s="7"/>
      <c r="BP5393" s="7"/>
      <c r="BQ5393" s="7"/>
      <c r="BU5393" s="7"/>
      <c r="BV5393" s="7"/>
      <c r="BW5393" s="7"/>
      <c r="CD5393" s="7"/>
      <c r="CE5393" s="7"/>
      <c r="CF5393" s="7"/>
      <c r="CJ5393" s="7"/>
      <c r="CK5393" s="7"/>
      <c r="CL5393" s="7"/>
    </row>
    <row r="5394" spans="1:90">
      <c r="A5394" s="11"/>
      <c r="B5394" s="373"/>
      <c r="C5394" s="373"/>
      <c r="D5394" s="373"/>
      <c r="E5394" s="13"/>
      <c r="F5394" s="11"/>
      <c r="G5394" s="25"/>
      <c r="H5394" s="31"/>
      <c r="I5394" s="30"/>
      <c r="M5394" s="25"/>
      <c r="N5394" s="31"/>
      <c r="O5394" s="30"/>
      <c r="V5394" s="12"/>
      <c r="W5394" s="12"/>
      <c r="X5394" s="14"/>
      <c r="AB5394" s="25"/>
      <c r="AC5394" s="12"/>
      <c r="AD5394" s="12"/>
      <c r="AK5394" s="12"/>
      <c r="AL5394" s="30"/>
      <c r="AM5394" s="32"/>
      <c r="AQ5394" s="12"/>
      <c r="AR5394" s="12"/>
      <c r="AS5394" s="12"/>
      <c r="AZ5394" s="49"/>
      <c r="BA5394" s="30"/>
      <c r="BB5394" s="12"/>
      <c r="BF5394" s="12"/>
      <c r="BG5394" s="12"/>
      <c r="BH5394" s="12"/>
      <c r="BO5394" s="7"/>
      <c r="BP5394" s="7"/>
      <c r="BQ5394" s="7"/>
      <c r="BU5394" s="7"/>
      <c r="BV5394" s="7"/>
      <c r="BW5394" s="7"/>
      <c r="CD5394" s="7"/>
      <c r="CE5394" s="7"/>
      <c r="CF5394" s="7"/>
      <c r="CJ5394" s="7"/>
      <c r="CK5394" s="7"/>
      <c r="CL5394" s="7"/>
    </row>
    <row r="5395" spans="1:90">
      <c r="A5395" s="11"/>
      <c r="B5395" s="373"/>
      <c r="C5395" s="373"/>
      <c r="D5395" s="373"/>
      <c r="E5395" s="13"/>
      <c r="F5395" s="11"/>
      <c r="G5395" s="25"/>
      <c r="H5395" s="31"/>
      <c r="I5395" s="30"/>
      <c r="M5395" s="25"/>
      <c r="N5395" s="31"/>
      <c r="O5395" s="30"/>
      <c r="V5395" s="12"/>
      <c r="W5395" s="12"/>
      <c r="X5395" s="14"/>
      <c r="AB5395" s="25"/>
      <c r="AC5395" s="12"/>
      <c r="AD5395" s="12"/>
      <c r="AK5395" s="12"/>
      <c r="AL5395" s="30"/>
      <c r="AM5395" s="32"/>
      <c r="AQ5395" s="12"/>
      <c r="AR5395" s="12"/>
      <c r="AS5395" s="12"/>
      <c r="AZ5395" s="49"/>
      <c r="BA5395" s="30"/>
      <c r="BB5395" s="12"/>
      <c r="BF5395" s="12"/>
      <c r="BG5395" s="12"/>
      <c r="BH5395" s="12"/>
      <c r="BO5395" s="7"/>
      <c r="BP5395" s="7"/>
      <c r="BQ5395" s="7"/>
      <c r="BU5395" s="7"/>
      <c r="BV5395" s="7"/>
      <c r="BW5395" s="7"/>
      <c r="CD5395" s="7"/>
      <c r="CE5395" s="7"/>
      <c r="CF5395" s="7"/>
      <c r="CJ5395" s="7"/>
      <c r="CK5395" s="7"/>
      <c r="CL5395" s="7"/>
    </row>
    <row r="5396" spans="1:90">
      <c r="A5396" s="11"/>
      <c r="B5396" s="373"/>
      <c r="C5396" s="373"/>
      <c r="D5396" s="373"/>
      <c r="E5396" s="13"/>
      <c r="F5396" s="11"/>
      <c r="G5396" s="25"/>
      <c r="H5396" s="31"/>
      <c r="I5396" s="30"/>
      <c r="M5396" s="25"/>
      <c r="N5396" s="31"/>
      <c r="O5396" s="30"/>
      <c r="V5396" s="12"/>
      <c r="W5396" s="12"/>
      <c r="X5396" s="14"/>
      <c r="AB5396" s="25"/>
      <c r="AC5396" s="12"/>
      <c r="AD5396" s="12"/>
      <c r="AK5396" s="12"/>
      <c r="AL5396" s="30"/>
      <c r="AM5396" s="32"/>
      <c r="AQ5396" s="12"/>
      <c r="AR5396" s="12"/>
      <c r="AS5396" s="12"/>
      <c r="AZ5396" s="49"/>
      <c r="BA5396" s="30"/>
      <c r="BB5396" s="12"/>
      <c r="BF5396" s="12"/>
      <c r="BG5396" s="12"/>
      <c r="BH5396" s="12"/>
      <c r="BO5396" s="7"/>
      <c r="BP5396" s="7"/>
      <c r="BQ5396" s="7"/>
      <c r="BU5396" s="7"/>
      <c r="BV5396" s="7"/>
      <c r="BW5396" s="7"/>
      <c r="CD5396" s="7"/>
      <c r="CE5396" s="7"/>
      <c r="CF5396" s="7"/>
      <c r="CJ5396" s="7"/>
      <c r="CK5396" s="7"/>
      <c r="CL5396" s="7"/>
    </row>
    <row r="5397" spans="1:90">
      <c r="A5397" s="11"/>
      <c r="B5397" s="373"/>
      <c r="C5397" s="373"/>
      <c r="D5397" s="373"/>
      <c r="E5397" s="13"/>
      <c r="F5397" s="11"/>
      <c r="G5397" s="25"/>
      <c r="H5397" s="31"/>
      <c r="I5397" s="30"/>
      <c r="M5397" s="25"/>
      <c r="N5397" s="31"/>
      <c r="O5397" s="30"/>
      <c r="V5397" s="12"/>
      <c r="W5397" s="12"/>
      <c r="X5397" s="14"/>
      <c r="AB5397" s="25"/>
      <c r="AC5397" s="12"/>
      <c r="AD5397" s="12"/>
      <c r="AK5397" s="12"/>
      <c r="AL5397" s="30"/>
      <c r="AM5397" s="32"/>
      <c r="AQ5397" s="12"/>
      <c r="AR5397" s="12"/>
      <c r="AS5397" s="12"/>
      <c r="AZ5397" s="49"/>
      <c r="BA5397" s="30"/>
      <c r="BB5397" s="12"/>
      <c r="BF5397" s="12"/>
      <c r="BG5397" s="12"/>
      <c r="BH5397" s="12"/>
      <c r="BO5397" s="7"/>
      <c r="BP5397" s="7"/>
      <c r="BQ5397" s="7"/>
      <c r="BU5397" s="7"/>
      <c r="BV5397" s="7"/>
      <c r="BW5397" s="7"/>
      <c r="CD5397" s="7"/>
      <c r="CE5397" s="7"/>
      <c r="CF5397" s="7"/>
      <c r="CJ5397" s="7"/>
      <c r="CK5397" s="7"/>
      <c r="CL5397" s="7"/>
    </row>
    <row r="5398" spans="1:90">
      <c r="A5398" s="11"/>
      <c r="B5398" s="373"/>
      <c r="C5398" s="373"/>
      <c r="D5398" s="373"/>
      <c r="E5398" s="13"/>
      <c r="F5398" s="11"/>
      <c r="G5398" s="25"/>
      <c r="H5398" s="31"/>
      <c r="I5398" s="30"/>
      <c r="M5398" s="25"/>
      <c r="N5398" s="31"/>
      <c r="O5398" s="30"/>
      <c r="V5398" s="12"/>
      <c r="W5398" s="12"/>
      <c r="X5398" s="14"/>
      <c r="AB5398" s="25"/>
      <c r="AC5398" s="12"/>
      <c r="AD5398" s="12"/>
      <c r="AK5398" s="12"/>
      <c r="AL5398" s="30"/>
      <c r="AM5398" s="32"/>
      <c r="AQ5398" s="12"/>
      <c r="AR5398" s="12"/>
      <c r="AS5398" s="12"/>
      <c r="AZ5398" s="49"/>
      <c r="BA5398" s="30"/>
      <c r="BB5398" s="12"/>
      <c r="BF5398" s="12"/>
      <c r="BG5398" s="12"/>
      <c r="BH5398" s="12"/>
      <c r="BO5398" s="7"/>
      <c r="BP5398" s="7"/>
      <c r="BQ5398" s="7"/>
      <c r="BU5398" s="7"/>
      <c r="BV5398" s="7"/>
      <c r="BW5398" s="7"/>
      <c r="CD5398" s="7"/>
      <c r="CE5398" s="7"/>
      <c r="CF5398" s="7"/>
      <c r="CJ5398" s="7"/>
      <c r="CK5398" s="7"/>
      <c r="CL5398" s="7"/>
    </row>
    <row r="5399" spans="1:90">
      <c r="A5399" s="11"/>
      <c r="B5399" s="373"/>
      <c r="C5399" s="373"/>
      <c r="D5399" s="373"/>
      <c r="E5399" s="13"/>
      <c r="F5399" s="11"/>
      <c r="G5399" s="25"/>
      <c r="H5399" s="31"/>
      <c r="I5399" s="30"/>
      <c r="M5399" s="25"/>
      <c r="N5399" s="31"/>
      <c r="O5399" s="30"/>
      <c r="V5399" s="12"/>
      <c r="W5399" s="12"/>
      <c r="X5399" s="14"/>
      <c r="AB5399" s="25"/>
      <c r="AC5399" s="12"/>
      <c r="AD5399" s="12"/>
      <c r="AK5399" s="12"/>
      <c r="AL5399" s="30"/>
      <c r="AM5399" s="32"/>
      <c r="AQ5399" s="12"/>
      <c r="AR5399" s="12"/>
      <c r="AS5399" s="12"/>
      <c r="AZ5399" s="49"/>
      <c r="BA5399" s="30"/>
      <c r="BB5399" s="12"/>
      <c r="BF5399" s="12"/>
      <c r="BG5399" s="12"/>
      <c r="BH5399" s="12"/>
      <c r="BO5399" s="7"/>
      <c r="BP5399" s="7"/>
      <c r="BQ5399" s="7"/>
      <c r="BU5399" s="7"/>
      <c r="BV5399" s="7"/>
      <c r="BW5399" s="7"/>
      <c r="CD5399" s="7"/>
      <c r="CE5399" s="7"/>
      <c r="CF5399" s="7"/>
      <c r="CJ5399" s="7"/>
      <c r="CK5399" s="7"/>
      <c r="CL5399" s="7"/>
    </row>
    <row r="5400" spans="1:90">
      <c r="A5400" s="11"/>
      <c r="B5400" s="373"/>
      <c r="C5400" s="373"/>
      <c r="D5400" s="373"/>
      <c r="E5400" s="13"/>
      <c r="F5400" s="11"/>
      <c r="G5400" s="25"/>
      <c r="H5400" s="31"/>
      <c r="I5400" s="30"/>
      <c r="M5400" s="25"/>
      <c r="N5400" s="31"/>
      <c r="O5400" s="30"/>
      <c r="V5400" s="12"/>
      <c r="W5400" s="12"/>
      <c r="X5400" s="14"/>
      <c r="AB5400" s="25"/>
      <c r="AC5400" s="12"/>
      <c r="AD5400" s="12"/>
      <c r="AK5400" s="12"/>
      <c r="AL5400" s="30"/>
      <c r="AM5400" s="32"/>
      <c r="AQ5400" s="12"/>
      <c r="AR5400" s="12"/>
      <c r="AS5400" s="12"/>
      <c r="AZ5400" s="49"/>
      <c r="BA5400" s="30"/>
      <c r="BB5400" s="12"/>
      <c r="BF5400" s="12"/>
      <c r="BG5400" s="12"/>
      <c r="BH5400" s="12"/>
      <c r="BO5400" s="7"/>
      <c r="BP5400" s="7"/>
      <c r="BQ5400" s="7"/>
      <c r="BU5400" s="7"/>
      <c r="BV5400" s="7"/>
      <c r="BW5400" s="7"/>
      <c r="CD5400" s="7"/>
      <c r="CE5400" s="7"/>
      <c r="CF5400" s="7"/>
      <c r="CJ5400" s="7"/>
      <c r="CK5400" s="7"/>
      <c r="CL5400" s="7"/>
    </row>
    <row r="5401" spans="1:90">
      <c r="A5401" s="11"/>
      <c r="B5401" s="373"/>
      <c r="C5401" s="373"/>
      <c r="D5401" s="373"/>
      <c r="E5401" s="13"/>
      <c r="F5401" s="11"/>
      <c r="G5401" s="25"/>
      <c r="H5401" s="31"/>
      <c r="I5401" s="30"/>
      <c r="M5401" s="25"/>
      <c r="N5401" s="31"/>
      <c r="O5401" s="30"/>
      <c r="V5401" s="12"/>
      <c r="W5401" s="12"/>
      <c r="X5401" s="14"/>
      <c r="AB5401" s="25"/>
      <c r="AC5401" s="12"/>
      <c r="AD5401" s="12"/>
      <c r="AK5401" s="12"/>
      <c r="AL5401" s="30"/>
      <c r="AM5401" s="32"/>
      <c r="AQ5401" s="12"/>
      <c r="AR5401" s="12"/>
      <c r="AS5401" s="12"/>
      <c r="AZ5401" s="49"/>
      <c r="BA5401" s="30"/>
      <c r="BB5401" s="12"/>
      <c r="BF5401" s="12"/>
      <c r="BG5401" s="12"/>
      <c r="BH5401" s="12"/>
      <c r="BO5401" s="7"/>
      <c r="BP5401" s="7"/>
      <c r="BQ5401" s="7"/>
      <c r="BU5401" s="7"/>
      <c r="BV5401" s="7"/>
      <c r="BW5401" s="7"/>
      <c r="CD5401" s="7"/>
      <c r="CE5401" s="7"/>
      <c r="CF5401" s="7"/>
      <c r="CJ5401" s="7"/>
      <c r="CK5401" s="7"/>
      <c r="CL5401" s="7"/>
    </row>
    <row r="5402" spans="1:90">
      <c r="A5402" s="11"/>
      <c r="B5402" s="373"/>
      <c r="C5402" s="373"/>
      <c r="D5402" s="373"/>
      <c r="E5402" s="13"/>
      <c r="F5402" s="11"/>
      <c r="G5402" s="25"/>
      <c r="H5402" s="31"/>
      <c r="I5402" s="30"/>
      <c r="M5402" s="25"/>
      <c r="N5402" s="31"/>
      <c r="O5402" s="30"/>
      <c r="V5402" s="12"/>
      <c r="W5402" s="12"/>
      <c r="X5402" s="14"/>
      <c r="AB5402" s="25"/>
      <c r="AC5402" s="12"/>
      <c r="AD5402" s="12"/>
      <c r="AK5402" s="12"/>
      <c r="AL5402" s="30"/>
      <c r="AM5402" s="32"/>
      <c r="AQ5402" s="12"/>
      <c r="AR5402" s="12"/>
      <c r="AS5402" s="12"/>
      <c r="AZ5402" s="49"/>
      <c r="BA5402" s="30"/>
      <c r="BB5402" s="12"/>
      <c r="BF5402" s="12"/>
      <c r="BG5402" s="12"/>
      <c r="BH5402" s="12"/>
      <c r="BO5402" s="7"/>
      <c r="BP5402" s="7"/>
      <c r="BQ5402" s="7"/>
      <c r="BU5402" s="7"/>
      <c r="BV5402" s="7"/>
      <c r="BW5402" s="7"/>
      <c r="CD5402" s="7"/>
      <c r="CE5402" s="7"/>
      <c r="CF5402" s="7"/>
      <c r="CJ5402" s="7"/>
      <c r="CK5402" s="7"/>
      <c r="CL5402" s="7"/>
    </row>
    <row r="5403" spans="1:90">
      <c r="A5403" s="11"/>
      <c r="B5403" s="373"/>
      <c r="C5403" s="373"/>
      <c r="D5403" s="373"/>
      <c r="E5403" s="13"/>
      <c r="F5403" s="11"/>
      <c r="G5403" s="25"/>
      <c r="H5403" s="31"/>
      <c r="I5403" s="30"/>
      <c r="M5403" s="25"/>
      <c r="N5403" s="31"/>
      <c r="O5403" s="30"/>
      <c r="V5403" s="12"/>
      <c r="W5403" s="12"/>
      <c r="X5403" s="14"/>
      <c r="AB5403" s="25"/>
      <c r="AC5403" s="12"/>
      <c r="AD5403" s="12"/>
      <c r="AK5403" s="12"/>
      <c r="AL5403" s="30"/>
      <c r="AM5403" s="32"/>
      <c r="AQ5403" s="12"/>
      <c r="AR5403" s="12"/>
      <c r="AS5403" s="12"/>
      <c r="AZ5403" s="49"/>
      <c r="BA5403" s="30"/>
      <c r="BB5403" s="12"/>
      <c r="BF5403" s="12"/>
      <c r="BG5403" s="12"/>
      <c r="BH5403" s="12"/>
      <c r="BO5403" s="7"/>
      <c r="BP5403" s="7"/>
      <c r="BQ5403" s="7"/>
      <c r="BU5403" s="7"/>
      <c r="BV5403" s="7"/>
      <c r="BW5403" s="7"/>
      <c r="CD5403" s="7"/>
      <c r="CE5403" s="7"/>
      <c r="CF5403" s="7"/>
      <c r="CJ5403" s="7"/>
      <c r="CK5403" s="7"/>
      <c r="CL5403" s="7"/>
    </row>
    <row r="5404" spans="1:90">
      <c r="A5404" s="11"/>
      <c r="B5404" s="373"/>
      <c r="C5404" s="373"/>
      <c r="D5404" s="373"/>
      <c r="E5404" s="13"/>
      <c r="F5404" s="11"/>
      <c r="G5404" s="25"/>
      <c r="H5404" s="31"/>
      <c r="I5404" s="30"/>
      <c r="M5404" s="25"/>
      <c r="N5404" s="31"/>
      <c r="O5404" s="30"/>
      <c r="V5404" s="12"/>
      <c r="W5404" s="12"/>
      <c r="X5404" s="14"/>
      <c r="AB5404" s="25"/>
      <c r="AC5404" s="12"/>
      <c r="AD5404" s="12"/>
      <c r="AK5404" s="12"/>
      <c r="AL5404" s="30"/>
      <c r="AM5404" s="32"/>
      <c r="AQ5404" s="12"/>
      <c r="AR5404" s="12"/>
      <c r="AS5404" s="12"/>
      <c r="AZ5404" s="49"/>
      <c r="BA5404" s="30"/>
      <c r="BB5404" s="12"/>
      <c r="BF5404" s="12"/>
      <c r="BG5404" s="12"/>
      <c r="BH5404" s="12"/>
      <c r="BO5404" s="7"/>
      <c r="BP5404" s="7"/>
      <c r="BQ5404" s="7"/>
      <c r="BU5404" s="7"/>
      <c r="BV5404" s="7"/>
      <c r="BW5404" s="7"/>
      <c r="CD5404" s="7"/>
      <c r="CE5404" s="7"/>
      <c r="CF5404" s="7"/>
      <c r="CJ5404" s="7"/>
      <c r="CK5404" s="7"/>
      <c r="CL5404" s="7"/>
    </row>
    <row r="5405" spans="1:90">
      <c r="A5405" s="11"/>
      <c r="B5405" s="373"/>
      <c r="C5405" s="373"/>
      <c r="D5405" s="373"/>
      <c r="E5405" s="13"/>
      <c r="F5405" s="11"/>
      <c r="G5405" s="25"/>
      <c r="H5405" s="31"/>
      <c r="I5405" s="30"/>
      <c r="M5405" s="25"/>
      <c r="N5405" s="31"/>
      <c r="O5405" s="30"/>
      <c r="V5405" s="12"/>
      <c r="W5405" s="12"/>
      <c r="X5405" s="14"/>
      <c r="AB5405" s="25"/>
      <c r="AC5405" s="12"/>
      <c r="AD5405" s="12"/>
      <c r="AK5405" s="12"/>
      <c r="AL5405" s="30"/>
      <c r="AM5405" s="32"/>
      <c r="AQ5405" s="12"/>
      <c r="AR5405" s="12"/>
      <c r="AS5405" s="12"/>
      <c r="AZ5405" s="49"/>
      <c r="BA5405" s="30"/>
      <c r="BB5405" s="12"/>
      <c r="BF5405" s="12"/>
      <c r="BG5405" s="12"/>
      <c r="BH5405" s="12"/>
      <c r="BO5405" s="7"/>
      <c r="BP5405" s="7"/>
      <c r="BQ5405" s="7"/>
      <c r="BU5405" s="7"/>
      <c r="BV5405" s="7"/>
      <c r="BW5405" s="7"/>
      <c r="CD5405" s="7"/>
      <c r="CE5405" s="7"/>
      <c r="CF5405" s="7"/>
      <c r="CJ5405" s="7"/>
      <c r="CK5405" s="7"/>
      <c r="CL5405" s="7"/>
    </row>
    <row r="5406" spans="1:90">
      <c r="A5406" s="11"/>
      <c r="B5406" s="373"/>
      <c r="C5406" s="373"/>
      <c r="D5406" s="373"/>
      <c r="E5406" s="13"/>
      <c r="F5406" s="11"/>
      <c r="G5406" s="25"/>
      <c r="H5406" s="31"/>
      <c r="I5406" s="30"/>
      <c r="M5406" s="25"/>
      <c r="N5406" s="31"/>
      <c r="O5406" s="30"/>
      <c r="V5406" s="12"/>
      <c r="W5406" s="12"/>
      <c r="X5406" s="14"/>
      <c r="AB5406" s="25"/>
      <c r="AC5406" s="12"/>
      <c r="AD5406" s="12"/>
      <c r="AK5406" s="12"/>
      <c r="AL5406" s="30"/>
      <c r="AM5406" s="32"/>
      <c r="AQ5406" s="12"/>
      <c r="AR5406" s="12"/>
      <c r="AS5406" s="12"/>
      <c r="AZ5406" s="49"/>
      <c r="BA5406" s="30"/>
      <c r="BB5406" s="12"/>
      <c r="BF5406" s="12"/>
      <c r="BG5406" s="12"/>
      <c r="BH5406" s="12"/>
      <c r="BO5406" s="7"/>
      <c r="BP5406" s="7"/>
      <c r="BQ5406" s="7"/>
      <c r="BU5406" s="7"/>
      <c r="BV5406" s="7"/>
      <c r="BW5406" s="7"/>
      <c r="CD5406" s="7"/>
      <c r="CE5406" s="7"/>
      <c r="CF5406" s="7"/>
      <c r="CJ5406" s="7"/>
      <c r="CK5406" s="7"/>
      <c r="CL5406" s="7"/>
    </row>
    <row r="5407" spans="1:90">
      <c r="A5407" s="11"/>
      <c r="B5407" s="373"/>
      <c r="C5407" s="373"/>
      <c r="D5407" s="373"/>
      <c r="E5407" s="13"/>
      <c r="F5407" s="11"/>
      <c r="G5407" s="25"/>
      <c r="H5407" s="31"/>
      <c r="I5407" s="30"/>
      <c r="M5407" s="25"/>
      <c r="N5407" s="31"/>
      <c r="O5407" s="30"/>
      <c r="V5407" s="12"/>
      <c r="W5407" s="12"/>
      <c r="X5407" s="14"/>
      <c r="AB5407" s="25"/>
      <c r="AC5407" s="12"/>
      <c r="AD5407" s="12"/>
      <c r="AK5407" s="12"/>
      <c r="AL5407" s="30"/>
      <c r="AM5407" s="32"/>
      <c r="AQ5407" s="12"/>
      <c r="AR5407" s="12"/>
      <c r="AS5407" s="12"/>
      <c r="AZ5407" s="49"/>
      <c r="BA5407" s="30"/>
      <c r="BB5407" s="12"/>
      <c r="BF5407" s="12"/>
      <c r="BG5407" s="12"/>
      <c r="BH5407" s="12"/>
      <c r="BO5407" s="7"/>
      <c r="BP5407" s="7"/>
      <c r="BQ5407" s="7"/>
      <c r="BU5407" s="7"/>
      <c r="BV5407" s="7"/>
      <c r="BW5407" s="7"/>
      <c r="CD5407" s="7"/>
      <c r="CE5407" s="7"/>
      <c r="CF5407" s="7"/>
      <c r="CJ5407" s="7"/>
      <c r="CK5407" s="7"/>
      <c r="CL5407" s="7"/>
    </row>
    <row r="5408" spans="1:90">
      <c r="A5408" s="11"/>
      <c r="B5408" s="373"/>
      <c r="C5408" s="373"/>
      <c r="D5408" s="373"/>
      <c r="E5408" s="13"/>
      <c r="F5408" s="11"/>
      <c r="G5408" s="25"/>
      <c r="H5408" s="31"/>
      <c r="I5408" s="30"/>
      <c r="M5408" s="25"/>
      <c r="N5408" s="31"/>
      <c r="O5408" s="30"/>
      <c r="V5408" s="12"/>
      <c r="W5408" s="12"/>
      <c r="X5408" s="14"/>
      <c r="AB5408" s="25"/>
      <c r="AC5408" s="12"/>
      <c r="AD5408" s="12"/>
      <c r="AK5408" s="12"/>
      <c r="AL5408" s="30"/>
      <c r="AM5408" s="32"/>
      <c r="AQ5408" s="12"/>
      <c r="AR5408" s="12"/>
      <c r="AS5408" s="12"/>
      <c r="AZ5408" s="49"/>
      <c r="BA5408" s="30"/>
      <c r="BB5408" s="12"/>
      <c r="BF5408" s="12"/>
      <c r="BG5408" s="12"/>
      <c r="BH5408" s="12"/>
      <c r="BO5408" s="7"/>
      <c r="BP5408" s="7"/>
      <c r="BQ5408" s="7"/>
      <c r="BU5408" s="7"/>
      <c r="BV5408" s="7"/>
      <c r="BW5408" s="7"/>
      <c r="CD5408" s="7"/>
      <c r="CE5408" s="7"/>
      <c r="CF5408" s="7"/>
      <c r="CJ5408" s="7"/>
      <c r="CK5408" s="7"/>
      <c r="CL5408" s="7"/>
    </row>
    <row r="5409" spans="1:90">
      <c r="A5409" s="11"/>
      <c r="B5409" s="373"/>
      <c r="C5409" s="373"/>
      <c r="D5409" s="373"/>
      <c r="E5409" s="13"/>
      <c r="F5409" s="11"/>
      <c r="G5409" s="25"/>
      <c r="H5409" s="31"/>
      <c r="I5409" s="30"/>
      <c r="M5409" s="25"/>
      <c r="N5409" s="31"/>
      <c r="O5409" s="30"/>
      <c r="V5409" s="12"/>
      <c r="W5409" s="12"/>
      <c r="X5409" s="14"/>
      <c r="AB5409" s="25"/>
      <c r="AC5409" s="12"/>
      <c r="AD5409" s="12"/>
      <c r="AK5409" s="12"/>
      <c r="AL5409" s="30"/>
      <c r="AM5409" s="32"/>
      <c r="AQ5409" s="12"/>
      <c r="AR5409" s="12"/>
      <c r="AS5409" s="12"/>
      <c r="AZ5409" s="49"/>
      <c r="BA5409" s="30"/>
      <c r="BB5409" s="12"/>
      <c r="BF5409" s="12"/>
      <c r="BG5409" s="12"/>
      <c r="BH5409" s="12"/>
      <c r="BO5409" s="7"/>
      <c r="BP5409" s="7"/>
      <c r="BQ5409" s="7"/>
      <c r="BU5409" s="7"/>
      <c r="BV5409" s="7"/>
      <c r="BW5409" s="7"/>
      <c r="CD5409" s="7"/>
      <c r="CE5409" s="7"/>
      <c r="CF5409" s="7"/>
      <c r="CJ5409" s="7"/>
      <c r="CK5409" s="7"/>
      <c r="CL5409" s="7"/>
    </row>
    <row r="5410" spans="1:90">
      <c r="A5410" s="11"/>
      <c r="B5410" s="373"/>
      <c r="C5410" s="373"/>
      <c r="D5410" s="373"/>
      <c r="E5410" s="13"/>
      <c r="F5410" s="11"/>
      <c r="G5410" s="25"/>
      <c r="H5410" s="31"/>
      <c r="I5410" s="30"/>
      <c r="M5410" s="25"/>
      <c r="N5410" s="31"/>
      <c r="O5410" s="30"/>
      <c r="V5410" s="12"/>
      <c r="W5410" s="12"/>
      <c r="X5410" s="14"/>
      <c r="AB5410" s="25"/>
      <c r="AC5410" s="12"/>
      <c r="AD5410" s="12"/>
      <c r="AK5410" s="12"/>
      <c r="AL5410" s="30"/>
      <c r="AM5410" s="32"/>
      <c r="AQ5410" s="12"/>
      <c r="AR5410" s="12"/>
      <c r="AS5410" s="12"/>
      <c r="AZ5410" s="49"/>
      <c r="BA5410" s="30"/>
      <c r="BB5410" s="12"/>
      <c r="BF5410" s="12"/>
      <c r="BG5410" s="12"/>
      <c r="BH5410" s="12"/>
      <c r="BO5410" s="7"/>
      <c r="BP5410" s="7"/>
      <c r="BQ5410" s="7"/>
      <c r="BU5410" s="7"/>
      <c r="BV5410" s="7"/>
      <c r="BW5410" s="7"/>
      <c r="CD5410" s="7"/>
      <c r="CE5410" s="7"/>
      <c r="CF5410" s="7"/>
      <c r="CJ5410" s="7"/>
      <c r="CK5410" s="7"/>
      <c r="CL5410" s="7"/>
    </row>
    <row r="5411" spans="1:90">
      <c r="A5411" s="11"/>
      <c r="B5411" s="373"/>
      <c r="C5411" s="373"/>
      <c r="D5411" s="373"/>
      <c r="E5411" s="13"/>
      <c r="F5411" s="11"/>
      <c r="G5411" s="25"/>
      <c r="H5411" s="31"/>
      <c r="I5411" s="30"/>
      <c r="M5411" s="25"/>
      <c r="N5411" s="31"/>
      <c r="O5411" s="30"/>
      <c r="V5411" s="12"/>
      <c r="W5411" s="12"/>
      <c r="X5411" s="14"/>
      <c r="AB5411" s="25"/>
      <c r="AC5411" s="12"/>
      <c r="AD5411" s="12"/>
      <c r="AK5411" s="12"/>
      <c r="AL5411" s="30"/>
      <c r="AM5411" s="32"/>
      <c r="AQ5411" s="12"/>
      <c r="AR5411" s="12"/>
      <c r="AS5411" s="12"/>
      <c r="AZ5411" s="49"/>
      <c r="BA5411" s="30"/>
      <c r="BB5411" s="12"/>
      <c r="BF5411" s="12"/>
      <c r="BG5411" s="12"/>
      <c r="BH5411" s="12"/>
      <c r="BO5411" s="7"/>
      <c r="BP5411" s="7"/>
      <c r="BQ5411" s="7"/>
      <c r="BU5411" s="7"/>
      <c r="BV5411" s="7"/>
      <c r="BW5411" s="7"/>
      <c r="CD5411" s="7"/>
      <c r="CE5411" s="7"/>
      <c r="CF5411" s="7"/>
      <c r="CJ5411" s="7"/>
      <c r="CK5411" s="7"/>
      <c r="CL5411" s="7"/>
    </row>
    <row r="5412" spans="1:90">
      <c r="A5412" s="11"/>
      <c r="B5412" s="373"/>
      <c r="C5412" s="373"/>
      <c r="D5412" s="373"/>
      <c r="E5412" s="13"/>
      <c r="F5412" s="11"/>
      <c r="G5412" s="25"/>
      <c r="H5412" s="31"/>
      <c r="I5412" s="30"/>
      <c r="M5412" s="25"/>
      <c r="N5412" s="31"/>
      <c r="O5412" s="30"/>
      <c r="V5412" s="12"/>
      <c r="W5412" s="12"/>
      <c r="X5412" s="14"/>
      <c r="AB5412" s="25"/>
      <c r="AC5412" s="12"/>
      <c r="AD5412" s="12"/>
      <c r="AK5412" s="12"/>
      <c r="AL5412" s="30"/>
      <c r="AM5412" s="32"/>
      <c r="AQ5412" s="12"/>
      <c r="AR5412" s="12"/>
      <c r="AS5412" s="12"/>
      <c r="AZ5412" s="49"/>
      <c r="BA5412" s="30"/>
      <c r="BB5412" s="12"/>
      <c r="BF5412" s="12"/>
      <c r="BG5412" s="12"/>
      <c r="BH5412" s="12"/>
      <c r="BO5412" s="7"/>
      <c r="BP5412" s="7"/>
      <c r="BQ5412" s="7"/>
      <c r="BU5412" s="7"/>
      <c r="BV5412" s="7"/>
      <c r="BW5412" s="7"/>
      <c r="CD5412" s="7"/>
      <c r="CE5412" s="7"/>
      <c r="CF5412" s="7"/>
      <c r="CJ5412" s="7"/>
      <c r="CK5412" s="7"/>
      <c r="CL5412" s="7"/>
    </row>
    <row r="5413" spans="1:90">
      <c r="A5413" s="11"/>
      <c r="B5413" s="373"/>
      <c r="C5413" s="373"/>
      <c r="D5413" s="373"/>
      <c r="E5413" s="13"/>
      <c r="F5413" s="11"/>
      <c r="G5413" s="25"/>
      <c r="H5413" s="31"/>
      <c r="I5413" s="30"/>
      <c r="M5413" s="25"/>
      <c r="N5413" s="31"/>
      <c r="O5413" s="30"/>
      <c r="V5413" s="12"/>
      <c r="W5413" s="12"/>
      <c r="X5413" s="14"/>
      <c r="AB5413" s="25"/>
      <c r="AC5413" s="12"/>
      <c r="AD5413" s="12"/>
      <c r="AK5413" s="12"/>
      <c r="AL5413" s="30"/>
      <c r="AM5413" s="32"/>
      <c r="AQ5413" s="12"/>
      <c r="AR5413" s="12"/>
      <c r="AS5413" s="12"/>
      <c r="AZ5413" s="49"/>
      <c r="BA5413" s="30"/>
      <c r="BB5413" s="12"/>
      <c r="BF5413" s="12"/>
      <c r="BG5413" s="12"/>
      <c r="BH5413" s="12"/>
      <c r="BO5413" s="7"/>
      <c r="BP5413" s="7"/>
      <c r="BQ5413" s="7"/>
      <c r="BU5413" s="7"/>
      <c r="BV5413" s="7"/>
      <c r="BW5413" s="7"/>
      <c r="CD5413" s="7"/>
      <c r="CE5413" s="7"/>
      <c r="CF5413" s="7"/>
      <c r="CJ5413" s="7"/>
      <c r="CK5413" s="7"/>
      <c r="CL5413" s="7"/>
    </row>
    <row r="5414" spans="1:90">
      <c r="A5414" s="11"/>
      <c r="B5414" s="373"/>
      <c r="C5414" s="373"/>
      <c r="D5414" s="373"/>
      <c r="E5414" s="13"/>
      <c r="F5414" s="11"/>
      <c r="G5414" s="25"/>
      <c r="H5414" s="31"/>
      <c r="I5414" s="30"/>
      <c r="M5414" s="25"/>
      <c r="N5414" s="31"/>
      <c r="O5414" s="30"/>
      <c r="V5414" s="12"/>
      <c r="W5414" s="12"/>
      <c r="X5414" s="14"/>
      <c r="AB5414" s="25"/>
      <c r="AC5414" s="12"/>
      <c r="AD5414" s="12"/>
      <c r="AK5414" s="12"/>
      <c r="AL5414" s="30"/>
      <c r="AM5414" s="32"/>
      <c r="AQ5414" s="12"/>
      <c r="AR5414" s="12"/>
      <c r="AS5414" s="12"/>
      <c r="AZ5414" s="49"/>
      <c r="BA5414" s="30"/>
      <c r="BB5414" s="12"/>
      <c r="BF5414" s="12"/>
      <c r="BG5414" s="12"/>
      <c r="BH5414" s="12"/>
      <c r="BO5414" s="7"/>
      <c r="BP5414" s="7"/>
      <c r="BQ5414" s="7"/>
      <c r="BU5414" s="7"/>
      <c r="BV5414" s="7"/>
      <c r="BW5414" s="7"/>
      <c r="CD5414" s="7"/>
      <c r="CE5414" s="7"/>
      <c r="CF5414" s="7"/>
      <c r="CJ5414" s="7"/>
      <c r="CK5414" s="7"/>
      <c r="CL5414" s="7"/>
    </row>
    <row r="5415" spans="1:90">
      <c r="A5415" s="11"/>
      <c r="B5415" s="373"/>
      <c r="C5415" s="373"/>
      <c r="D5415" s="373"/>
      <c r="E5415" s="13"/>
      <c r="F5415" s="11"/>
      <c r="G5415" s="25"/>
      <c r="H5415" s="31"/>
      <c r="I5415" s="30"/>
      <c r="M5415" s="25"/>
      <c r="N5415" s="31"/>
      <c r="O5415" s="30"/>
      <c r="V5415" s="12"/>
      <c r="W5415" s="12"/>
      <c r="X5415" s="14"/>
      <c r="AB5415" s="25"/>
      <c r="AC5415" s="12"/>
      <c r="AD5415" s="12"/>
      <c r="AK5415" s="12"/>
      <c r="AL5415" s="30"/>
      <c r="AM5415" s="32"/>
      <c r="AQ5415" s="12"/>
      <c r="AR5415" s="12"/>
      <c r="AS5415" s="12"/>
      <c r="AZ5415" s="49"/>
      <c r="BA5415" s="30"/>
      <c r="BB5415" s="12"/>
      <c r="BF5415" s="12"/>
      <c r="BG5415" s="12"/>
      <c r="BH5415" s="12"/>
      <c r="BO5415" s="7"/>
      <c r="BP5415" s="7"/>
      <c r="BQ5415" s="7"/>
      <c r="BU5415" s="7"/>
      <c r="BV5415" s="7"/>
      <c r="BW5415" s="7"/>
      <c r="CD5415" s="7"/>
      <c r="CE5415" s="7"/>
      <c r="CF5415" s="7"/>
      <c r="CJ5415" s="7"/>
      <c r="CK5415" s="7"/>
      <c r="CL5415" s="7"/>
    </row>
    <row r="5416" spans="1:90">
      <c r="A5416" s="11"/>
      <c r="B5416" s="373"/>
      <c r="C5416" s="373"/>
      <c r="D5416" s="373"/>
      <c r="E5416" s="13"/>
      <c r="F5416" s="11"/>
      <c r="G5416" s="25"/>
      <c r="H5416" s="31"/>
      <c r="I5416" s="30"/>
      <c r="M5416" s="25"/>
      <c r="N5416" s="31"/>
      <c r="O5416" s="30"/>
      <c r="V5416" s="12"/>
      <c r="W5416" s="12"/>
      <c r="X5416" s="14"/>
      <c r="AB5416" s="25"/>
      <c r="AC5416" s="12"/>
      <c r="AD5416" s="12"/>
      <c r="AK5416" s="12"/>
      <c r="AL5416" s="30"/>
      <c r="AM5416" s="32"/>
      <c r="AQ5416" s="12"/>
      <c r="AR5416" s="12"/>
      <c r="AS5416" s="12"/>
      <c r="AZ5416" s="49"/>
      <c r="BA5416" s="30"/>
      <c r="BB5416" s="12"/>
      <c r="BF5416" s="12"/>
      <c r="BG5416" s="12"/>
      <c r="BH5416" s="12"/>
      <c r="BO5416" s="7"/>
      <c r="BP5416" s="7"/>
      <c r="BQ5416" s="7"/>
      <c r="BU5416" s="7"/>
      <c r="BV5416" s="7"/>
      <c r="BW5416" s="7"/>
      <c r="CD5416" s="7"/>
      <c r="CE5416" s="7"/>
      <c r="CF5416" s="7"/>
      <c r="CJ5416" s="7"/>
      <c r="CK5416" s="7"/>
      <c r="CL5416" s="7"/>
    </row>
    <row r="5417" spans="1:90">
      <c r="A5417" s="11"/>
      <c r="B5417" s="373"/>
      <c r="C5417" s="373"/>
      <c r="D5417" s="373"/>
      <c r="E5417" s="13"/>
      <c r="F5417" s="11"/>
      <c r="G5417" s="25"/>
      <c r="H5417" s="31"/>
      <c r="I5417" s="30"/>
      <c r="M5417" s="25"/>
      <c r="N5417" s="31"/>
      <c r="O5417" s="30"/>
      <c r="V5417" s="12"/>
      <c r="W5417" s="12"/>
      <c r="X5417" s="14"/>
      <c r="AB5417" s="25"/>
      <c r="AC5417" s="12"/>
      <c r="AD5417" s="12"/>
      <c r="AK5417" s="12"/>
      <c r="AL5417" s="30"/>
      <c r="AM5417" s="32"/>
      <c r="AQ5417" s="12"/>
      <c r="AR5417" s="12"/>
      <c r="AS5417" s="12"/>
      <c r="AZ5417" s="49"/>
      <c r="BA5417" s="30"/>
      <c r="BB5417" s="12"/>
      <c r="BF5417" s="12"/>
      <c r="BG5417" s="12"/>
      <c r="BH5417" s="12"/>
      <c r="BO5417" s="7"/>
      <c r="BP5417" s="7"/>
      <c r="BQ5417" s="7"/>
      <c r="BU5417" s="7"/>
      <c r="BV5417" s="7"/>
      <c r="BW5417" s="7"/>
      <c r="CD5417" s="7"/>
      <c r="CE5417" s="7"/>
      <c r="CF5417" s="7"/>
      <c r="CJ5417" s="7"/>
      <c r="CK5417" s="7"/>
      <c r="CL5417" s="7"/>
    </row>
    <row r="5418" spans="1:90">
      <c r="A5418" s="11"/>
      <c r="B5418" s="373"/>
      <c r="C5418" s="373"/>
      <c r="D5418" s="373"/>
      <c r="E5418" s="13"/>
      <c r="F5418" s="11"/>
      <c r="G5418" s="25"/>
      <c r="H5418" s="31"/>
      <c r="I5418" s="30"/>
      <c r="M5418" s="25"/>
      <c r="N5418" s="31"/>
      <c r="O5418" s="30"/>
      <c r="V5418" s="12"/>
      <c r="W5418" s="12"/>
      <c r="X5418" s="14"/>
      <c r="AB5418" s="25"/>
      <c r="AC5418" s="12"/>
      <c r="AD5418" s="12"/>
      <c r="AK5418" s="12"/>
      <c r="AL5418" s="30"/>
      <c r="AM5418" s="32"/>
      <c r="AQ5418" s="12"/>
      <c r="AR5418" s="12"/>
      <c r="AS5418" s="12"/>
      <c r="AZ5418" s="49"/>
      <c r="BA5418" s="30"/>
      <c r="BB5418" s="12"/>
      <c r="BF5418" s="12"/>
      <c r="BG5418" s="12"/>
      <c r="BH5418" s="12"/>
      <c r="BO5418" s="7"/>
      <c r="BP5418" s="7"/>
      <c r="BQ5418" s="7"/>
      <c r="BU5418" s="7"/>
      <c r="BV5418" s="7"/>
      <c r="BW5418" s="7"/>
      <c r="CD5418" s="7"/>
      <c r="CE5418" s="7"/>
      <c r="CF5418" s="7"/>
      <c r="CJ5418" s="7"/>
      <c r="CK5418" s="7"/>
      <c r="CL5418" s="7"/>
    </row>
    <row r="5419" spans="1:90">
      <c r="A5419" s="11"/>
      <c r="B5419" s="373"/>
      <c r="C5419" s="373"/>
      <c r="D5419" s="373"/>
      <c r="E5419" s="13"/>
      <c r="F5419" s="11"/>
      <c r="G5419" s="25"/>
      <c r="H5419" s="31"/>
      <c r="I5419" s="30"/>
      <c r="M5419" s="25"/>
      <c r="N5419" s="31"/>
      <c r="O5419" s="30"/>
      <c r="V5419" s="12"/>
      <c r="W5419" s="12"/>
      <c r="X5419" s="14"/>
      <c r="AB5419" s="25"/>
      <c r="AC5419" s="12"/>
      <c r="AD5419" s="12"/>
      <c r="AK5419" s="12"/>
      <c r="AL5419" s="30"/>
      <c r="AM5419" s="32"/>
      <c r="AQ5419" s="12"/>
      <c r="AR5419" s="12"/>
      <c r="AS5419" s="12"/>
      <c r="AZ5419" s="49"/>
      <c r="BA5419" s="30"/>
      <c r="BB5419" s="12"/>
      <c r="BF5419" s="12"/>
      <c r="BG5419" s="12"/>
      <c r="BH5419" s="12"/>
      <c r="BO5419" s="7"/>
      <c r="BP5419" s="7"/>
      <c r="BQ5419" s="7"/>
      <c r="BU5419" s="7"/>
      <c r="BV5419" s="7"/>
      <c r="BW5419" s="7"/>
      <c r="CD5419" s="7"/>
      <c r="CE5419" s="7"/>
      <c r="CF5419" s="7"/>
      <c r="CJ5419" s="7"/>
      <c r="CK5419" s="7"/>
      <c r="CL5419" s="7"/>
    </row>
    <row r="5420" spans="1:90">
      <c r="A5420" s="11"/>
      <c r="B5420" s="373"/>
      <c r="C5420" s="373"/>
      <c r="D5420" s="373"/>
      <c r="E5420" s="13"/>
      <c r="F5420" s="11"/>
      <c r="G5420" s="25"/>
      <c r="H5420" s="31"/>
      <c r="I5420" s="30"/>
      <c r="M5420" s="25"/>
      <c r="N5420" s="31"/>
      <c r="O5420" s="30"/>
      <c r="V5420" s="12"/>
      <c r="W5420" s="12"/>
      <c r="X5420" s="14"/>
      <c r="AB5420" s="25"/>
      <c r="AC5420" s="12"/>
      <c r="AD5420" s="12"/>
      <c r="AK5420" s="12"/>
      <c r="AL5420" s="30"/>
      <c r="AM5420" s="32"/>
      <c r="AQ5420" s="12"/>
      <c r="AR5420" s="12"/>
      <c r="AS5420" s="12"/>
      <c r="AZ5420" s="49"/>
      <c r="BA5420" s="30"/>
      <c r="BB5420" s="12"/>
      <c r="BF5420" s="12"/>
      <c r="BG5420" s="12"/>
      <c r="BH5420" s="12"/>
      <c r="BO5420" s="7"/>
      <c r="BP5420" s="7"/>
      <c r="BQ5420" s="7"/>
      <c r="BU5420" s="7"/>
      <c r="BV5420" s="7"/>
      <c r="BW5420" s="7"/>
      <c r="CD5420" s="7"/>
      <c r="CE5420" s="7"/>
      <c r="CF5420" s="7"/>
      <c r="CJ5420" s="7"/>
      <c r="CK5420" s="7"/>
      <c r="CL5420" s="7"/>
    </row>
    <row r="5421" spans="1:90">
      <c r="A5421" s="11"/>
      <c r="B5421" s="373"/>
      <c r="C5421" s="373"/>
      <c r="D5421" s="373"/>
      <c r="E5421" s="13"/>
      <c r="F5421" s="11"/>
      <c r="G5421" s="25"/>
      <c r="H5421" s="31"/>
      <c r="I5421" s="30"/>
      <c r="M5421" s="25"/>
      <c r="N5421" s="31"/>
      <c r="O5421" s="30"/>
      <c r="V5421" s="12"/>
      <c r="W5421" s="12"/>
      <c r="X5421" s="14"/>
      <c r="AB5421" s="25"/>
      <c r="AC5421" s="12"/>
      <c r="AD5421" s="12"/>
      <c r="AK5421" s="12"/>
      <c r="AL5421" s="30"/>
      <c r="AM5421" s="32"/>
      <c r="AQ5421" s="12"/>
      <c r="AR5421" s="12"/>
      <c r="AS5421" s="12"/>
      <c r="AZ5421" s="49"/>
      <c r="BA5421" s="30"/>
      <c r="BB5421" s="12"/>
      <c r="BF5421" s="12"/>
      <c r="BG5421" s="12"/>
      <c r="BH5421" s="12"/>
      <c r="BO5421" s="7"/>
      <c r="BP5421" s="7"/>
      <c r="BQ5421" s="7"/>
      <c r="BU5421" s="7"/>
      <c r="BV5421" s="7"/>
      <c r="BW5421" s="7"/>
      <c r="CD5421" s="7"/>
      <c r="CE5421" s="7"/>
      <c r="CF5421" s="7"/>
      <c r="CJ5421" s="7"/>
      <c r="CK5421" s="7"/>
      <c r="CL5421" s="7"/>
    </row>
    <row r="5422" spans="1:90">
      <c r="A5422" s="11"/>
      <c r="B5422" s="373"/>
      <c r="C5422" s="373"/>
      <c r="D5422" s="373"/>
      <c r="E5422" s="13"/>
      <c r="F5422" s="11"/>
      <c r="G5422" s="25"/>
      <c r="H5422" s="31"/>
      <c r="I5422" s="30"/>
      <c r="M5422" s="25"/>
      <c r="N5422" s="31"/>
      <c r="O5422" s="30"/>
      <c r="V5422" s="12"/>
      <c r="W5422" s="12"/>
      <c r="X5422" s="14"/>
      <c r="AB5422" s="25"/>
      <c r="AC5422" s="12"/>
      <c r="AD5422" s="12"/>
      <c r="AK5422" s="12"/>
      <c r="AL5422" s="30"/>
      <c r="AM5422" s="32"/>
      <c r="AQ5422" s="12"/>
      <c r="AR5422" s="12"/>
      <c r="AS5422" s="12"/>
      <c r="AZ5422" s="49"/>
      <c r="BA5422" s="30"/>
      <c r="BB5422" s="12"/>
      <c r="BF5422" s="12"/>
      <c r="BG5422" s="12"/>
      <c r="BH5422" s="12"/>
      <c r="BO5422" s="7"/>
      <c r="BP5422" s="7"/>
      <c r="BQ5422" s="7"/>
      <c r="BU5422" s="7"/>
      <c r="BV5422" s="7"/>
      <c r="BW5422" s="7"/>
      <c r="CD5422" s="7"/>
      <c r="CE5422" s="7"/>
      <c r="CF5422" s="7"/>
      <c r="CJ5422" s="7"/>
      <c r="CK5422" s="7"/>
      <c r="CL5422" s="7"/>
    </row>
    <row r="5423" spans="1:90">
      <c r="A5423" s="11"/>
      <c r="B5423" s="373"/>
      <c r="C5423" s="373"/>
      <c r="D5423" s="373"/>
      <c r="E5423" s="13"/>
      <c r="F5423" s="11"/>
      <c r="G5423" s="25"/>
      <c r="H5423" s="31"/>
      <c r="I5423" s="30"/>
      <c r="M5423" s="25"/>
      <c r="N5423" s="31"/>
      <c r="O5423" s="30"/>
      <c r="V5423" s="12"/>
      <c r="W5423" s="12"/>
      <c r="X5423" s="14"/>
      <c r="AB5423" s="25"/>
      <c r="AC5423" s="12"/>
      <c r="AD5423" s="12"/>
      <c r="AK5423" s="12"/>
      <c r="AL5423" s="30"/>
      <c r="AM5423" s="32"/>
      <c r="AQ5423" s="12"/>
      <c r="AR5423" s="12"/>
      <c r="AS5423" s="12"/>
      <c r="AZ5423" s="49"/>
      <c r="BA5423" s="30"/>
      <c r="BB5423" s="12"/>
      <c r="BF5423" s="12"/>
      <c r="BG5423" s="12"/>
      <c r="BH5423" s="12"/>
      <c r="BO5423" s="7"/>
      <c r="BP5423" s="7"/>
      <c r="BQ5423" s="7"/>
      <c r="BU5423" s="7"/>
      <c r="BV5423" s="7"/>
      <c r="BW5423" s="7"/>
      <c r="CD5423" s="7"/>
      <c r="CE5423" s="7"/>
      <c r="CF5423" s="7"/>
      <c r="CJ5423" s="7"/>
      <c r="CK5423" s="7"/>
      <c r="CL5423" s="7"/>
    </row>
    <row r="5424" spans="1:90">
      <c r="A5424" s="11"/>
      <c r="B5424" s="373"/>
      <c r="C5424" s="373"/>
      <c r="D5424" s="373"/>
      <c r="E5424" s="13"/>
      <c r="F5424" s="11"/>
      <c r="G5424" s="25"/>
      <c r="H5424" s="31"/>
      <c r="I5424" s="30"/>
      <c r="M5424" s="25"/>
      <c r="N5424" s="31"/>
      <c r="O5424" s="30"/>
      <c r="V5424" s="12"/>
      <c r="W5424" s="12"/>
      <c r="X5424" s="14"/>
      <c r="AB5424" s="25"/>
      <c r="AC5424" s="12"/>
      <c r="AD5424" s="12"/>
      <c r="AK5424" s="12"/>
      <c r="AL5424" s="30"/>
      <c r="AM5424" s="32"/>
      <c r="AQ5424" s="12"/>
      <c r="AR5424" s="12"/>
      <c r="AS5424" s="12"/>
      <c r="AZ5424" s="49"/>
      <c r="BA5424" s="30"/>
      <c r="BB5424" s="12"/>
      <c r="BF5424" s="12"/>
      <c r="BG5424" s="12"/>
      <c r="BH5424" s="12"/>
      <c r="BO5424" s="7"/>
      <c r="BP5424" s="7"/>
      <c r="BQ5424" s="7"/>
      <c r="BU5424" s="7"/>
      <c r="BV5424" s="7"/>
      <c r="BW5424" s="7"/>
      <c r="CD5424" s="7"/>
      <c r="CE5424" s="7"/>
      <c r="CF5424" s="7"/>
      <c r="CJ5424" s="7"/>
      <c r="CK5424" s="7"/>
      <c r="CL5424" s="7"/>
    </row>
    <row r="5425" spans="1:90">
      <c r="A5425" s="11"/>
      <c r="B5425" s="373"/>
      <c r="C5425" s="373"/>
      <c r="D5425" s="373"/>
      <c r="E5425" s="13"/>
      <c r="F5425" s="11"/>
      <c r="G5425" s="25"/>
      <c r="H5425" s="31"/>
      <c r="I5425" s="30"/>
      <c r="M5425" s="25"/>
      <c r="N5425" s="31"/>
      <c r="O5425" s="30"/>
      <c r="V5425" s="12"/>
      <c r="W5425" s="12"/>
      <c r="X5425" s="14"/>
      <c r="AB5425" s="25"/>
      <c r="AC5425" s="12"/>
      <c r="AD5425" s="12"/>
      <c r="AK5425" s="12"/>
      <c r="AL5425" s="30"/>
      <c r="AM5425" s="32"/>
      <c r="AQ5425" s="12"/>
      <c r="AR5425" s="12"/>
      <c r="AS5425" s="12"/>
      <c r="AZ5425" s="49"/>
      <c r="BA5425" s="30"/>
      <c r="BB5425" s="12"/>
      <c r="BF5425" s="12"/>
      <c r="BG5425" s="12"/>
      <c r="BH5425" s="12"/>
      <c r="BO5425" s="7"/>
      <c r="BP5425" s="7"/>
      <c r="BQ5425" s="7"/>
      <c r="BU5425" s="7"/>
      <c r="BV5425" s="7"/>
      <c r="BW5425" s="7"/>
      <c r="CD5425" s="7"/>
      <c r="CE5425" s="7"/>
      <c r="CF5425" s="7"/>
      <c r="CJ5425" s="7"/>
      <c r="CK5425" s="7"/>
      <c r="CL5425" s="7"/>
    </row>
    <row r="5426" spans="1:90">
      <c r="A5426" s="11"/>
      <c r="B5426" s="373"/>
      <c r="C5426" s="373"/>
      <c r="D5426" s="373"/>
      <c r="E5426" s="13"/>
      <c r="F5426" s="11"/>
      <c r="G5426" s="25"/>
      <c r="H5426" s="31"/>
      <c r="I5426" s="30"/>
      <c r="M5426" s="25"/>
      <c r="N5426" s="31"/>
      <c r="O5426" s="30"/>
      <c r="V5426" s="12"/>
      <c r="W5426" s="12"/>
      <c r="X5426" s="14"/>
      <c r="AB5426" s="25"/>
      <c r="AC5426" s="12"/>
      <c r="AD5426" s="12"/>
      <c r="AK5426" s="12"/>
      <c r="AL5426" s="30"/>
      <c r="AM5426" s="32"/>
      <c r="AQ5426" s="12"/>
      <c r="AR5426" s="12"/>
      <c r="AS5426" s="12"/>
      <c r="AZ5426" s="49"/>
      <c r="BA5426" s="30"/>
      <c r="BB5426" s="12"/>
      <c r="BF5426" s="12"/>
      <c r="BG5426" s="12"/>
      <c r="BH5426" s="12"/>
      <c r="BO5426" s="7"/>
      <c r="BP5426" s="7"/>
      <c r="BQ5426" s="7"/>
      <c r="BU5426" s="7"/>
      <c r="BV5426" s="7"/>
      <c r="BW5426" s="7"/>
      <c r="CD5426" s="7"/>
      <c r="CE5426" s="7"/>
      <c r="CF5426" s="7"/>
      <c r="CJ5426" s="7"/>
      <c r="CK5426" s="7"/>
      <c r="CL5426" s="7"/>
    </row>
    <row r="5427" spans="1:90">
      <c r="A5427" s="11"/>
      <c r="B5427" s="373"/>
      <c r="C5427" s="373"/>
      <c r="D5427" s="373"/>
      <c r="E5427" s="13"/>
      <c r="F5427" s="11"/>
      <c r="G5427" s="25"/>
      <c r="H5427" s="31"/>
      <c r="I5427" s="30"/>
      <c r="M5427" s="25"/>
      <c r="N5427" s="31"/>
      <c r="O5427" s="30"/>
      <c r="V5427" s="12"/>
      <c r="W5427" s="12"/>
      <c r="X5427" s="14"/>
      <c r="AB5427" s="25"/>
      <c r="AC5427" s="12"/>
      <c r="AD5427" s="12"/>
      <c r="AK5427" s="12"/>
      <c r="AL5427" s="30"/>
      <c r="AM5427" s="32"/>
      <c r="AQ5427" s="12"/>
      <c r="AR5427" s="12"/>
      <c r="AS5427" s="12"/>
      <c r="AZ5427" s="49"/>
      <c r="BA5427" s="30"/>
      <c r="BB5427" s="12"/>
      <c r="BF5427" s="12"/>
      <c r="BG5427" s="12"/>
      <c r="BH5427" s="12"/>
      <c r="BO5427" s="7"/>
      <c r="BP5427" s="7"/>
      <c r="BQ5427" s="7"/>
      <c r="BU5427" s="7"/>
      <c r="BV5427" s="7"/>
      <c r="BW5427" s="7"/>
      <c r="CD5427" s="7"/>
      <c r="CE5427" s="7"/>
      <c r="CF5427" s="7"/>
      <c r="CJ5427" s="7"/>
      <c r="CK5427" s="7"/>
      <c r="CL5427" s="7"/>
    </row>
    <row r="5428" spans="1:90">
      <c r="A5428" s="11"/>
      <c r="B5428" s="373"/>
      <c r="C5428" s="373"/>
      <c r="D5428" s="373"/>
      <c r="E5428" s="13"/>
      <c r="F5428" s="11"/>
      <c r="G5428" s="25"/>
      <c r="H5428" s="31"/>
      <c r="I5428" s="30"/>
      <c r="M5428" s="25"/>
      <c r="N5428" s="31"/>
      <c r="O5428" s="30"/>
      <c r="V5428" s="12"/>
      <c r="W5428" s="12"/>
      <c r="X5428" s="14"/>
      <c r="AB5428" s="25"/>
      <c r="AC5428" s="12"/>
      <c r="AD5428" s="12"/>
      <c r="AK5428" s="12"/>
      <c r="AL5428" s="30"/>
      <c r="AM5428" s="32"/>
      <c r="AQ5428" s="12"/>
      <c r="AR5428" s="12"/>
      <c r="AS5428" s="12"/>
      <c r="AZ5428" s="49"/>
      <c r="BA5428" s="30"/>
      <c r="BB5428" s="12"/>
      <c r="BF5428" s="12"/>
      <c r="BG5428" s="12"/>
      <c r="BH5428" s="12"/>
      <c r="BO5428" s="7"/>
      <c r="BP5428" s="7"/>
      <c r="BQ5428" s="7"/>
      <c r="BU5428" s="7"/>
      <c r="BV5428" s="7"/>
      <c r="BW5428" s="7"/>
      <c r="CD5428" s="7"/>
      <c r="CE5428" s="7"/>
      <c r="CF5428" s="7"/>
      <c r="CJ5428" s="7"/>
      <c r="CK5428" s="7"/>
      <c r="CL5428" s="7"/>
    </row>
    <row r="5429" spans="1:90">
      <c r="A5429" s="11"/>
      <c r="B5429" s="373"/>
      <c r="C5429" s="373"/>
      <c r="D5429" s="373"/>
      <c r="E5429" s="13"/>
      <c r="F5429" s="11"/>
      <c r="G5429" s="25"/>
      <c r="H5429" s="31"/>
      <c r="I5429" s="30"/>
      <c r="M5429" s="25"/>
      <c r="N5429" s="31"/>
      <c r="O5429" s="30"/>
      <c r="V5429" s="12"/>
      <c r="W5429" s="12"/>
      <c r="X5429" s="14"/>
      <c r="AB5429" s="25"/>
      <c r="AC5429" s="12"/>
      <c r="AD5429" s="12"/>
      <c r="AK5429" s="12"/>
      <c r="AL5429" s="30"/>
      <c r="AM5429" s="32"/>
      <c r="AQ5429" s="12"/>
      <c r="AR5429" s="12"/>
      <c r="AS5429" s="12"/>
      <c r="AZ5429" s="49"/>
      <c r="BA5429" s="30"/>
      <c r="BB5429" s="12"/>
      <c r="BF5429" s="12"/>
      <c r="BG5429" s="12"/>
      <c r="BH5429" s="12"/>
      <c r="BO5429" s="7"/>
      <c r="BP5429" s="7"/>
      <c r="BQ5429" s="7"/>
      <c r="BU5429" s="7"/>
      <c r="BV5429" s="7"/>
      <c r="BW5429" s="7"/>
      <c r="CD5429" s="7"/>
      <c r="CE5429" s="7"/>
      <c r="CF5429" s="7"/>
      <c r="CJ5429" s="7"/>
      <c r="CK5429" s="7"/>
      <c r="CL5429" s="7"/>
    </row>
    <row r="5430" spans="1:90">
      <c r="A5430" s="11"/>
      <c r="B5430" s="373"/>
      <c r="C5430" s="373"/>
      <c r="D5430" s="373"/>
      <c r="E5430" s="13"/>
      <c r="F5430" s="11"/>
      <c r="G5430" s="25"/>
      <c r="H5430" s="31"/>
      <c r="I5430" s="30"/>
      <c r="M5430" s="25"/>
      <c r="N5430" s="31"/>
      <c r="O5430" s="30"/>
      <c r="V5430" s="12"/>
      <c r="W5430" s="12"/>
      <c r="X5430" s="14"/>
      <c r="AB5430" s="25"/>
      <c r="AC5430" s="12"/>
      <c r="AD5430" s="12"/>
      <c r="AK5430" s="12"/>
      <c r="AL5430" s="30"/>
      <c r="AM5430" s="32"/>
      <c r="AQ5430" s="12"/>
      <c r="AR5430" s="12"/>
      <c r="AS5430" s="12"/>
      <c r="AZ5430" s="49"/>
      <c r="BA5430" s="30"/>
      <c r="BB5430" s="12"/>
      <c r="BF5430" s="12"/>
      <c r="BG5430" s="12"/>
      <c r="BH5430" s="12"/>
      <c r="BO5430" s="7"/>
      <c r="BP5430" s="7"/>
      <c r="BQ5430" s="7"/>
      <c r="BU5430" s="7"/>
      <c r="BV5430" s="7"/>
      <c r="BW5430" s="7"/>
      <c r="CD5430" s="7"/>
      <c r="CE5430" s="7"/>
      <c r="CF5430" s="7"/>
      <c r="CJ5430" s="7"/>
      <c r="CK5430" s="7"/>
      <c r="CL5430" s="7"/>
    </row>
    <row r="5431" spans="1:90">
      <c r="A5431" s="11"/>
      <c r="B5431" s="373"/>
      <c r="C5431" s="373"/>
      <c r="D5431" s="373"/>
      <c r="E5431" s="13"/>
      <c r="F5431" s="11"/>
      <c r="G5431" s="25"/>
      <c r="H5431" s="31"/>
      <c r="I5431" s="30"/>
      <c r="M5431" s="25"/>
      <c r="N5431" s="31"/>
      <c r="O5431" s="30"/>
      <c r="V5431" s="12"/>
      <c r="W5431" s="12"/>
      <c r="X5431" s="14"/>
      <c r="AB5431" s="25"/>
      <c r="AC5431" s="12"/>
      <c r="AD5431" s="12"/>
      <c r="AK5431" s="12"/>
      <c r="AL5431" s="30"/>
      <c r="AM5431" s="32"/>
      <c r="AQ5431" s="12"/>
      <c r="AR5431" s="12"/>
      <c r="AS5431" s="12"/>
      <c r="AZ5431" s="49"/>
      <c r="BA5431" s="30"/>
      <c r="BB5431" s="12"/>
      <c r="BF5431" s="12"/>
      <c r="BG5431" s="12"/>
      <c r="BH5431" s="12"/>
      <c r="BO5431" s="7"/>
      <c r="BP5431" s="7"/>
      <c r="BQ5431" s="7"/>
      <c r="BU5431" s="7"/>
      <c r="BV5431" s="7"/>
      <c r="BW5431" s="7"/>
      <c r="CD5431" s="7"/>
      <c r="CE5431" s="7"/>
      <c r="CF5431" s="7"/>
      <c r="CJ5431" s="7"/>
      <c r="CK5431" s="7"/>
      <c r="CL5431" s="7"/>
    </row>
    <row r="5432" spans="1:90">
      <c r="A5432" s="11"/>
      <c r="B5432" s="373"/>
      <c r="C5432" s="373"/>
      <c r="D5432" s="373"/>
      <c r="E5432" s="13"/>
      <c r="F5432" s="11"/>
      <c r="G5432" s="25"/>
      <c r="H5432" s="31"/>
      <c r="I5432" s="30"/>
      <c r="M5432" s="25"/>
      <c r="N5432" s="31"/>
      <c r="O5432" s="30"/>
      <c r="V5432" s="12"/>
      <c r="W5432" s="12"/>
      <c r="X5432" s="14"/>
      <c r="AB5432" s="25"/>
      <c r="AC5432" s="12"/>
      <c r="AD5432" s="12"/>
      <c r="AK5432" s="12"/>
      <c r="AL5432" s="30"/>
      <c r="AM5432" s="32"/>
      <c r="AQ5432" s="12"/>
      <c r="AR5432" s="12"/>
      <c r="AS5432" s="12"/>
      <c r="AZ5432" s="49"/>
      <c r="BA5432" s="30"/>
      <c r="BB5432" s="12"/>
      <c r="BF5432" s="12"/>
      <c r="BG5432" s="12"/>
      <c r="BH5432" s="12"/>
      <c r="BO5432" s="7"/>
      <c r="BP5432" s="7"/>
      <c r="BQ5432" s="7"/>
      <c r="BU5432" s="7"/>
      <c r="BV5432" s="7"/>
      <c r="BW5432" s="7"/>
      <c r="CD5432" s="7"/>
      <c r="CE5432" s="7"/>
      <c r="CF5432" s="7"/>
      <c r="CJ5432" s="7"/>
      <c r="CK5432" s="7"/>
      <c r="CL5432" s="7"/>
    </row>
    <row r="5433" spans="1:90">
      <c r="A5433" s="11"/>
      <c r="B5433" s="373"/>
      <c r="C5433" s="373"/>
      <c r="D5433" s="373"/>
      <c r="E5433" s="13"/>
      <c r="F5433" s="11"/>
      <c r="G5433" s="25"/>
      <c r="H5433" s="31"/>
      <c r="I5433" s="30"/>
      <c r="M5433" s="25"/>
      <c r="N5433" s="31"/>
      <c r="O5433" s="30"/>
      <c r="V5433" s="12"/>
      <c r="W5433" s="12"/>
      <c r="X5433" s="14"/>
      <c r="AB5433" s="25"/>
      <c r="AC5433" s="12"/>
      <c r="AD5433" s="12"/>
      <c r="AK5433" s="12"/>
      <c r="AL5433" s="30"/>
      <c r="AM5433" s="32"/>
      <c r="AQ5433" s="12"/>
      <c r="AR5433" s="12"/>
      <c r="AS5433" s="12"/>
      <c r="AZ5433" s="49"/>
      <c r="BA5433" s="30"/>
      <c r="BB5433" s="12"/>
      <c r="BF5433" s="12"/>
      <c r="BG5433" s="12"/>
      <c r="BH5433" s="12"/>
      <c r="BO5433" s="7"/>
      <c r="BP5433" s="7"/>
      <c r="BQ5433" s="7"/>
      <c r="BU5433" s="7"/>
      <c r="BV5433" s="7"/>
      <c r="BW5433" s="7"/>
      <c r="CD5433" s="7"/>
      <c r="CE5433" s="7"/>
      <c r="CF5433" s="7"/>
      <c r="CJ5433" s="7"/>
      <c r="CK5433" s="7"/>
      <c r="CL5433" s="7"/>
    </row>
    <row r="5434" spans="1:90">
      <c r="A5434" s="11"/>
      <c r="B5434" s="373"/>
      <c r="C5434" s="373"/>
      <c r="D5434" s="373"/>
      <c r="E5434" s="13"/>
      <c r="F5434" s="11"/>
      <c r="G5434" s="25"/>
      <c r="H5434" s="31"/>
      <c r="I5434" s="30"/>
      <c r="M5434" s="25"/>
      <c r="N5434" s="31"/>
      <c r="O5434" s="30"/>
      <c r="V5434" s="12"/>
      <c r="W5434" s="12"/>
      <c r="X5434" s="14"/>
      <c r="AB5434" s="25"/>
      <c r="AC5434" s="12"/>
      <c r="AD5434" s="12"/>
      <c r="AK5434" s="12"/>
      <c r="AL5434" s="30"/>
      <c r="AM5434" s="32"/>
      <c r="AQ5434" s="12"/>
      <c r="AR5434" s="12"/>
      <c r="AS5434" s="12"/>
      <c r="AZ5434" s="49"/>
      <c r="BA5434" s="30"/>
      <c r="BB5434" s="12"/>
      <c r="BF5434" s="12"/>
      <c r="BG5434" s="12"/>
      <c r="BH5434" s="12"/>
      <c r="BO5434" s="7"/>
      <c r="BP5434" s="7"/>
      <c r="BQ5434" s="7"/>
      <c r="BU5434" s="7"/>
      <c r="BV5434" s="7"/>
      <c r="BW5434" s="7"/>
      <c r="CD5434" s="7"/>
      <c r="CE5434" s="7"/>
      <c r="CF5434" s="7"/>
      <c r="CJ5434" s="7"/>
      <c r="CK5434" s="7"/>
      <c r="CL5434" s="7"/>
    </row>
    <row r="5435" spans="1:90">
      <c r="A5435" s="11"/>
      <c r="B5435" s="373"/>
      <c r="C5435" s="373"/>
      <c r="D5435" s="373"/>
      <c r="E5435" s="13"/>
      <c r="F5435" s="11"/>
      <c r="G5435" s="25"/>
      <c r="H5435" s="31"/>
      <c r="I5435" s="30"/>
      <c r="M5435" s="25"/>
      <c r="N5435" s="31"/>
      <c r="O5435" s="30"/>
      <c r="V5435" s="12"/>
      <c r="W5435" s="12"/>
      <c r="X5435" s="14"/>
      <c r="AB5435" s="25"/>
      <c r="AC5435" s="12"/>
      <c r="AD5435" s="12"/>
      <c r="AK5435" s="12"/>
      <c r="AL5435" s="30"/>
      <c r="AM5435" s="32"/>
      <c r="AQ5435" s="12"/>
      <c r="AR5435" s="12"/>
      <c r="AS5435" s="12"/>
      <c r="AZ5435" s="49"/>
      <c r="BA5435" s="30"/>
      <c r="BB5435" s="12"/>
      <c r="BF5435" s="12"/>
      <c r="BG5435" s="12"/>
      <c r="BH5435" s="12"/>
      <c r="BO5435" s="7"/>
      <c r="BP5435" s="7"/>
      <c r="BQ5435" s="7"/>
      <c r="BU5435" s="7"/>
      <c r="BV5435" s="7"/>
      <c r="BW5435" s="7"/>
      <c r="CD5435" s="7"/>
      <c r="CE5435" s="7"/>
      <c r="CF5435" s="7"/>
      <c r="CJ5435" s="7"/>
      <c r="CK5435" s="7"/>
      <c r="CL5435" s="7"/>
    </row>
    <row r="5436" spans="1:90">
      <c r="A5436" s="11"/>
      <c r="B5436" s="373"/>
      <c r="C5436" s="373"/>
      <c r="D5436" s="373"/>
      <c r="E5436" s="13"/>
      <c r="F5436" s="11"/>
      <c r="G5436" s="25"/>
      <c r="H5436" s="31"/>
      <c r="I5436" s="30"/>
      <c r="M5436" s="25"/>
      <c r="N5436" s="31"/>
      <c r="O5436" s="30"/>
      <c r="V5436" s="12"/>
      <c r="W5436" s="12"/>
      <c r="X5436" s="14"/>
      <c r="AB5436" s="25"/>
      <c r="AC5436" s="12"/>
      <c r="AD5436" s="12"/>
      <c r="AK5436" s="12"/>
      <c r="AL5436" s="30"/>
      <c r="AM5436" s="32"/>
      <c r="AQ5436" s="12"/>
      <c r="AR5436" s="12"/>
      <c r="AS5436" s="12"/>
      <c r="AZ5436" s="49"/>
      <c r="BA5436" s="30"/>
      <c r="BB5436" s="12"/>
      <c r="BF5436" s="12"/>
      <c r="BG5436" s="12"/>
      <c r="BH5436" s="12"/>
      <c r="BO5436" s="7"/>
      <c r="BP5436" s="7"/>
      <c r="BQ5436" s="7"/>
      <c r="BU5436" s="7"/>
      <c r="BV5436" s="7"/>
      <c r="BW5436" s="7"/>
      <c r="CD5436" s="7"/>
      <c r="CE5436" s="7"/>
      <c r="CF5436" s="7"/>
      <c r="CJ5436" s="7"/>
      <c r="CK5436" s="7"/>
      <c r="CL5436" s="7"/>
    </row>
    <row r="5437" spans="1:90">
      <c r="A5437" s="11"/>
      <c r="B5437" s="373"/>
      <c r="C5437" s="373"/>
      <c r="D5437" s="373"/>
      <c r="E5437" s="13"/>
      <c r="F5437" s="11"/>
      <c r="G5437" s="25"/>
      <c r="H5437" s="31"/>
      <c r="I5437" s="30"/>
      <c r="M5437" s="25"/>
      <c r="N5437" s="31"/>
      <c r="O5437" s="30"/>
      <c r="V5437" s="12"/>
      <c r="W5437" s="12"/>
      <c r="X5437" s="14"/>
      <c r="AB5437" s="25"/>
      <c r="AC5437" s="12"/>
      <c r="AD5437" s="12"/>
      <c r="AK5437" s="12"/>
      <c r="AL5437" s="30"/>
      <c r="AM5437" s="32"/>
      <c r="AQ5437" s="12"/>
      <c r="AR5437" s="12"/>
      <c r="AS5437" s="12"/>
      <c r="AZ5437" s="49"/>
      <c r="BA5437" s="30"/>
      <c r="BB5437" s="12"/>
      <c r="BF5437" s="12"/>
      <c r="BG5437" s="12"/>
      <c r="BH5437" s="12"/>
      <c r="BO5437" s="7"/>
      <c r="BP5437" s="7"/>
      <c r="BQ5437" s="7"/>
      <c r="BU5437" s="7"/>
      <c r="BV5437" s="7"/>
      <c r="BW5437" s="7"/>
      <c r="CD5437" s="7"/>
      <c r="CE5437" s="7"/>
      <c r="CF5437" s="7"/>
      <c r="CJ5437" s="7"/>
      <c r="CK5437" s="7"/>
      <c r="CL5437" s="7"/>
    </row>
    <row r="5438" spans="1:90">
      <c r="A5438" s="11"/>
      <c r="B5438" s="373"/>
      <c r="C5438" s="373"/>
      <c r="D5438" s="373"/>
      <c r="E5438" s="13"/>
      <c r="F5438" s="11"/>
      <c r="G5438" s="25"/>
      <c r="H5438" s="31"/>
      <c r="I5438" s="30"/>
      <c r="M5438" s="25"/>
      <c r="N5438" s="31"/>
      <c r="O5438" s="30"/>
      <c r="V5438" s="12"/>
      <c r="W5438" s="12"/>
      <c r="X5438" s="14"/>
      <c r="AB5438" s="25"/>
      <c r="AC5438" s="12"/>
      <c r="AD5438" s="12"/>
      <c r="AK5438" s="12"/>
      <c r="AL5438" s="30"/>
      <c r="AM5438" s="32"/>
      <c r="AQ5438" s="12"/>
      <c r="AR5438" s="12"/>
      <c r="AS5438" s="12"/>
      <c r="AZ5438" s="49"/>
      <c r="BA5438" s="30"/>
      <c r="BB5438" s="12"/>
      <c r="BF5438" s="12"/>
      <c r="BG5438" s="12"/>
      <c r="BH5438" s="12"/>
      <c r="BO5438" s="7"/>
      <c r="BP5438" s="7"/>
      <c r="BQ5438" s="7"/>
      <c r="BU5438" s="7"/>
      <c r="BV5438" s="7"/>
      <c r="BW5438" s="7"/>
      <c r="CD5438" s="7"/>
      <c r="CE5438" s="7"/>
      <c r="CF5438" s="7"/>
      <c r="CJ5438" s="7"/>
      <c r="CK5438" s="7"/>
      <c r="CL5438" s="7"/>
    </row>
    <row r="5439" spans="1:90">
      <c r="A5439" s="11"/>
      <c r="B5439" s="373"/>
      <c r="C5439" s="373"/>
      <c r="D5439" s="373"/>
      <c r="E5439" s="13"/>
      <c r="F5439" s="11"/>
      <c r="G5439" s="25"/>
      <c r="H5439" s="31"/>
      <c r="I5439" s="30"/>
      <c r="M5439" s="25"/>
      <c r="N5439" s="31"/>
      <c r="O5439" s="30"/>
      <c r="V5439" s="12"/>
      <c r="W5439" s="12"/>
      <c r="X5439" s="14"/>
      <c r="AB5439" s="25"/>
      <c r="AC5439" s="12"/>
      <c r="AD5439" s="12"/>
      <c r="AK5439" s="12"/>
      <c r="AL5439" s="30"/>
      <c r="AM5439" s="32"/>
      <c r="AQ5439" s="12"/>
      <c r="AR5439" s="12"/>
      <c r="AS5439" s="12"/>
      <c r="AZ5439" s="49"/>
      <c r="BA5439" s="30"/>
      <c r="BB5439" s="12"/>
      <c r="BF5439" s="12"/>
      <c r="BG5439" s="12"/>
      <c r="BH5439" s="12"/>
      <c r="BO5439" s="7"/>
      <c r="BP5439" s="7"/>
      <c r="BQ5439" s="7"/>
      <c r="BU5439" s="7"/>
      <c r="BV5439" s="7"/>
      <c r="BW5439" s="7"/>
      <c r="CD5439" s="7"/>
      <c r="CE5439" s="7"/>
      <c r="CF5439" s="7"/>
      <c r="CJ5439" s="7"/>
      <c r="CK5439" s="7"/>
      <c r="CL5439" s="7"/>
    </row>
    <row r="5440" spans="1:90">
      <c r="A5440" s="11"/>
      <c r="B5440" s="373"/>
      <c r="C5440" s="373"/>
      <c r="D5440" s="373"/>
      <c r="E5440" s="13"/>
      <c r="F5440" s="11"/>
      <c r="G5440" s="25"/>
      <c r="H5440" s="31"/>
      <c r="I5440" s="30"/>
      <c r="M5440" s="25"/>
      <c r="N5440" s="31"/>
      <c r="O5440" s="30"/>
      <c r="V5440" s="12"/>
      <c r="W5440" s="12"/>
      <c r="X5440" s="14"/>
      <c r="AB5440" s="25"/>
      <c r="AC5440" s="12"/>
      <c r="AD5440" s="12"/>
      <c r="AK5440" s="12"/>
      <c r="AL5440" s="30"/>
      <c r="AM5440" s="32"/>
      <c r="AQ5440" s="12"/>
      <c r="AR5440" s="12"/>
      <c r="AS5440" s="12"/>
      <c r="AZ5440" s="49"/>
      <c r="BA5440" s="30"/>
      <c r="BB5440" s="12"/>
      <c r="BF5440" s="12"/>
      <c r="BG5440" s="12"/>
      <c r="BH5440" s="12"/>
      <c r="BO5440" s="7"/>
      <c r="BP5440" s="7"/>
      <c r="BQ5440" s="7"/>
      <c r="BU5440" s="7"/>
      <c r="BV5440" s="7"/>
      <c r="BW5440" s="7"/>
      <c r="CD5440" s="7"/>
      <c r="CE5440" s="7"/>
      <c r="CF5440" s="7"/>
      <c r="CJ5440" s="7"/>
      <c r="CK5440" s="7"/>
      <c r="CL5440" s="7"/>
    </row>
    <row r="5441" spans="1:90">
      <c r="A5441" s="11"/>
      <c r="B5441" s="373"/>
      <c r="C5441" s="373"/>
      <c r="D5441" s="373"/>
      <c r="E5441" s="13"/>
      <c r="F5441" s="11"/>
      <c r="G5441" s="25"/>
      <c r="H5441" s="31"/>
      <c r="I5441" s="30"/>
      <c r="M5441" s="25"/>
      <c r="N5441" s="31"/>
      <c r="O5441" s="30"/>
      <c r="V5441" s="12"/>
      <c r="W5441" s="12"/>
      <c r="X5441" s="14"/>
      <c r="AB5441" s="25"/>
      <c r="AC5441" s="12"/>
      <c r="AD5441" s="12"/>
      <c r="AK5441" s="12"/>
      <c r="AL5441" s="30"/>
      <c r="AM5441" s="32"/>
      <c r="AQ5441" s="12"/>
      <c r="AR5441" s="12"/>
      <c r="AS5441" s="12"/>
      <c r="AZ5441" s="49"/>
      <c r="BA5441" s="30"/>
      <c r="BB5441" s="12"/>
      <c r="BF5441" s="12"/>
      <c r="BG5441" s="12"/>
      <c r="BH5441" s="12"/>
      <c r="BO5441" s="7"/>
      <c r="BP5441" s="7"/>
      <c r="BQ5441" s="7"/>
      <c r="BU5441" s="7"/>
      <c r="BV5441" s="7"/>
      <c r="BW5441" s="7"/>
      <c r="CD5441" s="7"/>
      <c r="CE5441" s="7"/>
      <c r="CF5441" s="7"/>
      <c r="CJ5441" s="7"/>
      <c r="CK5441" s="7"/>
      <c r="CL5441" s="7"/>
    </row>
    <row r="5442" spans="1:90">
      <c r="A5442" s="11"/>
      <c r="B5442" s="373"/>
      <c r="C5442" s="373"/>
      <c r="D5442" s="373"/>
      <c r="E5442" s="13"/>
      <c r="F5442" s="11"/>
      <c r="G5442" s="25"/>
      <c r="H5442" s="31"/>
      <c r="I5442" s="30"/>
      <c r="M5442" s="25"/>
      <c r="N5442" s="31"/>
      <c r="O5442" s="30"/>
      <c r="V5442" s="12"/>
      <c r="W5442" s="12"/>
      <c r="X5442" s="14"/>
      <c r="AB5442" s="25"/>
      <c r="AC5442" s="12"/>
      <c r="AD5442" s="12"/>
      <c r="AK5442" s="12"/>
      <c r="AL5442" s="30"/>
      <c r="AM5442" s="32"/>
      <c r="AQ5442" s="12"/>
      <c r="AR5442" s="12"/>
      <c r="AS5442" s="12"/>
      <c r="AZ5442" s="49"/>
      <c r="BA5442" s="30"/>
      <c r="BB5442" s="12"/>
      <c r="BF5442" s="12"/>
      <c r="BG5442" s="12"/>
      <c r="BH5442" s="12"/>
      <c r="BO5442" s="7"/>
      <c r="BP5442" s="7"/>
      <c r="BQ5442" s="7"/>
      <c r="BU5442" s="7"/>
      <c r="BV5442" s="7"/>
      <c r="BW5442" s="7"/>
      <c r="CD5442" s="7"/>
      <c r="CE5442" s="7"/>
      <c r="CF5442" s="7"/>
      <c r="CJ5442" s="7"/>
      <c r="CK5442" s="7"/>
      <c r="CL5442" s="7"/>
    </row>
    <row r="5443" spans="1:90">
      <c r="A5443" s="11"/>
      <c r="B5443" s="373"/>
      <c r="C5443" s="373"/>
      <c r="D5443" s="373"/>
      <c r="E5443" s="13"/>
      <c r="F5443" s="11"/>
      <c r="G5443" s="25"/>
      <c r="H5443" s="31"/>
      <c r="I5443" s="30"/>
      <c r="M5443" s="25"/>
      <c r="N5443" s="31"/>
      <c r="O5443" s="30"/>
      <c r="V5443" s="12"/>
      <c r="W5443" s="12"/>
      <c r="X5443" s="14"/>
      <c r="AB5443" s="25"/>
      <c r="AC5443" s="12"/>
      <c r="AD5443" s="12"/>
      <c r="AK5443" s="12"/>
      <c r="AL5443" s="30"/>
      <c r="AM5443" s="32"/>
      <c r="AQ5443" s="12"/>
      <c r="AR5443" s="12"/>
      <c r="AS5443" s="12"/>
      <c r="AZ5443" s="49"/>
      <c r="BA5443" s="30"/>
      <c r="BB5443" s="12"/>
      <c r="BF5443" s="12"/>
      <c r="BG5443" s="12"/>
      <c r="BH5443" s="12"/>
      <c r="BO5443" s="7"/>
      <c r="BP5443" s="7"/>
      <c r="BQ5443" s="7"/>
      <c r="BU5443" s="7"/>
      <c r="BV5443" s="7"/>
      <c r="BW5443" s="7"/>
      <c r="CD5443" s="7"/>
      <c r="CE5443" s="7"/>
      <c r="CF5443" s="7"/>
      <c r="CJ5443" s="7"/>
      <c r="CK5443" s="7"/>
      <c r="CL5443" s="7"/>
    </row>
    <row r="5444" spans="1:90">
      <c r="A5444" s="11"/>
      <c r="B5444" s="373"/>
      <c r="C5444" s="373"/>
      <c r="D5444" s="373"/>
      <c r="E5444" s="13"/>
      <c r="F5444" s="11"/>
      <c r="G5444" s="25"/>
      <c r="H5444" s="31"/>
      <c r="I5444" s="30"/>
      <c r="M5444" s="25"/>
      <c r="N5444" s="31"/>
      <c r="O5444" s="30"/>
      <c r="V5444" s="12"/>
      <c r="W5444" s="12"/>
      <c r="X5444" s="14"/>
      <c r="AB5444" s="25"/>
      <c r="AC5444" s="12"/>
      <c r="AD5444" s="12"/>
      <c r="AK5444" s="12"/>
      <c r="AL5444" s="30"/>
      <c r="AM5444" s="32"/>
      <c r="AQ5444" s="12"/>
      <c r="AR5444" s="12"/>
      <c r="AS5444" s="12"/>
      <c r="AZ5444" s="49"/>
      <c r="BA5444" s="30"/>
      <c r="BB5444" s="12"/>
      <c r="BF5444" s="12"/>
      <c r="BG5444" s="12"/>
      <c r="BH5444" s="12"/>
      <c r="BO5444" s="7"/>
      <c r="BP5444" s="7"/>
      <c r="BQ5444" s="7"/>
      <c r="BU5444" s="7"/>
      <c r="BV5444" s="7"/>
      <c r="BW5444" s="7"/>
      <c r="CD5444" s="7"/>
      <c r="CE5444" s="7"/>
      <c r="CF5444" s="7"/>
      <c r="CJ5444" s="7"/>
      <c r="CK5444" s="7"/>
      <c r="CL5444" s="7"/>
    </row>
    <row r="5445" spans="1:90">
      <c r="A5445" s="11"/>
      <c r="B5445" s="373"/>
      <c r="C5445" s="373"/>
      <c r="D5445" s="373"/>
      <c r="E5445" s="13"/>
      <c r="F5445" s="11"/>
      <c r="G5445" s="25"/>
      <c r="H5445" s="31"/>
      <c r="I5445" s="30"/>
      <c r="M5445" s="25"/>
      <c r="N5445" s="31"/>
      <c r="O5445" s="30"/>
      <c r="V5445" s="12"/>
      <c r="W5445" s="12"/>
      <c r="X5445" s="14"/>
      <c r="AB5445" s="25"/>
      <c r="AC5445" s="12"/>
      <c r="AD5445" s="12"/>
      <c r="AK5445" s="12"/>
      <c r="AL5445" s="30"/>
      <c r="AM5445" s="32"/>
      <c r="AQ5445" s="12"/>
      <c r="AR5445" s="12"/>
      <c r="AS5445" s="12"/>
      <c r="AZ5445" s="49"/>
      <c r="BA5445" s="30"/>
      <c r="BB5445" s="12"/>
      <c r="BF5445" s="12"/>
      <c r="BG5445" s="12"/>
      <c r="BH5445" s="12"/>
      <c r="BO5445" s="7"/>
      <c r="BP5445" s="7"/>
      <c r="BQ5445" s="7"/>
      <c r="BU5445" s="7"/>
      <c r="BV5445" s="7"/>
      <c r="BW5445" s="7"/>
      <c r="CD5445" s="7"/>
      <c r="CE5445" s="7"/>
      <c r="CF5445" s="7"/>
      <c r="CJ5445" s="7"/>
      <c r="CK5445" s="7"/>
      <c r="CL5445" s="7"/>
    </row>
    <row r="5446" spans="1:90">
      <c r="A5446" s="11"/>
      <c r="B5446" s="373"/>
      <c r="C5446" s="373"/>
      <c r="D5446" s="373"/>
      <c r="E5446" s="13"/>
      <c r="F5446" s="11"/>
      <c r="G5446" s="25"/>
      <c r="H5446" s="31"/>
      <c r="I5446" s="30"/>
      <c r="M5446" s="25"/>
      <c r="N5446" s="31"/>
      <c r="O5446" s="30"/>
      <c r="V5446" s="12"/>
      <c r="W5446" s="12"/>
      <c r="X5446" s="14"/>
      <c r="AB5446" s="25"/>
      <c r="AC5446" s="12"/>
      <c r="AD5446" s="12"/>
      <c r="AK5446" s="12"/>
      <c r="AL5446" s="30"/>
      <c r="AM5446" s="32"/>
      <c r="AQ5446" s="12"/>
      <c r="AR5446" s="12"/>
      <c r="AS5446" s="12"/>
      <c r="AZ5446" s="49"/>
      <c r="BA5446" s="30"/>
      <c r="BB5446" s="12"/>
      <c r="BF5446" s="12"/>
      <c r="BG5446" s="12"/>
      <c r="BH5446" s="12"/>
      <c r="BO5446" s="7"/>
      <c r="BP5446" s="7"/>
      <c r="BQ5446" s="7"/>
      <c r="BU5446" s="7"/>
      <c r="BV5446" s="7"/>
      <c r="BW5446" s="7"/>
      <c r="CD5446" s="7"/>
      <c r="CE5446" s="7"/>
      <c r="CF5446" s="7"/>
      <c r="CJ5446" s="7"/>
      <c r="CK5446" s="7"/>
      <c r="CL5446" s="7"/>
    </row>
    <row r="5447" spans="1:90">
      <c r="A5447" s="11"/>
      <c r="B5447" s="373"/>
      <c r="C5447" s="373"/>
      <c r="D5447" s="373"/>
      <c r="E5447" s="13"/>
      <c r="F5447" s="11"/>
      <c r="G5447" s="25"/>
      <c r="H5447" s="31"/>
      <c r="I5447" s="30"/>
      <c r="M5447" s="25"/>
      <c r="N5447" s="31"/>
      <c r="O5447" s="30"/>
      <c r="V5447" s="12"/>
      <c r="W5447" s="12"/>
      <c r="X5447" s="14"/>
      <c r="AB5447" s="25"/>
      <c r="AC5447" s="12"/>
      <c r="AD5447" s="12"/>
      <c r="AK5447" s="12"/>
      <c r="AL5447" s="30"/>
      <c r="AM5447" s="32"/>
      <c r="AQ5447" s="12"/>
      <c r="AR5447" s="12"/>
      <c r="AS5447" s="12"/>
      <c r="AZ5447" s="49"/>
      <c r="BA5447" s="30"/>
      <c r="BB5447" s="12"/>
      <c r="BF5447" s="12"/>
      <c r="BG5447" s="12"/>
      <c r="BH5447" s="12"/>
      <c r="BO5447" s="7"/>
      <c r="BP5447" s="7"/>
      <c r="BQ5447" s="7"/>
      <c r="BU5447" s="7"/>
      <c r="BV5447" s="7"/>
      <c r="BW5447" s="7"/>
      <c r="CD5447" s="7"/>
      <c r="CE5447" s="7"/>
      <c r="CF5447" s="7"/>
      <c r="CJ5447" s="7"/>
      <c r="CK5447" s="7"/>
      <c r="CL5447" s="7"/>
    </row>
    <row r="5448" spans="1:90">
      <c r="A5448" s="11"/>
      <c r="B5448" s="373"/>
      <c r="C5448" s="373"/>
      <c r="D5448" s="373"/>
      <c r="E5448" s="13"/>
      <c r="F5448" s="11"/>
      <c r="G5448" s="25"/>
      <c r="H5448" s="31"/>
      <c r="I5448" s="30"/>
      <c r="M5448" s="25"/>
      <c r="N5448" s="31"/>
      <c r="O5448" s="30"/>
      <c r="V5448" s="12"/>
      <c r="W5448" s="12"/>
      <c r="X5448" s="14"/>
      <c r="AB5448" s="25"/>
      <c r="AC5448" s="12"/>
      <c r="AD5448" s="12"/>
      <c r="AK5448" s="12"/>
      <c r="AL5448" s="30"/>
      <c r="AM5448" s="32"/>
      <c r="AQ5448" s="12"/>
      <c r="AR5448" s="12"/>
      <c r="AS5448" s="12"/>
      <c r="AZ5448" s="49"/>
      <c r="BA5448" s="30"/>
      <c r="BB5448" s="12"/>
      <c r="BF5448" s="12"/>
      <c r="BG5448" s="12"/>
      <c r="BH5448" s="12"/>
      <c r="BO5448" s="7"/>
      <c r="BP5448" s="7"/>
      <c r="BQ5448" s="7"/>
      <c r="BU5448" s="7"/>
      <c r="BV5448" s="7"/>
      <c r="BW5448" s="7"/>
      <c r="CD5448" s="7"/>
      <c r="CE5448" s="7"/>
      <c r="CF5448" s="7"/>
      <c r="CJ5448" s="7"/>
      <c r="CK5448" s="7"/>
      <c r="CL5448" s="7"/>
    </row>
    <row r="5449" spans="1:90">
      <c r="A5449" s="11"/>
      <c r="B5449" s="373"/>
      <c r="C5449" s="373"/>
      <c r="D5449" s="373"/>
      <c r="E5449" s="13"/>
      <c r="F5449" s="11"/>
      <c r="G5449" s="25"/>
      <c r="H5449" s="31"/>
      <c r="I5449" s="30"/>
      <c r="M5449" s="25"/>
      <c r="N5449" s="31"/>
      <c r="O5449" s="30"/>
      <c r="V5449" s="12"/>
      <c r="W5449" s="12"/>
      <c r="X5449" s="14"/>
      <c r="AB5449" s="25"/>
      <c r="AC5449" s="12"/>
      <c r="AD5449" s="12"/>
      <c r="AK5449" s="12"/>
      <c r="AL5449" s="30"/>
      <c r="AM5449" s="32"/>
      <c r="AQ5449" s="12"/>
      <c r="AR5449" s="12"/>
      <c r="AS5449" s="12"/>
      <c r="AZ5449" s="49"/>
      <c r="BA5449" s="30"/>
      <c r="BB5449" s="12"/>
      <c r="BF5449" s="12"/>
      <c r="BG5449" s="12"/>
      <c r="BH5449" s="12"/>
      <c r="BO5449" s="7"/>
      <c r="BP5449" s="7"/>
      <c r="BQ5449" s="7"/>
      <c r="BU5449" s="7"/>
      <c r="BV5449" s="7"/>
      <c r="BW5449" s="7"/>
      <c r="CD5449" s="7"/>
      <c r="CE5449" s="7"/>
      <c r="CF5449" s="7"/>
      <c r="CJ5449" s="7"/>
      <c r="CK5449" s="7"/>
      <c r="CL5449" s="7"/>
    </row>
    <row r="5450" spans="1:90">
      <c r="A5450" s="11"/>
      <c r="B5450" s="373"/>
      <c r="C5450" s="373"/>
      <c r="D5450" s="373"/>
      <c r="E5450" s="13"/>
      <c r="F5450" s="11"/>
      <c r="G5450" s="25"/>
      <c r="H5450" s="31"/>
      <c r="I5450" s="30"/>
      <c r="M5450" s="25"/>
      <c r="N5450" s="31"/>
      <c r="O5450" s="30"/>
      <c r="V5450" s="12"/>
      <c r="W5450" s="12"/>
      <c r="X5450" s="14"/>
      <c r="AB5450" s="25"/>
      <c r="AC5450" s="12"/>
      <c r="AD5450" s="12"/>
      <c r="AK5450" s="12"/>
      <c r="AL5450" s="30"/>
      <c r="AM5450" s="32"/>
      <c r="AQ5450" s="12"/>
      <c r="AR5450" s="12"/>
      <c r="AS5450" s="12"/>
      <c r="AZ5450" s="49"/>
      <c r="BA5450" s="30"/>
      <c r="BB5450" s="12"/>
      <c r="BF5450" s="12"/>
      <c r="BG5450" s="12"/>
      <c r="BH5450" s="12"/>
      <c r="BO5450" s="7"/>
      <c r="BP5450" s="7"/>
      <c r="BQ5450" s="7"/>
      <c r="BU5450" s="7"/>
      <c r="BV5450" s="7"/>
      <c r="BW5450" s="7"/>
      <c r="CD5450" s="7"/>
      <c r="CE5450" s="7"/>
      <c r="CF5450" s="7"/>
      <c r="CJ5450" s="7"/>
      <c r="CK5450" s="7"/>
      <c r="CL5450" s="7"/>
    </row>
    <row r="5451" spans="1:90">
      <c r="A5451" s="11"/>
      <c r="B5451" s="373"/>
      <c r="C5451" s="373"/>
      <c r="D5451" s="373"/>
      <c r="E5451" s="13"/>
      <c r="F5451" s="11"/>
      <c r="G5451" s="25"/>
      <c r="H5451" s="31"/>
      <c r="I5451" s="30"/>
      <c r="M5451" s="25"/>
      <c r="N5451" s="31"/>
      <c r="O5451" s="30"/>
      <c r="V5451" s="12"/>
      <c r="W5451" s="12"/>
      <c r="X5451" s="14"/>
      <c r="AB5451" s="25"/>
      <c r="AC5451" s="12"/>
      <c r="AD5451" s="12"/>
      <c r="AK5451" s="12"/>
      <c r="AL5451" s="30"/>
      <c r="AM5451" s="32"/>
      <c r="AQ5451" s="12"/>
      <c r="AR5451" s="12"/>
      <c r="AS5451" s="12"/>
      <c r="AZ5451" s="49"/>
      <c r="BA5451" s="30"/>
      <c r="BB5451" s="12"/>
      <c r="BF5451" s="12"/>
      <c r="BG5451" s="12"/>
      <c r="BH5451" s="12"/>
      <c r="BO5451" s="7"/>
      <c r="BP5451" s="7"/>
      <c r="BQ5451" s="7"/>
      <c r="BU5451" s="7"/>
      <c r="BV5451" s="7"/>
      <c r="BW5451" s="7"/>
      <c r="CD5451" s="7"/>
      <c r="CE5451" s="7"/>
      <c r="CF5451" s="7"/>
      <c r="CJ5451" s="7"/>
      <c r="CK5451" s="7"/>
      <c r="CL5451" s="7"/>
    </row>
    <row r="5452" spans="1:90">
      <c r="A5452" s="11"/>
      <c r="B5452" s="373"/>
      <c r="C5452" s="373"/>
      <c r="D5452" s="373"/>
      <c r="E5452" s="13"/>
      <c r="F5452" s="11"/>
      <c r="G5452" s="25"/>
      <c r="H5452" s="31"/>
      <c r="I5452" s="30"/>
      <c r="M5452" s="25"/>
      <c r="N5452" s="31"/>
      <c r="O5452" s="30"/>
      <c r="V5452" s="12"/>
      <c r="W5452" s="12"/>
      <c r="X5452" s="14"/>
      <c r="AB5452" s="25"/>
      <c r="AC5452" s="12"/>
      <c r="AD5452" s="12"/>
      <c r="AK5452" s="12"/>
      <c r="AL5452" s="30"/>
      <c r="AM5452" s="32"/>
      <c r="AQ5452" s="12"/>
      <c r="AR5452" s="12"/>
      <c r="AS5452" s="12"/>
      <c r="AZ5452" s="49"/>
      <c r="BA5452" s="30"/>
      <c r="BB5452" s="12"/>
      <c r="BF5452" s="12"/>
      <c r="BG5452" s="12"/>
      <c r="BH5452" s="12"/>
      <c r="BO5452" s="7"/>
      <c r="BP5452" s="7"/>
      <c r="BQ5452" s="7"/>
      <c r="BU5452" s="7"/>
      <c r="BV5452" s="7"/>
      <c r="BW5452" s="7"/>
      <c r="CD5452" s="7"/>
      <c r="CE5452" s="7"/>
      <c r="CF5452" s="7"/>
      <c r="CJ5452" s="7"/>
      <c r="CK5452" s="7"/>
      <c r="CL5452" s="7"/>
    </row>
    <row r="5453" spans="1:90">
      <c r="A5453" s="11"/>
      <c r="B5453" s="373"/>
      <c r="C5453" s="373"/>
      <c r="D5453" s="373"/>
      <c r="E5453" s="13"/>
      <c r="F5453" s="11"/>
      <c r="G5453" s="25"/>
      <c r="H5453" s="31"/>
      <c r="I5453" s="30"/>
      <c r="M5453" s="25"/>
      <c r="N5453" s="31"/>
      <c r="O5453" s="30"/>
      <c r="V5453" s="12"/>
      <c r="W5453" s="12"/>
      <c r="X5453" s="14"/>
      <c r="AB5453" s="25"/>
      <c r="AC5453" s="12"/>
      <c r="AD5453" s="12"/>
      <c r="AK5453" s="12"/>
      <c r="AL5453" s="30"/>
      <c r="AM5453" s="32"/>
      <c r="AQ5453" s="12"/>
      <c r="AR5453" s="12"/>
      <c r="AS5453" s="12"/>
      <c r="AZ5453" s="49"/>
      <c r="BA5453" s="30"/>
      <c r="BB5453" s="12"/>
      <c r="BF5453" s="12"/>
      <c r="BG5453" s="12"/>
      <c r="BH5453" s="12"/>
      <c r="BO5453" s="7"/>
      <c r="BP5453" s="7"/>
      <c r="BQ5453" s="7"/>
      <c r="BU5453" s="7"/>
      <c r="BV5453" s="7"/>
      <c r="BW5453" s="7"/>
      <c r="CD5453" s="7"/>
      <c r="CE5453" s="7"/>
      <c r="CF5453" s="7"/>
      <c r="CJ5453" s="7"/>
      <c r="CK5453" s="7"/>
      <c r="CL5453" s="7"/>
    </row>
    <row r="5454" spans="1:90">
      <c r="A5454" s="11"/>
      <c r="B5454" s="373"/>
      <c r="C5454" s="373"/>
      <c r="D5454" s="373"/>
      <c r="E5454" s="13"/>
      <c r="F5454" s="11"/>
      <c r="G5454" s="25"/>
      <c r="H5454" s="31"/>
      <c r="I5454" s="30"/>
      <c r="M5454" s="25"/>
      <c r="N5454" s="31"/>
      <c r="O5454" s="30"/>
      <c r="V5454" s="12"/>
      <c r="W5454" s="12"/>
      <c r="X5454" s="14"/>
      <c r="AB5454" s="25"/>
      <c r="AC5454" s="12"/>
      <c r="AD5454" s="12"/>
      <c r="AK5454" s="12"/>
      <c r="AL5454" s="30"/>
      <c r="AM5454" s="32"/>
      <c r="AQ5454" s="12"/>
      <c r="AR5454" s="12"/>
      <c r="AS5454" s="12"/>
      <c r="AZ5454" s="49"/>
      <c r="BA5454" s="30"/>
      <c r="BB5454" s="12"/>
      <c r="BF5454" s="12"/>
      <c r="BG5454" s="12"/>
      <c r="BH5454" s="12"/>
      <c r="BO5454" s="7"/>
      <c r="BP5454" s="7"/>
      <c r="BQ5454" s="7"/>
      <c r="BU5454" s="7"/>
      <c r="BV5454" s="7"/>
      <c r="BW5454" s="7"/>
      <c r="CD5454" s="7"/>
      <c r="CE5454" s="7"/>
      <c r="CF5454" s="7"/>
      <c r="CJ5454" s="7"/>
      <c r="CK5454" s="7"/>
      <c r="CL5454" s="7"/>
    </row>
    <row r="5455" spans="1:90">
      <c r="A5455" s="11"/>
      <c r="B5455" s="373"/>
      <c r="C5455" s="373"/>
      <c r="D5455" s="373"/>
      <c r="E5455" s="13"/>
      <c r="F5455" s="11"/>
      <c r="G5455" s="25"/>
      <c r="H5455" s="31"/>
      <c r="I5455" s="30"/>
      <c r="M5455" s="25"/>
      <c r="N5455" s="31"/>
      <c r="O5455" s="30"/>
      <c r="V5455" s="12"/>
      <c r="W5455" s="12"/>
      <c r="X5455" s="14"/>
      <c r="AB5455" s="25"/>
      <c r="AC5455" s="12"/>
      <c r="AD5455" s="12"/>
      <c r="AK5455" s="12"/>
      <c r="AL5455" s="30"/>
      <c r="AM5455" s="32"/>
      <c r="AQ5455" s="12"/>
      <c r="AR5455" s="12"/>
      <c r="AS5455" s="12"/>
      <c r="AZ5455" s="49"/>
      <c r="BA5455" s="30"/>
      <c r="BB5455" s="12"/>
      <c r="BF5455" s="12"/>
      <c r="BG5455" s="12"/>
      <c r="BH5455" s="12"/>
      <c r="BO5455" s="7"/>
      <c r="BP5455" s="7"/>
      <c r="BQ5455" s="7"/>
      <c r="BU5455" s="7"/>
      <c r="BV5455" s="7"/>
      <c r="BW5455" s="7"/>
      <c r="CD5455" s="7"/>
      <c r="CE5455" s="7"/>
      <c r="CF5455" s="7"/>
      <c r="CJ5455" s="7"/>
      <c r="CK5455" s="7"/>
      <c r="CL5455" s="7"/>
    </row>
    <row r="5456" spans="1:90">
      <c r="A5456" s="11"/>
      <c r="B5456" s="373"/>
      <c r="C5456" s="373"/>
      <c r="D5456" s="373"/>
      <c r="E5456" s="13"/>
      <c r="F5456" s="11"/>
      <c r="G5456" s="25"/>
      <c r="H5456" s="31"/>
      <c r="I5456" s="30"/>
      <c r="M5456" s="25"/>
      <c r="N5456" s="31"/>
      <c r="O5456" s="30"/>
      <c r="V5456" s="12"/>
      <c r="W5456" s="12"/>
      <c r="X5456" s="14"/>
      <c r="AB5456" s="25"/>
      <c r="AC5456" s="12"/>
      <c r="AD5456" s="12"/>
      <c r="AK5456" s="12"/>
      <c r="AL5456" s="30"/>
      <c r="AM5456" s="32"/>
      <c r="AQ5456" s="12"/>
      <c r="AR5456" s="12"/>
      <c r="AS5456" s="12"/>
      <c r="AZ5456" s="49"/>
      <c r="BA5456" s="30"/>
      <c r="BB5456" s="12"/>
      <c r="BF5456" s="12"/>
      <c r="BG5456" s="12"/>
      <c r="BH5456" s="12"/>
      <c r="BO5456" s="7"/>
      <c r="BP5456" s="7"/>
      <c r="BQ5456" s="7"/>
      <c r="BU5456" s="7"/>
      <c r="BV5456" s="7"/>
      <c r="BW5456" s="7"/>
      <c r="CD5456" s="7"/>
      <c r="CE5456" s="7"/>
      <c r="CF5456" s="7"/>
      <c r="CJ5456" s="7"/>
      <c r="CK5456" s="7"/>
      <c r="CL5456" s="7"/>
    </row>
    <row r="5457" spans="1:90">
      <c r="A5457" s="11"/>
      <c r="B5457" s="373"/>
      <c r="C5457" s="373"/>
      <c r="D5457" s="373"/>
      <c r="E5457" s="13"/>
      <c r="F5457" s="11"/>
      <c r="G5457" s="25"/>
      <c r="H5457" s="31"/>
      <c r="I5457" s="30"/>
      <c r="M5457" s="25"/>
      <c r="N5457" s="31"/>
      <c r="O5457" s="30"/>
      <c r="V5457" s="12"/>
      <c r="W5457" s="12"/>
      <c r="X5457" s="14"/>
      <c r="AB5457" s="25"/>
      <c r="AC5457" s="12"/>
      <c r="AD5457" s="12"/>
      <c r="AK5457" s="12"/>
      <c r="AL5457" s="30"/>
      <c r="AM5457" s="32"/>
      <c r="AQ5457" s="12"/>
      <c r="AR5457" s="12"/>
      <c r="AS5457" s="12"/>
      <c r="AZ5457" s="49"/>
      <c r="BA5457" s="30"/>
      <c r="BB5457" s="12"/>
      <c r="BF5457" s="12"/>
      <c r="BG5457" s="12"/>
      <c r="BH5457" s="12"/>
      <c r="BO5457" s="7"/>
      <c r="BP5457" s="7"/>
      <c r="BQ5457" s="7"/>
      <c r="BU5457" s="7"/>
      <c r="BV5457" s="7"/>
      <c r="BW5457" s="7"/>
      <c r="CD5457" s="7"/>
      <c r="CE5457" s="7"/>
      <c r="CF5457" s="7"/>
      <c r="CJ5457" s="7"/>
      <c r="CK5457" s="7"/>
      <c r="CL5457" s="7"/>
    </row>
    <row r="5458" spans="1:90">
      <c r="A5458" s="11"/>
      <c r="B5458" s="373"/>
      <c r="C5458" s="373"/>
      <c r="D5458" s="373"/>
      <c r="E5458" s="13"/>
      <c r="F5458" s="11"/>
      <c r="G5458" s="25"/>
      <c r="H5458" s="31"/>
      <c r="I5458" s="30"/>
      <c r="M5458" s="25"/>
      <c r="N5458" s="31"/>
      <c r="O5458" s="30"/>
      <c r="V5458" s="12"/>
      <c r="W5458" s="12"/>
      <c r="X5458" s="14"/>
      <c r="AB5458" s="25"/>
      <c r="AC5458" s="12"/>
      <c r="AD5458" s="12"/>
      <c r="AK5458" s="12"/>
      <c r="AL5458" s="30"/>
      <c r="AM5458" s="32"/>
      <c r="AQ5458" s="12"/>
      <c r="AR5458" s="12"/>
      <c r="AS5458" s="12"/>
      <c r="AZ5458" s="49"/>
      <c r="BA5458" s="30"/>
      <c r="BB5458" s="12"/>
      <c r="BF5458" s="12"/>
      <c r="BG5458" s="12"/>
      <c r="BH5458" s="12"/>
      <c r="BO5458" s="7"/>
      <c r="BP5458" s="7"/>
      <c r="BQ5458" s="7"/>
      <c r="BU5458" s="7"/>
      <c r="BV5458" s="7"/>
      <c r="BW5458" s="7"/>
      <c r="CD5458" s="7"/>
      <c r="CE5458" s="7"/>
      <c r="CF5458" s="7"/>
      <c r="CJ5458" s="7"/>
      <c r="CK5458" s="7"/>
      <c r="CL5458" s="7"/>
    </row>
    <row r="5459" spans="1:90">
      <c r="A5459" s="11"/>
      <c r="B5459" s="373"/>
      <c r="C5459" s="373"/>
      <c r="D5459" s="373"/>
      <c r="E5459" s="13"/>
      <c r="F5459" s="11"/>
      <c r="G5459" s="25"/>
      <c r="H5459" s="31"/>
      <c r="I5459" s="30"/>
      <c r="M5459" s="25"/>
      <c r="N5459" s="31"/>
      <c r="O5459" s="30"/>
      <c r="V5459" s="12"/>
      <c r="W5459" s="12"/>
      <c r="X5459" s="14"/>
      <c r="AB5459" s="25"/>
      <c r="AC5459" s="12"/>
      <c r="AD5459" s="12"/>
      <c r="AK5459" s="12"/>
      <c r="AL5459" s="30"/>
      <c r="AM5459" s="32"/>
      <c r="AQ5459" s="12"/>
      <c r="AR5459" s="12"/>
      <c r="AS5459" s="12"/>
      <c r="AZ5459" s="49"/>
      <c r="BA5459" s="30"/>
      <c r="BB5459" s="12"/>
      <c r="BF5459" s="12"/>
      <c r="BG5459" s="12"/>
      <c r="BH5459" s="12"/>
      <c r="BO5459" s="7"/>
      <c r="BP5459" s="7"/>
      <c r="BQ5459" s="7"/>
      <c r="BU5459" s="7"/>
      <c r="BV5459" s="7"/>
      <c r="BW5459" s="7"/>
      <c r="CD5459" s="7"/>
      <c r="CE5459" s="7"/>
      <c r="CF5459" s="7"/>
      <c r="CJ5459" s="7"/>
      <c r="CK5459" s="7"/>
      <c r="CL5459" s="7"/>
    </row>
    <row r="5460" spans="1:90">
      <c r="A5460" s="11"/>
      <c r="B5460" s="373"/>
      <c r="C5460" s="373"/>
      <c r="D5460" s="373"/>
      <c r="E5460" s="13"/>
      <c r="F5460" s="11"/>
      <c r="G5460" s="25"/>
      <c r="H5460" s="31"/>
      <c r="I5460" s="30"/>
      <c r="M5460" s="25"/>
      <c r="N5460" s="31"/>
      <c r="O5460" s="30"/>
      <c r="V5460" s="12"/>
      <c r="W5460" s="12"/>
      <c r="X5460" s="14"/>
      <c r="AB5460" s="25"/>
      <c r="AC5460" s="12"/>
      <c r="AD5460" s="12"/>
      <c r="AK5460" s="12"/>
      <c r="AL5460" s="30"/>
      <c r="AM5460" s="32"/>
      <c r="AQ5460" s="12"/>
      <c r="AR5460" s="12"/>
      <c r="AS5460" s="12"/>
      <c r="AZ5460" s="49"/>
      <c r="BA5460" s="30"/>
      <c r="BB5460" s="12"/>
      <c r="BF5460" s="12"/>
      <c r="BG5460" s="12"/>
      <c r="BH5460" s="12"/>
      <c r="BO5460" s="7"/>
      <c r="BP5460" s="7"/>
      <c r="BQ5460" s="7"/>
      <c r="BU5460" s="7"/>
      <c r="BV5460" s="7"/>
      <c r="BW5460" s="7"/>
      <c r="CD5460" s="7"/>
      <c r="CE5460" s="7"/>
      <c r="CF5460" s="7"/>
      <c r="CJ5460" s="7"/>
      <c r="CK5460" s="7"/>
      <c r="CL5460" s="7"/>
    </row>
    <row r="5461" spans="1:90">
      <c r="A5461" s="11"/>
      <c r="B5461" s="373"/>
      <c r="C5461" s="373"/>
      <c r="D5461" s="373"/>
      <c r="E5461" s="13"/>
      <c r="F5461" s="11"/>
      <c r="G5461" s="25"/>
      <c r="H5461" s="31"/>
      <c r="I5461" s="30"/>
      <c r="M5461" s="25"/>
      <c r="N5461" s="31"/>
      <c r="O5461" s="30"/>
      <c r="V5461" s="12"/>
      <c r="W5461" s="12"/>
      <c r="X5461" s="14"/>
      <c r="AB5461" s="25"/>
      <c r="AC5461" s="12"/>
      <c r="AD5461" s="12"/>
      <c r="AK5461" s="12"/>
      <c r="AL5461" s="30"/>
      <c r="AM5461" s="32"/>
      <c r="AQ5461" s="12"/>
      <c r="AR5461" s="12"/>
      <c r="AS5461" s="12"/>
      <c r="AZ5461" s="49"/>
      <c r="BA5461" s="30"/>
      <c r="BB5461" s="12"/>
      <c r="BF5461" s="12"/>
      <c r="BG5461" s="12"/>
      <c r="BH5461" s="12"/>
      <c r="BO5461" s="7"/>
      <c r="BP5461" s="7"/>
      <c r="BQ5461" s="7"/>
      <c r="BU5461" s="7"/>
      <c r="BV5461" s="7"/>
      <c r="BW5461" s="7"/>
      <c r="CD5461" s="7"/>
      <c r="CE5461" s="7"/>
      <c r="CF5461" s="7"/>
      <c r="CJ5461" s="7"/>
      <c r="CK5461" s="7"/>
      <c r="CL5461" s="7"/>
    </row>
    <row r="5462" spans="1:90">
      <c r="A5462" s="11"/>
      <c r="B5462" s="373"/>
      <c r="C5462" s="373"/>
      <c r="D5462" s="373"/>
      <c r="E5462" s="13"/>
      <c r="F5462" s="11"/>
      <c r="G5462" s="25"/>
      <c r="H5462" s="31"/>
      <c r="I5462" s="30"/>
      <c r="M5462" s="25"/>
      <c r="N5462" s="31"/>
      <c r="O5462" s="30"/>
      <c r="V5462" s="12"/>
      <c r="W5462" s="12"/>
      <c r="X5462" s="14"/>
      <c r="AB5462" s="25"/>
      <c r="AC5462" s="12"/>
      <c r="AD5462" s="12"/>
      <c r="AK5462" s="12"/>
      <c r="AL5462" s="30"/>
      <c r="AM5462" s="32"/>
      <c r="AQ5462" s="12"/>
      <c r="AR5462" s="12"/>
      <c r="AS5462" s="12"/>
      <c r="AZ5462" s="49"/>
      <c r="BA5462" s="30"/>
      <c r="BB5462" s="12"/>
      <c r="BF5462" s="12"/>
      <c r="BG5462" s="12"/>
      <c r="BH5462" s="12"/>
      <c r="BO5462" s="7"/>
      <c r="BP5462" s="7"/>
      <c r="BQ5462" s="7"/>
      <c r="BU5462" s="7"/>
      <c r="BV5462" s="7"/>
      <c r="BW5462" s="7"/>
      <c r="CD5462" s="7"/>
      <c r="CE5462" s="7"/>
      <c r="CF5462" s="7"/>
      <c r="CJ5462" s="7"/>
      <c r="CK5462" s="7"/>
      <c r="CL5462" s="7"/>
    </row>
    <row r="5463" spans="1:90">
      <c r="A5463" s="11"/>
      <c r="B5463" s="373"/>
      <c r="C5463" s="373"/>
      <c r="D5463" s="373"/>
      <c r="E5463" s="13"/>
      <c r="F5463" s="11"/>
      <c r="G5463" s="25"/>
      <c r="H5463" s="31"/>
      <c r="I5463" s="30"/>
      <c r="M5463" s="25"/>
      <c r="N5463" s="31"/>
      <c r="O5463" s="30"/>
      <c r="V5463" s="12"/>
      <c r="W5463" s="12"/>
      <c r="X5463" s="14"/>
      <c r="AB5463" s="25"/>
      <c r="AC5463" s="12"/>
      <c r="AD5463" s="12"/>
      <c r="AK5463" s="12"/>
      <c r="AL5463" s="30"/>
      <c r="AM5463" s="32"/>
      <c r="AQ5463" s="12"/>
      <c r="AR5463" s="12"/>
      <c r="AS5463" s="12"/>
      <c r="AZ5463" s="49"/>
      <c r="BA5463" s="30"/>
      <c r="BB5463" s="12"/>
      <c r="BF5463" s="12"/>
      <c r="BG5463" s="12"/>
      <c r="BH5463" s="12"/>
      <c r="BO5463" s="7"/>
      <c r="BP5463" s="7"/>
      <c r="BQ5463" s="7"/>
      <c r="BU5463" s="7"/>
      <c r="BV5463" s="7"/>
      <c r="BW5463" s="7"/>
      <c r="CD5463" s="7"/>
      <c r="CE5463" s="7"/>
      <c r="CF5463" s="7"/>
      <c r="CJ5463" s="7"/>
      <c r="CK5463" s="7"/>
      <c r="CL5463" s="7"/>
    </row>
    <row r="5464" spans="1:90">
      <c r="A5464" s="11"/>
      <c r="B5464" s="373"/>
      <c r="C5464" s="373"/>
      <c r="D5464" s="373"/>
      <c r="E5464" s="13"/>
      <c r="F5464" s="11"/>
      <c r="G5464" s="25"/>
      <c r="H5464" s="31"/>
      <c r="I5464" s="30"/>
      <c r="M5464" s="25"/>
      <c r="N5464" s="31"/>
      <c r="O5464" s="30"/>
      <c r="V5464" s="12"/>
      <c r="W5464" s="12"/>
      <c r="X5464" s="14"/>
      <c r="AB5464" s="25"/>
      <c r="AC5464" s="12"/>
      <c r="AD5464" s="12"/>
      <c r="AK5464" s="12"/>
      <c r="AL5464" s="30"/>
      <c r="AM5464" s="32"/>
      <c r="AQ5464" s="12"/>
      <c r="AR5464" s="12"/>
      <c r="AS5464" s="12"/>
      <c r="AZ5464" s="49"/>
      <c r="BA5464" s="30"/>
      <c r="BB5464" s="12"/>
      <c r="BF5464" s="12"/>
      <c r="BG5464" s="12"/>
      <c r="BH5464" s="12"/>
      <c r="BO5464" s="7"/>
      <c r="BP5464" s="7"/>
      <c r="BQ5464" s="7"/>
      <c r="BU5464" s="7"/>
      <c r="BV5464" s="7"/>
      <c r="BW5464" s="7"/>
      <c r="CD5464" s="7"/>
      <c r="CE5464" s="7"/>
      <c r="CF5464" s="7"/>
      <c r="CJ5464" s="7"/>
      <c r="CK5464" s="7"/>
      <c r="CL5464" s="7"/>
    </row>
    <row r="5465" spans="1:90">
      <c r="A5465" s="11"/>
      <c r="B5465" s="373"/>
      <c r="C5465" s="373"/>
      <c r="D5465" s="373"/>
      <c r="E5465" s="13"/>
      <c r="F5465" s="11"/>
      <c r="G5465" s="25"/>
      <c r="H5465" s="31"/>
      <c r="I5465" s="30"/>
      <c r="M5465" s="25"/>
      <c r="N5465" s="31"/>
      <c r="O5465" s="30"/>
      <c r="V5465" s="12"/>
      <c r="W5465" s="12"/>
      <c r="X5465" s="14"/>
      <c r="AB5465" s="25"/>
      <c r="AC5465" s="12"/>
      <c r="AD5465" s="12"/>
      <c r="AK5465" s="12"/>
      <c r="AL5465" s="30"/>
      <c r="AM5465" s="32"/>
      <c r="AQ5465" s="12"/>
      <c r="AR5465" s="12"/>
      <c r="AS5465" s="12"/>
      <c r="AZ5465" s="49"/>
      <c r="BA5465" s="30"/>
      <c r="BB5465" s="12"/>
      <c r="BF5465" s="12"/>
      <c r="BG5465" s="12"/>
      <c r="BH5465" s="12"/>
      <c r="BO5465" s="7"/>
      <c r="BP5465" s="7"/>
      <c r="BQ5465" s="7"/>
      <c r="BU5465" s="7"/>
      <c r="BV5465" s="7"/>
      <c r="BW5465" s="7"/>
      <c r="CD5465" s="7"/>
      <c r="CE5465" s="7"/>
      <c r="CF5465" s="7"/>
      <c r="CJ5465" s="7"/>
      <c r="CK5465" s="7"/>
      <c r="CL5465" s="7"/>
    </row>
    <row r="5466" spans="1:90">
      <c r="A5466" s="11"/>
      <c r="B5466" s="373"/>
      <c r="C5466" s="373"/>
      <c r="D5466" s="373"/>
      <c r="E5466" s="13"/>
      <c r="F5466" s="11"/>
      <c r="G5466" s="25"/>
      <c r="H5466" s="31"/>
      <c r="I5466" s="30"/>
      <c r="M5466" s="25"/>
      <c r="N5466" s="31"/>
      <c r="O5466" s="30"/>
      <c r="V5466" s="12"/>
      <c r="W5466" s="12"/>
      <c r="X5466" s="14"/>
      <c r="AB5466" s="25"/>
      <c r="AC5466" s="12"/>
      <c r="AD5466" s="12"/>
      <c r="AK5466" s="12"/>
      <c r="AL5466" s="30"/>
      <c r="AM5466" s="32"/>
      <c r="AQ5466" s="12"/>
      <c r="AR5466" s="12"/>
      <c r="AS5466" s="12"/>
      <c r="AZ5466" s="49"/>
      <c r="BA5466" s="30"/>
      <c r="BB5466" s="12"/>
      <c r="BF5466" s="12"/>
      <c r="BG5466" s="12"/>
      <c r="BH5466" s="12"/>
      <c r="BO5466" s="7"/>
      <c r="BP5466" s="7"/>
      <c r="BQ5466" s="7"/>
      <c r="BU5466" s="7"/>
      <c r="BV5466" s="7"/>
      <c r="BW5466" s="7"/>
      <c r="CD5466" s="7"/>
      <c r="CE5466" s="7"/>
      <c r="CF5466" s="7"/>
      <c r="CJ5466" s="7"/>
      <c r="CK5466" s="7"/>
      <c r="CL5466" s="7"/>
    </row>
    <row r="5467" spans="1:90">
      <c r="A5467" s="11"/>
      <c r="B5467" s="373"/>
      <c r="C5467" s="373"/>
      <c r="D5467" s="373"/>
      <c r="E5467" s="13"/>
      <c r="F5467" s="11"/>
      <c r="G5467" s="25"/>
      <c r="H5467" s="31"/>
      <c r="I5467" s="30"/>
      <c r="M5467" s="25"/>
      <c r="N5467" s="31"/>
      <c r="O5467" s="30"/>
      <c r="V5467" s="12"/>
      <c r="W5467" s="12"/>
      <c r="X5467" s="14"/>
      <c r="AB5467" s="25"/>
      <c r="AC5467" s="12"/>
      <c r="AD5467" s="12"/>
      <c r="AK5467" s="12"/>
      <c r="AL5467" s="30"/>
      <c r="AM5467" s="32"/>
      <c r="AQ5467" s="12"/>
      <c r="AR5467" s="12"/>
      <c r="AS5467" s="12"/>
      <c r="AZ5467" s="49"/>
      <c r="BA5467" s="30"/>
      <c r="BB5467" s="12"/>
      <c r="BF5467" s="12"/>
      <c r="BG5467" s="12"/>
      <c r="BH5467" s="12"/>
      <c r="BO5467" s="7"/>
      <c r="BP5467" s="7"/>
      <c r="BQ5467" s="7"/>
      <c r="BU5467" s="7"/>
      <c r="BV5467" s="7"/>
      <c r="BW5467" s="7"/>
      <c r="CD5467" s="7"/>
      <c r="CE5467" s="7"/>
      <c r="CF5467" s="7"/>
      <c r="CJ5467" s="7"/>
      <c r="CK5467" s="7"/>
      <c r="CL5467" s="7"/>
    </row>
    <row r="5468" spans="1:90">
      <c r="A5468" s="11"/>
      <c r="B5468" s="373"/>
      <c r="C5468" s="373"/>
      <c r="D5468" s="373"/>
      <c r="E5468" s="13"/>
      <c r="F5468" s="11"/>
      <c r="G5468" s="25"/>
      <c r="H5468" s="31"/>
      <c r="I5468" s="30"/>
      <c r="M5468" s="25"/>
      <c r="N5468" s="31"/>
      <c r="O5468" s="30"/>
      <c r="V5468" s="12"/>
      <c r="W5468" s="12"/>
      <c r="X5468" s="14"/>
      <c r="AB5468" s="25"/>
      <c r="AC5468" s="12"/>
      <c r="AD5468" s="12"/>
      <c r="AK5468" s="12"/>
      <c r="AL5468" s="30"/>
      <c r="AM5468" s="32"/>
      <c r="AQ5468" s="12"/>
      <c r="AR5468" s="12"/>
      <c r="AS5468" s="12"/>
      <c r="AZ5468" s="49"/>
      <c r="BA5468" s="30"/>
      <c r="BB5468" s="12"/>
      <c r="BF5468" s="12"/>
      <c r="BG5468" s="12"/>
      <c r="BH5468" s="12"/>
      <c r="BO5468" s="7"/>
      <c r="BP5468" s="7"/>
      <c r="BQ5468" s="7"/>
      <c r="BU5468" s="7"/>
      <c r="BV5468" s="7"/>
      <c r="BW5468" s="7"/>
      <c r="CD5468" s="7"/>
      <c r="CE5468" s="7"/>
      <c r="CF5468" s="7"/>
      <c r="CJ5468" s="7"/>
      <c r="CK5468" s="7"/>
      <c r="CL5468" s="7"/>
    </row>
    <row r="5469" spans="1:90">
      <c r="A5469" s="11"/>
      <c r="B5469" s="373"/>
      <c r="C5469" s="373"/>
      <c r="D5469" s="373"/>
      <c r="E5469" s="13"/>
      <c r="F5469" s="11"/>
      <c r="G5469" s="25"/>
      <c r="H5469" s="31"/>
      <c r="I5469" s="30"/>
      <c r="M5469" s="25"/>
      <c r="N5469" s="31"/>
      <c r="O5469" s="30"/>
      <c r="V5469" s="12"/>
      <c r="W5469" s="12"/>
      <c r="X5469" s="14"/>
      <c r="AB5469" s="25"/>
      <c r="AC5469" s="12"/>
      <c r="AD5469" s="12"/>
      <c r="AK5469" s="12"/>
      <c r="AL5469" s="30"/>
      <c r="AM5469" s="32"/>
      <c r="AQ5469" s="12"/>
      <c r="AR5469" s="12"/>
      <c r="AS5469" s="12"/>
      <c r="AZ5469" s="49"/>
      <c r="BA5469" s="30"/>
      <c r="BB5469" s="12"/>
      <c r="BF5469" s="12"/>
      <c r="BG5469" s="12"/>
      <c r="BH5469" s="12"/>
      <c r="BO5469" s="7"/>
      <c r="BP5469" s="7"/>
      <c r="BQ5469" s="7"/>
      <c r="BU5469" s="7"/>
      <c r="BV5469" s="7"/>
      <c r="BW5469" s="7"/>
      <c r="CD5469" s="7"/>
      <c r="CE5469" s="7"/>
      <c r="CF5469" s="7"/>
      <c r="CJ5469" s="7"/>
      <c r="CK5469" s="7"/>
      <c r="CL5469" s="7"/>
    </row>
    <row r="5470" spans="1:90">
      <c r="A5470" s="11"/>
      <c r="B5470" s="373"/>
      <c r="C5470" s="373"/>
      <c r="D5470" s="373"/>
      <c r="E5470" s="13"/>
      <c r="F5470" s="11"/>
      <c r="G5470" s="25"/>
      <c r="H5470" s="31"/>
      <c r="I5470" s="30"/>
      <c r="M5470" s="25"/>
      <c r="N5470" s="31"/>
      <c r="O5470" s="30"/>
      <c r="V5470" s="12"/>
      <c r="W5470" s="12"/>
      <c r="X5470" s="14"/>
      <c r="AB5470" s="25"/>
      <c r="AC5470" s="12"/>
      <c r="AD5470" s="12"/>
      <c r="AK5470" s="12"/>
      <c r="AL5470" s="30"/>
      <c r="AM5470" s="32"/>
      <c r="AQ5470" s="12"/>
      <c r="AR5470" s="12"/>
      <c r="AS5470" s="12"/>
      <c r="AZ5470" s="49"/>
      <c r="BA5470" s="30"/>
      <c r="BB5470" s="12"/>
      <c r="BF5470" s="12"/>
      <c r="BG5470" s="12"/>
      <c r="BH5470" s="12"/>
      <c r="BO5470" s="7"/>
      <c r="BP5470" s="7"/>
      <c r="BQ5470" s="7"/>
      <c r="BU5470" s="7"/>
      <c r="BV5470" s="7"/>
      <c r="BW5470" s="7"/>
      <c r="CD5470" s="7"/>
      <c r="CE5470" s="7"/>
      <c r="CF5470" s="7"/>
      <c r="CJ5470" s="7"/>
      <c r="CK5470" s="7"/>
      <c r="CL5470" s="7"/>
    </row>
    <row r="5471" spans="1:90">
      <c r="A5471" s="11"/>
      <c r="B5471" s="373"/>
      <c r="C5471" s="373"/>
      <c r="D5471" s="373"/>
      <c r="E5471" s="13"/>
      <c r="F5471" s="11"/>
      <c r="G5471" s="25"/>
      <c r="H5471" s="31"/>
      <c r="I5471" s="30"/>
      <c r="M5471" s="25"/>
      <c r="N5471" s="31"/>
      <c r="O5471" s="30"/>
      <c r="V5471" s="12"/>
      <c r="W5471" s="12"/>
      <c r="X5471" s="14"/>
      <c r="AB5471" s="25"/>
      <c r="AC5471" s="12"/>
      <c r="AD5471" s="12"/>
      <c r="AK5471" s="12"/>
      <c r="AL5471" s="30"/>
      <c r="AM5471" s="32"/>
      <c r="AQ5471" s="12"/>
      <c r="AR5471" s="12"/>
      <c r="AS5471" s="12"/>
      <c r="AZ5471" s="49"/>
      <c r="BA5471" s="30"/>
      <c r="BB5471" s="12"/>
      <c r="BF5471" s="12"/>
      <c r="BG5471" s="12"/>
      <c r="BH5471" s="12"/>
      <c r="BO5471" s="7"/>
      <c r="BP5471" s="7"/>
      <c r="BQ5471" s="7"/>
      <c r="BU5471" s="7"/>
      <c r="BV5471" s="7"/>
      <c r="BW5471" s="7"/>
      <c r="CD5471" s="7"/>
      <c r="CE5471" s="7"/>
      <c r="CF5471" s="7"/>
      <c r="CJ5471" s="7"/>
      <c r="CK5471" s="7"/>
      <c r="CL5471" s="7"/>
    </row>
    <row r="5472" spans="1:90">
      <c r="A5472" s="11"/>
      <c r="B5472" s="373"/>
      <c r="C5472" s="373"/>
      <c r="D5472" s="373"/>
      <c r="E5472" s="13"/>
      <c r="F5472" s="11"/>
      <c r="G5472" s="25"/>
      <c r="H5472" s="31"/>
      <c r="I5472" s="30"/>
      <c r="M5472" s="25"/>
      <c r="N5472" s="31"/>
      <c r="O5472" s="30"/>
      <c r="V5472" s="12"/>
      <c r="W5472" s="12"/>
      <c r="X5472" s="14"/>
      <c r="AB5472" s="25"/>
      <c r="AC5472" s="12"/>
      <c r="AD5472" s="12"/>
      <c r="AK5472" s="12"/>
      <c r="AL5472" s="30"/>
      <c r="AM5472" s="32"/>
      <c r="AQ5472" s="12"/>
      <c r="AR5472" s="12"/>
      <c r="AS5472" s="12"/>
      <c r="AZ5472" s="49"/>
      <c r="BA5472" s="30"/>
      <c r="BB5472" s="12"/>
      <c r="BF5472" s="12"/>
      <c r="BG5472" s="12"/>
      <c r="BH5472" s="12"/>
      <c r="BO5472" s="7"/>
      <c r="BP5472" s="7"/>
      <c r="BQ5472" s="7"/>
      <c r="BU5472" s="7"/>
      <c r="BV5472" s="7"/>
      <c r="BW5472" s="7"/>
      <c r="CD5472" s="7"/>
      <c r="CE5472" s="7"/>
      <c r="CF5472" s="7"/>
      <c r="CJ5472" s="7"/>
      <c r="CK5472" s="7"/>
      <c r="CL5472" s="7"/>
    </row>
    <row r="5473" spans="1:90">
      <c r="A5473" s="11"/>
      <c r="B5473" s="373"/>
      <c r="C5473" s="373"/>
      <c r="D5473" s="373"/>
      <c r="E5473" s="13"/>
      <c r="F5473" s="11"/>
      <c r="G5473" s="25"/>
      <c r="H5473" s="31"/>
      <c r="I5473" s="30"/>
      <c r="M5473" s="25"/>
      <c r="N5473" s="31"/>
      <c r="O5473" s="30"/>
      <c r="V5473" s="12"/>
      <c r="W5473" s="12"/>
      <c r="X5473" s="14"/>
      <c r="AB5473" s="25"/>
      <c r="AC5473" s="12"/>
      <c r="AD5473" s="12"/>
      <c r="AK5473" s="12"/>
      <c r="AL5473" s="30"/>
      <c r="AM5473" s="32"/>
      <c r="AQ5473" s="12"/>
      <c r="AR5473" s="12"/>
      <c r="AS5473" s="12"/>
      <c r="AZ5473" s="49"/>
      <c r="BA5473" s="30"/>
      <c r="BB5473" s="12"/>
      <c r="BF5473" s="12"/>
      <c r="BG5473" s="12"/>
      <c r="BH5473" s="12"/>
      <c r="BO5473" s="7"/>
      <c r="BP5473" s="7"/>
      <c r="BQ5473" s="7"/>
      <c r="BU5473" s="7"/>
      <c r="BV5473" s="7"/>
      <c r="BW5473" s="7"/>
      <c r="CD5473" s="7"/>
      <c r="CE5473" s="7"/>
      <c r="CF5473" s="7"/>
      <c r="CJ5473" s="7"/>
      <c r="CK5473" s="7"/>
      <c r="CL5473" s="7"/>
    </row>
    <row r="5474" spans="1:90">
      <c r="A5474" s="11"/>
      <c r="B5474" s="373"/>
      <c r="C5474" s="373"/>
      <c r="D5474" s="373"/>
      <c r="E5474" s="13"/>
      <c r="F5474" s="11"/>
      <c r="G5474" s="25"/>
      <c r="H5474" s="31"/>
      <c r="I5474" s="30"/>
      <c r="M5474" s="25"/>
      <c r="N5474" s="31"/>
      <c r="O5474" s="30"/>
      <c r="V5474" s="12"/>
      <c r="W5474" s="12"/>
      <c r="X5474" s="14"/>
      <c r="AB5474" s="25"/>
      <c r="AC5474" s="12"/>
      <c r="AD5474" s="12"/>
      <c r="AK5474" s="12"/>
      <c r="AL5474" s="30"/>
      <c r="AM5474" s="32"/>
      <c r="AQ5474" s="12"/>
      <c r="AR5474" s="12"/>
      <c r="AS5474" s="12"/>
      <c r="AZ5474" s="49"/>
      <c r="BA5474" s="30"/>
      <c r="BB5474" s="12"/>
      <c r="BF5474" s="12"/>
      <c r="BG5474" s="12"/>
      <c r="BH5474" s="12"/>
      <c r="BO5474" s="7"/>
      <c r="BP5474" s="7"/>
      <c r="BQ5474" s="7"/>
      <c r="BU5474" s="7"/>
      <c r="BV5474" s="7"/>
      <c r="BW5474" s="7"/>
      <c r="CD5474" s="7"/>
      <c r="CE5474" s="7"/>
      <c r="CF5474" s="7"/>
      <c r="CJ5474" s="7"/>
      <c r="CK5474" s="7"/>
      <c r="CL5474" s="7"/>
    </row>
    <row r="5475" spans="1:90">
      <c r="A5475" s="11"/>
      <c r="B5475" s="373"/>
      <c r="C5475" s="373"/>
      <c r="D5475" s="373"/>
      <c r="E5475" s="13"/>
      <c r="F5475" s="11"/>
      <c r="G5475" s="25"/>
      <c r="H5475" s="31"/>
      <c r="I5475" s="30"/>
      <c r="M5475" s="25"/>
      <c r="N5475" s="31"/>
      <c r="O5475" s="30"/>
      <c r="V5475" s="12"/>
      <c r="W5475" s="12"/>
      <c r="X5475" s="14"/>
      <c r="AB5475" s="25"/>
      <c r="AC5475" s="12"/>
      <c r="AD5475" s="12"/>
      <c r="AK5475" s="12"/>
      <c r="AL5475" s="30"/>
      <c r="AM5475" s="32"/>
      <c r="AQ5475" s="12"/>
      <c r="AR5475" s="12"/>
      <c r="AS5475" s="12"/>
      <c r="AZ5475" s="49"/>
      <c r="BA5475" s="30"/>
      <c r="BB5475" s="12"/>
      <c r="BF5475" s="12"/>
      <c r="BG5475" s="12"/>
      <c r="BH5475" s="12"/>
      <c r="BO5475" s="7"/>
      <c r="BP5475" s="7"/>
      <c r="BQ5475" s="7"/>
      <c r="BU5475" s="7"/>
      <c r="BV5475" s="7"/>
      <c r="BW5475" s="7"/>
      <c r="CD5475" s="7"/>
      <c r="CE5475" s="7"/>
      <c r="CF5475" s="7"/>
      <c r="CJ5475" s="7"/>
      <c r="CK5475" s="7"/>
      <c r="CL5475" s="7"/>
    </row>
    <row r="5476" spans="1:90">
      <c r="A5476" s="11"/>
      <c r="B5476" s="373"/>
      <c r="C5476" s="373"/>
      <c r="D5476" s="373"/>
      <c r="E5476" s="13"/>
      <c r="F5476" s="11"/>
      <c r="G5476" s="25"/>
      <c r="H5476" s="31"/>
      <c r="I5476" s="30"/>
      <c r="M5476" s="25"/>
      <c r="N5476" s="31"/>
      <c r="O5476" s="30"/>
      <c r="V5476" s="12"/>
      <c r="W5476" s="12"/>
      <c r="X5476" s="14"/>
      <c r="AB5476" s="25"/>
      <c r="AC5476" s="12"/>
      <c r="AD5476" s="12"/>
      <c r="AK5476" s="12"/>
      <c r="AL5476" s="30"/>
      <c r="AM5476" s="32"/>
      <c r="AQ5476" s="12"/>
      <c r="AR5476" s="12"/>
      <c r="AS5476" s="12"/>
      <c r="AZ5476" s="49"/>
      <c r="BA5476" s="30"/>
      <c r="BB5476" s="12"/>
      <c r="BF5476" s="12"/>
      <c r="BG5476" s="12"/>
      <c r="BH5476" s="12"/>
      <c r="BO5476" s="7"/>
      <c r="BP5476" s="7"/>
      <c r="BQ5476" s="7"/>
      <c r="BU5476" s="7"/>
      <c r="BV5476" s="7"/>
      <c r="BW5476" s="7"/>
      <c r="CD5476" s="7"/>
      <c r="CE5476" s="7"/>
      <c r="CF5476" s="7"/>
      <c r="CJ5476" s="7"/>
      <c r="CK5476" s="7"/>
      <c r="CL5476" s="7"/>
    </row>
    <row r="5477" spans="1:90">
      <c r="A5477" s="11"/>
      <c r="B5477" s="373"/>
      <c r="C5477" s="373"/>
      <c r="D5477" s="373"/>
      <c r="E5477" s="13"/>
      <c r="F5477" s="11"/>
      <c r="G5477" s="25"/>
      <c r="H5477" s="31"/>
      <c r="I5477" s="30"/>
      <c r="M5477" s="25"/>
      <c r="N5477" s="31"/>
      <c r="O5477" s="30"/>
      <c r="V5477" s="12"/>
      <c r="W5477" s="12"/>
      <c r="X5477" s="14"/>
      <c r="AB5477" s="25"/>
      <c r="AC5477" s="12"/>
      <c r="AD5477" s="12"/>
      <c r="AK5477" s="12"/>
      <c r="AL5477" s="30"/>
      <c r="AM5477" s="32"/>
      <c r="AQ5477" s="12"/>
      <c r="AR5477" s="12"/>
      <c r="AS5477" s="12"/>
      <c r="AZ5477" s="49"/>
      <c r="BA5477" s="30"/>
      <c r="BB5477" s="12"/>
      <c r="BF5477" s="12"/>
      <c r="BG5477" s="12"/>
      <c r="BH5477" s="12"/>
      <c r="BO5477" s="7"/>
      <c r="BP5477" s="7"/>
      <c r="BQ5477" s="7"/>
      <c r="BU5477" s="7"/>
      <c r="BV5477" s="7"/>
      <c r="BW5477" s="7"/>
      <c r="CD5477" s="7"/>
      <c r="CE5477" s="7"/>
      <c r="CF5477" s="7"/>
      <c r="CJ5477" s="7"/>
      <c r="CK5477" s="7"/>
      <c r="CL5477" s="7"/>
    </row>
    <row r="5478" spans="1:90">
      <c r="A5478" s="11"/>
      <c r="B5478" s="373"/>
      <c r="C5478" s="373"/>
      <c r="D5478" s="373"/>
      <c r="E5478" s="13"/>
      <c r="F5478" s="11"/>
      <c r="G5478" s="25"/>
      <c r="H5478" s="31"/>
      <c r="I5478" s="30"/>
      <c r="M5478" s="25"/>
      <c r="N5478" s="31"/>
      <c r="O5478" s="30"/>
      <c r="V5478" s="12"/>
      <c r="W5478" s="12"/>
      <c r="X5478" s="14"/>
      <c r="AB5478" s="25"/>
      <c r="AC5478" s="12"/>
      <c r="AD5478" s="12"/>
      <c r="AK5478" s="12"/>
      <c r="AL5478" s="30"/>
      <c r="AM5478" s="32"/>
      <c r="AQ5478" s="12"/>
      <c r="AR5478" s="12"/>
      <c r="AS5478" s="12"/>
      <c r="AZ5478" s="49"/>
      <c r="BA5478" s="30"/>
      <c r="BB5478" s="12"/>
      <c r="BF5478" s="12"/>
      <c r="BG5478" s="12"/>
      <c r="BH5478" s="12"/>
      <c r="BO5478" s="7"/>
      <c r="BP5478" s="7"/>
      <c r="BQ5478" s="7"/>
      <c r="BU5478" s="7"/>
      <c r="BV5478" s="7"/>
      <c r="BW5478" s="7"/>
      <c r="CD5478" s="7"/>
      <c r="CE5478" s="7"/>
      <c r="CF5478" s="7"/>
      <c r="CJ5478" s="7"/>
      <c r="CK5478" s="7"/>
      <c r="CL5478" s="7"/>
    </row>
    <row r="5479" spans="1:90">
      <c r="A5479" s="11"/>
      <c r="B5479" s="373"/>
      <c r="C5479" s="373"/>
      <c r="D5479" s="373"/>
      <c r="E5479" s="13"/>
      <c r="F5479" s="11"/>
      <c r="G5479" s="25"/>
      <c r="H5479" s="31"/>
      <c r="I5479" s="30"/>
      <c r="M5479" s="25"/>
      <c r="N5479" s="31"/>
      <c r="O5479" s="30"/>
      <c r="V5479" s="12"/>
      <c r="W5479" s="12"/>
      <c r="X5479" s="14"/>
      <c r="AB5479" s="25"/>
      <c r="AC5479" s="12"/>
      <c r="AD5479" s="12"/>
      <c r="AK5479" s="12"/>
      <c r="AL5479" s="30"/>
      <c r="AM5479" s="32"/>
      <c r="AQ5479" s="12"/>
      <c r="AR5479" s="12"/>
      <c r="AS5479" s="12"/>
      <c r="AZ5479" s="49"/>
      <c r="BA5479" s="30"/>
      <c r="BB5479" s="12"/>
      <c r="BF5479" s="12"/>
      <c r="BG5479" s="12"/>
      <c r="BH5479" s="12"/>
      <c r="BO5479" s="7"/>
      <c r="BP5479" s="7"/>
      <c r="BQ5479" s="7"/>
      <c r="BU5479" s="7"/>
      <c r="BV5479" s="7"/>
      <c r="BW5479" s="7"/>
      <c r="CD5479" s="7"/>
      <c r="CE5479" s="7"/>
      <c r="CF5479" s="7"/>
      <c r="CJ5479" s="7"/>
      <c r="CK5479" s="7"/>
      <c r="CL5479" s="7"/>
    </row>
    <row r="5480" spans="1:90">
      <c r="A5480" s="11"/>
      <c r="B5480" s="373"/>
      <c r="C5480" s="373"/>
      <c r="D5480" s="373"/>
      <c r="E5480" s="13"/>
      <c r="F5480" s="11"/>
      <c r="G5480" s="25"/>
      <c r="H5480" s="31"/>
      <c r="I5480" s="30"/>
      <c r="M5480" s="25"/>
      <c r="N5480" s="31"/>
      <c r="O5480" s="30"/>
      <c r="V5480" s="12"/>
      <c r="W5480" s="12"/>
      <c r="X5480" s="14"/>
      <c r="AB5480" s="25"/>
      <c r="AC5480" s="12"/>
      <c r="AD5480" s="12"/>
      <c r="AK5480" s="12"/>
      <c r="AL5480" s="30"/>
      <c r="AM5480" s="32"/>
      <c r="AQ5480" s="12"/>
      <c r="AR5480" s="12"/>
      <c r="AS5480" s="12"/>
      <c r="AZ5480" s="49"/>
      <c r="BA5480" s="30"/>
      <c r="BB5480" s="12"/>
      <c r="BF5480" s="12"/>
      <c r="BG5480" s="12"/>
      <c r="BH5480" s="12"/>
      <c r="BO5480" s="7"/>
      <c r="BP5480" s="7"/>
      <c r="BQ5480" s="7"/>
      <c r="BU5480" s="7"/>
      <c r="BV5480" s="7"/>
      <c r="BW5480" s="7"/>
      <c r="CD5480" s="7"/>
      <c r="CE5480" s="7"/>
      <c r="CF5480" s="7"/>
      <c r="CJ5480" s="7"/>
      <c r="CK5480" s="7"/>
      <c r="CL5480" s="7"/>
    </row>
    <row r="5481" spans="1:90">
      <c r="A5481" s="11"/>
      <c r="B5481" s="373"/>
      <c r="C5481" s="373"/>
      <c r="D5481" s="373"/>
      <c r="E5481" s="13"/>
      <c r="F5481" s="11"/>
      <c r="G5481" s="25"/>
      <c r="H5481" s="31"/>
      <c r="I5481" s="30"/>
      <c r="M5481" s="25"/>
      <c r="N5481" s="31"/>
      <c r="O5481" s="30"/>
      <c r="V5481" s="12"/>
      <c r="W5481" s="12"/>
      <c r="X5481" s="14"/>
      <c r="AB5481" s="25"/>
      <c r="AC5481" s="12"/>
      <c r="AD5481" s="12"/>
      <c r="AK5481" s="12"/>
      <c r="AL5481" s="30"/>
      <c r="AM5481" s="32"/>
      <c r="AQ5481" s="12"/>
      <c r="AR5481" s="12"/>
      <c r="AS5481" s="12"/>
      <c r="AZ5481" s="49"/>
      <c r="BA5481" s="30"/>
      <c r="BB5481" s="12"/>
      <c r="BF5481" s="12"/>
      <c r="BG5481" s="12"/>
      <c r="BH5481" s="12"/>
      <c r="BO5481" s="7"/>
      <c r="BP5481" s="7"/>
      <c r="BQ5481" s="7"/>
      <c r="BU5481" s="7"/>
      <c r="BV5481" s="7"/>
      <c r="BW5481" s="7"/>
      <c r="CD5481" s="7"/>
      <c r="CE5481" s="7"/>
      <c r="CF5481" s="7"/>
      <c r="CJ5481" s="7"/>
      <c r="CK5481" s="7"/>
      <c r="CL5481" s="7"/>
    </row>
    <row r="5482" spans="1:90">
      <c r="A5482" s="11"/>
      <c r="B5482" s="373"/>
      <c r="C5482" s="373"/>
      <c r="D5482" s="373"/>
      <c r="E5482" s="13"/>
      <c r="F5482" s="11"/>
      <c r="G5482" s="25"/>
      <c r="H5482" s="31"/>
      <c r="I5482" s="30"/>
      <c r="M5482" s="25"/>
      <c r="N5482" s="31"/>
      <c r="O5482" s="30"/>
      <c r="V5482" s="12"/>
      <c r="W5482" s="12"/>
      <c r="X5482" s="14"/>
      <c r="AB5482" s="25"/>
      <c r="AC5482" s="12"/>
      <c r="AD5482" s="12"/>
      <c r="AK5482" s="12"/>
      <c r="AL5482" s="30"/>
      <c r="AM5482" s="32"/>
      <c r="AQ5482" s="12"/>
      <c r="AR5482" s="12"/>
      <c r="AS5482" s="12"/>
      <c r="AZ5482" s="49"/>
      <c r="BA5482" s="30"/>
      <c r="BB5482" s="12"/>
      <c r="BF5482" s="12"/>
      <c r="BG5482" s="12"/>
      <c r="BH5482" s="12"/>
      <c r="BO5482" s="7"/>
      <c r="BP5482" s="7"/>
      <c r="BQ5482" s="7"/>
      <c r="BU5482" s="7"/>
      <c r="BV5482" s="7"/>
      <c r="BW5482" s="7"/>
      <c r="CD5482" s="7"/>
      <c r="CE5482" s="7"/>
      <c r="CF5482" s="7"/>
      <c r="CJ5482" s="7"/>
      <c r="CK5482" s="7"/>
      <c r="CL5482" s="7"/>
    </row>
    <row r="5483" spans="1:90">
      <c r="A5483" s="11"/>
      <c r="B5483" s="373"/>
      <c r="C5483" s="373"/>
      <c r="D5483" s="373"/>
      <c r="E5483" s="13"/>
      <c r="F5483" s="11"/>
      <c r="G5483" s="25"/>
      <c r="H5483" s="31"/>
      <c r="I5483" s="30"/>
      <c r="M5483" s="25"/>
      <c r="N5483" s="31"/>
      <c r="O5483" s="30"/>
      <c r="V5483" s="12"/>
      <c r="W5483" s="12"/>
      <c r="X5483" s="14"/>
      <c r="AB5483" s="25"/>
      <c r="AC5483" s="12"/>
      <c r="AD5483" s="12"/>
      <c r="AK5483" s="12"/>
      <c r="AL5483" s="30"/>
      <c r="AM5483" s="32"/>
      <c r="AQ5483" s="12"/>
      <c r="AR5483" s="12"/>
      <c r="AS5483" s="12"/>
      <c r="AZ5483" s="49"/>
      <c r="BA5483" s="30"/>
      <c r="BB5483" s="12"/>
      <c r="BF5483" s="12"/>
      <c r="BG5483" s="12"/>
      <c r="BH5483" s="12"/>
      <c r="BO5483" s="7"/>
      <c r="BP5483" s="7"/>
      <c r="BQ5483" s="7"/>
      <c r="BU5483" s="7"/>
      <c r="BV5483" s="7"/>
      <c r="BW5483" s="7"/>
      <c r="CD5483" s="7"/>
      <c r="CE5483" s="7"/>
      <c r="CF5483" s="7"/>
      <c r="CJ5483" s="7"/>
      <c r="CK5483" s="7"/>
      <c r="CL5483" s="7"/>
    </row>
    <row r="5484" spans="1:90">
      <c r="A5484" s="11"/>
      <c r="B5484" s="373"/>
      <c r="C5484" s="373"/>
      <c r="D5484" s="373"/>
      <c r="E5484" s="13"/>
      <c r="F5484" s="11"/>
      <c r="G5484" s="25"/>
      <c r="H5484" s="31"/>
      <c r="I5484" s="30"/>
      <c r="M5484" s="25"/>
      <c r="N5484" s="31"/>
      <c r="O5484" s="30"/>
      <c r="V5484" s="12"/>
      <c r="W5484" s="12"/>
      <c r="X5484" s="14"/>
      <c r="AB5484" s="25"/>
      <c r="AC5484" s="12"/>
      <c r="AD5484" s="12"/>
      <c r="AK5484" s="12"/>
      <c r="AL5484" s="30"/>
      <c r="AM5484" s="32"/>
      <c r="AQ5484" s="12"/>
      <c r="AR5484" s="12"/>
      <c r="AS5484" s="12"/>
      <c r="AZ5484" s="49"/>
      <c r="BA5484" s="30"/>
      <c r="BB5484" s="12"/>
      <c r="BF5484" s="12"/>
      <c r="BG5484" s="12"/>
      <c r="BH5484" s="12"/>
      <c r="BO5484" s="7"/>
      <c r="BP5484" s="7"/>
      <c r="BQ5484" s="7"/>
      <c r="BU5484" s="7"/>
      <c r="BV5484" s="7"/>
      <c r="BW5484" s="7"/>
      <c r="CD5484" s="7"/>
      <c r="CE5484" s="7"/>
      <c r="CF5484" s="7"/>
      <c r="CJ5484" s="7"/>
      <c r="CK5484" s="7"/>
      <c r="CL5484" s="7"/>
    </row>
    <row r="5485" spans="1:90">
      <c r="A5485" s="11"/>
      <c r="B5485" s="373"/>
      <c r="C5485" s="373"/>
      <c r="D5485" s="373"/>
      <c r="E5485" s="13"/>
      <c r="F5485" s="11"/>
      <c r="G5485" s="25"/>
      <c r="H5485" s="31"/>
      <c r="I5485" s="30"/>
      <c r="M5485" s="25"/>
      <c r="N5485" s="31"/>
      <c r="O5485" s="30"/>
      <c r="V5485" s="12"/>
      <c r="W5485" s="12"/>
      <c r="X5485" s="14"/>
      <c r="AB5485" s="25"/>
      <c r="AC5485" s="12"/>
      <c r="AD5485" s="12"/>
      <c r="AK5485" s="12"/>
      <c r="AL5485" s="30"/>
      <c r="AM5485" s="32"/>
      <c r="AQ5485" s="12"/>
      <c r="AR5485" s="12"/>
      <c r="AS5485" s="12"/>
      <c r="AZ5485" s="49"/>
      <c r="BA5485" s="30"/>
      <c r="BB5485" s="12"/>
      <c r="BF5485" s="12"/>
      <c r="BG5485" s="12"/>
      <c r="BH5485" s="12"/>
      <c r="BO5485" s="7"/>
      <c r="BP5485" s="7"/>
      <c r="BQ5485" s="7"/>
      <c r="BU5485" s="7"/>
      <c r="BV5485" s="7"/>
      <c r="BW5485" s="7"/>
      <c r="CD5485" s="7"/>
      <c r="CE5485" s="7"/>
      <c r="CF5485" s="7"/>
      <c r="CJ5485" s="7"/>
      <c r="CK5485" s="7"/>
      <c r="CL5485" s="7"/>
    </row>
    <row r="5486" spans="1:90">
      <c r="A5486" s="11"/>
      <c r="B5486" s="373"/>
      <c r="C5486" s="373"/>
      <c r="D5486" s="373"/>
      <c r="E5486" s="13"/>
      <c r="F5486" s="11"/>
      <c r="G5486" s="25"/>
      <c r="H5486" s="31"/>
      <c r="I5486" s="30"/>
      <c r="M5486" s="25"/>
      <c r="N5486" s="31"/>
      <c r="O5486" s="30"/>
      <c r="V5486" s="12"/>
      <c r="W5486" s="12"/>
      <c r="X5486" s="14"/>
      <c r="AB5486" s="25"/>
      <c r="AC5486" s="12"/>
      <c r="AD5486" s="12"/>
      <c r="AK5486" s="12"/>
      <c r="AL5486" s="30"/>
      <c r="AM5486" s="32"/>
      <c r="AQ5486" s="12"/>
      <c r="AR5486" s="12"/>
      <c r="AS5486" s="12"/>
      <c r="AZ5486" s="49"/>
      <c r="BA5486" s="30"/>
      <c r="BB5486" s="12"/>
      <c r="BF5486" s="12"/>
      <c r="BG5486" s="12"/>
      <c r="BH5486" s="12"/>
      <c r="BO5486" s="7"/>
      <c r="BP5486" s="7"/>
      <c r="BQ5486" s="7"/>
      <c r="BU5486" s="7"/>
      <c r="BV5486" s="7"/>
      <c r="BW5486" s="7"/>
      <c r="CD5486" s="7"/>
      <c r="CE5486" s="7"/>
      <c r="CF5486" s="7"/>
      <c r="CJ5486" s="7"/>
      <c r="CK5486" s="7"/>
      <c r="CL5486" s="7"/>
    </row>
    <row r="5487" spans="1:90">
      <c r="A5487" s="11"/>
      <c r="B5487" s="373"/>
      <c r="C5487" s="373"/>
      <c r="D5487" s="373"/>
      <c r="E5487" s="13"/>
      <c r="F5487" s="11"/>
      <c r="G5487" s="25"/>
      <c r="H5487" s="31"/>
      <c r="I5487" s="30"/>
      <c r="M5487" s="25"/>
      <c r="N5487" s="31"/>
      <c r="O5487" s="30"/>
      <c r="V5487" s="12"/>
      <c r="W5487" s="12"/>
      <c r="X5487" s="14"/>
      <c r="AB5487" s="25"/>
      <c r="AC5487" s="12"/>
      <c r="AD5487" s="12"/>
      <c r="AK5487" s="12"/>
      <c r="AL5487" s="30"/>
      <c r="AM5487" s="32"/>
      <c r="AQ5487" s="12"/>
      <c r="AR5487" s="12"/>
      <c r="AS5487" s="12"/>
      <c r="AZ5487" s="49"/>
      <c r="BA5487" s="30"/>
      <c r="BB5487" s="12"/>
      <c r="BF5487" s="12"/>
      <c r="BG5487" s="12"/>
      <c r="BH5487" s="12"/>
      <c r="BO5487" s="7"/>
      <c r="BP5487" s="7"/>
      <c r="BQ5487" s="7"/>
      <c r="BU5487" s="7"/>
      <c r="BV5487" s="7"/>
      <c r="BW5487" s="7"/>
      <c r="CD5487" s="7"/>
      <c r="CE5487" s="7"/>
      <c r="CF5487" s="7"/>
      <c r="CJ5487" s="7"/>
      <c r="CK5487" s="7"/>
      <c r="CL5487" s="7"/>
    </row>
    <row r="5488" spans="1:90">
      <c r="A5488" s="11"/>
      <c r="B5488" s="373"/>
      <c r="C5488" s="373"/>
      <c r="D5488" s="373"/>
      <c r="E5488" s="13"/>
      <c r="F5488" s="11"/>
      <c r="G5488" s="25"/>
      <c r="H5488" s="31"/>
      <c r="I5488" s="30"/>
      <c r="M5488" s="25"/>
      <c r="N5488" s="31"/>
      <c r="O5488" s="30"/>
      <c r="V5488" s="12"/>
      <c r="W5488" s="12"/>
      <c r="X5488" s="14"/>
      <c r="AB5488" s="25"/>
      <c r="AC5488" s="12"/>
      <c r="AD5488" s="12"/>
      <c r="AK5488" s="12"/>
      <c r="AL5488" s="30"/>
      <c r="AM5488" s="32"/>
      <c r="AQ5488" s="12"/>
      <c r="AR5488" s="12"/>
      <c r="AS5488" s="12"/>
      <c r="AZ5488" s="49"/>
      <c r="BA5488" s="30"/>
      <c r="BB5488" s="12"/>
      <c r="BF5488" s="12"/>
      <c r="BG5488" s="12"/>
      <c r="BH5488" s="12"/>
      <c r="BO5488" s="7"/>
      <c r="BP5488" s="7"/>
      <c r="BQ5488" s="7"/>
      <c r="BU5488" s="7"/>
      <c r="BV5488" s="7"/>
      <c r="BW5488" s="7"/>
      <c r="CD5488" s="7"/>
      <c r="CE5488" s="7"/>
      <c r="CF5488" s="7"/>
      <c r="CJ5488" s="7"/>
      <c r="CK5488" s="7"/>
      <c r="CL5488" s="7"/>
    </row>
    <row r="5489" spans="1:90">
      <c r="A5489" s="11"/>
      <c r="B5489" s="373"/>
      <c r="C5489" s="373"/>
      <c r="D5489" s="373"/>
      <c r="E5489" s="13"/>
      <c r="F5489" s="11"/>
      <c r="G5489" s="25"/>
      <c r="H5489" s="31"/>
      <c r="I5489" s="30"/>
      <c r="M5489" s="25"/>
      <c r="N5489" s="31"/>
      <c r="O5489" s="30"/>
      <c r="V5489" s="12"/>
      <c r="W5489" s="12"/>
      <c r="X5489" s="14"/>
      <c r="AB5489" s="25"/>
      <c r="AC5489" s="12"/>
      <c r="AD5489" s="12"/>
      <c r="AK5489" s="12"/>
      <c r="AL5489" s="30"/>
      <c r="AM5489" s="32"/>
      <c r="AQ5489" s="12"/>
      <c r="AR5489" s="12"/>
      <c r="AS5489" s="12"/>
      <c r="AZ5489" s="49"/>
      <c r="BA5489" s="30"/>
      <c r="BB5489" s="12"/>
      <c r="BF5489" s="12"/>
      <c r="BG5489" s="12"/>
      <c r="BH5489" s="12"/>
      <c r="BO5489" s="7"/>
      <c r="BP5489" s="7"/>
      <c r="BQ5489" s="7"/>
      <c r="BU5489" s="7"/>
      <c r="BV5489" s="7"/>
      <c r="BW5489" s="7"/>
      <c r="CD5489" s="7"/>
      <c r="CE5489" s="7"/>
      <c r="CF5489" s="7"/>
      <c r="CJ5489" s="7"/>
      <c r="CK5489" s="7"/>
      <c r="CL5489" s="7"/>
    </row>
    <row r="5490" spans="1:90">
      <c r="A5490" s="11"/>
      <c r="B5490" s="373"/>
      <c r="C5490" s="373"/>
      <c r="D5490" s="373"/>
      <c r="E5490" s="13"/>
      <c r="F5490" s="11"/>
      <c r="G5490" s="25"/>
      <c r="H5490" s="31"/>
      <c r="I5490" s="30"/>
      <c r="M5490" s="25"/>
      <c r="N5490" s="31"/>
      <c r="O5490" s="30"/>
      <c r="V5490" s="12"/>
      <c r="W5490" s="12"/>
      <c r="X5490" s="14"/>
      <c r="AB5490" s="25"/>
      <c r="AC5490" s="12"/>
      <c r="AD5490" s="12"/>
      <c r="AK5490" s="12"/>
      <c r="AL5490" s="30"/>
      <c r="AM5490" s="32"/>
      <c r="AQ5490" s="12"/>
      <c r="AR5490" s="12"/>
      <c r="AS5490" s="12"/>
      <c r="AZ5490" s="49"/>
      <c r="BA5490" s="30"/>
      <c r="BB5490" s="12"/>
      <c r="BF5490" s="12"/>
      <c r="BG5490" s="12"/>
      <c r="BH5490" s="12"/>
      <c r="BO5490" s="7"/>
      <c r="BP5490" s="7"/>
      <c r="BQ5490" s="7"/>
      <c r="BU5490" s="7"/>
      <c r="BV5490" s="7"/>
      <c r="BW5490" s="7"/>
      <c r="CD5490" s="7"/>
      <c r="CE5490" s="7"/>
      <c r="CF5490" s="7"/>
      <c r="CJ5490" s="7"/>
      <c r="CK5490" s="7"/>
      <c r="CL5490" s="7"/>
    </row>
    <row r="5491" spans="1:90">
      <c r="A5491" s="11"/>
      <c r="B5491" s="373"/>
      <c r="C5491" s="373"/>
      <c r="D5491" s="373"/>
      <c r="E5491" s="13"/>
      <c r="F5491" s="11"/>
      <c r="G5491" s="25"/>
      <c r="H5491" s="31"/>
      <c r="I5491" s="30"/>
      <c r="M5491" s="25"/>
      <c r="N5491" s="31"/>
      <c r="O5491" s="30"/>
      <c r="V5491" s="12"/>
      <c r="W5491" s="12"/>
      <c r="X5491" s="14"/>
      <c r="AB5491" s="25"/>
      <c r="AC5491" s="12"/>
      <c r="AD5491" s="12"/>
      <c r="AK5491" s="12"/>
      <c r="AL5491" s="30"/>
      <c r="AM5491" s="32"/>
      <c r="AQ5491" s="12"/>
      <c r="AR5491" s="12"/>
      <c r="AS5491" s="12"/>
      <c r="AZ5491" s="49"/>
      <c r="BA5491" s="30"/>
      <c r="BB5491" s="12"/>
      <c r="BF5491" s="12"/>
      <c r="BG5491" s="12"/>
      <c r="BH5491" s="12"/>
      <c r="BO5491" s="7"/>
      <c r="BP5491" s="7"/>
      <c r="BQ5491" s="7"/>
      <c r="BU5491" s="7"/>
      <c r="BV5491" s="7"/>
      <c r="BW5491" s="7"/>
      <c r="CD5491" s="7"/>
      <c r="CE5491" s="7"/>
      <c r="CF5491" s="7"/>
      <c r="CJ5491" s="7"/>
      <c r="CK5491" s="7"/>
      <c r="CL5491" s="7"/>
    </row>
    <row r="5492" spans="1:90">
      <c r="A5492" s="11"/>
      <c r="B5492" s="373"/>
      <c r="C5492" s="373"/>
      <c r="D5492" s="373"/>
      <c r="E5492" s="13"/>
      <c r="F5492" s="11"/>
      <c r="G5492" s="25"/>
      <c r="H5492" s="31"/>
      <c r="I5492" s="30"/>
      <c r="M5492" s="25"/>
      <c r="N5492" s="31"/>
      <c r="O5492" s="30"/>
      <c r="V5492" s="12"/>
      <c r="W5492" s="12"/>
      <c r="X5492" s="14"/>
      <c r="AB5492" s="25"/>
      <c r="AC5492" s="12"/>
      <c r="AD5492" s="12"/>
      <c r="AK5492" s="12"/>
      <c r="AL5492" s="30"/>
      <c r="AM5492" s="32"/>
      <c r="AQ5492" s="12"/>
      <c r="AR5492" s="12"/>
      <c r="AS5492" s="12"/>
      <c r="AZ5492" s="49"/>
      <c r="BA5492" s="30"/>
      <c r="BB5492" s="12"/>
      <c r="BF5492" s="12"/>
      <c r="BG5492" s="12"/>
      <c r="BH5492" s="12"/>
      <c r="BO5492" s="7"/>
      <c r="BP5492" s="7"/>
      <c r="BQ5492" s="7"/>
      <c r="BU5492" s="7"/>
      <c r="BV5492" s="7"/>
      <c r="BW5492" s="7"/>
      <c r="CD5492" s="7"/>
      <c r="CE5492" s="7"/>
      <c r="CF5492" s="7"/>
      <c r="CJ5492" s="7"/>
      <c r="CK5492" s="7"/>
      <c r="CL5492" s="7"/>
    </row>
    <row r="5493" spans="1:90">
      <c r="A5493" s="11"/>
      <c r="B5493" s="373"/>
      <c r="C5493" s="373"/>
      <c r="D5493" s="373"/>
      <c r="E5493" s="13"/>
      <c r="F5493" s="11"/>
      <c r="G5493" s="25"/>
      <c r="H5493" s="31"/>
      <c r="I5493" s="30"/>
      <c r="M5493" s="25"/>
      <c r="N5493" s="31"/>
      <c r="O5493" s="30"/>
      <c r="V5493" s="12"/>
      <c r="W5493" s="12"/>
      <c r="X5493" s="14"/>
      <c r="AB5493" s="25"/>
      <c r="AC5493" s="12"/>
      <c r="AD5493" s="12"/>
      <c r="AK5493" s="12"/>
      <c r="AL5493" s="30"/>
      <c r="AM5493" s="32"/>
      <c r="AQ5493" s="12"/>
      <c r="AR5493" s="12"/>
      <c r="AS5493" s="12"/>
      <c r="AZ5493" s="49"/>
      <c r="BA5493" s="30"/>
      <c r="BB5493" s="12"/>
      <c r="BF5493" s="12"/>
      <c r="BG5493" s="12"/>
      <c r="BH5493" s="12"/>
      <c r="BO5493" s="7"/>
      <c r="BP5493" s="7"/>
      <c r="BQ5493" s="7"/>
      <c r="BU5493" s="7"/>
      <c r="BV5493" s="7"/>
      <c r="BW5493" s="7"/>
      <c r="CD5493" s="7"/>
      <c r="CE5493" s="7"/>
      <c r="CF5493" s="7"/>
      <c r="CJ5493" s="7"/>
      <c r="CK5493" s="7"/>
      <c r="CL5493" s="7"/>
    </row>
    <row r="5494" spans="1:90">
      <c r="A5494" s="11"/>
      <c r="B5494" s="373"/>
      <c r="C5494" s="373"/>
      <c r="D5494" s="373"/>
      <c r="E5494" s="13"/>
      <c r="F5494" s="11"/>
      <c r="G5494" s="25"/>
      <c r="H5494" s="31"/>
      <c r="I5494" s="30"/>
      <c r="M5494" s="25"/>
      <c r="N5494" s="31"/>
      <c r="O5494" s="30"/>
      <c r="V5494" s="12"/>
      <c r="W5494" s="12"/>
      <c r="X5494" s="14"/>
      <c r="AB5494" s="25"/>
      <c r="AC5494" s="12"/>
      <c r="AD5494" s="12"/>
      <c r="AK5494" s="12"/>
      <c r="AL5494" s="30"/>
      <c r="AM5494" s="32"/>
      <c r="AQ5494" s="12"/>
      <c r="AR5494" s="12"/>
      <c r="AS5494" s="12"/>
      <c r="AZ5494" s="49"/>
      <c r="BA5494" s="30"/>
      <c r="BB5494" s="12"/>
      <c r="BF5494" s="12"/>
      <c r="BG5494" s="12"/>
      <c r="BH5494" s="12"/>
      <c r="BO5494" s="7"/>
      <c r="BP5494" s="7"/>
      <c r="BQ5494" s="7"/>
      <c r="BU5494" s="7"/>
      <c r="BV5494" s="7"/>
      <c r="BW5494" s="7"/>
      <c r="CD5494" s="7"/>
      <c r="CE5494" s="7"/>
      <c r="CF5494" s="7"/>
      <c r="CJ5494" s="7"/>
      <c r="CK5494" s="7"/>
      <c r="CL5494" s="7"/>
    </row>
    <row r="5495" spans="1:90">
      <c r="A5495" s="11"/>
      <c r="B5495" s="373"/>
      <c r="C5495" s="373"/>
      <c r="D5495" s="373"/>
      <c r="E5495" s="13"/>
      <c r="F5495" s="11"/>
      <c r="G5495" s="25"/>
      <c r="H5495" s="31"/>
      <c r="I5495" s="30"/>
      <c r="M5495" s="25"/>
      <c r="N5495" s="31"/>
      <c r="O5495" s="30"/>
      <c r="V5495" s="12"/>
      <c r="W5495" s="12"/>
      <c r="X5495" s="14"/>
      <c r="AB5495" s="25"/>
      <c r="AC5495" s="12"/>
      <c r="AD5495" s="12"/>
      <c r="AK5495" s="12"/>
      <c r="AL5495" s="30"/>
      <c r="AM5495" s="32"/>
      <c r="AQ5495" s="12"/>
      <c r="AR5495" s="12"/>
      <c r="AS5495" s="12"/>
      <c r="AZ5495" s="49"/>
      <c r="BA5495" s="30"/>
      <c r="BB5495" s="12"/>
      <c r="BF5495" s="12"/>
      <c r="BG5495" s="12"/>
      <c r="BH5495" s="12"/>
      <c r="BO5495" s="7"/>
      <c r="BP5495" s="7"/>
      <c r="BQ5495" s="7"/>
      <c r="BU5495" s="7"/>
      <c r="BV5495" s="7"/>
      <c r="BW5495" s="7"/>
      <c r="CD5495" s="7"/>
      <c r="CE5495" s="7"/>
      <c r="CF5495" s="7"/>
      <c r="CJ5495" s="7"/>
      <c r="CK5495" s="7"/>
      <c r="CL5495" s="7"/>
    </row>
    <row r="5496" spans="1:90">
      <c r="A5496" s="11"/>
      <c r="B5496" s="373"/>
      <c r="C5496" s="373"/>
      <c r="D5496" s="373"/>
      <c r="E5496" s="13"/>
      <c r="F5496" s="11"/>
      <c r="G5496" s="25"/>
      <c r="H5496" s="31"/>
      <c r="I5496" s="30"/>
      <c r="M5496" s="25"/>
      <c r="N5496" s="31"/>
      <c r="O5496" s="30"/>
      <c r="V5496" s="12"/>
      <c r="W5496" s="12"/>
      <c r="X5496" s="14"/>
      <c r="AB5496" s="25"/>
      <c r="AC5496" s="12"/>
      <c r="AD5496" s="12"/>
      <c r="AK5496" s="12"/>
      <c r="AL5496" s="30"/>
      <c r="AM5496" s="32"/>
      <c r="AQ5496" s="12"/>
      <c r="AR5496" s="12"/>
      <c r="AS5496" s="12"/>
      <c r="AZ5496" s="49"/>
      <c r="BA5496" s="30"/>
      <c r="BB5496" s="12"/>
      <c r="BF5496" s="12"/>
      <c r="BG5496" s="12"/>
      <c r="BH5496" s="12"/>
      <c r="BO5496" s="7"/>
      <c r="BP5496" s="7"/>
      <c r="BQ5496" s="7"/>
      <c r="BU5496" s="7"/>
      <c r="BV5496" s="7"/>
      <c r="BW5496" s="7"/>
      <c r="CD5496" s="7"/>
      <c r="CE5496" s="7"/>
      <c r="CF5496" s="7"/>
      <c r="CJ5496" s="7"/>
      <c r="CK5496" s="7"/>
      <c r="CL5496" s="7"/>
    </row>
    <row r="5497" spans="1:90">
      <c r="A5497" s="11"/>
      <c r="B5497" s="373"/>
      <c r="C5497" s="373"/>
      <c r="D5497" s="373"/>
      <c r="E5497" s="13"/>
      <c r="F5497" s="11"/>
      <c r="G5497" s="25"/>
      <c r="H5497" s="31"/>
      <c r="I5497" s="30"/>
      <c r="M5497" s="25"/>
      <c r="N5497" s="31"/>
      <c r="O5497" s="30"/>
      <c r="V5497" s="12"/>
      <c r="W5497" s="12"/>
      <c r="X5497" s="14"/>
      <c r="AB5497" s="25"/>
      <c r="AC5497" s="12"/>
      <c r="AD5497" s="12"/>
      <c r="AK5497" s="12"/>
      <c r="AL5497" s="30"/>
      <c r="AM5497" s="32"/>
      <c r="AQ5497" s="12"/>
      <c r="AR5497" s="12"/>
      <c r="AS5497" s="12"/>
      <c r="AZ5497" s="49"/>
      <c r="BA5497" s="30"/>
      <c r="BB5497" s="12"/>
      <c r="BF5497" s="12"/>
      <c r="BG5497" s="12"/>
      <c r="BH5497" s="12"/>
      <c r="BO5497" s="7"/>
      <c r="BP5497" s="7"/>
      <c r="BQ5497" s="7"/>
      <c r="BU5497" s="7"/>
      <c r="BV5497" s="7"/>
      <c r="BW5497" s="7"/>
      <c r="CD5497" s="7"/>
      <c r="CE5497" s="7"/>
      <c r="CF5497" s="7"/>
      <c r="CJ5497" s="7"/>
      <c r="CK5497" s="7"/>
      <c r="CL5497" s="7"/>
    </row>
    <row r="5498" spans="1:90">
      <c r="A5498" s="11"/>
      <c r="B5498" s="373"/>
      <c r="C5498" s="373"/>
      <c r="D5498" s="373"/>
      <c r="E5498" s="13"/>
      <c r="F5498" s="11"/>
      <c r="G5498" s="25"/>
      <c r="H5498" s="31"/>
      <c r="I5498" s="30"/>
      <c r="M5498" s="25"/>
      <c r="N5498" s="31"/>
      <c r="O5498" s="30"/>
      <c r="V5498" s="12"/>
      <c r="W5498" s="12"/>
      <c r="X5498" s="14"/>
      <c r="AB5498" s="25"/>
      <c r="AC5498" s="12"/>
      <c r="AD5498" s="12"/>
      <c r="AK5498" s="12"/>
      <c r="AL5498" s="30"/>
      <c r="AM5498" s="32"/>
      <c r="AQ5498" s="12"/>
      <c r="AR5498" s="12"/>
      <c r="AS5498" s="12"/>
      <c r="AZ5498" s="49"/>
      <c r="BA5498" s="30"/>
      <c r="BB5498" s="12"/>
      <c r="BF5498" s="12"/>
      <c r="BG5498" s="12"/>
      <c r="BH5498" s="12"/>
      <c r="BO5498" s="7"/>
      <c r="BP5498" s="7"/>
      <c r="BQ5498" s="7"/>
      <c r="BU5498" s="7"/>
      <c r="BV5498" s="7"/>
      <c r="BW5498" s="7"/>
      <c r="CD5498" s="7"/>
      <c r="CE5498" s="7"/>
      <c r="CF5498" s="7"/>
      <c r="CJ5498" s="7"/>
      <c r="CK5498" s="7"/>
      <c r="CL5498" s="7"/>
    </row>
    <row r="5499" spans="1:90">
      <c r="A5499" s="11"/>
      <c r="B5499" s="373"/>
      <c r="C5499" s="373"/>
      <c r="D5499" s="373"/>
      <c r="E5499" s="13"/>
      <c r="F5499" s="11"/>
      <c r="G5499" s="25"/>
      <c r="H5499" s="31"/>
      <c r="I5499" s="30"/>
      <c r="M5499" s="25"/>
      <c r="N5499" s="31"/>
      <c r="O5499" s="30"/>
      <c r="V5499" s="12"/>
      <c r="W5499" s="12"/>
      <c r="X5499" s="14"/>
      <c r="AB5499" s="25"/>
      <c r="AC5499" s="12"/>
      <c r="AD5499" s="12"/>
      <c r="AK5499" s="12"/>
      <c r="AL5499" s="30"/>
      <c r="AM5499" s="32"/>
      <c r="AQ5499" s="12"/>
      <c r="AR5499" s="12"/>
      <c r="AS5499" s="12"/>
      <c r="AZ5499" s="49"/>
      <c r="BA5499" s="30"/>
      <c r="BB5499" s="12"/>
      <c r="BF5499" s="12"/>
      <c r="BG5499" s="12"/>
      <c r="BH5499" s="12"/>
      <c r="BO5499" s="7"/>
      <c r="BP5499" s="7"/>
      <c r="BQ5499" s="7"/>
      <c r="BU5499" s="7"/>
      <c r="BV5499" s="7"/>
      <c r="BW5499" s="7"/>
      <c r="CD5499" s="7"/>
      <c r="CE5499" s="7"/>
      <c r="CF5499" s="7"/>
      <c r="CJ5499" s="7"/>
      <c r="CK5499" s="7"/>
      <c r="CL5499" s="7"/>
    </row>
    <row r="5500" spans="1:90">
      <c r="A5500" s="11"/>
      <c r="B5500" s="373"/>
      <c r="C5500" s="373"/>
      <c r="D5500" s="373"/>
      <c r="E5500" s="13"/>
      <c r="F5500" s="11"/>
      <c r="G5500" s="25"/>
      <c r="H5500" s="31"/>
      <c r="I5500" s="30"/>
      <c r="M5500" s="25"/>
      <c r="N5500" s="31"/>
      <c r="O5500" s="30"/>
      <c r="V5500" s="12"/>
      <c r="W5500" s="12"/>
      <c r="X5500" s="14"/>
      <c r="AB5500" s="25"/>
      <c r="AC5500" s="12"/>
      <c r="AD5500" s="12"/>
      <c r="AK5500" s="12"/>
      <c r="AL5500" s="30"/>
      <c r="AM5500" s="32"/>
      <c r="AQ5500" s="12"/>
      <c r="AR5500" s="12"/>
      <c r="AS5500" s="12"/>
      <c r="AZ5500" s="49"/>
      <c r="BA5500" s="30"/>
      <c r="BB5500" s="12"/>
      <c r="BF5500" s="12"/>
      <c r="BG5500" s="12"/>
      <c r="BH5500" s="12"/>
      <c r="BO5500" s="7"/>
      <c r="BP5500" s="7"/>
      <c r="BQ5500" s="7"/>
      <c r="BU5500" s="7"/>
      <c r="BV5500" s="7"/>
      <c r="BW5500" s="7"/>
      <c r="CD5500" s="7"/>
      <c r="CE5500" s="7"/>
      <c r="CF5500" s="7"/>
      <c r="CJ5500" s="7"/>
      <c r="CK5500" s="7"/>
      <c r="CL5500" s="7"/>
    </row>
    <row r="5501" spans="1:90">
      <c r="A5501" s="11"/>
      <c r="B5501" s="373"/>
      <c r="C5501" s="373"/>
      <c r="D5501" s="373"/>
      <c r="E5501" s="13"/>
      <c r="F5501" s="11"/>
      <c r="G5501" s="25"/>
      <c r="H5501" s="31"/>
      <c r="I5501" s="30"/>
      <c r="M5501" s="25"/>
      <c r="N5501" s="31"/>
      <c r="O5501" s="30"/>
      <c r="V5501" s="12"/>
      <c r="W5501" s="12"/>
      <c r="X5501" s="14"/>
      <c r="AB5501" s="25"/>
      <c r="AC5501" s="12"/>
      <c r="AD5501" s="12"/>
      <c r="AK5501" s="12"/>
      <c r="AL5501" s="30"/>
      <c r="AM5501" s="32"/>
      <c r="AQ5501" s="12"/>
      <c r="AR5501" s="12"/>
      <c r="AS5501" s="12"/>
      <c r="AZ5501" s="49"/>
      <c r="BA5501" s="30"/>
      <c r="BB5501" s="12"/>
      <c r="BF5501" s="12"/>
      <c r="BG5501" s="12"/>
      <c r="BH5501" s="12"/>
      <c r="BO5501" s="7"/>
      <c r="BP5501" s="7"/>
      <c r="BQ5501" s="7"/>
      <c r="BU5501" s="7"/>
      <c r="BV5501" s="7"/>
      <c r="BW5501" s="7"/>
      <c r="CD5501" s="7"/>
      <c r="CE5501" s="7"/>
      <c r="CF5501" s="7"/>
      <c r="CJ5501" s="7"/>
      <c r="CK5501" s="7"/>
      <c r="CL5501" s="7"/>
    </row>
    <row r="5502" spans="1:90">
      <c r="A5502" s="11"/>
      <c r="B5502" s="373"/>
      <c r="C5502" s="373"/>
      <c r="D5502" s="373"/>
      <c r="E5502" s="13"/>
      <c r="F5502" s="11"/>
      <c r="G5502" s="25"/>
      <c r="H5502" s="31"/>
      <c r="I5502" s="30"/>
      <c r="M5502" s="25"/>
      <c r="N5502" s="31"/>
      <c r="O5502" s="30"/>
      <c r="V5502" s="12"/>
      <c r="W5502" s="12"/>
      <c r="X5502" s="14"/>
      <c r="AB5502" s="25"/>
      <c r="AC5502" s="12"/>
      <c r="AD5502" s="12"/>
      <c r="AK5502" s="12"/>
      <c r="AL5502" s="30"/>
      <c r="AM5502" s="32"/>
      <c r="AQ5502" s="12"/>
      <c r="AR5502" s="12"/>
      <c r="AS5502" s="12"/>
      <c r="AZ5502" s="49"/>
      <c r="BA5502" s="30"/>
      <c r="BB5502" s="12"/>
      <c r="BF5502" s="12"/>
      <c r="BG5502" s="12"/>
      <c r="BH5502" s="12"/>
      <c r="BO5502" s="7"/>
      <c r="BP5502" s="7"/>
      <c r="BQ5502" s="7"/>
      <c r="BU5502" s="7"/>
      <c r="BV5502" s="7"/>
      <c r="BW5502" s="7"/>
      <c r="CD5502" s="7"/>
      <c r="CE5502" s="7"/>
      <c r="CF5502" s="7"/>
      <c r="CJ5502" s="7"/>
      <c r="CK5502" s="7"/>
      <c r="CL5502" s="7"/>
    </row>
    <row r="5503" spans="1:90">
      <c r="A5503" s="11"/>
      <c r="B5503" s="373"/>
      <c r="C5503" s="373"/>
      <c r="D5503" s="373"/>
      <c r="E5503" s="13"/>
      <c r="F5503" s="11"/>
      <c r="G5503" s="25"/>
      <c r="H5503" s="31"/>
      <c r="I5503" s="30"/>
      <c r="M5503" s="25"/>
      <c r="N5503" s="31"/>
      <c r="O5503" s="30"/>
      <c r="V5503" s="12"/>
      <c r="W5503" s="12"/>
      <c r="X5503" s="14"/>
      <c r="AB5503" s="25"/>
      <c r="AC5503" s="12"/>
      <c r="AD5503" s="12"/>
      <c r="AK5503" s="12"/>
      <c r="AL5503" s="30"/>
      <c r="AM5503" s="32"/>
      <c r="AQ5503" s="12"/>
      <c r="AR5503" s="12"/>
      <c r="AS5503" s="12"/>
      <c r="AZ5503" s="49"/>
      <c r="BA5503" s="30"/>
      <c r="BB5503" s="12"/>
      <c r="BF5503" s="12"/>
      <c r="BG5503" s="12"/>
      <c r="BH5503" s="12"/>
      <c r="BO5503" s="7"/>
      <c r="BP5503" s="7"/>
      <c r="BQ5503" s="7"/>
      <c r="BU5503" s="7"/>
      <c r="BV5503" s="7"/>
      <c r="BW5503" s="7"/>
      <c r="CD5503" s="7"/>
      <c r="CE5503" s="7"/>
      <c r="CF5503" s="7"/>
      <c r="CJ5503" s="7"/>
      <c r="CK5503" s="7"/>
      <c r="CL5503" s="7"/>
    </row>
    <row r="5504" spans="1:90">
      <c r="A5504" s="11"/>
      <c r="B5504" s="373"/>
      <c r="C5504" s="373"/>
      <c r="D5504" s="373"/>
      <c r="E5504" s="13"/>
      <c r="F5504" s="11"/>
      <c r="G5504" s="25"/>
      <c r="H5504" s="31"/>
      <c r="I5504" s="30"/>
      <c r="M5504" s="25"/>
      <c r="N5504" s="31"/>
      <c r="O5504" s="30"/>
      <c r="V5504" s="12"/>
      <c r="W5504" s="12"/>
      <c r="X5504" s="14"/>
      <c r="AB5504" s="25"/>
      <c r="AC5504" s="12"/>
      <c r="AD5504" s="12"/>
      <c r="AK5504" s="12"/>
      <c r="AL5504" s="30"/>
      <c r="AM5504" s="32"/>
      <c r="AQ5504" s="12"/>
      <c r="AR5504" s="12"/>
      <c r="AS5504" s="12"/>
      <c r="AZ5504" s="49"/>
      <c r="BA5504" s="30"/>
      <c r="BB5504" s="12"/>
      <c r="BF5504" s="12"/>
      <c r="BG5504" s="12"/>
      <c r="BH5504" s="12"/>
      <c r="BO5504" s="7"/>
      <c r="BP5504" s="7"/>
      <c r="BQ5504" s="7"/>
      <c r="BU5504" s="7"/>
      <c r="BV5504" s="7"/>
      <c r="BW5504" s="7"/>
      <c r="CD5504" s="7"/>
      <c r="CE5504" s="7"/>
      <c r="CF5504" s="7"/>
      <c r="CJ5504" s="7"/>
      <c r="CK5504" s="7"/>
      <c r="CL5504" s="7"/>
    </row>
    <row r="5505" spans="1:90">
      <c r="A5505" s="11"/>
      <c r="B5505" s="373"/>
      <c r="C5505" s="373"/>
      <c r="D5505" s="373"/>
      <c r="E5505" s="13"/>
      <c r="F5505" s="11"/>
      <c r="G5505" s="25"/>
      <c r="H5505" s="31"/>
      <c r="I5505" s="30"/>
      <c r="M5505" s="25"/>
      <c r="N5505" s="31"/>
      <c r="O5505" s="30"/>
      <c r="V5505" s="12"/>
      <c r="W5505" s="12"/>
      <c r="X5505" s="14"/>
      <c r="AB5505" s="25"/>
      <c r="AC5505" s="12"/>
      <c r="AD5505" s="12"/>
      <c r="AK5505" s="12"/>
      <c r="AL5505" s="30"/>
      <c r="AM5505" s="32"/>
      <c r="AQ5505" s="12"/>
      <c r="AR5505" s="12"/>
      <c r="AS5505" s="12"/>
      <c r="AZ5505" s="49"/>
      <c r="BA5505" s="30"/>
      <c r="BB5505" s="12"/>
      <c r="BF5505" s="12"/>
      <c r="BG5505" s="12"/>
      <c r="BH5505" s="12"/>
      <c r="BO5505" s="7"/>
      <c r="BP5505" s="7"/>
      <c r="BQ5505" s="7"/>
      <c r="BU5505" s="7"/>
      <c r="BV5505" s="7"/>
      <c r="BW5505" s="7"/>
      <c r="CD5505" s="7"/>
      <c r="CE5505" s="7"/>
      <c r="CF5505" s="7"/>
      <c r="CJ5505" s="7"/>
      <c r="CK5505" s="7"/>
      <c r="CL5505" s="7"/>
    </row>
    <row r="5506" spans="1:90">
      <c r="A5506" s="11"/>
      <c r="B5506" s="373"/>
      <c r="C5506" s="373"/>
      <c r="D5506" s="373"/>
      <c r="E5506" s="13"/>
      <c r="F5506" s="11"/>
      <c r="G5506" s="25"/>
      <c r="H5506" s="31"/>
      <c r="I5506" s="30"/>
      <c r="M5506" s="25"/>
      <c r="N5506" s="31"/>
      <c r="O5506" s="30"/>
      <c r="V5506" s="12"/>
      <c r="W5506" s="12"/>
      <c r="X5506" s="14"/>
      <c r="AB5506" s="25"/>
      <c r="AC5506" s="12"/>
      <c r="AD5506" s="12"/>
      <c r="AK5506" s="12"/>
      <c r="AL5506" s="30"/>
      <c r="AM5506" s="32"/>
      <c r="AQ5506" s="12"/>
      <c r="AR5506" s="12"/>
      <c r="AS5506" s="12"/>
      <c r="AZ5506" s="49"/>
      <c r="BA5506" s="30"/>
      <c r="BB5506" s="12"/>
      <c r="BF5506" s="12"/>
      <c r="BG5506" s="12"/>
      <c r="BH5506" s="12"/>
      <c r="BO5506" s="7"/>
      <c r="BP5506" s="7"/>
      <c r="BQ5506" s="7"/>
      <c r="BU5506" s="7"/>
      <c r="BV5506" s="7"/>
      <c r="BW5506" s="7"/>
      <c r="CD5506" s="7"/>
      <c r="CE5506" s="7"/>
      <c r="CF5506" s="7"/>
      <c r="CJ5506" s="7"/>
      <c r="CK5506" s="7"/>
      <c r="CL5506" s="7"/>
    </row>
    <row r="5507" spans="1:90">
      <c r="A5507" s="11"/>
      <c r="B5507" s="373"/>
      <c r="C5507" s="373"/>
      <c r="D5507" s="373"/>
      <c r="E5507" s="13"/>
      <c r="F5507" s="11"/>
      <c r="G5507" s="25"/>
      <c r="H5507" s="31"/>
      <c r="I5507" s="30"/>
      <c r="M5507" s="25"/>
      <c r="N5507" s="31"/>
      <c r="O5507" s="30"/>
      <c r="V5507" s="12"/>
      <c r="W5507" s="12"/>
      <c r="X5507" s="14"/>
      <c r="AB5507" s="25"/>
      <c r="AC5507" s="12"/>
      <c r="AD5507" s="12"/>
      <c r="AK5507" s="12"/>
      <c r="AL5507" s="30"/>
      <c r="AM5507" s="32"/>
      <c r="AQ5507" s="12"/>
      <c r="AR5507" s="12"/>
      <c r="AS5507" s="12"/>
      <c r="AZ5507" s="49"/>
      <c r="BA5507" s="30"/>
      <c r="BB5507" s="12"/>
      <c r="BF5507" s="12"/>
      <c r="BG5507" s="12"/>
      <c r="BH5507" s="12"/>
      <c r="BO5507" s="7"/>
      <c r="BP5507" s="7"/>
      <c r="BQ5507" s="7"/>
      <c r="BU5507" s="7"/>
      <c r="BV5507" s="7"/>
      <c r="BW5507" s="7"/>
      <c r="CD5507" s="7"/>
      <c r="CE5507" s="7"/>
      <c r="CF5507" s="7"/>
      <c r="CJ5507" s="7"/>
      <c r="CK5507" s="7"/>
      <c r="CL5507" s="7"/>
    </row>
    <row r="5508" spans="1:90">
      <c r="A5508" s="11"/>
      <c r="B5508" s="373"/>
      <c r="C5508" s="373"/>
      <c r="D5508" s="373"/>
      <c r="E5508" s="13"/>
      <c r="F5508" s="11"/>
      <c r="G5508" s="25"/>
      <c r="H5508" s="31"/>
      <c r="I5508" s="30"/>
      <c r="M5508" s="25"/>
      <c r="N5508" s="31"/>
      <c r="O5508" s="30"/>
      <c r="V5508" s="12"/>
      <c r="W5508" s="12"/>
      <c r="X5508" s="14"/>
      <c r="AB5508" s="25"/>
      <c r="AC5508" s="12"/>
      <c r="AD5508" s="12"/>
      <c r="AK5508" s="12"/>
      <c r="AL5508" s="30"/>
      <c r="AM5508" s="32"/>
      <c r="AQ5508" s="12"/>
      <c r="AR5508" s="12"/>
      <c r="AS5508" s="12"/>
      <c r="AZ5508" s="49"/>
      <c r="BA5508" s="30"/>
      <c r="BB5508" s="12"/>
      <c r="BF5508" s="12"/>
      <c r="BG5508" s="12"/>
      <c r="BH5508" s="12"/>
      <c r="BO5508" s="7"/>
      <c r="BP5508" s="7"/>
      <c r="BQ5508" s="7"/>
      <c r="BU5508" s="7"/>
      <c r="BV5508" s="7"/>
      <c r="BW5508" s="7"/>
      <c r="CD5508" s="7"/>
      <c r="CE5508" s="7"/>
      <c r="CF5508" s="7"/>
      <c r="CJ5508" s="7"/>
      <c r="CK5508" s="7"/>
      <c r="CL5508" s="7"/>
    </row>
    <row r="5509" spans="1:90">
      <c r="A5509" s="11"/>
      <c r="B5509" s="373"/>
      <c r="C5509" s="373"/>
      <c r="D5509" s="373"/>
      <c r="E5509" s="13"/>
      <c r="F5509" s="11"/>
      <c r="G5509" s="25"/>
      <c r="H5509" s="31"/>
      <c r="I5509" s="30"/>
      <c r="M5509" s="25"/>
      <c r="N5509" s="31"/>
      <c r="O5509" s="30"/>
      <c r="V5509" s="12"/>
      <c r="W5509" s="12"/>
      <c r="X5509" s="14"/>
      <c r="AB5509" s="25"/>
      <c r="AC5509" s="12"/>
      <c r="AD5509" s="12"/>
      <c r="AK5509" s="12"/>
      <c r="AL5509" s="30"/>
      <c r="AM5509" s="32"/>
      <c r="AQ5509" s="12"/>
      <c r="AR5509" s="12"/>
      <c r="AS5509" s="12"/>
      <c r="AZ5509" s="49"/>
      <c r="BA5509" s="30"/>
      <c r="BB5509" s="12"/>
      <c r="BF5509" s="12"/>
      <c r="BG5509" s="12"/>
      <c r="BH5509" s="12"/>
      <c r="BO5509" s="7"/>
      <c r="BP5509" s="7"/>
      <c r="BQ5509" s="7"/>
      <c r="BU5509" s="7"/>
      <c r="BV5509" s="7"/>
      <c r="BW5509" s="7"/>
      <c r="CD5509" s="7"/>
      <c r="CE5509" s="7"/>
      <c r="CF5509" s="7"/>
      <c r="CJ5509" s="7"/>
      <c r="CK5509" s="7"/>
      <c r="CL5509" s="7"/>
    </row>
    <row r="5510" spans="1:90">
      <c r="A5510" s="11"/>
      <c r="B5510" s="373"/>
      <c r="C5510" s="373"/>
      <c r="D5510" s="373"/>
      <c r="E5510" s="13"/>
      <c r="F5510" s="11"/>
      <c r="G5510" s="25"/>
      <c r="H5510" s="31"/>
      <c r="I5510" s="30"/>
      <c r="M5510" s="25"/>
      <c r="N5510" s="31"/>
      <c r="O5510" s="30"/>
      <c r="V5510" s="12"/>
      <c r="W5510" s="12"/>
      <c r="X5510" s="14"/>
      <c r="AB5510" s="25"/>
      <c r="AC5510" s="12"/>
      <c r="AD5510" s="12"/>
      <c r="AK5510" s="12"/>
      <c r="AL5510" s="30"/>
      <c r="AM5510" s="32"/>
      <c r="AQ5510" s="12"/>
      <c r="AR5510" s="12"/>
      <c r="AS5510" s="12"/>
      <c r="AZ5510" s="49"/>
      <c r="BA5510" s="30"/>
      <c r="BB5510" s="12"/>
      <c r="BF5510" s="12"/>
      <c r="BG5510" s="12"/>
      <c r="BH5510" s="12"/>
      <c r="BO5510" s="7"/>
      <c r="BP5510" s="7"/>
      <c r="BQ5510" s="7"/>
      <c r="BU5510" s="7"/>
      <c r="BV5510" s="7"/>
      <c r="BW5510" s="7"/>
      <c r="CD5510" s="7"/>
      <c r="CE5510" s="7"/>
      <c r="CF5510" s="7"/>
      <c r="CJ5510" s="7"/>
      <c r="CK5510" s="7"/>
      <c r="CL5510" s="7"/>
    </row>
    <row r="5511" spans="1:90">
      <c r="A5511" s="11"/>
      <c r="B5511" s="373"/>
      <c r="C5511" s="373"/>
      <c r="D5511" s="373"/>
      <c r="E5511" s="13"/>
      <c r="F5511" s="11"/>
      <c r="G5511" s="25"/>
      <c r="H5511" s="31"/>
      <c r="I5511" s="30"/>
      <c r="M5511" s="25"/>
      <c r="N5511" s="31"/>
      <c r="O5511" s="30"/>
      <c r="V5511" s="12"/>
      <c r="W5511" s="12"/>
      <c r="X5511" s="14"/>
      <c r="AB5511" s="25"/>
      <c r="AC5511" s="12"/>
      <c r="AD5511" s="12"/>
      <c r="AK5511" s="12"/>
      <c r="AL5511" s="30"/>
      <c r="AM5511" s="32"/>
      <c r="AQ5511" s="12"/>
      <c r="AR5511" s="12"/>
      <c r="AS5511" s="12"/>
      <c r="AZ5511" s="49"/>
      <c r="BA5511" s="30"/>
      <c r="BB5511" s="12"/>
      <c r="BF5511" s="12"/>
      <c r="BG5511" s="12"/>
      <c r="BH5511" s="12"/>
      <c r="BO5511" s="7"/>
      <c r="BP5511" s="7"/>
      <c r="BQ5511" s="7"/>
      <c r="BU5511" s="7"/>
      <c r="BV5511" s="7"/>
      <c r="BW5511" s="7"/>
      <c r="CD5511" s="7"/>
      <c r="CE5511" s="7"/>
      <c r="CF5511" s="7"/>
      <c r="CJ5511" s="7"/>
      <c r="CK5511" s="7"/>
      <c r="CL5511" s="7"/>
    </row>
    <row r="5512" spans="1:90">
      <c r="A5512" s="11"/>
      <c r="B5512" s="373"/>
      <c r="C5512" s="373"/>
      <c r="D5512" s="373"/>
      <c r="E5512" s="13"/>
      <c r="F5512" s="11"/>
      <c r="G5512" s="25"/>
      <c r="H5512" s="31"/>
      <c r="I5512" s="30"/>
      <c r="M5512" s="25"/>
      <c r="N5512" s="31"/>
      <c r="O5512" s="30"/>
      <c r="V5512" s="12"/>
      <c r="W5512" s="12"/>
      <c r="X5512" s="14"/>
      <c r="AB5512" s="25"/>
      <c r="AC5512" s="12"/>
      <c r="AD5512" s="12"/>
      <c r="AK5512" s="12"/>
      <c r="AL5512" s="30"/>
      <c r="AM5512" s="32"/>
      <c r="AQ5512" s="12"/>
      <c r="AR5512" s="12"/>
      <c r="AS5512" s="12"/>
      <c r="AZ5512" s="49"/>
      <c r="BA5512" s="30"/>
      <c r="BB5512" s="12"/>
      <c r="BF5512" s="12"/>
      <c r="BG5512" s="12"/>
      <c r="BH5512" s="12"/>
      <c r="BO5512" s="7"/>
      <c r="BP5512" s="7"/>
      <c r="BQ5512" s="7"/>
      <c r="BU5512" s="7"/>
      <c r="BV5512" s="7"/>
      <c r="BW5512" s="7"/>
      <c r="CD5512" s="7"/>
      <c r="CE5512" s="7"/>
      <c r="CF5512" s="7"/>
      <c r="CJ5512" s="7"/>
      <c r="CK5512" s="7"/>
      <c r="CL5512" s="7"/>
    </row>
    <row r="5513" spans="1:90">
      <c r="A5513" s="11"/>
      <c r="B5513" s="373"/>
      <c r="C5513" s="373"/>
      <c r="D5513" s="373"/>
      <c r="E5513" s="13"/>
      <c r="F5513" s="11"/>
      <c r="G5513" s="25"/>
      <c r="H5513" s="31"/>
      <c r="I5513" s="30"/>
      <c r="M5513" s="25"/>
      <c r="N5513" s="31"/>
      <c r="O5513" s="30"/>
      <c r="V5513" s="12"/>
      <c r="W5513" s="12"/>
      <c r="X5513" s="14"/>
      <c r="AB5513" s="25"/>
      <c r="AC5513" s="12"/>
      <c r="AD5513" s="12"/>
      <c r="AK5513" s="12"/>
      <c r="AL5513" s="30"/>
      <c r="AM5513" s="32"/>
      <c r="AQ5513" s="12"/>
      <c r="AR5513" s="12"/>
      <c r="AS5513" s="12"/>
      <c r="AZ5513" s="49"/>
      <c r="BA5513" s="30"/>
      <c r="BB5513" s="12"/>
      <c r="BF5513" s="12"/>
      <c r="BG5513" s="12"/>
      <c r="BH5513" s="12"/>
      <c r="BO5513" s="7"/>
      <c r="BP5513" s="7"/>
      <c r="BQ5513" s="7"/>
      <c r="BU5513" s="7"/>
      <c r="BV5513" s="7"/>
      <c r="BW5513" s="7"/>
      <c r="CD5513" s="7"/>
      <c r="CE5513" s="7"/>
      <c r="CF5513" s="7"/>
      <c r="CJ5513" s="7"/>
      <c r="CK5513" s="7"/>
      <c r="CL5513" s="7"/>
    </row>
    <row r="5514" spans="1:90">
      <c r="A5514" s="11"/>
      <c r="B5514" s="373"/>
      <c r="C5514" s="373"/>
      <c r="D5514" s="373"/>
      <c r="E5514" s="13"/>
      <c r="F5514" s="11"/>
      <c r="G5514" s="25"/>
      <c r="H5514" s="31"/>
      <c r="I5514" s="30"/>
      <c r="M5514" s="25"/>
      <c r="N5514" s="31"/>
      <c r="O5514" s="30"/>
      <c r="V5514" s="12"/>
      <c r="W5514" s="12"/>
      <c r="X5514" s="14"/>
      <c r="AB5514" s="25"/>
      <c r="AC5514" s="12"/>
      <c r="AD5514" s="12"/>
      <c r="AK5514" s="12"/>
      <c r="AL5514" s="30"/>
      <c r="AM5514" s="32"/>
      <c r="AQ5514" s="12"/>
      <c r="AR5514" s="12"/>
      <c r="AS5514" s="12"/>
      <c r="AZ5514" s="49"/>
      <c r="BA5514" s="30"/>
      <c r="BB5514" s="12"/>
      <c r="BF5514" s="12"/>
      <c r="BG5514" s="12"/>
      <c r="BH5514" s="12"/>
      <c r="BO5514" s="7"/>
      <c r="BP5514" s="7"/>
      <c r="BQ5514" s="7"/>
      <c r="BU5514" s="7"/>
      <c r="BV5514" s="7"/>
      <c r="BW5514" s="7"/>
      <c r="CD5514" s="7"/>
      <c r="CE5514" s="7"/>
      <c r="CF5514" s="7"/>
      <c r="CJ5514" s="7"/>
      <c r="CK5514" s="7"/>
      <c r="CL5514" s="7"/>
    </row>
    <row r="5515" spans="1:90">
      <c r="A5515" s="11"/>
      <c r="B5515" s="373"/>
      <c r="C5515" s="373"/>
      <c r="D5515" s="373"/>
      <c r="E5515" s="13"/>
      <c r="F5515" s="11"/>
      <c r="G5515" s="25"/>
      <c r="H5515" s="31"/>
      <c r="I5515" s="30"/>
      <c r="M5515" s="25"/>
      <c r="N5515" s="31"/>
      <c r="O5515" s="30"/>
      <c r="V5515" s="12"/>
      <c r="W5515" s="12"/>
      <c r="X5515" s="14"/>
      <c r="AB5515" s="25"/>
      <c r="AC5515" s="12"/>
      <c r="AD5515" s="12"/>
      <c r="AK5515" s="12"/>
      <c r="AL5515" s="30"/>
      <c r="AM5515" s="32"/>
      <c r="AQ5515" s="12"/>
      <c r="AR5515" s="12"/>
      <c r="AS5515" s="12"/>
      <c r="AZ5515" s="49"/>
      <c r="BA5515" s="30"/>
      <c r="BB5515" s="12"/>
      <c r="BF5515" s="12"/>
      <c r="BG5515" s="12"/>
      <c r="BH5515" s="12"/>
      <c r="BO5515" s="7"/>
      <c r="BP5515" s="7"/>
      <c r="BQ5515" s="7"/>
      <c r="BU5515" s="7"/>
      <c r="BV5515" s="7"/>
      <c r="BW5515" s="7"/>
      <c r="CD5515" s="7"/>
      <c r="CE5515" s="7"/>
      <c r="CF5515" s="7"/>
      <c r="CJ5515" s="7"/>
      <c r="CK5515" s="7"/>
      <c r="CL5515" s="7"/>
    </row>
    <row r="5516" spans="1:90">
      <c r="A5516" s="11"/>
      <c r="B5516" s="373"/>
      <c r="C5516" s="373"/>
      <c r="D5516" s="373"/>
      <c r="E5516" s="13"/>
      <c r="F5516" s="11"/>
      <c r="G5516" s="25"/>
      <c r="H5516" s="31"/>
      <c r="I5516" s="30"/>
      <c r="M5516" s="25"/>
      <c r="N5516" s="31"/>
      <c r="O5516" s="30"/>
      <c r="V5516" s="12"/>
      <c r="W5516" s="12"/>
      <c r="X5516" s="14"/>
      <c r="AB5516" s="25"/>
      <c r="AC5516" s="12"/>
      <c r="AD5516" s="12"/>
      <c r="AK5516" s="12"/>
      <c r="AL5516" s="30"/>
      <c r="AM5516" s="32"/>
      <c r="AQ5516" s="12"/>
      <c r="AR5516" s="12"/>
      <c r="AS5516" s="12"/>
      <c r="AZ5516" s="49"/>
      <c r="BA5516" s="30"/>
      <c r="BB5516" s="12"/>
      <c r="BF5516" s="12"/>
      <c r="BG5516" s="12"/>
      <c r="BH5516" s="12"/>
      <c r="BO5516" s="7"/>
      <c r="BP5516" s="7"/>
      <c r="BQ5516" s="7"/>
      <c r="BU5516" s="7"/>
      <c r="BV5516" s="7"/>
      <c r="BW5516" s="7"/>
      <c r="CD5516" s="7"/>
      <c r="CE5516" s="7"/>
      <c r="CF5516" s="7"/>
      <c r="CJ5516" s="7"/>
      <c r="CK5516" s="7"/>
      <c r="CL5516" s="7"/>
    </row>
    <row r="5517" spans="1:90">
      <c r="A5517" s="11"/>
      <c r="B5517" s="373"/>
      <c r="C5517" s="373"/>
      <c r="D5517" s="373"/>
      <c r="E5517" s="13"/>
      <c r="F5517" s="11"/>
      <c r="G5517" s="25"/>
      <c r="H5517" s="31"/>
      <c r="I5517" s="30"/>
      <c r="M5517" s="25"/>
      <c r="N5517" s="31"/>
      <c r="O5517" s="30"/>
      <c r="V5517" s="12"/>
      <c r="W5517" s="12"/>
      <c r="X5517" s="14"/>
      <c r="AB5517" s="25"/>
      <c r="AC5517" s="12"/>
      <c r="AD5517" s="12"/>
      <c r="AK5517" s="12"/>
      <c r="AL5517" s="30"/>
      <c r="AM5517" s="32"/>
      <c r="AQ5517" s="12"/>
      <c r="AR5517" s="12"/>
      <c r="AS5517" s="12"/>
      <c r="AZ5517" s="49"/>
      <c r="BA5517" s="30"/>
      <c r="BB5517" s="12"/>
      <c r="BF5517" s="12"/>
      <c r="BG5517" s="12"/>
      <c r="BH5517" s="12"/>
      <c r="BO5517" s="7"/>
      <c r="BP5517" s="7"/>
      <c r="BQ5517" s="7"/>
      <c r="BU5517" s="7"/>
      <c r="BV5517" s="7"/>
      <c r="BW5517" s="7"/>
      <c r="CD5517" s="7"/>
      <c r="CE5517" s="7"/>
      <c r="CF5517" s="7"/>
      <c r="CJ5517" s="7"/>
      <c r="CK5517" s="7"/>
      <c r="CL5517" s="7"/>
    </row>
    <row r="5518" spans="1:90">
      <c r="A5518" s="11"/>
      <c r="B5518" s="373"/>
      <c r="C5518" s="373"/>
      <c r="D5518" s="373"/>
      <c r="E5518" s="13"/>
      <c r="F5518" s="11"/>
      <c r="G5518" s="25"/>
      <c r="H5518" s="31"/>
      <c r="I5518" s="30"/>
      <c r="M5518" s="25"/>
      <c r="N5518" s="31"/>
      <c r="O5518" s="30"/>
      <c r="V5518" s="12"/>
      <c r="W5518" s="12"/>
      <c r="X5518" s="14"/>
      <c r="AB5518" s="25"/>
      <c r="AC5518" s="12"/>
      <c r="AD5518" s="12"/>
      <c r="AK5518" s="12"/>
      <c r="AL5518" s="30"/>
      <c r="AM5518" s="32"/>
      <c r="AQ5518" s="12"/>
      <c r="AR5518" s="12"/>
      <c r="AS5518" s="12"/>
      <c r="AZ5518" s="49"/>
      <c r="BA5518" s="30"/>
      <c r="BB5518" s="12"/>
      <c r="BF5518" s="12"/>
      <c r="BG5518" s="12"/>
      <c r="BH5518" s="12"/>
      <c r="BO5518" s="7"/>
      <c r="BP5518" s="7"/>
      <c r="BQ5518" s="7"/>
      <c r="BU5518" s="7"/>
      <c r="BV5518" s="7"/>
      <c r="BW5518" s="7"/>
      <c r="CD5518" s="7"/>
      <c r="CE5518" s="7"/>
      <c r="CF5518" s="7"/>
      <c r="CJ5518" s="7"/>
      <c r="CK5518" s="7"/>
      <c r="CL5518" s="7"/>
    </row>
    <row r="5519" spans="1:90">
      <c r="A5519" s="11"/>
      <c r="B5519" s="373"/>
      <c r="C5519" s="373"/>
      <c r="D5519" s="373"/>
      <c r="E5519" s="13"/>
      <c r="F5519" s="11"/>
      <c r="G5519" s="25"/>
      <c r="H5519" s="31"/>
      <c r="I5519" s="30"/>
      <c r="M5519" s="25"/>
      <c r="N5519" s="31"/>
      <c r="O5519" s="30"/>
      <c r="V5519" s="12"/>
      <c r="W5519" s="12"/>
      <c r="X5519" s="14"/>
      <c r="AB5519" s="25"/>
      <c r="AC5519" s="12"/>
      <c r="AD5519" s="12"/>
      <c r="AK5519" s="12"/>
      <c r="AL5519" s="30"/>
      <c r="AM5519" s="32"/>
      <c r="AQ5519" s="12"/>
      <c r="AR5519" s="12"/>
      <c r="AS5519" s="12"/>
      <c r="AZ5519" s="49"/>
      <c r="BA5519" s="30"/>
      <c r="BB5519" s="12"/>
      <c r="BF5519" s="12"/>
      <c r="BG5519" s="12"/>
      <c r="BH5519" s="12"/>
      <c r="BO5519" s="7"/>
      <c r="BP5519" s="7"/>
      <c r="BQ5519" s="7"/>
      <c r="BU5519" s="7"/>
      <c r="BV5519" s="7"/>
      <c r="BW5519" s="7"/>
      <c r="CD5519" s="7"/>
      <c r="CE5519" s="7"/>
      <c r="CF5519" s="7"/>
      <c r="CJ5519" s="7"/>
      <c r="CK5519" s="7"/>
      <c r="CL5519" s="7"/>
    </row>
    <row r="5520" spans="1:90">
      <c r="A5520" s="11"/>
      <c r="B5520" s="373"/>
      <c r="C5520" s="373"/>
      <c r="D5520" s="373"/>
      <c r="E5520" s="13"/>
      <c r="F5520" s="11"/>
      <c r="G5520" s="25"/>
      <c r="H5520" s="31"/>
      <c r="I5520" s="30"/>
      <c r="M5520" s="25"/>
      <c r="N5520" s="31"/>
      <c r="O5520" s="30"/>
      <c r="V5520" s="12"/>
      <c r="W5520" s="12"/>
      <c r="X5520" s="14"/>
      <c r="AB5520" s="25"/>
      <c r="AC5520" s="12"/>
      <c r="AD5520" s="12"/>
      <c r="AK5520" s="12"/>
      <c r="AL5520" s="30"/>
      <c r="AM5520" s="32"/>
      <c r="AQ5520" s="12"/>
      <c r="AR5520" s="12"/>
      <c r="AS5520" s="12"/>
      <c r="AZ5520" s="49"/>
      <c r="BA5520" s="30"/>
      <c r="BB5520" s="12"/>
      <c r="BF5520" s="12"/>
      <c r="BG5520" s="12"/>
      <c r="BH5520" s="12"/>
      <c r="BO5520" s="7"/>
      <c r="BP5520" s="7"/>
      <c r="BQ5520" s="7"/>
      <c r="BU5520" s="7"/>
      <c r="BV5520" s="7"/>
      <c r="BW5520" s="7"/>
      <c r="CD5520" s="7"/>
      <c r="CE5520" s="7"/>
      <c r="CF5520" s="7"/>
      <c r="CJ5520" s="7"/>
      <c r="CK5520" s="7"/>
      <c r="CL5520" s="7"/>
    </row>
    <row r="5521" spans="1:90">
      <c r="A5521" s="11"/>
      <c r="B5521" s="373"/>
      <c r="C5521" s="373"/>
      <c r="D5521" s="373"/>
      <c r="E5521" s="13"/>
      <c r="F5521" s="11"/>
      <c r="G5521" s="25"/>
      <c r="H5521" s="31"/>
      <c r="I5521" s="30"/>
      <c r="M5521" s="25"/>
      <c r="N5521" s="31"/>
      <c r="O5521" s="30"/>
      <c r="V5521" s="12"/>
      <c r="W5521" s="12"/>
      <c r="X5521" s="14"/>
      <c r="AB5521" s="25"/>
      <c r="AC5521" s="12"/>
      <c r="AD5521" s="12"/>
      <c r="AK5521" s="12"/>
      <c r="AL5521" s="30"/>
      <c r="AM5521" s="32"/>
      <c r="AQ5521" s="12"/>
      <c r="AR5521" s="12"/>
      <c r="AS5521" s="12"/>
      <c r="AZ5521" s="49"/>
      <c r="BA5521" s="30"/>
      <c r="BB5521" s="12"/>
      <c r="BF5521" s="12"/>
      <c r="BG5521" s="12"/>
      <c r="BH5521" s="12"/>
      <c r="BO5521" s="7"/>
      <c r="BP5521" s="7"/>
      <c r="BQ5521" s="7"/>
      <c r="BU5521" s="7"/>
      <c r="BV5521" s="7"/>
      <c r="BW5521" s="7"/>
      <c r="CD5521" s="7"/>
      <c r="CE5521" s="7"/>
      <c r="CF5521" s="7"/>
      <c r="CJ5521" s="7"/>
      <c r="CK5521" s="7"/>
      <c r="CL5521" s="7"/>
    </row>
    <row r="5522" spans="1:90">
      <c r="A5522" s="11"/>
      <c r="B5522" s="373"/>
      <c r="C5522" s="373"/>
      <c r="D5522" s="373"/>
      <c r="E5522" s="13"/>
      <c r="F5522" s="11"/>
      <c r="G5522" s="25"/>
      <c r="H5522" s="31"/>
      <c r="I5522" s="30"/>
      <c r="M5522" s="25"/>
      <c r="N5522" s="31"/>
      <c r="O5522" s="30"/>
      <c r="V5522" s="12"/>
      <c r="W5522" s="12"/>
      <c r="X5522" s="14"/>
      <c r="AB5522" s="25"/>
      <c r="AC5522" s="12"/>
      <c r="AD5522" s="12"/>
      <c r="AK5522" s="12"/>
      <c r="AL5522" s="30"/>
      <c r="AM5522" s="32"/>
      <c r="AQ5522" s="12"/>
      <c r="AR5522" s="12"/>
      <c r="AS5522" s="12"/>
      <c r="AZ5522" s="49"/>
      <c r="BA5522" s="30"/>
      <c r="BB5522" s="12"/>
      <c r="BF5522" s="12"/>
      <c r="BG5522" s="12"/>
      <c r="BH5522" s="12"/>
      <c r="BO5522" s="7"/>
      <c r="BP5522" s="7"/>
      <c r="BQ5522" s="7"/>
      <c r="BU5522" s="7"/>
      <c r="BV5522" s="7"/>
      <c r="BW5522" s="7"/>
      <c r="CD5522" s="7"/>
      <c r="CE5522" s="7"/>
      <c r="CF5522" s="7"/>
      <c r="CJ5522" s="7"/>
      <c r="CK5522" s="7"/>
      <c r="CL5522" s="7"/>
    </row>
    <row r="5523" spans="1:90">
      <c r="A5523" s="11"/>
      <c r="B5523" s="373"/>
      <c r="C5523" s="373"/>
      <c r="D5523" s="373"/>
      <c r="E5523" s="13"/>
      <c r="F5523" s="11"/>
      <c r="G5523" s="25"/>
      <c r="H5523" s="31"/>
      <c r="I5523" s="30"/>
      <c r="M5523" s="25"/>
      <c r="N5523" s="31"/>
      <c r="O5523" s="30"/>
      <c r="V5523" s="12"/>
      <c r="W5523" s="12"/>
      <c r="X5523" s="14"/>
      <c r="AB5523" s="25"/>
      <c r="AC5523" s="12"/>
      <c r="AD5523" s="12"/>
      <c r="AK5523" s="12"/>
      <c r="AL5523" s="30"/>
      <c r="AM5523" s="32"/>
      <c r="AQ5523" s="12"/>
      <c r="AR5523" s="12"/>
      <c r="AS5523" s="12"/>
      <c r="AZ5523" s="49"/>
      <c r="BA5523" s="30"/>
      <c r="BB5523" s="12"/>
      <c r="BF5523" s="12"/>
      <c r="BG5523" s="12"/>
      <c r="BH5523" s="12"/>
      <c r="BO5523" s="7"/>
      <c r="BP5523" s="7"/>
      <c r="BQ5523" s="7"/>
      <c r="BU5523" s="7"/>
      <c r="BV5523" s="7"/>
      <c r="BW5523" s="7"/>
      <c r="CD5523" s="7"/>
      <c r="CE5523" s="7"/>
      <c r="CF5523" s="7"/>
      <c r="CJ5523" s="7"/>
      <c r="CK5523" s="7"/>
      <c r="CL5523" s="7"/>
    </row>
    <row r="5524" spans="1:90">
      <c r="A5524" s="11"/>
      <c r="B5524" s="373"/>
      <c r="C5524" s="373"/>
      <c r="D5524" s="373"/>
      <c r="E5524" s="13"/>
      <c r="F5524" s="11"/>
      <c r="G5524" s="25"/>
      <c r="H5524" s="31"/>
      <c r="I5524" s="30"/>
      <c r="M5524" s="25"/>
      <c r="N5524" s="31"/>
      <c r="O5524" s="30"/>
      <c r="V5524" s="12"/>
      <c r="W5524" s="12"/>
      <c r="X5524" s="14"/>
      <c r="AB5524" s="25"/>
      <c r="AC5524" s="12"/>
      <c r="AD5524" s="12"/>
      <c r="AK5524" s="12"/>
      <c r="AL5524" s="30"/>
      <c r="AM5524" s="32"/>
      <c r="AQ5524" s="12"/>
      <c r="AR5524" s="12"/>
      <c r="AS5524" s="12"/>
      <c r="AZ5524" s="49"/>
      <c r="BA5524" s="30"/>
      <c r="BB5524" s="12"/>
      <c r="BF5524" s="12"/>
      <c r="BG5524" s="12"/>
      <c r="BH5524" s="12"/>
      <c r="BO5524" s="7"/>
      <c r="BP5524" s="7"/>
      <c r="BQ5524" s="7"/>
      <c r="BU5524" s="7"/>
      <c r="BV5524" s="7"/>
      <c r="BW5524" s="7"/>
      <c r="CD5524" s="7"/>
      <c r="CE5524" s="7"/>
      <c r="CF5524" s="7"/>
      <c r="CJ5524" s="7"/>
      <c r="CK5524" s="7"/>
      <c r="CL5524" s="7"/>
    </row>
    <row r="5525" spans="1:90">
      <c r="A5525" s="11"/>
      <c r="B5525" s="373"/>
      <c r="C5525" s="373"/>
      <c r="D5525" s="373"/>
      <c r="E5525" s="13"/>
      <c r="F5525" s="11"/>
      <c r="G5525" s="25"/>
      <c r="H5525" s="31"/>
      <c r="I5525" s="30"/>
      <c r="M5525" s="25"/>
      <c r="N5525" s="31"/>
      <c r="O5525" s="30"/>
      <c r="V5525" s="12"/>
      <c r="W5525" s="12"/>
      <c r="X5525" s="14"/>
      <c r="AB5525" s="25"/>
      <c r="AC5525" s="12"/>
      <c r="AD5525" s="12"/>
      <c r="AK5525" s="12"/>
      <c r="AL5525" s="30"/>
      <c r="AM5525" s="32"/>
      <c r="AQ5525" s="12"/>
      <c r="AR5525" s="12"/>
      <c r="AS5525" s="12"/>
      <c r="AZ5525" s="49"/>
      <c r="BA5525" s="30"/>
      <c r="BB5525" s="12"/>
      <c r="BF5525" s="12"/>
      <c r="BG5525" s="12"/>
      <c r="BH5525" s="12"/>
      <c r="BO5525" s="7"/>
      <c r="BP5525" s="7"/>
      <c r="BQ5525" s="7"/>
      <c r="BU5525" s="7"/>
      <c r="BV5525" s="7"/>
      <c r="BW5525" s="7"/>
      <c r="CD5525" s="7"/>
      <c r="CE5525" s="7"/>
      <c r="CF5525" s="7"/>
      <c r="CJ5525" s="7"/>
      <c r="CK5525" s="7"/>
      <c r="CL5525" s="7"/>
    </row>
    <row r="5526" spans="1:90">
      <c r="A5526" s="11"/>
      <c r="B5526" s="373"/>
      <c r="C5526" s="373"/>
      <c r="D5526" s="373"/>
      <c r="E5526" s="13"/>
      <c r="F5526" s="11"/>
      <c r="G5526" s="25"/>
      <c r="H5526" s="31"/>
      <c r="I5526" s="30"/>
      <c r="M5526" s="25"/>
      <c r="N5526" s="31"/>
      <c r="O5526" s="30"/>
      <c r="V5526" s="12"/>
      <c r="W5526" s="12"/>
      <c r="X5526" s="14"/>
      <c r="AB5526" s="25"/>
      <c r="AC5526" s="12"/>
      <c r="AD5526" s="12"/>
      <c r="AK5526" s="12"/>
      <c r="AL5526" s="30"/>
      <c r="AM5526" s="32"/>
      <c r="AQ5526" s="12"/>
      <c r="AR5526" s="12"/>
      <c r="AS5526" s="12"/>
      <c r="AZ5526" s="49"/>
      <c r="BA5526" s="30"/>
      <c r="BB5526" s="12"/>
      <c r="BF5526" s="12"/>
      <c r="BG5526" s="12"/>
      <c r="BH5526" s="12"/>
      <c r="BO5526" s="7"/>
      <c r="BP5526" s="7"/>
      <c r="BQ5526" s="7"/>
      <c r="BU5526" s="7"/>
      <c r="BV5526" s="7"/>
      <c r="BW5526" s="7"/>
      <c r="CD5526" s="7"/>
      <c r="CE5526" s="7"/>
      <c r="CF5526" s="7"/>
      <c r="CJ5526" s="7"/>
      <c r="CK5526" s="7"/>
      <c r="CL5526" s="7"/>
    </row>
    <row r="5527" spans="1:90">
      <c r="A5527" s="11"/>
      <c r="B5527" s="373"/>
      <c r="C5527" s="373"/>
      <c r="D5527" s="373"/>
      <c r="E5527" s="13"/>
      <c r="F5527" s="11"/>
      <c r="G5527" s="25"/>
      <c r="H5527" s="31"/>
      <c r="I5527" s="30"/>
      <c r="M5527" s="25"/>
      <c r="N5527" s="31"/>
      <c r="O5527" s="30"/>
      <c r="V5527" s="12"/>
      <c r="W5527" s="12"/>
      <c r="X5527" s="14"/>
      <c r="AB5527" s="25"/>
      <c r="AC5527" s="12"/>
      <c r="AD5527" s="12"/>
      <c r="AK5527" s="12"/>
      <c r="AL5527" s="30"/>
      <c r="AM5527" s="32"/>
      <c r="AQ5527" s="12"/>
      <c r="AR5527" s="12"/>
      <c r="AS5527" s="12"/>
      <c r="AZ5527" s="49"/>
      <c r="BA5527" s="30"/>
      <c r="BB5527" s="12"/>
      <c r="BF5527" s="12"/>
      <c r="BG5527" s="12"/>
      <c r="BH5527" s="12"/>
      <c r="BO5527" s="7"/>
      <c r="BP5527" s="7"/>
      <c r="BQ5527" s="7"/>
      <c r="BU5527" s="7"/>
      <c r="BV5527" s="7"/>
      <c r="BW5527" s="7"/>
      <c r="CD5527" s="7"/>
      <c r="CE5527" s="7"/>
      <c r="CF5527" s="7"/>
      <c r="CJ5527" s="7"/>
      <c r="CK5527" s="7"/>
      <c r="CL5527" s="7"/>
    </row>
    <row r="5528" spans="1:90">
      <c r="A5528" s="11"/>
      <c r="B5528" s="373"/>
      <c r="C5528" s="373"/>
      <c r="D5528" s="373"/>
      <c r="E5528" s="13"/>
      <c r="F5528" s="11"/>
      <c r="G5528" s="25"/>
      <c r="H5528" s="31"/>
      <c r="I5528" s="30"/>
      <c r="M5528" s="25"/>
      <c r="N5528" s="31"/>
      <c r="O5528" s="30"/>
      <c r="V5528" s="12"/>
      <c r="W5528" s="12"/>
      <c r="X5528" s="14"/>
      <c r="AB5528" s="25"/>
      <c r="AC5528" s="12"/>
      <c r="AD5528" s="12"/>
      <c r="AK5528" s="12"/>
      <c r="AL5528" s="30"/>
      <c r="AM5528" s="32"/>
      <c r="AQ5528" s="12"/>
      <c r="AR5528" s="12"/>
      <c r="AS5528" s="12"/>
      <c r="AZ5528" s="49"/>
      <c r="BA5528" s="30"/>
      <c r="BB5528" s="12"/>
      <c r="BF5528" s="12"/>
      <c r="BG5528" s="12"/>
      <c r="BH5528" s="12"/>
      <c r="BO5528" s="7"/>
      <c r="BP5528" s="7"/>
      <c r="BQ5528" s="7"/>
      <c r="BU5528" s="7"/>
      <c r="BV5528" s="7"/>
      <c r="BW5528" s="7"/>
      <c r="CD5528" s="7"/>
      <c r="CE5528" s="7"/>
      <c r="CF5528" s="7"/>
      <c r="CJ5528" s="7"/>
      <c r="CK5528" s="7"/>
      <c r="CL5528" s="7"/>
    </row>
    <row r="5529" spans="1:90">
      <c r="A5529" s="11"/>
      <c r="B5529" s="373"/>
      <c r="C5529" s="373"/>
      <c r="D5529" s="373"/>
      <c r="E5529" s="13"/>
      <c r="F5529" s="11"/>
      <c r="G5529" s="25"/>
      <c r="H5529" s="31"/>
      <c r="I5529" s="30"/>
      <c r="M5529" s="25"/>
      <c r="N5529" s="31"/>
      <c r="O5529" s="30"/>
      <c r="V5529" s="12"/>
      <c r="W5529" s="12"/>
      <c r="X5529" s="14"/>
      <c r="AB5529" s="25"/>
      <c r="AC5529" s="12"/>
      <c r="AD5529" s="12"/>
      <c r="AK5529" s="12"/>
      <c r="AL5529" s="30"/>
      <c r="AM5529" s="32"/>
      <c r="AQ5529" s="12"/>
      <c r="AR5529" s="12"/>
      <c r="AS5529" s="12"/>
      <c r="AZ5529" s="49"/>
      <c r="BA5529" s="30"/>
      <c r="BB5529" s="12"/>
      <c r="BF5529" s="12"/>
      <c r="BG5529" s="12"/>
      <c r="BH5529" s="12"/>
      <c r="BO5529" s="7"/>
      <c r="BP5529" s="7"/>
      <c r="BQ5529" s="7"/>
      <c r="BU5529" s="7"/>
      <c r="BV5529" s="7"/>
      <c r="BW5529" s="7"/>
      <c r="CD5529" s="7"/>
      <c r="CE5529" s="7"/>
      <c r="CF5529" s="7"/>
      <c r="CJ5529" s="7"/>
      <c r="CK5529" s="7"/>
      <c r="CL5529" s="7"/>
    </row>
    <row r="5530" spans="1:90">
      <c r="A5530" s="11"/>
      <c r="B5530" s="373"/>
      <c r="C5530" s="373"/>
      <c r="D5530" s="373"/>
      <c r="E5530" s="13"/>
      <c r="F5530" s="11"/>
      <c r="G5530" s="25"/>
      <c r="H5530" s="31"/>
      <c r="I5530" s="30"/>
      <c r="M5530" s="25"/>
      <c r="N5530" s="31"/>
      <c r="O5530" s="30"/>
      <c r="V5530" s="12"/>
      <c r="W5530" s="12"/>
      <c r="X5530" s="14"/>
      <c r="AB5530" s="25"/>
      <c r="AC5530" s="12"/>
      <c r="AD5530" s="12"/>
      <c r="AK5530" s="12"/>
      <c r="AL5530" s="30"/>
      <c r="AM5530" s="32"/>
      <c r="AQ5530" s="12"/>
      <c r="AR5530" s="12"/>
      <c r="AS5530" s="12"/>
      <c r="AZ5530" s="49"/>
      <c r="BA5530" s="30"/>
      <c r="BB5530" s="12"/>
      <c r="BF5530" s="12"/>
      <c r="BG5530" s="12"/>
      <c r="BH5530" s="12"/>
      <c r="BO5530" s="7"/>
      <c r="BP5530" s="7"/>
      <c r="BQ5530" s="7"/>
      <c r="BU5530" s="7"/>
      <c r="BV5530" s="7"/>
      <c r="BW5530" s="7"/>
      <c r="CD5530" s="7"/>
      <c r="CE5530" s="7"/>
      <c r="CF5530" s="7"/>
      <c r="CJ5530" s="7"/>
      <c r="CK5530" s="7"/>
      <c r="CL5530" s="7"/>
    </row>
    <row r="5531" spans="1:90">
      <c r="A5531" s="11"/>
      <c r="B5531" s="373"/>
      <c r="C5531" s="373"/>
      <c r="D5531" s="373"/>
      <c r="E5531" s="13"/>
      <c r="F5531" s="11"/>
      <c r="G5531" s="25"/>
      <c r="H5531" s="31"/>
      <c r="I5531" s="30"/>
      <c r="M5531" s="25"/>
      <c r="N5531" s="31"/>
      <c r="O5531" s="30"/>
      <c r="V5531" s="12"/>
      <c r="W5531" s="12"/>
      <c r="X5531" s="14"/>
      <c r="AB5531" s="25"/>
      <c r="AC5531" s="12"/>
      <c r="AD5531" s="12"/>
      <c r="AK5531" s="12"/>
      <c r="AL5531" s="30"/>
      <c r="AM5531" s="32"/>
      <c r="AQ5531" s="12"/>
      <c r="AR5531" s="12"/>
      <c r="AS5531" s="12"/>
      <c r="AZ5531" s="49"/>
      <c r="BA5531" s="30"/>
      <c r="BB5531" s="12"/>
      <c r="BF5531" s="12"/>
      <c r="BG5531" s="12"/>
      <c r="BH5531" s="12"/>
      <c r="BO5531" s="7"/>
      <c r="BP5531" s="7"/>
      <c r="BQ5531" s="7"/>
      <c r="BU5531" s="7"/>
      <c r="BV5531" s="7"/>
      <c r="BW5531" s="7"/>
      <c r="CD5531" s="7"/>
      <c r="CE5531" s="7"/>
      <c r="CF5531" s="7"/>
      <c r="CJ5531" s="7"/>
      <c r="CK5531" s="7"/>
      <c r="CL5531" s="7"/>
    </row>
    <row r="5532" spans="1:90">
      <c r="A5532" s="11"/>
      <c r="B5532" s="373"/>
      <c r="C5532" s="373"/>
      <c r="D5532" s="373"/>
      <c r="E5532" s="13"/>
      <c r="F5532" s="11"/>
      <c r="G5532" s="25"/>
      <c r="H5532" s="31"/>
      <c r="I5532" s="30"/>
      <c r="M5532" s="25"/>
      <c r="N5532" s="31"/>
      <c r="O5532" s="30"/>
      <c r="V5532" s="12"/>
      <c r="W5532" s="12"/>
      <c r="X5532" s="14"/>
      <c r="AB5532" s="25"/>
      <c r="AC5532" s="12"/>
      <c r="AD5532" s="12"/>
      <c r="AK5532" s="12"/>
      <c r="AL5532" s="30"/>
      <c r="AM5532" s="32"/>
      <c r="AQ5532" s="12"/>
      <c r="AR5532" s="12"/>
      <c r="AS5532" s="12"/>
      <c r="AZ5532" s="49"/>
      <c r="BA5532" s="30"/>
      <c r="BB5532" s="12"/>
      <c r="BF5532" s="12"/>
      <c r="BG5532" s="12"/>
      <c r="BH5532" s="12"/>
      <c r="BO5532" s="7"/>
      <c r="BP5532" s="7"/>
      <c r="BQ5532" s="7"/>
      <c r="BU5532" s="7"/>
      <c r="BV5532" s="7"/>
      <c r="BW5532" s="7"/>
      <c r="CD5532" s="7"/>
      <c r="CE5532" s="7"/>
      <c r="CF5532" s="7"/>
      <c r="CJ5532" s="7"/>
      <c r="CK5532" s="7"/>
      <c r="CL5532" s="7"/>
    </row>
    <row r="5533" spans="1:90">
      <c r="A5533" s="11"/>
      <c r="B5533" s="373"/>
      <c r="C5533" s="373"/>
      <c r="D5533" s="373"/>
      <c r="E5533" s="13"/>
      <c r="F5533" s="11"/>
      <c r="G5533" s="25"/>
      <c r="H5533" s="31"/>
      <c r="I5533" s="30"/>
      <c r="M5533" s="25"/>
      <c r="N5533" s="31"/>
      <c r="O5533" s="30"/>
      <c r="V5533" s="12"/>
      <c r="W5533" s="12"/>
      <c r="X5533" s="14"/>
      <c r="AB5533" s="25"/>
      <c r="AC5533" s="12"/>
      <c r="AD5533" s="12"/>
      <c r="AK5533" s="12"/>
      <c r="AL5533" s="30"/>
      <c r="AM5533" s="32"/>
      <c r="AQ5533" s="12"/>
      <c r="AR5533" s="12"/>
      <c r="AS5533" s="12"/>
      <c r="AZ5533" s="49"/>
      <c r="BA5533" s="30"/>
      <c r="BB5533" s="12"/>
      <c r="BF5533" s="12"/>
      <c r="BG5533" s="12"/>
      <c r="BH5533" s="12"/>
      <c r="BO5533" s="7"/>
      <c r="BP5533" s="7"/>
      <c r="BQ5533" s="7"/>
      <c r="BU5533" s="7"/>
      <c r="BV5533" s="7"/>
      <c r="BW5533" s="7"/>
      <c r="CD5533" s="7"/>
      <c r="CE5533" s="7"/>
      <c r="CF5533" s="7"/>
      <c r="CJ5533" s="7"/>
      <c r="CK5533" s="7"/>
      <c r="CL5533" s="7"/>
    </row>
    <row r="5534" spans="1:90">
      <c r="A5534" s="11"/>
      <c r="B5534" s="373"/>
      <c r="C5534" s="373"/>
      <c r="D5534" s="373"/>
      <c r="E5534" s="13"/>
      <c r="F5534" s="11"/>
      <c r="G5534" s="25"/>
      <c r="H5534" s="31"/>
      <c r="I5534" s="30"/>
      <c r="M5534" s="25"/>
      <c r="N5534" s="31"/>
      <c r="O5534" s="30"/>
      <c r="V5534" s="12"/>
      <c r="W5534" s="12"/>
      <c r="X5534" s="14"/>
      <c r="AB5534" s="25"/>
      <c r="AC5534" s="12"/>
      <c r="AD5534" s="12"/>
      <c r="AK5534" s="12"/>
      <c r="AL5534" s="30"/>
      <c r="AM5534" s="32"/>
      <c r="AQ5534" s="12"/>
      <c r="AR5534" s="12"/>
      <c r="AS5534" s="12"/>
      <c r="AZ5534" s="49"/>
      <c r="BA5534" s="30"/>
      <c r="BB5534" s="12"/>
      <c r="BF5534" s="12"/>
      <c r="BG5534" s="12"/>
      <c r="BH5534" s="12"/>
      <c r="BO5534" s="7"/>
      <c r="BP5534" s="7"/>
      <c r="BQ5534" s="7"/>
      <c r="BU5534" s="7"/>
      <c r="BV5534" s="7"/>
      <c r="BW5534" s="7"/>
      <c r="CD5534" s="7"/>
      <c r="CE5534" s="7"/>
      <c r="CF5534" s="7"/>
      <c r="CJ5534" s="7"/>
      <c r="CK5534" s="7"/>
      <c r="CL5534" s="7"/>
    </row>
    <row r="5535" spans="1:90">
      <c r="A5535" s="11"/>
      <c r="B5535" s="373"/>
      <c r="C5535" s="373"/>
      <c r="D5535" s="373"/>
      <c r="E5535" s="13"/>
      <c r="F5535" s="11"/>
      <c r="G5535" s="25"/>
      <c r="H5535" s="31"/>
      <c r="I5535" s="30"/>
      <c r="M5535" s="25"/>
      <c r="N5535" s="31"/>
      <c r="O5535" s="30"/>
      <c r="V5535" s="12"/>
      <c r="W5535" s="12"/>
      <c r="X5535" s="14"/>
      <c r="AB5535" s="25"/>
      <c r="AC5535" s="12"/>
      <c r="AD5535" s="12"/>
      <c r="AK5535" s="12"/>
      <c r="AL5535" s="30"/>
      <c r="AM5535" s="32"/>
      <c r="AQ5535" s="12"/>
      <c r="AR5535" s="12"/>
      <c r="AS5535" s="12"/>
      <c r="AZ5535" s="49"/>
      <c r="BA5535" s="30"/>
      <c r="BB5535" s="12"/>
      <c r="BF5535" s="12"/>
      <c r="BG5535" s="12"/>
      <c r="BH5535" s="12"/>
      <c r="BO5535" s="7"/>
      <c r="BP5535" s="7"/>
      <c r="BQ5535" s="7"/>
      <c r="BU5535" s="7"/>
      <c r="BV5535" s="7"/>
      <c r="BW5535" s="7"/>
      <c r="CD5535" s="7"/>
      <c r="CE5535" s="7"/>
      <c r="CF5535" s="7"/>
      <c r="CJ5535" s="7"/>
      <c r="CK5535" s="7"/>
      <c r="CL5535" s="7"/>
    </row>
    <row r="5536" spans="1:90">
      <c r="A5536" s="11"/>
      <c r="B5536" s="373"/>
      <c r="C5536" s="373"/>
      <c r="D5536" s="373"/>
      <c r="E5536" s="13"/>
      <c r="F5536" s="11"/>
      <c r="G5536" s="25"/>
      <c r="H5536" s="31"/>
      <c r="I5536" s="30"/>
      <c r="M5536" s="25"/>
      <c r="N5536" s="31"/>
      <c r="O5536" s="30"/>
      <c r="V5536" s="12"/>
      <c r="W5536" s="12"/>
      <c r="X5536" s="14"/>
      <c r="AB5536" s="25"/>
      <c r="AC5536" s="12"/>
      <c r="AD5536" s="12"/>
      <c r="AK5536" s="12"/>
      <c r="AL5536" s="30"/>
      <c r="AM5536" s="32"/>
      <c r="AQ5536" s="12"/>
      <c r="AR5536" s="12"/>
      <c r="AS5536" s="12"/>
      <c r="AZ5536" s="49"/>
      <c r="BA5536" s="30"/>
      <c r="BB5536" s="12"/>
      <c r="BF5536" s="12"/>
      <c r="BG5536" s="12"/>
      <c r="BH5536" s="12"/>
      <c r="BO5536" s="7"/>
      <c r="BP5536" s="7"/>
      <c r="BQ5536" s="7"/>
      <c r="BU5536" s="7"/>
      <c r="BV5536" s="7"/>
      <c r="BW5536" s="7"/>
      <c r="CD5536" s="7"/>
      <c r="CE5536" s="7"/>
      <c r="CF5536" s="7"/>
      <c r="CJ5536" s="7"/>
      <c r="CK5536" s="7"/>
      <c r="CL5536" s="7"/>
    </row>
    <row r="5537" spans="1:90">
      <c r="A5537" s="11"/>
      <c r="B5537" s="373"/>
      <c r="C5537" s="373"/>
      <c r="D5537" s="373"/>
      <c r="E5537" s="13"/>
      <c r="F5537" s="11"/>
      <c r="G5537" s="25"/>
      <c r="H5537" s="31"/>
      <c r="I5537" s="30"/>
      <c r="M5537" s="25"/>
      <c r="N5537" s="31"/>
      <c r="O5537" s="30"/>
      <c r="V5537" s="12"/>
      <c r="W5537" s="12"/>
      <c r="X5537" s="14"/>
      <c r="AB5537" s="25"/>
      <c r="AC5537" s="12"/>
      <c r="AD5537" s="12"/>
      <c r="AK5537" s="12"/>
      <c r="AL5537" s="30"/>
      <c r="AM5537" s="32"/>
      <c r="AQ5537" s="12"/>
      <c r="AR5537" s="12"/>
      <c r="AS5537" s="12"/>
      <c r="AZ5537" s="49"/>
      <c r="BA5537" s="30"/>
      <c r="BB5537" s="12"/>
      <c r="BF5537" s="12"/>
      <c r="BG5537" s="12"/>
      <c r="BH5537" s="12"/>
      <c r="BO5537" s="7"/>
      <c r="BP5537" s="7"/>
      <c r="BQ5537" s="7"/>
      <c r="BU5537" s="7"/>
      <c r="BV5537" s="7"/>
      <c r="BW5537" s="7"/>
      <c r="CD5537" s="7"/>
      <c r="CE5537" s="7"/>
      <c r="CF5537" s="7"/>
      <c r="CJ5537" s="7"/>
      <c r="CK5537" s="7"/>
      <c r="CL5537" s="7"/>
    </row>
    <row r="5538" spans="1:90">
      <c r="A5538" s="11"/>
      <c r="B5538" s="373"/>
      <c r="C5538" s="373"/>
      <c r="D5538" s="373"/>
      <c r="E5538" s="13"/>
      <c r="F5538" s="11"/>
      <c r="G5538" s="25"/>
      <c r="H5538" s="31"/>
      <c r="I5538" s="30"/>
      <c r="M5538" s="25"/>
      <c r="N5538" s="31"/>
      <c r="O5538" s="30"/>
      <c r="V5538" s="12"/>
      <c r="W5538" s="12"/>
      <c r="X5538" s="14"/>
      <c r="AB5538" s="25"/>
      <c r="AC5538" s="12"/>
      <c r="AD5538" s="12"/>
      <c r="AK5538" s="12"/>
      <c r="AL5538" s="30"/>
      <c r="AM5538" s="32"/>
      <c r="AQ5538" s="12"/>
      <c r="AR5538" s="12"/>
      <c r="AS5538" s="12"/>
      <c r="AZ5538" s="49"/>
      <c r="BA5538" s="30"/>
      <c r="BB5538" s="12"/>
      <c r="BF5538" s="12"/>
      <c r="BG5538" s="12"/>
      <c r="BH5538" s="12"/>
      <c r="BO5538" s="7"/>
      <c r="BP5538" s="7"/>
      <c r="BQ5538" s="7"/>
      <c r="BU5538" s="7"/>
      <c r="BV5538" s="7"/>
      <c r="BW5538" s="7"/>
      <c r="CD5538" s="7"/>
      <c r="CE5538" s="7"/>
      <c r="CF5538" s="7"/>
      <c r="CJ5538" s="7"/>
      <c r="CK5538" s="7"/>
      <c r="CL5538" s="7"/>
    </row>
    <row r="5539" spans="1:90">
      <c r="A5539" s="11"/>
      <c r="B5539" s="373"/>
      <c r="C5539" s="373"/>
      <c r="D5539" s="373"/>
      <c r="E5539" s="13"/>
      <c r="F5539" s="11"/>
      <c r="G5539" s="25"/>
      <c r="H5539" s="31"/>
      <c r="I5539" s="30"/>
      <c r="M5539" s="25"/>
      <c r="N5539" s="31"/>
      <c r="O5539" s="30"/>
      <c r="V5539" s="12"/>
      <c r="W5539" s="12"/>
      <c r="X5539" s="14"/>
      <c r="AB5539" s="25"/>
      <c r="AC5539" s="12"/>
      <c r="AD5539" s="12"/>
      <c r="AK5539" s="12"/>
      <c r="AL5539" s="30"/>
      <c r="AM5539" s="32"/>
      <c r="AQ5539" s="12"/>
      <c r="AR5539" s="12"/>
      <c r="AS5539" s="12"/>
      <c r="AZ5539" s="49"/>
      <c r="BA5539" s="30"/>
      <c r="BB5539" s="12"/>
      <c r="BF5539" s="12"/>
      <c r="BG5539" s="12"/>
      <c r="BH5539" s="12"/>
      <c r="BO5539" s="7"/>
      <c r="BP5539" s="7"/>
      <c r="BQ5539" s="7"/>
      <c r="BU5539" s="7"/>
      <c r="BV5539" s="7"/>
      <c r="BW5539" s="7"/>
      <c r="CD5539" s="7"/>
      <c r="CE5539" s="7"/>
      <c r="CF5539" s="7"/>
      <c r="CJ5539" s="7"/>
      <c r="CK5539" s="7"/>
      <c r="CL5539" s="7"/>
    </row>
    <row r="5540" spans="1:90">
      <c r="A5540" s="11"/>
      <c r="B5540" s="373"/>
      <c r="C5540" s="373"/>
      <c r="D5540" s="373"/>
      <c r="E5540" s="13"/>
      <c r="F5540" s="11"/>
      <c r="G5540" s="25"/>
      <c r="H5540" s="31"/>
      <c r="I5540" s="30"/>
      <c r="M5540" s="25"/>
      <c r="N5540" s="31"/>
      <c r="O5540" s="30"/>
      <c r="V5540" s="12"/>
      <c r="W5540" s="12"/>
      <c r="X5540" s="14"/>
      <c r="AB5540" s="25"/>
      <c r="AC5540" s="12"/>
      <c r="AD5540" s="12"/>
      <c r="AK5540" s="12"/>
      <c r="AL5540" s="30"/>
      <c r="AM5540" s="32"/>
      <c r="AQ5540" s="12"/>
      <c r="AR5540" s="12"/>
      <c r="AS5540" s="12"/>
      <c r="AZ5540" s="49"/>
      <c r="BA5540" s="30"/>
      <c r="BB5540" s="12"/>
      <c r="BF5540" s="12"/>
      <c r="BG5540" s="12"/>
      <c r="BH5540" s="12"/>
      <c r="BO5540" s="7"/>
      <c r="BP5540" s="7"/>
      <c r="BQ5540" s="7"/>
      <c r="BU5540" s="7"/>
      <c r="BV5540" s="7"/>
      <c r="BW5540" s="7"/>
      <c r="CD5540" s="7"/>
      <c r="CE5540" s="7"/>
      <c r="CF5540" s="7"/>
      <c r="CJ5540" s="7"/>
      <c r="CK5540" s="7"/>
      <c r="CL5540" s="7"/>
    </row>
    <row r="5541" spans="1:90">
      <c r="A5541" s="11"/>
      <c r="B5541" s="373"/>
      <c r="C5541" s="373"/>
      <c r="D5541" s="373"/>
      <c r="E5541" s="13"/>
      <c r="F5541" s="11"/>
      <c r="G5541" s="25"/>
      <c r="H5541" s="31"/>
      <c r="I5541" s="30"/>
      <c r="M5541" s="25"/>
      <c r="N5541" s="31"/>
      <c r="O5541" s="30"/>
      <c r="V5541" s="12"/>
      <c r="W5541" s="12"/>
      <c r="X5541" s="14"/>
      <c r="AB5541" s="25"/>
      <c r="AC5541" s="12"/>
      <c r="AD5541" s="12"/>
      <c r="AK5541" s="12"/>
      <c r="AL5541" s="30"/>
      <c r="AM5541" s="32"/>
      <c r="AQ5541" s="12"/>
      <c r="AR5541" s="12"/>
      <c r="AS5541" s="12"/>
      <c r="AZ5541" s="49"/>
      <c r="BA5541" s="30"/>
      <c r="BB5541" s="12"/>
      <c r="BF5541" s="12"/>
      <c r="BG5541" s="12"/>
      <c r="BH5541" s="12"/>
      <c r="BO5541" s="7"/>
      <c r="BP5541" s="7"/>
      <c r="BQ5541" s="7"/>
      <c r="BU5541" s="7"/>
      <c r="BV5541" s="7"/>
      <c r="BW5541" s="7"/>
      <c r="CD5541" s="7"/>
      <c r="CE5541" s="7"/>
      <c r="CF5541" s="7"/>
      <c r="CJ5541" s="7"/>
      <c r="CK5541" s="7"/>
      <c r="CL5541" s="7"/>
    </row>
    <row r="5542" spans="1:90">
      <c r="A5542" s="11"/>
      <c r="B5542" s="373"/>
      <c r="C5542" s="373"/>
      <c r="D5542" s="373"/>
      <c r="E5542" s="13"/>
      <c r="F5542" s="11"/>
      <c r="G5542" s="25"/>
      <c r="H5542" s="31"/>
      <c r="I5542" s="30"/>
      <c r="M5542" s="25"/>
      <c r="N5542" s="31"/>
      <c r="O5542" s="30"/>
      <c r="V5542" s="12"/>
      <c r="W5542" s="12"/>
      <c r="X5542" s="14"/>
      <c r="AB5542" s="25"/>
      <c r="AC5542" s="12"/>
      <c r="AD5542" s="12"/>
      <c r="AK5542" s="12"/>
      <c r="AL5542" s="30"/>
      <c r="AM5542" s="32"/>
      <c r="AQ5542" s="12"/>
      <c r="AR5542" s="12"/>
      <c r="AS5542" s="12"/>
      <c r="AZ5542" s="49"/>
      <c r="BA5542" s="30"/>
      <c r="BB5542" s="12"/>
      <c r="BF5542" s="12"/>
      <c r="BG5542" s="12"/>
      <c r="BH5542" s="12"/>
      <c r="BO5542" s="7"/>
      <c r="BP5542" s="7"/>
      <c r="BQ5542" s="7"/>
      <c r="BU5542" s="7"/>
      <c r="BV5542" s="7"/>
      <c r="BW5542" s="7"/>
      <c r="CD5542" s="7"/>
      <c r="CE5542" s="7"/>
      <c r="CF5542" s="7"/>
      <c r="CJ5542" s="7"/>
      <c r="CK5542" s="7"/>
      <c r="CL5542" s="7"/>
    </row>
    <row r="5543" spans="1:90">
      <c r="A5543" s="11"/>
      <c r="B5543" s="373"/>
      <c r="C5543" s="373"/>
      <c r="D5543" s="373"/>
      <c r="E5543" s="13"/>
      <c r="F5543" s="11"/>
      <c r="G5543" s="25"/>
      <c r="H5543" s="31"/>
      <c r="I5543" s="30"/>
      <c r="M5543" s="25"/>
      <c r="N5543" s="31"/>
      <c r="O5543" s="30"/>
      <c r="V5543" s="12"/>
      <c r="W5543" s="12"/>
      <c r="X5543" s="14"/>
      <c r="AB5543" s="25"/>
      <c r="AC5543" s="12"/>
      <c r="AD5543" s="12"/>
      <c r="AK5543" s="12"/>
      <c r="AL5543" s="30"/>
      <c r="AM5543" s="32"/>
      <c r="AQ5543" s="12"/>
      <c r="AR5543" s="12"/>
      <c r="AS5543" s="12"/>
      <c r="AZ5543" s="49"/>
      <c r="BA5543" s="30"/>
      <c r="BB5543" s="12"/>
      <c r="BF5543" s="12"/>
      <c r="BG5543" s="12"/>
      <c r="BH5543" s="12"/>
      <c r="BO5543" s="7"/>
      <c r="BP5543" s="7"/>
      <c r="BQ5543" s="7"/>
      <c r="BU5543" s="7"/>
      <c r="BV5543" s="7"/>
      <c r="BW5543" s="7"/>
      <c r="CD5543" s="7"/>
      <c r="CE5543" s="7"/>
      <c r="CF5543" s="7"/>
      <c r="CJ5543" s="7"/>
      <c r="CK5543" s="7"/>
      <c r="CL5543" s="7"/>
    </row>
    <row r="5544" spans="1:90">
      <c r="A5544" s="11"/>
      <c r="B5544" s="373"/>
      <c r="C5544" s="373"/>
      <c r="D5544" s="373"/>
      <c r="E5544" s="13"/>
      <c r="F5544" s="11"/>
      <c r="G5544" s="25"/>
      <c r="H5544" s="31"/>
      <c r="I5544" s="30"/>
      <c r="M5544" s="25"/>
      <c r="N5544" s="31"/>
      <c r="O5544" s="30"/>
      <c r="V5544" s="12"/>
      <c r="W5544" s="12"/>
      <c r="X5544" s="14"/>
      <c r="AB5544" s="25"/>
      <c r="AC5544" s="12"/>
      <c r="AD5544" s="12"/>
      <c r="AK5544" s="12"/>
      <c r="AL5544" s="30"/>
      <c r="AM5544" s="32"/>
      <c r="AQ5544" s="12"/>
      <c r="AR5544" s="12"/>
      <c r="AS5544" s="12"/>
      <c r="AZ5544" s="49"/>
      <c r="BA5544" s="30"/>
      <c r="BB5544" s="12"/>
      <c r="BF5544" s="12"/>
      <c r="BG5544" s="12"/>
      <c r="BH5544" s="12"/>
      <c r="BO5544" s="7"/>
      <c r="BP5544" s="7"/>
      <c r="BQ5544" s="7"/>
      <c r="BU5544" s="7"/>
      <c r="BV5544" s="7"/>
      <c r="BW5544" s="7"/>
      <c r="CD5544" s="7"/>
      <c r="CE5544" s="7"/>
      <c r="CF5544" s="7"/>
      <c r="CJ5544" s="7"/>
      <c r="CK5544" s="7"/>
      <c r="CL5544" s="7"/>
    </row>
    <row r="5545" spans="1:90">
      <c r="A5545" s="11"/>
      <c r="B5545" s="373"/>
      <c r="C5545" s="373"/>
      <c r="D5545" s="373"/>
      <c r="E5545" s="13"/>
      <c r="F5545" s="11"/>
      <c r="G5545" s="25"/>
      <c r="H5545" s="31"/>
      <c r="I5545" s="30"/>
      <c r="M5545" s="25"/>
      <c r="N5545" s="31"/>
      <c r="O5545" s="30"/>
      <c r="V5545" s="12"/>
      <c r="W5545" s="12"/>
      <c r="X5545" s="14"/>
      <c r="AB5545" s="25"/>
      <c r="AC5545" s="12"/>
      <c r="AD5545" s="12"/>
      <c r="AK5545" s="12"/>
      <c r="AL5545" s="30"/>
      <c r="AM5545" s="32"/>
      <c r="AQ5545" s="12"/>
      <c r="AR5545" s="12"/>
      <c r="AS5545" s="12"/>
      <c r="AZ5545" s="49"/>
      <c r="BA5545" s="30"/>
      <c r="BB5545" s="12"/>
      <c r="BF5545" s="12"/>
      <c r="BG5545" s="12"/>
      <c r="BH5545" s="12"/>
      <c r="BO5545" s="7"/>
      <c r="BP5545" s="7"/>
      <c r="BQ5545" s="7"/>
      <c r="BU5545" s="7"/>
      <c r="BV5545" s="7"/>
      <c r="BW5545" s="7"/>
      <c r="CD5545" s="7"/>
      <c r="CE5545" s="7"/>
      <c r="CF5545" s="7"/>
      <c r="CJ5545" s="7"/>
      <c r="CK5545" s="7"/>
      <c r="CL5545" s="7"/>
    </row>
    <row r="5546" spans="1:90">
      <c r="A5546" s="11"/>
      <c r="B5546" s="373"/>
      <c r="C5546" s="373"/>
      <c r="D5546" s="373"/>
      <c r="E5546" s="13"/>
      <c r="F5546" s="11"/>
      <c r="G5546" s="25"/>
      <c r="H5546" s="31"/>
      <c r="I5546" s="30"/>
      <c r="M5546" s="25"/>
      <c r="N5546" s="31"/>
      <c r="O5546" s="30"/>
      <c r="V5546" s="12"/>
      <c r="W5546" s="12"/>
      <c r="X5546" s="14"/>
      <c r="AB5546" s="25"/>
      <c r="AC5546" s="12"/>
      <c r="AD5546" s="12"/>
      <c r="AK5546" s="12"/>
      <c r="AL5546" s="30"/>
      <c r="AM5546" s="32"/>
      <c r="AQ5546" s="12"/>
      <c r="AR5546" s="12"/>
      <c r="AS5546" s="12"/>
      <c r="AZ5546" s="49"/>
      <c r="BA5546" s="30"/>
      <c r="BB5546" s="12"/>
      <c r="BF5546" s="12"/>
      <c r="BG5546" s="12"/>
      <c r="BH5546" s="12"/>
      <c r="BO5546" s="7"/>
      <c r="BP5546" s="7"/>
      <c r="BQ5546" s="7"/>
      <c r="BU5546" s="7"/>
      <c r="BV5546" s="7"/>
      <c r="BW5546" s="7"/>
      <c r="CD5546" s="7"/>
      <c r="CE5546" s="7"/>
      <c r="CF5546" s="7"/>
      <c r="CJ5546" s="7"/>
      <c r="CK5546" s="7"/>
      <c r="CL5546" s="7"/>
    </row>
    <row r="5547" spans="1:90">
      <c r="A5547" s="11"/>
      <c r="B5547" s="373"/>
      <c r="C5547" s="373"/>
      <c r="D5547" s="373"/>
      <c r="E5547" s="13"/>
      <c r="F5547" s="11"/>
      <c r="G5547" s="25"/>
      <c r="H5547" s="31"/>
      <c r="I5547" s="30"/>
      <c r="M5547" s="25"/>
      <c r="N5547" s="31"/>
      <c r="O5547" s="30"/>
      <c r="V5547" s="12"/>
      <c r="W5547" s="12"/>
      <c r="X5547" s="14"/>
      <c r="AB5547" s="25"/>
      <c r="AC5547" s="12"/>
      <c r="AD5547" s="12"/>
      <c r="AK5547" s="12"/>
      <c r="AL5547" s="30"/>
      <c r="AM5547" s="32"/>
      <c r="AQ5547" s="12"/>
      <c r="AR5547" s="12"/>
      <c r="AS5547" s="12"/>
      <c r="AZ5547" s="49"/>
      <c r="BA5547" s="30"/>
      <c r="BB5547" s="12"/>
      <c r="BF5547" s="12"/>
      <c r="BG5547" s="12"/>
      <c r="BH5547" s="12"/>
      <c r="BO5547" s="7"/>
      <c r="BP5547" s="7"/>
      <c r="BQ5547" s="7"/>
      <c r="BU5547" s="7"/>
      <c r="BV5547" s="7"/>
      <c r="BW5547" s="7"/>
      <c r="CD5547" s="7"/>
      <c r="CE5547" s="7"/>
      <c r="CF5547" s="7"/>
      <c r="CJ5547" s="7"/>
      <c r="CK5547" s="7"/>
      <c r="CL5547" s="7"/>
    </row>
    <row r="5548" spans="1:90">
      <c r="A5548" s="11"/>
      <c r="B5548" s="373"/>
      <c r="C5548" s="373"/>
      <c r="D5548" s="373"/>
      <c r="E5548" s="13"/>
      <c r="F5548" s="11"/>
      <c r="G5548" s="25"/>
      <c r="H5548" s="31"/>
      <c r="I5548" s="30"/>
      <c r="M5548" s="25"/>
      <c r="N5548" s="31"/>
      <c r="O5548" s="30"/>
      <c r="V5548" s="12"/>
      <c r="W5548" s="12"/>
      <c r="X5548" s="14"/>
      <c r="AB5548" s="25"/>
      <c r="AC5548" s="12"/>
      <c r="AD5548" s="12"/>
      <c r="AK5548" s="12"/>
      <c r="AL5548" s="30"/>
      <c r="AM5548" s="32"/>
      <c r="AQ5548" s="12"/>
      <c r="AR5548" s="12"/>
      <c r="AS5548" s="12"/>
      <c r="AZ5548" s="49"/>
      <c r="BA5548" s="30"/>
      <c r="BB5548" s="12"/>
      <c r="BF5548" s="12"/>
      <c r="BG5548" s="12"/>
      <c r="BH5548" s="12"/>
      <c r="BO5548" s="7"/>
      <c r="BP5548" s="7"/>
      <c r="BQ5548" s="7"/>
      <c r="BU5548" s="7"/>
      <c r="BV5548" s="7"/>
      <c r="BW5548" s="7"/>
      <c r="CD5548" s="7"/>
      <c r="CE5548" s="7"/>
      <c r="CF5548" s="7"/>
      <c r="CJ5548" s="7"/>
      <c r="CK5548" s="7"/>
      <c r="CL5548" s="7"/>
    </row>
    <row r="5549" spans="1:90">
      <c r="A5549" s="11"/>
      <c r="B5549" s="373"/>
      <c r="C5549" s="373"/>
      <c r="D5549" s="373"/>
      <c r="E5549" s="13"/>
      <c r="F5549" s="11"/>
      <c r="G5549" s="25"/>
      <c r="H5549" s="31"/>
      <c r="I5549" s="30"/>
      <c r="M5549" s="25"/>
      <c r="N5549" s="31"/>
      <c r="O5549" s="30"/>
      <c r="V5549" s="12"/>
      <c r="W5549" s="12"/>
      <c r="X5549" s="14"/>
      <c r="AB5549" s="25"/>
      <c r="AC5549" s="12"/>
      <c r="AD5549" s="12"/>
      <c r="AK5549" s="12"/>
      <c r="AL5549" s="30"/>
      <c r="AM5549" s="32"/>
      <c r="AQ5549" s="12"/>
      <c r="AR5549" s="12"/>
      <c r="AS5549" s="12"/>
      <c r="AZ5549" s="49"/>
      <c r="BA5549" s="30"/>
      <c r="BB5549" s="12"/>
      <c r="BF5549" s="12"/>
      <c r="BG5549" s="12"/>
      <c r="BH5549" s="12"/>
      <c r="BO5549" s="7"/>
      <c r="BP5549" s="7"/>
      <c r="BQ5549" s="7"/>
      <c r="BU5549" s="7"/>
      <c r="BV5549" s="7"/>
      <c r="BW5549" s="7"/>
      <c r="CD5549" s="7"/>
      <c r="CE5549" s="7"/>
      <c r="CF5549" s="7"/>
      <c r="CJ5549" s="7"/>
      <c r="CK5549" s="7"/>
      <c r="CL5549" s="7"/>
    </row>
    <row r="5550" spans="1:90">
      <c r="A5550" s="11"/>
      <c r="B5550" s="373"/>
      <c r="C5550" s="373"/>
      <c r="D5550" s="373"/>
      <c r="E5550" s="13"/>
      <c r="F5550" s="11"/>
      <c r="G5550" s="25"/>
      <c r="H5550" s="31"/>
      <c r="I5550" s="30"/>
      <c r="M5550" s="25"/>
      <c r="N5550" s="31"/>
      <c r="O5550" s="30"/>
      <c r="V5550" s="12"/>
      <c r="W5550" s="12"/>
      <c r="X5550" s="14"/>
      <c r="AB5550" s="25"/>
      <c r="AC5550" s="12"/>
      <c r="AD5550" s="12"/>
      <c r="AK5550" s="12"/>
      <c r="AL5550" s="30"/>
      <c r="AM5550" s="32"/>
      <c r="AQ5550" s="12"/>
      <c r="AR5550" s="12"/>
      <c r="AS5550" s="12"/>
      <c r="AZ5550" s="49"/>
      <c r="BA5550" s="30"/>
      <c r="BB5550" s="12"/>
      <c r="BF5550" s="12"/>
      <c r="BG5550" s="12"/>
      <c r="BH5550" s="12"/>
      <c r="BO5550" s="7"/>
      <c r="BP5550" s="7"/>
      <c r="BQ5550" s="7"/>
      <c r="BU5550" s="7"/>
      <c r="BV5550" s="7"/>
      <c r="BW5550" s="7"/>
      <c r="CD5550" s="7"/>
      <c r="CE5550" s="7"/>
      <c r="CF5550" s="7"/>
      <c r="CJ5550" s="7"/>
      <c r="CK5550" s="7"/>
      <c r="CL5550" s="7"/>
    </row>
    <row r="5551" spans="1:90">
      <c r="A5551" s="11"/>
      <c r="B5551" s="373"/>
      <c r="C5551" s="373"/>
      <c r="D5551" s="373"/>
      <c r="E5551" s="13"/>
      <c r="F5551" s="11"/>
      <c r="G5551" s="25"/>
      <c r="H5551" s="31"/>
      <c r="I5551" s="30"/>
      <c r="M5551" s="25"/>
      <c r="N5551" s="31"/>
      <c r="O5551" s="30"/>
      <c r="V5551" s="12"/>
      <c r="W5551" s="12"/>
      <c r="X5551" s="14"/>
      <c r="AB5551" s="25"/>
      <c r="AC5551" s="12"/>
      <c r="AD5551" s="12"/>
      <c r="AK5551" s="12"/>
      <c r="AL5551" s="30"/>
      <c r="AM5551" s="32"/>
      <c r="AQ5551" s="12"/>
      <c r="AR5551" s="12"/>
      <c r="AS5551" s="12"/>
      <c r="AZ5551" s="49"/>
      <c r="BA5551" s="30"/>
      <c r="BB5551" s="12"/>
      <c r="BF5551" s="12"/>
      <c r="BG5551" s="12"/>
      <c r="BH5551" s="12"/>
      <c r="BO5551" s="7"/>
      <c r="BP5551" s="7"/>
      <c r="BQ5551" s="7"/>
      <c r="BU5551" s="7"/>
      <c r="BV5551" s="7"/>
      <c r="BW5551" s="7"/>
      <c r="CD5551" s="7"/>
      <c r="CE5551" s="7"/>
      <c r="CF5551" s="7"/>
      <c r="CJ5551" s="7"/>
      <c r="CK5551" s="7"/>
      <c r="CL5551" s="7"/>
    </row>
    <row r="5552" spans="1:90">
      <c r="A5552" s="11"/>
      <c r="B5552" s="373"/>
      <c r="C5552" s="373"/>
      <c r="D5552" s="373"/>
      <c r="E5552" s="13"/>
      <c r="F5552" s="11"/>
      <c r="G5552" s="25"/>
      <c r="H5552" s="31"/>
      <c r="I5552" s="30"/>
      <c r="M5552" s="25"/>
      <c r="N5552" s="31"/>
      <c r="O5552" s="30"/>
      <c r="V5552" s="12"/>
      <c r="W5552" s="12"/>
      <c r="X5552" s="14"/>
      <c r="AB5552" s="25"/>
      <c r="AC5552" s="12"/>
      <c r="AD5552" s="12"/>
      <c r="AK5552" s="12"/>
      <c r="AL5552" s="30"/>
      <c r="AM5552" s="32"/>
      <c r="AQ5552" s="12"/>
      <c r="AR5552" s="12"/>
      <c r="AS5552" s="12"/>
      <c r="AZ5552" s="49"/>
      <c r="BA5552" s="30"/>
      <c r="BB5552" s="12"/>
      <c r="BF5552" s="12"/>
      <c r="BG5552" s="12"/>
      <c r="BH5552" s="12"/>
      <c r="BO5552" s="7"/>
      <c r="BP5552" s="7"/>
      <c r="BQ5552" s="7"/>
      <c r="BU5552" s="7"/>
      <c r="BV5552" s="7"/>
      <c r="BW5552" s="7"/>
      <c r="CD5552" s="7"/>
      <c r="CE5552" s="7"/>
      <c r="CF5552" s="7"/>
      <c r="CJ5552" s="7"/>
      <c r="CK5552" s="7"/>
      <c r="CL5552" s="7"/>
    </row>
    <row r="5553" spans="1:90">
      <c r="A5553" s="11"/>
      <c r="B5553" s="373"/>
      <c r="C5553" s="373"/>
      <c r="D5553" s="373"/>
      <c r="E5553" s="13"/>
      <c r="F5553" s="11"/>
      <c r="G5553" s="25"/>
      <c r="H5553" s="31"/>
      <c r="I5553" s="30"/>
      <c r="M5553" s="25"/>
      <c r="N5553" s="31"/>
      <c r="O5553" s="30"/>
      <c r="V5553" s="12"/>
      <c r="W5553" s="12"/>
      <c r="X5553" s="14"/>
      <c r="AB5553" s="25"/>
      <c r="AC5553" s="12"/>
      <c r="AD5553" s="12"/>
      <c r="AK5553" s="12"/>
      <c r="AL5553" s="30"/>
      <c r="AM5553" s="32"/>
      <c r="AQ5553" s="12"/>
      <c r="AR5553" s="12"/>
      <c r="AS5553" s="12"/>
      <c r="AZ5553" s="49"/>
      <c r="BA5553" s="30"/>
      <c r="BB5553" s="12"/>
      <c r="BF5553" s="12"/>
      <c r="BG5553" s="12"/>
      <c r="BH5553" s="12"/>
      <c r="BO5553" s="7"/>
      <c r="BP5553" s="7"/>
      <c r="BQ5553" s="7"/>
      <c r="BU5553" s="7"/>
      <c r="BV5553" s="7"/>
      <c r="BW5553" s="7"/>
      <c r="CD5553" s="7"/>
      <c r="CE5553" s="7"/>
      <c r="CF5553" s="7"/>
      <c r="CJ5553" s="7"/>
      <c r="CK5553" s="7"/>
      <c r="CL5553" s="7"/>
    </row>
    <row r="5554" spans="1:90">
      <c r="A5554" s="11"/>
      <c r="B5554" s="373"/>
      <c r="C5554" s="373"/>
      <c r="D5554" s="373"/>
      <c r="E5554" s="13"/>
      <c r="F5554" s="11"/>
      <c r="G5554" s="25"/>
      <c r="H5554" s="31"/>
      <c r="I5554" s="30"/>
      <c r="M5554" s="25"/>
      <c r="N5554" s="31"/>
      <c r="O5554" s="30"/>
      <c r="V5554" s="12"/>
      <c r="W5554" s="12"/>
      <c r="X5554" s="14"/>
      <c r="AB5554" s="25"/>
      <c r="AC5554" s="12"/>
      <c r="AD5554" s="12"/>
      <c r="AK5554" s="12"/>
      <c r="AL5554" s="30"/>
      <c r="AM5554" s="32"/>
      <c r="AQ5554" s="12"/>
      <c r="AR5554" s="12"/>
      <c r="AS5554" s="12"/>
      <c r="AZ5554" s="49"/>
      <c r="BA5554" s="30"/>
      <c r="BB5554" s="12"/>
      <c r="BF5554" s="12"/>
      <c r="BG5554" s="12"/>
      <c r="BH5554" s="12"/>
      <c r="BO5554" s="7"/>
      <c r="BP5554" s="7"/>
      <c r="BQ5554" s="7"/>
      <c r="BU5554" s="7"/>
      <c r="BV5554" s="7"/>
      <c r="BW5554" s="7"/>
      <c r="CD5554" s="7"/>
      <c r="CE5554" s="7"/>
      <c r="CF5554" s="7"/>
      <c r="CJ5554" s="7"/>
      <c r="CK5554" s="7"/>
      <c r="CL5554" s="7"/>
    </row>
    <row r="5555" spans="1:90">
      <c r="A5555" s="11"/>
      <c r="B5555" s="373"/>
      <c r="C5555" s="373"/>
      <c r="D5555" s="373"/>
      <c r="E5555" s="13"/>
      <c r="F5555" s="11"/>
      <c r="G5555" s="25"/>
      <c r="H5555" s="31"/>
      <c r="I5555" s="30"/>
      <c r="M5555" s="25"/>
      <c r="N5555" s="31"/>
      <c r="O5555" s="30"/>
      <c r="V5555" s="12"/>
      <c r="W5555" s="12"/>
      <c r="X5555" s="14"/>
      <c r="AB5555" s="25"/>
      <c r="AC5555" s="12"/>
      <c r="AD5555" s="12"/>
      <c r="AK5555" s="12"/>
      <c r="AL5555" s="30"/>
      <c r="AM5555" s="32"/>
      <c r="AQ5555" s="12"/>
      <c r="AR5555" s="12"/>
      <c r="AS5555" s="12"/>
      <c r="AZ5555" s="49"/>
      <c r="BA5555" s="30"/>
      <c r="BB5555" s="12"/>
      <c r="BF5555" s="12"/>
      <c r="BG5555" s="12"/>
      <c r="BH5555" s="12"/>
      <c r="BO5555" s="7"/>
      <c r="BP5555" s="7"/>
      <c r="BQ5555" s="7"/>
      <c r="BU5555" s="7"/>
      <c r="BV5555" s="7"/>
      <c r="BW5555" s="7"/>
      <c r="CD5555" s="7"/>
      <c r="CE5555" s="7"/>
      <c r="CF5555" s="7"/>
      <c r="CJ5555" s="7"/>
      <c r="CK5555" s="7"/>
      <c r="CL5555" s="7"/>
    </row>
    <row r="5556" spans="1:90">
      <c r="A5556" s="11"/>
      <c r="B5556" s="373"/>
      <c r="C5556" s="373"/>
      <c r="D5556" s="373"/>
      <c r="E5556" s="13"/>
      <c r="F5556" s="11"/>
      <c r="G5556" s="25"/>
      <c r="H5556" s="31"/>
      <c r="I5556" s="30"/>
      <c r="M5556" s="25"/>
      <c r="N5556" s="31"/>
      <c r="O5556" s="30"/>
      <c r="V5556" s="12"/>
      <c r="W5556" s="12"/>
      <c r="X5556" s="14"/>
      <c r="AB5556" s="25"/>
      <c r="AC5556" s="12"/>
      <c r="AD5556" s="12"/>
      <c r="AK5556" s="12"/>
      <c r="AL5556" s="30"/>
      <c r="AM5556" s="32"/>
      <c r="AQ5556" s="12"/>
      <c r="AR5556" s="12"/>
      <c r="AS5556" s="12"/>
      <c r="AZ5556" s="49"/>
      <c r="BA5556" s="30"/>
      <c r="BB5556" s="12"/>
      <c r="BF5556" s="12"/>
      <c r="BG5556" s="12"/>
      <c r="BH5556" s="12"/>
      <c r="BO5556" s="7"/>
      <c r="BP5556" s="7"/>
      <c r="BQ5556" s="7"/>
      <c r="BU5556" s="7"/>
      <c r="BV5556" s="7"/>
      <c r="BW5556" s="7"/>
      <c r="CD5556" s="7"/>
      <c r="CE5556" s="7"/>
      <c r="CF5556" s="7"/>
      <c r="CJ5556" s="7"/>
      <c r="CK5556" s="7"/>
      <c r="CL5556" s="7"/>
    </row>
    <row r="5557" spans="1:90">
      <c r="A5557" s="11"/>
      <c r="B5557" s="373"/>
      <c r="C5557" s="373"/>
      <c r="D5557" s="373"/>
      <c r="E5557" s="13"/>
      <c r="F5557" s="11"/>
      <c r="G5557" s="25"/>
      <c r="H5557" s="31"/>
      <c r="I5557" s="30"/>
      <c r="M5557" s="25"/>
      <c r="N5557" s="31"/>
      <c r="O5557" s="30"/>
      <c r="V5557" s="12"/>
      <c r="W5557" s="12"/>
      <c r="X5557" s="14"/>
      <c r="AB5557" s="25"/>
      <c r="AC5557" s="12"/>
      <c r="AD5557" s="12"/>
      <c r="AK5557" s="12"/>
      <c r="AL5557" s="30"/>
      <c r="AM5557" s="32"/>
      <c r="AQ5557" s="12"/>
      <c r="AR5557" s="12"/>
      <c r="AS5557" s="12"/>
      <c r="AZ5557" s="49"/>
      <c r="BA5557" s="30"/>
      <c r="BB5557" s="12"/>
      <c r="BF5557" s="12"/>
      <c r="BG5557" s="12"/>
      <c r="BH5557" s="12"/>
      <c r="BO5557" s="7"/>
      <c r="BP5557" s="7"/>
      <c r="BQ5557" s="7"/>
      <c r="BU5557" s="7"/>
      <c r="BV5557" s="7"/>
      <c r="BW5557" s="7"/>
      <c r="CD5557" s="7"/>
      <c r="CE5557" s="7"/>
      <c r="CF5557" s="7"/>
      <c r="CJ5557" s="7"/>
      <c r="CK5557" s="7"/>
      <c r="CL5557" s="7"/>
    </row>
    <row r="5558" spans="1:90">
      <c r="A5558" s="11"/>
      <c r="B5558" s="373"/>
      <c r="C5558" s="373"/>
      <c r="D5558" s="373"/>
      <c r="E5558" s="13"/>
      <c r="F5558" s="11"/>
      <c r="G5558" s="25"/>
      <c r="H5558" s="31"/>
      <c r="I5558" s="30"/>
      <c r="M5558" s="25"/>
      <c r="N5558" s="31"/>
      <c r="O5558" s="30"/>
      <c r="V5558" s="12"/>
      <c r="W5558" s="12"/>
      <c r="X5558" s="14"/>
      <c r="AB5558" s="25"/>
      <c r="AC5558" s="12"/>
      <c r="AD5558" s="12"/>
      <c r="AK5558" s="12"/>
      <c r="AL5558" s="30"/>
      <c r="AM5558" s="32"/>
      <c r="AQ5558" s="12"/>
      <c r="AR5558" s="12"/>
      <c r="AS5558" s="12"/>
      <c r="AZ5558" s="49"/>
      <c r="BA5558" s="30"/>
      <c r="BB5558" s="12"/>
      <c r="BF5558" s="12"/>
      <c r="BG5558" s="12"/>
      <c r="BH5558" s="12"/>
      <c r="BO5558" s="7"/>
      <c r="BP5558" s="7"/>
      <c r="BQ5558" s="7"/>
      <c r="BU5558" s="7"/>
      <c r="BV5558" s="7"/>
      <c r="BW5558" s="7"/>
      <c r="CD5558" s="7"/>
      <c r="CE5558" s="7"/>
      <c r="CF5558" s="7"/>
      <c r="CJ5558" s="7"/>
      <c r="CK5558" s="7"/>
      <c r="CL5558" s="7"/>
    </row>
    <row r="5559" spans="1:90">
      <c r="A5559" s="11"/>
      <c r="B5559" s="373"/>
      <c r="C5559" s="373"/>
      <c r="D5559" s="373"/>
      <c r="E5559" s="13"/>
      <c r="F5559" s="11"/>
      <c r="G5559" s="25"/>
      <c r="H5559" s="31"/>
      <c r="I5559" s="30"/>
      <c r="M5559" s="25"/>
      <c r="N5559" s="31"/>
      <c r="O5559" s="30"/>
      <c r="V5559" s="12"/>
      <c r="W5559" s="12"/>
      <c r="X5559" s="14"/>
      <c r="AB5559" s="25"/>
      <c r="AC5559" s="12"/>
      <c r="AD5559" s="12"/>
      <c r="AK5559" s="12"/>
      <c r="AL5559" s="30"/>
      <c r="AM5559" s="32"/>
      <c r="AQ5559" s="12"/>
      <c r="AR5559" s="12"/>
      <c r="AS5559" s="12"/>
      <c r="AZ5559" s="49"/>
      <c r="BA5559" s="30"/>
      <c r="BB5559" s="12"/>
      <c r="BF5559" s="12"/>
      <c r="BG5559" s="12"/>
      <c r="BH5559" s="12"/>
      <c r="BO5559" s="7"/>
      <c r="BP5559" s="7"/>
      <c r="BQ5559" s="7"/>
      <c r="BU5559" s="7"/>
      <c r="BV5559" s="7"/>
      <c r="BW5559" s="7"/>
      <c r="CD5559" s="7"/>
      <c r="CE5559" s="7"/>
      <c r="CF5559" s="7"/>
      <c r="CJ5559" s="7"/>
      <c r="CK5559" s="7"/>
      <c r="CL5559" s="7"/>
    </row>
    <row r="5560" spans="1:90">
      <c r="A5560" s="11"/>
      <c r="B5560" s="373"/>
      <c r="C5560" s="373"/>
      <c r="D5560" s="373"/>
      <c r="E5560" s="13"/>
      <c r="F5560" s="11"/>
      <c r="G5560" s="25"/>
      <c r="H5560" s="31"/>
      <c r="I5560" s="30"/>
      <c r="M5560" s="25"/>
      <c r="N5560" s="31"/>
      <c r="O5560" s="30"/>
      <c r="V5560" s="12"/>
      <c r="W5560" s="12"/>
      <c r="X5560" s="14"/>
      <c r="AB5560" s="25"/>
      <c r="AC5560" s="12"/>
      <c r="AD5560" s="12"/>
      <c r="AK5560" s="12"/>
      <c r="AL5560" s="30"/>
      <c r="AM5560" s="32"/>
      <c r="AQ5560" s="12"/>
      <c r="AR5560" s="12"/>
      <c r="AS5560" s="12"/>
      <c r="AZ5560" s="49"/>
      <c r="BA5560" s="30"/>
      <c r="BB5560" s="12"/>
      <c r="BF5560" s="12"/>
      <c r="BG5560" s="12"/>
      <c r="BH5560" s="12"/>
      <c r="BO5560" s="7"/>
      <c r="BP5560" s="7"/>
      <c r="BQ5560" s="7"/>
      <c r="BU5560" s="7"/>
      <c r="BV5560" s="7"/>
      <c r="BW5560" s="7"/>
      <c r="CD5560" s="7"/>
      <c r="CE5560" s="7"/>
      <c r="CF5560" s="7"/>
      <c r="CJ5560" s="7"/>
      <c r="CK5560" s="7"/>
      <c r="CL5560" s="7"/>
    </row>
    <row r="5561" spans="1:90">
      <c r="A5561" s="11"/>
      <c r="B5561" s="373"/>
      <c r="C5561" s="373"/>
      <c r="D5561" s="373"/>
      <c r="E5561" s="13"/>
      <c r="F5561" s="11"/>
      <c r="G5561" s="25"/>
      <c r="H5561" s="31"/>
      <c r="I5561" s="30"/>
      <c r="M5561" s="25"/>
      <c r="N5561" s="31"/>
      <c r="O5561" s="30"/>
      <c r="V5561" s="12"/>
      <c r="W5561" s="12"/>
      <c r="X5561" s="14"/>
      <c r="AB5561" s="25"/>
      <c r="AC5561" s="12"/>
      <c r="AD5561" s="12"/>
      <c r="AK5561" s="12"/>
      <c r="AL5561" s="30"/>
      <c r="AM5561" s="32"/>
      <c r="AQ5561" s="12"/>
      <c r="AR5561" s="12"/>
      <c r="AS5561" s="12"/>
      <c r="AZ5561" s="49"/>
      <c r="BA5561" s="30"/>
      <c r="BB5561" s="12"/>
      <c r="BF5561" s="12"/>
      <c r="BG5561" s="12"/>
      <c r="BH5561" s="12"/>
      <c r="BO5561" s="7"/>
      <c r="BP5561" s="7"/>
      <c r="BQ5561" s="7"/>
      <c r="BU5561" s="7"/>
      <c r="BV5561" s="7"/>
      <c r="BW5561" s="7"/>
      <c r="CD5561" s="7"/>
      <c r="CE5561" s="7"/>
      <c r="CF5561" s="7"/>
      <c r="CJ5561" s="7"/>
      <c r="CK5561" s="7"/>
      <c r="CL5561" s="7"/>
    </row>
    <row r="5562" spans="1:90">
      <c r="A5562" s="11"/>
      <c r="B5562" s="373"/>
      <c r="C5562" s="373"/>
      <c r="D5562" s="373"/>
      <c r="E5562" s="13"/>
      <c r="F5562" s="11"/>
      <c r="G5562" s="25"/>
      <c r="H5562" s="31"/>
      <c r="I5562" s="30"/>
      <c r="M5562" s="25"/>
      <c r="N5562" s="31"/>
      <c r="O5562" s="30"/>
      <c r="V5562" s="12"/>
      <c r="W5562" s="12"/>
      <c r="X5562" s="14"/>
      <c r="AB5562" s="25"/>
      <c r="AC5562" s="12"/>
      <c r="AD5562" s="12"/>
      <c r="AK5562" s="12"/>
      <c r="AL5562" s="30"/>
      <c r="AM5562" s="32"/>
      <c r="AQ5562" s="12"/>
      <c r="AR5562" s="12"/>
      <c r="AS5562" s="12"/>
      <c r="AZ5562" s="49"/>
      <c r="BA5562" s="30"/>
      <c r="BB5562" s="12"/>
      <c r="BF5562" s="12"/>
      <c r="BG5562" s="12"/>
      <c r="BH5562" s="12"/>
      <c r="BO5562" s="7"/>
      <c r="BP5562" s="7"/>
      <c r="BQ5562" s="7"/>
      <c r="BU5562" s="7"/>
      <c r="BV5562" s="7"/>
      <c r="BW5562" s="7"/>
      <c r="CD5562" s="7"/>
      <c r="CE5562" s="7"/>
      <c r="CF5562" s="7"/>
      <c r="CJ5562" s="7"/>
      <c r="CK5562" s="7"/>
      <c r="CL5562" s="7"/>
    </row>
    <row r="5563" spans="1:90">
      <c r="A5563" s="11"/>
      <c r="B5563" s="373"/>
      <c r="C5563" s="373"/>
      <c r="D5563" s="373"/>
      <c r="E5563" s="13"/>
      <c r="F5563" s="11"/>
      <c r="G5563" s="25"/>
      <c r="H5563" s="31"/>
      <c r="I5563" s="30"/>
      <c r="M5563" s="25"/>
      <c r="N5563" s="31"/>
      <c r="O5563" s="30"/>
      <c r="V5563" s="12"/>
      <c r="W5563" s="12"/>
      <c r="X5563" s="14"/>
      <c r="AB5563" s="25"/>
      <c r="AC5563" s="12"/>
      <c r="AD5563" s="12"/>
      <c r="AK5563" s="12"/>
      <c r="AL5563" s="30"/>
      <c r="AM5563" s="32"/>
      <c r="AQ5563" s="12"/>
      <c r="AR5563" s="12"/>
      <c r="AS5563" s="12"/>
      <c r="AZ5563" s="49"/>
      <c r="BA5563" s="30"/>
      <c r="BB5563" s="12"/>
      <c r="BF5563" s="12"/>
      <c r="BG5563" s="12"/>
      <c r="BH5563" s="12"/>
      <c r="BO5563" s="7"/>
      <c r="BP5563" s="7"/>
      <c r="BQ5563" s="7"/>
      <c r="BU5563" s="7"/>
      <c r="BV5563" s="7"/>
      <c r="BW5563" s="7"/>
      <c r="CD5563" s="7"/>
      <c r="CE5563" s="7"/>
      <c r="CF5563" s="7"/>
      <c r="CJ5563" s="7"/>
      <c r="CK5563" s="7"/>
      <c r="CL5563" s="7"/>
    </row>
    <row r="5564" spans="1:90">
      <c r="A5564" s="11"/>
      <c r="B5564" s="373"/>
      <c r="C5564" s="373"/>
      <c r="D5564" s="373"/>
      <c r="E5564" s="13"/>
      <c r="F5564" s="11"/>
      <c r="G5564" s="25"/>
      <c r="H5564" s="31"/>
      <c r="I5564" s="30"/>
      <c r="M5564" s="25"/>
      <c r="N5564" s="31"/>
      <c r="O5564" s="30"/>
      <c r="V5564" s="12"/>
      <c r="W5564" s="12"/>
      <c r="X5564" s="14"/>
      <c r="AB5564" s="25"/>
      <c r="AC5564" s="12"/>
      <c r="AD5564" s="12"/>
      <c r="AK5564" s="12"/>
      <c r="AL5564" s="30"/>
      <c r="AM5564" s="32"/>
      <c r="AQ5564" s="12"/>
      <c r="AR5564" s="12"/>
      <c r="AS5564" s="12"/>
      <c r="AZ5564" s="49"/>
      <c r="BA5564" s="30"/>
      <c r="BB5564" s="12"/>
      <c r="BF5564" s="12"/>
      <c r="BG5564" s="12"/>
      <c r="BH5564" s="12"/>
      <c r="BO5564" s="7"/>
      <c r="BP5564" s="7"/>
      <c r="BQ5564" s="7"/>
      <c r="BU5564" s="7"/>
      <c r="BV5564" s="7"/>
      <c r="BW5564" s="7"/>
      <c r="CD5564" s="7"/>
      <c r="CE5564" s="7"/>
      <c r="CF5564" s="7"/>
      <c r="CJ5564" s="7"/>
      <c r="CK5564" s="7"/>
      <c r="CL5564" s="7"/>
    </row>
    <row r="5565" spans="1:90">
      <c r="A5565" s="11"/>
      <c r="B5565" s="373"/>
      <c r="C5565" s="373"/>
      <c r="D5565" s="373"/>
      <c r="E5565" s="13"/>
      <c r="F5565" s="11"/>
      <c r="G5565" s="25"/>
      <c r="H5565" s="31"/>
      <c r="I5565" s="30"/>
      <c r="M5565" s="25"/>
      <c r="N5565" s="31"/>
      <c r="O5565" s="30"/>
      <c r="V5565" s="12"/>
      <c r="W5565" s="12"/>
      <c r="X5565" s="14"/>
      <c r="AB5565" s="25"/>
      <c r="AC5565" s="12"/>
      <c r="AD5565" s="12"/>
      <c r="AK5565" s="12"/>
      <c r="AL5565" s="30"/>
      <c r="AM5565" s="32"/>
      <c r="AQ5565" s="12"/>
      <c r="AR5565" s="12"/>
      <c r="AS5565" s="12"/>
      <c r="AZ5565" s="49"/>
      <c r="BA5565" s="30"/>
      <c r="BB5565" s="12"/>
      <c r="BF5565" s="12"/>
      <c r="BG5565" s="12"/>
      <c r="BH5565" s="12"/>
      <c r="BO5565" s="7"/>
      <c r="BP5565" s="7"/>
      <c r="BQ5565" s="7"/>
      <c r="BU5565" s="7"/>
      <c r="BV5565" s="7"/>
      <c r="BW5565" s="7"/>
      <c r="CD5565" s="7"/>
      <c r="CE5565" s="7"/>
      <c r="CF5565" s="7"/>
      <c r="CJ5565" s="7"/>
      <c r="CK5565" s="7"/>
      <c r="CL5565" s="7"/>
    </row>
    <row r="5566" spans="1:90">
      <c r="A5566" s="11"/>
      <c r="B5566" s="373"/>
      <c r="C5566" s="373"/>
      <c r="D5566" s="373"/>
      <c r="E5566" s="13"/>
      <c r="F5566" s="11"/>
      <c r="G5566" s="25"/>
      <c r="H5566" s="31"/>
      <c r="I5566" s="30"/>
      <c r="M5566" s="25"/>
      <c r="N5566" s="31"/>
      <c r="O5566" s="30"/>
      <c r="V5566" s="12"/>
      <c r="W5566" s="12"/>
      <c r="X5566" s="14"/>
      <c r="AB5566" s="25"/>
      <c r="AC5566" s="12"/>
      <c r="AD5566" s="12"/>
      <c r="AK5566" s="12"/>
      <c r="AL5566" s="30"/>
      <c r="AM5566" s="32"/>
      <c r="AQ5566" s="12"/>
      <c r="AR5566" s="12"/>
      <c r="AS5566" s="12"/>
      <c r="AZ5566" s="49"/>
      <c r="BA5566" s="30"/>
      <c r="BB5566" s="12"/>
      <c r="BF5566" s="12"/>
      <c r="BG5566" s="12"/>
      <c r="BH5566" s="12"/>
      <c r="BO5566" s="7"/>
      <c r="BP5566" s="7"/>
      <c r="BQ5566" s="7"/>
      <c r="BU5566" s="7"/>
      <c r="BV5566" s="7"/>
      <c r="BW5566" s="7"/>
      <c r="CD5566" s="7"/>
      <c r="CE5566" s="7"/>
      <c r="CF5566" s="7"/>
      <c r="CJ5566" s="7"/>
      <c r="CK5566" s="7"/>
      <c r="CL5566" s="7"/>
    </row>
    <row r="5567" spans="1:90">
      <c r="A5567" s="11"/>
      <c r="B5567" s="373"/>
      <c r="C5567" s="373"/>
      <c r="D5567" s="373"/>
      <c r="E5567" s="13"/>
      <c r="F5567" s="11"/>
      <c r="G5567" s="25"/>
      <c r="H5567" s="31"/>
      <c r="I5567" s="30"/>
      <c r="M5567" s="25"/>
      <c r="N5567" s="31"/>
      <c r="O5567" s="30"/>
      <c r="V5567" s="12"/>
      <c r="W5567" s="12"/>
      <c r="X5567" s="14"/>
      <c r="AB5567" s="25"/>
      <c r="AC5567" s="12"/>
      <c r="AD5567" s="12"/>
      <c r="AK5567" s="12"/>
      <c r="AL5567" s="30"/>
      <c r="AM5567" s="32"/>
      <c r="AQ5567" s="12"/>
      <c r="AR5567" s="12"/>
      <c r="AS5567" s="12"/>
      <c r="AZ5567" s="49"/>
      <c r="BA5567" s="30"/>
      <c r="BB5567" s="12"/>
      <c r="BF5567" s="12"/>
      <c r="BG5567" s="12"/>
      <c r="BH5567" s="12"/>
      <c r="BO5567" s="7"/>
      <c r="BP5567" s="7"/>
      <c r="BQ5567" s="7"/>
      <c r="BU5567" s="7"/>
      <c r="BV5567" s="7"/>
      <c r="BW5567" s="7"/>
      <c r="CD5567" s="7"/>
      <c r="CE5567" s="7"/>
      <c r="CF5567" s="7"/>
      <c r="CJ5567" s="7"/>
      <c r="CK5567" s="7"/>
      <c r="CL5567" s="7"/>
    </row>
    <row r="5568" spans="1:90">
      <c r="A5568" s="11"/>
      <c r="B5568" s="373"/>
      <c r="C5568" s="373"/>
      <c r="D5568" s="373"/>
      <c r="E5568" s="13"/>
      <c r="F5568" s="11"/>
      <c r="G5568" s="25"/>
      <c r="H5568" s="31"/>
      <c r="I5568" s="30"/>
      <c r="M5568" s="25"/>
      <c r="N5568" s="31"/>
      <c r="O5568" s="30"/>
      <c r="V5568" s="12"/>
      <c r="W5568" s="12"/>
      <c r="X5568" s="14"/>
      <c r="AB5568" s="25"/>
      <c r="AC5568" s="12"/>
      <c r="AD5568" s="12"/>
      <c r="AK5568" s="12"/>
      <c r="AL5568" s="30"/>
      <c r="AM5568" s="32"/>
      <c r="AQ5568" s="12"/>
      <c r="AR5568" s="12"/>
      <c r="AS5568" s="12"/>
      <c r="AZ5568" s="49"/>
      <c r="BA5568" s="30"/>
      <c r="BB5568" s="12"/>
      <c r="BF5568" s="12"/>
      <c r="BG5568" s="12"/>
      <c r="BH5568" s="12"/>
      <c r="BO5568" s="7"/>
      <c r="BP5568" s="7"/>
      <c r="BQ5568" s="7"/>
      <c r="BU5568" s="7"/>
      <c r="BV5568" s="7"/>
      <c r="BW5568" s="7"/>
      <c r="CD5568" s="7"/>
      <c r="CE5568" s="7"/>
      <c r="CF5568" s="7"/>
      <c r="CJ5568" s="7"/>
      <c r="CK5568" s="7"/>
      <c r="CL5568" s="7"/>
    </row>
    <row r="5569" spans="1:90">
      <c r="A5569" s="11"/>
      <c r="B5569" s="373"/>
      <c r="C5569" s="373"/>
      <c r="D5569" s="373"/>
      <c r="E5569" s="13"/>
      <c r="F5569" s="11"/>
      <c r="G5569" s="25"/>
      <c r="H5569" s="31"/>
      <c r="I5569" s="30"/>
      <c r="M5569" s="25"/>
      <c r="N5569" s="31"/>
      <c r="O5569" s="30"/>
      <c r="V5569" s="12"/>
      <c r="W5569" s="12"/>
      <c r="X5569" s="14"/>
      <c r="AB5569" s="25"/>
      <c r="AC5569" s="12"/>
      <c r="AD5569" s="12"/>
      <c r="AK5569" s="12"/>
      <c r="AL5569" s="30"/>
      <c r="AM5569" s="32"/>
      <c r="AQ5569" s="12"/>
      <c r="AR5569" s="12"/>
      <c r="AS5569" s="12"/>
      <c r="AZ5569" s="49"/>
      <c r="BA5569" s="30"/>
      <c r="BB5569" s="12"/>
      <c r="BF5569" s="12"/>
      <c r="BG5569" s="12"/>
      <c r="BH5569" s="12"/>
      <c r="BO5569" s="7"/>
      <c r="BP5569" s="7"/>
      <c r="BQ5569" s="7"/>
      <c r="BU5569" s="7"/>
      <c r="BV5569" s="7"/>
      <c r="BW5569" s="7"/>
      <c r="CD5569" s="7"/>
      <c r="CE5569" s="7"/>
      <c r="CF5569" s="7"/>
      <c r="CJ5569" s="7"/>
      <c r="CK5569" s="7"/>
      <c r="CL5569" s="7"/>
    </row>
    <row r="5570" spans="1:90">
      <c r="A5570" s="11"/>
      <c r="B5570" s="373"/>
      <c r="C5570" s="373"/>
      <c r="D5570" s="373"/>
      <c r="E5570" s="13"/>
      <c r="F5570" s="11"/>
      <c r="G5570" s="25"/>
      <c r="H5570" s="31"/>
      <c r="I5570" s="30"/>
      <c r="M5570" s="25"/>
      <c r="N5570" s="31"/>
      <c r="O5570" s="30"/>
      <c r="V5570" s="12"/>
      <c r="W5570" s="12"/>
      <c r="X5570" s="14"/>
      <c r="AB5570" s="25"/>
      <c r="AC5570" s="12"/>
      <c r="AD5570" s="12"/>
      <c r="AK5570" s="12"/>
      <c r="AL5570" s="30"/>
      <c r="AM5570" s="32"/>
      <c r="AQ5570" s="12"/>
      <c r="AR5570" s="12"/>
      <c r="AS5570" s="12"/>
      <c r="AZ5570" s="49"/>
      <c r="BA5570" s="30"/>
      <c r="BB5570" s="12"/>
      <c r="BF5570" s="12"/>
      <c r="BG5570" s="12"/>
      <c r="BH5570" s="12"/>
      <c r="BO5570" s="7"/>
      <c r="BP5570" s="7"/>
      <c r="BQ5570" s="7"/>
      <c r="BU5570" s="7"/>
      <c r="BV5570" s="7"/>
      <c r="BW5570" s="7"/>
      <c r="CD5570" s="7"/>
      <c r="CE5570" s="7"/>
      <c r="CF5570" s="7"/>
      <c r="CJ5570" s="7"/>
      <c r="CK5570" s="7"/>
      <c r="CL5570" s="7"/>
    </row>
    <row r="5571" spans="1:90">
      <c r="A5571" s="11"/>
      <c r="B5571" s="373"/>
      <c r="C5571" s="373"/>
      <c r="D5571" s="373"/>
      <c r="E5571" s="13"/>
      <c r="F5571" s="11"/>
      <c r="G5571" s="25"/>
      <c r="H5571" s="31"/>
      <c r="I5571" s="30"/>
      <c r="M5571" s="25"/>
      <c r="N5571" s="31"/>
      <c r="O5571" s="30"/>
      <c r="V5571" s="12"/>
      <c r="W5571" s="12"/>
      <c r="X5571" s="14"/>
      <c r="AB5571" s="25"/>
      <c r="AC5571" s="12"/>
      <c r="AD5571" s="12"/>
      <c r="AK5571" s="12"/>
      <c r="AL5571" s="30"/>
      <c r="AM5571" s="32"/>
      <c r="AQ5571" s="12"/>
      <c r="AR5571" s="12"/>
      <c r="AS5571" s="12"/>
      <c r="AZ5571" s="49"/>
      <c r="BA5571" s="30"/>
      <c r="BB5571" s="12"/>
      <c r="BF5571" s="12"/>
      <c r="BG5571" s="12"/>
      <c r="BH5571" s="12"/>
      <c r="BO5571" s="7"/>
      <c r="BP5571" s="7"/>
      <c r="BQ5571" s="7"/>
      <c r="BU5571" s="7"/>
      <c r="BV5571" s="7"/>
      <c r="BW5571" s="7"/>
      <c r="CD5571" s="7"/>
      <c r="CE5571" s="7"/>
      <c r="CF5571" s="7"/>
      <c r="CJ5571" s="7"/>
      <c r="CK5571" s="7"/>
      <c r="CL5571" s="7"/>
    </row>
    <row r="5572" spans="1:90">
      <c r="A5572" s="11"/>
      <c r="B5572" s="373"/>
      <c r="C5572" s="373"/>
      <c r="D5572" s="373"/>
      <c r="E5572" s="13"/>
      <c r="F5572" s="11"/>
      <c r="G5572" s="25"/>
      <c r="H5572" s="31"/>
      <c r="I5572" s="30"/>
      <c r="M5572" s="25"/>
      <c r="N5572" s="31"/>
      <c r="O5572" s="30"/>
      <c r="V5572" s="12"/>
      <c r="W5572" s="12"/>
      <c r="X5572" s="14"/>
      <c r="AB5572" s="25"/>
      <c r="AC5572" s="12"/>
      <c r="AD5572" s="12"/>
      <c r="AK5572" s="12"/>
      <c r="AL5572" s="30"/>
      <c r="AM5572" s="32"/>
      <c r="AQ5572" s="12"/>
      <c r="AR5572" s="12"/>
      <c r="AS5572" s="12"/>
      <c r="AZ5572" s="49"/>
      <c r="BA5572" s="30"/>
      <c r="BB5572" s="12"/>
      <c r="BF5572" s="12"/>
      <c r="BG5572" s="12"/>
      <c r="BH5572" s="12"/>
      <c r="BO5572" s="7"/>
      <c r="BP5572" s="7"/>
      <c r="BQ5572" s="7"/>
      <c r="BU5572" s="7"/>
      <c r="BV5572" s="7"/>
      <c r="BW5572" s="7"/>
      <c r="CD5572" s="7"/>
      <c r="CE5572" s="7"/>
      <c r="CF5572" s="7"/>
      <c r="CJ5572" s="7"/>
      <c r="CK5572" s="7"/>
      <c r="CL5572" s="7"/>
    </row>
    <row r="5573" spans="1:90">
      <c r="A5573" s="11"/>
      <c r="B5573" s="373"/>
      <c r="C5573" s="373"/>
      <c r="D5573" s="373"/>
      <c r="E5573" s="13"/>
      <c r="F5573" s="11"/>
      <c r="G5573" s="25"/>
      <c r="H5573" s="31"/>
      <c r="I5573" s="30"/>
      <c r="M5573" s="25"/>
      <c r="N5573" s="31"/>
      <c r="O5573" s="30"/>
      <c r="V5573" s="12"/>
      <c r="W5573" s="12"/>
      <c r="X5573" s="14"/>
      <c r="AB5573" s="25"/>
      <c r="AC5573" s="12"/>
      <c r="AD5573" s="12"/>
      <c r="AK5573" s="12"/>
      <c r="AL5573" s="30"/>
      <c r="AM5573" s="32"/>
      <c r="AQ5573" s="12"/>
      <c r="AR5573" s="12"/>
      <c r="AS5573" s="12"/>
      <c r="AZ5573" s="49"/>
      <c r="BA5573" s="30"/>
      <c r="BB5573" s="12"/>
      <c r="BF5573" s="12"/>
      <c r="BG5573" s="12"/>
      <c r="BH5573" s="12"/>
      <c r="BO5573" s="7"/>
      <c r="BP5573" s="7"/>
      <c r="BQ5573" s="7"/>
      <c r="BU5573" s="7"/>
      <c r="BV5573" s="7"/>
      <c r="BW5573" s="7"/>
      <c r="CD5573" s="7"/>
      <c r="CE5573" s="7"/>
      <c r="CF5573" s="7"/>
      <c r="CJ5573" s="7"/>
      <c r="CK5573" s="7"/>
      <c r="CL5573" s="7"/>
    </row>
    <row r="5574" spans="1:90">
      <c r="A5574" s="11"/>
      <c r="B5574" s="373"/>
      <c r="C5574" s="373"/>
      <c r="D5574" s="373"/>
      <c r="E5574" s="13"/>
      <c r="F5574" s="11"/>
      <c r="G5574" s="25"/>
      <c r="H5574" s="31"/>
      <c r="I5574" s="30"/>
      <c r="M5574" s="25"/>
      <c r="N5574" s="31"/>
      <c r="O5574" s="30"/>
      <c r="V5574" s="12"/>
      <c r="W5574" s="12"/>
      <c r="X5574" s="14"/>
      <c r="AB5574" s="25"/>
      <c r="AC5574" s="12"/>
      <c r="AD5574" s="12"/>
      <c r="AK5574" s="12"/>
      <c r="AL5574" s="30"/>
      <c r="AM5574" s="32"/>
      <c r="AQ5574" s="12"/>
      <c r="AR5574" s="12"/>
      <c r="AS5574" s="12"/>
      <c r="AZ5574" s="49"/>
      <c r="BA5574" s="30"/>
      <c r="BB5574" s="12"/>
      <c r="BF5574" s="12"/>
      <c r="BG5574" s="12"/>
      <c r="BH5574" s="12"/>
      <c r="BO5574" s="7"/>
      <c r="BP5574" s="7"/>
      <c r="BQ5574" s="7"/>
      <c r="BU5574" s="7"/>
      <c r="BV5574" s="7"/>
      <c r="BW5574" s="7"/>
      <c r="CD5574" s="7"/>
      <c r="CE5574" s="7"/>
      <c r="CF5574" s="7"/>
      <c r="CJ5574" s="7"/>
      <c r="CK5574" s="7"/>
      <c r="CL5574" s="7"/>
    </row>
    <row r="5575" spans="1:90">
      <c r="A5575" s="11"/>
      <c r="B5575" s="373"/>
      <c r="C5575" s="373"/>
      <c r="D5575" s="373"/>
      <c r="E5575" s="13"/>
      <c r="F5575" s="11"/>
      <c r="G5575" s="25"/>
      <c r="H5575" s="31"/>
      <c r="I5575" s="30"/>
      <c r="M5575" s="25"/>
      <c r="N5575" s="31"/>
      <c r="O5575" s="30"/>
      <c r="V5575" s="12"/>
      <c r="W5575" s="12"/>
      <c r="X5575" s="14"/>
      <c r="AB5575" s="25"/>
      <c r="AC5575" s="12"/>
      <c r="AD5575" s="12"/>
      <c r="AK5575" s="12"/>
      <c r="AL5575" s="30"/>
      <c r="AM5575" s="32"/>
      <c r="AQ5575" s="12"/>
      <c r="AR5575" s="12"/>
      <c r="AS5575" s="12"/>
      <c r="AZ5575" s="49"/>
      <c r="BA5575" s="30"/>
      <c r="BB5575" s="12"/>
      <c r="BF5575" s="12"/>
      <c r="BG5575" s="12"/>
      <c r="BH5575" s="12"/>
      <c r="BO5575" s="7"/>
      <c r="BP5575" s="7"/>
      <c r="BQ5575" s="7"/>
      <c r="BU5575" s="7"/>
      <c r="BV5575" s="7"/>
      <c r="BW5575" s="7"/>
      <c r="CD5575" s="7"/>
      <c r="CE5575" s="7"/>
      <c r="CF5575" s="7"/>
      <c r="CJ5575" s="7"/>
      <c r="CK5575" s="7"/>
      <c r="CL5575" s="7"/>
    </row>
    <row r="5576" spans="1:90">
      <c r="A5576" s="11"/>
      <c r="B5576" s="373"/>
      <c r="C5576" s="373"/>
      <c r="D5576" s="373"/>
      <c r="E5576" s="13"/>
      <c r="F5576" s="11"/>
      <c r="G5576" s="25"/>
      <c r="H5576" s="31"/>
      <c r="I5576" s="30"/>
      <c r="M5576" s="25"/>
      <c r="N5576" s="31"/>
      <c r="O5576" s="30"/>
      <c r="V5576" s="12"/>
      <c r="W5576" s="12"/>
      <c r="X5576" s="14"/>
      <c r="AB5576" s="25"/>
      <c r="AC5576" s="12"/>
      <c r="AD5576" s="12"/>
      <c r="AK5576" s="12"/>
      <c r="AL5576" s="30"/>
      <c r="AM5576" s="32"/>
      <c r="AQ5576" s="12"/>
      <c r="AR5576" s="12"/>
      <c r="AS5576" s="12"/>
      <c r="AZ5576" s="49"/>
      <c r="BA5576" s="30"/>
      <c r="BB5576" s="12"/>
      <c r="BF5576" s="12"/>
      <c r="BG5576" s="12"/>
      <c r="BH5576" s="12"/>
      <c r="BO5576" s="7"/>
      <c r="BP5576" s="7"/>
      <c r="BQ5576" s="7"/>
      <c r="BU5576" s="7"/>
      <c r="BV5576" s="7"/>
      <c r="BW5576" s="7"/>
      <c r="CD5576" s="7"/>
      <c r="CE5576" s="7"/>
      <c r="CF5576" s="7"/>
      <c r="CJ5576" s="7"/>
      <c r="CK5576" s="7"/>
      <c r="CL5576" s="7"/>
    </row>
    <row r="5577" spans="1:90">
      <c r="A5577" s="11"/>
      <c r="B5577" s="373"/>
      <c r="C5577" s="373"/>
      <c r="D5577" s="373"/>
      <c r="E5577" s="13"/>
      <c r="F5577" s="11"/>
      <c r="G5577" s="25"/>
      <c r="H5577" s="31"/>
      <c r="I5577" s="30"/>
      <c r="M5577" s="25"/>
      <c r="N5577" s="31"/>
      <c r="O5577" s="30"/>
      <c r="V5577" s="12"/>
      <c r="W5577" s="12"/>
      <c r="X5577" s="14"/>
      <c r="AB5577" s="25"/>
      <c r="AC5577" s="12"/>
      <c r="AD5577" s="12"/>
      <c r="AK5577" s="12"/>
      <c r="AL5577" s="30"/>
      <c r="AM5577" s="32"/>
      <c r="AQ5577" s="12"/>
      <c r="AR5577" s="12"/>
      <c r="AS5577" s="12"/>
      <c r="AZ5577" s="49"/>
      <c r="BA5577" s="30"/>
      <c r="BB5577" s="12"/>
      <c r="BF5577" s="12"/>
      <c r="BG5577" s="12"/>
      <c r="BH5577" s="12"/>
      <c r="BO5577" s="7"/>
      <c r="BP5577" s="7"/>
      <c r="BQ5577" s="7"/>
      <c r="BU5577" s="7"/>
      <c r="BV5577" s="7"/>
      <c r="BW5577" s="7"/>
      <c r="CD5577" s="7"/>
      <c r="CE5577" s="7"/>
      <c r="CF5577" s="7"/>
      <c r="CJ5577" s="7"/>
      <c r="CK5577" s="7"/>
      <c r="CL5577" s="7"/>
    </row>
    <row r="5578" spans="1:90">
      <c r="A5578" s="11"/>
      <c r="B5578" s="373"/>
      <c r="C5578" s="373"/>
      <c r="D5578" s="373"/>
      <c r="E5578" s="13"/>
      <c r="F5578" s="11"/>
      <c r="G5578" s="25"/>
      <c r="H5578" s="31"/>
      <c r="I5578" s="30"/>
      <c r="M5578" s="25"/>
      <c r="N5578" s="31"/>
      <c r="O5578" s="30"/>
      <c r="V5578" s="12"/>
      <c r="W5578" s="12"/>
      <c r="X5578" s="14"/>
      <c r="AB5578" s="25"/>
      <c r="AC5578" s="12"/>
      <c r="AD5578" s="12"/>
      <c r="AK5578" s="12"/>
      <c r="AL5578" s="30"/>
      <c r="AM5578" s="32"/>
      <c r="AQ5578" s="12"/>
      <c r="AR5578" s="12"/>
      <c r="AS5578" s="12"/>
      <c r="AZ5578" s="49"/>
      <c r="BA5578" s="30"/>
      <c r="BB5578" s="12"/>
      <c r="BF5578" s="12"/>
      <c r="BG5578" s="12"/>
      <c r="BH5578" s="12"/>
      <c r="BO5578" s="7"/>
      <c r="BP5578" s="7"/>
      <c r="BQ5578" s="7"/>
      <c r="BU5578" s="7"/>
      <c r="BV5578" s="7"/>
      <c r="BW5578" s="7"/>
      <c r="CD5578" s="7"/>
      <c r="CE5578" s="7"/>
      <c r="CF5578" s="7"/>
      <c r="CJ5578" s="7"/>
      <c r="CK5578" s="7"/>
      <c r="CL5578" s="7"/>
    </row>
    <row r="5579" spans="1:90">
      <c r="A5579" s="11"/>
      <c r="B5579" s="373"/>
      <c r="C5579" s="373"/>
      <c r="D5579" s="373"/>
      <c r="E5579" s="13"/>
      <c r="F5579" s="11"/>
      <c r="G5579" s="25"/>
      <c r="H5579" s="31"/>
      <c r="I5579" s="30"/>
      <c r="M5579" s="25"/>
      <c r="N5579" s="31"/>
      <c r="O5579" s="30"/>
      <c r="V5579" s="12"/>
      <c r="W5579" s="12"/>
      <c r="X5579" s="14"/>
      <c r="AB5579" s="25"/>
      <c r="AC5579" s="12"/>
      <c r="AD5579" s="12"/>
      <c r="AK5579" s="12"/>
      <c r="AL5579" s="30"/>
      <c r="AM5579" s="32"/>
      <c r="AQ5579" s="12"/>
      <c r="AR5579" s="12"/>
      <c r="AS5579" s="12"/>
      <c r="AZ5579" s="49"/>
      <c r="BA5579" s="30"/>
      <c r="BB5579" s="12"/>
      <c r="BF5579" s="12"/>
      <c r="BG5579" s="12"/>
      <c r="BH5579" s="12"/>
      <c r="BO5579" s="7"/>
      <c r="BP5579" s="7"/>
      <c r="BQ5579" s="7"/>
      <c r="BU5579" s="7"/>
      <c r="BV5579" s="7"/>
      <c r="BW5579" s="7"/>
      <c r="CD5579" s="7"/>
      <c r="CE5579" s="7"/>
      <c r="CF5579" s="7"/>
      <c r="CJ5579" s="7"/>
      <c r="CK5579" s="7"/>
      <c r="CL5579" s="7"/>
    </row>
    <row r="5580" spans="1:90">
      <c r="A5580" s="11"/>
      <c r="B5580" s="373"/>
      <c r="C5580" s="373"/>
      <c r="D5580" s="373"/>
      <c r="E5580" s="13"/>
      <c r="F5580" s="11"/>
      <c r="G5580" s="25"/>
      <c r="H5580" s="31"/>
      <c r="I5580" s="30"/>
      <c r="M5580" s="25"/>
      <c r="N5580" s="31"/>
      <c r="O5580" s="30"/>
      <c r="V5580" s="12"/>
      <c r="W5580" s="12"/>
      <c r="X5580" s="14"/>
      <c r="AB5580" s="25"/>
      <c r="AC5580" s="12"/>
      <c r="AD5580" s="12"/>
      <c r="AK5580" s="12"/>
      <c r="AL5580" s="30"/>
      <c r="AM5580" s="32"/>
      <c r="AQ5580" s="12"/>
      <c r="AR5580" s="12"/>
      <c r="AS5580" s="12"/>
      <c r="AZ5580" s="49"/>
      <c r="BA5580" s="30"/>
      <c r="BB5580" s="12"/>
      <c r="BF5580" s="12"/>
      <c r="BG5580" s="12"/>
      <c r="BH5580" s="12"/>
      <c r="BO5580" s="7"/>
      <c r="BP5580" s="7"/>
      <c r="BQ5580" s="7"/>
      <c r="BU5580" s="7"/>
      <c r="BV5580" s="7"/>
      <c r="BW5580" s="7"/>
      <c r="CD5580" s="7"/>
      <c r="CE5580" s="7"/>
      <c r="CF5580" s="7"/>
      <c r="CJ5580" s="7"/>
      <c r="CK5580" s="7"/>
      <c r="CL5580" s="7"/>
    </row>
    <row r="5581" spans="1:90">
      <c r="A5581" s="11"/>
      <c r="B5581" s="373"/>
      <c r="C5581" s="373"/>
      <c r="D5581" s="373"/>
      <c r="E5581" s="13"/>
      <c r="F5581" s="11"/>
      <c r="G5581" s="25"/>
      <c r="H5581" s="31"/>
      <c r="I5581" s="30"/>
      <c r="M5581" s="25"/>
      <c r="N5581" s="31"/>
      <c r="O5581" s="30"/>
      <c r="V5581" s="12"/>
      <c r="W5581" s="12"/>
      <c r="X5581" s="14"/>
      <c r="AB5581" s="25"/>
      <c r="AC5581" s="12"/>
      <c r="AD5581" s="12"/>
      <c r="AK5581" s="12"/>
      <c r="AL5581" s="30"/>
      <c r="AM5581" s="32"/>
      <c r="AQ5581" s="12"/>
      <c r="AR5581" s="12"/>
      <c r="AS5581" s="12"/>
      <c r="AZ5581" s="49"/>
      <c r="BA5581" s="30"/>
      <c r="BB5581" s="12"/>
      <c r="BF5581" s="12"/>
      <c r="BG5581" s="12"/>
      <c r="BH5581" s="12"/>
      <c r="BO5581" s="7"/>
      <c r="BP5581" s="7"/>
      <c r="BQ5581" s="7"/>
      <c r="BU5581" s="7"/>
      <c r="BV5581" s="7"/>
      <c r="BW5581" s="7"/>
      <c r="CD5581" s="7"/>
      <c r="CE5581" s="7"/>
      <c r="CF5581" s="7"/>
      <c r="CJ5581" s="7"/>
      <c r="CK5581" s="7"/>
      <c r="CL5581" s="7"/>
    </row>
    <row r="5582" spans="1:90">
      <c r="A5582" s="11"/>
      <c r="B5582" s="373"/>
      <c r="C5582" s="373"/>
      <c r="D5582" s="373"/>
      <c r="E5582" s="13"/>
      <c r="F5582" s="11"/>
      <c r="G5582" s="25"/>
      <c r="H5582" s="31"/>
      <c r="I5582" s="30"/>
      <c r="M5582" s="25"/>
      <c r="N5582" s="31"/>
      <c r="O5582" s="30"/>
      <c r="V5582" s="12"/>
      <c r="W5582" s="12"/>
      <c r="X5582" s="14"/>
      <c r="AB5582" s="25"/>
      <c r="AC5582" s="12"/>
      <c r="AD5582" s="12"/>
      <c r="AK5582" s="12"/>
      <c r="AL5582" s="30"/>
      <c r="AM5582" s="32"/>
      <c r="AQ5582" s="12"/>
      <c r="AR5582" s="12"/>
      <c r="AS5582" s="12"/>
      <c r="AZ5582" s="49"/>
      <c r="BA5582" s="30"/>
      <c r="BB5582" s="12"/>
      <c r="BF5582" s="12"/>
      <c r="BG5582" s="12"/>
      <c r="BH5582" s="12"/>
      <c r="BO5582" s="7"/>
      <c r="BP5582" s="7"/>
      <c r="BQ5582" s="7"/>
      <c r="BU5582" s="7"/>
      <c r="BV5582" s="7"/>
      <c r="BW5582" s="7"/>
      <c r="CD5582" s="7"/>
      <c r="CE5582" s="7"/>
      <c r="CF5582" s="7"/>
      <c r="CJ5582" s="7"/>
      <c r="CK5582" s="7"/>
      <c r="CL5582" s="7"/>
    </row>
    <row r="5583" spans="1:90">
      <c r="A5583" s="11"/>
      <c r="B5583" s="373"/>
      <c r="C5583" s="373"/>
      <c r="D5583" s="373"/>
      <c r="E5583" s="13"/>
      <c r="F5583" s="11"/>
      <c r="G5583" s="25"/>
      <c r="H5583" s="31"/>
      <c r="I5583" s="30"/>
      <c r="M5583" s="25"/>
      <c r="N5583" s="31"/>
      <c r="O5583" s="30"/>
      <c r="V5583" s="12"/>
      <c r="W5583" s="12"/>
      <c r="X5583" s="14"/>
      <c r="AB5583" s="25"/>
      <c r="AC5583" s="12"/>
      <c r="AD5583" s="12"/>
      <c r="AK5583" s="12"/>
      <c r="AL5583" s="30"/>
      <c r="AM5583" s="32"/>
      <c r="AQ5583" s="12"/>
      <c r="AR5583" s="12"/>
      <c r="AS5583" s="12"/>
      <c r="AZ5583" s="49"/>
      <c r="BA5583" s="30"/>
      <c r="BB5583" s="12"/>
      <c r="BF5583" s="12"/>
      <c r="BG5583" s="12"/>
      <c r="BH5583" s="12"/>
      <c r="BO5583" s="7"/>
      <c r="BP5583" s="7"/>
      <c r="BQ5583" s="7"/>
      <c r="BU5583" s="7"/>
      <c r="BV5583" s="7"/>
      <c r="BW5583" s="7"/>
      <c r="CD5583" s="7"/>
      <c r="CE5583" s="7"/>
      <c r="CF5583" s="7"/>
      <c r="CJ5583" s="7"/>
      <c r="CK5583" s="7"/>
      <c r="CL5583" s="7"/>
    </row>
    <row r="5584" spans="1:90">
      <c r="A5584" s="11"/>
      <c r="B5584" s="373"/>
      <c r="C5584" s="373"/>
      <c r="D5584" s="373"/>
      <c r="E5584" s="13"/>
      <c r="F5584" s="11"/>
      <c r="G5584" s="25"/>
      <c r="H5584" s="31"/>
      <c r="I5584" s="30"/>
      <c r="M5584" s="25"/>
      <c r="N5584" s="31"/>
      <c r="O5584" s="30"/>
      <c r="V5584" s="12"/>
      <c r="W5584" s="12"/>
      <c r="X5584" s="14"/>
      <c r="AB5584" s="25"/>
      <c r="AC5584" s="12"/>
      <c r="AD5584" s="12"/>
      <c r="AK5584" s="12"/>
      <c r="AL5584" s="30"/>
      <c r="AM5584" s="32"/>
      <c r="AQ5584" s="12"/>
      <c r="AR5584" s="12"/>
      <c r="AS5584" s="12"/>
      <c r="AZ5584" s="49"/>
      <c r="BA5584" s="30"/>
      <c r="BB5584" s="12"/>
      <c r="BF5584" s="12"/>
      <c r="BG5584" s="12"/>
      <c r="BH5584" s="12"/>
      <c r="BO5584" s="7"/>
      <c r="BP5584" s="7"/>
      <c r="BQ5584" s="7"/>
      <c r="BU5584" s="7"/>
      <c r="BV5584" s="7"/>
      <c r="BW5584" s="7"/>
      <c r="CD5584" s="7"/>
      <c r="CE5584" s="7"/>
      <c r="CF5584" s="7"/>
      <c r="CJ5584" s="7"/>
      <c r="CK5584" s="7"/>
      <c r="CL5584" s="7"/>
    </row>
    <row r="5585" spans="1:90">
      <c r="A5585" s="11"/>
      <c r="B5585" s="373"/>
      <c r="C5585" s="373"/>
      <c r="D5585" s="373"/>
      <c r="E5585" s="13"/>
      <c r="F5585" s="11"/>
      <c r="G5585" s="25"/>
      <c r="H5585" s="31"/>
      <c r="I5585" s="30"/>
      <c r="M5585" s="25"/>
      <c r="N5585" s="31"/>
      <c r="O5585" s="30"/>
      <c r="V5585" s="12"/>
      <c r="W5585" s="12"/>
      <c r="X5585" s="14"/>
      <c r="AB5585" s="25"/>
      <c r="AC5585" s="12"/>
      <c r="AD5585" s="12"/>
      <c r="AK5585" s="12"/>
      <c r="AL5585" s="30"/>
      <c r="AM5585" s="32"/>
      <c r="AQ5585" s="12"/>
      <c r="AR5585" s="12"/>
      <c r="AS5585" s="12"/>
      <c r="AZ5585" s="49"/>
      <c r="BA5585" s="30"/>
      <c r="BB5585" s="12"/>
      <c r="BF5585" s="12"/>
      <c r="BG5585" s="12"/>
      <c r="BH5585" s="12"/>
      <c r="BO5585" s="7"/>
      <c r="BP5585" s="7"/>
      <c r="BQ5585" s="7"/>
      <c r="BU5585" s="7"/>
      <c r="BV5585" s="7"/>
      <c r="BW5585" s="7"/>
      <c r="CD5585" s="7"/>
      <c r="CE5585" s="7"/>
      <c r="CF5585" s="7"/>
      <c r="CJ5585" s="7"/>
      <c r="CK5585" s="7"/>
      <c r="CL5585" s="7"/>
    </row>
    <row r="5586" spans="1:90">
      <c r="A5586" s="11"/>
      <c r="B5586" s="373"/>
      <c r="C5586" s="373"/>
      <c r="D5586" s="373"/>
      <c r="E5586" s="13"/>
      <c r="F5586" s="11"/>
      <c r="G5586" s="25"/>
      <c r="H5586" s="31"/>
      <c r="I5586" s="30"/>
      <c r="M5586" s="25"/>
      <c r="N5586" s="31"/>
      <c r="O5586" s="30"/>
      <c r="V5586" s="12"/>
      <c r="W5586" s="12"/>
      <c r="X5586" s="14"/>
      <c r="AB5586" s="25"/>
      <c r="AC5586" s="12"/>
      <c r="AD5586" s="12"/>
      <c r="AK5586" s="12"/>
      <c r="AL5586" s="30"/>
      <c r="AM5586" s="32"/>
      <c r="AQ5586" s="12"/>
      <c r="AR5586" s="12"/>
      <c r="AS5586" s="12"/>
      <c r="AZ5586" s="49"/>
      <c r="BA5586" s="30"/>
      <c r="BB5586" s="12"/>
      <c r="BF5586" s="12"/>
      <c r="BG5586" s="12"/>
      <c r="BH5586" s="12"/>
      <c r="BO5586" s="7"/>
      <c r="BP5586" s="7"/>
      <c r="BQ5586" s="7"/>
      <c r="BU5586" s="7"/>
      <c r="BV5586" s="7"/>
      <c r="BW5586" s="7"/>
      <c r="CD5586" s="7"/>
      <c r="CE5586" s="7"/>
      <c r="CF5586" s="7"/>
      <c r="CJ5586" s="7"/>
      <c r="CK5586" s="7"/>
      <c r="CL5586" s="7"/>
    </row>
    <row r="5587" spans="1:90">
      <c r="A5587" s="11"/>
      <c r="B5587" s="373"/>
      <c r="C5587" s="373"/>
      <c r="D5587" s="373"/>
      <c r="E5587" s="13"/>
      <c r="F5587" s="11"/>
      <c r="G5587" s="25"/>
      <c r="H5587" s="31"/>
      <c r="I5587" s="30"/>
      <c r="M5587" s="25"/>
      <c r="N5587" s="31"/>
      <c r="O5587" s="30"/>
      <c r="V5587" s="12"/>
      <c r="W5587" s="12"/>
      <c r="X5587" s="14"/>
      <c r="AB5587" s="25"/>
      <c r="AC5587" s="12"/>
      <c r="AD5587" s="12"/>
      <c r="AK5587" s="12"/>
      <c r="AL5587" s="30"/>
      <c r="AM5587" s="32"/>
      <c r="AQ5587" s="12"/>
      <c r="AR5587" s="12"/>
      <c r="AS5587" s="12"/>
      <c r="AZ5587" s="49"/>
      <c r="BA5587" s="30"/>
      <c r="BB5587" s="12"/>
      <c r="BF5587" s="12"/>
      <c r="BG5587" s="12"/>
      <c r="BH5587" s="12"/>
      <c r="BO5587" s="7"/>
      <c r="BP5587" s="7"/>
      <c r="BQ5587" s="7"/>
      <c r="BU5587" s="7"/>
      <c r="BV5587" s="7"/>
      <c r="BW5587" s="7"/>
      <c r="CD5587" s="7"/>
      <c r="CE5587" s="7"/>
      <c r="CF5587" s="7"/>
      <c r="CJ5587" s="7"/>
      <c r="CK5587" s="7"/>
      <c r="CL5587" s="7"/>
    </row>
    <row r="5588" spans="1:90">
      <c r="A5588" s="11"/>
      <c r="B5588" s="373"/>
      <c r="C5588" s="373"/>
      <c r="D5588" s="373"/>
      <c r="E5588" s="13"/>
      <c r="F5588" s="11"/>
      <c r="G5588" s="25"/>
      <c r="H5588" s="31"/>
      <c r="I5588" s="30"/>
      <c r="M5588" s="25"/>
      <c r="N5588" s="31"/>
      <c r="O5588" s="30"/>
      <c r="V5588" s="12"/>
      <c r="W5588" s="12"/>
      <c r="X5588" s="14"/>
      <c r="AB5588" s="25"/>
      <c r="AC5588" s="12"/>
      <c r="AD5588" s="12"/>
      <c r="AK5588" s="12"/>
      <c r="AL5588" s="30"/>
      <c r="AM5588" s="32"/>
      <c r="AQ5588" s="12"/>
      <c r="AR5588" s="12"/>
      <c r="AS5588" s="12"/>
      <c r="AZ5588" s="49"/>
      <c r="BA5588" s="30"/>
      <c r="BB5588" s="12"/>
      <c r="BF5588" s="12"/>
      <c r="BG5588" s="12"/>
      <c r="BH5588" s="12"/>
      <c r="BO5588" s="7"/>
      <c r="BP5588" s="7"/>
      <c r="BQ5588" s="7"/>
      <c r="BU5588" s="7"/>
      <c r="BV5588" s="7"/>
      <c r="BW5588" s="7"/>
      <c r="CD5588" s="7"/>
      <c r="CE5588" s="7"/>
      <c r="CF5588" s="7"/>
      <c r="CJ5588" s="7"/>
      <c r="CK5588" s="7"/>
      <c r="CL5588" s="7"/>
    </row>
    <row r="5589" spans="1:90">
      <c r="A5589" s="11"/>
      <c r="B5589" s="373"/>
      <c r="C5589" s="373"/>
      <c r="D5589" s="373"/>
      <c r="E5589" s="13"/>
      <c r="F5589" s="11"/>
      <c r="G5589" s="25"/>
      <c r="H5589" s="31"/>
      <c r="I5589" s="30"/>
      <c r="M5589" s="25"/>
      <c r="N5589" s="31"/>
      <c r="O5589" s="30"/>
      <c r="V5589" s="12"/>
      <c r="W5589" s="12"/>
      <c r="X5589" s="14"/>
      <c r="AB5589" s="25"/>
      <c r="AC5589" s="12"/>
      <c r="AD5589" s="12"/>
      <c r="AK5589" s="12"/>
      <c r="AL5589" s="30"/>
      <c r="AM5589" s="32"/>
      <c r="AQ5589" s="12"/>
      <c r="AR5589" s="12"/>
      <c r="AS5589" s="12"/>
      <c r="AZ5589" s="49"/>
      <c r="BA5589" s="30"/>
      <c r="BB5589" s="12"/>
      <c r="BF5589" s="12"/>
      <c r="BG5589" s="12"/>
      <c r="BH5589" s="12"/>
      <c r="BO5589" s="7"/>
      <c r="BP5589" s="7"/>
      <c r="BQ5589" s="7"/>
      <c r="BU5589" s="7"/>
      <c r="BV5589" s="7"/>
      <c r="BW5589" s="7"/>
      <c r="CD5589" s="7"/>
      <c r="CE5589" s="7"/>
      <c r="CF5589" s="7"/>
      <c r="CJ5589" s="7"/>
      <c r="CK5589" s="7"/>
      <c r="CL5589" s="7"/>
    </row>
    <row r="5590" spans="1:90">
      <c r="A5590" s="11"/>
      <c r="B5590" s="373"/>
      <c r="C5590" s="373"/>
      <c r="D5590" s="373"/>
      <c r="E5590" s="13"/>
      <c r="F5590" s="11"/>
      <c r="G5590" s="25"/>
      <c r="H5590" s="31"/>
      <c r="I5590" s="30"/>
      <c r="M5590" s="25"/>
      <c r="N5590" s="31"/>
      <c r="O5590" s="30"/>
      <c r="V5590" s="12"/>
      <c r="W5590" s="12"/>
      <c r="X5590" s="14"/>
      <c r="AB5590" s="25"/>
      <c r="AC5590" s="12"/>
      <c r="AD5590" s="12"/>
      <c r="AK5590" s="12"/>
      <c r="AL5590" s="30"/>
      <c r="AM5590" s="32"/>
      <c r="AQ5590" s="12"/>
      <c r="AR5590" s="12"/>
      <c r="AS5590" s="12"/>
      <c r="AZ5590" s="49"/>
      <c r="BA5590" s="30"/>
      <c r="BB5590" s="12"/>
      <c r="BF5590" s="12"/>
      <c r="BG5590" s="12"/>
      <c r="BH5590" s="12"/>
      <c r="BO5590" s="7"/>
      <c r="BP5590" s="7"/>
      <c r="BQ5590" s="7"/>
      <c r="BU5590" s="7"/>
      <c r="BV5590" s="7"/>
      <c r="BW5590" s="7"/>
      <c r="CD5590" s="7"/>
      <c r="CE5590" s="7"/>
      <c r="CF5590" s="7"/>
      <c r="CJ5590" s="7"/>
      <c r="CK5590" s="7"/>
      <c r="CL5590" s="7"/>
    </row>
    <row r="5591" spans="1:90">
      <c r="A5591" s="11"/>
      <c r="B5591" s="373"/>
      <c r="C5591" s="373"/>
      <c r="D5591" s="373"/>
      <c r="E5591" s="13"/>
      <c r="F5591" s="11"/>
      <c r="G5591" s="25"/>
      <c r="H5591" s="31"/>
      <c r="I5591" s="30"/>
      <c r="M5591" s="25"/>
      <c r="N5591" s="31"/>
      <c r="O5591" s="30"/>
      <c r="V5591" s="12"/>
      <c r="W5591" s="12"/>
      <c r="X5591" s="14"/>
      <c r="AB5591" s="25"/>
      <c r="AC5591" s="12"/>
      <c r="AD5591" s="12"/>
      <c r="AK5591" s="12"/>
      <c r="AL5591" s="30"/>
      <c r="AM5591" s="32"/>
      <c r="AQ5591" s="12"/>
      <c r="AR5591" s="12"/>
      <c r="AS5591" s="12"/>
      <c r="AZ5591" s="49"/>
      <c r="BA5591" s="30"/>
      <c r="BB5591" s="12"/>
      <c r="BF5591" s="12"/>
      <c r="BG5591" s="12"/>
      <c r="BH5591" s="12"/>
      <c r="BO5591" s="7"/>
      <c r="BP5591" s="7"/>
      <c r="BQ5591" s="7"/>
      <c r="BU5591" s="7"/>
      <c r="BV5591" s="7"/>
      <c r="BW5591" s="7"/>
      <c r="CD5591" s="7"/>
      <c r="CE5591" s="7"/>
      <c r="CF5591" s="7"/>
      <c r="CJ5591" s="7"/>
      <c r="CK5591" s="7"/>
      <c r="CL5591" s="7"/>
    </row>
    <row r="5592" spans="1:90">
      <c r="A5592" s="11"/>
      <c r="B5592" s="373"/>
      <c r="C5592" s="373"/>
      <c r="D5592" s="373"/>
      <c r="E5592" s="13"/>
      <c r="F5592" s="11"/>
      <c r="G5592" s="25"/>
      <c r="H5592" s="31"/>
      <c r="I5592" s="30"/>
      <c r="M5592" s="25"/>
      <c r="N5592" s="31"/>
      <c r="O5592" s="30"/>
      <c r="V5592" s="12"/>
      <c r="W5592" s="12"/>
      <c r="X5592" s="14"/>
      <c r="AB5592" s="25"/>
      <c r="AC5592" s="12"/>
      <c r="AD5592" s="12"/>
      <c r="AK5592" s="12"/>
      <c r="AL5592" s="30"/>
      <c r="AM5592" s="32"/>
      <c r="AQ5592" s="12"/>
      <c r="AR5592" s="12"/>
      <c r="AS5592" s="12"/>
      <c r="AZ5592" s="49"/>
      <c r="BA5592" s="30"/>
      <c r="BB5592" s="12"/>
      <c r="BF5592" s="12"/>
      <c r="BG5592" s="12"/>
      <c r="BH5592" s="12"/>
      <c r="BO5592" s="7"/>
      <c r="BP5592" s="7"/>
      <c r="BQ5592" s="7"/>
      <c r="BU5592" s="7"/>
      <c r="BV5592" s="7"/>
      <c r="BW5592" s="7"/>
      <c r="CD5592" s="7"/>
      <c r="CE5592" s="7"/>
      <c r="CF5592" s="7"/>
      <c r="CJ5592" s="7"/>
      <c r="CK5592" s="7"/>
      <c r="CL5592" s="7"/>
    </row>
    <row r="5593" spans="1:90">
      <c r="A5593" s="11"/>
      <c r="B5593" s="373"/>
      <c r="C5593" s="373"/>
      <c r="D5593" s="373"/>
      <c r="E5593" s="13"/>
      <c r="F5593" s="11"/>
      <c r="G5593" s="25"/>
      <c r="H5593" s="31"/>
      <c r="I5593" s="30"/>
      <c r="M5593" s="25"/>
      <c r="N5593" s="31"/>
      <c r="O5593" s="30"/>
      <c r="V5593" s="12"/>
      <c r="W5593" s="12"/>
      <c r="X5593" s="14"/>
      <c r="AB5593" s="25"/>
      <c r="AC5593" s="12"/>
      <c r="AD5593" s="12"/>
      <c r="AK5593" s="12"/>
      <c r="AL5593" s="30"/>
      <c r="AM5593" s="32"/>
      <c r="AQ5593" s="12"/>
      <c r="AR5593" s="12"/>
      <c r="AS5593" s="12"/>
      <c r="AZ5593" s="49"/>
      <c r="BA5593" s="30"/>
      <c r="BB5593" s="12"/>
      <c r="BF5593" s="12"/>
      <c r="BG5593" s="12"/>
      <c r="BH5593" s="12"/>
      <c r="BO5593" s="7"/>
      <c r="BP5593" s="7"/>
      <c r="BQ5593" s="7"/>
      <c r="BU5593" s="7"/>
      <c r="BV5593" s="7"/>
      <c r="BW5593" s="7"/>
      <c r="CD5593" s="7"/>
      <c r="CE5593" s="7"/>
      <c r="CF5593" s="7"/>
      <c r="CJ5593" s="7"/>
      <c r="CK5593" s="7"/>
      <c r="CL5593" s="7"/>
    </row>
    <row r="5594" spans="1:90">
      <c r="A5594" s="11"/>
      <c r="B5594" s="373"/>
      <c r="C5594" s="373"/>
      <c r="D5594" s="373"/>
      <c r="E5594" s="13"/>
      <c r="F5594" s="11"/>
      <c r="G5594" s="25"/>
      <c r="H5594" s="31"/>
      <c r="I5594" s="30"/>
      <c r="M5594" s="25"/>
      <c r="N5594" s="31"/>
      <c r="O5594" s="30"/>
      <c r="V5594" s="12"/>
      <c r="W5594" s="12"/>
      <c r="X5594" s="14"/>
      <c r="AB5594" s="25"/>
      <c r="AC5594" s="12"/>
      <c r="AD5594" s="12"/>
      <c r="AK5594" s="12"/>
      <c r="AL5594" s="30"/>
      <c r="AM5594" s="32"/>
      <c r="AQ5594" s="12"/>
      <c r="AR5594" s="12"/>
      <c r="AS5594" s="12"/>
      <c r="AZ5594" s="49"/>
      <c r="BA5594" s="30"/>
      <c r="BB5594" s="12"/>
      <c r="BF5594" s="12"/>
      <c r="BG5594" s="12"/>
      <c r="BH5594" s="12"/>
      <c r="BO5594" s="7"/>
      <c r="BP5594" s="7"/>
      <c r="BQ5594" s="7"/>
      <c r="BU5594" s="7"/>
      <c r="BV5594" s="7"/>
      <c r="BW5594" s="7"/>
      <c r="CD5594" s="7"/>
      <c r="CE5594" s="7"/>
      <c r="CF5594" s="7"/>
      <c r="CJ5594" s="7"/>
      <c r="CK5594" s="7"/>
      <c r="CL5594" s="7"/>
    </row>
    <row r="5595" spans="1:90">
      <c r="A5595" s="11"/>
      <c r="B5595" s="373"/>
      <c r="C5595" s="373"/>
      <c r="D5595" s="373"/>
      <c r="E5595" s="13"/>
      <c r="F5595" s="11"/>
      <c r="G5595" s="25"/>
      <c r="H5595" s="31"/>
      <c r="I5595" s="30"/>
      <c r="M5595" s="25"/>
      <c r="N5595" s="31"/>
      <c r="O5595" s="30"/>
      <c r="V5595" s="12"/>
      <c r="W5595" s="12"/>
      <c r="X5595" s="14"/>
      <c r="AB5595" s="25"/>
      <c r="AC5595" s="12"/>
      <c r="AD5595" s="12"/>
      <c r="AK5595" s="12"/>
      <c r="AL5595" s="30"/>
      <c r="AM5595" s="32"/>
      <c r="AQ5595" s="12"/>
      <c r="AR5595" s="12"/>
      <c r="AS5595" s="12"/>
      <c r="AZ5595" s="49"/>
      <c r="BA5595" s="30"/>
      <c r="BB5595" s="12"/>
      <c r="BF5595" s="12"/>
      <c r="BG5595" s="12"/>
      <c r="BH5595" s="12"/>
      <c r="BO5595" s="7"/>
      <c r="BP5595" s="7"/>
      <c r="BQ5595" s="7"/>
      <c r="BU5595" s="7"/>
      <c r="BV5595" s="7"/>
      <c r="BW5595" s="7"/>
      <c r="CD5595" s="7"/>
      <c r="CE5595" s="7"/>
      <c r="CF5595" s="7"/>
      <c r="CJ5595" s="7"/>
      <c r="CK5595" s="7"/>
      <c r="CL5595" s="7"/>
    </row>
    <row r="5596" spans="1:90">
      <c r="A5596" s="11"/>
      <c r="B5596" s="373"/>
      <c r="C5596" s="373"/>
      <c r="D5596" s="373"/>
      <c r="E5596" s="13"/>
      <c r="F5596" s="11"/>
      <c r="G5596" s="25"/>
      <c r="H5596" s="31"/>
      <c r="I5596" s="30"/>
      <c r="M5596" s="25"/>
      <c r="N5596" s="31"/>
      <c r="O5596" s="30"/>
      <c r="V5596" s="12"/>
      <c r="W5596" s="12"/>
      <c r="X5596" s="14"/>
      <c r="AB5596" s="25"/>
      <c r="AC5596" s="12"/>
      <c r="AD5596" s="12"/>
      <c r="AK5596" s="12"/>
      <c r="AL5596" s="30"/>
      <c r="AM5596" s="32"/>
      <c r="AQ5596" s="12"/>
      <c r="AR5596" s="12"/>
      <c r="AS5596" s="12"/>
      <c r="AZ5596" s="49"/>
      <c r="BA5596" s="30"/>
      <c r="BB5596" s="12"/>
      <c r="BF5596" s="12"/>
      <c r="BG5596" s="12"/>
      <c r="BH5596" s="12"/>
      <c r="BO5596" s="7"/>
      <c r="BP5596" s="7"/>
      <c r="BQ5596" s="7"/>
      <c r="BU5596" s="7"/>
      <c r="BV5596" s="7"/>
      <c r="BW5596" s="7"/>
      <c r="CD5596" s="7"/>
      <c r="CE5596" s="7"/>
      <c r="CF5596" s="7"/>
      <c r="CJ5596" s="7"/>
      <c r="CK5596" s="7"/>
      <c r="CL5596" s="7"/>
    </row>
    <row r="5597" spans="1:90">
      <c r="A5597" s="11"/>
      <c r="B5597" s="373"/>
      <c r="C5597" s="373"/>
      <c r="D5597" s="373"/>
      <c r="E5597" s="13"/>
      <c r="F5597" s="11"/>
      <c r="G5597" s="25"/>
      <c r="H5597" s="31"/>
      <c r="I5597" s="30"/>
      <c r="M5597" s="25"/>
      <c r="N5597" s="31"/>
      <c r="O5597" s="30"/>
      <c r="V5597" s="12"/>
      <c r="W5597" s="12"/>
      <c r="X5597" s="14"/>
      <c r="AB5597" s="25"/>
      <c r="AC5597" s="12"/>
      <c r="AD5597" s="12"/>
      <c r="AK5597" s="12"/>
      <c r="AL5597" s="30"/>
      <c r="AM5597" s="32"/>
      <c r="AQ5597" s="12"/>
      <c r="AR5597" s="12"/>
      <c r="AS5597" s="12"/>
      <c r="AZ5597" s="49"/>
      <c r="BA5597" s="30"/>
      <c r="BB5597" s="12"/>
      <c r="BF5597" s="12"/>
      <c r="BG5597" s="12"/>
      <c r="BH5597" s="12"/>
      <c r="BO5597" s="7"/>
      <c r="BP5597" s="7"/>
      <c r="BQ5597" s="7"/>
      <c r="BU5597" s="7"/>
      <c r="BV5597" s="7"/>
      <c r="BW5597" s="7"/>
      <c r="CD5597" s="7"/>
      <c r="CE5597" s="7"/>
      <c r="CF5597" s="7"/>
      <c r="CJ5597" s="7"/>
      <c r="CK5597" s="7"/>
      <c r="CL5597" s="7"/>
    </row>
    <row r="5598" spans="1:90">
      <c r="A5598" s="11"/>
      <c r="B5598" s="373"/>
      <c r="C5598" s="373"/>
      <c r="D5598" s="373"/>
      <c r="E5598" s="13"/>
      <c r="F5598" s="11"/>
      <c r="G5598" s="25"/>
      <c r="H5598" s="31"/>
      <c r="I5598" s="30"/>
      <c r="M5598" s="25"/>
      <c r="N5598" s="31"/>
      <c r="O5598" s="30"/>
      <c r="V5598" s="12"/>
      <c r="W5598" s="12"/>
      <c r="X5598" s="14"/>
      <c r="AB5598" s="25"/>
      <c r="AC5598" s="12"/>
      <c r="AD5598" s="12"/>
      <c r="AK5598" s="12"/>
      <c r="AL5598" s="30"/>
      <c r="AM5598" s="32"/>
      <c r="AQ5598" s="12"/>
      <c r="AR5598" s="12"/>
      <c r="AS5598" s="12"/>
      <c r="AZ5598" s="49"/>
      <c r="BA5598" s="30"/>
      <c r="BB5598" s="12"/>
      <c r="BF5598" s="12"/>
      <c r="BG5598" s="12"/>
      <c r="BH5598" s="12"/>
      <c r="BO5598" s="7"/>
      <c r="BP5598" s="7"/>
      <c r="BQ5598" s="7"/>
      <c r="BU5598" s="7"/>
      <c r="BV5598" s="7"/>
      <c r="BW5598" s="7"/>
      <c r="CD5598" s="7"/>
      <c r="CE5598" s="7"/>
      <c r="CF5598" s="7"/>
      <c r="CJ5598" s="7"/>
      <c r="CK5598" s="7"/>
      <c r="CL5598" s="7"/>
    </row>
    <row r="5599" spans="1:90">
      <c r="A5599" s="11"/>
      <c r="B5599" s="373"/>
      <c r="C5599" s="373"/>
      <c r="D5599" s="373"/>
      <c r="E5599" s="13"/>
      <c r="F5599" s="11"/>
      <c r="G5599" s="25"/>
      <c r="H5599" s="31"/>
      <c r="I5599" s="30"/>
      <c r="M5599" s="25"/>
      <c r="N5599" s="31"/>
      <c r="O5599" s="30"/>
      <c r="V5599" s="12"/>
      <c r="W5599" s="12"/>
      <c r="X5599" s="14"/>
      <c r="AB5599" s="25"/>
      <c r="AC5599" s="12"/>
      <c r="AD5599" s="12"/>
      <c r="AK5599" s="12"/>
      <c r="AL5599" s="30"/>
      <c r="AM5599" s="32"/>
      <c r="AQ5599" s="12"/>
      <c r="AR5599" s="12"/>
      <c r="AS5599" s="12"/>
      <c r="AZ5599" s="49"/>
      <c r="BA5599" s="30"/>
      <c r="BB5599" s="12"/>
      <c r="BF5599" s="12"/>
      <c r="BG5599" s="12"/>
      <c r="BH5599" s="12"/>
      <c r="BO5599" s="7"/>
      <c r="BP5599" s="7"/>
      <c r="BQ5599" s="7"/>
      <c r="BU5599" s="7"/>
      <c r="BV5599" s="7"/>
      <c r="BW5599" s="7"/>
      <c r="CD5599" s="7"/>
      <c r="CE5599" s="7"/>
      <c r="CF5599" s="7"/>
      <c r="CJ5599" s="7"/>
      <c r="CK5599" s="7"/>
      <c r="CL5599" s="7"/>
    </row>
    <row r="5600" spans="1:90">
      <c r="A5600" s="11"/>
      <c r="B5600" s="373"/>
      <c r="C5600" s="373"/>
      <c r="D5600" s="373"/>
      <c r="E5600" s="13"/>
      <c r="F5600" s="11"/>
      <c r="G5600" s="25"/>
      <c r="H5600" s="31"/>
      <c r="I5600" s="30"/>
      <c r="M5600" s="25"/>
      <c r="N5600" s="31"/>
      <c r="O5600" s="30"/>
      <c r="V5600" s="12"/>
      <c r="W5600" s="12"/>
      <c r="X5600" s="14"/>
      <c r="AB5600" s="25"/>
      <c r="AC5600" s="12"/>
      <c r="AD5600" s="12"/>
      <c r="AK5600" s="12"/>
      <c r="AL5600" s="30"/>
      <c r="AM5600" s="32"/>
      <c r="AQ5600" s="12"/>
      <c r="AR5600" s="12"/>
      <c r="AS5600" s="12"/>
      <c r="AZ5600" s="49"/>
      <c r="BA5600" s="30"/>
      <c r="BB5600" s="12"/>
      <c r="BF5600" s="12"/>
      <c r="BG5600" s="12"/>
      <c r="BH5600" s="12"/>
      <c r="BO5600" s="7"/>
      <c r="BP5600" s="7"/>
      <c r="BQ5600" s="7"/>
      <c r="BU5600" s="7"/>
      <c r="BV5600" s="7"/>
      <c r="BW5600" s="7"/>
      <c r="CD5600" s="7"/>
      <c r="CE5600" s="7"/>
      <c r="CF5600" s="7"/>
      <c r="CJ5600" s="7"/>
      <c r="CK5600" s="7"/>
      <c r="CL5600" s="7"/>
    </row>
    <row r="5601" spans="1:90">
      <c r="A5601" s="11"/>
      <c r="B5601" s="373"/>
      <c r="C5601" s="373"/>
      <c r="D5601" s="373"/>
      <c r="E5601" s="13"/>
      <c r="F5601" s="11"/>
      <c r="G5601" s="25"/>
      <c r="H5601" s="31"/>
      <c r="I5601" s="30"/>
      <c r="M5601" s="25"/>
      <c r="N5601" s="31"/>
      <c r="O5601" s="30"/>
      <c r="V5601" s="12"/>
      <c r="W5601" s="12"/>
      <c r="X5601" s="14"/>
      <c r="AB5601" s="25"/>
      <c r="AC5601" s="12"/>
      <c r="AD5601" s="12"/>
      <c r="AK5601" s="12"/>
      <c r="AL5601" s="30"/>
      <c r="AM5601" s="32"/>
      <c r="AQ5601" s="12"/>
      <c r="AR5601" s="12"/>
      <c r="AS5601" s="12"/>
      <c r="AZ5601" s="49"/>
      <c r="BA5601" s="30"/>
      <c r="BB5601" s="12"/>
      <c r="BF5601" s="12"/>
      <c r="BG5601" s="12"/>
      <c r="BH5601" s="12"/>
      <c r="BO5601" s="7"/>
      <c r="BP5601" s="7"/>
      <c r="BQ5601" s="7"/>
      <c r="BU5601" s="7"/>
      <c r="BV5601" s="7"/>
      <c r="BW5601" s="7"/>
      <c r="CD5601" s="7"/>
      <c r="CE5601" s="7"/>
      <c r="CF5601" s="7"/>
      <c r="CJ5601" s="7"/>
      <c r="CK5601" s="7"/>
      <c r="CL5601" s="7"/>
    </row>
    <row r="5602" spans="1:90">
      <c r="A5602" s="11"/>
      <c r="B5602" s="373"/>
      <c r="C5602" s="373"/>
      <c r="D5602" s="373"/>
      <c r="E5602" s="13"/>
      <c r="F5602" s="11"/>
      <c r="G5602" s="25"/>
      <c r="H5602" s="31"/>
      <c r="I5602" s="30"/>
      <c r="M5602" s="25"/>
      <c r="N5602" s="31"/>
      <c r="O5602" s="30"/>
      <c r="V5602" s="12"/>
      <c r="W5602" s="12"/>
      <c r="X5602" s="14"/>
      <c r="AB5602" s="25"/>
      <c r="AC5602" s="12"/>
      <c r="AD5602" s="12"/>
      <c r="AK5602" s="12"/>
      <c r="AL5602" s="30"/>
      <c r="AM5602" s="32"/>
      <c r="AQ5602" s="12"/>
      <c r="AR5602" s="12"/>
      <c r="AS5602" s="12"/>
      <c r="AZ5602" s="49"/>
      <c r="BA5602" s="30"/>
      <c r="BB5602" s="12"/>
      <c r="BF5602" s="12"/>
      <c r="BG5602" s="12"/>
      <c r="BH5602" s="12"/>
      <c r="BO5602" s="7"/>
      <c r="BP5602" s="7"/>
      <c r="BQ5602" s="7"/>
      <c r="BU5602" s="7"/>
      <c r="BV5602" s="7"/>
      <c r="BW5602" s="7"/>
      <c r="CD5602" s="7"/>
      <c r="CE5602" s="7"/>
      <c r="CF5602" s="7"/>
      <c r="CJ5602" s="7"/>
      <c r="CK5602" s="7"/>
      <c r="CL5602" s="7"/>
    </row>
    <row r="5603" spans="1:90">
      <c r="A5603" s="11"/>
      <c r="B5603" s="373"/>
      <c r="C5603" s="373"/>
      <c r="D5603" s="373"/>
      <c r="E5603" s="13"/>
      <c r="F5603" s="11"/>
      <c r="G5603" s="25"/>
      <c r="H5603" s="31"/>
      <c r="I5603" s="30"/>
      <c r="M5603" s="25"/>
      <c r="N5603" s="31"/>
      <c r="O5603" s="30"/>
      <c r="V5603" s="12"/>
      <c r="W5603" s="12"/>
      <c r="X5603" s="14"/>
      <c r="AB5603" s="25"/>
      <c r="AC5603" s="12"/>
      <c r="AD5603" s="12"/>
      <c r="AK5603" s="12"/>
      <c r="AL5603" s="30"/>
      <c r="AM5603" s="32"/>
      <c r="AQ5603" s="12"/>
      <c r="AR5603" s="12"/>
      <c r="AS5603" s="12"/>
      <c r="AZ5603" s="49"/>
      <c r="BA5603" s="30"/>
      <c r="BB5603" s="12"/>
      <c r="BF5603" s="12"/>
      <c r="BG5603" s="12"/>
      <c r="BH5603" s="12"/>
      <c r="BO5603" s="7"/>
      <c r="BP5603" s="7"/>
      <c r="BQ5603" s="7"/>
      <c r="BU5603" s="7"/>
      <c r="BV5603" s="7"/>
      <c r="BW5603" s="7"/>
      <c r="CD5603" s="7"/>
      <c r="CE5603" s="7"/>
      <c r="CF5603" s="7"/>
      <c r="CJ5603" s="7"/>
      <c r="CK5603" s="7"/>
      <c r="CL5603" s="7"/>
    </row>
    <row r="5604" spans="1:90">
      <c r="A5604" s="11"/>
      <c r="B5604" s="373"/>
      <c r="C5604" s="373"/>
      <c r="D5604" s="373"/>
      <c r="E5604" s="13"/>
      <c r="F5604" s="11"/>
      <c r="G5604" s="25"/>
      <c r="H5604" s="31"/>
      <c r="I5604" s="30"/>
      <c r="M5604" s="25"/>
      <c r="N5604" s="31"/>
      <c r="O5604" s="30"/>
      <c r="V5604" s="12"/>
      <c r="W5604" s="12"/>
      <c r="X5604" s="14"/>
      <c r="AB5604" s="25"/>
      <c r="AC5604" s="12"/>
      <c r="AD5604" s="12"/>
      <c r="AK5604" s="12"/>
      <c r="AL5604" s="30"/>
      <c r="AM5604" s="32"/>
      <c r="AQ5604" s="12"/>
      <c r="AR5604" s="12"/>
      <c r="AS5604" s="12"/>
      <c r="AZ5604" s="49"/>
      <c r="BA5604" s="30"/>
      <c r="BB5604" s="12"/>
      <c r="BF5604" s="12"/>
      <c r="BG5604" s="12"/>
      <c r="BH5604" s="12"/>
      <c r="BO5604" s="7"/>
      <c r="BP5604" s="7"/>
      <c r="BQ5604" s="7"/>
      <c r="BU5604" s="7"/>
      <c r="BV5604" s="7"/>
      <c r="BW5604" s="7"/>
      <c r="CD5604" s="7"/>
      <c r="CE5604" s="7"/>
      <c r="CF5604" s="7"/>
      <c r="CJ5604" s="7"/>
      <c r="CK5604" s="7"/>
      <c r="CL5604" s="7"/>
    </row>
    <row r="5605" spans="1:90">
      <c r="A5605" s="11"/>
      <c r="B5605" s="373"/>
      <c r="C5605" s="373"/>
      <c r="D5605" s="373"/>
      <c r="E5605" s="13"/>
      <c r="F5605" s="11"/>
      <c r="G5605" s="25"/>
      <c r="H5605" s="31"/>
      <c r="I5605" s="30"/>
      <c r="M5605" s="25"/>
      <c r="N5605" s="31"/>
      <c r="O5605" s="30"/>
      <c r="V5605" s="12"/>
      <c r="W5605" s="12"/>
      <c r="X5605" s="14"/>
      <c r="AB5605" s="25"/>
      <c r="AC5605" s="12"/>
      <c r="AD5605" s="12"/>
      <c r="AK5605" s="12"/>
      <c r="AL5605" s="30"/>
      <c r="AM5605" s="32"/>
      <c r="AQ5605" s="12"/>
      <c r="AR5605" s="12"/>
      <c r="AS5605" s="12"/>
      <c r="AZ5605" s="49"/>
      <c r="BA5605" s="30"/>
      <c r="BB5605" s="12"/>
      <c r="BF5605" s="12"/>
      <c r="BG5605" s="12"/>
      <c r="BH5605" s="12"/>
      <c r="BO5605" s="7"/>
      <c r="BP5605" s="7"/>
      <c r="BQ5605" s="7"/>
      <c r="BU5605" s="7"/>
      <c r="BV5605" s="7"/>
      <c r="BW5605" s="7"/>
      <c r="CD5605" s="7"/>
      <c r="CE5605" s="7"/>
      <c r="CF5605" s="7"/>
      <c r="CJ5605" s="7"/>
      <c r="CK5605" s="7"/>
      <c r="CL5605" s="7"/>
    </row>
    <row r="5606" spans="1:90">
      <c r="A5606" s="11"/>
      <c r="B5606" s="373"/>
      <c r="C5606" s="373"/>
      <c r="D5606" s="373"/>
      <c r="E5606" s="13"/>
      <c r="F5606" s="11"/>
      <c r="G5606" s="25"/>
      <c r="H5606" s="31"/>
      <c r="I5606" s="30"/>
      <c r="M5606" s="25"/>
      <c r="N5606" s="31"/>
      <c r="O5606" s="30"/>
      <c r="V5606" s="12"/>
      <c r="W5606" s="12"/>
      <c r="X5606" s="14"/>
      <c r="AB5606" s="25"/>
      <c r="AC5606" s="12"/>
      <c r="AD5606" s="12"/>
      <c r="AK5606" s="12"/>
      <c r="AL5606" s="30"/>
      <c r="AM5606" s="32"/>
      <c r="AQ5606" s="12"/>
      <c r="AR5606" s="12"/>
      <c r="AS5606" s="12"/>
      <c r="AZ5606" s="49"/>
      <c r="BA5606" s="30"/>
      <c r="BB5606" s="12"/>
      <c r="BF5606" s="12"/>
      <c r="BG5606" s="12"/>
      <c r="BH5606" s="12"/>
      <c r="BO5606" s="7"/>
      <c r="BP5606" s="7"/>
      <c r="BQ5606" s="7"/>
      <c r="BU5606" s="7"/>
      <c r="BV5606" s="7"/>
      <c r="BW5606" s="7"/>
      <c r="CD5606" s="7"/>
      <c r="CE5606" s="7"/>
      <c r="CF5606" s="7"/>
      <c r="CJ5606" s="7"/>
      <c r="CK5606" s="7"/>
      <c r="CL5606" s="7"/>
    </row>
    <row r="5607" spans="1:90">
      <c r="A5607" s="11"/>
      <c r="B5607" s="373"/>
      <c r="C5607" s="373"/>
      <c r="D5607" s="373"/>
      <c r="E5607" s="13"/>
      <c r="F5607" s="11"/>
      <c r="G5607" s="25"/>
      <c r="H5607" s="31"/>
      <c r="I5607" s="30"/>
      <c r="M5607" s="25"/>
      <c r="N5607" s="31"/>
      <c r="O5607" s="30"/>
      <c r="V5607" s="12"/>
      <c r="W5607" s="12"/>
      <c r="X5607" s="14"/>
      <c r="AB5607" s="25"/>
      <c r="AC5607" s="12"/>
      <c r="AD5607" s="12"/>
      <c r="AK5607" s="12"/>
      <c r="AL5607" s="30"/>
      <c r="AM5607" s="32"/>
      <c r="AQ5607" s="12"/>
      <c r="AR5607" s="12"/>
      <c r="AS5607" s="12"/>
      <c r="AZ5607" s="49"/>
      <c r="BA5607" s="30"/>
      <c r="BB5607" s="12"/>
      <c r="BF5607" s="12"/>
      <c r="BG5607" s="12"/>
      <c r="BH5607" s="12"/>
      <c r="BO5607" s="7"/>
      <c r="BP5607" s="7"/>
      <c r="BQ5607" s="7"/>
      <c r="BU5607" s="7"/>
      <c r="BV5607" s="7"/>
      <c r="BW5607" s="7"/>
      <c r="CD5607" s="7"/>
      <c r="CE5607" s="7"/>
      <c r="CF5607" s="7"/>
      <c r="CJ5607" s="7"/>
      <c r="CK5607" s="7"/>
      <c r="CL5607" s="7"/>
    </row>
    <row r="5608" spans="1:90">
      <c r="A5608" s="11"/>
      <c r="B5608" s="373"/>
      <c r="C5608" s="373"/>
      <c r="D5608" s="373"/>
      <c r="E5608" s="13"/>
      <c r="F5608" s="11"/>
      <c r="G5608" s="25"/>
      <c r="H5608" s="31"/>
      <c r="I5608" s="30"/>
      <c r="M5608" s="25"/>
      <c r="N5608" s="31"/>
      <c r="O5608" s="30"/>
      <c r="V5608" s="12"/>
      <c r="W5608" s="12"/>
      <c r="X5608" s="14"/>
      <c r="AB5608" s="25"/>
      <c r="AC5608" s="12"/>
      <c r="AD5608" s="12"/>
      <c r="AK5608" s="12"/>
      <c r="AL5608" s="30"/>
      <c r="AM5608" s="32"/>
      <c r="AQ5608" s="12"/>
      <c r="AR5608" s="12"/>
      <c r="AS5608" s="12"/>
      <c r="AZ5608" s="49"/>
      <c r="BA5608" s="30"/>
      <c r="BB5608" s="12"/>
      <c r="BF5608" s="12"/>
      <c r="BG5608" s="12"/>
      <c r="BH5608" s="12"/>
      <c r="BO5608" s="7"/>
      <c r="BP5608" s="7"/>
      <c r="BQ5608" s="7"/>
      <c r="BU5608" s="7"/>
      <c r="BV5608" s="7"/>
      <c r="BW5608" s="7"/>
      <c r="CD5608" s="7"/>
      <c r="CE5608" s="7"/>
      <c r="CF5608" s="7"/>
      <c r="CJ5608" s="7"/>
      <c r="CK5608" s="7"/>
      <c r="CL5608" s="7"/>
    </row>
    <row r="5609" spans="1:90">
      <c r="A5609" s="11"/>
      <c r="B5609" s="373"/>
      <c r="C5609" s="373"/>
      <c r="D5609" s="373"/>
      <c r="E5609" s="13"/>
      <c r="F5609" s="11"/>
      <c r="G5609" s="25"/>
      <c r="H5609" s="31"/>
      <c r="I5609" s="30"/>
      <c r="M5609" s="25"/>
      <c r="N5609" s="31"/>
      <c r="O5609" s="30"/>
      <c r="V5609" s="12"/>
      <c r="W5609" s="12"/>
      <c r="X5609" s="14"/>
      <c r="AB5609" s="25"/>
      <c r="AC5609" s="12"/>
      <c r="AD5609" s="12"/>
      <c r="AK5609" s="12"/>
      <c r="AL5609" s="30"/>
      <c r="AM5609" s="32"/>
      <c r="AQ5609" s="12"/>
      <c r="AR5609" s="12"/>
      <c r="AS5609" s="12"/>
      <c r="AZ5609" s="49"/>
      <c r="BA5609" s="30"/>
      <c r="BB5609" s="12"/>
      <c r="BF5609" s="12"/>
      <c r="BG5609" s="12"/>
      <c r="BH5609" s="12"/>
      <c r="BO5609" s="7"/>
      <c r="BP5609" s="7"/>
      <c r="BQ5609" s="7"/>
      <c r="BU5609" s="7"/>
      <c r="BV5609" s="7"/>
      <c r="BW5609" s="7"/>
      <c r="CD5609" s="7"/>
      <c r="CE5609" s="7"/>
      <c r="CF5609" s="7"/>
      <c r="CJ5609" s="7"/>
      <c r="CK5609" s="7"/>
      <c r="CL5609" s="7"/>
    </row>
    <row r="5610" spans="1:90">
      <c r="A5610" s="11"/>
      <c r="B5610" s="373"/>
      <c r="C5610" s="373"/>
      <c r="D5610" s="373"/>
      <c r="E5610" s="13"/>
      <c r="F5610" s="11"/>
      <c r="G5610" s="25"/>
      <c r="H5610" s="31"/>
      <c r="I5610" s="30"/>
      <c r="M5610" s="25"/>
      <c r="N5610" s="31"/>
      <c r="O5610" s="30"/>
      <c r="V5610" s="12"/>
      <c r="W5610" s="12"/>
      <c r="X5610" s="14"/>
      <c r="AB5610" s="25"/>
      <c r="AC5610" s="12"/>
      <c r="AD5610" s="12"/>
      <c r="AK5610" s="12"/>
      <c r="AL5610" s="30"/>
      <c r="AM5610" s="32"/>
      <c r="AQ5610" s="12"/>
      <c r="AR5610" s="12"/>
      <c r="AS5610" s="12"/>
      <c r="AZ5610" s="49"/>
      <c r="BA5610" s="30"/>
      <c r="BB5610" s="12"/>
      <c r="BF5610" s="12"/>
      <c r="BG5610" s="12"/>
      <c r="BH5610" s="12"/>
      <c r="BO5610" s="7"/>
      <c r="BP5610" s="7"/>
      <c r="BQ5610" s="7"/>
      <c r="BU5610" s="7"/>
      <c r="BV5610" s="7"/>
      <c r="BW5610" s="7"/>
      <c r="CD5610" s="7"/>
      <c r="CE5610" s="7"/>
      <c r="CF5610" s="7"/>
      <c r="CJ5610" s="7"/>
      <c r="CK5610" s="7"/>
      <c r="CL5610" s="7"/>
    </row>
    <row r="5611" spans="1:90">
      <c r="A5611" s="11"/>
      <c r="B5611" s="373"/>
      <c r="C5611" s="373"/>
      <c r="D5611" s="373"/>
      <c r="E5611" s="13"/>
      <c r="F5611" s="11"/>
      <c r="G5611" s="25"/>
      <c r="H5611" s="31"/>
      <c r="I5611" s="30"/>
      <c r="M5611" s="25"/>
      <c r="N5611" s="31"/>
      <c r="O5611" s="30"/>
      <c r="V5611" s="12"/>
      <c r="W5611" s="12"/>
      <c r="X5611" s="14"/>
      <c r="AB5611" s="25"/>
      <c r="AC5611" s="12"/>
      <c r="AD5611" s="12"/>
      <c r="AK5611" s="12"/>
      <c r="AL5611" s="30"/>
      <c r="AM5611" s="32"/>
      <c r="AQ5611" s="12"/>
      <c r="AR5611" s="12"/>
      <c r="AS5611" s="12"/>
      <c r="AZ5611" s="49"/>
      <c r="BA5611" s="30"/>
      <c r="BB5611" s="12"/>
      <c r="BF5611" s="12"/>
      <c r="BG5611" s="12"/>
      <c r="BH5611" s="12"/>
      <c r="BO5611" s="7"/>
      <c r="BP5611" s="7"/>
      <c r="BQ5611" s="7"/>
      <c r="BU5611" s="7"/>
      <c r="BV5611" s="7"/>
      <c r="BW5611" s="7"/>
      <c r="CD5611" s="7"/>
      <c r="CE5611" s="7"/>
      <c r="CF5611" s="7"/>
      <c r="CJ5611" s="7"/>
      <c r="CK5611" s="7"/>
      <c r="CL5611" s="7"/>
    </row>
    <row r="5612" spans="1:90">
      <c r="A5612" s="11"/>
      <c r="B5612" s="373"/>
      <c r="C5612" s="373"/>
      <c r="D5612" s="373"/>
      <c r="E5612" s="13"/>
      <c r="F5612" s="11"/>
      <c r="G5612" s="25"/>
      <c r="H5612" s="31"/>
      <c r="I5612" s="30"/>
      <c r="M5612" s="25"/>
      <c r="N5612" s="31"/>
      <c r="O5612" s="30"/>
      <c r="V5612" s="12"/>
      <c r="W5612" s="12"/>
      <c r="X5612" s="14"/>
      <c r="AB5612" s="25"/>
      <c r="AC5612" s="12"/>
      <c r="AD5612" s="12"/>
      <c r="AK5612" s="12"/>
      <c r="AL5612" s="30"/>
      <c r="AM5612" s="32"/>
      <c r="AQ5612" s="12"/>
      <c r="AR5612" s="12"/>
      <c r="AS5612" s="12"/>
      <c r="AZ5612" s="49"/>
      <c r="BA5612" s="30"/>
      <c r="BB5612" s="12"/>
      <c r="BF5612" s="12"/>
      <c r="BG5612" s="12"/>
      <c r="BH5612" s="12"/>
      <c r="BO5612" s="7"/>
      <c r="BP5612" s="7"/>
      <c r="BQ5612" s="7"/>
      <c r="BU5612" s="7"/>
      <c r="BV5612" s="7"/>
      <c r="BW5612" s="7"/>
      <c r="CD5612" s="7"/>
      <c r="CE5612" s="7"/>
      <c r="CF5612" s="7"/>
      <c r="CJ5612" s="7"/>
      <c r="CK5612" s="7"/>
      <c r="CL5612" s="7"/>
    </row>
    <row r="5613" spans="1:90">
      <c r="A5613" s="11"/>
      <c r="B5613" s="373"/>
      <c r="C5613" s="373"/>
      <c r="D5613" s="373"/>
      <c r="E5613" s="13"/>
      <c r="F5613" s="11"/>
      <c r="G5613" s="25"/>
      <c r="H5613" s="31"/>
      <c r="I5613" s="30"/>
      <c r="M5613" s="25"/>
      <c r="N5613" s="31"/>
      <c r="O5613" s="30"/>
      <c r="V5613" s="12"/>
      <c r="W5613" s="12"/>
      <c r="X5613" s="14"/>
      <c r="AB5613" s="25"/>
      <c r="AC5613" s="12"/>
      <c r="AD5613" s="12"/>
      <c r="AK5613" s="12"/>
      <c r="AL5613" s="30"/>
      <c r="AM5613" s="32"/>
      <c r="AQ5613" s="12"/>
      <c r="AR5613" s="12"/>
      <c r="AS5613" s="12"/>
      <c r="AZ5613" s="49"/>
      <c r="BA5613" s="30"/>
      <c r="BB5613" s="12"/>
      <c r="BF5613" s="12"/>
      <c r="BG5613" s="12"/>
      <c r="BH5613" s="12"/>
      <c r="BO5613" s="7"/>
      <c r="BP5613" s="7"/>
      <c r="BQ5613" s="7"/>
      <c r="BU5613" s="7"/>
      <c r="BV5613" s="7"/>
      <c r="BW5613" s="7"/>
      <c r="CD5613" s="7"/>
      <c r="CE5613" s="7"/>
      <c r="CF5613" s="7"/>
      <c r="CJ5613" s="7"/>
      <c r="CK5613" s="7"/>
      <c r="CL5613" s="7"/>
    </row>
    <row r="5614" spans="1:90">
      <c r="A5614" s="11"/>
      <c r="B5614" s="373"/>
      <c r="C5614" s="373"/>
      <c r="D5614" s="373"/>
      <c r="E5614" s="13"/>
      <c r="F5614" s="11"/>
      <c r="G5614" s="25"/>
      <c r="H5614" s="31"/>
      <c r="I5614" s="30"/>
      <c r="M5614" s="25"/>
      <c r="N5614" s="31"/>
      <c r="O5614" s="30"/>
      <c r="V5614" s="12"/>
      <c r="W5614" s="12"/>
      <c r="X5614" s="14"/>
      <c r="AB5614" s="25"/>
      <c r="AC5614" s="12"/>
      <c r="AD5614" s="12"/>
      <c r="AK5614" s="12"/>
      <c r="AL5614" s="30"/>
      <c r="AM5614" s="32"/>
      <c r="AQ5614" s="12"/>
      <c r="AR5614" s="12"/>
      <c r="AS5614" s="12"/>
      <c r="AZ5614" s="49"/>
      <c r="BA5614" s="30"/>
      <c r="BB5614" s="12"/>
      <c r="BF5614" s="12"/>
      <c r="BG5614" s="12"/>
      <c r="BH5614" s="12"/>
      <c r="BO5614" s="7"/>
      <c r="BP5614" s="7"/>
      <c r="BQ5614" s="7"/>
      <c r="BU5614" s="7"/>
      <c r="BV5614" s="7"/>
      <c r="BW5614" s="7"/>
      <c r="CD5614" s="7"/>
      <c r="CE5614" s="7"/>
      <c r="CF5614" s="7"/>
      <c r="CJ5614" s="7"/>
      <c r="CK5614" s="7"/>
      <c r="CL5614" s="7"/>
    </row>
    <row r="5615" spans="1:90">
      <c r="A5615" s="11"/>
      <c r="B5615" s="373"/>
      <c r="C5615" s="373"/>
      <c r="D5615" s="373"/>
      <c r="E5615" s="13"/>
      <c r="F5615" s="11"/>
      <c r="G5615" s="25"/>
      <c r="H5615" s="31"/>
      <c r="I5615" s="30"/>
      <c r="M5615" s="25"/>
      <c r="N5615" s="31"/>
      <c r="O5615" s="30"/>
      <c r="V5615" s="12"/>
      <c r="W5615" s="12"/>
      <c r="X5615" s="14"/>
      <c r="AB5615" s="25"/>
      <c r="AC5615" s="12"/>
      <c r="AD5615" s="12"/>
      <c r="AK5615" s="12"/>
      <c r="AL5615" s="30"/>
      <c r="AM5615" s="32"/>
      <c r="AQ5615" s="12"/>
      <c r="AR5615" s="12"/>
      <c r="AS5615" s="12"/>
      <c r="AZ5615" s="49"/>
      <c r="BA5615" s="30"/>
      <c r="BB5615" s="12"/>
      <c r="BF5615" s="12"/>
      <c r="BG5615" s="12"/>
      <c r="BH5615" s="12"/>
      <c r="BO5615" s="7"/>
      <c r="BP5615" s="7"/>
      <c r="BQ5615" s="7"/>
      <c r="BU5615" s="7"/>
      <c r="BV5615" s="7"/>
      <c r="BW5615" s="7"/>
      <c r="CD5615" s="7"/>
      <c r="CE5615" s="7"/>
      <c r="CF5615" s="7"/>
      <c r="CJ5615" s="7"/>
      <c r="CK5615" s="7"/>
      <c r="CL5615" s="7"/>
    </row>
    <row r="5616" spans="1:90">
      <c r="A5616" s="11"/>
      <c r="B5616" s="373"/>
      <c r="C5616" s="373"/>
      <c r="D5616" s="373"/>
      <c r="E5616" s="13"/>
      <c r="F5616" s="11"/>
      <c r="G5616" s="25"/>
      <c r="H5616" s="31"/>
      <c r="I5616" s="30"/>
      <c r="M5616" s="25"/>
      <c r="N5616" s="31"/>
      <c r="O5616" s="30"/>
      <c r="V5616" s="12"/>
      <c r="W5616" s="12"/>
      <c r="X5616" s="14"/>
      <c r="AB5616" s="25"/>
      <c r="AC5616" s="12"/>
      <c r="AD5616" s="12"/>
      <c r="AK5616" s="12"/>
      <c r="AL5616" s="30"/>
      <c r="AM5616" s="32"/>
      <c r="AQ5616" s="12"/>
      <c r="AR5616" s="12"/>
      <c r="AS5616" s="12"/>
      <c r="AZ5616" s="49"/>
      <c r="BA5616" s="30"/>
      <c r="BB5616" s="12"/>
      <c r="BF5616" s="12"/>
      <c r="BG5616" s="12"/>
      <c r="BH5616" s="12"/>
      <c r="BO5616" s="7"/>
      <c r="BP5616" s="7"/>
      <c r="BQ5616" s="7"/>
      <c r="BU5616" s="7"/>
      <c r="BV5616" s="7"/>
      <c r="BW5616" s="7"/>
      <c r="CD5616" s="7"/>
      <c r="CE5616" s="7"/>
      <c r="CF5616" s="7"/>
      <c r="CJ5616" s="7"/>
      <c r="CK5616" s="7"/>
      <c r="CL5616" s="7"/>
    </row>
    <row r="5617" spans="1:90">
      <c r="A5617" s="11"/>
      <c r="B5617" s="373"/>
      <c r="C5617" s="373"/>
      <c r="D5617" s="373"/>
      <c r="E5617" s="13"/>
      <c r="F5617" s="11"/>
      <c r="G5617" s="25"/>
      <c r="H5617" s="31"/>
      <c r="I5617" s="30"/>
      <c r="M5617" s="25"/>
      <c r="N5617" s="31"/>
      <c r="O5617" s="30"/>
      <c r="V5617" s="12"/>
      <c r="W5617" s="12"/>
      <c r="X5617" s="14"/>
      <c r="AB5617" s="25"/>
      <c r="AC5617" s="12"/>
      <c r="AD5617" s="12"/>
      <c r="AK5617" s="12"/>
      <c r="AL5617" s="30"/>
      <c r="AM5617" s="32"/>
      <c r="AQ5617" s="12"/>
      <c r="AR5617" s="12"/>
      <c r="AS5617" s="12"/>
      <c r="AZ5617" s="49"/>
      <c r="BA5617" s="30"/>
      <c r="BB5617" s="12"/>
      <c r="BF5617" s="12"/>
      <c r="BG5617" s="12"/>
      <c r="BH5617" s="12"/>
      <c r="BO5617" s="7"/>
      <c r="BP5617" s="7"/>
      <c r="BQ5617" s="7"/>
      <c r="BU5617" s="7"/>
      <c r="BV5617" s="7"/>
      <c r="BW5617" s="7"/>
      <c r="CD5617" s="7"/>
      <c r="CE5617" s="7"/>
      <c r="CF5617" s="7"/>
      <c r="CJ5617" s="7"/>
      <c r="CK5617" s="7"/>
      <c r="CL5617" s="7"/>
    </row>
    <row r="5618" spans="1:90">
      <c r="A5618" s="11"/>
      <c r="B5618" s="373"/>
      <c r="C5618" s="373"/>
      <c r="D5618" s="373"/>
      <c r="E5618" s="13"/>
      <c r="F5618" s="11"/>
      <c r="G5618" s="25"/>
      <c r="H5618" s="31"/>
      <c r="I5618" s="30"/>
      <c r="M5618" s="25"/>
      <c r="N5618" s="31"/>
      <c r="O5618" s="30"/>
      <c r="V5618" s="12"/>
      <c r="W5618" s="12"/>
      <c r="X5618" s="14"/>
      <c r="AB5618" s="25"/>
      <c r="AC5618" s="12"/>
      <c r="AD5618" s="12"/>
      <c r="AK5618" s="12"/>
      <c r="AL5618" s="30"/>
      <c r="AM5618" s="32"/>
      <c r="AQ5618" s="12"/>
      <c r="AR5618" s="12"/>
      <c r="AS5618" s="12"/>
      <c r="AZ5618" s="49"/>
      <c r="BA5618" s="30"/>
      <c r="BB5618" s="12"/>
      <c r="BF5618" s="12"/>
      <c r="BG5618" s="12"/>
      <c r="BH5618" s="12"/>
      <c r="BO5618" s="7"/>
      <c r="BP5618" s="7"/>
      <c r="BQ5618" s="7"/>
      <c r="BU5618" s="7"/>
      <c r="BV5618" s="7"/>
      <c r="BW5618" s="7"/>
      <c r="CD5618" s="7"/>
      <c r="CE5618" s="7"/>
      <c r="CF5618" s="7"/>
      <c r="CJ5618" s="7"/>
      <c r="CK5618" s="7"/>
      <c r="CL5618" s="7"/>
    </row>
    <row r="5619" spans="1:90">
      <c r="A5619" s="11"/>
      <c r="B5619" s="373"/>
      <c r="C5619" s="373"/>
      <c r="D5619" s="373"/>
      <c r="E5619" s="13"/>
      <c r="F5619" s="11"/>
      <c r="G5619" s="25"/>
      <c r="H5619" s="31"/>
      <c r="I5619" s="30"/>
      <c r="M5619" s="25"/>
      <c r="N5619" s="31"/>
      <c r="O5619" s="30"/>
      <c r="V5619" s="12"/>
      <c r="W5619" s="12"/>
      <c r="X5619" s="14"/>
      <c r="AB5619" s="25"/>
      <c r="AC5619" s="12"/>
      <c r="AD5619" s="12"/>
      <c r="AK5619" s="12"/>
      <c r="AL5619" s="30"/>
      <c r="AM5619" s="32"/>
      <c r="AQ5619" s="12"/>
      <c r="AR5619" s="12"/>
      <c r="AS5619" s="12"/>
      <c r="AZ5619" s="49"/>
      <c r="BA5619" s="30"/>
      <c r="BB5619" s="12"/>
      <c r="BF5619" s="12"/>
      <c r="BG5619" s="12"/>
      <c r="BH5619" s="12"/>
      <c r="BO5619" s="7"/>
      <c r="BP5619" s="7"/>
      <c r="BQ5619" s="7"/>
      <c r="BU5619" s="7"/>
      <c r="BV5619" s="7"/>
      <c r="BW5619" s="7"/>
      <c r="CD5619" s="7"/>
      <c r="CE5619" s="7"/>
      <c r="CF5619" s="7"/>
      <c r="CJ5619" s="7"/>
      <c r="CK5619" s="7"/>
      <c r="CL5619" s="7"/>
    </row>
    <row r="5620" spans="1:90">
      <c r="A5620" s="11"/>
      <c r="B5620" s="373"/>
      <c r="C5620" s="373"/>
      <c r="D5620" s="373"/>
      <c r="E5620" s="13"/>
      <c r="F5620" s="11"/>
      <c r="G5620" s="25"/>
      <c r="H5620" s="31"/>
      <c r="I5620" s="30"/>
      <c r="M5620" s="25"/>
      <c r="N5620" s="31"/>
      <c r="O5620" s="30"/>
      <c r="V5620" s="12"/>
      <c r="W5620" s="12"/>
      <c r="X5620" s="14"/>
      <c r="AB5620" s="25"/>
      <c r="AC5620" s="12"/>
      <c r="AD5620" s="12"/>
      <c r="AK5620" s="12"/>
      <c r="AL5620" s="30"/>
      <c r="AM5620" s="32"/>
      <c r="AQ5620" s="12"/>
      <c r="AR5620" s="12"/>
      <c r="AS5620" s="12"/>
      <c r="AZ5620" s="49"/>
      <c r="BA5620" s="30"/>
      <c r="BB5620" s="12"/>
      <c r="BF5620" s="12"/>
      <c r="BG5620" s="12"/>
      <c r="BH5620" s="12"/>
      <c r="BO5620" s="7"/>
      <c r="BP5620" s="7"/>
      <c r="BQ5620" s="7"/>
      <c r="BU5620" s="7"/>
      <c r="BV5620" s="7"/>
      <c r="BW5620" s="7"/>
      <c r="CD5620" s="7"/>
      <c r="CE5620" s="7"/>
      <c r="CF5620" s="7"/>
      <c r="CJ5620" s="7"/>
      <c r="CK5620" s="7"/>
      <c r="CL5620" s="7"/>
    </row>
    <row r="5621" spans="1:90">
      <c r="A5621" s="11"/>
      <c r="B5621" s="373"/>
      <c r="C5621" s="373"/>
      <c r="D5621" s="373"/>
      <c r="E5621" s="13"/>
      <c r="F5621" s="11"/>
      <c r="G5621" s="25"/>
      <c r="H5621" s="31"/>
      <c r="I5621" s="30"/>
      <c r="M5621" s="25"/>
      <c r="N5621" s="31"/>
      <c r="O5621" s="30"/>
      <c r="V5621" s="12"/>
      <c r="W5621" s="12"/>
      <c r="X5621" s="14"/>
      <c r="AB5621" s="25"/>
      <c r="AC5621" s="12"/>
      <c r="AD5621" s="12"/>
      <c r="AK5621" s="12"/>
      <c r="AL5621" s="30"/>
      <c r="AM5621" s="32"/>
      <c r="AQ5621" s="12"/>
      <c r="AR5621" s="12"/>
      <c r="AS5621" s="12"/>
      <c r="AZ5621" s="49"/>
      <c r="BA5621" s="30"/>
      <c r="BB5621" s="12"/>
      <c r="BF5621" s="12"/>
      <c r="BG5621" s="12"/>
      <c r="BH5621" s="12"/>
      <c r="BO5621" s="7"/>
      <c r="BP5621" s="7"/>
      <c r="BQ5621" s="7"/>
      <c r="BU5621" s="7"/>
      <c r="BV5621" s="7"/>
      <c r="BW5621" s="7"/>
      <c r="CD5621" s="7"/>
      <c r="CE5621" s="7"/>
      <c r="CF5621" s="7"/>
      <c r="CJ5621" s="7"/>
      <c r="CK5621" s="7"/>
      <c r="CL5621" s="7"/>
    </row>
    <row r="5622" spans="1:90">
      <c r="A5622" s="11"/>
      <c r="B5622" s="373"/>
      <c r="C5622" s="373"/>
      <c r="D5622" s="373"/>
      <c r="E5622" s="13"/>
      <c r="F5622" s="11"/>
      <c r="G5622" s="25"/>
      <c r="H5622" s="31"/>
      <c r="I5622" s="30"/>
      <c r="M5622" s="25"/>
      <c r="N5622" s="31"/>
      <c r="O5622" s="30"/>
      <c r="V5622" s="12"/>
      <c r="W5622" s="12"/>
      <c r="X5622" s="14"/>
      <c r="AB5622" s="25"/>
      <c r="AC5622" s="12"/>
      <c r="AD5622" s="12"/>
      <c r="AK5622" s="12"/>
      <c r="AL5622" s="30"/>
      <c r="AM5622" s="32"/>
      <c r="AQ5622" s="12"/>
      <c r="AR5622" s="12"/>
      <c r="AS5622" s="12"/>
      <c r="AZ5622" s="49"/>
      <c r="BA5622" s="30"/>
      <c r="BB5622" s="12"/>
      <c r="BF5622" s="12"/>
      <c r="BG5622" s="12"/>
      <c r="BH5622" s="12"/>
      <c r="BO5622" s="7"/>
      <c r="BP5622" s="7"/>
      <c r="BQ5622" s="7"/>
      <c r="BU5622" s="7"/>
      <c r="BV5622" s="7"/>
      <c r="BW5622" s="7"/>
      <c r="CD5622" s="7"/>
      <c r="CE5622" s="7"/>
      <c r="CF5622" s="7"/>
      <c r="CJ5622" s="7"/>
      <c r="CK5622" s="7"/>
      <c r="CL5622" s="7"/>
    </row>
    <row r="5623" spans="1:90">
      <c r="A5623" s="11"/>
      <c r="B5623" s="373"/>
      <c r="C5623" s="373"/>
      <c r="D5623" s="373"/>
      <c r="E5623" s="13"/>
      <c r="F5623" s="11"/>
      <c r="G5623" s="25"/>
      <c r="H5623" s="31"/>
      <c r="I5623" s="30"/>
      <c r="M5623" s="25"/>
      <c r="N5623" s="31"/>
      <c r="O5623" s="30"/>
      <c r="V5623" s="12"/>
      <c r="W5623" s="12"/>
      <c r="X5623" s="14"/>
      <c r="AB5623" s="25"/>
      <c r="AC5623" s="12"/>
      <c r="AD5623" s="12"/>
      <c r="AK5623" s="12"/>
      <c r="AL5623" s="30"/>
      <c r="AM5623" s="32"/>
      <c r="AQ5623" s="12"/>
      <c r="AR5623" s="12"/>
      <c r="AS5623" s="12"/>
      <c r="AZ5623" s="49"/>
      <c r="BA5623" s="30"/>
      <c r="BB5623" s="12"/>
      <c r="BF5623" s="12"/>
      <c r="BG5623" s="12"/>
      <c r="BH5623" s="12"/>
      <c r="BO5623" s="7"/>
      <c r="BP5623" s="7"/>
      <c r="BQ5623" s="7"/>
      <c r="BU5623" s="7"/>
      <c r="BV5623" s="7"/>
      <c r="BW5623" s="7"/>
      <c r="CD5623" s="7"/>
      <c r="CE5623" s="7"/>
      <c r="CF5623" s="7"/>
      <c r="CJ5623" s="7"/>
      <c r="CK5623" s="7"/>
      <c r="CL5623" s="7"/>
    </row>
    <row r="5624" spans="1:90">
      <c r="A5624" s="11"/>
      <c r="B5624" s="373"/>
      <c r="C5624" s="373"/>
      <c r="D5624" s="373"/>
      <c r="E5624" s="13"/>
      <c r="F5624" s="11"/>
      <c r="G5624" s="25"/>
      <c r="H5624" s="31"/>
      <c r="I5624" s="30"/>
      <c r="M5624" s="25"/>
      <c r="N5624" s="31"/>
      <c r="O5624" s="30"/>
      <c r="V5624" s="12"/>
      <c r="W5624" s="12"/>
      <c r="X5624" s="14"/>
      <c r="AB5624" s="25"/>
      <c r="AC5624" s="12"/>
      <c r="AD5624" s="12"/>
      <c r="AK5624" s="12"/>
      <c r="AL5624" s="30"/>
      <c r="AM5624" s="32"/>
      <c r="AQ5624" s="12"/>
      <c r="AR5624" s="12"/>
      <c r="AS5624" s="12"/>
      <c r="AZ5624" s="49"/>
      <c r="BA5624" s="30"/>
      <c r="BB5624" s="12"/>
      <c r="BF5624" s="12"/>
      <c r="BG5624" s="12"/>
      <c r="BH5624" s="12"/>
      <c r="BO5624" s="7"/>
      <c r="BP5624" s="7"/>
      <c r="BQ5624" s="7"/>
      <c r="BU5624" s="7"/>
      <c r="BV5624" s="7"/>
      <c r="BW5624" s="7"/>
      <c r="CD5624" s="7"/>
      <c r="CE5624" s="7"/>
      <c r="CF5624" s="7"/>
      <c r="CJ5624" s="7"/>
      <c r="CK5624" s="7"/>
      <c r="CL5624" s="7"/>
    </row>
    <row r="5625" spans="1:90">
      <c r="A5625" s="11"/>
      <c r="B5625" s="373"/>
      <c r="C5625" s="373"/>
      <c r="D5625" s="373"/>
      <c r="E5625" s="13"/>
      <c r="F5625" s="11"/>
      <c r="G5625" s="25"/>
      <c r="H5625" s="31"/>
      <c r="I5625" s="30"/>
      <c r="M5625" s="25"/>
      <c r="N5625" s="31"/>
      <c r="O5625" s="30"/>
      <c r="V5625" s="12"/>
      <c r="W5625" s="12"/>
      <c r="X5625" s="14"/>
      <c r="AB5625" s="25"/>
      <c r="AC5625" s="12"/>
      <c r="AD5625" s="12"/>
      <c r="AK5625" s="12"/>
      <c r="AL5625" s="30"/>
      <c r="AM5625" s="32"/>
      <c r="AQ5625" s="12"/>
      <c r="AR5625" s="12"/>
      <c r="AS5625" s="12"/>
      <c r="AZ5625" s="49"/>
      <c r="BA5625" s="30"/>
      <c r="BB5625" s="12"/>
      <c r="BF5625" s="12"/>
      <c r="BG5625" s="12"/>
      <c r="BH5625" s="12"/>
      <c r="BO5625" s="7"/>
      <c r="BP5625" s="7"/>
      <c r="BQ5625" s="7"/>
      <c r="BU5625" s="7"/>
      <c r="BV5625" s="7"/>
      <c r="BW5625" s="7"/>
      <c r="CD5625" s="7"/>
      <c r="CE5625" s="7"/>
      <c r="CF5625" s="7"/>
      <c r="CJ5625" s="7"/>
      <c r="CK5625" s="7"/>
      <c r="CL5625" s="7"/>
    </row>
    <row r="5626" spans="1:90">
      <c r="A5626" s="11"/>
      <c r="B5626" s="373"/>
      <c r="C5626" s="373"/>
      <c r="D5626" s="373"/>
      <c r="E5626" s="13"/>
      <c r="F5626" s="11"/>
      <c r="G5626" s="25"/>
      <c r="H5626" s="31"/>
      <c r="I5626" s="30"/>
      <c r="M5626" s="25"/>
      <c r="N5626" s="31"/>
      <c r="O5626" s="30"/>
      <c r="V5626" s="12"/>
      <c r="W5626" s="12"/>
      <c r="X5626" s="14"/>
      <c r="AB5626" s="25"/>
      <c r="AC5626" s="12"/>
      <c r="AD5626" s="12"/>
      <c r="AK5626" s="12"/>
      <c r="AL5626" s="30"/>
      <c r="AM5626" s="32"/>
      <c r="AQ5626" s="12"/>
      <c r="AR5626" s="12"/>
      <c r="AS5626" s="12"/>
      <c r="AZ5626" s="49"/>
      <c r="BA5626" s="30"/>
      <c r="BB5626" s="12"/>
      <c r="BF5626" s="12"/>
      <c r="BG5626" s="12"/>
      <c r="BH5626" s="12"/>
      <c r="BO5626" s="7"/>
      <c r="BP5626" s="7"/>
      <c r="BQ5626" s="7"/>
      <c r="BU5626" s="7"/>
      <c r="BV5626" s="7"/>
      <c r="BW5626" s="7"/>
      <c r="CD5626" s="7"/>
      <c r="CE5626" s="7"/>
      <c r="CF5626" s="7"/>
      <c r="CJ5626" s="7"/>
      <c r="CK5626" s="7"/>
      <c r="CL5626" s="7"/>
    </row>
    <row r="5627" spans="1:90">
      <c r="A5627" s="11"/>
      <c r="B5627" s="373"/>
      <c r="C5627" s="373"/>
      <c r="D5627" s="373"/>
      <c r="E5627" s="13"/>
      <c r="F5627" s="11"/>
      <c r="G5627" s="25"/>
      <c r="H5627" s="31"/>
      <c r="I5627" s="30"/>
      <c r="M5627" s="25"/>
      <c r="N5627" s="31"/>
      <c r="O5627" s="30"/>
      <c r="V5627" s="12"/>
      <c r="W5627" s="12"/>
      <c r="X5627" s="14"/>
      <c r="AB5627" s="25"/>
      <c r="AC5627" s="12"/>
      <c r="AD5627" s="12"/>
      <c r="AK5627" s="12"/>
      <c r="AL5627" s="30"/>
      <c r="AM5627" s="32"/>
      <c r="AQ5627" s="12"/>
      <c r="AR5627" s="12"/>
      <c r="AS5627" s="12"/>
      <c r="AZ5627" s="49"/>
      <c r="BA5627" s="30"/>
      <c r="BB5627" s="12"/>
      <c r="BF5627" s="12"/>
      <c r="BG5627" s="12"/>
      <c r="BH5627" s="12"/>
      <c r="BO5627" s="7"/>
      <c r="BP5627" s="7"/>
      <c r="BQ5627" s="7"/>
      <c r="BU5627" s="7"/>
      <c r="BV5627" s="7"/>
      <c r="BW5627" s="7"/>
      <c r="CD5627" s="7"/>
      <c r="CE5627" s="7"/>
      <c r="CF5627" s="7"/>
      <c r="CJ5627" s="7"/>
      <c r="CK5627" s="7"/>
      <c r="CL5627" s="7"/>
    </row>
    <row r="5628" spans="1:90">
      <c r="A5628" s="11"/>
      <c r="B5628" s="373"/>
      <c r="C5628" s="373"/>
      <c r="D5628" s="373"/>
      <c r="E5628" s="13"/>
      <c r="F5628" s="11"/>
      <c r="G5628" s="25"/>
      <c r="H5628" s="31"/>
      <c r="I5628" s="30"/>
      <c r="M5628" s="25"/>
      <c r="N5628" s="31"/>
      <c r="O5628" s="30"/>
      <c r="V5628" s="12"/>
      <c r="W5628" s="12"/>
      <c r="X5628" s="14"/>
      <c r="AB5628" s="25"/>
      <c r="AC5628" s="12"/>
      <c r="AD5628" s="12"/>
      <c r="AK5628" s="12"/>
      <c r="AL5628" s="30"/>
      <c r="AM5628" s="32"/>
      <c r="AQ5628" s="12"/>
      <c r="AR5628" s="12"/>
      <c r="AS5628" s="12"/>
      <c r="AZ5628" s="49"/>
      <c r="BA5628" s="30"/>
      <c r="BB5628" s="12"/>
      <c r="BF5628" s="12"/>
      <c r="BG5628" s="12"/>
      <c r="BH5628" s="12"/>
      <c r="BO5628" s="7"/>
      <c r="BP5628" s="7"/>
      <c r="BQ5628" s="7"/>
      <c r="BU5628" s="7"/>
      <c r="BV5628" s="7"/>
      <c r="BW5628" s="7"/>
      <c r="CD5628" s="7"/>
      <c r="CE5628" s="7"/>
      <c r="CF5628" s="7"/>
      <c r="CJ5628" s="7"/>
      <c r="CK5628" s="7"/>
      <c r="CL5628" s="7"/>
    </row>
    <row r="5629" spans="1:90">
      <c r="A5629" s="11"/>
      <c r="B5629" s="373"/>
      <c r="C5629" s="373"/>
      <c r="D5629" s="373"/>
      <c r="E5629" s="13"/>
      <c r="F5629" s="11"/>
      <c r="G5629" s="25"/>
      <c r="H5629" s="31"/>
      <c r="I5629" s="30"/>
      <c r="M5629" s="25"/>
      <c r="N5629" s="31"/>
      <c r="O5629" s="30"/>
      <c r="V5629" s="12"/>
      <c r="W5629" s="12"/>
      <c r="X5629" s="14"/>
      <c r="AB5629" s="25"/>
      <c r="AC5629" s="12"/>
      <c r="AD5629" s="12"/>
      <c r="AK5629" s="12"/>
      <c r="AL5629" s="30"/>
      <c r="AM5629" s="32"/>
      <c r="AQ5629" s="12"/>
      <c r="AR5629" s="12"/>
      <c r="AS5629" s="12"/>
      <c r="AZ5629" s="49"/>
      <c r="BA5629" s="30"/>
      <c r="BB5629" s="12"/>
      <c r="BF5629" s="12"/>
      <c r="BG5629" s="12"/>
      <c r="BH5629" s="12"/>
      <c r="BO5629" s="7"/>
      <c r="BP5629" s="7"/>
      <c r="BQ5629" s="7"/>
      <c r="BU5629" s="7"/>
      <c r="BV5629" s="7"/>
      <c r="BW5629" s="7"/>
      <c r="CD5629" s="7"/>
      <c r="CE5629" s="7"/>
      <c r="CF5629" s="7"/>
      <c r="CJ5629" s="7"/>
      <c r="CK5629" s="7"/>
      <c r="CL5629" s="7"/>
    </row>
    <row r="5630" spans="1:90">
      <c r="A5630" s="11"/>
      <c r="B5630" s="373"/>
      <c r="C5630" s="373"/>
      <c r="D5630" s="373"/>
      <c r="E5630" s="13"/>
      <c r="F5630" s="11"/>
      <c r="G5630" s="25"/>
      <c r="H5630" s="31"/>
      <c r="I5630" s="30"/>
      <c r="M5630" s="25"/>
      <c r="N5630" s="31"/>
      <c r="O5630" s="30"/>
      <c r="V5630" s="12"/>
      <c r="W5630" s="12"/>
      <c r="X5630" s="14"/>
      <c r="AB5630" s="25"/>
      <c r="AC5630" s="12"/>
      <c r="AD5630" s="12"/>
      <c r="AK5630" s="12"/>
      <c r="AL5630" s="30"/>
      <c r="AM5630" s="32"/>
      <c r="AQ5630" s="12"/>
      <c r="AR5630" s="12"/>
      <c r="AS5630" s="12"/>
      <c r="AZ5630" s="49"/>
      <c r="BA5630" s="30"/>
      <c r="BB5630" s="12"/>
      <c r="BF5630" s="12"/>
      <c r="BG5630" s="12"/>
      <c r="BH5630" s="12"/>
      <c r="BO5630" s="7"/>
      <c r="BP5630" s="7"/>
      <c r="BQ5630" s="7"/>
      <c r="BU5630" s="7"/>
      <c r="BV5630" s="7"/>
      <c r="BW5630" s="7"/>
      <c r="CD5630" s="7"/>
      <c r="CE5630" s="7"/>
      <c r="CF5630" s="7"/>
      <c r="CJ5630" s="7"/>
      <c r="CK5630" s="7"/>
      <c r="CL5630" s="7"/>
    </row>
    <row r="5631" spans="1:90">
      <c r="A5631" s="11"/>
      <c r="B5631" s="373"/>
      <c r="C5631" s="373"/>
      <c r="D5631" s="373"/>
      <c r="E5631" s="13"/>
      <c r="F5631" s="11"/>
      <c r="G5631" s="25"/>
      <c r="H5631" s="31"/>
      <c r="I5631" s="30"/>
      <c r="M5631" s="25"/>
      <c r="N5631" s="31"/>
      <c r="O5631" s="30"/>
      <c r="V5631" s="12"/>
      <c r="W5631" s="12"/>
      <c r="X5631" s="14"/>
      <c r="AB5631" s="25"/>
      <c r="AC5631" s="12"/>
      <c r="AD5631" s="12"/>
      <c r="AK5631" s="12"/>
      <c r="AL5631" s="30"/>
      <c r="AM5631" s="32"/>
      <c r="AQ5631" s="12"/>
      <c r="AR5631" s="12"/>
      <c r="AS5631" s="12"/>
      <c r="AZ5631" s="49"/>
      <c r="BA5631" s="30"/>
      <c r="BB5631" s="12"/>
      <c r="BF5631" s="12"/>
      <c r="BG5631" s="12"/>
      <c r="BH5631" s="12"/>
      <c r="BO5631" s="7"/>
      <c r="BP5631" s="7"/>
      <c r="BQ5631" s="7"/>
      <c r="BU5631" s="7"/>
      <c r="BV5631" s="7"/>
      <c r="BW5631" s="7"/>
      <c r="CD5631" s="7"/>
      <c r="CE5631" s="7"/>
      <c r="CF5631" s="7"/>
      <c r="CJ5631" s="7"/>
      <c r="CK5631" s="7"/>
      <c r="CL5631" s="7"/>
    </row>
    <row r="5632" spans="1:90">
      <c r="A5632" s="11"/>
      <c r="B5632" s="373"/>
      <c r="C5632" s="373"/>
      <c r="D5632" s="373"/>
      <c r="E5632" s="13"/>
      <c r="F5632" s="11"/>
      <c r="G5632" s="25"/>
      <c r="H5632" s="31"/>
      <c r="I5632" s="30"/>
      <c r="M5632" s="25"/>
      <c r="N5632" s="31"/>
      <c r="O5632" s="30"/>
      <c r="V5632" s="12"/>
      <c r="W5632" s="12"/>
      <c r="X5632" s="14"/>
      <c r="AB5632" s="25"/>
      <c r="AC5632" s="12"/>
      <c r="AD5632" s="12"/>
      <c r="AK5632" s="12"/>
      <c r="AL5632" s="30"/>
      <c r="AM5632" s="32"/>
      <c r="AQ5632" s="12"/>
      <c r="AR5632" s="12"/>
      <c r="AS5632" s="12"/>
      <c r="AZ5632" s="49"/>
      <c r="BA5632" s="30"/>
      <c r="BB5632" s="12"/>
      <c r="BF5632" s="12"/>
      <c r="BG5632" s="12"/>
      <c r="BH5632" s="12"/>
      <c r="BO5632" s="7"/>
      <c r="BP5632" s="7"/>
      <c r="BQ5632" s="7"/>
      <c r="BU5632" s="7"/>
      <c r="BV5632" s="7"/>
      <c r="BW5632" s="7"/>
      <c r="CD5632" s="7"/>
      <c r="CE5632" s="7"/>
      <c r="CF5632" s="7"/>
      <c r="CJ5632" s="7"/>
      <c r="CK5632" s="7"/>
      <c r="CL5632" s="7"/>
    </row>
    <row r="5633" spans="1:90">
      <c r="A5633" s="11"/>
      <c r="B5633" s="373"/>
      <c r="C5633" s="373"/>
      <c r="D5633" s="373"/>
      <c r="E5633" s="13"/>
      <c r="F5633" s="11"/>
      <c r="G5633" s="25"/>
      <c r="H5633" s="31"/>
      <c r="I5633" s="30"/>
      <c r="M5633" s="25"/>
      <c r="N5633" s="31"/>
      <c r="O5633" s="30"/>
      <c r="V5633" s="12"/>
      <c r="W5633" s="12"/>
      <c r="X5633" s="14"/>
      <c r="AB5633" s="25"/>
      <c r="AC5633" s="12"/>
      <c r="AD5633" s="12"/>
      <c r="AK5633" s="12"/>
      <c r="AL5633" s="30"/>
      <c r="AM5633" s="32"/>
      <c r="AQ5633" s="12"/>
      <c r="AR5633" s="12"/>
      <c r="AS5633" s="12"/>
      <c r="AZ5633" s="49"/>
      <c r="BA5633" s="30"/>
      <c r="BB5633" s="12"/>
      <c r="BF5633" s="12"/>
      <c r="BG5633" s="12"/>
      <c r="BH5633" s="12"/>
      <c r="BO5633" s="7"/>
      <c r="BP5633" s="7"/>
      <c r="BQ5633" s="7"/>
      <c r="BU5633" s="7"/>
      <c r="BV5633" s="7"/>
      <c r="BW5633" s="7"/>
      <c r="CD5633" s="7"/>
      <c r="CE5633" s="7"/>
      <c r="CF5633" s="7"/>
      <c r="CJ5633" s="7"/>
      <c r="CK5633" s="7"/>
      <c r="CL5633" s="7"/>
    </row>
    <row r="5634" spans="1:90">
      <c r="A5634" s="11"/>
      <c r="B5634" s="373"/>
      <c r="C5634" s="373"/>
      <c r="D5634" s="373"/>
      <c r="E5634" s="13"/>
      <c r="F5634" s="11"/>
      <c r="G5634" s="25"/>
      <c r="H5634" s="31"/>
      <c r="I5634" s="30"/>
      <c r="M5634" s="25"/>
      <c r="N5634" s="31"/>
      <c r="O5634" s="30"/>
      <c r="V5634" s="12"/>
      <c r="W5634" s="12"/>
      <c r="X5634" s="14"/>
      <c r="AB5634" s="25"/>
      <c r="AC5634" s="12"/>
      <c r="AD5634" s="12"/>
      <c r="AK5634" s="12"/>
      <c r="AL5634" s="30"/>
      <c r="AM5634" s="32"/>
      <c r="AQ5634" s="12"/>
      <c r="AR5634" s="12"/>
      <c r="AS5634" s="12"/>
      <c r="AZ5634" s="49"/>
      <c r="BA5634" s="30"/>
      <c r="BB5634" s="12"/>
      <c r="BF5634" s="12"/>
      <c r="BG5634" s="12"/>
      <c r="BH5634" s="12"/>
      <c r="BO5634" s="7"/>
      <c r="BP5634" s="7"/>
      <c r="BQ5634" s="7"/>
      <c r="BU5634" s="7"/>
      <c r="BV5634" s="7"/>
      <c r="BW5634" s="7"/>
      <c r="CD5634" s="7"/>
      <c r="CE5634" s="7"/>
      <c r="CF5634" s="7"/>
      <c r="CJ5634" s="7"/>
      <c r="CK5634" s="7"/>
      <c r="CL5634" s="7"/>
    </row>
    <row r="5635" spans="1:90">
      <c r="A5635" s="11"/>
      <c r="B5635" s="373"/>
      <c r="C5635" s="373"/>
      <c r="D5635" s="373"/>
      <c r="E5635" s="13"/>
      <c r="F5635" s="11"/>
      <c r="G5635" s="25"/>
      <c r="H5635" s="31"/>
      <c r="I5635" s="30"/>
      <c r="M5635" s="25"/>
      <c r="N5635" s="31"/>
      <c r="O5635" s="30"/>
      <c r="V5635" s="12"/>
      <c r="W5635" s="12"/>
      <c r="X5635" s="14"/>
      <c r="AB5635" s="25"/>
      <c r="AC5635" s="12"/>
      <c r="AD5635" s="12"/>
      <c r="AK5635" s="12"/>
      <c r="AL5635" s="30"/>
      <c r="AM5635" s="32"/>
      <c r="AQ5635" s="12"/>
      <c r="AR5635" s="12"/>
      <c r="AS5635" s="12"/>
      <c r="AZ5635" s="49"/>
      <c r="BA5635" s="30"/>
      <c r="BB5635" s="12"/>
      <c r="BF5635" s="12"/>
      <c r="BG5635" s="12"/>
      <c r="BH5635" s="12"/>
      <c r="BO5635" s="7"/>
      <c r="BP5635" s="7"/>
      <c r="BQ5635" s="7"/>
      <c r="BU5635" s="7"/>
      <c r="BV5635" s="7"/>
      <c r="BW5635" s="7"/>
      <c r="CD5635" s="7"/>
      <c r="CE5635" s="7"/>
      <c r="CF5635" s="7"/>
      <c r="CJ5635" s="7"/>
      <c r="CK5635" s="7"/>
      <c r="CL5635" s="7"/>
    </row>
    <row r="5636" spans="1:90">
      <c r="A5636" s="11"/>
      <c r="B5636" s="373"/>
      <c r="C5636" s="373"/>
      <c r="D5636" s="373"/>
      <c r="E5636" s="13"/>
      <c r="F5636" s="11"/>
      <c r="G5636" s="25"/>
      <c r="H5636" s="31"/>
      <c r="I5636" s="30"/>
      <c r="M5636" s="25"/>
      <c r="N5636" s="31"/>
      <c r="O5636" s="30"/>
      <c r="V5636" s="12"/>
      <c r="W5636" s="12"/>
      <c r="X5636" s="14"/>
      <c r="AB5636" s="25"/>
      <c r="AC5636" s="12"/>
      <c r="AD5636" s="12"/>
      <c r="AK5636" s="12"/>
      <c r="AL5636" s="30"/>
      <c r="AM5636" s="32"/>
      <c r="AQ5636" s="12"/>
      <c r="AR5636" s="12"/>
      <c r="AS5636" s="12"/>
      <c r="AZ5636" s="49"/>
      <c r="BA5636" s="30"/>
      <c r="BB5636" s="12"/>
      <c r="BF5636" s="12"/>
      <c r="BG5636" s="12"/>
      <c r="BH5636" s="12"/>
      <c r="BO5636" s="7"/>
      <c r="BP5636" s="7"/>
      <c r="BQ5636" s="7"/>
      <c r="BU5636" s="7"/>
      <c r="BV5636" s="7"/>
      <c r="BW5636" s="7"/>
      <c r="CD5636" s="7"/>
      <c r="CE5636" s="7"/>
      <c r="CF5636" s="7"/>
      <c r="CJ5636" s="7"/>
      <c r="CK5636" s="7"/>
      <c r="CL5636" s="7"/>
    </row>
    <row r="5637" spans="1:90">
      <c r="A5637" s="11"/>
      <c r="B5637" s="373"/>
      <c r="C5637" s="373"/>
      <c r="D5637" s="373"/>
      <c r="E5637" s="13"/>
      <c r="F5637" s="11"/>
      <c r="G5637" s="25"/>
      <c r="H5637" s="31"/>
      <c r="I5637" s="30"/>
      <c r="M5637" s="25"/>
      <c r="N5637" s="31"/>
      <c r="O5637" s="30"/>
      <c r="V5637" s="12"/>
      <c r="W5637" s="12"/>
      <c r="X5637" s="14"/>
      <c r="AB5637" s="25"/>
      <c r="AC5637" s="12"/>
      <c r="AD5637" s="12"/>
      <c r="AK5637" s="12"/>
      <c r="AL5637" s="30"/>
      <c r="AM5637" s="32"/>
      <c r="AQ5637" s="12"/>
      <c r="AR5637" s="12"/>
      <c r="AS5637" s="12"/>
      <c r="AZ5637" s="49"/>
      <c r="BA5637" s="30"/>
      <c r="BB5637" s="12"/>
      <c r="BF5637" s="12"/>
      <c r="BG5637" s="12"/>
      <c r="BH5637" s="12"/>
      <c r="BO5637" s="7"/>
      <c r="BP5637" s="7"/>
      <c r="BQ5637" s="7"/>
      <c r="BU5637" s="7"/>
      <c r="BV5637" s="7"/>
      <c r="BW5637" s="7"/>
      <c r="CD5637" s="7"/>
      <c r="CE5637" s="7"/>
      <c r="CF5637" s="7"/>
      <c r="CJ5637" s="7"/>
      <c r="CK5637" s="7"/>
      <c r="CL5637" s="7"/>
    </row>
    <row r="5638" spans="1:90">
      <c r="A5638" s="11"/>
      <c r="B5638" s="373"/>
      <c r="C5638" s="373"/>
      <c r="D5638" s="373"/>
      <c r="E5638" s="13"/>
      <c r="F5638" s="11"/>
      <c r="G5638" s="25"/>
      <c r="H5638" s="31"/>
      <c r="I5638" s="30"/>
      <c r="M5638" s="25"/>
      <c r="N5638" s="31"/>
      <c r="O5638" s="30"/>
      <c r="V5638" s="12"/>
      <c r="W5638" s="12"/>
      <c r="X5638" s="14"/>
      <c r="AB5638" s="25"/>
      <c r="AC5638" s="12"/>
      <c r="AD5638" s="12"/>
      <c r="AK5638" s="12"/>
      <c r="AL5638" s="30"/>
      <c r="AM5638" s="32"/>
      <c r="AQ5638" s="12"/>
      <c r="AR5638" s="12"/>
      <c r="AS5638" s="12"/>
      <c r="AZ5638" s="49"/>
      <c r="BA5638" s="30"/>
      <c r="BB5638" s="12"/>
      <c r="BF5638" s="12"/>
      <c r="BG5638" s="12"/>
      <c r="BH5638" s="12"/>
      <c r="BO5638" s="7"/>
      <c r="BP5638" s="7"/>
      <c r="BQ5638" s="7"/>
      <c r="BU5638" s="7"/>
      <c r="BV5638" s="7"/>
      <c r="BW5638" s="7"/>
      <c r="CD5638" s="7"/>
      <c r="CE5638" s="7"/>
      <c r="CF5638" s="7"/>
      <c r="CJ5638" s="7"/>
      <c r="CK5638" s="7"/>
      <c r="CL5638" s="7"/>
    </row>
    <row r="5639" spans="1:90">
      <c r="A5639" s="11"/>
      <c r="B5639" s="373"/>
      <c r="C5639" s="373"/>
      <c r="D5639" s="373"/>
      <c r="E5639" s="13"/>
      <c r="F5639" s="11"/>
      <c r="G5639" s="25"/>
      <c r="H5639" s="31"/>
      <c r="I5639" s="30"/>
      <c r="M5639" s="25"/>
      <c r="N5639" s="31"/>
      <c r="O5639" s="30"/>
      <c r="V5639" s="12"/>
      <c r="W5639" s="12"/>
      <c r="X5639" s="14"/>
      <c r="AB5639" s="25"/>
      <c r="AC5639" s="12"/>
      <c r="AD5639" s="12"/>
      <c r="AK5639" s="12"/>
      <c r="AL5639" s="30"/>
      <c r="AM5639" s="32"/>
      <c r="AQ5639" s="12"/>
      <c r="AR5639" s="12"/>
      <c r="AS5639" s="12"/>
      <c r="AZ5639" s="49"/>
      <c r="BA5639" s="30"/>
      <c r="BB5639" s="12"/>
      <c r="BF5639" s="12"/>
      <c r="BG5639" s="12"/>
      <c r="BH5639" s="12"/>
      <c r="BO5639" s="7"/>
      <c r="BP5639" s="7"/>
      <c r="BQ5639" s="7"/>
      <c r="BU5639" s="7"/>
      <c r="BV5639" s="7"/>
      <c r="BW5639" s="7"/>
      <c r="CD5639" s="7"/>
      <c r="CE5639" s="7"/>
      <c r="CF5639" s="7"/>
      <c r="CJ5639" s="7"/>
      <c r="CK5639" s="7"/>
      <c r="CL5639" s="7"/>
    </row>
    <row r="5640" spans="1:90">
      <c r="A5640" s="11"/>
      <c r="B5640" s="373"/>
      <c r="C5640" s="373"/>
      <c r="D5640" s="373"/>
      <c r="E5640" s="13"/>
      <c r="F5640" s="11"/>
      <c r="G5640" s="25"/>
      <c r="H5640" s="31"/>
      <c r="I5640" s="30"/>
      <c r="M5640" s="25"/>
      <c r="N5640" s="31"/>
      <c r="O5640" s="30"/>
      <c r="V5640" s="12"/>
      <c r="W5640" s="12"/>
      <c r="X5640" s="14"/>
      <c r="AB5640" s="25"/>
      <c r="AC5640" s="12"/>
      <c r="AD5640" s="12"/>
      <c r="AK5640" s="12"/>
      <c r="AL5640" s="30"/>
      <c r="AM5640" s="32"/>
      <c r="AQ5640" s="12"/>
      <c r="AR5640" s="12"/>
      <c r="AS5640" s="12"/>
      <c r="AZ5640" s="49"/>
      <c r="BA5640" s="30"/>
      <c r="BB5640" s="12"/>
      <c r="BF5640" s="12"/>
      <c r="BG5640" s="12"/>
      <c r="BH5640" s="12"/>
      <c r="BO5640" s="7"/>
      <c r="BP5640" s="7"/>
      <c r="BQ5640" s="7"/>
      <c r="BU5640" s="7"/>
      <c r="BV5640" s="7"/>
      <c r="BW5640" s="7"/>
      <c r="CD5640" s="7"/>
      <c r="CE5640" s="7"/>
      <c r="CF5640" s="7"/>
      <c r="CJ5640" s="7"/>
      <c r="CK5640" s="7"/>
      <c r="CL5640" s="7"/>
    </row>
    <row r="5641" spans="1:90">
      <c r="A5641" s="11"/>
      <c r="B5641" s="373"/>
      <c r="C5641" s="373"/>
      <c r="D5641" s="373"/>
      <c r="E5641" s="13"/>
      <c r="F5641" s="11"/>
      <c r="G5641" s="25"/>
      <c r="H5641" s="31"/>
      <c r="I5641" s="30"/>
      <c r="M5641" s="25"/>
      <c r="N5641" s="31"/>
      <c r="O5641" s="30"/>
      <c r="V5641" s="12"/>
      <c r="W5641" s="12"/>
      <c r="X5641" s="14"/>
      <c r="AB5641" s="25"/>
      <c r="AC5641" s="12"/>
      <c r="AD5641" s="12"/>
      <c r="AK5641" s="12"/>
      <c r="AL5641" s="30"/>
      <c r="AM5641" s="32"/>
      <c r="AQ5641" s="12"/>
      <c r="AR5641" s="12"/>
      <c r="AS5641" s="12"/>
      <c r="AZ5641" s="49"/>
      <c r="BA5641" s="30"/>
      <c r="BB5641" s="12"/>
      <c r="BF5641" s="12"/>
      <c r="BG5641" s="12"/>
      <c r="BH5641" s="12"/>
      <c r="BO5641" s="7"/>
      <c r="BP5641" s="7"/>
      <c r="BQ5641" s="7"/>
      <c r="BU5641" s="7"/>
      <c r="BV5641" s="7"/>
      <c r="BW5641" s="7"/>
      <c r="CD5641" s="7"/>
      <c r="CE5641" s="7"/>
      <c r="CF5641" s="7"/>
      <c r="CJ5641" s="7"/>
      <c r="CK5641" s="7"/>
      <c r="CL5641" s="7"/>
    </row>
    <row r="5642" spans="1:90">
      <c r="A5642" s="11"/>
      <c r="B5642" s="373"/>
      <c r="C5642" s="373"/>
      <c r="D5642" s="373"/>
      <c r="E5642" s="13"/>
      <c r="F5642" s="11"/>
      <c r="G5642" s="25"/>
      <c r="H5642" s="31"/>
      <c r="I5642" s="30"/>
      <c r="M5642" s="25"/>
      <c r="N5642" s="31"/>
      <c r="O5642" s="30"/>
      <c r="V5642" s="12"/>
      <c r="W5642" s="12"/>
      <c r="X5642" s="14"/>
      <c r="AB5642" s="25"/>
      <c r="AC5642" s="12"/>
      <c r="AD5642" s="12"/>
      <c r="AK5642" s="12"/>
      <c r="AL5642" s="30"/>
      <c r="AM5642" s="32"/>
      <c r="AQ5642" s="12"/>
      <c r="AR5642" s="12"/>
      <c r="AS5642" s="12"/>
      <c r="AZ5642" s="49"/>
      <c r="BA5642" s="30"/>
      <c r="BB5642" s="12"/>
      <c r="BF5642" s="12"/>
      <c r="BG5642" s="12"/>
      <c r="BH5642" s="12"/>
      <c r="BO5642" s="7"/>
      <c r="BP5642" s="7"/>
      <c r="BQ5642" s="7"/>
      <c r="BU5642" s="7"/>
      <c r="BV5642" s="7"/>
      <c r="BW5642" s="7"/>
      <c r="CD5642" s="7"/>
      <c r="CE5642" s="7"/>
      <c r="CF5642" s="7"/>
      <c r="CJ5642" s="7"/>
      <c r="CK5642" s="7"/>
      <c r="CL5642" s="7"/>
    </row>
    <row r="5643" spans="1:90">
      <c r="A5643" s="11"/>
      <c r="B5643" s="373"/>
      <c r="C5643" s="373"/>
      <c r="D5643" s="373"/>
      <c r="E5643" s="13"/>
      <c r="F5643" s="11"/>
      <c r="G5643" s="25"/>
      <c r="H5643" s="31"/>
      <c r="I5643" s="30"/>
      <c r="M5643" s="25"/>
      <c r="N5643" s="31"/>
      <c r="O5643" s="30"/>
      <c r="V5643" s="12"/>
      <c r="W5643" s="12"/>
      <c r="X5643" s="14"/>
      <c r="AB5643" s="25"/>
      <c r="AC5643" s="12"/>
      <c r="AD5643" s="12"/>
      <c r="AK5643" s="12"/>
      <c r="AL5643" s="30"/>
      <c r="AM5643" s="32"/>
      <c r="AQ5643" s="12"/>
      <c r="AR5643" s="12"/>
      <c r="AS5643" s="12"/>
      <c r="AZ5643" s="49"/>
      <c r="BA5643" s="30"/>
      <c r="BB5643" s="12"/>
      <c r="BF5643" s="12"/>
      <c r="BG5643" s="12"/>
      <c r="BH5643" s="12"/>
      <c r="BO5643" s="7"/>
      <c r="BP5643" s="7"/>
      <c r="BQ5643" s="7"/>
      <c r="BU5643" s="7"/>
      <c r="BV5643" s="7"/>
      <c r="BW5643" s="7"/>
      <c r="CD5643" s="7"/>
      <c r="CE5643" s="7"/>
      <c r="CF5643" s="7"/>
      <c r="CJ5643" s="7"/>
      <c r="CK5643" s="7"/>
      <c r="CL5643" s="7"/>
    </row>
    <row r="5644" spans="1:90">
      <c r="A5644" s="11"/>
      <c r="B5644" s="373"/>
      <c r="C5644" s="373"/>
      <c r="D5644" s="373"/>
      <c r="E5644" s="13"/>
      <c r="F5644" s="11"/>
      <c r="G5644" s="25"/>
      <c r="H5644" s="31"/>
      <c r="I5644" s="30"/>
      <c r="M5644" s="25"/>
      <c r="N5644" s="31"/>
      <c r="O5644" s="30"/>
      <c r="V5644" s="12"/>
      <c r="W5644" s="12"/>
      <c r="X5644" s="14"/>
      <c r="AB5644" s="25"/>
      <c r="AC5644" s="12"/>
      <c r="AD5644" s="12"/>
      <c r="AK5644" s="12"/>
      <c r="AL5644" s="30"/>
      <c r="AM5644" s="32"/>
      <c r="AQ5644" s="12"/>
      <c r="AR5644" s="12"/>
      <c r="AS5644" s="12"/>
      <c r="AZ5644" s="49"/>
      <c r="BA5644" s="30"/>
      <c r="BB5644" s="12"/>
      <c r="BF5644" s="12"/>
      <c r="BG5644" s="12"/>
      <c r="BH5644" s="12"/>
      <c r="BO5644" s="7"/>
      <c r="BP5644" s="7"/>
      <c r="BQ5644" s="7"/>
      <c r="BU5644" s="7"/>
      <c r="BV5644" s="7"/>
      <c r="BW5644" s="7"/>
      <c r="CD5644" s="7"/>
      <c r="CE5644" s="7"/>
      <c r="CF5644" s="7"/>
      <c r="CJ5644" s="7"/>
      <c r="CK5644" s="7"/>
      <c r="CL5644" s="7"/>
    </row>
    <row r="5645" spans="1:90">
      <c r="A5645" s="11"/>
      <c r="B5645" s="373"/>
      <c r="C5645" s="373"/>
      <c r="D5645" s="373"/>
      <c r="E5645" s="13"/>
      <c r="F5645" s="11"/>
      <c r="G5645" s="25"/>
      <c r="H5645" s="31"/>
      <c r="I5645" s="30"/>
      <c r="M5645" s="25"/>
      <c r="N5645" s="31"/>
      <c r="O5645" s="30"/>
      <c r="V5645" s="12"/>
      <c r="W5645" s="12"/>
      <c r="X5645" s="14"/>
      <c r="AB5645" s="25"/>
      <c r="AC5645" s="12"/>
      <c r="AD5645" s="12"/>
      <c r="AK5645" s="12"/>
      <c r="AL5645" s="30"/>
      <c r="AM5645" s="32"/>
      <c r="AQ5645" s="12"/>
      <c r="AR5645" s="12"/>
      <c r="AS5645" s="12"/>
      <c r="AZ5645" s="49"/>
      <c r="BA5645" s="30"/>
      <c r="BB5645" s="12"/>
      <c r="BF5645" s="12"/>
      <c r="BG5645" s="12"/>
      <c r="BH5645" s="12"/>
      <c r="BO5645" s="7"/>
      <c r="BP5645" s="7"/>
      <c r="BQ5645" s="7"/>
      <c r="BU5645" s="7"/>
      <c r="BV5645" s="7"/>
      <c r="BW5645" s="7"/>
      <c r="CD5645" s="7"/>
      <c r="CE5645" s="7"/>
      <c r="CF5645" s="7"/>
      <c r="CJ5645" s="7"/>
      <c r="CK5645" s="7"/>
      <c r="CL5645" s="7"/>
    </row>
    <row r="5646" spans="1:90">
      <c r="A5646" s="11"/>
      <c r="B5646" s="373"/>
      <c r="C5646" s="373"/>
      <c r="D5646" s="373"/>
      <c r="E5646" s="13"/>
      <c r="F5646" s="11"/>
      <c r="G5646" s="25"/>
      <c r="H5646" s="31"/>
      <c r="I5646" s="30"/>
      <c r="M5646" s="25"/>
      <c r="N5646" s="31"/>
      <c r="O5646" s="30"/>
      <c r="V5646" s="12"/>
      <c r="W5646" s="12"/>
      <c r="X5646" s="14"/>
      <c r="AB5646" s="25"/>
      <c r="AC5646" s="12"/>
      <c r="AD5646" s="12"/>
      <c r="AK5646" s="12"/>
      <c r="AL5646" s="30"/>
      <c r="AM5646" s="32"/>
      <c r="AQ5646" s="12"/>
      <c r="AR5646" s="12"/>
      <c r="AS5646" s="12"/>
      <c r="AZ5646" s="49"/>
      <c r="BA5646" s="30"/>
      <c r="BB5646" s="12"/>
      <c r="BF5646" s="12"/>
      <c r="BG5646" s="12"/>
      <c r="BH5646" s="12"/>
      <c r="BO5646" s="7"/>
      <c r="BP5646" s="7"/>
      <c r="BQ5646" s="7"/>
      <c r="BU5646" s="7"/>
      <c r="BV5646" s="7"/>
      <c r="BW5646" s="7"/>
      <c r="CD5646" s="7"/>
      <c r="CE5646" s="7"/>
      <c r="CF5646" s="7"/>
      <c r="CJ5646" s="7"/>
      <c r="CK5646" s="7"/>
      <c r="CL5646" s="7"/>
    </row>
    <row r="5647" spans="1:90">
      <c r="A5647" s="11"/>
      <c r="B5647" s="373"/>
      <c r="C5647" s="373"/>
      <c r="D5647" s="373"/>
      <c r="E5647" s="13"/>
      <c r="F5647" s="11"/>
      <c r="G5647" s="25"/>
      <c r="H5647" s="31"/>
      <c r="I5647" s="30"/>
      <c r="M5647" s="25"/>
      <c r="N5647" s="31"/>
      <c r="O5647" s="30"/>
      <c r="V5647" s="12"/>
      <c r="W5647" s="12"/>
      <c r="X5647" s="14"/>
      <c r="AB5647" s="25"/>
      <c r="AC5647" s="12"/>
      <c r="AD5647" s="12"/>
      <c r="AK5647" s="12"/>
      <c r="AL5647" s="30"/>
      <c r="AM5647" s="32"/>
      <c r="AQ5647" s="12"/>
      <c r="AR5647" s="12"/>
      <c r="AS5647" s="12"/>
      <c r="AZ5647" s="49"/>
      <c r="BA5647" s="30"/>
      <c r="BB5647" s="12"/>
      <c r="BF5647" s="12"/>
      <c r="BG5647" s="12"/>
      <c r="BH5647" s="12"/>
      <c r="BO5647" s="7"/>
      <c r="BP5647" s="7"/>
      <c r="BQ5647" s="7"/>
      <c r="BU5647" s="7"/>
      <c r="BV5647" s="7"/>
      <c r="BW5647" s="7"/>
      <c r="CD5647" s="7"/>
      <c r="CE5647" s="7"/>
      <c r="CF5647" s="7"/>
      <c r="CJ5647" s="7"/>
      <c r="CK5647" s="7"/>
      <c r="CL5647" s="7"/>
    </row>
    <row r="5648" spans="1:90">
      <c r="A5648" s="11"/>
      <c r="B5648" s="373"/>
      <c r="C5648" s="373"/>
      <c r="D5648" s="373"/>
      <c r="E5648" s="13"/>
      <c r="F5648" s="11"/>
      <c r="G5648" s="25"/>
      <c r="H5648" s="31"/>
      <c r="I5648" s="30"/>
      <c r="M5648" s="25"/>
      <c r="N5648" s="31"/>
      <c r="O5648" s="30"/>
      <c r="V5648" s="12"/>
      <c r="W5648" s="12"/>
      <c r="X5648" s="14"/>
      <c r="AB5648" s="25"/>
      <c r="AC5648" s="12"/>
      <c r="AD5648" s="12"/>
      <c r="AK5648" s="12"/>
      <c r="AL5648" s="30"/>
      <c r="AM5648" s="32"/>
      <c r="AQ5648" s="12"/>
      <c r="AR5648" s="12"/>
      <c r="AS5648" s="12"/>
      <c r="AZ5648" s="49"/>
      <c r="BA5648" s="30"/>
      <c r="BB5648" s="12"/>
      <c r="BF5648" s="12"/>
      <c r="BG5648" s="12"/>
      <c r="BH5648" s="12"/>
      <c r="BO5648" s="7"/>
      <c r="BP5648" s="7"/>
      <c r="BQ5648" s="7"/>
      <c r="BU5648" s="7"/>
      <c r="BV5648" s="7"/>
      <c r="BW5648" s="7"/>
      <c r="CD5648" s="7"/>
      <c r="CE5648" s="7"/>
      <c r="CF5648" s="7"/>
      <c r="CJ5648" s="7"/>
      <c r="CK5648" s="7"/>
      <c r="CL5648" s="7"/>
    </row>
    <row r="5649" spans="1:90">
      <c r="A5649" s="11"/>
      <c r="B5649" s="373"/>
      <c r="C5649" s="373"/>
      <c r="D5649" s="373"/>
      <c r="E5649" s="13"/>
      <c r="F5649" s="11"/>
      <c r="G5649" s="25"/>
      <c r="H5649" s="31"/>
      <c r="I5649" s="30"/>
      <c r="M5649" s="25"/>
      <c r="N5649" s="31"/>
      <c r="O5649" s="30"/>
      <c r="V5649" s="12"/>
      <c r="W5649" s="12"/>
      <c r="X5649" s="14"/>
      <c r="AB5649" s="25"/>
      <c r="AC5649" s="12"/>
      <c r="AD5649" s="12"/>
      <c r="AK5649" s="12"/>
      <c r="AL5649" s="30"/>
      <c r="AM5649" s="32"/>
      <c r="AQ5649" s="12"/>
      <c r="AR5649" s="12"/>
      <c r="AS5649" s="12"/>
      <c r="AZ5649" s="49"/>
      <c r="BA5649" s="30"/>
      <c r="BB5649" s="12"/>
      <c r="BF5649" s="12"/>
      <c r="BG5649" s="12"/>
      <c r="BH5649" s="12"/>
      <c r="BO5649" s="7"/>
      <c r="BP5649" s="7"/>
      <c r="BQ5649" s="7"/>
      <c r="BU5649" s="7"/>
      <c r="BV5649" s="7"/>
      <c r="BW5649" s="7"/>
      <c r="CD5649" s="7"/>
      <c r="CE5649" s="7"/>
      <c r="CF5649" s="7"/>
      <c r="CJ5649" s="7"/>
      <c r="CK5649" s="7"/>
      <c r="CL5649" s="7"/>
    </row>
    <row r="5650" spans="1:90">
      <c r="A5650" s="11"/>
      <c r="B5650" s="373"/>
      <c r="C5650" s="373"/>
      <c r="D5650" s="373"/>
      <c r="E5650" s="13"/>
      <c r="F5650" s="11"/>
      <c r="G5650" s="25"/>
      <c r="H5650" s="31"/>
      <c r="I5650" s="30"/>
      <c r="M5650" s="25"/>
      <c r="N5650" s="31"/>
      <c r="O5650" s="30"/>
      <c r="V5650" s="12"/>
      <c r="W5650" s="12"/>
      <c r="X5650" s="14"/>
      <c r="AB5650" s="25"/>
      <c r="AC5650" s="12"/>
      <c r="AD5650" s="12"/>
      <c r="AK5650" s="12"/>
      <c r="AL5650" s="30"/>
      <c r="AM5650" s="32"/>
      <c r="AQ5650" s="12"/>
      <c r="AR5650" s="12"/>
      <c r="AS5650" s="12"/>
      <c r="AZ5650" s="49"/>
      <c r="BA5650" s="30"/>
      <c r="BB5650" s="12"/>
      <c r="BF5650" s="12"/>
      <c r="BG5650" s="12"/>
      <c r="BH5650" s="12"/>
      <c r="BO5650" s="7"/>
      <c r="BP5650" s="7"/>
      <c r="BQ5650" s="7"/>
      <c r="BU5650" s="7"/>
      <c r="BV5650" s="7"/>
      <c r="BW5650" s="7"/>
      <c r="CD5650" s="7"/>
      <c r="CE5650" s="7"/>
      <c r="CF5650" s="7"/>
      <c r="CJ5650" s="7"/>
      <c r="CK5650" s="7"/>
      <c r="CL5650" s="7"/>
    </row>
    <row r="5651" spans="1:90">
      <c r="A5651" s="11"/>
      <c r="B5651" s="373"/>
      <c r="C5651" s="373"/>
      <c r="D5651" s="373"/>
      <c r="E5651" s="13"/>
      <c r="F5651" s="11"/>
      <c r="G5651" s="25"/>
      <c r="H5651" s="31"/>
      <c r="I5651" s="30"/>
      <c r="M5651" s="25"/>
      <c r="N5651" s="31"/>
      <c r="O5651" s="30"/>
      <c r="V5651" s="12"/>
      <c r="W5651" s="12"/>
      <c r="X5651" s="14"/>
      <c r="AB5651" s="25"/>
      <c r="AC5651" s="12"/>
      <c r="AD5651" s="12"/>
      <c r="AK5651" s="12"/>
      <c r="AL5651" s="30"/>
      <c r="AM5651" s="32"/>
      <c r="AQ5651" s="12"/>
      <c r="AR5651" s="12"/>
      <c r="AS5651" s="12"/>
      <c r="AZ5651" s="49"/>
      <c r="BA5651" s="30"/>
      <c r="BB5651" s="12"/>
      <c r="BF5651" s="12"/>
      <c r="BG5651" s="12"/>
      <c r="BH5651" s="12"/>
      <c r="BO5651" s="7"/>
      <c r="BP5651" s="7"/>
      <c r="BQ5651" s="7"/>
      <c r="BU5651" s="7"/>
      <c r="BV5651" s="7"/>
      <c r="BW5651" s="7"/>
      <c r="CD5651" s="7"/>
      <c r="CE5651" s="7"/>
      <c r="CF5651" s="7"/>
      <c r="CJ5651" s="7"/>
      <c r="CK5651" s="7"/>
      <c r="CL5651" s="7"/>
    </row>
    <row r="5652" spans="1:90">
      <c r="A5652" s="11"/>
      <c r="B5652" s="373"/>
      <c r="C5652" s="373"/>
      <c r="D5652" s="373"/>
      <c r="E5652" s="13"/>
      <c r="F5652" s="11"/>
      <c r="G5652" s="25"/>
      <c r="H5652" s="31"/>
      <c r="I5652" s="30"/>
      <c r="M5652" s="25"/>
      <c r="N5652" s="31"/>
      <c r="O5652" s="30"/>
      <c r="V5652" s="12"/>
      <c r="W5652" s="12"/>
      <c r="X5652" s="14"/>
      <c r="AB5652" s="25"/>
      <c r="AC5652" s="12"/>
      <c r="AD5652" s="12"/>
      <c r="AK5652" s="12"/>
      <c r="AL5652" s="30"/>
      <c r="AM5652" s="32"/>
      <c r="AQ5652" s="12"/>
      <c r="AR5652" s="12"/>
      <c r="AS5652" s="12"/>
      <c r="AZ5652" s="49"/>
      <c r="BA5652" s="30"/>
      <c r="BB5652" s="12"/>
      <c r="BF5652" s="12"/>
      <c r="BG5652" s="12"/>
      <c r="BH5652" s="12"/>
      <c r="BO5652" s="7"/>
      <c r="BP5652" s="7"/>
      <c r="BQ5652" s="7"/>
      <c r="BU5652" s="7"/>
      <c r="BV5652" s="7"/>
      <c r="BW5652" s="7"/>
      <c r="CD5652" s="7"/>
      <c r="CE5652" s="7"/>
      <c r="CF5652" s="7"/>
      <c r="CJ5652" s="7"/>
      <c r="CK5652" s="7"/>
      <c r="CL5652" s="7"/>
    </row>
    <row r="5653" spans="1:90">
      <c r="A5653" s="11"/>
      <c r="B5653" s="373"/>
      <c r="C5653" s="373"/>
      <c r="D5653" s="373"/>
      <c r="E5653" s="13"/>
      <c r="F5653" s="11"/>
      <c r="G5653" s="25"/>
      <c r="H5653" s="31"/>
      <c r="I5653" s="30"/>
      <c r="M5653" s="25"/>
      <c r="N5653" s="31"/>
      <c r="O5653" s="30"/>
      <c r="V5653" s="12"/>
      <c r="W5653" s="12"/>
      <c r="X5653" s="14"/>
      <c r="AB5653" s="25"/>
      <c r="AC5653" s="12"/>
      <c r="AD5653" s="12"/>
      <c r="AK5653" s="12"/>
      <c r="AL5653" s="30"/>
      <c r="AM5653" s="32"/>
      <c r="AQ5653" s="12"/>
      <c r="AR5653" s="12"/>
      <c r="AS5653" s="12"/>
      <c r="AZ5653" s="49"/>
      <c r="BA5653" s="30"/>
      <c r="BB5653" s="12"/>
      <c r="BF5653" s="12"/>
      <c r="BG5653" s="12"/>
      <c r="BH5653" s="12"/>
      <c r="BO5653" s="7"/>
      <c r="BP5653" s="7"/>
      <c r="BQ5653" s="7"/>
      <c r="BU5653" s="7"/>
      <c r="BV5653" s="7"/>
      <c r="BW5653" s="7"/>
      <c r="CD5653" s="7"/>
      <c r="CE5653" s="7"/>
      <c r="CF5653" s="7"/>
      <c r="CJ5653" s="7"/>
      <c r="CK5653" s="7"/>
      <c r="CL5653" s="7"/>
    </row>
    <row r="5654" spans="1:90">
      <c r="A5654" s="11"/>
      <c r="B5654" s="373"/>
      <c r="C5654" s="373"/>
      <c r="D5654" s="373"/>
      <c r="E5654" s="13"/>
      <c r="F5654" s="11"/>
      <c r="G5654" s="25"/>
      <c r="H5654" s="31"/>
      <c r="I5654" s="30"/>
      <c r="M5654" s="25"/>
      <c r="N5654" s="31"/>
      <c r="O5654" s="30"/>
      <c r="V5654" s="12"/>
      <c r="W5654" s="12"/>
      <c r="X5654" s="14"/>
      <c r="AB5654" s="25"/>
      <c r="AC5654" s="12"/>
      <c r="AD5654" s="12"/>
      <c r="AK5654" s="12"/>
      <c r="AL5654" s="30"/>
      <c r="AM5654" s="32"/>
      <c r="AQ5654" s="12"/>
      <c r="AR5654" s="12"/>
      <c r="AS5654" s="12"/>
      <c r="AZ5654" s="49"/>
      <c r="BA5654" s="30"/>
      <c r="BB5654" s="12"/>
      <c r="BF5654" s="12"/>
      <c r="BG5654" s="12"/>
      <c r="BH5654" s="12"/>
      <c r="BO5654" s="7"/>
      <c r="BP5654" s="7"/>
      <c r="BQ5654" s="7"/>
      <c r="BU5654" s="7"/>
      <c r="BV5654" s="7"/>
      <c r="BW5654" s="7"/>
      <c r="CD5654" s="7"/>
      <c r="CE5654" s="7"/>
      <c r="CF5654" s="7"/>
      <c r="CJ5654" s="7"/>
      <c r="CK5654" s="7"/>
      <c r="CL5654" s="7"/>
    </row>
    <row r="5655" spans="1:90">
      <c r="A5655" s="11"/>
      <c r="B5655" s="373"/>
      <c r="C5655" s="373"/>
      <c r="D5655" s="373"/>
      <c r="E5655" s="13"/>
      <c r="F5655" s="11"/>
      <c r="G5655" s="25"/>
      <c r="H5655" s="31"/>
      <c r="I5655" s="30"/>
      <c r="M5655" s="25"/>
      <c r="N5655" s="31"/>
      <c r="O5655" s="30"/>
      <c r="V5655" s="12"/>
      <c r="W5655" s="12"/>
      <c r="X5655" s="14"/>
      <c r="AB5655" s="25"/>
      <c r="AC5655" s="12"/>
      <c r="AD5655" s="12"/>
      <c r="AK5655" s="12"/>
      <c r="AL5655" s="30"/>
      <c r="AM5655" s="32"/>
      <c r="AQ5655" s="12"/>
      <c r="AR5655" s="12"/>
      <c r="AS5655" s="12"/>
      <c r="AZ5655" s="49"/>
      <c r="BA5655" s="30"/>
      <c r="BB5655" s="12"/>
      <c r="BF5655" s="12"/>
      <c r="BG5655" s="12"/>
      <c r="BH5655" s="12"/>
      <c r="BO5655" s="7"/>
      <c r="BP5655" s="7"/>
      <c r="BQ5655" s="7"/>
      <c r="BU5655" s="7"/>
      <c r="BV5655" s="7"/>
      <c r="BW5655" s="7"/>
      <c r="CD5655" s="7"/>
      <c r="CE5655" s="7"/>
      <c r="CF5655" s="7"/>
      <c r="CJ5655" s="7"/>
      <c r="CK5655" s="7"/>
      <c r="CL5655" s="7"/>
    </row>
    <row r="5656" spans="1:90">
      <c r="A5656" s="11"/>
      <c r="B5656" s="373"/>
      <c r="C5656" s="373"/>
      <c r="D5656" s="373"/>
      <c r="E5656" s="13"/>
      <c r="F5656" s="11"/>
      <c r="G5656" s="25"/>
      <c r="H5656" s="31"/>
      <c r="I5656" s="30"/>
      <c r="M5656" s="25"/>
      <c r="N5656" s="31"/>
      <c r="O5656" s="30"/>
      <c r="V5656" s="12"/>
      <c r="W5656" s="12"/>
      <c r="X5656" s="14"/>
      <c r="AB5656" s="25"/>
      <c r="AC5656" s="12"/>
      <c r="AD5656" s="12"/>
      <c r="AK5656" s="12"/>
      <c r="AL5656" s="30"/>
      <c r="AM5656" s="32"/>
      <c r="AQ5656" s="12"/>
      <c r="AR5656" s="12"/>
      <c r="AS5656" s="12"/>
      <c r="AZ5656" s="49"/>
      <c r="BA5656" s="30"/>
      <c r="BB5656" s="12"/>
      <c r="BF5656" s="12"/>
      <c r="BG5656" s="12"/>
      <c r="BH5656" s="12"/>
      <c r="BO5656" s="7"/>
      <c r="BP5656" s="7"/>
      <c r="BQ5656" s="7"/>
      <c r="BU5656" s="7"/>
      <c r="BV5656" s="7"/>
      <c r="BW5656" s="7"/>
      <c r="CD5656" s="7"/>
      <c r="CE5656" s="7"/>
      <c r="CF5656" s="7"/>
      <c r="CJ5656" s="7"/>
      <c r="CK5656" s="7"/>
      <c r="CL5656" s="7"/>
    </row>
    <row r="5657" spans="1:90">
      <c r="A5657" s="11"/>
      <c r="B5657" s="373"/>
      <c r="C5657" s="373"/>
      <c r="D5657" s="373"/>
      <c r="E5657" s="13"/>
      <c r="F5657" s="11"/>
      <c r="G5657" s="25"/>
      <c r="H5657" s="31"/>
      <c r="I5657" s="30"/>
      <c r="M5657" s="25"/>
      <c r="N5657" s="31"/>
      <c r="O5657" s="30"/>
      <c r="V5657" s="12"/>
      <c r="W5657" s="12"/>
      <c r="X5657" s="14"/>
      <c r="AB5657" s="25"/>
      <c r="AC5657" s="12"/>
      <c r="AD5657" s="12"/>
      <c r="AK5657" s="12"/>
      <c r="AL5657" s="30"/>
      <c r="AM5657" s="32"/>
      <c r="AQ5657" s="12"/>
      <c r="AR5657" s="12"/>
      <c r="AS5657" s="12"/>
      <c r="AZ5657" s="49"/>
      <c r="BA5657" s="30"/>
      <c r="BB5657" s="12"/>
      <c r="BF5657" s="12"/>
      <c r="BG5657" s="12"/>
      <c r="BH5657" s="12"/>
      <c r="BO5657" s="7"/>
      <c r="BP5657" s="7"/>
      <c r="BQ5657" s="7"/>
      <c r="BU5657" s="7"/>
      <c r="BV5657" s="7"/>
      <c r="BW5657" s="7"/>
      <c r="CD5657" s="7"/>
      <c r="CE5657" s="7"/>
      <c r="CF5657" s="7"/>
      <c r="CJ5657" s="7"/>
      <c r="CK5657" s="7"/>
      <c r="CL5657" s="7"/>
    </row>
    <row r="5658" spans="1:90">
      <c r="A5658" s="11"/>
      <c r="B5658" s="373"/>
      <c r="C5658" s="373"/>
      <c r="D5658" s="373"/>
      <c r="E5658" s="13"/>
      <c r="F5658" s="11"/>
      <c r="G5658" s="25"/>
      <c r="H5658" s="31"/>
      <c r="I5658" s="30"/>
      <c r="M5658" s="25"/>
      <c r="N5658" s="31"/>
      <c r="O5658" s="30"/>
      <c r="V5658" s="12"/>
      <c r="W5658" s="12"/>
      <c r="X5658" s="14"/>
      <c r="AB5658" s="25"/>
      <c r="AC5658" s="12"/>
      <c r="AD5658" s="12"/>
      <c r="AK5658" s="12"/>
      <c r="AL5658" s="30"/>
      <c r="AM5658" s="32"/>
      <c r="AQ5658" s="12"/>
      <c r="AR5658" s="12"/>
      <c r="AS5658" s="12"/>
      <c r="AZ5658" s="49"/>
      <c r="BA5658" s="30"/>
      <c r="BB5658" s="12"/>
      <c r="BF5658" s="12"/>
      <c r="BG5658" s="12"/>
      <c r="BH5658" s="12"/>
      <c r="BO5658" s="7"/>
      <c r="BP5658" s="7"/>
      <c r="BQ5658" s="7"/>
      <c r="BU5658" s="7"/>
      <c r="BV5658" s="7"/>
      <c r="BW5658" s="7"/>
      <c r="CD5658" s="7"/>
      <c r="CE5658" s="7"/>
      <c r="CF5658" s="7"/>
      <c r="CJ5658" s="7"/>
      <c r="CK5658" s="7"/>
      <c r="CL5658" s="7"/>
    </row>
    <row r="5659" spans="1:90">
      <c r="A5659" s="11"/>
      <c r="B5659" s="373"/>
      <c r="C5659" s="373"/>
      <c r="D5659" s="373"/>
      <c r="E5659" s="13"/>
      <c r="F5659" s="11"/>
      <c r="G5659" s="25"/>
      <c r="H5659" s="31"/>
      <c r="I5659" s="30"/>
      <c r="M5659" s="25"/>
      <c r="N5659" s="31"/>
      <c r="O5659" s="30"/>
      <c r="V5659" s="12"/>
      <c r="W5659" s="12"/>
      <c r="X5659" s="14"/>
      <c r="AB5659" s="25"/>
      <c r="AC5659" s="12"/>
      <c r="AD5659" s="12"/>
      <c r="AK5659" s="12"/>
      <c r="AL5659" s="30"/>
      <c r="AM5659" s="32"/>
      <c r="AQ5659" s="12"/>
      <c r="AR5659" s="12"/>
      <c r="AS5659" s="12"/>
      <c r="AZ5659" s="49"/>
      <c r="BA5659" s="30"/>
      <c r="BB5659" s="12"/>
      <c r="BF5659" s="12"/>
      <c r="BG5659" s="12"/>
      <c r="BH5659" s="12"/>
      <c r="BO5659" s="7"/>
      <c r="BP5659" s="7"/>
      <c r="BQ5659" s="7"/>
      <c r="BU5659" s="7"/>
      <c r="BV5659" s="7"/>
      <c r="BW5659" s="7"/>
      <c r="CD5659" s="7"/>
      <c r="CE5659" s="7"/>
      <c r="CF5659" s="7"/>
      <c r="CJ5659" s="7"/>
      <c r="CK5659" s="7"/>
      <c r="CL5659" s="7"/>
    </row>
    <row r="5660" spans="1:90">
      <c r="A5660" s="11"/>
      <c r="B5660" s="373"/>
      <c r="C5660" s="373"/>
      <c r="D5660" s="373"/>
      <c r="E5660" s="13"/>
      <c r="F5660" s="11"/>
      <c r="G5660" s="25"/>
      <c r="H5660" s="31"/>
      <c r="I5660" s="30"/>
      <c r="M5660" s="25"/>
      <c r="N5660" s="31"/>
      <c r="O5660" s="30"/>
      <c r="V5660" s="12"/>
      <c r="W5660" s="12"/>
      <c r="X5660" s="14"/>
      <c r="AB5660" s="25"/>
      <c r="AC5660" s="12"/>
      <c r="AD5660" s="12"/>
      <c r="AK5660" s="12"/>
      <c r="AL5660" s="30"/>
      <c r="AM5660" s="32"/>
      <c r="AQ5660" s="12"/>
      <c r="AR5660" s="12"/>
      <c r="AS5660" s="12"/>
      <c r="AZ5660" s="49"/>
      <c r="BA5660" s="30"/>
      <c r="BB5660" s="12"/>
      <c r="BF5660" s="12"/>
      <c r="BG5660" s="12"/>
      <c r="BH5660" s="12"/>
      <c r="BO5660" s="7"/>
      <c r="BP5660" s="7"/>
      <c r="BQ5660" s="7"/>
      <c r="BU5660" s="7"/>
      <c r="BV5660" s="7"/>
      <c r="BW5660" s="7"/>
      <c r="CD5660" s="7"/>
      <c r="CE5660" s="7"/>
      <c r="CF5660" s="7"/>
      <c r="CJ5660" s="7"/>
      <c r="CK5660" s="7"/>
      <c r="CL5660" s="7"/>
    </row>
    <row r="5661" spans="1:90">
      <c r="A5661" s="11"/>
      <c r="B5661" s="373"/>
      <c r="C5661" s="373"/>
      <c r="D5661" s="373"/>
      <c r="E5661" s="13"/>
      <c r="F5661" s="11"/>
      <c r="G5661" s="25"/>
      <c r="H5661" s="31"/>
      <c r="I5661" s="30"/>
      <c r="M5661" s="25"/>
      <c r="N5661" s="31"/>
      <c r="O5661" s="30"/>
      <c r="V5661" s="12"/>
      <c r="W5661" s="12"/>
      <c r="X5661" s="14"/>
      <c r="AB5661" s="25"/>
      <c r="AC5661" s="12"/>
      <c r="AD5661" s="12"/>
      <c r="AK5661" s="12"/>
      <c r="AL5661" s="30"/>
      <c r="AM5661" s="32"/>
      <c r="AQ5661" s="12"/>
      <c r="AR5661" s="12"/>
      <c r="AS5661" s="12"/>
      <c r="AZ5661" s="49"/>
      <c r="BA5661" s="30"/>
      <c r="BB5661" s="12"/>
      <c r="BF5661" s="12"/>
      <c r="BG5661" s="12"/>
      <c r="BH5661" s="12"/>
      <c r="BO5661" s="7"/>
      <c r="BP5661" s="7"/>
      <c r="BQ5661" s="7"/>
      <c r="BU5661" s="7"/>
      <c r="BV5661" s="7"/>
      <c r="BW5661" s="7"/>
      <c r="CD5661" s="7"/>
      <c r="CE5661" s="7"/>
      <c r="CF5661" s="7"/>
      <c r="CJ5661" s="7"/>
      <c r="CK5661" s="7"/>
      <c r="CL5661" s="7"/>
    </row>
    <row r="5662" spans="1:90">
      <c r="A5662" s="11"/>
      <c r="B5662" s="373"/>
      <c r="C5662" s="373"/>
      <c r="D5662" s="373"/>
      <c r="E5662" s="13"/>
      <c r="F5662" s="11"/>
      <c r="G5662" s="25"/>
      <c r="H5662" s="31"/>
      <c r="I5662" s="30"/>
      <c r="M5662" s="25"/>
      <c r="N5662" s="31"/>
      <c r="O5662" s="30"/>
      <c r="V5662" s="12"/>
      <c r="W5662" s="12"/>
      <c r="X5662" s="14"/>
      <c r="AB5662" s="25"/>
      <c r="AC5662" s="12"/>
      <c r="AD5662" s="12"/>
      <c r="AK5662" s="12"/>
      <c r="AL5662" s="30"/>
      <c r="AM5662" s="32"/>
      <c r="AQ5662" s="12"/>
      <c r="AR5662" s="12"/>
      <c r="AS5662" s="12"/>
      <c r="AZ5662" s="49"/>
      <c r="BA5662" s="30"/>
      <c r="BB5662" s="12"/>
      <c r="BF5662" s="12"/>
      <c r="BG5662" s="12"/>
      <c r="BH5662" s="12"/>
      <c r="BO5662" s="7"/>
      <c r="BP5662" s="7"/>
      <c r="BQ5662" s="7"/>
      <c r="BU5662" s="7"/>
      <c r="BV5662" s="7"/>
      <c r="BW5662" s="7"/>
      <c r="CD5662" s="7"/>
      <c r="CE5662" s="7"/>
      <c r="CF5662" s="7"/>
      <c r="CJ5662" s="7"/>
      <c r="CK5662" s="7"/>
      <c r="CL5662" s="7"/>
    </row>
    <row r="5663" spans="1:90">
      <c r="A5663" s="11"/>
      <c r="B5663" s="373"/>
      <c r="C5663" s="373"/>
      <c r="D5663" s="373"/>
      <c r="E5663" s="13"/>
      <c r="F5663" s="11"/>
      <c r="G5663" s="25"/>
      <c r="H5663" s="31"/>
      <c r="I5663" s="30"/>
      <c r="M5663" s="25"/>
      <c r="N5663" s="31"/>
      <c r="O5663" s="30"/>
      <c r="V5663" s="12"/>
      <c r="W5663" s="12"/>
      <c r="X5663" s="14"/>
      <c r="AB5663" s="25"/>
      <c r="AC5663" s="12"/>
      <c r="AD5663" s="12"/>
      <c r="AK5663" s="12"/>
      <c r="AL5663" s="30"/>
      <c r="AM5663" s="32"/>
      <c r="AQ5663" s="12"/>
      <c r="AR5663" s="12"/>
      <c r="AS5663" s="12"/>
      <c r="AZ5663" s="49"/>
      <c r="BA5663" s="30"/>
      <c r="BB5663" s="12"/>
      <c r="BF5663" s="12"/>
      <c r="BG5663" s="12"/>
      <c r="BH5663" s="12"/>
      <c r="BO5663" s="7"/>
      <c r="BP5663" s="7"/>
      <c r="BQ5663" s="7"/>
      <c r="BU5663" s="7"/>
      <c r="BV5663" s="7"/>
      <c r="BW5663" s="7"/>
      <c r="CD5663" s="7"/>
      <c r="CE5663" s="7"/>
      <c r="CF5663" s="7"/>
      <c r="CJ5663" s="7"/>
      <c r="CK5663" s="7"/>
      <c r="CL5663" s="7"/>
    </row>
    <row r="5664" spans="1:90">
      <c r="A5664" s="11"/>
      <c r="B5664" s="373"/>
      <c r="C5664" s="373"/>
      <c r="D5664" s="373"/>
      <c r="E5664" s="13"/>
      <c r="F5664" s="11"/>
      <c r="G5664" s="25"/>
      <c r="H5664" s="31"/>
      <c r="I5664" s="30"/>
      <c r="M5664" s="25"/>
      <c r="N5664" s="31"/>
      <c r="O5664" s="30"/>
      <c r="V5664" s="12"/>
      <c r="W5664" s="12"/>
      <c r="X5664" s="14"/>
      <c r="AB5664" s="25"/>
      <c r="AC5664" s="12"/>
      <c r="AD5664" s="12"/>
      <c r="AK5664" s="12"/>
      <c r="AL5664" s="30"/>
      <c r="AM5664" s="32"/>
      <c r="AQ5664" s="12"/>
      <c r="AR5664" s="12"/>
      <c r="AS5664" s="12"/>
      <c r="AZ5664" s="49"/>
      <c r="BA5664" s="30"/>
      <c r="BB5664" s="12"/>
      <c r="BF5664" s="12"/>
      <c r="BG5664" s="12"/>
      <c r="BH5664" s="12"/>
      <c r="BO5664" s="7"/>
      <c r="BP5664" s="7"/>
      <c r="BQ5664" s="7"/>
      <c r="BU5664" s="7"/>
      <c r="BV5664" s="7"/>
      <c r="BW5664" s="7"/>
      <c r="CD5664" s="7"/>
      <c r="CE5664" s="7"/>
      <c r="CF5664" s="7"/>
      <c r="CJ5664" s="7"/>
      <c r="CK5664" s="7"/>
      <c r="CL5664" s="7"/>
    </row>
    <row r="5665" spans="1:90">
      <c r="A5665" s="11"/>
      <c r="B5665" s="373"/>
      <c r="C5665" s="373"/>
      <c r="D5665" s="373"/>
      <c r="E5665" s="13"/>
      <c r="F5665" s="11"/>
      <c r="G5665" s="25"/>
      <c r="H5665" s="31"/>
      <c r="I5665" s="30"/>
      <c r="M5665" s="25"/>
      <c r="N5665" s="31"/>
      <c r="O5665" s="30"/>
      <c r="V5665" s="12"/>
      <c r="W5665" s="12"/>
      <c r="X5665" s="14"/>
      <c r="AB5665" s="25"/>
      <c r="AC5665" s="12"/>
      <c r="AD5665" s="12"/>
      <c r="AK5665" s="12"/>
      <c r="AL5665" s="30"/>
      <c r="AM5665" s="32"/>
      <c r="AQ5665" s="12"/>
      <c r="AR5665" s="12"/>
      <c r="AS5665" s="12"/>
      <c r="AZ5665" s="49"/>
      <c r="BA5665" s="30"/>
      <c r="BB5665" s="12"/>
      <c r="BF5665" s="12"/>
      <c r="BG5665" s="12"/>
      <c r="BH5665" s="12"/>
      <c r="BO5665" s="7"/>
      <c r="BP5665" s="7"/>
      <c r="BQ5665" s="7"/>
      <c r="BU5665" s="7"/>
      <c r="BV5665" s="7"/>
      <c r="BW5665" s="7"/>
      <c r="CD5665" s="7"/>
      <c r="CE5665" s="7"/>
      <c r="CF5665" s="7"/>
      <c r="CJ5665" s="7"/>
      <c r="CK5665" s="7"/>
      <c r="CL5665" s="7"/>
    </row>
    <row r="5666" spans="1:90">
      <c r="A5666" s="11"/>
      <c r="B5666" s="373"/>
      <c r="C5666" s="373"/>
      <c r="D5666" s="373"/>
      <c r="E5666" s="13"/>
      <c r="F5666" s="11"/>
      <c r="G5666" s="25"/>
      <c r="H5666" s="31"/>
      <c r="I5666" s="30"/>
      <c r="M5666" s="25"/>
      <c r="N5666" s="31"/>
      <c r="O5666" s="30"/>
      <c r="V5666" s="12"/>
      <c r="W5666" s="12"/>
      <c r="X5666" s="14"/>
      <c r="AB5666" s="25"/>
      <c r="AC5666" s="12"/>
      <c r="AD5666" s="12"/>
      <c r="AK5666" s="12"/>
      <c r="AL5666" s="30"/>
      <c r="AM5666" s="32"/>
      <c r="AQ5666" s="12"/>
      <c r="AR5666" s="12"/>
      <c r="AS5666" s="12"/>
      <c r="AZ5666" s="49"/>
      <c r="BA5666" s="30"/>
      <c r="BB5666" s="12"/>
      <c r="BF5666" s="12"/>
      <c r="BG5666" s="12"/>
      <c r="BH5666" s="12"/>
      <c r="BO5666" s="7"/>
      <c r="BP5666" s="7"/>
      <c r="BQ5666" s="7"/>
      <c r="BU5666" s="7"/>
      <c r="BV5666" s="7"/>
      <c r="BW5666" s="7"/>
      <c r="CD5666" s="7"/>
      <c r="CE5666" s="7"/>
      <c r="CF5666" s="7"/>
      <c r="CJ5666" s="7"/>
      <c r="CK5666" s="7"/>
      <c r="CL5666" s="7"/>
    </row>
    <row r="5667" spans="1:90">
      <c r="A5667" s="11"/>
      <c r="B5667" s="373"/>
      <c r="C5667" s="373"/>
      <c r="D5667" s="373"/>
      <c r="E5667" s="13"/>
      <c r="F5667" s="11"/>
      <c r="G5667" s="25"/>
      <c r="H5667" s="31"/>
      <c r="I5667" s="30"/>
      <c r="M5667" s="25"/>
      <c r="N5667" s="31"/>
      <c r="O5667" s="30"/>
      <c r="V5667" s="12"/>
      <c r="W5667" s="12"/>
      <c r="X5667" s="14"/>
      <c r="AB5667" s="25"/>
      <c r="AC5667" s="12"/>
      <c r="AD5667" s="12"/>
      <c r="AK5667" s="12"/>
      <c r="AL5667" s="30"/>
      <c r="AM5667" s="32"/>
      <c r="AQ5667" s="12"/>
      <c r="AR5667" s="12"/>
      <c r="AS5667" s="12"/>
      <c r="AZ5667" s="49"/>
      <c r="BA5667" s="30"/>
      <c r="BB5667" s="12"/>
      <c r="BF5667" s="12"/>
      <c r="BG5667" s="12"/>
      <c r="BH5667" s="12"/>
      <c r="BO5667" s="7"/>
      <c r="BP5667" s="7"/>
      <c r="BQ5667" s="7"/>
      <c r="BU5667" s="7"/>
      <c r="BV5667" s="7"/>
      <c r="BW5667" s="7"/>
      <c r="CD5667" s="7"/>
      <c r="CE5667" s="7"/>
      <c r="CF5667" s="7"/>
      <c r="CJ5667" s="7"/>
      <c r="CK5667" s="7"/>
      <c r="CL5667" s="7"/>
    </row>
    <row r="5668" spans="1:90">
      <c r="A5668" s="11"/>
      <c r="B5668" s="373"/>
      <c r="C5668" s="373"/>
      <c r="D5668" s="373"/>
      <c r="E5668" s="13"/>
      <c r="F5668" s="11"/>
      <c r="G5668" s="25"/>
      <c r="H5668" s="31"/>
      <c r="I5668" s="30"/>
      <c r="M5668" s="25"/>
      <c r="N5668" s="31"/>
      <c r="O5668" s="30"/>
      <c r="V5668" s="12"/>
      <c r="W5668" s="12"/>
      <c r="X5668" s="14"/>
      <c r="AB5668" s="25"/>
      <c r="AC5668" s="12"/>
      <c r="AD5668" s="12"/>
      <c r="AK5668" s="12"/>
      <c r="AL5668" s="30"/>
      <c r="AM5668" s="32"/>
      <c r="AQ5668" s="12"/>
      <c r="AR5668" s="12"/>
      <c r="AS5668" s="12"/>
      <c r="AZ5668" s="49"/>
      <c r="BA5668" s="30"/>
      <c r="BB5668" s="12"/>
      <c r="BF5668" s="12"/>
      <c r="BG5668" s="12"/>
      <c r="BH5668" s="12"/>
      <c r="BO5668" s="7"/>
      <c r="BP5668" s="7"/>
      <c r="BQ5668" s="7"/>
      <c r="BU5668" s="7"/>
      <c r="BV5668" s="7"/>
      <c r="BW5668" s="7"/>
      <c r="CD5668" s="7"/>
      <c r="CE5668" s="7"/>
      <c r="CF5668" s="7"/>
      <c r="CJ5668" s="7"/>
      <c r="CK5668" s="7"/>
      <c r="CL5668" s="7"/>
    </row>
    <row r="5669" spans="1:90">
      <c r="A5669" s="11"/>
      <c r="B5669" s="373"/>
      <c r="C5669" s="373"/>
      <c r="D5669" s="373"/>
      <c r="E5669" s="13"/>
      <c r="F5669" s="11"/>
      <c r="G5669" s="25"/>
      <c r="H5669" s="31"/>
      <c r="I5669" s="30"/>
      <c r="M5669" s="25"/>
      <c r="N5669" s="31"/>
      <c r="O5669" s="30"/>
      <c r="V5669" s="12"/>
      <c r="W5669" s="12"/>
      <c r="X5669" s="14"/>
      <c r="AB5669" s="25"/>
      <c r="AC5669" s="12"/>
      <c r="AD5669" s="12"/>
      <c r="AK5669" s="12"/>
      <c r="AL5669" s="30"/>
      <c r="AM5669" s="32"/>
      <c r="AQ5669" s="12"/>
      <c r="AR5669" s="12"/>
      <c r="AS5669" s="12"/>
      <c r="AZ5669" s="49"/>
      <c r="BA5669" s="30"/>
      <c r="BB5669" s="12"/>
      <c r="BF5669" s="12"/>
      <c r="BG5669" s="12"/>
      <c r="BH5669" s="12"/>
      <c r="BO5669" s="7"/>
      <c r="BP5669" s="7"/>
      <c r="BQ5669" s="7"/>
      <c r="BU5669" s="7"/>
      <c r="BV5669" s="7"/>
      <c r="BW5669" s="7"/>
      <c r="CD5669" s="7"/>
      <c r="CE5669" s="7"/>
      <c r="CF5669" s="7"/>
      <c r="CJ5669" s="7"/>
      <c r="CK5669" s="7"/>
      <c r="CL5669" s="7"/>
    </row>
    <row r="5670" spans="1:90">
      <c r="A5670" s="11"/>
      <c r="B5670" s="373"/>
      <c r="C5670" s="373"/>
      <c r="D5670" s="373"/>
      <c r="E5670" s="13"/>
      <c r="F5670" s="11"/>
      <c r="G5670" s="25"/>
      <c r="H5670" s="31"/>
      <c r="I5670" s="30"/>
      <c r="M5670" s="25"/>
      <c r="N5670" s="31"/>
      <c r="O5670" s="30"/>
      <c r="V5670" s="12"/>
      <c r="W5670" s="12"/>
      <c r="X5670" s="14"/>
      <c r="AB5670" s="25"/>
      <c r="AC5670" s="12"/>
      <c r="AD5670" s="12"/>
      <c r="AK5670" s="12"/>
      <c r="AL5670" s="30"/>
      <c r="AM5670" s="32"/>
      <c r="AQ5670" s="12"/>
      <c r="AR5670" s="12"/>
      <c r="AS5670" s="12"/>
      <c r="AZ5670" s="49"/>
      <c r="BA5670" s="30"/>
      <c r="BB5670" s="12"/>
      <c r="BF5670" s="12"/>
      <c r="BG5670" s="12"/>
      <c r="BH5670" s="12"/>
      <c r="BO5670" s="7"/>
      <c r="BP5670" s="7"/>
      <c r="BQ5670" s="7"/>
      <c r="BU5670" s="7"/>
      <c r="BV5670" s="7"/>
      <c r="BW5670" s="7"/>
      <c r="CD5670" s="7"/>
      <c r="CE5670" s="7"/>
      <c r="CF5670" s="7"/>
      <c r="CJ5670" s="7"/>
      <c r="CK5670" s="7"/>
      <c r="CL5670" s="7"/>
    </row>
    <row r="5671" spans="1:90">
      <c r="A5671" s="11"/>
      <c r="B5671" s="373"/>
      <c r="C5671" s="373"/>
      <c r="D5671" s="373"/>
      <c r="E5671" s="13"/>
      <c r="F5671" s="11"/>
      <c r="G5671" s="25"/>
      <c r="H5671" s="31"/>
      <c r="I5671" s="30"/>
      <c r="M5671" s="25"/>
      <c r="N5671" s="31"/>
      <c r="O5671" s="30"/>
      <c r="V5671" s="12"/>
      <c r="W5671" s="12"/>
      <c r="X5671" s="14"/>
      <c r="AB5671" s="25"/>
      <c r="AC5671" s="12"/>
      <c r="AD5671" s="12"/>
      <c r="AK5671" s="12"/>
      <c r="AL5671" s="30"/>
      <c r="AM5671" s="32"/>
      <c r="AQ5671" s="12"/>
      <c r="AR5671" s="12"/>
      <c r="AS5671" s="12"/>
      <c r="AZ5671" s="49"/>
      <c r="BA5671" s="30"/>
      <c r="BB5671" s="12"/>
      <c r="BF5671" s="12"/>
      <c r="BG5671" s="12"/>
      <c r="BH5671" s="12"/>
      <c r="BO5671" s="7"/>
      <c r="BP5671" s="7"/>
      <c r="BQ5671" s="7"/>
      <c r="BU5671" s="7"/>
      <c r="BV5671" s="7"/>
      <c r="BW5671" s="7"/>
      <c r="CD5671" s="7"/>
      <c r="CE5671" s="7"/>
      <c r="CF5671" s="7"/>
      <c r="CJ5671" s="7"/>
      <c r="CK5671" s="7"/>
      <c r="CL5671" s="7"/>
    </row>
    <row r="5672" spans="1:90">
      <c r="A5672" s="11"/>
      <c r="B5672" s="373"/>
      <c r="C5672" s="373"/>
      <c r="D5672" s="373"/>
      <c r="E5672" s="13"/>
      <c r="F5672" s="11"/>
      <c r="G5672" s="25"/>
      <c r="H5672" s="31"/>
      <c r="I5672" s="30"/>
      <c r="M5672" s="25"/>
      <c r="N5672" s="31"/>
      <c r="O5672" s="30"/>
      <c r="V5672" s="12"/>
      <c r="W5672" s="12"/>
      <c r="X5672" s="14"/>
      <c r="AB5672" s="25"/>
      <c r="AC5672" s="12"/>
      <c r="AD5672" s="12"/>
      <c r="AK5672" s="12"/>
      <c r="AL5672" s="30"/>
      <c r="AM5672" s="32"/>
      <c r="AQ5672" s="12"/>
      <c r="AR5672" s="12"/>
      <c r="AS5672" s="12"/>
      <c r="AZ5672" s="49"/>
      <c r="BA5672" s="30"/>
      <c r="BB5672" s="12"/>
      <c r="BF5672" s="12"/>
      <c r="BG5672" s="12"/>
      <c r="BH5672" s="12"/>
      <c r="BO5672" s="7"/>
      <c r="BP5672" s="7"/>
      <c r="BQ5672" s="7"/>
      <c r="BU5672" s="7"/>
      <c r="BV5672" s="7"/>
      <c r="BW5672" s="7"/>
      <c r="CD5672" s="7"/>
      <c r="CE5672" s="7"/>
      <c r="CF5672" s="7"/>
      <c r="CJ5672" s="7"/>
      <c r="CK5672" s="7"/>
      <c r="CL5672" s="7"/>
    </row>
    <row r="5673" spans="1:90">
      <c r="A5673" s="11"/>
      <c r="B5673" s="373"/>
      <c r="C5673" s="373"/>
      <c r="D5673" s="373"/>
      <c r="E5673" s="13"/>
      <c r="F5673" s="11"/>
      <c r="G5673" s="25"/>
      <c r="H5673" s="31"/>
      <c r="I5673" s="30"/>
      <c r="M5673" s="25"/>
      <c r="N5673" s="31"/>
      <c r="O5673" s="30"/>
      <c r="V5673" s="12"/>
      <c r="W5673" s="12"/>
      <c r="X5673" s="14"/>
      <c r="AB5673" s="25"/>
      <c r="AC5673" s="12"/>
      <c r="AD5673" s="12"/>
      <c r="AK5673" s="12"/>
      <c r="AL5673" s="30"/>
      <c r="AM5673" s="32"/>
      <c r="AQ5673" s="12"/>
      <c r="AR5673" s="12"/>
      <c r="AS5673" s="12"/>
      <c r="AZ5673" s="49"/>
      <c r="BA5673" s="30"/>
      <c r="BB5673" s="12"/>
      <c r="BF5673" s="12"/>
      <c r="BG5673" s="12"/>
      <c r="BH5673" s="12"/>
      <c r="BO5673" s="7"/>
      <c r="BP5673" s="7"/>
      <c r="BQ5673" s="7"/>
      <c r="BU5673" s="7"/>
      <c r="BV5673" s="7"/>
      <c r="BW5673" s="7"/>
      <c r="CD5673" s="7"/>
      <c r="CE5673" s="7"/>
      <c r="CF5673" s="7"/>
      <c r="CJ5673" s="7"/>
      <c r="CK5673" s="7"/>
      <c r="CL5673" s="7"/>
    </row>
    <row r="5674" spans="1:90">
      <c r="A5674" s="11"/>
      <c r="B5674" s="373"/>
      <c r="C5674" s="373"/>
      <c r="D5674" s="373"/>
      <c r="E5674" s="13"/>
      <c r="F5674" s="11"/>
      <c r="G5674" s="25"/>
      <c r="H5674" s="31"/>
      <c r="I5674" s="30"/>
      <c r="M5674" s="25"/>
      <c r="N5674" s="31"/>
      <c r="O5674" s="30"/>
      <c r="V5674" s="12"/>
      <c r="W5674" s="12"/>
      <c r="X5674" s="14"/>
      <c r="AB5674" s="25"/>
      <c r="AC5674" s="12"/>
      <c r="AD5674" s="12"/>
      <c r="AK5674" s="12"/>
      <c r="AL5674" s="30"/>
      <c r="AM5674" s="32"/>
      <c r="AQ5674" s="12"/>
      <c r="AR5674" s="12"/>
      <c r="AS5674" s="12"/>
      <c r="AZ5674" s="49"/>
      <c r="BA5674" s="30"/>
      <c r="BB5674" s="12"/>
      <c r="BF5674" s="12"/>
      <c r="BG5674" s="12"/>
      <c r="BH5674" s="12"/>
      <c r="BO5674" s="7"/>
      <c r="BP5674" s="7"/>
      <c r="BQ5674" s="7"/>
      <c r="BU5674" s="7"/>
      <c r="BV5674" s="7"/>
      <c r="BW5674" s="7"/>
      <c r="CD5674" s="7"/>
      <c r="CE5674" s="7"/>
      <c r="CF5674" s="7"/>
      <c r="CJ5674" s="7"/>
      <c r="CK5674" s="7"/>
      <c r="CL5674" s="7"/>
    </row>
    <row r="5675" spans="1:90">
      <c r="A5675" s="11"/>
      <c r="B5675" s="373"/>
      <c r="C5675" s="373"/>
      <c r="D5675" s="373"/>
      <c r="E5675" s="13"/>
      <c r="F5675" s="11"/>
      <c r="G5675" s="25"/>
      <c r="H5675" s="31"/>
      <c r="I5675" s="30"/>
      <c r="M5675" s="25"/>
      <c r="N5675" s="31"/>
      <c r="O5675" s="30"/>
      <c r="V5675" s="12"/>
      <c r="W5675" s="12"/>
      <c r="X5675" s="14"/>
      <c r="AB5675" s="25"/>
      <c r="AC5675" s="12"/>
      <c r="AD5675" s="12"/>
      <c r="AK5675" s="12"/>
      <c r="AL5675" s="30"/>
      <c r="AM5675" s="32"/>
      <c r="AQ5675" s="12"/>
      <c r="AR5675" s="12"/>
      <c r="AS5675" s="12"/>
      <c r="AZ5675" s="49"/>
      <c r="BA5675" s="30"/>
      <c r="BB5675" s="12"/>
      <c r="BF5675" s="12"/>
      <c r="BG5675" s="12"/>
      <c r="BH5675" s="12"/>
      <c r="BO5675" s="7"/>
      <c r="BP5675" s="7"/>
      <c r="BQ5675" s="7"/>
      <c r="BU5675" s="7"/>
      <c r="BV5675" s="7"/>
      <c r="BW5675" s="7"/>
      <c r="CD5675" s="7"/>
      <c r="CE5675" s="7"/>
      <c r="CF5675" s="7"/>
      <c r="CJ5675" s="7"/>
      <c r="CK5675" s="7"/>
      <c r="CL5675" s="7"/>
    </row>
    <row r="5676" spans="1:90">
      <c r="A5676" s="11"/>
      <c r="B5676" s="373"/>
      <c r="C5676" s="373"/>
      <c r="D5676" s="373"/>
      <c r="E5676" s="13"/>
      <c r="F5676" s="11"/>
      <c r="G5676" s="25"/>
      <c r="H5676" s="31"/>
      <c r="I5676" s="30"/>
      <c r="M5676" s="25"/>
      <c r="N5676" s="31"/>
      <c r="O5676" s="30"/>
      <c r="V5676" s="12"/>
      <c r="W5676" s="12"/>
      <c r="X5676" s="14"/>
      <c r="AB5676" s="25"/>
      <c r="AC5676" s="12"/>
      <c r="AD5676" s="12"/>
      <c r="AK5676" s="12"/>
      <c r="AL5676" s="30"/>
      <c r="AM5676" s="32"/>
      <c r="AQ5676" s="12"/>
      <c r="AR5676" s="12"/>
      <c r="AS5676" s="12"/>
      <c r="AZ5676" s="49"/>
      <c r="BA5676" s="30"/>
      <c r="BB5676" s="12"/>
      <c r="BF5676" s="12"/>
      <c r="BG5676" s="12"/>
      <c r="BH5676" s="12"/>
      <c r="BO5676" s="7"/>
      <c r="BP5676" s="7"/>
      <c r="BQ5676" s="7"/>
      <c r="BU5676" s="7"/>
      <c r="BV5676" s="7"/>
      <c r="BW5676" s="7"/>
      <c r="CD5676" s="7"/>
      <c r="CE5676" s="7"/>
      <c r="CF5676" s="7"/>
      <c r="CJ5676" s="7"/>
      <c r="CK5676" s="7"/>
      <c r="CL5676" s="7"/>
    </row>
    <row r="5677" spans="1:90">
      <c r="A5677" s="11"/>
      <c r="B5677" s="373"/>
      <c r="C5677" s="373"/>
      <c r="D5677" s="373"/>
      <c r="E5677" s="13"/>
      <c r="F5677" s="11"/>
      <c r="G5677" s="25"/>
      <c r="H5677" s="31"/>
      <c r="I5677" s="30"/>
      <c r="M5677" s="25"/>
      <c r="N5677" s="31"/>
      <c r="O5677" s="30"/>
      <c r="V5677" s="12"/>
      <c r="W5677" s="12"/>
      <c r="X5677" s="14"/>
      <c r="AB5677" s="25"/>
      <c r="AC5677" s="12"/>
      <c r="AD5677" s="12"/>
      <c r="AK5677" s="12"/>
      <c r="AL5677" s="30"/>
      <c r="AM5677" s="32"/>
      <c r="AQ5677" s="12"/>
      <c r="AR5677" s="12"/>
      <c r="AS5677" s="12"/>
      <c r="AZ5677" s="49"/>
      <c r="BA5677" s="30"/>
      <c r="BB5677" s="12"/>
      <c r="BF5677" s="12"/>
      <c r="BG5677" s="12"/>
      <c r="BH5677" s="12"/>
      <c r="BO5677" s="7"/>
      <c r="BP5677" s="7"/>
      <c r="BQ5677" s="7"/>
      <c r="BU5677" s="7"/>
      <c r="BV5677" s="7"/>
      <c r="BW5677" s="7"/>
      <c r="CD5677" s="7"/>
      <c r="CE5677" s="7"/>
      <c r="CF5677" s="7"/>
      <c r="CJ5677" s="7"/>
      <c r="CK5677" s="7"/>
      <c r="CL5677" s="7"/>
    </row>
    <row r="5678" spans="1:90">
      <c r="A5678" s="11"/>
      <c r="B5678" s="373"/>
      <c r="C5678" s="373"/>
      <c r="D5678" s="373"/>
      <c r="E5678" s="13"/>
      <c r="F5678" s="11"/>
      <c r="G5678" s="25"/>
      <c r="H5678" s="31"/>
      <c r="I5678" s="30"/>
      <c r="M5678" s="25"/>
      <c r="N5678" s="31"/>
      <c r="O5678" s="30"/>
      <c r="V5678" s="12"/>
      <c r="W5678" s="12"/>
      <c r="X5678" s="14"/>
      <c r="AB5678" s="25"/>
      <c r="AC5678" s="12"/>
      <c r="AD5678" s="12"/>
      <c r="AK5678" s="12"/>
      <c r="AL5678" s="30"/>
      <c r="AM5678" s="32"/>
      <c r="AQ5678" s="12"/>
      <c r="AR5678" s="12"/>
      <c r="AS5678" s="12"/>
      <c r="AZ5678" s="49"/>
      <c r="BA5678" s="30"/>
      <c r="BB5678" s="12"/>
      <c r="BF5678" s="12"/>
      <c r="BG5678" s="12"/>
      <c r="BH5678" s="12"/>
      <c r="BO5678" s="7"/>
      <c r="BP5678" s="7"/>
      <c r="BQ5678" s="7"/>
      <c r="BU5678" s="7"/>
      <c r="BV5678" s="7"/>
      <c r="BW5678" s="7"/>
      <c r="CD5678" s="7"/>
      <c r="CE5678" s="7"/>
      <c r="CF5678" s="7"/>
      <c r="CJ5678" s="7"/>
      <c r="CK5678" s="7"/>
      <c r="CL5678" s="7"/>
    </row>
    <row r="5679" spans="1:90">
      <c r="A5679" s="11"/>
      <c r="B5679" s="373"/>
      <c r="C5679" s="373"/>
      <c r="D5679" s="373"/>
      <c r="E5679" s="13"/>
      <c r="F5679" s="11"/>
      <c r="G5679" s="25"/>
      <c r="H5679" s="31"/>
      <c r="I5679" s="30"/>
      <c r="M5679" s="25"/>
      <c r="N5679" s="31"/>
      <c r="O5679" s="30"/>
      <c r="V5679" s="12"/>
      <c r="W5679" s="12"/>
      <c r="X5679" s="14"/>
      <c r="AB5679" s="25"/>
      <c r="AC5679" s="12"/>
      <c r="AD5679" s="12"/>
      <c r="AK5679" s="12"/>
      <c r="AL5679" s="30"/>
      <c r="AM5679" s="32"/>
      <c r="AQ5679" s="12"/>
      <c r="AR5679" s="12"/>
      <c r="AS5679" s="12"/>
      <c r="AZ5679" s="49"/>
      <c r="BA5679" s="30"/>
      <c r="BB5679" s="12"/>
      <c r="BF5679" s="12"/>
      <c r="BG5679" s="12"/>
      <c r="BH5679" s="12"/>
      <c r="BO5679" s="7"/>
      <c r="BP5679" s="7"/>
      <c r="BQ5679" s="7"/>
      <c r="BU5679" s="7"/>
      <c r="BV5679" s="7"/>
      <c r="BW5679" s="7"/>
      <c r="CD5679" s="7"/>
      <c r="CE5679" s="7"/>
      <c r="CF5679" s="7"/>
      <c r="CJ5679" s="7"/>
      <c r="CK5679" s="7"/>
      <c r="CL5679" s="7"/>
    </row>
    <row r="5680" spans="1:90">
      <c r="A5680" s="11"/>
      <c r="B5680" s="373"/>
      <c r="C5680" s="373"/>
      <c r="D5680" s="373"/>
      <c r="E5680" s="13"/>
      <c r="F5680" s="11"/>
      <c r="G5680" s="25"/>
      <c r="H5680" s="31"/>
      <c r="I5680" s="30"/>
      <c r="M5680" s="25"/>
      <c r="N5680" s="31"/>
      <c r="O5680" s="30"/>
      <c r="V5680" s="12"/>
      <c r="W5680" s="12"/>
      <c r="X5680" s="14"/>
      <c r="AB5680" s="25"/>
      <c r="AC5680" s="12"/>
      <c r="AD5680" s="12"/>
      <c r="AK5680" s="12"/>
      <c r="AL5680" s="30"/>
      <c r="AM5680" s="32"/>
      <c r="AQ5680" s="12"/>
      <c r="AR5680" s="12"/>
      <c r="AS5680" s="12"/>
      <c r="AZ5680" s="49"/>
      <c r="BA5680" s="30"/>
      <c r="BB5680" s="12"/>
      <c r="BF5680" s="12"/>
      <c r="BG5680" s="12"/>
      <c r="BH5680" s="12"/>
      <c r="BO5680" s="7"/>
      <c r="BP5680" s="7"/>
      <c r="BQ5680" s="7"/>
      <c r="BU5680" s="7"/>
      <c r="BV5680" s="7"/>
      <c r="BW5680" s="7"/>
      <c r="CD5680" s="7"/>
      <c r="CE5680" s="7"/>
      <c r="CF5680" s="7"/>
      <c r="CJ5680" s="7"/>
      <c r="CK5680" s="7"/>
      <c r="CL5680" s="7"/>
    </row>
    <row r="5681" spans="1:90">
      <c r="A5681" s="11"/>
      <c r="B5681" s="373"/>
      <c r="C5681" s="373"/>
      <c r="D5681" s="373"/>
      <c r="E5681" s="13"/>
      <c r="F5681" s="11"/>
      <c r="G5681" s="25"/>
      <c r="H5681" s="31"/>
      <c r="I5681" s="30"/>
      <c r="M5681" s="25"/>
      <c r="N5681" s="31"/>
      <c r="O5681" s="30"/>
      <c r="V5681" s="12"/>
      <c r="W5681" s="12"/>
      <c r="X5681" s="14"/>
      <c r="AB5681" s="25"/>
      <c r="AC5681" s="12"/>
      <c r="AD5681" s="12"/>
      <c r="AK5681" s="12"/>
      <c r="AL5681" s="30"/>
      <c r="AM5681" s="32"/>
      <c r="AQ5681" s="12"/>
      <c r="AR5681" s="12"/>
      <c r="AS5681" s="12"/>
      <c r="AZ5681" s="49"/>
      <c r="BA5681" s="30"/>
      <c r="BB5681" s="12"/>
      <c r="BF5681" s="12"/>
      <c r="BG5681" s="12"/>
      <c r="BH5681" s="12"/>
      <c r="BO5681" s="7"/>
      <c r="BP5681" s="7"/>
      <c r="BQ5681" s="7"/>
      <c r="BU5681" s="7"/>
      <c r="BV5681" s="7"/>
      <c r="BW5681" s="7"/>
      <c r="CD5681" s="7"/>
      <c r="CE5681" s="7"/>
      <c r="CF5681" s="7"/>
      <c r="CJ5681" s="7"/>
      <c r="CK5681" s="7"/>
      <c r="CL5681" s="7"/>
    </row>
    <row r="5682" spans="1:90">
      <c r="A5682" s="11"/>
      <c r="B5682" s="373"/>
      <c r="C5682" s="373"/>
      <c r="D5682" s="373"/>
      <c r="E5682" s="13"/>
      <c r="F5682" s="11"/>
      <c r="G5682" s="25"/>
      <c r="H5682" s="31"/>
      <c r="I5682" s="30"/>
      <c r="M5682" s="25"/>
      <c r="N5682" s="31"/>
      <c r="O5682" s="30"/>
      <c r="V5682" s="12"/>
      <c r="W5682" s="12"/>
      <c r="X5682" s="14"/>
      <c r="AB5682" s="25"/>
      <c r="AC5682" s="12"/>
      <c r="AD5682" s="12"/>
      <c r="AK5682" s="12"/>
      <c r="AL5682" s="30"/>
      <c r="AM5682" s="32"/>
      <c r="AQ5682" s="12"/>
      <c r="AR5682" s="12"/>
      <c r="AS5682" s="12"/>
      <c r="AZ5682" s="49"/>
      <c r="BA5682" s="30"/>
      <c r="BB5682" s="12"/>
      <c r="BF5682" s="12"/>
      <c r="BG5682" s="12"/>
      <c r="BH5682" s="12"/>
      <c r="BO5682" s="7"/>
      <c r="BP5682" s="7"/>
      <c r="BQ5682" s="7"/>
      <c r="BU5682" s="7"/>
      <c r="BV5682" s="7"/>
      <c r="BW5682" s="7"/>
      <c r="CD5682" s="7"/>
      <c r="CE5682" s="7"/>
      <c r="CF5682" s="7"/>
      <c r="CJ5682" s="7"/>
      <c r="CK5682" s="7"/>
      <c r="CL5682" s="7"/>
    </row>
    <row r="5683" spans="1:90">
      <c r="A5683" s="11"/>
      <c r="B5683" s="373"/>
      <c r="C5683" s="373"/>
      <c r="D5683" s="373"/>
      <c r="E5683" s="13"/>
      <c r="F5683" s="11"/>
      <c r="G5683" s="25"/>
      <c r="H5683" s="31"/>
      <c r="I5683" s="30"/>
      <c r="M5683" s="25"/>
      <c r="N5683" s="31"/>
      <c r="O5683" s="30"/>
      <c r="V5683" s="12"/>
      <c r="W5683" s="12"/>
      <c r="X5683" s="14"/>
      <c r="AB5683" s="25"/>
      <c r="AC5683" s="12"/>
      <c r="AD5683" s="12"/>
      <c r="AK5683" s="12"/>
      <c r="AL5683" s="30"/>
      <c r="AM5683" s="32"/>
      <c r="AQ5683" s="12"/>
      <c r="AR5683" s="12"/>
      <c r="AS5683" s="12"/>
      <c r="AZ5683" s="49"/>
      <c r="BA5683" s="30"/>
      <c r="BB5683" s="12"/>
      <c r="BF5683" s="12"/>
      <c r="BG5683" s="12"/>
      <c r="BH5683" s="12"/>
      <c r="BO5683" s="7"/>
      <c r="BP5683" s="7"/>
      <c r="BQ5683" s="7"/>
      <c r="BU5683" s="7"/>
      <c r="BV5683" s="7"/>
      <c r="BW5683" s="7"/>
      <c r="CD5683" s="7"/>
      <c r="CE5683" s="7"/>
      <c r="CF5683" s="7"/>
      <c r="CJ5683" s="7"/>
      <c r="CK5683" s="7"/>
      <c r="CL5683" s="7"/>
    </row>
    <row r="5684" spans="1:90">
      <c r="A5684" s="11"/>
      <c r="B5684" s="373"/>
      <c r="C5684" s="373"/>
      <c r="D5684" s="373"/>
      <c r="E5684" s="13"/>
      <c r="F5684" s="11"/>
      <c r="G5684" s="25"/>
      <c r="H5684" s="31"/>
      <c r="I5684" s="30"/>
      <c r="M5684" s="25"/>
      <c r="N5684" s="31"/>
      <c r="O5684" s="30"/>
      <c r="V5684" s="12"/>
      <c r="W5684" s="12"/>
      <c r="X5684" s="14"/>
      <c r="AB5684" s="25"/>
      <c r="AC5684" s="12"/>
      <c r="AD5684" s="12"/>
      <c r="AK5684" s="12"/>
      <c r="AL5684" s="30"/>
      <c r="AM5684" s="32"/>
      <c r="AQ5684" s="12"/>
      <c r="AR5684" s="12"/>
      <c r="AS5684" s="12"/>
      <c r="AZ5684" s="49"/>
      <c r="BA5684" s="30"/>
      <c r="BB5684" s="12"/>
      <c r="BF5684" s="12"/>
      <c r="BG5684" s="12"/>
      <c r="BH5684" s="12"/>
      <c r="BO5684" s="7"/>
      <c r="BP5684" s="7"/>
      <c r="BQ5684" s="7"/>
      <c r="BU5684" s="7"/>
      <c r="BV5684" s="7"/>
      <c r="BW5684" s="7"/>
      <c r="CD5684" s="7"/>
      <c r="CE5684" s="7"/>
      <c r="CF5684" s="7"/>
      <c r="CJ5684" s="7"/>
      <c r="CK5684" s="7"/>
      <c r="CL5684" s="7"/>
    </row>
    <row r="5685" spans="1:90">
      <c r="A5685" s="11"/>
      <c r="B5685" s="373"/>
      <c r="C5685" s="373"/>
      <c r="D5685" s="373"/>
      <c r="E5685" s="13"/>
      <c r="F5685" s="11"/>
      <c r="G5685" s="25"/>
      <c r="H5685" s="31"/>
      <c r="I5685" s="30"/>
      <c r="M5685" s="25"/>
      <c r="N5685" s="31"/>
      <c r="O5685" s="30"/>
      <c r="V5685" s="12"/>
      <c r="W5685" s="12"/>
      <c r="X5685" s="14"/>
      <c r="AB5685" s="25"/>
      <c r="AC5685" s="12"/>
      <c r="AD5685" s="12"/>
      <c r="AK5685" s="12"/>
      <c r="AL5685" s="30"/>
      <c r="AM5685" s="32"/>
      <c r="AQ5685" s="12"/>
      <c r="AR5685" s="12"/>
      <c r="AS5685" s="12"/>
      <c r="AZ5685" s="49"/>
      <c r="BA5685" s="30"/>
      <c r="BB5685" s="12"/>
      <c r="BF5685" s="12"/>
      <c r="BG5685" s="12"/>
      <c r="BH5685" s="12"/>
      <c r="BO5685" s="7"/>
      <c r="BP5685" s="7"/>
      <c r="BQ5685" s="7"/>
      <c r="BU5685" s="7"/>
      <c r="BV5685" s="7"/>
      <c r="BW5685" s="7"/>
      <c r="CD5685" s="7"/>
      <c r="CE5685" s="7"/>
      <c r="CF5685" s="7"/>
      <c r="CJ5685" s="7"/>
      <c r="CK5685" s="7"/>
      <c r="CL5685" s="7"/>
    </row>
    <row r="5686" spans="1:90">
      <c r="A5686" s="11"/>
      <c r="B5686" s="373"/>
      <c r="C5686" s="373"/>
      <c r="D5686" s="373"/>
      <c r="E5686" s="13"/>
      <c r="F5686" s="11"/>
      <c r="G5686" s="25"/>
      <c r="H5686" s="31"/>
      <c r="I5686" s="30"/>
      <c r="M5686" s="25"/>
      <c r="N5686" s="31"/>
      <c r="O5686" s="30"/>
      <c r="V5686" s="12"/>
      <c r="W5686" s="12"/>
      <c r="X5686" s="14"/>
      <c r="AB5686" s="25"/>
      <c r="AC5686" s="12"/>
      <c r="AD5686" s="12"/>
      <c r="AK5686" s="12"/>
      <c r="AL5686" s="30"/>
      <c r="AM5686" s="32"/>
      <c r="AQ5686" s="12"/>
      <c r="AR5686" s="12"/>
      <c r="AS5686" s="12"/>
      <c r="AZ5686" s="49"/>
      <c r="BA5686" s="30"/>
      <c r="BB5686" s="12"/>
      <c r="BF5686" s="12"/>
      <c r="BG5686" s="12"/>
      <c r="BH5686" s="12"/>
      <c r="BO5686" s="7"/>
      <c r="BP5686" s="7"/>
      <c r="BQ5686" s="7"/>
      <c r="BU5686" s="7"/>
      <c r="BV5686" s="7"/>
      <c r="BW5686" s="7"/>
      <c r="CD5686" s="7"/>
      <c r="CE5686" s="7"/>
      <c r="CF5686" s="7"/>
      <c r="CJ5686" s="7"/>
      <c r="CK5686" s="7"/>
      <c r="CL5686" s="7"/>
    </row>
    <row r="5687" spans="1:90">
      <c r="A5687" s="11"/>
      <c r="B5687" s="373"/>
      <c r="C5687" s="373"/>
      <c r="D5687" s="373"/>
      <c r="E5687" s="13"/>
      <c r="F5687" s="11"/>
      <c r="G5687" s="25"/>
      <c r="H5687" s="31"/>
      <c r="I5687" s="30"/>
      <c r="M5687" s="25"/>
      <c r="N5687" s="31"/>
      <c r="O5687" s="30"/>
      <c r="V5687" s="12"/>
      <c r="W5687" s="12"/>
      <c r="X5687" s="14"/>
      <c r="AB5687" s="25"/>
      <c r="AC5687" s="12"/>
      <c r="AD5687" s="12"/>
      <c r="AK5687" s="12"/>
      <c r="AL5687" s="30"/>
      <c r="AM5687" s="32"/>
      <c r="AQ5687" s="12"/>
      <c r="AR5687" s="12"/>
      <c r="AS5687" s="12"/>
      <c r="AZ5687" s="49"/>
      <c r="BA5687" s="30"/>
      <c r="BB5687" s="12"/>
      <c r="BF5687" s="12"/>
      <c r="BG5687" s="12"/>
      <c r="BH5687" s="12"/>
      <c r="BO5687" s="7"/>
      <c r="BP5687" s="7"/>
      <c r="BQ5687" s="7"/>
      <c r="BU5687" s="7"/>
      <c r="BV5687" s="7"/>
      <c r="BW5687" s="7"/>
      <c r="CD5687" s="7"/>
      <c r="CE5687" s="7"/>
      <c r="CF5687" s="7"/>
      <c r="CJ5687" s="7"/>
      <c r="CK5687" s="7"/>
      <c r="CL5687" s="7"/>
    </row>
    <row r="5688" spans="1:90">
      <c r="A5688" s="11"/>
      <c r="B5688" s="373"/>
      <c r="C5688" s="373"/>
      <c r="D5688" s="373"/>
      <c r="E5688" s="13"/>
      <c r="F5688" s="11"/>
      <c r="G5688" s="25"/>
      <c r="H5688" s="31"/>
      <c r="I5688" s="30"/>
      <c r="M5688" s="25"/>
      <c r="N5688" s="31"/>
      <c r="O5688" s="30"/>
      <c r="V5688" s="12"/>
      <c r="W5688" s="12"/>
      <c r="X5688" s="14"/>
      <c r="AB5688" s="25"/>
      <c r="AC5688" s="12"/>
      <c r="AD5688" s="12"/>
      <c r="AK5688" s="12"/>
      <c r="AL5688" s="30"/>
      <c r="AM5688" s="32"/>
      <c r="AQ5688" s="12"/>
      <c r="AR5688" s="12"/>
      <c r="AS5688" s="12"/>
      <c r="AZ5688" s="49"/>
      <c r="BA5688" s="30"/>
      <c r="BB5688" s="12"/>
      <c r="BF5688" s="12"/>
      <c r="BG5688" s="12"/>
      <c r="BH5688" s="12"/>
      <c r="BO5688" s="7"/>
      <c r="BP5688" s="7"/>
      <c r="BQ5688" s="7"/>
      <c r="BU5688" s="7"/>
      <c r="BV5688" s="7"/>
      <c r="BW5688" s="7"/>
      <c r="CD5688" s="7"/>
      <c r="CE5688" s="7"/>
      <c r="CF5688" s="7"/>
      <c r="CJ5688" s="7"/>
      <c r="CK5688" s="7"/>
      <c r="CL5688" s="7"/>
    </row>
    <row r="5689" spans="1:90">
      <c r="A5689" s="11"/>
      <c r="B5689" s="373"/>
      <c r="C5689" s="373"/>
      <c r="D5689" s="373"/>
      <c r="E5689" s="13"/>
      <c r="F5689" s="11"/>
      <c r="G5689" s="25"/>
      <c r="H5689" s="31"/>
      <c r="I5689" s="30"/>
      <c r="M5689" s="25"/>
      <c r="N5689" s="31"/>
      <c r="O5689" s="30"/>
      <c r="V5689" s="12"/>
      <c r="W5689" s="12"/>
      <c r="X5689" s="14"/>
      <c r="AB5689" s="25"/>
      <c r="AC5689" s="12"/>
      <c r="AD5689" s="12"/>
      <c r="AK5689" s="12"/>
      <c r="AL5689" s="30"/>
      <c r="AM5689" s="32"/>
      <c r="AQ5689" s="12"/>
      <c r="AR5689" s="12"/>
      <c r="AS5689" s="12"/>
      <c r="AZ5689" s="49"/>
      <c r="BA5689" s="30"/>
      <c r="BB5689" s="12"/>
      <c r="BF5689" s="12"/>
      <c r="BG5689" s="12"/>
      <c r="BH5689" s="12"/>
      <c r="BO5689" s="7"/>
      <c r="BP5689" s="7"/>
      <c r="BQ5689" s="7"/>
      <c r="BU5689" s="7"/>
      <c r="BV5689" s="7"/>
      <c r="BW5689" s="7"/>
      <c r="CD5689" s="7"/>
      <c r="CE5689" s="7"/>
      <c r="CF5689" s="7"/>
      <c r="CJ5689" s="7"/>
      <c r="CK5689" s="7"/>
      <c r="CL5689" s="7"/>
    </row>
    <row r="5690" spans="1:90">
      <c r="A5690" s="11"/>
      <c r="B5690" s="373"/>
      <c r="C5690" s="373"/>
      <c r="D5690" s="373"/>
      <c r="E5690" s="13"/>
      <c r="F5690" s="11"/>
      <c r="G5690" s="25"/>
      <c r="H5690" s="31"/>
      <c r="I5690" s="30"/>
      <c r="M5690" s="25"/>
      <c r="N5690" s="31"/>
      <c r="O5690" s="30"/>
      <c r="V5690" s="12"/>
      <c r="W5690" s="12"/>
      <c r="X5690" s="14"/>
      <c r="AB5690" s="25"/>
      <c r="AC5690" s="12"/>
      <c r="AD5690" s="12"/>
      <c r="AK5690" s="12"/>
      <c r="AL5690" s="30"/>
      <c r="AM5690" s="32"/>
      <c r="AQ5690" s="12"/>
      <c r="AR5690" s="12"/>
      <c r="AS5690" s="12"/>
      <c r="AZ5690" s="49"/>
      <c r="BA5690" s="30"/>
      <c r="BB5690" s="12"/>
      <c r="BF5690" s="12"/>
      <c r="BG5690" s="12"/>
      <c r="BH5690" s="12"/>
      <c r="BO5690" s="7"/>
      <c r="BP5690" s="7"/>
      <c r="BQ5690" s="7"/>
      <c r="BU5690" s="7"/>
      <c r="BV5690" s="7"/>
      <c r="BW5690" s="7"/>
      <c r="CD5690" s="7"/>
      <c r="CE5690" s="7"/>
      <c r="CF5690" s="7"/>
      <c r="CJ5690" s="7"/>
      <c r="CK5690" s="7"/>
      <c r="CL5690" s="7"/>
    </row>
    <row r="5691" spans="1:90">
      <c r="A5691" s="11"/>
      <c r="B5691" s="373"/>
      <c r="C5691" s="373"/>
      <c r="D5691" s="373"/>
      <c r="E5691" s="13"/>
      <c r="F5691" s="11"/>
      <c r="G5691" s="25"/>
      <c r="H5691" s="31"/>
      <c r="I5691" s="30"/>
      <c r="M5691" s="25"/>
      <c r="N5691" s="31"/>
      <c r="O5691" s="30"/>
      <c r="V5691" s="12"/>
      <c r="W5691" s="12"/>
      <c r="X5691" s="14"/>
      <c r="AB5691" s="25"/>
      <c r="AC5691" s="12"/>
      <c r="AD5691" s="12"/>
      <c r="AK5691" s="12"/>
      <c r="AL5691" s="30"/>
      <c r="AM5691" s="32"/>
      <c r="AQ5691" s="12"/>
      <c r="AR5691" s="12"/>
      <c r="AS5691" s="12"/>
      <c r="AZ5691" s="49"/>
      <c r="BA5691" s="30"/>
      <c r="BB5691" s="12"/>
      <c r="BF5691" s="12"/>
      <c r="BG5691" s="12"/>
      <c r="BH5691" s="12"/>
      <c r="BO5691" s="7"/>
      <c r="BP5691" s="7"/>
      <c r="BQ5691" s="7"/>
      <c r="BU5691" s="7"/>
      <c r="BV5691" s="7"/>
      <c r="BW5691" s="7"/>
      <c r="CD5691" s="7"/>
      <c r="CE5691" s="7"/>
      <c r="CF5691" s="7"/>
      <c r="CJ5691" s="7"/>
      <c r="CK5691" s="7"/>
      <c r="CL5691" s="7"/>
    </row>
    <row r="5692" spans="1:90">
      <c r="A5692" s="11"/>
      <c r="B5692" s="373"/>
      <c r="C5692" s="373"/>
      <c r="D5692" s="373"/>
      <c r="E5692" s="13"/>
      <c r="F5692" s="11"/>
      <c r="G5692" s="25"/>
      <c r="H5692" s="31"/>
      <c r="I5692" s="30"/>
      <c r="M5692" s="25"/>
      <c r="N5692" s="31"/>
      <c r="O5692" s="30"/>
      <c r="V5692" s="12"/>
      <c r="W5692" s="12"/>
      <c r="X5692" s="14"/>
      <c r="AB5692" s="25"/>
      <c r="AC5692" s="12"/>
      <c r="AD5692" s="12"/>
      <c r="AK5692" s="12"/>
      <c r="AL5692" s="30"/>
      <c r="AM5692" s="32"/>
      <c r="AQ5692" s="12"/>
      <c r="AR5692" s="12"/>
      <c r="AS5692" s="12"/>
      <c r="AZ5692" s="49"/>
      <c r="BA5692" s="30"/>
      <c r="BB5692" s="12"/>
      <c r="BF5692" s="12"/>
      <c r="BG5692" s="12"/>
      <c r="BH5692" s="12"/>
      <c r="BO5692" s="7"/>
      <c r="BP5692" s="7"/>
      <c r="BQ5692" s="7"/>
      <c r="BU5692" s="7"/>
      <c r="BV5692" s="7"/>
      <c r="BW5692" s="7"/>
      <c r="CD5692" s="7"/>
      <c r="CE5692" s="7"/>
      <c r="CF5692" s="7"/>
      <c r="CJ5692" s="7"/>
      <c r="CK5692" s="7"/>
      <c r="CL5692" s="7"/>
    </row>
    <row r="5693" spans="1:90">
      <c r="A5693" s="11"/>
      <c r="B5693" s="373"/>
      <c r="C5693" s="373"/>
      <c r="D5693" s="373"/>
      <c r="E5693" s="13"/>
      <c r="F5693" s="11"/>
      <c r="G5693" s="25"/>
      <c r="H5693" s="31"/>
      <c r="I5693" s="30"/>
      <c r="M5693" s="25"/>
      <c r="N5693" s="31"/>
      <c r="O5693" s="30"/>
      <c r="V5693" s="12"/>
      <c r="W5693" s="12"/>
      <c r="X5693" s="14"/>
      <c r="AB5693" s="25"/>
      <c r="AC5693" s="12"/>
      <c r="AD5693" s="12"/>
      <c r="AK5693" s="12"/>
      <c r="AL5693" s="30"/>
      <c r="AM5693" s="32"/>
      <c r="AQ5693" s="12"/>
      <c r="AR5693" s="12"/>
      <c r="AS5693" s="12"/>
      <c r="AZ5693" s="49"/>
      <c r="BA5693" s="30"/>
      <c r="BB5693" s="12"/>
      <c r="BF5693" s="12"/>
      <c r="BG5693" s="12"/>
      <c r="BH5693" s="12"/>
      <c r="BO5693" s="7"/>
      <c r="BP5693" s="7"/>
      <c r="BQ5693" s="7"/>
      <c r="BU5693" s="7"/>
      <c r="BV5693" s="7"/>
      <c r="BW5693" s="7"/>
      <c r="CD5693" s="7"/>
      <c r="CE5693" s="7"/>
      <c r="CF5693" s="7"/>
      <c r="CJ5693" s="7"/>
      <c r="CK5693" s="7"/>
      <c r="CL5693" s="7"/>
    </row>
    <row r="5694" spans="1:90">
      <c r="A5694" s="11"/>
      <c r="B5694" s="373"/>
      <c r="C5694" s="373"/>
      <c r="D5694" s="373"/>
      <c r="E5694" s="13"/>
      <c r="F5694" s="11"/>
      <c r="G5694" s="25"/>
      <c r="H5694" s="31"/>
      <c r="I5694" s="30"/>
      <c r="M5694" s="25"/>
      <c r="N5694" s="31"/>
      <c r="O5694" s="30"/>
      <c r="V5694" s="12"/>
      <c r="W5694" s="12"/>
      <c r="X5694" s="14"/>
      <c r="AB5694" s="25"/>
      <c r="AC5694" s="12"/>
      <c r="AD5694" s="12"/>
      <c r="AK5694" s="12"/>
      <c r="AL5694" s="30"/>
      <c r="AM5694" s="32"/>
      <c r="AQ5694" s="12"/>
      <c r="AR5694" s="12"/>
      <c r="AS5694" s="12"/>
      <c r="AZ5694" s="49"/>
      <c r="BA5694" s="30"/>
      <c r="BB5694" s="12"/>
      <c r="BF5694" s="12"/>
      <c r="BG5694" s="12"/>
      <c r="BH5694" s="12"/>
      <c r="BO5694" s="7"/>
      <c r="BP5694" s="7"/>
      <c r="BQ5694" s="7"/>
      <c r="BU5694" s="7"/>
      <c r="BV5694" s="7"/>
      <c r="BW5694" s="7"/>
      <c r="CD5694" s="7"/>
      <c r="CE5694" s="7"/>
      <c r="CF5694" s="7"/>
      <c r="CJ5694" s="7"/>
      <c r="CK5694" s="7"/>
      <c r="CL5694" s="7"/>
    </row>
    <row r="5695" spans="1:90">
      <c r="A5695" s="11"/>
      <c r="B5695" s="373"/>
      <c r="C5695" s="373"/>
      <c r="D5695" s="373"/>
      <c r="E5695" s="13"/>
      <c r="F5695" s="11"/>
      <c r="G5695" s="25"/>
      <c r="H5695" s="31"/>
      <c r="I5695" s="30"/>
      <c r="M5695" s="25"/>
      <c r="N5695" s="31"/>
      <c r="O5695" s="30"/>
      <c r="V5695" s="12"/>
      <c r="W5695" s="12"/>
      <c r="X5695" s="14"/>
      <c r="AB5695" s="25"/>
      <c r="AC5695" s="12"/>
      <c r="AD5695" s="12"/>
      <c r="AK5695" s="12"/>
      <c r="AL5695" s="30"/>
      <c r="AM5695" s="32"/>
      <c r="AQ5695" s="12"/>
      <c r="AR5695" s="12"/>
      <c r="AS5695" s="12"/>
      <c r="AZ5695" s="49"/>
      <c r="BA5695" s="30"/>
      <c r="BB5695" s="12"/>
      <c r="BF5695" s="12"/>
      <c r="BG5695" s="12"/>
      <c r="BH5695" s="12"/>
      <c r="BO5695" s="7"/>
      <c r="BP5695" s="7"/>
      <c r="BQ5695" s="7"/>
      <c r="BU5695" s="7"/>
      <c r="BV5695" s="7"/>
      <c r="BW5695" s="7"/>
      <c r="CD5695" s="7"/>
      <c r="CE5695" s="7"/>
      <c r="CF5695" s="7"/>
      <c r="CJ5695" s="7"/>
      <c r="CK5695" s="7"/>
      <c r="CL5695" s="7"/>
    </row>
    <row r="5696" spans="1:90">
      <c r="A5696" s="11"/>
      <c r="B5696" s="373"/>
      <c r="C5696" s="373"/>
      <c r="D5696" s="373"/>
      <c r="E5696" s="13"/>
      <c r="F5696" s="11"/>
      <c r="G5696" s="25"/>
      <c r="H5696" s="31"/>
      <c r="I5696" s="30"/>
      <c r="M5696" s="25"/>
      <c r="N5696" s="31"/>
      <c r="O5696" s="30"/>
      <c r="V5696" s="12"/>
      <c r="W5696" s="12"/>
      <c r="X5696" s="14"/>
      <c r="AB5696" s="25"/>
      <c r="AC5696" s="12"/>
      <c r="AD5696" s="12"/>
      <c r="AK5696" s="12"/>
      <c r="AL5696" s="30"/>
      <c r="AM5696" s="32"/>
      <c r="AQ5696" s="12"/>
      <c r="AR5696" s="12"/>
      <c r="AS5696" s="12"/>
      <c r="AZ5696" s="49"/>
      <c r="BA5696" s="30"/>
      <c r="BB5696" s="12"/>
      <c r="BF5696" s="12"/>
      <c r="BG5696" s="12"/>
      <c r="BH5696" s="12"/>
      <c r="BO5696" s="7"/>
      <c r="BP5696" s="7"/>
      <c r="BQ5696" s="7"/>
      <c r="BU5696" s="7"/>
      <c r="BV5696" s="7"/>
      <c r="BW5696" s="7"/>
      <c r="CD5696" s="7"/>
      <c r="CE5696" s="7"/>
      <c r="CF5696" s="7"/>
      <c r="CJ5696" s="7"/>
      <c r="CK5696" s="7"/>
      <c r="CL5696" s="7"/>
    </row>
    <row r="5697" spans="1:90">
      <c r="A5697" s="11"/>
      <c r="B5697" s="373"/>
      <c r="C5697" s="373"/>
      <c r="D5697" s="373"/>
      <c r="E5697" s="13"/>
      <c r="F5697" s="11"/>
      <c r="G5697" s="25"/>
      <c r="H5697" s="31"/>
      <c r="I5697" s="30"/>
      <c r="M5697" s="25"/>
      <c r="N5697" s="31"/>
      <c r="O5697" s="30"/>
      <c r="V5697" s="12"/>
      <c r="W5697" s="12"/>
      <c r="X5697" s="14"/>
      <c r="AB5697" s="25"/>
      <c r="AC5697" s="12"/>
      <c r="AD5697" s="12"/>
      <c r="AK5697" s="12"/>
      <c r="AL5697" s="30"/>
      <c r="AM5697" s="32"/>
      <c r="AQ5697" s="12"/>
      <c r="AR5697" s="12"/>
      <c r="AS5697" s="12"/>
      <c r="AZ5697" s="49"/>
      <c r="BA5697" s="30"/>
      <c r="BB5697" s="12"/>
      <c r="BF5697" s="12"/>
      <c r="BG5697" s="12"/>
      <c r="BH5697" s="12"/>
      <c r="BO5697" s="7"/>
      <c r="BP5697" s="7"/>
      <c r="BQ5697" s="7"/>
      <c r="BU5697" s="7"/>
      <c r="BV5697" s="7"/>
      <c r="BW5697" s="7"/>
      <c r="CD5697" s="7"/>
      <c r="CE5697" s="7"/>
      <c r="CF5697" s="7"/>
      <c r="CJ5697" s="7"/>
      <c r="CK5697" s="7"/>
      <c r="CL5697" s="7"/>
    </row>
    <row r="5698" spans="1:90">
      <c r="A5698" s="11"/>
      <c r="B5698" s="373"/>
      <c r="C5698" s="373"/>
      <c r="D5698" s="373"/>
      <c r="E5698" s="13"/>
      <c r="F5698" s="11"/>
      <c r="G5698" s="25"/>
      <c r="H5698" s="31"/>
      <c r="I5698" s="30"/>
      <c r="M5698" s="25"/>
      <c r="N5698" s="31"/>
      <c r="O5698" s="30"/>
      <c r="V5698" s="12"/>
      <c r="W5698" s="12"/>
      <c r="X5698" s="14"/>
      <c r="AB5698" s="25"/>
      <c r="AC5698" s="12"/>
      <c r="AD5698" s="12"/>
      <c r="AK5698" s="12"/>
      <c r="AL5698" s="30"/>
      <c r="AM5698" s="32"/>
      <c r="AQ5698" s="12"/>
      <c r="AR5698" s="12"/>
      <c r="AS5698" s="12"/>
      <c r="AZ5698" s="49"/>
      <c r="BA5698" s="30"/>
      <c r="BB5698" s="12"/>
      <c r="BF5698" s="12"/>
      <c r="BG5698" s="12"/>
      <c r="BH5698" s="12"/>
      <c r="BO5698" s="7"/>
      <c r="BP5698" s="7"/>
      <c r="BQ5698" s="7"/>
      <c r="BU5698" s="7"/>
      <c r="BV5698" s="7"/>
      <c r="BW5698" s="7"/>
      <c r="CD5698" s="7"/>
      <c r="CE5698" s="7"/>
      <c r="CF5698" s="7"/>
      <c r="CJ5698" s="7"/>
      <c r="CK5698" s="7"/>
      <c r="CL5698" s="7"/>
    </row>
    <row r="5699" spans="1:90">
      <c r="A5699" s="11"/>
      <c r="B5699" s="373"/>
      <c r="C5699" s="373"/>
      <c r="D5699" s="373"/>
      <c r="E5699" s="13"/>
      <c r="F5699" s="11"/>
      <c r="G5699" s="25"/>
      <c r="H5699" s="31"/>
      <c r="I5699" s="30"/>
      <c r="M5699" s="25"/>
      <c r="N5699" s="31"/>
      <c r="O5699" s="30"/>
      <c r="V5699" s="12"/>
      <c r="W5699" s="12"/>
      <c r="X5699" s="14"/>
      <c r="AB5699" s="25"/>
      <c r="AC5699" s="12"/>
      <c r="AD5699" s="12"/>
      <c r="AK5699" s="12"/>
      <c r="AL5699" s="30"/>
      <c r="AM5699" s="32"/>
      <c r="AQ5699" s="12"/>
      <c r="AR5699" s="12"/>
      <c r="AS5699" s="12"/>
      <c r="AZ5699" s="49"/>
      <c r="BA5699" s="30"/>
      <c r="BB5699" s="12"/>
      <c r="BF5699" s="12"/>
      <c r="BG5699" s="12"/>
      <c r="BH5699" s="12"/>
      <c r="BO5699" s="7"/>
      <c r="BP5699" s="7"/>
      <c r="BQ5699" s="7"/>
      <c r="BU5699" s="7"/>
      <c r="BV5699" s="7"/>
      <c r="BW5699" s="7"/>
      <c r="CD5699" s="7"/>
      <c r="CE5699" s="7"/>
      <c r="CF5699" s="7"/>
      <c r="CJ5699" s="7"/>
      <c r="CK5699" s="7"/>
      <c r="CL5699" s="7"/>
    </row>
    <row r="5700" spans="1:90">
      <c r="A5700" s="11"/>
      <c r="B5700" s="373"/>
      <c r="C5700" s="373"/>
      <c r="D5700" s="373"/>
      <c r="E5700" s="13"/>
      <c r="F5700" s="11"/>
      <c r="G5700" s="25"/>
      <c r="H5700" s="31"/>
      <c r="I5700" s="30"/>
      <c r="M5700" s="25"/>
      <c r="N5700" s="31"/>
      <c r="O5700" s="30"/>
      <c r="V5700" s="12"/>
      <c r="W5700" s="12"/>
      <c r="X5700" s="14"/>
      <c r="AB5700" s="25"/>
      <c r="AC5700" s="12"/>
      <c r="AD5700" s="12"/>
      <c r="AK5700" s="12"/>
      <c r="AL5700" s="30"/>
      <c r="AM5700" s="32"/>
      <c r="AQ5700" s="12"/>
      <c r="AR5700" s="12"/>
      <c r="AS5700" s="12"/>
      <c r="AZ5700" s="49"/>
      <c r="BA5700" s="30"/>
      <c r="BB5700" s="12"/>
      <c r="BF5700" s="12"/>
      <c r="BG5700" s="12"/>
      <c r="BH5700" s="12"/>
      <c r="BO5700" s="7"/>
      <c r="BP5700" s="7"/>
      <c r="BQ5700" s="7"/>
      <c r="BU5700" s="7"/>
      <c r="BV5700" s="7"/>
      <c r="BW5700" s="7"/>
      <c r="CD5700" s="7"/>
      <c r="CE5700" s="7"/>
      <c r="CF5700" s="7"/>
      <c r="CJ5700" s="7"/>
      <c r="CK5700" s="7"/>
      <c r="CL5700" s="7"/>
    </row>
    <row r="5701" spans="1:90">
      <c r="A5701" s="11"/>
      <c r="B5701" s="373"/>
      <c r="C5701" s="373"/>
      <c r="D5701" s="373"/>
      <c r="E5701" s="13"/>
      <c r="F5701" s="11"/>
      <c r="G5701" s="25"/>
      <c r="H5701" s="31"/>
      <c r="I5701" s="30"/>
      <c r="M5701" s="25"/>
      <c r="N5701" s="31"/>
      <c r="O5701" s="30"/>
      <c r="V5701" s="12"/>
      <c r="W5701" s="12"/>
      <c r="X5701" s="14"/>
      <c r="AB5701" s="25"/>
      <c r="AC5701" s="12"/>
      <c r="AD5701" s="12"/>
      <c r="AK5701" s="12"/>
      <c r="AL5701" s="30"/>
      <c r="AM5701" s="32"/>
      <c r="AQ5701" s="12"/>
      <c r="AR5701" s="12"/>
      <c r="AS5701" s="12"/>
      <c r="AZ5701" s="49"/>
      <c r="BA5701" s="30"/>
      <c r="BB5701" s="12"/>
      <c r="BF5701" s="12"/>
      <c r="BG5701" s="12"/>
      <c r="BH5701" s="12"/>
      <c r="BO5701" s="7"/>
      <c r="BP5701" s="7"/>
      <c r="BQ5701" s="7"/>
      <c r="BU5701" s="7"/>
      <c r="BV5701" s="7"/>
      <c r="BW5701" s="7"/>
      <c r="CD5701" s="7"/>
      <c r="CE5701" s="7"/>
      <c r="CF5701" s="7"/>
      <c r="CJ5701" s="7"/>
      <c r="CK5701" s="7"/>
      <c r="CL5701" s="7"/>
    </row>
    <row r="5702" spans="1:90">
      <c r="A5702" s="11"/>
      <c r="B5702" s="373"/>
      <c r="C5702" s="373"/>
      <c r="D5702" s="373"/>
      <c r="E5702" s="13"/>
      <c r="F5702" s="11"/>
      <c r="G5702" s="25"/>
      <c r="H5702" s="31"/>
      <c r="I5702" s="30"/>
      <c r="M5702" s="25"/>
      <c r="N5702" s="31"/>
      <c r="O5702" s="30"/>
      <c r="V5702" s="12"/>
      <c r="W5702" s="12"/>
      <c r="X5702" s="14"/>
      <c r="AB5702" s="25"/>
      <c r="AC5702" s="12"/>
      <c r="AD5702" s="12"/>
      <c r="AK5702" s="12"/>
      <c r="AL5702" s="30"/>
      <c r="AM5702" s="32"/>
      <c r="AQ5702" s="12"/>
      <c r="AR5702" s="12"/>
      <c r="AS5702" s="12"/>
      <c r="AZ5702" s="49"/>
      <c r="BA5702" s="30"/>
      <c r="BB5702" s="12"/>
      <c r="BF5702" s="12"/>
      <c r="BG5702" s="12"/>
      <c r="BH5702" s="12"/>
      <c r="BO5702" s="7"/>
      <c r="BP5702" s="7"/>
      <c r="BQ5702" s="7"/>
      <c r="BU5702" s="7"/>
      <c r="BV5702" s="7"/>
      <c r="BW5702" s="7"/>
      <c r="CD5702" s="7"/>
      <c r="CE5702" s="7"/>
      <c r="CF5702" s="7"/>
      <c r="CJ5702" s="7"/>
      <c r="CK5702" s="7"/>
      <c r="CL5702" s="7"/>
    </row>
    <row r="5703" spans="1:90">
      <c r="A5703" s="11"/>
      <c r="B5703" s="373"/>
      <c r="C5703" s="373"/>
      <c r="D5703" s="373"/>
      <c r="E5703" s="13"/>
      <c r="F5703" s="11"/>
      <c r="G5703" s="25"/>
      <c r="H5703" s="31"/>
      <c r="I5703" s="30"/>
      <c r="M5703" s="25"/>
      <c r="N5703" s="31"/>
      <c r="O5703" s="30"/>
      <c r="V5703" s="12"/>
      <c r="W5703" s="12"/>
      <c r="X5703" s="14"/>
      <c r="AB5703" s="25"/>
      <c r="AC5703" s="12"/>
      <c r="AD5703" s="12"/>
      <c r="AK5703" s="12"/>
      <c r="AL5703" s="30"/>
      <c r="AM5703" s="32"/>
      <c r="AQ5703" s="12"/>
      <c r="AR5703" s="12"/>
      <c r="AS5703" s="12"/>
      <c r="AZ5703" s="49"/>
      <c r="BA5703" s="30"/>
      <c r="BB5703" s="12"/>
      <c r="BF5703" s="12"/>
      <c r="BG5703" s="12"/>
      <c r="BH5703" s="12"/>
      <c r="BO5703" s="7"/>
      <c r="BP5703" s="7"/>
      <c r="BQ5703" s="7"/>
      <c r="BU5703" s="7"/>
      <c r="BV5703" s="7"/>
      <c r="BW5703" s="7"/>
      <c r="CD5703" s="7"/>
      <c r="CE5703" s="7"/>
      <c r="CF5703" s="7"/>
      <c r="CJ5703" s="7"/>
      <c r="CK5703" s="7"/>
      <c r="CL5703" s="7"/>
    </row>
    <row r="5704" spans="1:90">
      <c r="A5704" s="11"/>
      <c r="B5704" s="373"/>
      <c r="C5704" s="373"/>
      <c r="D5704" s="373"/>
      <c r="E5704" s="13"/>
      <c r="F5704" s="11"/>
      <c r="G5704" s="25"/>
      <c r="H5704" s="31"/>
      <c r="I5704" s="30"/>
      <c r="M5704" s="25"/>
      <c r="N5704" s="31"/>
      <c r="O5704" s="30"/>
      <c r="V5704" s="12"/>
      <c r="W5704" s="12"/>
      <c r="X5704" s="14"/>
      <c r="AB5704" s="25"/>
      <c r="AC5704" s="12"/>
      <c r="AD5704" s="12"/>
      <c r="AK5704" s="12"/>
      <c r="AL5704" s="30"/>
      <c r="AM5704" s="32"/>
      <c r="AQ5704" s="12"/>
      <c r="AR5704" s="12"/>
      <c r="AS5704" s="12"/>
      <c r="AZ5704" s="49"/>
      <c r="BA5704" s="30"/>
      <c r="BB5704" s="12"/>
      <c r="BF5704" s="12"/>
      <c r="BG5704" s="12"/>
      <c r="BH5704" s="12"/>
      <c r="BO5704" s="7"/>
      <c r="BP5704" s="7"/>
      <c r="BQ5704" s="7"/>
      <c r="BU5704" s="7"/>
      <c r="BV5704" s="7"/>
      <c r="BW5704" s="7"/>
      <c r="CD5704" s="7"/>
      <c r="CE5704" s="7"/>
      <c r="CF5704" s="7"/>
      <c r="CJ5704" s="7"/>
      <c r="CK5704" s="7"/>
      <c r="CL5704" s="7"/>
    </row>
    <row r="5705" spans="1:90">
      <c r="A5705" s="11"/>
      <c r="B5705" s="373"/>
      <c r="C5705" s="373"/>
      <c r="D5705" s="373"/>
      <c r="E5705" s="13"/>
      <c r="F5705" s="11"/>
      <c r="G5705" s="25"/>
      <c r="H5705" s="31"/>
      <c r="I5705" s="30"/>
      <c r="M5705" s="25"/>
      <c r="N5705" s="31"/>
      <c r="O5705" s="30"/>
      <c r="V5705" s="12"/>
      <c r="W5705" s="12"/>
      <c r="X5705" s="14"/>
      <c r="AB5705" s="25"/>
      <c r="AC5705" s="12"/>
      <c r="AD5705" s="12"/>
      <c r="AK5705" s="12"/>
      <c r="AL5705" s="30"/>
      <c r="AM5705" s="32"/>
      <c r="AQ5705" s="12"/>
      <c r="AR5705" s="12"/>
      <c r="AS5705" s="12"/>
      <c r="AZ5705" s="49"/>
      <c r="BA5705" s="30"/>
      <c r="BB5705" s="12"/>
      <c r="BF5705" s="12"/>
      <c r="BG5705" s="12"/>
      <c r="BH5705" s="12"/>
      <c r="BO5705" s="7"/>
      <c r="BP5705" s="7"/>
      <c r="BQ5705" s="7"/>
      <c r="BU5705" s="7"/>
      <c r="BV5705" s="7"/>
      <c r="BW5705" s="7"/>
      <c r="CD5705" s="7"/>
      <c r="CE5705" s="7"/>
      <c r="CF5705" s="7"/>
      <c r="CJ5705" s="7"/>
      <c r="CK5705" s="7"/>
      <c r="CL5705" s="7"/>
    </row>
    <row r="5706" spans="1:90">
      <c r="A5706" s="11"/>
      <c r="B5706" s="373"/>
      <c r="C5706" s="373"/>
      <c r="D5706" s="373"/>
      <c r="E5706" s="13"/>
      <c r="F5706" s="11"/>
      <c r="G5706" s="25"/>
      <c r="H5706" s="31"/>
      <c r="I5706" s="30"/>
      <c r="M5706" s="25"/>
      <c r="N5706" s="31"/>
      <c r="O5706" s="30"/>
      <c r="V5706" s="12"/>
      <c r="W5706" s="12"/>
      <c r="X5706" s="14"/>
      <c r="AB5706" s="25"/>
      <c r="AC5706" s="12"/>
      <c r="AD5706" s="12"/>
      <c r="AK5706" s="12"/>
      <c r="AL5706" s="30"/>
      <c r="AM5706" s="32"/>
      <c r="AQ5706" s="12"/>
      <c r="AR5706" s="12"/>
      <c r="AS5706" s="12"/>
      <c r="AZ5706" s="49"/>
      <c r="BA5706" s="30"/>
      <c r="BB5706" s="12"/>
      <c r="BF5706" s="12"/>
      <c r="BG5706" s="12"/>
      <c r="BH5706" s="12"/>
      <c r="BO5706" s="7"/>
      <c r="BP5706" s="7"/>
      <c r="BQ5706" s="7"/>
      <c r="BU5706" s="7"/>
      <c r="BV5706" s="7"/>
      <c r="BW5706" s="7"/>
      <c r="CD5706" s="7"/>
      <c r="CE5706" s="7"/>
      <c r="CF5706" s="7"/>
      <c r="CJ5706" s="7"/>
      <c r="CK5706" s="7"/>
      <c r="CL5706" s="7"/>
    </row>
    <row r="5707" spans="1:90">
      <c r="A5707" s="11"/>
      <c r="B5707" s="373"/>
      <c r="C5707" s="373"/>
      <c r="D5707" s="373"/>
      <c r="E5707" s="13"/>
      <c r="F5707" s="11"/>
      <c r="G5707" s="25"/>
      <c r="H5707" s="31"/>
      <c r="I5707" s="30"/>
      <c r="M5707" s="25"/>
      <c r="N5707" s="31"/>
      <c r="O5707" s="30"/>
      <c r="V5707" s="12"/>
      <c r="W5707" s="12"/>
      <c r="X5707" s="14"/>
      <c r="AB5707" s="25"/>
      <c r="AC5707" s="12"/>
      <c r="AD5707" s="12"/>
      <c r="AK5707" s="12"/>
      <c r="AL5707" s="30"/>
      <c r="AM5707" s="32"/>
      <c r="AQ5707" s="12"/>
      <c r="AR5707" s="12"/>
      <c r="AS5707" s="12"/>
      <c r="AZ5707" s="49"/>
      <c r="BA5707" s="30"/>
      <c r="BB5707" s="12"/>
      <c r="BF5707" s="12"/>
      <c r="BG5707" s="12"/>
      <c r="BH5707" s="12"/>
      <c r="BO5707" s="7"/>
      <c r="BP5707" s="7"/>
      <c r="BQ5707" s="7"/>
      <c r="BU5707" s="7"/>
      <c r="BV5707" s="7"/>
      <c r="BW5707" s="7"/>
      <c r="CD5707" s="7"/>
      <c r="CE5707" s="7"/>
      <c r="CF5707" s="7"/>
      <c r="CJ5707" s="7"/>
      <c r="CK5707" s="7"/>
      <c r="CL5707" s="7"/>
    </row>
    <row r="5708" spans="1:90">
      <c r="A5708" s="11"/>
      <c r="B5708" s="373"/>
      <c r="C5708" s="373"/>
      <c r="D5708" s="373"/>
      <c r="E5708" s="13"/>
      <c r="F5708" s="11"/>
      <c r="G5708" s="25"/>
      <c r="H5708" s="31"/>
      <c r="I5708" s="30"/>
      <c r="M5708" s="25"/>
      <c r="N5708" s="31"/>
      <c r="O5708" s="30"/>
      <c r="V5708" s="12"/>
      <c r="W5708" s="12"/>
      <c r="X5708" s="14"/>
      <c r="AB5708" s="25"/>
      <c r="AC5708" s="12"/>
      <c r="AD5708" s="12"/>
      <c r="AK5708" s="12"/>
      <c r="AL5708" s="30"/>
      <c r="AM5708" s="32"/>
      <c r="AQ5708" s="12"/>
      <c r="AR5708" s="12"/>
      <c r="AS5708" s="12"/>
      <c r="AZ5708" s="49"/>
      <c r="BA5708" s="30"/>
      <c r="BB5708" s="12"/>
      <c r="BF5708" s="12"/>
      <c r="BG5708" s="12"/>
      <c r="BH5708" s="12"/>
      <c r="BO5708" s="7"/>
      <c r="BP5708" s="7"/>
      <c r="BQ5708" s="7"/>
      <c r="BU5708" s="7"/>
      <c r="BV5708" s="7"/>
      <c r="BW5708" s="7"/>
      <c r="CD5708" s="7"/>
      <c r="CE5708" s="7"/>
      <c r="CF5708" s="7"/>
      <c r="CJ5708" s="7"/>
      <c r="CK5708" s="7"/>
      <c r="CL5708" s="7"/>
    </row>
    <row r="5709" spans="1:90">
      <c r="A5709" s="11"/>
      <c r="B5709" s="373"/>
      <c r="C5709" s="373"/>
      <c r="D5709" s="373"/>
      <c r="E5709" s="13"/>
      <c r="F5709" s="11"/>
      <c r="G5709" s="25"/>
      <c r="H5709" s="31"/>
      <c r="I5709" s="30"/>
      <c r="M5709" s="25"/>
      <c r="N5709" s="31"/>
      <c r="O5709" s="30"/>
      <c r="V5709" s="12"/>
      <c r="W5709" s="12"/>
      <c r="X5709" s="14"/>
      <c r="AB5709" s="25"/>
      <c r="AC5709" s="12"/>
      <c r="AD5709" s="12"/>
      <c r="AK5709" s="12"/>
      <c r="AL5709" s="30"/>
      <c r="AM5709" s="32"/>
      <c r="AQ5709" s="12"/>
      <c r="AR5709" s="12"/>
      <c r="AS5709" s="12"/>
      <c r="AZ5709" s="49"/>
      <c r="BA5709" s="30"/>
      <c r="BB5709" s="12"/>
      <c r="BF5709" s="12"/>
      <c r="BG5709" s="12"/>
      <c r="BH5709" s="12"/>
      <c r="BO5709" s="7"/>
      <c r="BP5709" s="7"/>
      <c r="BQ5709" s="7"/>
      <c r="BU5709" s="7"/>
      <c r="BV5709" s="7"/>
      <c r="BW5709" s="7"/>
      <c r="CD5709" s="7"/>
      <c r="CE5709" s="7"/>
      <c r="CF5709" s="7"/>
      <c r="CJ5709" s="7"/>
      <c r="CK5709" s="7"/>
      <c r="CL5709" s="7"/>
    </row>
    <row r="5710" spans="1:90">
      <c r="A5710" s="11"/>
      <c r="B5710" s="373"/>
      <c r="C5710" s="373"/>
      <c r="D5710" s="373"/>
      <c r="E5710" s="13"/>
      <c r="F5710" s="11"/>
      <c r="G5710" s="25"/>
      <c r="H5710" s="31"/>
      <c r="I5710" s="30"/>
      <c r="M5710" s="25"/>
      <c r="N5710" s="31"/>
      <c r="O5710" s="30"/>
      <c r="V5710" s="12"/>
      <c r="W5710" s="12"/>
      <c r="X5710" s="14"/>
      <c r="AB5710" s="25"/>
      <c r="AC5710" s="12"/>
      <c r="AD5710" s="12"/>
      <c r="AK5710" s="12"/>
      <c r="AL5710" s="30"/>
      <c r="AM5710" s="32"/>
      <c r="AQ5710" s="12"/>
      <c r="AR5710" s="12"/>
      <c r="AS5710" s="12"/>
      <c r="AZ5710" s="49"/>
      <c r="BA5710" s="30"/>
      <c r="BB5710" s="12"/>
      <c r="BF5710" s="12"/>
      <c r="BG5710" s="12"/>
      <c r="BH5710" s="12"/>
      <c r="BO5710" s="7"/>
      <c r="BP5710" s="7"/>
      <c r="BQ5710" s="7"/>
      <c r="BU5710" s="7"/>
      <c r="BV5710" s="7"/>
      <c r="BW5710" s="7"/>
      <c r="CD5710" s="7"/>
      <c r="CE5710" s="7"/>
      <c r="CF5710" s="7"/>
      <c r="CJ5710" s="7"/>
      <c r="CK5710" s="7"/>
      <c r="CL5710" s="7"/>
    </row>
    <row r="5711" spans="1:90">
      <c r="A5711" s="11"/>
      <c r="B5711" s="373"/>
      <c r="C5711" s="373"/>
      <c r="D5711" s="373"/>
      <c r="E5711" s="13"/>
      <c r="F5711" s="11"/>
      <c r="G5711" s="25"/>
      <c r="H5711" s="31"/>
      <c r="I5711" s="30"/>
      <c r="M5711" s="25"/>
      <c r="N5711" s="31"/>
      <c r="O5711" s="30"/>
      <c r="V5711" s="12"/>
      <c r="W5711" s="12"/>
      <c r="X5711" s="14"/>
      <c r="AB5711" s="25"/>
      <c r="AC5711" s="12"/>
      <c r="AD5711" s="12"/>
      <c r="AK5711" s="12"/>
      <c r="AL5711" s="30"/>
      <c r="AM5711" s="32"/>
      <c r="AQ5711" s="12"/>
      <c r="AR5711" s="12"/>
      <c r="AS5711" s="12"/>
      <c r="AZ5711" s="49"/>
      <c r="BA5711" s="30"/>
      <c r="BB5711" s="12"/>
      <c r="BF5711" s="12"/>
      <c r="BG5711" s="12"/>
      <c r="BH5711" s="12"/>
      <c r="BO5711" s="7"/>
      <c r="BP5711" s="7"/>
      <c r="BQ5711" s="7"/>
      <c r="BU5711" s="7"/>
      <c r="BV5711" s="7"/>
      <c r="BW5711" s="7"/>
      <c r="CD5711" s="7"/>
      <c r="CE5711" s="7"/>
      <c r="CF5711" s="7"/>
      <c r="CJ5711" s="7"/>
      <c r="CK5711" s="7"/>
      <c r="CL5711" s="7"/>
    </row>
    <row r="5712" spans="1:90">
      <c r="A5712" s="11"/>
      <c r="B5712" s="373"/>
      <c r="C5712" s="373"/>
      <c r="D5712" s="373"/>
      <c r="E5712" s="13"/>
      <c r="F5712" s="11"/>
      <c r="G5712" s="25"/>
      <c r="H5712" s="31"/>
      <c r="I5712" s="30"/>
      <c r="M5712" s="25"/>
      <c r="N5712" s="31"/>
      <c r="O5712" s="30"/>
      <c r="V5712" s="12"/>
      <c r="W5712" s="12"/>
      <c r="X5712" s="14"/>
      <c r="AB5712" s="25"/>
      <c r="AC5712" s="12"/>
      <c r="AD5712" s="12"/>
      <c r="AK5712" s="12"/>
      <c r="AL5712" s="30"/>
      <c r="AM5712" s="32"/>
      <c r="AQ5712" s="12"/>
      <c r="AR5712" s="12"/>
      <c r="AS5712" s="12"/>
      <c r="AZ5712" s="49"/>
      <c r="BA5712" s="30"/>
      <c r="BB5712" s="12"/>
      <c r="BF5712" s="12"/>
      <c r="BG5712" s="12"/>
      <c r="BH5712" s="12"/>
      <c r="BO5712" s="7"/>
      <c r="BP5712" s="7"/>
      <c r="BQ5712" s="7"/>
      <c r="BU5712" s="7"/>
      <c r="BV5712" s="7"/>
      <c r="BW5712" s="7"/>
      <c r="CD5712" s="7"/>
      <c r="CE5712" s="7"/>
      <c r="CF5712" s="7"/>
      <c r="CJ5712" s="7"/>
      <c r="CK5712" s="7"/>
      <c r="CL5712" s="7"/>
    </row>
    <row r="5713" spans="1:90">
      <c r="A5713" s="11"/>
      <c r="B5713" s="373"/>
      <c r="C5713" s="373"/>
      <c r="D5713" s="373"/>
      <c r="E5713" s="13"/>
      <c r="F5713" s="11"/>
      <c r="G5713" s="25"/>
      <c r="H5713" s="31"/>
      <c r="I5713" s="30"/>
      <c r="M5713" s="25"/>
      <c r="N5713" s="31"/>
      <c r="O5713" s="30"/>
      <c r="V5713" s="12"/>
      <c r="W5713" s="12"/>
      <c r="X5713" s="14"/>
      <c r="AB5713" s="25"/>
      <c r="AC5713" s="12"/>
      <c r="AD5713" s="12"/>
      <c r="AK5713" s="12"/>
      <c r="AL5713" s="30"/>
      <c r="AM5713" s="32"/>
      <c r="AQ5713" s="12"/>
      <c r="AR5713" s="12"/>
      <c r="AS5713" s="12"/>
      <c r="AZ5713" s="49"/>
      <c r="BA5713" s="30"/>
      <c r="BB5713" s="12"/>
      <c r="BF5713" s="12"/>
      <c r="BG5713" s="12"/>
      <c r="BH5713" s="12"/>
      <c r="BO5713" s="7"/>
      <c r="BP5713" s="7"/>
      <c r="BQ5713" s="7"/>
      <c r="BU5713" s="7"/>
      <c r="BV5713" s="7"/>
      <c r="BW5713" s="7"/>
      <c r="CD5713" s="7"/>
      <c r="CE5713" s="7"/>
      <c r="CF5713" s="7"/>
      <c r="CJ5713" s="7"/>
      <c r="CK5713" s="7"/>
      <c r="CL5713" s="7"/>
    </row>
    <row r="5714" spans="1:90">
      <c r="A5714" s="11"/>
      <c r="B5714" s="373"/>
      <c r="C5714" s="373"/>
      <c r="D5714" s="373"/>
      <c r="E5714" s="13"/>
      <c r="F5714" s="11"/>
      <c r="G5714" s="25"/>
      <c r="H5714" s="31"/>
      <c r="I5714" s="30"/>
      <c r="M5714" s="25"/>
      <c r="N5714" s="31"/>
      <c r="O5714" s="30"/>
      <c r="V5714" s="12"/>
      <c r="W5714" s="12"/>
      <c r="X5714" s="14"/>
      <c r="AB5714" s="25"/>
      <c r="AC5714" s="12"/>
      <c r="AD5714" s="12"/>
      <c r="AK5714" s="12"/>
      <c r="AL5714" s="30"/>
      <c r="AM5714" s="32"/>
      <c r="AQ5714" s="12"/>
      <c r="AR5714" s="12"/>
      <c r="AS5714" s="12"/>
      <c r="AZ5714" s="49"/>
      <c r="BA5714" s="30"/>
      <c r="BB5714" s="12"/>
      <c r="BF5714" s="12"/>
      <c r="BG5714" s="12"/>
      <c r="BH5714" s="12"/>
      <c r="BO5714" s="7"/>
      <c r="BP5714" s="7"/>
      <c r="BQ5714" s="7"/>
      <c r="BU5714" s="7"/>
      <c r="BV5714" s="7"/>
      <c r="BW5714" s="7"/>
      <c r="CD5714" s="7"/>
      <c r="CE5714" s="7"/>
      <c r="CF5714" s="7"/>
      <c r="CJ5714" s="7"/>
      <c r="CK5714" s="7"/>
      <c r="CL5714" s="7"/>
    </row>
    <row r="5715" spans="1:90">
      <c r="A5715" s="11"/>
      <c r="B5715" s="373"/>
      <c r="C5715" s="373"/>
      <c r="D5715" s="373"/>
      <c r="E5715" s="13"/>
      <c r="F5715" s="11"/>
      <c r="G5715" s="25"/>
      <c r="H5715" s="31"/>
      <c r="I5715" s="30"/>
      <c r="M5715" s="25"/>
      <c r="N5715" s="31"/>
      <c r="O5715" s="30"/>
      <c r="V5715" s="12"/>
      <c r="W5715" s="12"/>
      <c r="X5715" s="14"/>
      <c r="AB5715" s="25"/>
      <c r="AC5715" s="12"/>
      <c r="AD5715" s="12"/>
      <c r="AK5715" s="12"/>
      <c r="AL5715" s="30"/>
      <c r="AM5715" s="32"/>
      <c r="AQ5715" s="12"/>
      <c r="AR5715" s="12"/>
      <c r="AS5715" s="12"/>
      <c r="AZ5715" s="49"/>
      <c r="BA5715" s="30"/>
      <c r="BB5715" s="12"/>
      <c r="BF5715" s="12"/>
      <c r="BG5715" s="12"/>
      <c r="BH5715" s="12"/>
      <c r="BO5715" s="7"/>
      <c r="BP5715" s="7"/>
      <c r="BQ5715" s="7"/>
      <c r="BU5715" s="7"/>
      <c r="BV5715" s="7"/>
      <c r="BW5715" s="7"/>
      <c r="CD5715" s="7"/>
      <c r="CE5715" s="7"/>
      <c r="CF5715" s="7"/>
      <c r="CJ5715" s="7"/>
      <c r="CK5715" s="7"/>
      <c r="CL5715" s="7"/>
    </row>
    <row r="5716" spans="1:90">
      <c r="A5716" s="11"/>
      <c r="B5716" s="373"/>
      <c r="C5716" s="373"/>
      <c r="D5716" s="373"/>
      <c r="E5716" s="13"/>
      <c r="F5716" s="11"/>
      <c r="G5716" s="25"/>
      <c r="H5716" s="31"/>
      <c r="I5716" s="30"/>
      <c r="M5716" s="25"/>
      <c r="N5716" s="31"/>
      <c r="O5716" s="30"/>
      <c r="V5716" s="12"/>
      <c r="W5716" s="12"/>
      <c r="X5716" s="14"/>
      <c r="AB5716" s="25"/>
      <c r="AC5716" s="12"/>
      <c r="AD5716" s="12"/>
      <c r="AK5716" s="12"/>
      <c r="AL5716" s="30"/>
      <c r="AM5716" s="32"/>
      <c r="AQ5716" s="12"/>
      <c r="AR5716" s="12"/>
      <c r="AS5716" s="12"/>
      <c r="AZ5716" s="49"/>
      <c r="BA5716" s="30"/>
      <c r="BB5716" s="12"/>
      <c r="BF5716" s="12"/>
      <c r="BG5716" s="12"/>
      <c r="BH5716" s="12"/>
      <c r="BO5716" s="7"/>
      <c r="BP5716" s="7"/>
      <c r="BQ5716" s="7"/>
      <c r="BU5716" s="7"/>
      <c r="BV5716" s="7"/>
      <c r="BW5716" s="7"/>
      <c r="CD5716" s="7"/>
      <c r="CE5716" s="7"/>
      <c r="CF5716" s="7"/>
      <c r="CJ5716" s="7"/>
      <c r="CK5716" s="7"/>
      <c r="CL5716" s="7"/>
    </row>
    <row r="5717" spans="1:90">
      <c r="A5717" s="11"/>
      <c r="B5717" s="373"/>
      <c r="C5717" s="373"/>
      <c r="D5717" s="373"/>
      <c r="E5717" s="13"/>
      <c r="F5717" s="11"/>
      <c r="G5717" s="25"/>
      <c r="H5717" s="31"/>
      <c r="I5717" s="30"/>
      <c r="M5717" s="25"/>
      <c r="N5717" s="31"/>
      <c r="O5717" s="30"/>
      <c r="V5717" s="12"/>
      <c r="W5717" s="12"/>
      <c r="X5717" s="14"/>
      <c r="AB5717" s="25"/>
      <c r="AC5717" s="12"/>
      <c r="AD5717" s="12"/>
      <c r="AK5717" s="12"/>
      <c r="AL5717" s="30"/>
      <c r="AM5717" s="32"/>
      <c r="AQ5717" s="12"/>
      <c r="AR5717" s="12"/>
      <c r="AS5717" s="12"/>
      <c r="AZ5717" s="49"/>
      <c r="BA5717" s="30"/>
      <c r="BB5717" s="12"/>
      <c r="BF5717" s="12"/>
      <c r="BG5717" s="12"/>
      <c r="BH5717" s="12"/>
      <c r="BO5717" s="7"/>
      <c r="BP5717" s="7"/>
      <c r="BQ5717" s="7"/>
      <c r="BU5717" s="7"/>
      <c r="BV5717" s="7"/>
      <c r="BW5717" s="7"/>
      <c r="CD5717" s="7"/>
      <c r="CE5717" s="7"/>
      <c r="CF5717" s="7"/>
      <c r="CJ5717" s="7"/>
      <c r="CK5717" s="7"/>
      <c r="CL5717" s="7"/>
    </row>
    <row r="5718" spans="1:90">
      <c r="A5718" s="11"/>
      <c r="B5718" s="373"/>
      <c r="C5718" s="373"/>
      <c r="D5718" s="373"/>
      <c r="E5718" s="13"/>
      <c r="F5718" s="11"/>
      <c r="G5718" s="25"/>
      <c r="H5718" s="31"/>
      <c r="I5718" s="30"/>
      <c r="M5718" s="25"/>
      <c r="N5718" s="31"/>
      <c r="O5718" s="30"/>
      <c r="V5718" s="12"/>
      <c r="W5718" s="12"/>
      <c r="X5718" s="14"/>
      <c r="AB5718" s="25"/>
      <c r="AC5718" s="12"/>
      <c r="AD5718" s="12"/>
      <c r="AK5718" s="12"/>
      <c r="AL5718" s="30"/>
      <c r="AM5718" s="32"/>
      <c r="AQ5718" s="12"/>
      <c r="AR5718" s="12"/>
      <c r="AS5718" s="12"/>
      <c r="AZ5718" s="49"/>
      <c r="BA5718" s="30"/>
      <c r="BB5718" s="12"/>
      <c r="BF5718" s="12"/>
      <c r="BG5718" s="12"/>
      <c r="BH5718" s="12"/>
      <c r="BO5718" s="7"/>
      <c r="BP5718" s="7"/>
      <c r="BQ5718" s="7"/>
      <c r="BU5718" s="7"/>
      <c r="BV5718" s="7"/>
      <c r="BW5718" s="7"/>
      <c r="CD5718" s="7"/>
      <c r="CE5718" s="7"/>
      <c r="CF5718" s="7"/>
      <c r="CJ5718" s="7"/>
      <c r="CK5718" s="7"/>
      <c r="CL5718" s="7"/>
    </row>
    <row r="5719" spans="1:90">
      <c r="A5719" s="11"/>
      <c r="B5719" s="373"/>
      <c r="C5719" s="373"/>
      <c r="D5719" s="373"/>
      <c r="E5719" s="13"/>
      <c r="F5719" s="11"/>
      <c r="G5719" s="25"/>
      <c r="H5719" s="31"/>
      <c r="I5719" s="30"/>
      <c r="M5719" s="25"/>
      <c r="N5719" s="31"/>
      <c r="O5719" s="30"/>
      <c r="V5719" s="12"/>
      <c r="W5719" s="12"/>
      <c r="X5719" s="14"/>
      <c r="AB5719" s="25"/>
      <c r="AC5719" s="12"/>
      <c r="AD5719" s="12"/>
      <c r="AK5719" s="12"/>
      <c r="AL5719" s="30"/>
      <c r="AM5719" s="32"/>
      <c r="AQ5719" s="12"/>
      <c r="AR5719" s="12"/>
      <c r="AS5719" s="12"/>
      <c r="AZ5719" s="49"/>
      <c r="BA5719" s="30"/>
      <c r="BB5719" s="12"/>
      <c r="BF5719" s="12"/>
      <c r="BG5719" s="12"/>
      <c r="BH5719" s="12"/>
      <c r="BO5719" s="7"/>
      <c r="BP5719" s="7"/>
      <c r="BQ5719" s="7"/>
      <c r="BU5719" s="7"/>
      <c r="BV5719" s="7"/>
      <c r="BW5719" s="7"/>
      <c r="CD5719" s="7"/>
      <c r="CE5719" s="7"/>
      <c r="CF5719" s="7"/>
      <c r="CJ5719" s="7"/>
      <c r="CK5719" s="7"/>
      <c r="CL5719" s="7"/>
    </row>
    <row r="5720" spans="1:90">
      <c r="A5720" s="11"/>
      <c r="B5720" s="373"/>
      <c r="C5720" s="373"/>
      <c r="D5720" s="373"/>
      <c r="E5720" s="13"/>
      <c r="F5720" s="11"/>
      <c r="G5720" s="25"/>
      <c r="H5720" s="31"/>
      <c r="I5720" s="30"/>
      <c r="M5720" s="25"/>
      <c r="N5720" s="31"/>
      <c r="O5720" s="30"/>
      <c r="V5720" s="12"/>
      <c r="W5720" s="12"/>
      <c r="X5720" s="14"/>
      <c r="AB5720" s="25"/>
      <c r="AC5720" s="12"/>
      <c r="AD5720" s="12"/>
      <c r="AK5720" s="12"/>
      <c r="AL5720" s="30"/>
      <c r="AM5720" s="32"/>
      <c r="AQ5720" s="12"/>
      <c r="AR5720" s="12"/>
      <c r="AS5720" s="12"/>
      <c r="AZ5720" s="49"/>
      <c r="BA5720" s="30"/>
      <c r="BB5720" s="12"/>
      <c r="BF5720" s="12"/>
      <c r="BG5720" s="12"/>
      <c r="BH5720" s="12"/>
      <c r="BO5720" s="7"/>
      <c r="BP5720" s="7"/>
      <c r="BQ5720" s="7"/>
      <c r="BU5720" s="7"/>
      <c r="BV5720" s="7"/>
      <c r="BW5720" s="7"/>
      <c r="CD5720" s="7"/>
      <c r="CE5720" s="7"/>
      <c r="CF5720" s="7"/>
      <c r="CJ5720" s="7"/>
      <c r="CK5720" s="7"/>
      <c r="CL5720" s="7"/>
    </row>
    <row r="5721" spans="1:90">
      <c r="A5721" s="11"/>
      <c r="B5721" s="373"/>
      <c r="C5721" s="373"/>
      <c r="D5721" s="373"/>
      <c r="E5721" s="13"/>
      <c r="F5721" s="11"/>
      <c r="G5721" s="25"/>
      <c r="H5721" s="31"/>
      <c r="I5721" s="30"/>
      <c r="M5721" s="25"/>
      <c r="N5721" s="31"/>
      <c r="O5721" s="30"/>
      <c r="V5721" s="12"/>
      <c r="W5721" s="12"/>
      <c r="X5721" s="14"/>
      <c r="AB5721" s="25"/>
      <c r="AC5721" s="12"/>
      <c r="AD5721" s="12"/>
      <c r="AK5721" s="12"/>
      <c r="AL5721" s="30"/>
      <c r="AM5721" s="32"/>
      <c r="AQ5721" s="12"/>
      <c r="AR5721" s="12"/>
      <c r="AS5721" s="12"/>
      <c r="AZ5721" s="49"/>
      <c r="BA5721" s="30"/>
      <c r="BB5721" s="12"/>
      <c r="BF5721" s="12"/>
      <c r="BG5721" s="12"/>
      <c r="BH5721" s="12"/>
      <c r="BO5721" s="7"/>
      <c r="BP5721" s="7"/>
      <c r="BQ5721" s="7"/>
      <c r="BU5721" s="7"/>
      <c r="BV5721" s="7"/>
      <c r="BW5721" s="7"/>
      <c r="CD5721" s="7"/>
      <c r="CE5721" s="7"/>
      <c r="CF5721" s="7"/>
      <c r="CJ5721" s="7"/>
      <c r="CK5721" s="7"/>
      <c r="CL5721" s="7"/>
    </row>
    <row r="5722" spans="1:90">
      <c r="A5722" s="11"/>
      <c r="B5722" s="373"/>
      <c r="C5722" s="373"/>
      <c r="D5722" s="373"/>
      <c r="E5722" s="13"/>
      <c r="F5722" s="11"/>
      <c r="G5722" s="25"/>
      <c r="H5722" s="31"/>
      <c r="I5722" s="30"/>
      <c r="M5722" s="25"/>
      <c r="N5722" s="31"/>
      <c r="O5722" s="30"/>
      <c r="V5722" s="12"/>
      <c r="W5722" s="12"/>
      <c r="X5722" s="14"/>
      <c r="AB5722" s="25"/>
      <c r="AC5722" s="12"/>
      <c r="AD5722" s="12"/>
      <c r="AK5722" s="12"/>
      <c r="AL5722" s="30"/>
      <c r="AM5722" s="32"/>
      <c r="AQ5722" s="12"/>
      <c r="AR5722" s="12"/>
      <c r="AS5722" s="12"/>
      <c r="AZ5722" s="49"/>
      <c r="BA5722" s="30"/>
      <c r="BB5722" s="12"/>
      <c r="BF5722" s="12"/>
      <c r="BG5722" s="12"/>
      <c r="BH5722" s="12"/>
      <c r="BO5722" s="7"/>
      <c r="BP5722" s="7"/>
      <c r="BQ5722" s="7"/>
      <c r="BU5722" s="7"/>
      <c r="BV5722" s="7"/>
      <c r="BW5722" s="7"/>
      <c r="CD5722" s="7"/>
      <c r="CE5722" s="7"/>
      <c r="CF5722" s="7"/>
      <c r="CJ5722" s="7"/>
      <c r="CK5722" s="7"/>
      <c r="CL5722" s="7"/>
    </row>
    <row r="5723" spans="1:90">
      <c r="A5723" s="11"/>
      <c r="B5723" s="373"/>
      <c r="C5723" s="373"/>
      <c r="D5723" s="373"/>
      <c r="E5723" s="13"/>
      <c r="F5723" s="11"/>
      <c r="G5723" s="25"/>
      <c r="H5723" s="31"/>
      <c r="I5723" s="30"/>
      <c r="M5723" s="25"/>
      <c r="N5723" s="31"/>
      <c r="O5723" s="30"/>
      <c r="V5723" s="12"/>
      <c r="W5723" s="12"/>
      <c r="X5723" s="14"/>
      <c r="AB5723" s="25"/>
      <c r="AC5723" s="12"/>
      <c r="AD5723" s="12"/>
      <c r="AK5723" s="12"/>
      <c r="AL5723" s="30"/>
      <c r="AM5723" s="32"/>
      <c r="AQ5723" s="12"/>
      <c r="AR5723" s="12"/>
      <c r="AS5723" s="12"/>
      <c r="AZ5723" s="49"/>
      <c r="BA5723" s="30"/>
      <c r="BB5723" s="12"/>
      <c r="BF5723" s="12"/>
      <c r="BG5723" s="12"/>
      <c r="BH5723" s="12"/>
      <c r="BO5723" s="7"/>
      <c r="BP5723" s="7"/>
      <c r="BQ5723" s="7"/>
      <c r="BU5723" s="7"/>
      <c r="BV5723" s="7"/>
      <c r="BW5723" s="7"/>
      <c r="CD5723" s="7"/>
      <c r="CE5723" s="7"/>
      <c r="CF5723" s="7"/>
      <c r="CJ5723" s="7"/>
      <c r="CK5723" s="7"/>
      <c r="CL5723" s="7"/>
    </row>
    <row r="5724" spans="1:90">
      <c r="A5724" s="11"/>
      <c r="B5724" s="373"/>
      <c r="C5724" s="373"/>
      <c r="D5724" s="373"/>
      <c r="E5724" s="13"/>
      <c r="F5724" s="11"/>
      <c r="G5724" s="25"/>
      <c r="H5724" s="31"/>
      <c r="I5724" s="30"/>
      <c r="M5724" s="25"/>
      <c r="N5724" s="31"/>
      <c r="O5724" s="30"/>
      <c r="V5724" s="12"/>
      <c r="W5724" s="12"/>
      <c r="X5724" s="14"/>
      <c r="AB5724" s="25"/>
      <c r="AC5724" s="12"/>
      <c r="AD5724" s="12"/>
      <c r="AK5724" s="12"/>
      <c r="AL5724" s="30"/>
      <c r="AM5724" s="32"/>
      <c r="AQ5724" s="12"/>
      <c r="AR5724" s="12"/>
      <c r="AS5724" s="12"/>
      <c r="AZ5724" s="49"/>
      <c r="BA5724" s="30"/>
      <c r="BB5724" s="12"/>
      <c r="BF5724" s="12"/>
      <c r="BG5724" s="12"/>
      <c r="BH5724" s="12"/>
      <c r="BO5724" s="7"/>
      <c r="BP5724" s="7"/>
      <c r="BQ5724" s="7"/>
      <c r="BU5724" s="7"/>
      <c r="BV5724" s="7"/>
      <c r="BW5724" s="7"/>
      <c r="CD5724" s="7"/>
      <c r="CE5724" s="7"/>
      <c r="CF5724" s="7"/>
      <c r="CJ5724" s="7"/>
      <c r="CK5724" s="7"/>
      <c r="CL5724" s="7"/>
    </row>
    <row r="5725" spans="1:90">
      <c r="A5725" s="11"/>
      <c r="B5725" s="373"/>
      <c r="C5725" s="373"/>
      <c r="D5725" s="373"/>
      <c r="E5725" s="13"/>
      <c r="F5725" s="11"/>
      <c r="G5725" s="25"/>
      <c r="H5725" s="31"/>
      <c r="I5725" s="30"/>
      <c r="M5725" s="25"/>
      <c r="N5725" s="31"/>
      <c r="O5725" s="30"/>
      <c r="V5725" s="12"/>
      <c r="W5725" s="12"/>
      <c r="X5725" s="14"/>
      <c r="AB5725" s="25"/>
      <c r="AC5725" s="12"/>
      <c r="AD5725" s="12"/>
      <c r="AK5725" s="12"/>
      <c r="AL5725" s="30"/>
      <c r="AM5725" s="32"/>
      <c r="AQ5725" s="12"/>
      <c r="AR5725" s="12"/>
      <c r="AS5725" s="12"/>
      <c r="AZ5725" s="49"/>
      <c r="BA5725" s="30"/>
      <c r="BB5725" s="12"/>
      <c r="BF5725" s="12"/>
      <c r="BG5725" s="12"/>
      <c r="BH5725" s="12"/>
      <c r="BO5725" s="7"/>
      <c r="BP5725" s="7"/>
      <c r="BQ5725" s="7"/>
      <c r="BU5725" s="7"/>
      <c r="BV5725" s="7"/>
      <c r="BW5725" s="7"/>
      <c r="CD5725" s="7"/>
      <c r="CE5725" s="7"/>
      <c r="CF5725" s="7"/>
      <c r="CJ5725" s="7"/>
      <c r="CK5725" s="7"/>
      <c r="CL5725" s="7"/>
    </row>
    <row r="5726" spans="1:90">
      <c r="A5726" s="11"/>
      <c r="B5726" s="373"/>
      <c r="C5726" s="373"/>
      <c r="D5726" s="373"/>
      <c r="E5726" s="13"/>
      <c r="F5726" s="11"/>
      <c r="G5726" s="25"/>
      <c r="H5726" s="31"/>
      <c r="I5726" s="30"/>
      <c r="M5726" s="25"/>
      <c r="N5726" s="31"/>
      <c r="O5726" s="30"/>
      <c r="V5726" s="12"/>
      <c r="W5726" s="12"/>
      <c r="X5726" s="14"/>
      <c r="AB5726" s="25"/>
      <c r="AC5726" s="12"/>
      <c r="AD5726" s="12"/>
      <c r="AK5726" s="12"/>
      <c r="AL5726" s="30"/>
      <c r="AM5726" s="32"/>
      <c r="AQ5726" s="12"/>
      <c r="AR5726" s="12"/>
      <c r="AS5726" s="12"/>
      <c r="AZ5726" s="49"/>
      <c r="BA5726" s="30"/>
      <c r="BB5726" s="12"/>
      <c r="BF5726" s="12"/>
      <c r="BG5726" s="12"/>
      <c r="BH5726" s="12"/>
      <c r="BO5726" s="7"/>
      <c r="BP5726" s="7"/>
      <c r="BQ5726" s="7"/>
      <c r="BU5726" s="7"/>
      <c r="BV5726" s="7"/>
      <c r="BW5726" s="7"/>
      <c r="CD5726" s="7"/>
      <c r="CE5726" s="7"/>
      <c r="CF5726" s="7"/>
      <c r="CJ5726" s="7"/>
      <c r="CK5726" s="7"/>
      <c r="CL5726" s="7"/>
    </row>
    <row r="5727" spans="1:90">
      <c r="A5727" s="11"/>
      <c r="B5727" s="373"/>
      <c r="C5727" s="373"/>
      <c r="D5727" s="373"/>
      <c r="E5727" s="13"/>
      <c r="F5727" s="11"/>
      <c r="G5727" s="25"/>
      <c r="H5727" s="31"/>
      <c r="I5727" s="30"/>
      <c r="M5727" s="25"/>
      <c r="N5727" s="31"/>
      <c r="O5727" s="30"/>
      <c r="V5727" s="12"/>
      <c r="W5727" s="12"/>
      <c r="X5727" s="14"/>
      <c r="AB5727" s="25"/>
      <c r="AC5727" s="12"/>
      <c r="AD5727" s="12"/>
      <c r="AK5727" s="12"/>
      <c r="AL5727" s="30"/>
      <c r="AM5727" s="32"/>
      <c r="AQ5727" s="12"/>
      <c r="AR5727" s="12"/>
      <c r="AS5727" s="12"/>
      <c r="AZ5727" s="49"/>
      <c r="BA5727" s="30"/>
      <c r="BB5727" s="12"/>
      <c r="BF5727" s="12"/>
      <c r="BG5727" s="12"/>
      <c r="BH5727" s="12"/>
      <c r="BO5727" s="7"/>
      <c r="BP5727" s="7"/>
      <c r="BQ5727" s="7"/>
      <c r="BU5727" s="7"/>
      <c r="BV5727" s="7"/>
      <c r="BW5727" s="7"/>
      <c r="CD5727" s="7"/>
      <c r="CE5727" s="7"/>
      <c r="CF5727" s="7"/>
      <c r="CJ5727" s="7"/>
      <c r="CK5727" s="7"/>
      <c r="CL5727" s="7"/>
    </row>
    <row r="5728" spans="1:90">
      <c r="A5728" s="11"/>
      <c r="B5728" s="373"/>
      <c r="C5728" s="373"/>
      <c r="D5728" s="373"/>
      <c r="E5728" s="13"/>
      <c r="F5728" s="11"/>
      <c r="G5728" s="25"/>
      <c r="H5728" s="31"/>
      <c r="I5728" s="30"/>
      <c r="M5728" s="25"/>
      <c r="N5728" s="31"/>
      <c r="O5728" s="30"/>
      <c r="V5728" s="12"/>
      <c r="W5728" s="12"/>
      <c r="X5728" s="14"/>
      <c r="AB5728" s="25"/>
      <c r="AC5728" s="12"/>
      <c r="AD5728" s="12"/>
      <c r="AK5728" s="12"/>
      <c r="AL5728" s="30"/>
      <c r="AM5728" s="32"/>
      <c r="AQ5728" s="12"/>
      <c r="AR5728" s="12"/>
      <c r="AS5728" s="12"/>
      <c r="AZ5728" s="49"/>
      <c r="BA5728" s="30"/>
      <c r="BB5728" s="12"/>
      <c r="BF5728" s="12"/>
      <c r="BG5728" s="12"/>
      <c r="BH5728" s="12"/>
      <c r="BO5728" s="7"/>
      <c r="BP5728" s="7"/>
      <c r="BQ5728" s="7"/>
      <c r="BU5728" s="7"/>
      <c r="BV5728" s="7"/>
      <c r="BW5728" s="7"/>
      <c r="CD5728" s="7"/>
      <c r="CE5728" s="7"/>
      <c r="CF5728" s="7"/>
      <c r="CJ5728" s="7"/>
      <c r="CK5728" s="7"/>
      <c r="CL5728" s="7"/>
    </row>
    <row r="5729" spans="1:90">
      <c r="A5729" s="11"/>
      <c r="B5729" s="373"/>
      <c r="C5729" s="373"/>
      <c r="D5729" s="373"/>
      <c r="E5729" s="13"/>
      <c r="F5729" s="11"/>
      <c r="G5729" s="25"/>
      <c r="H5729" s="31"/>
      <c r="I5729" s="30"/>
      <c r="M5729" s="25"/>
      <c r="N5729" s="31"/>
      <c r="O5729" s="30"/>
      <c r="V5729" s="12"/>
      <c r="W5729" s="12"/>
      <c r="X5729" s="14"/>
      <c r="AB5729" s="25"/>
      <c r="AC5729" s="12"/>
      <c r="AD5729" s="12"/>
      <c r="AK5729" s="12"/>
      <c r="AL5729" s="30"/>
      <c r="AM5729" s="32"/>
      <c r="AQ5729" s="12"/>
      <c r="AR5729" s="12"/>
      <c r="AS5729" s="12"/>
      <c r="AZ5729" s="49"/>
      <c r="BA5729" s="30"/>
      <c r="BB5729" s="12"/>
      <c r="BF5729" s="12"/>
      <c r="BG5729" s="12"/>
      <c r="BH5729" s="12"/>
      <c r="BO5729" s="7"/>
      <c r="BP5729" s="7"/>
      <c r="BQ5729" s="7"/>
      <c r="BU5729" s="7"/>
      <c r="BV5729" s="7"/>
      <c r="BW5729" s="7"/>
      <c r="CD5729" s="7"/>
      <c r="CE5729" s="7"/>
      <c r="CF5729" s="7"/>
      <c r="CJ5729" s="7"/>
      <c r="CK5729" s="7"/>
      <c r="CL5729" s="7"/>
    </row>
    <row r="5730" spans="1:90">
      <c r="A5730" s="11"/>
      <c r="B5730" s="373"/>
      <c r="C5730" s="373"/>
      <c r="D5730" s="373"/>
      <c r="E5730" s="13"/>
      <c r="F5730" s="11"/>
      <c r="G5730" s="25"/>
      <c r="H5730" s="31"/>
      <c r="I5730" s="30"/>
      <c r="M5730" s="25"/>
      <c r="N5730" s="31"/>
      <c r="O5730" s="30"/>
      <c r="V5730" s="12"/>
      <c r="W5730" s="12"/>
      <c r="X5730" s="14"/>
      <c r="AB5730" s="25"/>
      <c r="AC5730" s="12"/>
      <c r="AD5730" s="12"/>
      <c r="AK5730" s="12"/>
      <c r="AL5730" s="30"/>
      <c r="AM5730" s="32"/>
      <c r="AQ5730" s="12"/>
      <c r="AR5730" s="12"/>
      <c r="AS5730" s="12"/>
      <c r="AZ5730" s="49"/>
      <c r="BA5730" s="30"/>
      <c r="BB5730" s="12"/>
      <c r="BF5730" s="12"/>
      <c r="BG5730" s="12"/>
      <c r="BH5730" s="12"/>
      <c r="BO5730" s="7"/>
      <c r="BP5730" s="7"/>
      <c r="BQ5730" s="7"/>
      <c r="BU5730" s="7"/>
      <c r="BV5730" s="7"/>
      <c r="BW5730" s="7"/>
      <c r="CD5730" s="7"/>
      <c r="CE5730" s="7"/>
      <c r="CF5730" s="7"/>
      <c r="CJ5730" s="7"/>
      <c r="CK5730" s="7"/>
      <c r="CL5730" s="7"/>
    </row>
    <row r="5731" spans="1:90">
      <c r="A5731" s="11"/>
      <c r="B5731" s="373"/>
      <c r="C5731" s="373"/>
      <c r="D5731" s="373"/>
      <c r="E5731" s="13"/>
      <c r="F5731" s="11"/>
      <c r="G5731" s="25"/>
      <c r="H5731" s="31"/>
      <c r="I5731" s="30"/>
      <c r="M5731" s="25"/>
      <c r="N5731" s="31"/>
      <c r="O5731" s="30"/>
      <c r="V5731" s="12"/>
      <c r="W5731" s="12"/>
      <c r="X5731" s="14"/>
      <c r="AB5731" s="25"/>
      <c r="AC5731" s="12"/>
      <c r="AD5731" s="12"/>
      <c r="AK5731" s="12"/>
      <c r="AL5731" s="30"/>
      <c r="AM5731" s="32"/>
      <c r="AQ5731" s="12"/>
      <c r="AR5731" s="12"/>
      <c r="AS5731" s="12"/>
      <c r="AZ5731" s="49"/>
      <c r="BA5731" s="30"/>
      <c r="BB5731" s="12"/>
      <c r="BF5731" s="12"/>
      <c r="BG5731" s="12"/>
      <c r="BH5731" s="12"/>
      <c r="BO5731" s="7"/>
      <c r="BP5731" s="7"/>
      <c r="BQ5731" s="7"/>
      <c r="BU5731" s="7"/>
      <c r="BV5731" s="7"/>
      <c r="BW5731" s="7"/>
      <c r="CD5731" s="7"/>
      <c r="CE5731" s="7"/>
      <c r="CF5731" s="7"/>
      <c r="CJ5731" s="7"/>
      <c r="CK5731" s="7"/>
      <c r="CL5731" s="7"/>
    </row>
    <row r="5732" spans="1:90">
      <c r="A5732" s="11"/>
      <c r="B5732" s="373"/>
      <c r="C5732" s="373"/>
      <c r="D5732" s="373"/>
      <c r="E5732" s="13"/>
      <c r="F5732" s="11"/>
      <c r="G5732" s="25"/>
      <c r="H5732" s="31"/>
      <c r="I5732" s="30"/>
      <c r="M5732" s="25"/>
      <c r="N5732" s="31"/>
      <c r="O5732" s="30"/>
      <c r="V5732" s="12"/>
      <c r="W5732" s="12"/>
      <c r="X5732" s="14"/>
      <c r="AB5732" s="25"/>
      <c r="AC5732" s="12"/>
      <c r="AD5732" s="12"/>
      <c r="AK5732" s="12"/>
      <c r="AL5732" s="30"/>
      <c r="AM5732" s="32"/>
      <c r="AQ5732" s="12"/>
      <c r="AR5732" s="12"/>
      <c r="AS5732" s="12"/>
      <c r="AZ5732" s="49"/>
      <c r="BA5732" s="30"/>
      <c r="BB5732" s="12"/>
      <c r="BF5732" s="12"/>
      <c r="BG5732" s="12"/>
      <c r="BH5732" s="12"/>
      <c r="BO5732" s="7"/>
      <c r="BP5732" s="7"/>
      <c r="BQ5732" s="7"/>
      <c r="BU5732" s="7"/>
      <c r="BV5732" s="7"/>
      <c r="BW5732" s="7"/>
      <c r="CD5732" s="7"/>
      <c r="CE5732" s="7"/>
      <c r="CF5732" s="7"/>
      <c r="CJ5732" s="7"/>
      <c r="CK5732" s="7"/>
      <c r="CL5732" s="7"/>
    </row>
    <row r="5733" spans="1:90">
      <c r="A5733" s="11"/>
      <c r="B5733" s="373"/>
      <c r="C5733" s="373"/>
      <c r="D5733" s="373"/>
      <c r="E5733" s="13"/>
      <c r="F5733" s="11"/>
      <c r="G5733" s="25"/>
      <c r="H5733" s="31"/>
      <c r="I5733" s="30"/>
      <c r="M5733" s="25"/>
      <c r="N5733" s="31"/>
      <c r="O5733" s="30"/>
      <c r="V5733" s="12"/>
      <c r="W5733" s="12"/>
      <c r="X5733" s="14"/>
      <c r="AB5733" s="25"/>
      <c r="AC5733" s="12"/>
      <c r="AD5733" s="12"/>
      <c r="AK5733" s="12"/>
      <c r="AL5733" s="30"/>
      <c r="AM5733" s="32"/>
      <c r="AQ5733" s="12"/>
      <c r="AR5733" s="12"/>
      <c r="AS5733" s="12"/>
      <c r="AZ5733" s="49"/>
      <c r="BA5733" s="30"/>
      <c r="BB5733" s="12"/>
      <c r="BF5733" s="12"/>
      <c r="BG5733" s="12"/>
      <c r="BH5733" s="12"/>
      <c r="BO5733" s="7"/>
      <c r="BP5733" s="7"/>
      <c r="BQ5733" s="7"/>
      <c r="BU5733" s="7"/>
      <c r="BV5733" s="7"/>
      <c r="BW5733" s="7"/>
      <c r="CD5733" s="7"/>
      <c r="CE5733" s="7"/>
      <c r="CF5733" s="7"/>
      <c r="CJ5733" s="7"/>
      <c r="CK5733" s="7"/>
      <c r="CL5733" s="7"/>
    </row>
    <row r="5734" spans="1:90">
      <c r="A5734" s="11"/>
      <c r="B5734" s="373"/>
      <c r="C5734" s="373"/>
      <c r="D5734" s="373"/>
      <c r="E5734" s="13"/>
      <c r="F5734" s="11"/>
      <c r="G5734" s="25"/>
      <c r="H5734" s="31"/>
      <c r="I5734" s="30"/>
      <c r="M5734" s="25"/>
      <c r="N5734" s="31"/>
      <c r="O5734" s="30"/>
      <c r="V5734" s="12"/>
      <c r="W5734" s="12"/>
      <c r="X5734" s="14"/>
      <c r="AB5734" s="25"/>
      <c r="AC5734" s="12"/>
      <c r="AD5734" s="12"/>
      <c r="AK5734" s="12"/>
      <c r="AL5734" s="30"/>
      <c r="AM5734" s="32"/>
      <c r="AQ5734" s="12"/>
      <c r="AR5734" s="12"/>
      <c r="AS5734" s="12"/>
      <c r="AZ5734" s="49"/>
      <c r="BA5734" s="30"/>
      <c r="BB5734" s="12"/>
      <c r="BF5734" s="12"/>
      <c r="BG5734" s="12"/>
      <c r="BH5734" s="12"/>
      <c r="BO5734" s="7"/>
      <c r="BP5734" s="7"/>
      <c r="BQ5734" s="7"/>
      <c r="BU5734" s="7"/>
      <c r="BV5734" s="7"/>
      <c r="BW5734" s="7"/>
      <c r="CD5734" s="7"/>
      <c r="CE5734" s="7"/>
      <c r="CF5734" s="7"/>
      <c r="CJ5734" s="7"/>
      <c r="CK5734" s="7"/>
      <c r="CL5734" s="7"/>
    </row>
    <row r="5735" spans="1:90">
      <c r="A5735" s="11"/>
      <c r="B5735" s="373"/>
      <c r="C5735" s="373"/>
      <c r="D5735" s="373"/>
      <c r="E5735" s="13"/>
      <c r="F5735" s="11"/>
      <c r="G5735" s="25"/>
      <c r="H5735" s="31"/>
      <c r="I5735" s="30"/>
      <c r="M5735" s="25"/>
      <c r="N5735" s="31"/>
      <c r="O5735" s="30"/>
      <c r="V5735" s="12"/>
      <c r="W5735" s="12"/>
      <c r="X5735" s="14"/>
      <c r="AB5735" s="25"/>
      <c r="AC5735" s="12"/>
      <c r="AD5735" s="12"/>
      <c r="AK5735" s="12"/>
      <c r="AL5735" s="30"/>
      <c r="AM5735" s="32"/>
      <c r="AQ5735" s="12"/>
      <c r="AR5735" s="12"/>
      <c r="AS5735" s="12"/>
      <c r="AZ5735" s="49"/>
      <c r="BA5735" s="30"/>
      <c r="BB5735" s="12"/>
      <c r="BF5735" s="12"/>
      <c r="BG5735" s="12"/>
      <c r="BH5735" s="12"/>
      <c r="BO5735" s="7"/>
      <c r="BP5735" s="7"/>
      <c r="BQ5735" s="7"/>
      <c r="BU5735" s="7"/>
      <c r="BV5735" s="7"/>
      <c r="BW5735" s="7"/>
      <c r="CD5735" s="7"/>
      <c r="CE5735" s="7"/>
      <c r="CF5735" s="7"/>
      <c r="CJ5735" s="7"/>
      <c r="CK5735" s="7"/>
      <c r="CL5735" s="7"/>
    </row>
    <row r="5736" spans="1:90">
      <c r="A5736" s="11"/>
      <c r="B5736" s="373"/>
      <c r="C5736" s="373"/>
      <c r="D5736" s="373"/>
      <c r="E5736" s="13"/>
      <c r="F5736" s="11"/>
      <c r="G5736" s="25"/>
      <c r="H5736" s="31"/>
      <c r="I5736" s="30"/>
      <c r="M5736" s="25"/>
      <c r="N5736" s="31"/>
      <c r="O5736" s="30"/>
      <c r="V5736" s="12"/>
      <c r="W5736" s="12"/>
      <c r="X5736" s="14"/>
      <c r="AB5736" s="25"/>
      <c r="AC5736" s="12"/>
      <c r="AD5736" s="12"/>
      <c r="AK5736" s="12"/>
      <c r="AL5736" s="30"/>
      <c r="AM5736" s="32"/>
      <c r="AQ5736" s="12"/>
      <c r="AR5736" s="12"/>
      <c r="AS5736" s="12"/>
      <c r="AZ5736" s="49"/>
      <c r="BA5736" s="30"/>
      <c r="BB5736" s="12"/>
      <c r="BF5736" s="12"/>
      <c r="BG5736" s="12"/>
      <c r="BH5736" s="12"/>
      <c r="BO5736" s="7"/>
      <c r="BP5736" s="7"/>
      <c r="BQ5736" s="7"/>
      <c r="BU5736" s="7"/>
      <c r="BV5736" s="7"/>
      <c r="BW5736" s="7"/>
      <c r="CD5736" s="7"/>
      <c r="CE5736" s="7"/>
      <c r="CF5736" s="7"/>
      <c r="CJ5736" s="7"/>
      <c r="CK5736" s="7"/>
      <c r="CL5736" s="7"/>
    </row>
    <row r="5737" spans="1:90">
      <c r="A5737" s="11"/>
      <c r="B5737" s="373"/>
      <c r="C5737" s="373"/>
      <c r="D5737" s="373"/>
      <c r="E5737" s="13"/>
      <c r="F5737" s="11"/>
      <c r="G5737" s="25"/>
      <c r="H5737" s="31"/>
      <c r="I5737" s="30"/>
      <c r="M5737" s="25"/>
      <c r="N5737" s="31"/>
      <c r="O5737" s="30"/>
      <c r="V5737" s="12"/>
      <c r="W5737" s="12"/>
      <c r="X5737" s="14"/>
      <c r="AB5737" s="25"/>
      <c r="AC5737" s="12"/>
      <c r="AD5737" s="12"/>
      <c r="AK5737" s="12"/>
      <c r="AL5737" s="30"/>
      <c r="AM5737" s="32"/>
      <c r="AQ5737" s="12"/>
      <c r="AR5737" s="12"/>
      <c r="AS5737" s="12"/>
      <c r="AZ5737" s="49"/>
      <c r="BA5737" s="30"/>
      <c r="BB5737" s="12"/>
      <c r="BF5737" s="12"/>
      <c r="BG5737" s="12"/>
      <c r="BH5737" s="12"/>
      <c r="BO5737" s="7"/>
      <c r="BP5737" s="7"/>
      <c r="BQ5737" s="7"/>
      <c r="BU5737" s="7"/>
      <c r="BV5737" s="7"/>
      <c r="BW5737" s="7"/>
      <c r="CD5737" s="7"/>
      <c r="CE5737" s="7"/>
      <c r="CF5737" s="7"/>
      <c r="CJ5737" s="7"/>
      <c r="CK5737" s="7"/>
      <c r="CL5737" s="7"/>
    </row>
    <row r="5738" spans="1:90">
      <c r="A5738" s="11"/>
      <c r="B5738" s="373"/>
      <c r="C5738" s="373"/>
      <c r="D5738" s="373"/>
      <c r="E5738" s="13"/>
      <c r="F5738" s="11"/>
      <c r="G5738" s="25"/>
      <c r="H5738" s="31"/>
      <c r="I5738" s="30"/>
      <c r="M5738" s="25"/>
      <c r="N5738" s="31"/>
      <c r="O5738" s="30"/>
      <c r="V5738" s="12"/>
      <c r="W5738" s="12"/>
      <c r="X5738" s="14"/>
      <c r="AB5738" s="25"/>
      <c r="AC5738" s="12"/>
      <c r="AD5738" s="12"/>
      <c r="AK5738" s="12"/>
      <c r="AL5738" s="30"/>
      <c r="AM5738" s="32"/>
      <c r="AQ5738" s="12"/>
      <c r="AR5738" s="12"/>
      <c r="AS5738" s="12"/>
      <c r="AZ5738" s="49"/>
      <c r="BA5738" s="30"/>
      <c r="BB5738" s="12"/>
      <c r="BF5738" s="12"/>
      <c r="BG5738" s="12"/>
      <c r="BH5738" s="12"/>
      <c r="BO5738" s="7"/>
      <c r="BP5738" s="7"/>
      <c r="BQ5738" s="7"/>
      <c r="BU5738" s="7"/>
      <c r="BV5738" s="7"/>
      <c r="BW5738" s="7"/>
      <c r="CD5738" s="7"/>
      <c r="CE5738" s="7"/>
      <c r="CF5738" s="7"/>
      <c r="CJ5738" s="7"/>
      <c r="CK5738" s="7"/>
      <c r="CL5738" s="7"/>
    </row>
    <row r="5739" spans="1:90">
      <c r="A5739" s="11"/>
      <c r="B5739" s="373"/>
      <c r="C5739" s="373"/>
      <c r="D5739" s="373"/>
      <c r="E5739" s="13"/>
      <c r="F5739" s="11"/>
      <c r="G5739" s="25"/>
      <c r="H5739" s="31"/>
      <c r="I5739" s="30"/>
      <c r="M5739" s="25"/>
      <c r="N5739" s="31"/>
      <c r="O5739" s="30"/>
      <c r="V5739" s="12"/>
      <c r="W5739" s="12"/>
      <c r="X5739" s="14"/>
      <c r="AB5739" s="25"/>
      <c r="AC5739" s="12"/>
      <c r="AD5739" s="12"/>
      <c r="AK5739" s="12"/>
      <c r="AL5739" s="30"/>
      <c r="AM5739" s="32"/>
      <c r="AQ5739" s="12"/>
      <c r="AR5739" s="12"/>
      <c r="AS5739" s="12"/>
      <c r="AZ5739" s="49"/>
      <c r="BA5739" s="30"/>
      <c r="BB5739" s="12"/>
      <c r="BF5739" s="12"/>
      <c r="BG5739" s="12"/>
      <c r="BH5739" s="12"/>
      <c r="BO5739" s="7"/>
      <c r="BP5739" s="7"/>
      <c r="BQ5739" s="7"/>
      <c r="BU5739" s="7"/>
      <c r="BV5739" s="7"/>
      <c r="BW5739" s="7"/>
      <c r="CD5739" s="7"/>
      <c r="CE5739" s="7"/>
      <c r="CF5739" s="7"/>
      <c r="CJ5739" s="7"/>
      <c r="CK5739" s="7"/>
      <c r="CL5739" s="7"/>
    </row>
    <row r="5740" spans="1:90">
      <c r="A5740" s="11"/>
      <c r="B5740" s="373"/>
      <c r="C5740" s="373"/>
      <c r="D5740" s="373"/>
      <c r="E5740" s="13"/>
      <c r="F5740" s="11"/>
      <c r="G5740" s="25"/>
      <c r="H5740" s="31"/>
      <c r="I5740" s="30"/>
      <c r="M5740" s="25"/>
      <c r="N5740" s="31"/>
      <c r="O5740" s="30"/>
      <c r="V5740" s="12"/>
      <c r="W5740" s="12"/>
      <c r="X5740" s="14"/>
      <c r="AB5740" s="25"/>
      <c r="AC5740" s="12"/>
      <c r="AD5740" s="12"/>
      <c r="AK5740" s="12"/>
      <c r="AL5740" s="30"/>
      <c r="AM5740" s="32"/>
      <c r="AQ5740" s="12"/>
      <c r="AR5740" s="12"/>
      <c r="AS5740" s="12"/>
      <c r="AZ5740" s="49"/>
      <c r="BA5740" s="30"/>
      <c r="BB5740" s="12"/>
      <c r="BF5740" s="12"/>
      <c r="BG5740" s="12"/>
      <c r="BH5740" s="12"/>
      <c r="BO5740" s="7"/>
      <c r="BP5740" s="7"/>
      <c r="BQ5740" s="7"/>
      <c r="BU5740" s="7"/>
      <c r="BV5740" s="7"/>
      <c r="BW5740" s="7"/>
      <c r="CD5740" s="7"/>
      <c r="CE5740" s="7"/>
      <c r="CF5740" s="7"/>
      <c r="CJ5740" s="7"/>
      <c r="CK5740" s="7"/>
      <c r="CL5740" s="7"/>
    </row>
    <row r="5741" spans="1:90">
      <c r="A5741" s="11"/>
      <c r="B5741" s="373"/>
      <c r="C5741" s="373"/>
      <c r="D5741" s="373"/>
      <c r="E5741" s="13"/>
      <c r="F5741" s="11"/>
      <c r="G5741" s="25"/>
      <c r="H5741" s="31"/>
      <c r="I5741" s="30"/>
      <c r="M5741" s="25"/>
      <c r="N5741" s="31"/>
      <c r="O5741" s="30"/>
      <c r="V5741" s="12"/>
      <c r="W5741" s="12"/>
      <c r="X5741" s="14"/>
      <c r="AB5741" s="25"/>
      <c r="AC5741" s="12"/>
      <c r="AD5741" s="12"/>
      <c r="AK5741" s="12"/>
      <c r="AL5741" s="30"/>
      <c r="AM5741" s="32"/>
      <c r="AQ5741" s="12"/>
      <c r="AR5741" s="12"/>
      <c r="AS5741" s="12"/>
      <c r="AZ5741" s="49"/>
      <c r="BA5741" s="30"/>
      <c r="BB5741" s="12"/>
      <c r="BF5741" s="12"/>
      <c r="BG5741" s="12"/>
      <c r="BH5741" s="12"/>
      <c r="BO5741" s="7"/>
      <c r="BP5741" s="7"/>
      <c r="BQ5741" s="7"/>
      <c r="BU5741" s="7"/>
      <c r="BV5741" s="7"/>
      <c r="BW5741" s="7"/>
      <c r="CD5741" s="7"/>
      <c r="CE5741" s="7"/>
      <c r="CF5741" s="7"/>
      <c r="CJ5741" s="7"/>
      <c r="CK5741" s="7"/>
      <c r="CL5741" s="7"/>
    </row>
    <row r="5742" spans="1:90">
      <c r="A5742" s="11"/>
      <c r="B5742" s="373"/>
      <c r="C5742" s="373"/>
      <c r="D5742" s="373"/>
      <c r="E5742" s="13"/>
      <c r="F5742" s="11"/>
      <c r="G5742" s="25"/>
      <c r="H5742" s="31"/>
      <c r="I5742" s="30"/>
      <c r="M5742" s="25"/>
      <c r="N5742" s="31"/>
      <c r="O5742" s="30"/>
      <c r="V5742" s="12"/>
      <c r="W5742" s="12"/>
      <c r="X5742" s="14"/>
      <c r="AB5742" s="25"/>
      <c r="AC5742" s="12"/>
      <c r="AD5742" s="12"/>
      <c r="AK5742" s="12"/>
      <c r="AL5742" s="30"/>
      <c r="AM5742" s="32"/>
      <c r="AQ5742" s="12"/>
      <c r="AR5742" s="12"/>
      <c r="AS5742" s="12"/>
      <c r="AZ5742" s="49"/>
      <c r="BA5742" s="30"/>
      <c r="BB5742" s="12"/>
      <c r="BF5742" s="12"/>
      <c r="BG5742" s="12"/>
      <c r="BH5742" s="12"/>
      <c r="BO5742" s="7"/>
      <c r="BP5742" s="7"/>
      <c r="BQ5742" s="7"/>
      <c r="BU5742" s="7"/>
      <c r="BV5742" s="7"/>
      <c r="BW5742" s="7"/>
      <c r="CD5742" s="7"/>
      <c r="CE5742" s="7"/>
      <c r="CF5742" s="7"/>
      <c r="CJ5742" s="7"/>
      <c r="CK5742" s="7"/>
      <c r="CL5742" s="7"/>
    </row>
    <row r="5743" spans="1:90">
      <c r="A5743" s="11"/>
      <c r="B5743" s="373"/>
      <c r="C5743" s="373"/>
      <c r="D5743" s="373"/>
      <c r="E5743" s="13"/>
      <c r="F5743" s="11"/>
      <c r="G5743" s="25"/>
      <c r="H5743" s="31"/>
      <c r="I5743" s="30"/>
      <c r="M5743" s="25"/>
      <c r="N5743" s="31"/>
      <c r="O5743" s="30"/>
      <c r="V5743" s="12"/>
      <c r="W5743" s="12"/>
      <c r="X5743" s="14"/>
      <c r="AB5743" s="25"/>
      <c r="AC5743" s="12"/>
      <c r="AD5743" s="12"/>
      <c r="AK5743" s="12"/>
      <c r="AL5743" s="30"/>
      <c r="AM5743" s="32"/>
      <c r="AQ5743" s="12"/>
      <c r="AR5743" s="12"/>
      <c r="AS5743" s="12"/>
      <c r="AZ5743" s="49"/>
      <c r="BA5743" s="30"/>
      <c r="BB5743" s="12"/>
      <c r="BF5743" s="12"/>
      <c r="BG5743" s="12"/>
      <c r="BH5743" s="12"/>
      <c r="BO5743" s="7"/>
      <c r="BP5743" s="7"/>
      <c r="BQ5743" s="7"/>
      <c r="BU5743" s="7"/>
      <c r="BV5743" s="7"/>
      <c r="BW5743" s="7"/>
      <c r="CD5743" s="7"/>
      <c r="CE5743" s="7"/>
      <c r="CF5743" s="7"/>
      <c r="CJ5743" s="7"/>
      <c r="CK5743" s="7"/>
      <c r="CL5743" s="7"/>
    </row>
    <row r="5744" spans="1:90">
      <c r="A5744" s="11"/>
      <c r="B5744" s="373"/>
      <c r="C5744" s="373"/>
      <c r="D5744" s="373"/>
      <c r="E5744" s="13"/>
      <c r="F5744" s="11"/>
      <c r="G5744" s="25"/>
      <c r="H5744" s="31"/>
      <c r="I5744" s="30"/>
      <c r="M5744" s="25"/>
      <c r="N5744" s="31"/>
      <c r="O5744" s="30"/>
      <c r="V5744" s="12"/>
      <c r="W5744" s="12"/>
      <c r="X5744" s="14"/>
      <c r="AB5744" s="25"/>
      <c r="AC5744" s="12"/>
      <c r="AD5744" s="12"/>
      <c r="AK5744" s="12"/>
      <c r="AL5744" s="30"/>
      <c r="AM5744" s="32"/>
      <c r="AQ5744" s="12"/>
      <c r="AR5744" s="12"/>
      <c r="AS5744" s="12"/>
      <c r="AZ5744" s="49"/>
      <c r="BA5744" s="30"/>
      <c r="BB5744" s="12"/>
      <c r="BF5744" s="12"/>
      <c r="BG5744" s="12"/>
      <c r="BH5744" s="12"/>
      <c r="BO5744" s="7"/>
      <c r="BP5744" s="7"/>
      <c r="BQ5744" s="7"/>
      <c r="BU5744" s="7"/>
      <c r="BV5744" s="7"/>
      <c r="BW5744" s="7"/>
      <c r="CD5744" s="7"/>
      <c r="CE5744" s="7"/>
      <c r="CF5744" s="7"/>
      <c r="CJ5744" s="7"/>
      <c r="CK5744" s="7"/>
      <c r="CL5744" s="7"/>
    </row>
    <row r="5745" spans="1:90">
      <c r="A5745" s="11"/>
      <c r="B5745" s="373"/>
      <c r="C5745" s="373"/>
      <c r="D5745" s="373"/>
      <c r="E5745" s="13"/>
      <c r="F5745" s="11"/>
      <c r="G5745" s="25"/>
      <c r="H5745" s="31"/>
      <c r="I5745" s="30"/>
      <c r="M5745" s="25"/>
      <c r="N5745" s="31"/>
      <c r="O5745" s="30"/>
      <c r="V5745" s="12"/>
      <c r="W5745" s="12"/>
      <c r="X5745" s="14"/>
      <c r="AB5745" s="25"/>
      <c r="AC5745" s="12"/>
      <c r="AD5745" s="12"/>
      <c r="AK5745" s="12"/>
      <c r="AL5745" s="30"/>
      <c r="AM5745" s="32"/>
      <c r="AQ5745" s="12"/>
      <c r="AR5745" s="12"/>
      <c r="AS5745" s="12"/>
      <c r="AZ5745" s="49"/>
      <c r="BA5745" s="30"/>
      <c r="BB5745" s="12"/>
      <c r="BF5745" s="12"/>
      <c r="BG5745" s="12"/>
      <c r="BH5745" s="12"/>
      <c r="BO5745" s="7"/>
      <c r="BP5745" s="7"/>
      <c r="BQ5745" s="7"/>
      <c r="BU5745" s="7"/>
      <c r="BV5745" s="7"/>
      <c r="BW5745" s="7"/>
      <c r="CD5745" s="7"/>
      <c r="CE5745" s="7"/>
      <c r="CF5745" s="7"/>
      <c r="CJ5745" s="7"/>
      <c r="CK5745" s="7"/>
      <c r="CL5745" s="7"/>
    </row>
    <row r="5746" spans="1:90">
      <c r="A5746" s="11"/>
      <c r="B5746" s="373"/>
      <c r="C5746" s="373"/>
      <c r="D5746" s="373"/>
      <c r="E5746" s="13"/>
      <c r="F5746" s="11"/>
      <c r="G5746" s="25"/>
      <c r="H5746" s="31"/>
      <c r="I5746" s="30"/>
      <c r="M5746" s="25"/>
      <c r="N5746" s="31"/>
      <c r="O5746" s="30"/>
      <c r="V5746" s="12"/>
      <c r="W5746" s="12"/>
      <c r="X5746" s="14"/>
      <c r="AB5746" s="25"/>
      <c r="AC5746" s="12"/>
      <c r="AD5746" s="12"/>
      <c r="AK5746" s="12"/>
      <c r="AL5746" s="30"/>
      <c r="AM5746" s="32"/>
      <c r="AQ5746" s="12"/>
      <c r="AR5746" s="12"/>
      <c r="AS5746" s="12"/>
      <c r="AZ5746" s="49"/>
      <c r="BA5746" s="30"/>
      <c r="BB5746" s="12"/>
      <c r="BF5746" s="12"/>
      <c r="BG5746" s="12"/>
      <c r="BH5746" s="12"/>
      <c r="BO5746" s="7"/>
      <c r="BP5746" s="7"/>
      <c r="BQ5746" s="7"/>
      <c r="BU5746" s="7"/>
      <c r="BV5746" s="7"/>
      <c r="BW5746" s="7"/>
      <c r="CD5746" s="7"/>
      <c r="CE5746" s="7"/>
      <c r="CF5746" s="7"/>
      <c r="CJ5746" s="7"/>
      <c r="CK5746" s="7"/>
      <c r="CL5746" s="7"/>
    </row>
    <row r="5747" spans="1:90">
      <c r="A5747" s="11"/>
      <c r="B5747" s="373"/>
      <c r="C5747" s="373"/>
      <c r="D5747" s="373"/>
      <c r="E5747" s="13"/>
      <c r="F5747" s="11"/>
      <c r="G5747" s="25"/>
      <c r="H5747" s="31"/>
      <c r="I5747" s="30"/>
      <c r="M5747" s="25"/>
      <c r="N5747" s="31"/>
      <c r="O5747" s="30"/>
      <c r="V5747" s="12"/>
      <c r="W5747" s="12"/>
      <c r="X5747" s="14"/>
      <c r="AB5747" s="25"/>
      <c r="AC5747" s="12"/>
      <c r="AD5747" s="12"/>
      <c r="AK5747" s="12"/>
      <c r="AL5747" s="30"/>
      <c r="AM5747" s="32"/>
      <c r="AQ5747" s="12"/>
      <c r="AR5747" s="12"/>
      <c r="AS5747" s="12"/>
      <c r="AZ5747" s="49"/>
      <c r="BA5747" s="30"/>
      <c r="BB5747" s="12"/>
      <c r="BF5747" s="12"/>
      <c r="BG5747" s="12"/>
      <c r="BH5747" s="12"/>
      <c r="BO5747" s="7"/>
      <c r="BP5747" s="7"/>
      <c r="BQ5747" s="7"/>
      <c r="BU5747" s="7"/>
      <c r="BV5747" s="7"/>
      <c r="BW5747" s="7"/>
      <c r="CD5747" s="7"/>
      <c r="CE5747" s="7"/>
      <c r="CF5747" s="7"/>
      <c r="CJ5747" s="7"/>
      <c r="CK5747" s="7"/>
      <c r="CL5747" s="7"/>
    </row>
    <row r="5748" spans="1:90">
      <c r="A5748" s="11"/>
      <c r="B5748" s="373"/>
      <c r="C5748" s="373"/>
      <c r="D5748" s="373"/>
      <c r="E5748" s="13"/>
      <c r="F5748" s="11"/>
      <c r="G5748" s="25"/>
      <c r="H5748" s="31"/>
      <c r="I5748" s="30"/>
      <c r="M5748" s="25"/>
      <c r="N5748" s="31"/>
      <c r="O5748" s="30"/>
      <c r="V5748" s="12"/>
      <c r="W5748" s="12"/>
      <c r="X5748" s="14"/>
      <c r="AB5748" s="25"/>
      <c r="AC5748" s="12"/>
      <c r="AD5748" s="12"/>
      <c r="AK5748" s="12"/>
      <c r="AL5748" s="30"/>
      <c r="AM5748" s="32"/>
      <c r="AQ5748" s="12"/>
      <c r="AR5748" s="12"/>
      <c r="AS5748" s="12"/>
      <c r="AZ5748" s="49"/>
      <c r="BA5748" s="30"/>
      <c r="BB5748" s="12"/>
      <c r="BF5748" s="12"/>
      <c r="BG5748" s="12"/>
      <c r="BH5748" s="12"/>
      <c r="BO5748" s="7"/>
      <c r="BP5748" s="7"/>
      <c r="BQ5748" s="7"/>
      <c r="BU5748" s="7"/>
      <c r="BV5748" s="7"/>
      <c r="BW5748" s="7"/>
      <c r="CD5748" s="7"/>
      <c r="CE5748" s="7"/>
      <c r="CF5748" s="7"/>
      <c r="CJ5748" s="7"/>
      <c r="CK5748" s="7"/>
      <c r="CL5748" s="7"/>
    </row>
    <row r="5749" spans="1:90">
      <c r="A5749" s="11"/>
      <c r="B5749" s="373"/>
      <c r="C5749" s="373"/>
      <c r="D5749" s="373"/>
      <c r="E5749" s="13"/>
      <c r="F5749" s="11"/>
      <c r="G5749" s="25"/>
      <c r="H5749" s="31"/>
      <c r="I5749" s="30"/>
      <c r="M5749" s="25"/>
      <c r="N5749" s="31"/>
      <c r="O5749" s="30"/>
      <c r="V5749" s="12"/>
      <c r="W5749" s="12"/>
      <c r="X5749" s="14"/>
      <c r="AB5749" s="25"/>
      <c r="AC5749" s="12"/>
      <c r="AD5749" s="12"/>
      <c r="AK5749" s="12"/>
      <c r="AL5749" s="30"/>
      <c r="AM5749" s="32"/>
      <c r="AQ5749" s="12"/>
      <c r="AR5749" s="12"/>
      <c r="AS5749" s="12"/>
      <c r="AZ5749" s="49"/>
      <c r="BA5749" s="30"/>
      <c r="BB5749" s="12"/>
      <c r="BF5749" s="12"/>
      <c r="BG5749" s="12"/>
      <c r="BH5749" s="12"/>
      <c r="BO5749" s="7"/>
      <c r="BP5749" s="7"/>
      <c r="BQ5749" s="7"/>
      <c r="BU5749" s="7"/>
      <c r="BV5749" s="7"/>
      <c r="BW5749" s="7"/>
      <c r="CD5749" s="7"/>
      <c r="CE5749" s="7"/>
      <c r="CF5749" s="7"/>
      <c r="CJ5749" s="7"/>
      <c r="CK5749" s="7"/>
      <c r="CL5749" s="7"/>
    </row>
    <row r="5750" spans="1:90">
      <c r="A5750" s="11"/>
      <c r="B5750" s="373"/>
      <c r="C5750" s="373"/>
      <c r="D5750" s="373"/>
      <c r="E5750" s="13"/>
      <c r="F5750" s="11"/>
      <c r="G5750" s="25"/>
      <c r="H5750" s="31"/>
      <c r="I5750" s="30"/>
      <c r="M5750" s="25"/>
      <c r="N5750" s="31"/>
      <c r="O5750" s="30"/>
      <c r="V5750" s="12"/>
      <c r="W5750" s="12"/>
      <c r="X5750" s="14"/>
      <c r="AB5750" s="25"/>
      <c r="AC5750" s="12"/>
      <c r="AD5750" s="12"/>
      <c r="AK5750" s="12"/>
      <c r="AL5750" s="30"/>
      <c r="AM5750" s="32"/>
      <c r="AQ5750" s="12"/>
      <c r="AR5750" s="12"/>
      <c r="AS5750" s="12"/>
      <c r="AZ5750" s="49"/>
      <c r="BA5750" s="30"/>
      <c r="BB5750" s="12"/>
      <c r="BF5750" s="12"/>
      <c r="BG5750" s="12"/>
      <c r="BH5750" s="12"/>
      <c r="BO5750" s="7"/>
      <c r="BP5750" s="7"/>
      <c r="BQ5750" s="7"/>
      <c r="BU5750" s="7"/>
      <c r="BV5750" s="7"/>
      <c r="BW5750" s="7"/>
      <c r="CD5750" s="7"/>
      <c r="CE5750" s="7"/>
      <c r="CF5750" s="7"/>
      <c r="CJ5750" s="7"/>
      <c r="CK5750" s="7"/>
      <c r="CL5750" s="7"/>
    </row>
    <row r="5751" spans="1:90">
      <c r="A5751" s="11"/>
      <c r="B5751" s="373"/>
      <c r="C5751" s="373"/>
      <c r="D5751" s="373"/>
      <c r="E5751" s="13"/>
      <c r="F5751" s="11"/>
      <c r="G5751" s="25"/>
      <c r="H5751" s="31"/>
      <c r="I5751" s="30"/>
      <c r="M5751" s="25"/>
      <c r="N5751" s="31"/>
      <c r="O5751" s="30"/>
      <c r="V5751" s="12"/>
      <c r="W5751" s="12"/>
      <c r="X5751" s="14"/>
      <c r="AB5751" s="25"/>
      <c r="AC5751" s="12"/>
      <c r="AD5751" s="12"/>
      <c r="AK5751" s="12"/>
      <c r="AL5751" s="30"/>
      <c r="AM5751" s="32"/>
      <c r="AQ5751" s="12"/>
      <c r="AR5751" s="12"/>
      <c r="AS5751" s="12"/>
      <c r="AZ5751" s="49"/>
      <c r="BA5751" s="30"/>
      <c r="BB5751" s="12"/>
      <c r="BF5751" s="12"/>
      <c r="BG5751" s="12"/>
      <c r="BH5751" s="12"/>
      <c r="BO5751" s="7"/>
      <c r="BP5751" s="7"/>
      <c r="BQ5751" s="7"/>
      <c r="BU5751" s="7"/>
      <c r="BV5751" s="7"/>
      <c r="BW5751" s="7"/>
      <c r="CD5751" s="7"/>
      <c r="CE5751" s="7"/>
      <c r="CF5751" s="7"/>
      <c r="CJ5751" s="7"/>
      <c r="CK5751" s="7"/>
      <c r="CL5751" s="7"/>
    </row>
    <row r="5752" spans="1:90">
      <c r="A5752" s="11"/>
      <c r="B5752" s="373"/>
      <c r="C5752" s="373"/>
      <c r="D5752" s="373"/>
      <c r="E5752" s="13"/>
      <c r="F5752" s="11"/>
      <c r="G5752" s="25"/>
      <c r="H5752" s="31"/>
      <c r="I5752" s="30"/>
      <c r="M5752" s="25"/>
      <c r="N5752" s="31"/>
      <c r="O5752" s="30"/>
      <c r="V5752" s="12"/>
      <c r="W5752" s="12"/>
      <c r="X5752" s="14"/>
      <c r="AB5752" s="25"/>
      <c r="AC5752" s="12"/>
      <c r="AD5752" s="12"/>
      <c r="AK5752" s="12"/>
      <c r="AL5752" s="30"/>
      <c r="AM5752" s="32"/>
      <c r="AQ5752" s="12"/>
      <c r="AR5752" s="12"/>
      <c r="AS5752" s="12"/>
      <c r="AZ5752" s="49"/>
      <c r="BA5752" s="30"/>
      <c r="BB5752" s="12"/>
      <c r="BF5752" s="12"/>
      <c r="BG5752" s="12"/>
      <c r="BH5752" s="12"/>
      <c r="BO5752" s="7"/>
      <c r="BP5752" s="7"/>
      <c r="BQ5752" s="7"/>
      <c r="BU5752" s="7"/>
      <c r="BV5752" s="7"/>
      <c r="BW5752" s="7"/>
      <c r="CD5752" s="7"/>
      <c r="CE5752" s="7"/>
      <c r="CF5752" s="7"/>
      <c r="CJ5752" s="7"/>
      <c r="CK5752" s="7"/>
      <c r="CL5752" s="7"/>
    </row>
    <row r="5753" spans="1:90">
      <c r="A5753" s="11"/>
      <c r="B5753" s="373"/>
      <c r="C5753" s="373"/>
      <c r="D5753" s="373"/>
      <c r="E5753" s="13"/>
      <c r="F5753" s="11"/>
      <c r="G5753" s="25"/>
      <c r="H5753" s="31"/>
      <c r="I5753" s="30"/>
      <c r="M5753" s="25"/>
      <c r="N5753" s="31"/>
      <c r="O5753" s="30"/>
      <c r="V5753" s="12"/>
      <c r="W5753" s="12"/>
      <c r="X5753" s="14"/>
      <c r="AB5753" s="25"/>
      <c r="AC5753" s="12"/>
      <c r="AD5753" s="12"/>
      <c r="AK5753" s="12"/>
      <c r="AL5753" s="30"/>
      <c r="AM5753" s="32"/>
      <c r="AQ5753" s="12"/>
      <c r="AR5753" s="12"/>
      <c r="AS5753" s="12"/>
      <c r="AZ5753" s="49"/>
      <c r="BA5753" s="30"/>
      <c r="BB5753" s="12"/>
      <c r="BF5753" s="12"/>
      <c r="BG5753" s="12"/>
      <c r="BH5753" s="12"/>
      <c r="BO5753" s="7"/>
      <c r="BP5753" s="7"/>
      <c r="BQ5753" s="7"/>
      <c r="BU5753" s="7"/>
      <c r="BV5753" s="7"/>
      <c r="BW5753" s="7"/>
      <c r="CD5753" s="7"/>
      <c r="CE5753" s="7"/>
      <c r="CF5753" s="7"/>
      <c r="CJ5753" s="7"/>
      <c r="CK5753" s="7"/>
      <c r="CL5753" s="7"/>
    </row>
    <row r="5754" spans="1:90">
      <c r="A5754" s="11"/>
      <c r="B5754" s="373"/>
      <c r="C5754" s="373"/>
      <c r="D5754" s="373"/>
      <c r="E5754" s="13"/>
      <c r="F5754" s="11"/>
      <c r="G5754" s="25"/>
      <c r="H5754" s="31"/>
      <c r="I5754" s="30"/>
      <c r="M5754" s="25"/>
      <c r="N5754" s="31"/>
      <c r="O5754" s="30"/>
      <c r="V5754" s="12"/>
      <c r="W5754" s="12"/>
      <c r="X5754" s="14"/>
      <c r="AB5754" s="25"/>
      <c r="AC5754" s="12"/>
      <c r="AD5754" s="12"/>
      <c r="AK5754" s="12"/>
      <c r="AL5754" s="30"/>
      <c r="AM5754" s="32"/>
      <c r="AQ5754" s="12"/>
      <c r="AR5754" s="12"/>
      <c r="AS5754" s="12"/>
      <c r="AZ5754" s="49"/>
      <c r="BA5754" s="30"/>
      <c r="BB5754" s="12"/>
      <c r="BF5754" s="12"/>
      <c r="BG5754" s="12"/>
      <c r="BH5754" s="12"/>
      <c r="BO5754" s="7"/>
      <c r="BP5754" s="7"/>
      <c r="BQ5754" s="7"/>
      <c r="BU5754" s="7"/>
      <c r="BV5754" s="7"/>
      <c r="BW5754" s="7"/>
      <c r="CD5754" s="7"/>
      <c r="CE5754" s="7"/>
      <c r="CF5754" s="7"/>
      <c r="CJ5754" s="7"/>
      <c r="CK5754" s="7"/>
      <c r="CL5754" s="7"/>
    </row>
    <row r="5755" spans="1:90">
      <c r="A5755" s="11"/>
      <c r="B5755" s="373"/>
      <c r="C5755" s="373"/>
      <c r="D5755" s="373"/>
      <c r="E5755" s="13"/>
      <c r="F5755" s="11"/>
      <c r="G5755" s="25"/>
      <c r="H5755" s="31"/>
      <c r="I5755" s="30"/>
      <c r="M5755" s="25"/>
      <c r="N5755" s="31"/>
      <c r="O5755" s="30"/>
      <c r="V5755" s="12"/>
      <c r="W5755" s="12"/>
      <c r="X5755" s="14"/>
      <c r="AB5755" s="25"/>
      <c r="AC5755" s="12"/>
      <c r="AD5755" s="12"/>
      <c r="AK5755" s="12"/>
      <c r="AL5755" s="30"/>
      <c r="AM5755" s="32"/>
      <c r="AQ5755" s="12"/>
      <c r="AR5755" s="12"/>
      <c r="AS5755" s="12"/>
      <c r="AZ5755" s="49"/>
      <c r="BA5755" s="30"/>
      <c r="BB5755" s="12"/>
      <c r="BF5755" s="12"/>
      <c r="BG5755" s="12"/>
      <c r="BH5755" s="12"/>
      <c r="BO5755" s="7"/>
      <c r="BP5755" s="7"/>
      <c r="BQ5755" s="7"/>
      <c r="BU5755" s="7"/>
      <c r="BV5755" s="7"/>
      <c r="BW5755" s="7"/>
      <c r="CD5755" s="7"/>
      <c r="CE5755" s="7"/>
      <c r="CF5755" s="7"/>
      <c r="CJ5755" s="7"/>
      <c r="CK5755" s="7"/>
      <c r="CL5755" s="7"/>
    </row>
    <row r="5756" spans="1:90">
      <c r="A5756" s="11"/>
      <c r="B5756" s="373"/>
      <c r="C5756" s="373"/>
      <c r="D5756" s="373"/>
      <c r="E5756" s="13"/>
      <c r="F5756" s="11"/>
      <c r="G5756" s="25"/>
      <c r="H5756" s="31"/>
      <c r="I5756" s="30"/>
      <c r="M5756" s="25"/>
      <c r="N5756" s="31"/>
      <c r="O5756" s="30"/>
      <c r="V5756" s="12"/>
      <c r="W5756" s="12"/>
      <c r="X5756" s="14"/>
      <c r="AB5756" s="25"/>
      <c r="AC5756" s="12"/>
      <c r="AD5756" s="12"/>
      <c r="AK5756" s="12"/>
      <c r="AL5756" s="30"/>
      <c r="AM5756" s="32"/>
      <c r="AQ5756" s="12"/>
      <c r="AR5756" s="12"/>
      <c r="AS5756" s="12"/>
      <c r="AZ5756" s="49"/>
      <c r="BA5756" s="30"/>
      <c r="BB5756" s="12"/>
      <c r="BF5756" s="12"/>
      <c r="BG5756" s="12"/>
      <c r="BH5756" s="12"/>
      <c r="BO5756" s="7"/>
      <c r="BP5756" s="7"/>
      <c r="BQ5756" s="7"/>
      <c r="BU5756" s="7"/>
      <c r="BV5756" s="7"/>
      <c r="BW5756" s="7"/>
      <c r="CD5756" s="7"/>
      <c r="CE5756" s="7"/>
      <c r="CF5756" s="7"/>
      <c r="CJ5756" s="7"/>
      <c r="CK5756" s="7"/>
      <c r="CL5756" s="7"/>
    </row>
    <row r="5757" spans="1:90">
      <c r="A5757" s="11"/>
      <c r="B5757" s="373"/>
      <c r="C5757" s="373"/>
      <c r="D5757" s="373"/>
      <c r="E5757" s="13"/>
      <c r="F5757" s="11"/>
      <c r="G5757" s="25"/>
      <c r="H5757" s="31"/>
      <c r="I5757" s="30"/>
      <c r="M5757" s="25"/>
      <c r="N5757" s="31"/>
      <c r="O5757" s="30"/>
      <c r="V5757" s="12"/>
      <c r="W5757" s="12"/>
      <c r="X5757" s="14"/>
      <c r="AB5757" s="25"/>
      <c r="AC5757" s="12"/>
      <c r="AD5757" s="12"/>
      <c r="AK5757" s="12"/>
      <c r="AL5757" s="30"/>
      <c r="AM5757" s="32"/>
      <c r="AQ5757" s="12"/>
      <c r="AR5757" s="12"/>
      <c r="AS5757" s="12"/>
      <c r="AZ5757" s="49"/>
      <c r="BA5757" s="30"/>
      <c r="BB5757" s="12"/>
      <c r="BF5757" s="12"/>
      <c r="BG5757" s="12"/>
      <c r="BH5757" s="12"/>
      <c r="BO5757" s="7"/>
      <c r="BP5757" s="7"/>
      <c r="BQ5757" s="7"/>
      <c r="BU5757" s="7"/>
      <c r="BV5757" s="7"/>
      <c r="BW5757" s="7"/>
      <c r="CD5757" s="7"/>
      <c r="CE5757" s="7"/>
      <c r="CF5757" s="7"/>
      <c r="CJ5757" s="7"/>
      <c r="CK5757" s="7"/>
      <c r="CL5757" s="7"/>
    </row>
    <row r="5758" spans="1:90">
      <c r="A5758" s="11"/>
      <c r="B5758" s="373"/>
      <c r="C5758" s="373"/>
      <c r="D5758" s="373"/>
      <c r="E5758" s="13"/>
      <c r="F5758" s="11"/>
      <c r="G5758" s="25"/>
      <c r="H5758" s="31"/>
      <c r="I5758" s="30"/>
      <c r="M5758" s="25"/>
      <c r="N5758" s="31"/>
      <c r="O5758" s="30"/>
      <c r="V5758" s="12"/>
      <c r="W5758" s="12"/>
      <c r="X5758" s="14"/>
      <c r="AB5758" s="25"/>
      <c r="AC5758" s="12"/>
      <c r="AD5758" s="12"/>
      <c r="AK5758" s="12"/>
      <c r="AL5758" s="30"/>
      <c r="AM5758" s="32"/>
      <c r="AQ5758" s="12"/>
      <c r="AR5758" s="12"/>
      <c r="AS5758" s="12"/>
      <c r="AZ5758" s="49"/>
      <c r="BA5758" s="30"/>
      <c r="BB5758" s="12"/>
      <c r="BF5758" s="12"/>
      <c r="BG5758" s="12"/>
      <c r="BH5758" s="12"/>
      <c r="BO5758" s="7"/>
      <c r="BP5758" s="7"/>
      <c r="BQ5758" s="7"/>
      <c r="BU5758" s="7"/>
      <c r="BV5758" s="7"/>
      <c r="BW5758" s="7"/>
      <c r="CD5758" s="7"/>
      <c r="CE5758" s="7"/>
      <c r="CF5758" s="7"/>
      <c r="CJ5758" s="7"/>
      <c r="CK5758" s="7"/>
      <c r="CL5758" s="7"/>
    </row>
    <row r="5759" spans="1:90">
      <c r="A5759" s="11"/>
      <c r="B5759" s="373"/>
      <c r="C5759" s="373"/>
      <c r="D5759" s="373"/>
      <c r="E5759" s="13"/>
      <c r="F5759" s="11"/>
      <c r="G5759" s="25"/>
      <c r="H5759" s="31"/>
      <c r="I5759" s="30"/>
      <c r="M5759" s="25"/>
      <c r="N5759" s="31"/>
      <c r="O5759" s="30"/>
      <c r="V5759" s="12"/>
      <c r="W5759" s="12"/>
      <c r="X5759" s="14"/>
      <c r="AB5759" s="25"/>
      <c r="AC5759" s="12"/>
      <c r="AD5759" s="12"/>
      <c r="AK5759" s="12"/>
      <c r="AL5759" s="30"/>
      <c r="AM5759" s="32"/>
      <c r="AQ5759" s="12"/>
      <c r="AR5759" s="12"/>
      <c r="AS5759" s="12"/>
      <c r="AZ5759" s="49"/>
      <c r="BA5759" s="30"/>
      <c r="BB5759" s="12"/>
      <c r="BF5759" s="12"/>
      <c r="BG5759" s="12"/>
      <c r="BH5759" s="12"/>
      <c r="BO5759" s="7"/>
      <c r="BP5759" s="7"/>
      <c r="BQ5759" s="7"/>
      <c r="BU5759" s="7"/>
      <c r="BV5759" s="7"/>
      <c r="BW5759" s="7"/>
      <c r="CD5759" s="7"/>
      <c r="CE5759" s="7"/>
      <c r="CF5759" s="7"/>
      <c r="CJ5759" s="7"/>
      <c r="CK5759" s="7"/>
      <c r="CL5759" s="7"/>
    </row>
    <row r="5760" spans="1:90">
      <c r="A5760" s="11"/>
      <c r="B5760" s="373"/>
      <c r="C5760" s="373"/>
      <c r="D5760" s="373"/>
      <c r="E5760" s="13"/>
      <c r="F5760" s="11"/>
      <c r="G5760" s="25"/>
      <c r="H5760" s="31"/>
      <c r="I5760" s="30"/>
      <c r="M5760" s="25"/>
      <c r="N5760" s="31"/>
      <c r="O5760" s="30"/>
      <c r="V5760" s="12"/>
      <c r="W5760" s="12"/>
      <c r="X5760" s="14"/>
      <c r="AB5760" s="25"/>
      <c r="AC5760" s="12"/>
      <c r="AD5760" s="12"/>
      <c r="AK5760" s="12"/>
      <c r="AL5760" s="30"/>
      <c r="AM5760" s="32"/>
      <c r="AQ5760" s="12"/>
      <c r="AR5760" s="12"/>
      <c r="AS5760" s="12"/>
      <c r="AZ5760" s="49"/>
      <c r="BA5760" s="30"/>
      <c r="BB5760" s="12"/>
      <c r="BF5760" s="12"/>
      <c r="BG5760" s="12"/>
      <c r="BH5760" s="12"/>
      <c r="BO5760" s="7"/>
      <c r="BP5760" s="7"/>
      <c r="BQ5760" s="7"/>
      <c r="BU5760" s="7"/>
      <c r="BV5760" s="7"/>
      <c r="BW5760" s="7"/>
      <c r="CD5760" s="7"/>
      <c r="CE5760" s="7"/>
      <c r="CF5760" s="7"/>
      <c r="CJ5760" s="7"/>
      <c r="CK5760" s="7"/>
      <c r="CL5760" s="7"/>
    </row>
    <row r="5761" spans="1:90">
      <c r="A5761" s="11"/>
      <c r="B5761" s="373"/>
      <c r="C5761" s="373"/>
      <c r="D5761" s="373"/>
      <c r="E5761" s="13"/>
      <c r="F5761" s="11"/>
      <c r="G5761" s="25"/>
      <c r="H5761" s="31"/>
      <c r="I5761" s="30"/>
      <c r="M5761" s="25"/>
      <c r="N5761" s="31"/>
      <c r="O5761" s="30"/>
      <c r="V5761" s="12"/>
      <c r="W5761" s="12"/>
      <c r="X5761" s="14"/>
      <c r="AB5761" s="25"/>
      <c r="AC5761" s="12"/>
      <c r="AD5761" s="12"/>
      <c r="AK5761" s="12"/>
      <c r="AL5761" s="30"/>
      <c r="AM5761" s="32"/>
      <c r="AQ5761" s="12"/>
      <c r="AR5761" s="12"/>
      <c r="AS5761" s="12"/>
      <c r="AZ5761" s="49"/>
      <c r="BA5761" s="30"/>
      <c r="BB5761" s="12"/>
      <c r="BF5761" s="12"/>
      <c r="BG5761" s="12"/>
      <c r="BH5761" s="12"/>
      <c r="BO5761" s="7"/>
      <c r="BP5761" s="7"/>
      <c r="BQ5761" s="7"/>
      <c r="BU5761" s="7"/>
      <c r="BV5761" s="7"/>
      <c r="BW5761" s="7"/>
      <c r="CD5761" s="7"/>
      <c r="CE5761" s="7"/>
      <c r="CF5761" s="7"/>
      <c r="CJ5761" s="7"/>
      <c r="CK5761" s="7"/>
      <c r="CL5761" s="7"/>
    </row>
    <row r="5762" spans="1:90">
      <c r="A5762" s="11"/>
      <c r="B5762" s="373"/>
      <c r="C5762" s="373"/>
      <c r="D5762" s="373"/>
      <c r="E5762" s="13"/>
      <c r="F5762" s="11"/>
      <c r="G5762" s="25"/>
      <c r="H5762" s="31"/>
      <c r="I5762" s="30"/>
      <c r="M5762" s="25"/>
      <c r="N5762" s="31"/>
      <c r="O5762" s="30"/>
      <c r="V5762" s="12"/>
      <c r="W5762" s="12"/>
      <c r="X5762" s="14"/>
      <c r="AB5762" s="25"/>
      <c r="AC5762" s="12"/>
      <c r="AD5762" s="12"/>
      <c r="AK5762" s="12"/>
      <c r="AL5762" s="30"/>
      <c r="AM5762" s="32"/>
      <c r="AQ5762" s="12"/>
      <c r="AR5762" s="12"/>
      <c r="AS5762" s="12"/>
      <c r="AZ5762" s="49"/>
      <c r="BA5762" s="30"/>
      <c r="BB5762" s="12"/>
      <c r="BF5762" s="12"/>
      <c r="BG5762" s="12"/>
      <c r="BH5762" s="12"/>
      <c r="BO5762" s="7"/>
      <c r="BP5762" s="7"/>
      <c r="BQ5762" s="7"/>
      <c r="BU5762" s="7"/>
      <c r="BV5762" s="7"/>
      <c r="BW5762" s="7"/>
      <c r="CD5762" s="7"/>
      <c r="CE5762" s="7"/>
      <c r="CF5762" s="7"/>
      <c r="CJ5762" s="7"/>
      <c r="CK5762" s="7"/>
      <c r="CL5762" s="7"/>
    </row>
    <row r="5763" spans="1:90">
      <c r="A5763" s="11"/>
      <c r="B5763" s="373"/>
      <c r="C5763" s="373"/>
      <c r="D5763" s="373"/>
      <c r="E5763" s="13"/>
      <c r="F5763" s="11"/>
      <c r="G5763" s="25"/>
      <c r="H5763" s="31"/>
      <c r="I5763" s="30"/>
      <c r="M5763" s="25"/>
      <c r="N5763" s="31"/>
      <c r="O5763" s="30"/>
      <c r="V5763" s="12"/>
      <c r="W5763" s="12"/>
      <c r="X5763" s="14"/>
      <c r="AB5763" s="25"/>
      <c r="AC5763" s="12"/>
      <c r="AD5763" s="12"/>
      <c r="AK5763" s="12"/>
      <c r="AL5763" s="30"/>
      <c r="AM5763" s="32"/>
      <c r="AQ5763" s="12"/>
      <c r="AR5763" s="12"/>
      <c r="AS5763" s="12"/>
      <c r="AZ5763" s="49"/>
      <c r="BA5763" s="30"/>
      <c r="BB5763" s="12"/>
      <c r="BF5763" s="12"/>
      <c r="BG5763" s="12"/>
      <c r="BH5763" s="12"/>
      <c r="BO5763" s="7"/>
      <c r="BP5763" s="7"/>
      <c r="BQ5763" s="7"/>
      <c r="BU5763" s="7"/>
      <c r="BV5763" s="7"/>
      <c r="BW5763" s="7"/>
      <c r="CD5763" s="7"/>
      <c r="CE5763" s="7"/>
      <c r="CF5763" s="7"/>
      <c r="CJ5763" s="7"/>
      <c r="CK5763" s="7"/>
      <c r="CL5763" s="7"/>
    </row>
    <row r="5764" spans="1:90">
      <c r="A5764" s="11"/>
      <c r="B5764" s="373"/>
      <c r="C5764" s="373"/>
      <c r="D5764" s="373"/>
      <c r="E5764" s="13"/>
      <c r="F5764" s="11"/>
      <c r="G5764" s="25"/>
      <c r="H5764" s="31"/>
      <c r="I5764" s="30"/>
      <c r="M5764" s="25"/>
      <c r="N5764" s="31"/>
      <c r="O5764" s="30"/>
      <c r="V5764" s="12"/>
      <c r="W5764" s="12"/>
      <c r="X5764" s="14"/>
      <c r="AB5764" s="25"/>
      <c r="AC5764" s="12"/>
      <c r="AD5764" s="12"/>
      <c r="AK5764" s="12"/>
      <c r="AL5764" s="30"/>
      <c r="AM5764" s="32"/>
      <c r="AQ5764" s="12"/>
      <c r="AR5764" s="12"/>
      <c r="AS5764" s="12"/>
      <c r="AZ5764" s="49"/>
      <c r="BA5764" s="30"/>
      <c r="BB5764" s="12"/>
      <c r="BF5764" s="12"/>
      <c r="BG5764" s="12"/>
      <c r="BH5764" s="12"/>
      <c r="BO5764" s="7"/>
      <c r="BP5764" s="7"/>
      <c r="BQ5764" s="7"/>
      <c r="BU5764" s="7"/>
      <c r="BV5764" s="7"/>
      <c r="BW5764" s="7"/>
      <c r="CD5764" s="7"/>
      <c r="CE5764" s="7"/>
      <c r="CF5764" s="7"/>
      <c r="CJ5764" s="7"/>
      <c r="CK5764" s="7"/>
      <c r="CL5764" s="7"/>
    </row>
    <row r="5765" spans="1:90">
      <c r="A5765" s="11"/>
      <c r="B5765" s="373"/>
      <c r="C5765" s="373"/>
      <c r="D5765" s="373"/>
      <c r="E5765" s="13"/>
      <c r="F5765" s="11"/>
      <c r="G5765" s="25"/>
      <c r="H5765" s="31"/>
      <c r="I5765" s="30"/>
      <c r="M5765" s="25"/>
      <c r="N5765" s="31"/>
      <c r="O5765" s="30"/>
      <c r="V5765" s="12"/>
      <c r="W5765" s="12"/>
      <c r="X5765" s="14"/>
      <c r="AB5765" s="25"/>
      <c r="AC5765" s="12"/>
      <c r="AD5765" s="12"/>
      <c r="AK5765" s="12"/>
      <c r="AL5765" s="30"/>
      <c r="AM5765" s="32"/>
      <c r="AQ5765" s="12"/>
      <c r="AR5765" s="12"/>
      <c r="AS5765" s="12"/>
      <c r="AZ5765" s="49"/>
      <c r="BA5765" s="30"/>
      <c r="BB5765" s="12"/>
      <c r="BF5765" s="12"/>
      <c r="BG5765" s="12"/>
      <c r="BH5765" s="12"/>
      <c r="BO5765" s="7"/>
      <c r="BP5765" s="7"/>
      <c r="BQ5765" s="7"/>
      <c r="BU5765" s="7"/>
      <c r="BV5765" s="7"/>
      <c r="BW5765" s="7"/>
      <c r="CD5765" s="7"/>
      <c r="CE5765" s="7"/>
      <c r="CF5765" s="7"/>
      <c r="CJ5765" s="7"/>
      <c r="CK5765" s="7"/>
      <c r="CL5765" s="7"/>
    </row>
    <row r="5766" spans="1:90">
      <c r="A5766" s="11"/>
      <c r="B5766" s="373"/>
      <c r="C5766" s="373"/>
      <c r="D5766" s="373"/>
      <c r="E5766" s="13"/>
      <c r="F5766" s="11"/>
      <c r="G5766" s="25"/>
      <c r="H5766" s="31"/>
      <c r="I5766" s="30"/>
      <c r="M5766" s="25"/>
      <c r="N5766" s="31"/>
      <c r="O5766" s="30"/>
      <c r="V5766" s="12"/>
      <c r="W5766" s="12"/>
      <c r="X5766" s="14"/>
      <c r="AB5766" s="25"/>
      <c r="AC5766" s="12"/>
      <c r="AD5766" s="12"/>
      <c r="AK5766" s="12"/>
      <c r="AL5766" s="30"/>
      <c r="AM5766" s="32"/>
      <c r="AQ5766" s="12"/>
      <c r="AR5766" s="12"/>
      <c r="AS5766" s="12"/>
      <c r="AZ5766" s="49"/>
      <c r="BA5766" s="30"/>
      <c r="BB5766" s="12"/>
      <c r="BF5766" s="12"/>
      <c r="BG5766" s="12"/>
      <c r="BH5766" s="12"/>
      <c r="BO5766" s="7"/>
      <c r="BP5766" s="7"/>
      <c r="BQ5766" s="7"/>
      <c r="BU5766" s="7"/>
      <c r="BV5766" s="7"/>
      <c r="BW5766" s="7"/>
      <c r="CD5766" s="7"/>
      <c r="CE5766" s="7"/>
      <c r="CF5766" s="7"/>
      <c r="CJ5766" s="7"/>
      <c r="CK5766" s="7"/>
      <c r="CL5766" s="7"/>
    </row>
    <row r="5767" spans="1:90">
      <c r="A5767" s="11"/>
      <c r="B5767" s="373"/>
      <c r="C5767" s="373"/>
      <c r="D5767" s="373"/>
      <c r="E5767" s="13"/>
      <c r="F5767" s="11"/>
      <c r="G5767" s="25"/>
      <c r="H5767" s="31"/>
      <c r="I5767" s="30"/>
      <c r="M5767" s="25"/>
      <c r="N5767" s="31"/>
      <c r="O5767" s="30"/>
      <c r="V5767" s="12"/>
      <c r="W5767" s="12"/>
      <c r="X5767" s="14"/>
      <c r="AB5767" s="25"/>
      <c r="AC5767" s="12"/>
      <c r="AD5767" s="12"/>
      <c r="AK5767" s="12"/>
      <c r="AL5767" s="30"/>
      <c r="AM5767" s="32"/>
      <c r="AQ5767" s="12"/>
      <c r="AR5767" s="12"/>
      <c r="AS5767" s="12"/>
      <c r="AZ5767" s="49"/>
      <c r="BA5767" s="30"/>
      <c r="BB5767" s="12"/>
      <c r="BF5767" s="12"/>
      <c r="BG5767" s="12"/>
      <c r="BH5767" s="12"/>
      <c r="BO5767" s="7"/>
      <c r="BP5767" s="7"/>
      <c r="BQ5767" s="7"/>
      <c r="BU5767" s="7"/>
      <c r="BV5767" s="7"/>
      <c r="BW5767" s="7"/>
      <c r="CD5767" s="7"/>
      <c r="CE5767" s="7"/>
      <c r="CF5767" s="7"/>
      <c r="CJ5767" s="7"/>
      <c r="CK5767" s="7"/>
      <c r="CL5767" s="7"/>
    </row>
    <row r="5768" spans="1:90">
      <c r="A5768" s="11"/>
      <c r="B5768" s="373"/>
      <c r="C5768" s="373"/>
      <c r="D5768" s="373"/>
      <c r="E5768" s="13"/>
      <c r="F5768" s="11"/>
      <c r="G5768" s="25"/>
      <c r="H5768" s="31"/>
      <c r="I5768" s="30"/>
      <c r="M5768" s="25"/>
      <c r="N5768" s="31"/>
      <c r="O5768" s="30"/>
      <c r="V5768" s="12"/>
      <c r="W5768" s="12"/>
      <c r="X5768" s="14"/>
      <c r="AB5768" s="25"/>
      <c r="AC5768" s="12"/>
      <c r="AD5768" s="12"/>
      <c r="AK5768" s="12"/>
      <c r="AL5768" s="30"/>
      <c r="AM5768" s="32"/>
      <c r="AQ5768" s="12"/>
      <c r="AR5768" s="12"/>
      <c r="AS5768" s="12"/>
      <c r="AZ5768" s="49"/>
      <c r="BA5768" s="30"/>
      <c r="BB5768" s="12"/>
      <c r="BF5768" s="12"/>
      <c r="BG5768" s="12"/>
      <c r="BH5768" s="12"/>
      <c r="BO5768" s="7"/>
      <c r="BP5768" s="7"/>
      <c r="BQ5768" s="7"/>
      <c r="BU5768" s="7"/>
      <c r="BV5768" s="7"/>
      <c r="BW5768" s="7"/>
      <c r="CD5768" s="7"/>
      <c r="CE5768" s="7"/>
      <c r="CF5768" s="7"/>
      <c r="CJ5768" s="7"/>
      <c r="CK5768" s="7"/>
      <c r="CL5768" s="7"/>
    </row>
    <row r="5769" spans="1:90">
      <c r="A5769" s="11"/>
      <c r="B5769" s="373"/>
      <c r="C5769" s="373"/>
      <c r="D5769" s="373"/>
      <c r="E5769" s="13"/>
      <c r="F5769" s="11"/>
      <c r="G5769" s="25"/>
      <c r="H5769" s="31"/>
      <c r="I5769" s="30"/>
      <c r="M5769" s="25"/>
      <c r="N5769" s="31"/>
      <c r="O5769" s="30"/>
      <c r="V5769" s="12"/>
      <c r="W5769" s="12"/>
      <c r="X5769" s="14"/>
      <c r="AB5769" s="25"/>
      <c r="AC5769" s="12"/>
      <c r="AD5769" s="12"/>
      <c r="AK5769" s="12"/>
      <c r="AL5769" s="30"/>
      <c r="AM5769" s="32"/>
      <c r="AQ5769" s="12"/>
      <c r="AR5769" s="12"/>
      <c r="AS5769" s="12"/>
      <c r="AZ5769" s="49"/>
      <c r="BA5769" s="30"/>
      <c r="BB5769" s="12"/>
      <c r="BF5769" s="12"/>
      <c r="BG5769" s="12"/>
      <c r="BH5769" s="12"/>
      <c r="BO5769" s="7"/>
      <c r="BP5769" s="7"/>
      <c r="BQ5769" s="7"/>
      <c r="BU5769" s="7"/>
      <c r="BV5769" s="7"/>
      <c r="BW5769" s="7"/>
      <c r="CD5769" s="7"/>
      <c r="CE5769" s="7"/>
      <c r="CF5769" s="7"/>
      <c r="CJ5769" s="7"/>
      <c r="CK5769" s="7"/>
      <c r="CL5769" s="7"/>
    </row>
    <row r="5770" spans="1:90">
      <c r="A5770" s="11"/>
      <c r="B5770" s="373"/>
      <c r="C5770" s="373"/>
      <c r="D5770" s="373"/>
      <c r="E5770" s="13"/>
      <c r="F5770" s="11"/>
      <c r="G5770" s="25"/>
      <c r="H5770" s="31"/>
      <c r="I5770" s="30"/>
      <c r="M5770" s="25"/>
      <c r="N5770" s="31"/>
      <c r="O5770" s="30"/>
      <c r="V5770" s="12"/>
      <c r="W5770" s="12"/>
      <c r="X5770" s="14"/>
      <c r="AB5770" s="25"/>
      <c r="AC5770" s="12"/>
      <c r="AD5770" s="12"/>
      <c r="AK5770" s="12"/>
      <c r="AL5770" s="30"/>
      <c r="AM5770" s="32"/>
      <c r="AQ5770" s="12"/>
      <c r="AR5770" s="12"/>
      <c r="AS5770" s="12"/>
      <c r="AZ5770" s="49"/>
      <c r="BA5770" s="30"/>
      <c r="BB5770" s="12"/>
      <c r="BF5770" s="12"/>
      <c r="BG5770" s="12"/>
      <c r="BH5770" s="12"/>
      <c r="BO5770" s="7"/>
      <c r="BP5770" s="7"/>
      <c r="BQ5770" s="7"/>
      <c r="BU5770" s="7"/>
      <c r="BV5770" s="7"/>
      <c r="BW5770" s="7"/>
      <c r="CD5770" s="7"/>
      <c r="CE5770" s="7"/>
      <c r="CF5770" s="7"/>
      <c r="CJ5770" s="7"/>
      <c r="CK5770" s="7"/>
      <c r="CL5770" s="7"/>
    </row>
    <row r="5771" spans="1:90">
      <c r="A5771" s="11"/>
      <c r="B5771" s="373"/>
      <c r="C5771" s="373"/>
      <c r="D5771" s="373"/>
      <c r="E5771" s="13"/>
      <c r="F5771" s="11"/>
      <c r="G5771" s="25"/>
      <c r="H5771" s="31"/>
      <c r="I5771" s="30"/>
      <c r="M5771" s="25"/>
      <c r="N5771" s="31"/>
      <c r="O5771" s="30"/>
      <c r="V5771" s="12"/>
      <c r="W5771" s="12"/>
      <c r="X5771" s="14"/>
      <c r="AB5771" s="25"/>
      <c r="AC5771" s="12"/>
      <c r="AD5771" s="12"/>
      <c r="AK5771" s="12"/>
      <c r="AL5771" s="30"/>
      <c r="AM5771" s="32"/>
      <c r="AQ5771" s="12"/>
      <c r="AR5771" s="12"/>
      <c r="AS5771" s="12"/>
      <c r="AZ5771" s="49"/>
      <c r="BA5771" s="30"/>
      <c r="BB5771" s="12"/>
      <c r="BF5771" s="12"/>
      <c r="BG5771" s="12"/>
      <c r="BH5771" s="12"/>
      <c r="BO5771" s="7"/>
      <c r="BP5771" s="7"/>
      <c r="BQ5771" s="7"/>
      <c r="BU5771" s="7"/>
      <c r="BV5771" s="7"/>
      <c r="BW5771" s="7"/>
      <c r="CD5771" s="7"/>
      <c r="CE5771" s="7"/>
      <c r="CF5771" s="7"/>
      <c r="CJ5771" s="7"/>
      <c r="CK5771" s="7"/>
      <c r="CL5771" s="7"/>
    </row>
    <row r="5772" spans="1:90">
      <c r="A5772" s="11"/>
      <c r="B5772" s="373"/>
      <c r="C5772" s="373"/>
      <c r="D5772" s="373"/>
      <c r="E5772" s="13"/>
      <c r="F5772" s="11"/>
      <c r="G5772" s="25"/>
      <c r="H5772" s="31"/>
      <c r="I5772" s="30"/>
      <c r="M5772" s="25"/>
      <c r="N5772" s="31"/>
      <c r="O5772" s="30"/>
      <c r="V5772" s="12"/>
      <c r="W5772" s="12"/>
      <c r="X5772" s="14"/>
      <c r="AB5772" s="25"/>
      <c r="AC5772" s="12"/>
      <c r="AD5772" s="12"/>
      <c r="AK5772" s="12"/>
      <c r="AL5772" s="30"/>
      <c r="AM5772" s="32"/>
      <c r="AQ5772" s="12"/>
      <c r="AR5772" s="12"/>
      <c r="AS5772" s="12"/>
      <c r="AZ5772" s="49"/>
      <c r="BA5772" s="30"/>
      <c r="BB5772" s="12"/>
      <c r="BF5772" s="12"/>
      <c r="BG5772" s="12"/>
      <c r="BH5772" s="12"/>
      <c r="BO5772" s="7"/>
      <c r="BP5772" s="7"/>
      <c r="BQ5772" s="7"/>
      <c r="BU5772" s="7"/>
      <c r="BV5772" s="7"/>
      <c r="BW5772" s="7"/>
      <c r="CD5772" s="7"/>
      <c r="CE5772" s="7"/>
      <c r="CF5772" s="7"/>
      <c r="CJ5772" s="7"/>
      <c r="CK5772" s="7"/>
      <c r="CL5772" s="7"/>
    </row>
    <row r="5773" spans="1:90">
      <c r="A5773" s="11"/>
      <c r="B5773" s="373"/>
      <c r="C5773" s="373"/>
      <c r="D5773" s="373"/>
      <c r="E5773" s="13"/>
      <c r="F5773" s="11"/>
      <c r="G5773" s="25"/>
      <c r="H5773" s="31"/>
      <c r="I5773" s="30"/>
      <c r="M5773" s="25"/>
      <c r="N5773" s="31"/>
      <c r="O5773" s="30"/>
      <c r="V5773" s="12"/>
      <c r="W5773" s="12"/>
      <c r="X5773" s="14"/>
      <c r="AB5773" s="25"/>
      <c r="AC5773" s="12"/>
      <c r="AD5773" s="12"/>
      <c r="AK5773" s="12"/>
      <c r="AL5773" s="30"/>
      <c r="AM5773" s="32"/>
      <c r="AQ5773" s="12"/>
      <c r="AR5773" s="12"/>
      <c r="AS5773" s="12"/>
      <c r="AZ5773" s="49"/>
      <c r="BA5773" s="30"/>
      <c r="BB5773" s="12"/>
      <c r="BF5773" s="12"/>
      <c r="BG5773" s="12"/>
      <c r="BH5773" s="12"/>
      <c r="BO5773" s="7"/>
      <c r="BP5773" s="7"/>
      <c r="BQ5773" s="7"/>
      <c r="BU5773" s="7"/>
      <c r="BV5773" s="7"/>
      <c r="BW5773" s="7"/>
      <c r="CD5773" s="7"/>
      <c r="CE5773" s="7"/>
      <c r="CF5773" s="7"/>
      <c r="CJ5773" s="7"/>
      <c r="CK5773" s="7"/>
      <c r="CL5773" s="7"/>
    </row>
    <row r="5774" spans="1:90">
      <c r="A5774" s="11"/>
      <c r="B5774" s="373"/>
      <c r="C5774" s="373"/>
      <c r="D5774" s="373"/>
      <c r="E5774" s="13"/>
      <c r="F5774" s="11"/>
      <c r="G5774" s="25"/>
      <c r="H5774" s="31"/>
      <c r="I5774" s="30"/>
      <c r="M5774" s="25"/>
      <c r="N5774" s="31"/>
      <c r="O5774" s="30"/>
      <c r="V5774" s="12"/>
      <c r="W5774" s="12"/>
      <c r="X5774" s="14"/>
      <c r="AB5774" s="25"/>
      <c r="AC5774" s="12"/>
      <c r="AD5774" s="12"/>
      <c r="AK5774" s="12"/>
      <c r="AL5774" s="30"/>
      <c r="AM5774" s="32"/>
      <c r="AQ5774" s="12"/>
      <c r="AR5774" s="12"/>
      <c r="AS5774" s="12"/>
      <c r="AZ5774" s="49"/>
      <c r="BA5774" s="30"/>
      <c r="BB5774" s="12"/>
      <c r="BF5774" s="12"/>
      <c r="BG5774" s="12"/>
      <c r="BH5774" s="12"/>
      <c r="BO5774" s="7"/>
      <c r="BP5774" s="7"/>
      <c r="BQ5774" s="7"/>
      <c r="BU5774" s="7"/>
      <c r="BV5774" s="7"/>
      <c r="BW5774" s="7"/>
      <c r="CD5774" s="7"/>
      <c r="CE5774" s="7"/>
      <c r="CF5774" s="7"/>
      <c r="CJ5774" s="7"/>
      <c r="CK5774" s="7"/>
      <c r="CL5774" s="7"/>
    </row>
    <row r="5775" spans="1:90">
      <c r="A5775" s="11"/>
      <c r="B5775" s="373"/>
      <c r="C5775" s="373"/>
      <c r="D5775" s="373"/>
      <c r="E5775" s="13"/>
      <c r="F5775" s="11"/>
      <c r="G5775" s="25"/>
      <c r="H5775" s="31"/>
      <c r="I5775" s="30"/>
      <c r="M5775" s="25"/>
      <c r="N5775" s="31"/>
      <c r="O5775" s="30"/>
      <c r="V5775" s="12"/>
      <c r="W5775" s="12"/>
      <c r="X5775" s="14"/>
      <c r="AB5775" s="25"/>
      <c r="AC5775" s="12"/>
      <c r="AD5775" s="12"/>
      <c r="AK5775" s="12"/>
      <c r="AL5775" s="30"/>
      <c r="AM5775" s="32"/>
      <c r="AQ5775" s="12"/>
      <c r="AR5775" s="12"/>
      <c r="AS5775" s="12"/>
      <c r="AZ5775" s="49"/>
      <c r="BA5775" s="30"/>
      <c r="BB5775" s="12"/>
      <c r="BF5775" s="12"/>
      <c r="BG5775" s="12"/>
      <c r="BH5775" s="12"/>
      <c r="BO5775" s="7"/>
      <c r="BP5775" s="7"/>
      <c r="BQ5775" s="7"/>
      <c r="BU5775" s="7"/>
      <c r="BV5775" s="7"/>
      <c r="BW5775" s="7"/>
      <c r="CD5775" s="7"/>
      <c r="CE5775" s="7"/>
      <c r="CF5775" s="7"/>
      <c r="CJ5775" s="7"/>
      <c r="CK5775" s="7"/>
      <c r="CL5775" s="7"/>
    </row>
    <row r="5776" spans="1:90">
      <c r="A5776" s="11"/>
      <c r="B5776" s="373"/>
      <c r="C5776" s="373"/>
      <c r="D5776" s="373"/>
      <c r="E5776" s="13"/>
      <c r="F5776" s="11"/>
      <c r="G5776" s="25"/>
      <c r="H5776" s="31"/>
      <c r="I5776" s="30"/>
      <c r="M5776" s="25"/>
      <c r="N5776" s="31"/>
      <c r="O5776" s="30"/>
      <c r="V5776" s="12"/>
      <c r="W5776" s="12"/>
      <c r="X5776" s="14"/>
      <c r="AB5776" s="25"/>
      <c r="AC5776" s="12"/>
      <c r="AD5776" s="12"/>
      <c r="AK5776" s="12"/>
      <c r="AL5776" s="30"/>
      <c r="AM5776" s="32"/>
      <c r="AQ5776" s="12"/>
      <c r="AR5776" s="12"/>
      <c r="AS5776" s="12"/>
      <c r="AZ5776" s="49"/>
      <c r="BA5776" s="30"/>
      <c r="BB5776" s="12"/>
      <c r="BF5776" s="12"/>
      <c r="BG5776" s="12"/>
      <c r="BH5776" s="12"/>
      <c r="BO5776" s="7"/>
      <c r="BP5776" s="7"/>
      <c r="BQ5776" s="7"/>
      <c r="BU5776" s="7"/>
      <c r="BV5776" s="7"/>
      <c r="BW5776" s="7"/>
      <c r="CD5776" s="7"/>
      <c r="CE5776" s="7"/>
      <c r="CF5776" s="7"/>
      <c r="CJ5776" s="7"/>
      <c r="CK5776" s="7"/>
      <c r="CL5776" s="7"/>
    </row>
    <row r="5777" spans="1:90">
      <c r="A5777" s="11"/>
      <c r="B5777" s="373"/>
      <c r="C5777" s="373"/>
      <c r="D5777" s="373"/>
      <c r="E5777" s="13"/>
      <c r="F5777" s="11"/>
      <c r="G5777" s="25"/>
      <c r="H5777" s="31"/>
      <c r="I5777" s="30"/>
      <c r="M5777" s="25"/>
      <c r="N5777" s="31"/>
      <c r="O5777" s="30"/>
      <c r="V5777" s="12"/>
      <c r="W5777" s="12"/>
      <c r="X5777" s="14"/>
      <c r="AB5777" s="25"/>
      <c r="AC5777" s="12"/>
      <c r="AD5777" s="12"/>
      <c r="AK5777" s="12"/>
      <c r="AL5777" s="30"/>
      <c r="AM5777" s="32"/>
      <c r="AQ5777" s="12"/>
      <c r="AR5777" s="12"/>
      <c r="AS5777" s="12"/>
      <c r="AZ5777" s="49"/>
      <c r="BA5777" s="30"/>
      <c r="BB5777" s="12"/>
      <c r="BF5777" s="12"/>
      <c r="BG5777" s="12"/>
      <c r="BH5777" s="12"/>
      <c r="BO5777" s="7"/>
      <c r="BP5777" s="7"/>
      <c r="BQ5777" s="7"/>
      <c r="BU5777" s="7"/>
      <c r="BV5777" s="7"/>
      <c r="BW5777" s="7"/>
      <c r="CD5777" s="7"/>
      <c r="CE5777" s="7"/>
      <c r="CF5777" s="7"/>
      <c r="CJ5777" s="7"/>
      <c r="CK5777" s="7"/>
      <c r="CL5777" s="7"/>
    </row>
    <row r="5778" spans="1:90">
      <c r="A5778" s="11"/>
      <c r="B5778" s="373"/>
      <c r="C5778" s="373"/>
      <c r="D5778" s="373"/>
      <c r="E5778" s="13"/>
      <c r="F5778" s="11"/>
      <c r="G5778" s="25"/>
      <c r="H5778" s="31"/>
      <c r="I5778" s="30"/>
      <c r="M5778" s="25"/>
      <c r="N5778" s="31"/>
      <c r="O5778" s="30"/>
      <c r="V5778" s="12"/>
      <c r="W5778" s="12"/>
      <c r="X5778" s="14"/>
      <c r="AB5778" s="25"/>
      <c r="AC5778" s="12"/>
      <c r="AD5778" s="12"/>
      <c r="AK5778" s="12"/>
      <c r="AL5778" s="30"/>
      <c r="AM5778" s="32"/>
      <c r="AQ5778" s="12"/>
      <c r="AR5778" s="12"/>
      <c r="AS5778" s="12"/>
      <c r="AZ5778" s="49"/>
      <c r="BA5778" s="30"/>
      <c r="BB5778" s="12"/>
      <c r="BF5778" s="12"/>
      <c r="BG5778" s="12"/>
      <c r="BH5778" s="12"/>
      <c r="BO5778" s="7"/>
      <c r="BP5778" s="7"/>
      <c r="BQ5778" s="7"/>
      <c r="BU5778" s="7"/>
      <c r="BV5778" s="7"/>
      <c r="BW5778" s="7"/>
      <c r="CD5778" s="7"/>
      <c r="CE5778" s="7"/>
      <c r="CF5778" s="7"/>
      <c r="CJ5778" s="7"/>
      <c r="CK5778" s="7"/>
      <c r="CL5778" s="7"/>
    </row>
    <row r="5779" spans="1:90">
      <c r="A5779" s="11"/>
      <c r="B5779" s="373"/>
      <c r="C5779" s="373"/>
      <c r="D5779" s="373"/>
      <c r="E5779" s="13"/>
      <c r="F5779" s="11"/>
      <c r="G5779" s="25"/>
      <c r="H5779" s="31"/>
      <c r="I5779" s="30"/>
      <c r="M5779" s="25"/>
      <c r="N5779" s="31"/>
      <c r="O5779" s="30"/>
      <c r="V5779" s="12"/>
      <c r="W5779" s="12"/>
      <c r="X5779" s="14"/>
      <c r="AB5779" s="25"/>
      <c r="AC5779" s="12"/>
      <c r="AD5779" s="12"/>
      <c r="AK5779" s="12"/>
      <c r="AL5779" s="30"/>
      <c r="AM5779" s="32"/>
      <c r="AQ5779" s="12"/>
      <c r="AR5779" s="12"/>
      <c r="AS5779" s="12"/>
      <c r="AZ5779" s="49"/>
      <c r="BA5779" s="30"/>
      <c r="BB5779" s="12"/>
      <c r="BF5779" s="12"/>
      <c r="BG5779" s="12"/>
      <c r="BH5779" s="12"/>
      <c r="BO5779" s="7"/>
      <c r="BP5779" s="7"/>
      <c r="BQ5779" s="7"/>
      <c r="BU5779" s="7"/>
      <c r="BV5779" s="7"/>
      <c r="BW5779" s="7"/>
      <c r="CD5779" s="7"/>
      <c r="CE5779" s="7"/>
      <c r="CF5779" s="7"/>
      <c r="CJ5779" s="7"/>
      <c r="CK5779" s="7"/>
      <c r="CL5779" s="7"/>
    </row>
    <row r="5780" spans="1:90">
      <c r="A5780" s="11"/>
      <c r="B5780" s="373"/>
      <c r="C5780" s="373"/>
      <c r="D5780" s="373"/>
      <c r="E5780" s="13"/>
      <c r="F5780" s="11"/>
      <c r="G5780" s="25"/>
      <c r="H5780" s="31"/>
      <c r="I5780" s="30"/>
      <c r="M5780" s="25"/>
      <c r="N5780" s="31"/>
      <c r="O5780" s="30"/>
      <c r="V5780" s="12"/>
      <c r="W5780" s="12"/>
      <c r="X5780" s="14"/>
      <c r="AB5780" s="25"/>
      <c r="AC5780" s="12"/>
      <c r="AD5780" s="12"/>
      <c r="AK5780" s="12"/>
      <c r="AL5780" s="30"/>
      <c r="AM5780" s="32"/>
      <c r="AQ5780" s="12"/>
      <c r="AR5780" s="12"/>
      <c r="AS5780" s="12"/>
      <c r="AZ5780" s="49"/>
      <c r="BA5780" s="30"/>
      <c r="BB5780" s="12"/>
      <c r="BF5780" s="12"/>
      <c r="BG5780" s="12"/>
      <c r="BH5780" s="12"/>
      <c r="BO5780" s="7"/>
      <c r="BP5780" s="7"/>
      <c r="BQ5780" s="7"/>
      <c r="BU5780" s="7"/>
      <c r="BV5780" s="7"/>
      <c r="BW5780" s="7"/>
      <c r="CD5780" s="7"/>
      <c r="CE5780" s="7"/>
      <c r="CF5780" s="7"/>
      <c r="CJ5780" s="7"/>
      <c r="CK5780" s="7"/>
      <c r="CL5780" s="7"/>
    </row>
    <row r="5781" spans="1:90">
      <c r="A5781" s="11"/>
      <c r="B5781" s="373"/>
      <c r="C5781" s="373"/>
      <c r="D5781" s="373"/>
      <c r="E5781" s="13"/>
      <c r="F5781" s="11"/>
      <c r="G5781" s="25"/>
      <c r="H5781" s="31"/>
      <c r="I5781" s="30"/>
      <c r="M5781" s="25"/>
      <c r="N5781" s="31"/>
      <c r="O5781" s="30"/>
      <c r="V5781" s="12"/>
      <c r="W5781" s="12"/>
      <c r="X5781" s="14"/>
      <c r="AB5781" s="25"/>
      <c r="AC5781" s="12"/>
      <c r="AD5781" s="12"/>
      <c r="AK5781" s="12"/>
      <c r="AL5781" s="30"/>
      <c r="AM5781" s="32"/>
      <c r="AQ5781" s="12"/>
      <c r="AR5781" s="12"/>
      <c r="AS5781" s="12"/>
      <c r="AZ5781" s="49"/>
      <c r="BA5781" s="30"/>
      <c r="BB5781" s="12"/>
      <c r="BF5781" s="12"/>
      <c r="BG5781" s="12"/>
      <c r="BH5781" s="12"/>
      <c r="BO5781" s="7"/>
      <c r="BP5781" s="7"/>
      <c r="BQ5781" s="7"/>
      <c r="BU5781" s="7"/>
      <c r="BV5781" s="7"/>
      <c r="BW5781" s="7"/>
      <c r="CD5781" s="7"/>
      <c r="CE5781" s="7"/>
      <c r="CF5781" s="7"/>
      <c r="CJ5781" s="7"/>
      <c r="CK5781" s="7"/>
      <c r="CL5781" s="7"/>
    </row>
    <row r="5782" spans="1:90">
      <c r="A5782" s="11"/>
      <c r="B5782" s="373"/>
      <c r="C5782" s="373"/>
      <c r="D5782" s="373"/>
      <c r="E5782" s="13"/>
      <c r="F5782" s="11"/>
      <c r="G5782" s="25"/>
      <c r="H5782" s="31"/>
      <c r="I5782" s="30"/>
      <c r="M5782" s="25"/>
      <c r="N5782" s="31"/>
      <c r="O5782" s="30"/>
      <c r="V5782" s="12"/>
      <c r="W5782" s="12"/>
      <c r="X5782" s="14"/>
      <c r="AB5782" s="25"/>
      <c r="AC5782" s="12"/>
      <c r="AD5782" s="12"/>
      <c r="AK5782" s="12"/>
      <c r="AL5782" s="30"/>
      <c r="AM5782" s="32"/>
      <c r="AQ5782" s="12"/>
      <c r="AR5782" s="12"/>
      <c r="AS5782" s="12"/>
      <c r="AZ5782" s="49"/>
      <c r="BA5782" s="30"/>
      <c r="BB5782" s="12"/>
      <c r="BF5782" s="12"/>
      <c r="BG5782" s="12"/>
      <c r="BH5782" s="12"/>
      <c r="BO5782" s="7"/>
      <c r="BP5782" s="7"/>
      <c r="BQ5782" s="7"/>
      <c r="BU5782" s="7"/>
      <c r="BV5782" s="7"/>
      <c r="BW5782" s="7"/>
      <c r="CD5782" s="7"/>
      <c r="CE5782" s="7"/>
      <c r="CF5782" s="7"/>
      <c r="CJ5782" s="7"/>
      <c r="CK5782" s="7"/>
      <c r="CL5782" s="7"/>
    </row>
    <row r="5783" spans="1:90">
      <c r="A5783" s="11"/>
      <c r="B5783" s="373"/>
      <c r="C5783" s="373"/>
      <c r="D5783" s="373"/>
      <c r="E5783" s="13"/>
      <c r="F5783" s="11"/>
      <c r="G5783" s="25"/>
      <c r="H5783" s="31"/>
      <c r="I5783" s="30"/>
      <c r="M5783" s="25"/>
      <c r="N5783" s="31"/>
      <c r="O5783" s="30"/>
      <c r="V5783" s="12"/>
      <c r="W5783" s="12"/>
      <c r="X5783" s="14"/>
      <c r="AB5783" s="25"/>
      <c r="AC5783" s="12"/>
      <c r="AD5783" s="12"/>
      <c r="AK5783" s="12"/>
      <c r="AL5783" s="30"/>
      <c r="AM5783" s="32"/>
      <c r="AQ5783" s="12"/>
      <c r="AR5783" s="12"/>
      <c r="AS5783" s="12"/>
      <c r="AZ5783" s="49"/>
      <c r="BA5783" s="30"/>
      <c r="BB5783" s="12"/>
      <c r="BF5783" s="12"/>
      <c r="BG5783" s="12"/>
      <c r="BH5783" s="12"/>
      <c r="BO5783" s="7"/>
      <c r="BP5783" s="7"/>
      <c r="BQ5783" s="7"/>
      <c r="BU5783" s="7"/>
      <c r="BV5783" s="7"/>
      <c r="BW5783" s="7"/>
      <c r="CD5783" s="7"/>
      <c r="CE5783" s="7"/>
      <c r="CF5783" s="7"/>
      <c r="CJ5783" s="7"/>
      <c r="CK5783" s="7"/>
      <c r="CL5783" s="7"/>
    </row>
    <row r="5784" spans="1:90">
      <c r="A5784" s="11"/>
      <c r="B5784" s="373"/>
      <c r="C5784" s="373"/>
      <c r="D5784" s="373"/>
      <c r="E5784" s="13"/>
      <c r="F5784" s="11"/>
      <c r="G5784" s="25"/>
      <c r="H5784" s="31"/>
      <c r="I5784" s="30"/>
      <c r="M5784" s="25"/>
      <c r="N5784" s="31"/>
      <c r="O5784" s="30"/>
      <c r="V5784" s="12"/>
      <c r="W5784" s="12"/>
      <c r="X5784" s="14"/>
      <c r="AB5784" s="25"/>
      <c r="AC5784" s="12"/>
      <c r="AD5784" s="12"/>
      <c r="AK5784" s="12"/>
      <c r="AL5784" s="30"/>
      <c r="AM5784" s="32"/>
      <c r="AQ5784" s="12"/>
      <c r="AR5784" s="12"/>
      <c r="AS5784" s="12"/>
      <c r="AZ5784" s="49"/>
      <c r="BA5784" s="30"/>
      <c r="BB5784" s="12"/>
      <c r="BF5784" s="12"/>
      <c r="BG5784" s="12"/>
      <c r="BH5784" s="12"/>
      <c r="BO5784" s="7"/>
      <c r="BP5784" s="7"/>
      <c r="BQ5784" s="7"/>
      <c r="BU5784" s="7"/>
      <c r="BV5784" s="7"/>
      <c r="BW5784" s="7"/>
      <c r="CD5784" s="7"/>
      <c r="CE5784" s="7"/>
      <c r="CF5784" s="7"/>
      <c r="CJ5784" s="7"/>
      <c r="CK5784" s="7"/>
      <c r="CL5784" s="7"/>
    </row>
    <row r="5785" spans="1:90">
      <c r="A5785" s="11"/>
      <c r="B5785" s="373"/>
      <c r="C5785" s="373"/>
      <c r="D5785" s="373"/>
      <c r="E5785" s="13"/>
      <c r="F5785" s="11"/>
      <c r="G5785" s="25"/>
      <c r="H5785" s="31"/>
      <c r="I5785" s="30"/>
      <c r="M5785" s="25"/>
      <c r="N5785" s="31"/>
      <c r="O5785" s="30"/>
      <c r="V5785" s="12"/>
      <c r="W5785" s="12"/>
      <c r="X5785" s="14"/>
      <c r="AB5785" s="25"/>
      <c r="AC5785" s="12"/>
      <c r="AD5785" s="12"/>
      <c r="AK5785" s="12"/>
      <c r="AL5785" s="30"/>
      <c r="AM5785" s="32"/>
      <c r="AQ5785" s="12"/>
      <c r="AR5785" s="12"/>
      <c r="AS5785" s="12"/>
      <c r="AZ5785" s="49"/>
      <c r="BA5785" s="30"/>
      <c r="BB5785" s="12"/>
      <c r="BF5785" s="12"/>
      <c r="BG5785" s="12"/>
      <c r="BH5785" s="12"/>
      <c r="BO5785" s="7"/>
      <c r="BP5785" s="7"/>
      <c r="BQ5785" s="7"/>
      <c r="BU5785" s="7"/>
      <c r="BV5785" s="7"/>
      <c r="BW5785" s="7"/>
      <c r="CD5785" s="7"/>
      <c r="CE5785" s="7"/>
      <c r="CF5785" s="7"/>
      <c r="CJ5785" s="7"/>
      <c r="CK5785" s="7"/>
      <c r="CL5785" s="7"/>
    </row>
    <row r="5786" spans="1:90">
      <c r="A5786" s="11"/>
      <c r="B5786" s="373"/>
      <c r="C5786" s="373"/>
      <c r="D5786" s="373"/>
      <c r="E5786" s="13"/>
      <c r="F5786" s="11"/>
      <c r="G5786" s="25"/>
      <c r="H5786" s="31"/>
      <c r="I5786" s="30"/>
      <c r="M5786" s="25"/>
      <c r="N5786" s="31"/>
      <c r="O5786" s="30"/>
      <c r="V5786" s="12"/>
      <c r="W5786" s="12"/>
      <c r="X5786" s="14"/>
      <c r="AB5786" s="25"/>
      <c r="AC5786" s="12"/>
      <c r="AD5786" s="12"/>
      <c r="AK5786" s="12"/>
      <c r="AL5786" s="30"/>
      <c r="AM5786" s="32"/>
      <c r="AQ5786" s="12"/>
      <c r="AR5786" s="12"/>
      <c r="AS5786" s="12"/>
      <c r="AZ5786" s="49"/>
      <c r="BA5786" s="30"/>
      <c r="BB5786" s="12"/>
      <c r="BF5786" s="12"/>
      <c r="BG5786" s="12"/>
      <c r="BH5786" s="12"/>
      <c r="BO5786" s="7"/>
      <c r="BP5786" s="7"/>
      <c r="BQ5786" s="7"/>
      <c r="BU5786" s="7"/>
      <c r="BV5786" s="7"/>
      <c r="BW5786" s="7"/>
      <c r="CD5786" s="7"/>
      <c r="CE5786" s="7"/>
      <c r="CF5786" s="7"/>
      <c r="CJ5786" s="7"/>
      <c r="CK5786" s="7"/>
      <c r="CL5786" s="7"/>
    </row>
    <row r="5787" spans="1:90">
      <c r="A5787" s="11"/>
      <c r="B5787" s="373"/>
      <c r="C5787" s="373"/>
      <c r="D5787" s="373"/>
      <c r="E5787" s="13"/>
      <c r="F5787" s="11"/>
      <c r="G5787" s="25"/>
      <c r="H5787" s="31"/>
      <c r="I5787" s="30"/>
      <c r="M5787" s="25"/>
      <c r="N5787" s="31"/>
      <c r="O5787" s="30"/>
      <c r="V5787" s="12"/>
      <c r="W5787" s="12"/>
      <c r="X5787" s="14"/>
      <c r="AB5787" s="25"/>
      <c r="AC5787" s="12"/>
      <c r="AD5787" s="12"/>
      <c r="AK5787" s="12"/>
      <c r="AL5787" s="30"/>
      <c r="AM5787" s="32"/>
      <c r="AQ5787" s="12"/>
      <c r="AR5787" s="12"/>
      <c r="AS5787" s="12"/>
      <c r="AZ5787" s="49"/>
      <c r="BA5787" s="30"/>
      <c r="BB5787" s="12"/>
      <c r="BF5787" s="12"/>
      <c r="BG5787" s="12"/>
      <c r="BH5787" s="12"/>
      <c r="BO5787" s="7"/>
      <c r="BP5787" s="7"/>
      <c r="BQ5787" s="7"/>
      <c r="BU5787" s="7"/>
      <c r="BV5787" s="7"/>
      <c r="BW5787" s="7"/>
      <c r="CD5787" s="7"/>
      <c r="CE5787" s="7"/>
      <c r="CF5787" s="7"/>
      <c r="CJ5787" s="7"/>
      <c r="CK5787" s="7"/>
      <c r="CL5787" s="7"/>
    </row>
    <row r="5788" spans="1:90">
      <c r="A5788" s="11"/>
      <c r="B5788" s="373"/>
      <c r="C5788" s="373"/>
      <c r="D5788" s="373"/>
      <c r="E5788" s="13"/>
      <c r="F5788" s="11"/>
      <c r="G5788" s="25"/>
      <c r="H5788" s="31"/>
      <c r="I5788" s="30"/>
      <c r="M5788" s="25"/>
      <c r="N5788" s="31"/>
      <c r="O5788" s="30"/>
      <c r="V5788" s="12"/>
      <c r="W5788" s="12"/>
      <c r="X5788" s="14"/>
      <c r="AB5788" s="25"/>
      <c r="AC5788" s="12"/>
      <c r="AD5788" s="12"/>
      <c r="AK5788" s="12"/>
      <c r="AL5788" s="30"/>
      <c r="AM5788" s="32"/>
      <c r="AQ5788" s="12"/>
      <c r="AR5788" s="12"/>
      <c r="AS5788" s="12"/>
      <c r="AZ5788" s="49"/>
      <c r="BA5788" s="30"/>
      <c r="BB5788" s="12"/>
      <c r="BF5788" s="12"/>
      <c r="BG5788" s="12"/>
      <c r="BH5788" s="12"/>
      <c r="BO5788" s="7"/>
      <c r="BP5788" s="7"/>
      <c r="BQ5788" s="7"/>
      <c r="BU5788" s="7"/>
      <c r="BV5788" s="7"/>
      <c r="BW5788" s="7"/>
      <c r="CD5788" s="7"/>
      <c r="CE5788" s="7"/>
      <c r="CF5788" s="7"/>
      <c r="CJ5788" s="7"/>
      <c r="CK5788" s="7"/>
      <c r="CL5788" s="7"/>
    </row>
    <row r="5789" spans="1:90">
      <c r="A5789" s="11"/>
      <c r="B5789" s="373"/>
      <c r="C5789" s="373"/>
      <c r="D5789" s="373"/>
      <c r="E5789" s="13"/>
      <c r="F5789" s="11"/>
      <c r="G5789" s="25"/>
      <c r="H5789" s="31"/>
      <c r="I5789" s="30"/>
      <c r="M5789" s="25"/>
      <c r="N5789" s="31"/>
      <c r="O5789" s="30"/>
      <c r="V5789" s="12"/>
      <c r="W5789" s="12"/>
      <c r="X5789" s="14"/>
      <c r="AB5789" s="25"/>
      <c r="AC5789" s="12"/>
      <c r="AD5789" s="12"/>
      <c r="AK5789" s="12"/>
      <c r="AL5789" s="30"/>
      <c r="AM5789" s="32"/>
      <c r="AQ5789" s="12"/>
      <c r="AR5789" s="12"/>
      <c r="AS5789" s="12"/>
      <c r="AZ5789" s="49"/>
      <c r="BA5789" s="30"/>
      <c r="BB5789" s="12"/>
      <c r="BF5789" s="12"/>
      <c r="BG5789" s="12"/>
      <c r="BH5789" s="12"/>
      <c r="BO5789" s="7"/>
      <c r="BP5789" s="7"/>
      <c r="BQ5789" s="7"/>
      <c r="BU5789" s="7"/>
      <c r="BV5789" s="7"/>
      <c r="BW5789" s="7"/>
      <c r="CD5789" s="7"/>
      <c r="CE5789" s="7"/>
      <c r="CF5789" s="7"/>
      <c r="CJ5789" s="7"/>
      <c r="CK5789" s="7"/>
      <c r="CL5789" s="7"/>
    </row>
    <row r="5790" spans="1:90">
      <c r="A5790" s="11"/>
      <c r="B5790" s="373"/>
      <c r="C5790" s="373"/>
      <c r="D5790" s="373"/>
      <c r="E5790" s="13"/>
      <c r="F5790" s="11"/>
      <c r="G5790" s="25"/>
      <c r="H5790" s="31"/>
      <c r="I5790" s="30"/>
      <c r="M5790" s="25"/>
      <c r="N5790" s="31"/>
      <c r="O5790" s="30"/>
      <c r="V5790" s="12"/>
      <c r="W5790" s="12"/>
      <c r="X5790" s="14"/>
      <c r="AB5790" s="25"/>
      <c r="AC5790" s="12"/>
      <c r="AD5790" s="12"/>
      <c r="AK5790" s="12"/>
      <c r="AL5790" s="30"/>
      <c r="AM5790" s="32"/>
      <c r="AQ5790" s="12"/>
      <c r="AR5790" s="12"/>
      <c r="AS5790" s="12"/>
      <c r="AZ5790" s="49"/>
      <c r="BA5790" s="30"/>
      <c r="BB5790" s="12"/>
      <c r="BF5790" s="12"/>
      <c r="BG5790" s="12"/>
      <c r="BH5790" s="12"/>
      <c r="BO5790" s="7"/>
      <c r="BP5790" s="7"/>
      <c r="BQ5790" s="7"/>
      <c r="BU5790" s="7"/>
      <c r="BV5790" s="7"/>
      <c r="BW5790" s="7"/>
      <c r="CD5790" s="7"/>
      <c r="CE5790" s="7"/>
      <c r="CF5790" s="7"/>
      <c r="CJ5790" s="7"/>
      <c r="CK5790" s="7"/>
      <c r="CL5790" s="7"/>
    </row>
    <row r="5791" spans="1:90">
      <c r="A5791" s="11"/>
      <c r="B5791" s="373"/>
      <c r="C5791" s="373"/>
      <c r="D5791" s="373"/>
      <c r="E5791" s="13"/>
      <c r="F5791" s="11"/>
      <c r="G5791" s="25"/>
      <c r="H5791" s="31"/>
      <c r="I5791" s="30"/>
      <c r="M5791" s="25"/>
      <c r="N5791" s="31"/>
      <c r="O5791" s="30"/>
      <c r="V5791" s="12"/>
      <c r="W5791" s="12"/>
      <c r="X5791" s="14"/>
      <c r="AB5791" s="25"/>
      <c r="AC5791" s="12"/>
      <c r="AD5791" s="12"/>
      <c r="AK5791" s="12"/>
      <c r="AL5791" s="30"/>
      <c r="AM5791" s="32"/>
      <c r="AQ5791" s="12"/>
      <c r="AR5791" s="12"/>
      <c r="AS5791" s="12"/>
      <c r="AZ5791" s="49"/>
      <c r="BA5791" s="30"/>
      <c r="BB5791" s="12"/>
      <c r="BF5791" s="12"/>
      <c r="BG5791" s="12"/>
      <c r="BH5791" s="12"/>
      <c r="BO5791" s="7"/>
      <c r="BP5791" s="7"/>
      <c r="BQ5791" s="7"/>
      <c r="BU5791" s="7"/>
      <c r="BV5791" s="7"/>
      <c r="BW5791" s="7"/>
      <c r="CD5791" s="7"/>
      <c r="CE5791" s="7"/>
      <c r="CF5791" s="7"/>
      <c r="CJ5791" s="7"/>
      <c r="CK5791" s="7"/>
      <c r="CL5791" s="7"/>
    </row>
    <row r="5792" spans="1:90">
      <c r="A5792" s="11"/>
      <c r="B5792" s="373"/>
      <c r="C5792" s="373"/>
      <c r="D5792" s="373"/>
      <c r="E5792" s="13"/>
      <c r="F5792" s="11"/>
      <c r="G5792" s="25"/>
      <c r="H5792" s="31"/>
      <c r="I5792" s="30"/>
      <c r="M5792" s="25"/>
      <c r="N5792" s="31"/>
      <c r="O5792" s="30"/>
      <c r="V5792" s="12"/>
      <c r="W5792" s="12"/>
      <c r="X5792" s="14"/>
      <c r="AB5792" s="25"/>
      <c r="AC5792" s="12"/>
      <c r="AD5792" s="12"/>
      <c r="AK5792" s="12"/>
      <c r="AL5792" s="30"/>
      <c r="AM5792" s="32"/>
      <c r="AQ5792" s="12"/>
      <c r="AR5792" s="12"/>
      <c r="AS5792" s="12"/>
      <c r="AZ5792" s="49"/>
      <c r="BA5792" s="30"/>
      <c r="BB5792" s="12"/>
      <c r="BF5792" s="12"/>
      <c r="BG5792" s="12"/>
      <c r="BH5792" s="12"/>
      <c r="BO5792" s="7"/>
      <c r="BP5792" s="7"/>
      <c r="BQ5792" s="7"/>
      <c r="BU5792" s="7"/>
      <c r="BV5792" s="7"/>
      <c r="BW5792" s="7"/>
      <c r="CD5792" s="7"/>
      <c r="CE5792" s="7"/>
      <c r="CF5792" s="7"/>
      <c r="CJ5792" s="7"/>
      <c r="CK5792" s="7"/>
      <c r="CL5792" s="7"/>
    </row>
    <row r="5793" spans="1:90">
      <c r="A5793" s="11"/>
      <c r="B5793" s="373"/>
      <c r="C5793" s="373"/>
      <c r="D5793" s="373"/>
      <c r="E5793" s="13"/>
      <c r="F5793" s="11"/>
      <c r="G5793" s="25"/>
      <c r="H5793" s="31"/>
      <c r="I5793" s="30"/>
      <c r="M5793" s="25"/>
      <c r="N5793" s="31"/>
      <c r="O5793" s="30"/>
      <c r="V5793" s="12"/>
      <c r="W5793" s="12"/>
      <c r="X5793" s="14"/>
      <c r="AB5793" s="25"/>
      <c r="AC5793" s="12"/>
      <c r="AD5793" s="12"/>
      <c r="AK5793" s="12"/>
      <c r="AL5793" s="30"/>
      <c r="AM5793" s="32"/>
      <c r="AQ5793" s="12"/>
      <c r="AR5793" s="12"/>
      <c r="AS5793" s="12"/>
      <c r="AZ5793" s="49"/>
      <c r="BA5793" s="30"/>
      <c r="BB5793" s="12"/>
      <c r="BF5793" s="12"/>
      <c r="BG5793" s="12"/>
      <c r="BH5793" s="12"/>
      <c r="BO5793" s="7"/>
      <c r="BP5793" s="7"/>
      <c r="BQ5793" s="7"/>
      <c r="BU5793" s="7"/>
      <c r="BV5793" s="7"/>
      <c r="BW5793" s="7"/>
      <c r="CD5793" s="7"/>
      <c r="CE5793" s="7"/>
      <c r="CF5793" s="7"/>
      <c r="CJ5793" s="7"/>
      <c r="CK5793" s="7"/>
      <c r="CL5793" s="7"/>
    </row>
    <row r="5794" spans="1:90">
      <c r="A5794" s="11"/>
      <c r="B5794" s="373"/>
      <c r="C5794" s="373"/>
      <c r="D5794" s="373"/>
      <c r="E5794" s="13"/>
      <c r="F5794" s="11"/>
      <c r="G5794" s="25"/>
      <c r="H5794" s="31"/>
      <c r="I5794" s="30"/>
      <c r="M5794" s="25"/>
      <c r="N5794" s="31"/>
      <c r="O5794" s="30"/>
      <c r="V5794" s="12"/>
      <c r="W5794" s="12"/>
      <c r="X5794" s="14"/>
      <c r="AB5794" s="25"/>
      <c r="AC5794" s="12"/>
      <c r="AD5794" s="12"/>
      <c r="AK5794" s="12"/>
      <c r="AL5794" s="30"/>
      <c r="AM5794" s="32"/>
      <c r="AQ5794" s="12"/>
      <c r="AR5794" s="12"/>
      <c r="AS5794" s="12"/>
      <c r="AZ5794" s="49"/>
      <c r="BA5794" s="30"/>
      <c r="BB5794" s="12"/>
      <c r="BF5794" s="12"/>
      <c r="BG5794" s="12"/>
      <c r="BH5794" s="12"/>
      <c r="BO5794" s="7"/>
      <c r="BP5794" s="7"/>
      <c r="BQ5794" s="7"/>
      <c r="BU5794" s="7"/>
      <c r="BV5794" s="7"/>
      <c r="BW5794" s="7"/>
      <c r="CD5794" s="7"/>
      <c r="CE5794" s="7"/>
      <c r="CF5794" s="7"/>
      <c r="CJ5794" s="7"/>
      <c r="CK5794" s="7"/>
      <c r="CL5794" s="7"/>
    </row>
    <row r="5795" spans="1:90">
      <c r="A5795" s="11"/>
      <c r="B5795" s="373"/>
      <c r="C5795" s="373"/>
      <c r="D5795" s="373"/>
      <c r="E5795" s="13"/>
      <c r="F5795" s="11"/>
      <c r="G5795" s="25"/>
      <c r="H5795" s="31"/>
      <c r="I5795" s="30"/>
      <c r="M5795" s="25"/>
      <c r="N5795" s="31"/>
      <c r="O5795" s="30"/>
      <c r="V5795" s="12"/>
      <c r="W5795" s="12"/>
      <c r="X5795" s="14"/>
      <c r="AB5795" s="25"/>
      <c r="AC5795" s="12"/>
      <c r="AD5795" s="12"/>
      <c r="AK5795" s="12"/>
      <c r="AL5795" s="30"/>
      <c r="AM5795" s="32"/>
      <c r="AQ5795" s="12"/>
      <c r="AR5795" s="12"/>
      <c r="AS5795" s="12"/>
      <c r="AZ5795" s="49"/>
      <c r="BA5795" s="30"/>
      <c r="BB5795" s="12"/>
      <c r="BF5795" s="12"/>
      <c r="BG5795" s="12"/>
      <c r="BH5795" s="12"/>
      <c r="BO5795" s="7"/>
      <c r="BP5795" s="7"/>
      <c r="BQ5795" s="7"/>
      <c r="BU5795" s="7"/>
      <c r="BV5795" s="7"/>
      <c r="BW5795" s="7"/>
      <c r="CD5795" s="7"/>
      <c r="CE5795" s="7"/>
      <c r="CF5795" s="7"/>
      <c r="CJ5795" s="7"/>
      <c r="CK5795" s="7"/>
      <c r="CL5795" s="7"/>
    </row>
    <row r="5796" spans="1:90">
      <c r="A5796" s="11"/>
      <c r="B5796" s="373"/>
      <c r="C5796" s="373"/>
      <c r="D5796" s="373"/>
      <c r="E5796" s="13"/>
      <c r="F5796" s="11"/>
      <c r="G5796" s="25"/>
      <c r="H5796" s="31"/>
      <c r="I5796" s="30"/>
      <c r="M5796" s="25"/>
      <c r="N5796" s="31"/>
      <c r="O5796" s="30"/>
      <c r="V5796" s="12"/>
      <c r="W5796" s="12"/>
      <c r="X5796" s="14"/>
      <c r="AB5796" s="25"/>
      <c r="AC5796" s="12"/>
      <c r="AD5796" s="12"/>
      <c r="AK5796" s="12"/>
      <c r="AL5796" s="30"/>
      <c r="AM5796" s="32"/>
      <c r="AQ5796" s="12"/>
      <c r="AR5796" s="12"/>
      <c r="AS5796" s="12"/>
      <c r="AZ5796" s="49"/>
      <c r="BA5796" s="30"/>
      <c r="BB5796" s="12"/>
      <c r="BF5796" s="12"/>
      <c r="BG5796" s="12"/>
      <c r="BH5796" s="12"/>
      <c r="BO5796" s="7"/>
      <c r="BP5796" s="7"/>
      <c r="BQ5796" s="7"/>
      <c r="BU5796" s="7"/>
      <c r="BV5796" s="7"/>
      <c r="BW5796" s="7"/>
      <c r="CD5796" s="7"/>
      <c r="CE5796" s="7"/>
      <c r="CF5796" s="7"/>
      <c r="CJ5796" s="7"/>
      <c r="CK5796" s="7"/>
      <c r="CL5796" s="7"/>
    </row>
    <row r="5797" spans="1:90">
      <c r="A5797" s="11"/>
      <c r="B5797" s="373"/>
      <c r="C5797" s="373"/>
      <c r="D5797" s="373"/>
      <c r="E5797" s="13"/>
      <c r="F5797" s="11"/>
      <c r="G5797" s="25"/>
      <c r="H5797" s="31"/>
      <c r="I5797" s="30"/>
      <c r="M5797" s="25"/>
      <c r="N5797" s="31"/>
      <c r="O5797" s="30"/>
      <c r="V5797" s="12"/>
      <c r="W5797" s="12"/>
      <c r="X5797" s="14"/>
      <c r="AB5797" s="25"/>
      <c r="AC5797" s="12"/>
      <c r="AD5797" s="12"/>
      <c r="AK5797" s="12"/>
      <c r="AL5797" s="30"/>
      <c r="AM5797" s="32"/>
      <c r="AQ5797" s="12"/>
      <c r="AR5797" s="12"/>
      <c r="AS5797" s="12"/>
      <c r="AZ5797" s="49"/>
      <c r="BA5797" s="30"/>
      <c r="BB5797" s="12"/>
      <c r="BF5797" s="12"/>
      <c r="BG5797" s="12"/>
      <c r="BH5797" s="12"/>
      <c r="BO5797" s="7"/>
      <c r="BP5797" s="7"/>
      <c r="BQ5797" s="7"/>
      <c r="BU5797" s="7"/>
      <c r="BV5797" s="7"/>
      <c r="BW5797" s="7"/>
      <c r="CD5797" s="7"/>
      <c r="CE5797" s="7"/>
      <c r="CF5797" s="7"/>
      <c r="CJ5797" s="7"/>
      <c r="CK5797" s="7"/>
      <c r="CL5797" s="7"/>
    </row>
    <row r="5798" spans="1:90">
      <c r="A5798" s="11"/>
      <c r="B5798" s="373"/>
      <c r="C5798" s="373"/>
      <c r="D5798" s="373"/>
      <c r="E5798" s="13"/>
      <c r="F5798" s="11"/>
      <c r="G5798" s="25"/>
      <c r="H5798" s="31"/>
      <c r="I5798" s="30"/>
      <c r="M5798" s="25"/>
      <c r="N5798" s="31"/>
      <c r="O5798" s="30"/>
      <c r="V5798" s="12"/>
      <c r="W5798" s="12"/>
      <c r="X5798" s="14"/>
      <c r="AB5798" s="25"/>
      <c r="AC5798" s="12"/>
      <c r="AD5798" s="12"/>
      <c r="AK5798" s="12"/>
      <c r="AL5798" s="30"/>
      <c r="AM5798" s="32"/>
      <c r="AQ5798" s="12"/>
      <c r="AR5798" s="12"/>
      <c r="AS5798" s="12"/>
      <c r="AZ5798" s="49"/>
      <c r="BA5798" s="30"/>
      <c r="BB5798" s="12"/>
      <c r="BF5798" s="12"/>
      <c r="BG5798" s="12"/>
      <c r="BH5798" s="12"/>
      <c r="BO5798" s="7"/>
      <c r="BP5798" s="7"/>
      <c r="BQ5798" s="7"/>
      <c r="BU5798" s="7"/>
      <c r="BV5798" s="7"/>
      <c r="BW5798" s="7"/>
      <c r="CD5798" s="7"/>
      <c r="CE5798" s="7"/>
      <c r="CF5798" s="7"/>
      <c r="CJ5798" s="7"/>
      <c r="CK5798" s="7"/>
      <c r="CL5798" s="7"/>
    </row>
    <row r="5799" spans="1:90">
      <c r="A5799" s="11"/>
      <c r="B5799" s="373"/>
      <c r="C5799" s="373"/>
      <c r="D5799" s="373"/>
      <c r="E5799" s="13"/>
      <c r="F5799" s="11"/>
      <c r="G5799" s="25"/>
      <c r="H5799" s="31"/>
      <c r="I5799" s="30"/>
      <c r="M5799" s="25"/>
      <c r="N5799" s="31"/>
      <c r="O5799" s="30"/>
      <c r="V5799" s="12"/>
      <c r="W5799" s="12"/>
      <c r="X5799" s="14"/>
      <c r="AB5799" s="25"/>
      <c r="AC5799" s="12"/>
      <c r="AD5799" s="12"/>
      <c r="AK5799" s="12"/>
      <c r="AL5799" s="30"/>
      <c r="AM5799" s="32"/>
      <c r="AQ5799" s="12"/>
      <c r="AR5799" s="12"/>
      <c r="AS5799" s="12"/>
      <c r="AZ5799" s="49"/>
      <c r="BA5799" s="30"/>
      <c r="BB5799" s="12"/>
      <c r="BF5799" s="12"/>
      <c r="BG5799" s="12"/>
      <c r="BH5799" s="12"/>
      <c r="BO5799" s="7"/>
      <c r="BP5799" s="7"/>
      <c r="BQ5799" s="7"/>
      <c r="BU5799" s="7"/>
      <c r="BV5799" s="7"/>
      <c r="BW5799" s="7"/>
      <c r="CD5799" s="7"/>
      <c r="CE5799" s="7"/>
      <c r="CF5799" s="7"/>
      <c r="CJ5799" s="7"/>
      <c r="CK5799" s="7"/>
      <c r="CL5799" s="7"/>
    </row>
    <row r="5800" spans="1:90">
      <c r="A5800" s="11"/>
      <c r="B5800" s="373"/>
      <c r="C5800" s="373"/>
      <c r="D5800" s="373"/>
      <c r="E5800" s="13"/>
      <c r="F5800" s="11"/>
      <c r="G5800" s="25"/>
      <c r="H5800" s="31"/>
      <c r="I5800" s="30"/>
      <c r="M5800" s="25"/>
      <c r="N5800" s="31"/>
      <c r="O5800" s="30"/>
      <c r="V5800" s="12"/>
      <c r="W5800" s="12"/>
      <c r="X5800" s="14"/>
      <c r="AB5800" s="25"/>
      <c r="AC5800" s="12"/>
      <c r="AD5800" s="12"/>
      <c r="AK5800" s="12"/>
      <c r="AL5800" s="30"/>
      <c r="AM5800" s="32"/>
      <c r="AQ5800" s="12"/>
      <c r="AR5800" s="12"/>
      <c r="AS5800" s="12"/>
      <c r="AZ5800" s="49"/>
      <c r="BA5800" s="30"/>
      <c r="BB5800" s="12"/>
      <c r="BF5800" s="12"/>
      <c r="BG5800" s="12"/>
      <c r="BH5800" s="12"/>
      <c r="BO5800" s="7"/>
      <c r="BP5800" s="7"/>
      <c r="BQ5800" s="7"/>
      <c r="BU5800" s="7"/>
      <c r="BV5800" s="7"/>
      <c r="BW5800" s="7"/>
      <c r="CD5800" s="7"/>
      <c r="CE5800" s="7"/>
      <c r="CF5800" s="7"/>
      <c r="CJ5800" s="7"/>
      <c r="CK5800" s="7"/>
      <c r="CL5800" s="7"/>
    </row>
    <row r="5801" spans="1:90">
      <c r="A5801" s="11"/>
      <c r="B5801" s="373"/>
      <c r="C5801" s="373"/>
      <c r="D5801" s="373"/>
      <c r="E5801" s="13"/>
      <c r="F5801" s="11"/>
      <c r="G5801" s="25"/>
      <c r="H5801" s="31"/>
      <c r="I5801" s="30"/>
      <c r="M5801" s="25"/>
      <c r="N5801" s="31"/>
      <c r="O5801" s="30"/>
      <c r="V5801" s="12"/>
      <c r="W5801" s="12"/>
      <c r="X5801" s="14"/>
      <c r="AB5801" s="25"/>
      <c r="AC5801" s="12"/>
      <c r="AD5801" s="12"/>
      <c r="AK5801" s="12"/>
      <c r="AL5801" s="30"/>
      <c r="AM5801" s="32"/>
      <c r="AQ5801" s="12"/>
      <c r="AR5801" s="12"/>
      <c r="AS5801" s="12"/>
      <c r="AZ5801" s="49"/>
      <c r="BA5801" s="30"/>
      <c r="BB5801" s="12"/>
      <c r="BF5801" s="12"/>
      <c r="BG5801" s="12"/>
      <c r="BH5801" s="12"/>
      <c r="BO5801" s="7"/>
      <c r="BP5801" s="7"/>
      <c r="BQ5801" s="7"/>
      <c r="BU5801" s="7"/>
      <c r="BV5801" s="7"/>
      <c r="BW5801" s="7"/>
      <c r="CD5801" s="7"/>
      <c r="CE5801" s="7"/>
      <c r="CF5801" s="7"/>
      <c r="CJ5801" s="7"/>
      <c r="CK5801" s="7"/>
      <c r="CL5801" s="7"/>
    </row>
    <row r="5802" spans="1:90">
      <c r="A5802" s="11"/>
      <c r="B5802" s="373"/>
      <c r="C5802" s="373"/>
      <c r="D5802" s="373"/>
      <c r="E5802" s="13"/>
      <c r="F5802" s="11"/>
      <c r="G5802" s="25"/>
      <c r="H5802" s="31"/>
      <c r="I5802" s="30"/>
      <c r="M5802" s="25"/>
      <c r="N5802" s="31"/>
      <c r="O5802" s="30"/>
      <c r="V5802" s="12"/>
      <c r="W5802" s="12"/>
      <c r="X5802" s="14"/>
      <c r="AB5802" s="25"/>
      <c r="AC5802" s="12"/>
      <c r="AD5802" s="12"/>
      <c r="AK5802" s="12"/>
      <c r="AL5802" s="30"/>
      <c r="AM5802" s="32"/>
      <c r="AQ5802" s="12"/>
      <c r="AR5802" s="12"/>
      <c r="AS5802" s="12"/>
      <c r="AZ5802" s="49"/>
      <c r="BA5802" s="30"/>
      <c r="BB5802" s="12"/>
      <c r="BF5802" s="12"/>
      <c r="BG5802" s="12"/>
      <c r="BH5802" s="12"/>
      <c r="BO5802" s="7"/>
      <c r="BP5802" s="7"/>
      <c r="BQ5802" s="7"/>
      <c r="BU5802" s="7"/>
      <c r="BV5802" s="7"/>
      <c r="BW5802" s="7"/>
      <c r="CD5802" s="7"/>
      <c r="CE5802" s="7"/>
      <c r="CF5802" s="7"/>
      <c r="CJ5802" s="7"/>
      <c r="CK5802" s="7"/>
      <c r="CL5802" s="7"/>
    </row>
    <row r="5803" spans="1:90">
      <c r="A5803" s="11"/>
      <c r="B5803" s="373"/>
      <c r="C5803" s="373"/>
      <c r="D5803" s="373"/>
      <c r="E5803" s="13"/>
      <c r="F5803" s="11"/>
      <c r="G5803" s="25"/>
      <c r="H5803" s="31"/>
      <c r="I5803" s="30"/>
      <c r="M5803" s="25"/>
      <c r="N5803" s="31"/>
      <c r="O5803" s="30"/>
      <c r="V5803" s="12"/>
      <c r="W5803" s="12"/>
      <c r="X5803" s="14"/>
      <c r="AB5803" s="25"/>
      <c r="AC5803" s="12"/>
      <c r="AD5803" s="12"/>
      <c r="AK5803" s="12"/>
      <c r="AL5803" s="30"/>
      <c r="AM5803" s="32"/>
      <c r="AQ5803" s="12"/>
      <c r="AR5803" s="12"/>
      <c r="AS5803" s="12"/>
      <c r="AZ5803" s="49"/>
      <c r="BA5803" s="30"/>
      <c r="BB5803" s="12"/>
      <c r="BF5803" s="12"/>
      <c r="BG5803" s="12"/>
      <c r="BH5803" s="12"/>
      <c r="BO5803" s="7"/>
      <c r="BP5803" s="7"/>
      <c r="BQ5803" s="7"/>
      <c r="BU5803" s="7"/>
      <c r="BV5803" s="7"/>
      <c r="BW5803" s="7"/>
      <c r="CD5803" s="7"/>
      <c r="CE5803" s="7"/>
      <c r="CF5803" s="7"/>
      <c r="CJ5803" s="7"/>
      <c r="CK5803" s="7"/>
      <c r="CL5803" s="7"/>
    </row>
    <row r="5804" spans="1:90">
      <c r="A5804" s="11"/>
      <c r="B5804" s="373"/>
      <c r="C5804" s="373"/>
      <c r="D5804" s="373"/>
      <c r="E5804" s="13"/>
      <c r="F5804" s="11"/>
      <c r="G5804" s="25"/>
      <c r="H5804" s="31"/>
      <c r="I5804" s="30"/>
      <c r="M5804" s="25"/>
      <c r="N5804" s="31"/>
      <c r="O5804" s="30"/>
      <c r="V5804" s="12"/>
      <c r="W5804" s="12"/>
      <c r="X5804" s="14"/>
      <c r="AB5804" s="25"/>
      <c r="AC5804" s="12"/>
      <c r="AD5804" s="12"/>
      <c r="AK5804" s="12"/>
      <c r="AL5804" s="30"/>
      <c r="AM5804" s="32"/>
      <c r="AQ5804" s="12"/>
      <c r="AR5804" s="12"/>
      <c r="AS5804" s="12"/>
      <c r="AZ5804" s="49"/>
      <c r="BA5804" s="30"/>
      <c r="BB5804" s="12"/>
      <c r="BF5804" s="12"/>
      <c r="BG5804" s="12"/>
      <c r="BH5804" s="12"/>
      <c r="BO5804" s="7"/>
      <c r="BP5804" s="7"/>
      <c r="BQ5804" s="7"/>
      <c r="BU5804" s="7"/>
      <c r="BV5804" s="7"/>
      <c r="BW5804" s="7"/>
      <c r="CD5804" s="7"/>
      <c r="CE5804" s="7"/>
      <c r="CF5804" s="7"/>
      <c r="CJ5804" s="7"/>
      <c r="CK5804" s="7"/>
      <c r="CL5804" s="7"/>
    </row>
    <row r="5805" spans="1:90">
      <c r="A5805" s="11"/>
      <c r="B5805" s="373"/>
      <c r="C5805" s="373"/>
      <c r="D5805" s="373"/>
      <c r="E5805" s="13"/>
      <c r="F5805" s="11"/>
      <c r="G5805" s="25"/>
      <c r="H5805" s="31"/>
      <c r="I5805" s="30"/>
      <c r="M5805" s="25"/>
      <c r="N5805" s="31"/>
      <c r="O5805" s="30"/>
      <c r="V5805" s="12"/>
      <c r="W5805" s="12"/>
      <c r="X5805" s="14"/>
      <c r="AB5805" s="25"/>
      <c r="AC5805" s="12"/>
      <c r="AD5805" s="12"/>
      <c r="AK5805" s="12"/>
      <c r="AL5805" s="30"/>
      <c r="AM5805" s="32"/>
      <c r="AQ5805" s="12"/>
      <c r="AR5805" s="12"/>
      <c r="AS5805" s="12"/>
      <c r="AZ5805" s="49"/>
      <c r="BA5805" s="30"/>
      <c r="BB5805" s="12"/>
      <c r="BF5805" s="12"/>
      <c r="BG5805" s="12"/>
      <c r="BH5805" s="12"/>
      <c r="BO5805" s="7"/>
      <c r="BP5805" s="7"/>
      <c r="BQ5805" s="7"/>
      <c r="BU5805" s="7"/>
      <c r="BV5805" s="7"/>
      <c r="BW5805" s="7"/>
      <c r="CD5805" s="7"/>
      <c r="CE5805" s="7"/>
      <c r="CF5805" s="7"/>
      <c r="CJ5805" s="7"/>
      <c r="CK5805" s="7"/>
      <c r="CL5805" s="7"/>
    </row>
    <row r="5806" spans="1:90">
      <c r="A5806" s="11"/>
      <c r="B5806" s="373"/>
      <c r="C5806" s="373"/>
      <c r="D5806" s="373"/>
      <c r="E5806" s="13"/>
      <c r="F5806" s="11"/>
      <c r="G5806" s="25"/>
      <c r="H5806" s="31"/>
      <c r="I5806" s="30"/>
      <c r="M5806" s="25"/>
      <c r="N5806" s="31"/>
      <c r="O5806" s="30"/>
      <c r="V5806" s="12"/>
      <c r="W5806" s="12"/>
      <c r="X5806" s="14"/>
      <c r="AB5806" s="25"/>
      <c r="AC5806" s="12"/>
      <c r="AD5806" s="12"/>
      <c r="AK5806" s="12"/>
      <c r="AL5806" s="30"/>
      <c r="AM5806" s="32"/>
      <c r="AQ5806" s="12"/>
      <c r="AR5806" s="12"/>
      <c r="AS5806" s="12"/>
      <c r="AZ5806" s="49"/>
      <c r="BA5806" s="30"/>
      <c r="BB5806" s="12"/>
      <c r="BF5806" s="12"/>
      <c r="BG5806" s="12"/>
      <c r="BH5806" s="12"/>
      <c r="BO5806" s="7"/>
      <c r="BP5806" s="7"/>
      <c r="BQ5806" s="7"/>
      <c r="BU5806" s="7"/>
      <c r="BV5806" s="7"/>
      <c r="BW5806" s="7"/>
      <c r="CD5806" s="7"/>
      <c r="CE5806" s="7"/>
      <c r="CF5806" s="7"/>
      <c r="CJ5806" s="7"/>
      <c r="CK5806" s="7"/>
      <c r="CL5806" s="7"/>
    </row>
    <row r="5807" spans="1:90">
      <c r="A5807" s="11"/>
      <c r="B5807" s="373"/>
      <c r="C5807" s="373"/>
      <c r="D5807" s="373"/>
      <c r="E5807" s="13"/>
      <c r="F5807" s="11"/>
      <c r="G5807" s="25"/>
      <c r="H5807" s="31"/>
      <c r="I5807" s="30"/>
      <c r="M5807" s="25"/>
      <c r="N5807" s="31"/>
      <c r="O5807" s="30"/>
      <c r="V5807" s="12"/>
      <c r="W5807" s="12"/>
      <c r="X5807" s="14"/>
      <c r="AB5807" s="25"/>
      <c r="AC5807" s="12"/>
      <c r="AD5807" s="12"/>
      <c r="AK5807" s="12"/>
      <c r="AL5807" s="30"/>
      <c r="AM5807" s="32"/>
      <c r="AQ5807" s="12"/>
      <c r="AR5807" s="12"/>
      <c r="AS5807" s="12"/>
      <c r="AZ5807" s="49"/>
      <c r="BA5807" s="30"/>
      <c r="BB5807" s="12"/>
      <c r="BF5807" s="12"/>
      <c r="BG5807" s="12"/>
      <c r="BH5807" s="12"/>
      <c r="BO5807" s="7"/>
      <c r="BP5807" s="7"/>
      <c r="BQ5807" s="7"/>
      <c r="BU5807" s="7"/>
      <c r="BV5807" s="7"/>
      <c r="BW5807" s="7"/>
      <c r="CD5807" s="7"/>
      <c r="CE5807" s="7"/>
      <c r="CF5807" s="7"/>
      <c r="CJ5807" s="7"/>
      <c r="CK5807" s="7"/>
      <c r="CL5807" s="7"/>
    </row>
    <row r="5808" spans="1:90">
      <c r="A5808" s="11"/>
      <c r="B5808" s="373"/>
      <c r="C5808" s="373"/>
      <c r="D5808" s="373"/>
      <c r="E5808" s="13"/>
      <c r="F5808" s="11"/>
      <c r="G5808" s="25"/>
      <c r="H5808" s="31"/>
      <c r="I5808" s="30"/>
      <c r="M5808" s="25"/>
      <c r="N5808" s="31"/>
      <c r="O5808" s="30"/>
      <c r="V5808" s="12"/>
      <c r="W5808" s="12"/>
      <c r="X5808" s="14"/>
      <c r="AB5808" s="25"/>
      <c r="AC5808" s="12"/>
      <c r="AD5808" s="12"/>
      <c r="AK5808" s="12"/>
      <c r="AL5808" s="30"/>
      <c r="AM5808" s="32"/>
      <c r="AQ5808" s="12"/>
      <c r="AR5808" s="12"/>
      <c r="AS5808" s="12"/>
      <c r="AZ5808" s="49"/>
      <c r="BA5808" s="30"/>
      <c r="BB5808" s="12"/>
      <c r="BF5808" s="12"/>
      <c r="BG5808" s="12"/>
      <c r="BH5808" s="12"/>
      <c r="BO5808" s="7"/>
      <c r="BP5808" s="7"/>
      <c r="BQ5808" s="7"/>
      <c r="BU5808" s="7"/>
      <c r="BV5808" s="7"/>
      <c r="BW5808" s="7"/>
      <c r="CD5808" s="7"/>
      <c r="CE5808" s="7"/>
      <c r="CF5808" s="7"/>
      <c r="CJ5808" s="7"/>
      <c r="CK5808" s="7"/>
      <c r="CL5808" s="7"/>
    </row>
    <row r="5809" spans="1:90">
      <c r="A5809" s="11"/>
      <c r="B5809" s="373"/>
      <c r="C5809" s="373"/>
      <c r="D5809" s="373"/>
      <c r="E5809" s="13"/>
      <c r="F5809" s="11"/>
      <c r="G5809" s="25"/>
      <c r="H5809" s="31"/>
      <c r="I5809" s="30"/>
      <c r="M5809" s="25"/>
      <c r="N5809" s="31"/>
      <c r="O5809" s="30"/>
      <c r="V5809" s="12"/>
      <c r="W5809" s="12"/>
      <c r="X5809" s="14"/>
      <c r="AB5809" s="25"/>
      <c r="AC5809" s="12"/>
      <c r="AD5809" s="12"/>
      <c r="AK5809" s="12"/>
      <c r="AL5809" s="30"/>
      <c r="AM5809" s="32"/>
      <c r="AQ5809" s="12"/>
      <c r="AR5809" s="12"/>
      <c r="AS5809" s="12"/>
      <c r="AZ5809" s="49"/>
      <c r="BA5809" s="30"/>
      <c r="BB5809" s="12"/>
      <c r="BF5809" s="12"/>
      <c r="BG5809" s="12"/>
      <c r="BH5809" s="12"/>
      <c r="BO5809" s="7"/>
      <c r="BP5809" s="7"/>
      <c r="BQ5809" s="7"/>
      <c r="BU5809" s="7"/>
      <c r="BV5809" s="7"/>
      <c r="BW5809" s="7"/>
      <c r="CD5809" s="7"/>
      <c r="CE5809" s="7"/>
      <c r="CF5809" s="7"/>
      <c r="CJ5809" s="7"/>
      <c r="CK5809" s="7"/>
      <c r="CL5809" s="7"/>
    </row>
    <row r="5810" spans="1:90">
      <c r="A5810" s="11"/>
      <c r="B5810" s="373"/>
      <c r="C5810" s="373"/>
      <c r="D5810" s="373"/>
      <c r="E5810" s="13"/>
      <c r="F5810" s="11"/>
      <c r="G5810" s="25"/>
      <c r="H5810" s="31"/>
      <c r="I5810" s="30"/>
      <c r="M5810" s="25"/>
      <c r="N5810" s="31"/>
      <c r="O5810" s="30"/>
      <c r="V5810" s="12"/>
      <c r="W5810" s="12"/>
      <c r="X5810" s="14"/>
      <c r="AB5810" s="25"/>
      <c r="AC5810" s="12"/>
      <c r="AD5810" s="12"/>
      <c r="AK5810" s="12"/>
      <c r="AL5810" s="30"/>
      <c r="AM5810" s="32"/>
      <c r="AQ5810" s="12"/>
      <c r="AR5810" s="12"/>
      <c r="AS5810" s="12"/>
      <c r="AZ5810" s="49"/>
      <c r="BA5810" s="30"/>
      <c r="BB5810" s="12"/>
      <c r="BF5810" s="12"/>
      <c r="BG5810" s="12"/>
      <c r="BH5810" s="12"/>
      <c r="BO5810" s="7"/>
      <c r="BP5810" s="7"/>
      <c r="BQ5810" s="7"/>
      <c r="BU5810" s="7"/>
      <c r="BV5810" s="7"/>
      <c r="BW5810" s="7"/>
      <c r="CD5810" s="7"/>
      <c r="CE5810" s="7"/>
      <c r="CF5810" s="7"/>
      <c r="CJ5810" s="7"/>
      <c r="CK5810" s="7"/>
      <c r="CL5810" s="7"/>
    </row>
    <row r="5811" spans="1:90">
      <c r="A5811" s="11"/>
      <c r="B5811" s="373"/>
      <c r="C5811" s="373"/>
      <c r="D5811" s="373"/>
      <c r="E5811" s="13"/>
      <c r="F5811" s="11"/>
      <c r="G5811" s="25"/>
      <c r="H5811" s="31"/>
      <c r="I5811" s="30"/>
      <c r="M5811" s="25"/>
      <c r="N5811" s="31"/>
      <c r="O5811" s="30"/>
      <c r="V5811" s="12"/>
      <c r="W5811" s="12"/>
      <c r="X5811" s="14"/>
      <c r="AB5811" s="25"/>
      <c r="AC5811" s="12"/>
      <c r="AD5811" s="12"/>
      <c r="AK5811" s="12"/>
      <c r="AL5811" s="30"/>
      <c r="AM5811" s="32"/>
      <c r="AQ5811" s="12"/>
      <c r="AR5811" s="12"/>
      <c r="AS5811" s="12"/>
      <c r="AZ5811" s="49"/>
      <c r="BA5811" s="30"/>
      <c r="BB5811" s="12"/>
      <c r="BF5811" s="12"/>
      <c r="BG5811" s="12"/>
      <c r="BH5811" s="12"/>
      <c r="BO5811" s="7"/>
      <c r="BP5811" s="7"/>
      <c r="BQ5811" s="7"/>
      <c r="BU5811" s="7"/>
      <c r="BV5811" s="7"/>
      <c r="BW5811" s="7"/>
      <c r="CD5811" s="7"/>
      <c r="CE5811" s="7"/>
      <c r="CF5811" s="7"/>
      <c r="CJ5811" s="7"/>
      <c r="CK5811" s="7"/>
      <c r="CL5811" s="7"/>
    </row>
    <row r="5812" spans="1:90">
      <c r="A5812" s="11"/>
      <c r="B5812" s="373"/>
      <c r="C5812" s="373"/>
      <c r="D5812" s="373"/>
      <c r="E5812" s="13"/>
      <c r="F5812" s="11"/>
      <c r="G5812" s="25"/>
      <c r="H5812" s="31"/>
      <c r="I5812" s="30"/>
      <c r="M5812" s="25"/>
      <c r="N5812" s="31"/>
      <c r="O5812" s="30"/>
      <c r="V5812" s="12"/>
      <c r="W5812" s="12"/>
      <c r="X5812" s="14"/>
      <c r="AB5812" s="25"/>
      <c r="AC5812" s="12"/>
      <c r="AD5812" s="12"/>
      <c r="AK5812" s="12"/>
      <c r="AL5812" s="30"/>
      <c r="AM5812" s="32"/>
      <c r="AQ5812" s="12"/>
      <c r="AR5812" s="12"/>
      <c r="AS5812" s="12"/>
      <c r="AZ5812" s="49"/>
      <c r="BA5812" s="30"/>
      <c r="BB5812" s="12"/>
      <c r="BF5812" s="12"/>
      <c r="BG5812" s="12"/>
      <c r="BH5812" s="12"/>
      <c r="BO5812" s="7"/>
      <c r="BP5812" s="7"/>
      <c r="BQ5812" s="7"/>
      <c r="BU5812" s="7"/>
      <c r="BV5812" s="7"/>
      <c r="BW5812" s="7"/>
      <c r="CD5812" s="7"/>
      <c r="CE5812" s="7"/>
      <c r="CF5812" s="7"/>
      <c r="CJ5812" s="7"/>
      <c r="CK5812" s="7"/>
      <c r="CL5812" s="7"/>
    </row>
    <row r="5813" spans="1:90">
      <c r="A5813" s="11"/>
      <c r="B5813" s="373"/>
      <c r="C5813" s="373"/>
      <c r="D5813" s="373"/>
      <c r="E5813" s="13"/>
      <c r="F5813" s="11"/>
      <c r="G5813" s="25"/>
      <c r="H5813" s="31"/>
      <c r="I5813" s="30"/>
      <c r="M5813" s="25"/>
      <c r="N5813" s="31"/>
      <c r="O5813" s="30"/>
      <c r="V5813" s="12"/>
      <c r="W5813" s="12"/>
      <c r="X5813" s="14"/>
      <c r="AB5813" s="25"/>
      <c r="AC5813" s="12"/>
      <c r="AD5813" s="12"/>
      <c r="AK5813" s="12"/>
      <c r="AL5813" s="30"/>
      <c r="AM5813" s="32"/>
      <c r="AQ5813" s="12"/>
      <c r="AR5813" s="12"/>
      <c r="AS5813" s="12"/>
      <c r="AZ5813" s="49"/>
      <c r="BA5813" s="30"/>
      <c r="BB5813" s="12"/>
      <c r="BF5813" s="12"/>
      <c r="BG5813" s="12"/>
      <c r="BH5813" s="12"/>
      <c r="BO5813" s="7"/>
      <c r="BP5813" s="7"/>
      <c r="BQ5813" s="7"/>
      <c r="BU5813" s="7"/>
      <c r="BV5813" s="7"/>
      <c r="BW5813" s="7"/>
      <c r="CD5813" s="7"/>
      <c r="CE5813" s="7"/>
      <c r="CF5813" s="7"/>
      <c r="CJ5813" s="7"/>
      <c r="CK5813" s="7"/>
      <c r="CL5813" s="7"/>
    </row>
    <row r="5814" spans="1:90">
      <c r="A5814" s="11"/>
      <c r="B5814" s="373"/>
      <c r="C5814" s="373"/>
      <c r="D5814" s="373"/>
      <c r="E5814" s="13"/>
      <c r="F5814" s="11"/>
      <c r="G5814" s="25"/>
      <c r="H5814" s="31"/>
      <c r="I5814" s="30"/>
      <c r="M5814" s="25"/>
      <c r="N5814" s="31"/>
      <c r="O5814" s="30"/>
      <c r="V5814" s="12"/>
      <c r="W5814" s="12"/>
      <c r="X5814" s="14"/>
      <c r="AB5814" s="25"/>
      <c r="AC5814" s="12"/>
      <c r="AD5814" s="12"/>
      <c r="AK5814" s="12"/>
      <c r="AL5814" s="30"/>
      <c r="AM5814" s="32"/>
      <c r="AQ5814" s="12"/>
      <c r="AR5814" s="12"/>
      <c r="AS5814" s="12"/>
      <c r="AZ5814" s="49"/>
      <c r="BA5814" s="30"/>
      <c r="BB5814" s="12"/>
      <c r="BF5814" s="12"/>
      <c r="BG5814" s="12"/>
      <c r="BH5814" s="12"/>
      <c r="BO5814" s="7"/>
      <c r="BP5814" s="7"/>
      <c r="BQ5814" s="7"/>
      <c r="BU5814" s="7"/>
      <c r="BV5814" s="7"/>
      <c r="BW5814" s="7"/>
      <c r="CD5814" s="7"/>
      <c r="CE5814" s="7"/>
      <c r="CF5814" s="7"/>
      <c r="CJ5814" s="7"/>
      <c r="CK5814" s="7"/>
      <c r="CL5814" s="7"/>
    </row>
    <row r="5815" spans="1:90">
      <c r="A5815" s="11"/>
      <c r="B5815" s="373"/>
      <c r="C5815" s="373"/>
      <c r="D5815" s="373"/>
      <c r="E5815" s="13"/>
      <c r="F5815" s="11"/>
      <c r="G5815" s="25"/>
      <c r="H5815" s="31"/>
      <c r="I5815" s="30"/>
      <c r="M5815" s="25"/>
      <c r="N5815" s="31"/>
      <c r="O5815" s="30"/>
      <c r="V5815" s="12"/>
      <c r="W5815" s="12"/>
      <c r="X5815" s="14"/>
      <c r="AB5815" s="25"/>
      <c r="AC5815" s="12"/>
      <c r="AD5815" s="12"/>
      <c r="AK5815" s="12"/>
      <c r="AL5815" s="30"/>
      <c r="AM5815" s="32"/>
      <c r="AQ5815" s="12"/>
      <c r="AR5815" s="12"/>
      <c r="AS5815" s="12"/>
      <c r="AZ5815" s="49"/>
      <c r="BA5815" s="30"/>
      <c r="BB5815" s="12"/>
      <c r="BF5815" s="12"/>
      <c r="BG5815" s="12"/>
      <c r="BH5815" s="12"/>
      <c r="BO5815" s="7"/>
      <c r="BP5815" s="7"/>
      <c r="BQ5815" s="7"/>
      <c r="BU5815" s="7"/>
      <c r="BV5815" s="7"/>
      <c r="BW5815" s="7"/>
      <c r="CD5815" s="7"/>
      <c r="CE5815" s="7"/>
      <c r="CF5815" s="7"/>
      <c r="CJ5815" s="7"/>
      <c r="CK5815" s="7"/>
      <c r="CL5815" s="7"/>
    </row>
    <row r="5816" spans="1:90">
      <c r="A5816" s="11"/>
      <c r="B5816" s="373"/>
      <c r="C5816" s="373"/>
      <c r="D5816" s="373"/>
      <c r="E5816" s="13"/>
      <c r="F5816" s="11"/>
      <c r="G5816" s="25"/>
      <c r="H5816" s="31"/>
      <c r="I5816" s="30"/>
      <c r="M5816" s="25"/>
      <c r="N5816" s="31"/>
      <c r="O5816" s="30"/>
      <c r="V5816" s="12"/>
      <c r="W5816" s="12"/>
      <c r="X5816" s="14"/>
      <c r="AB5816" s="25"/>
      <c r="AC5816" s="12"/>
      <c r="AD5816" s="12"/>
      <c r="AK5816" s="12"/>
      <c r="AL5816" s="30"/>
      <c r="AM5816" s="32"/>
      <c r="AQ5816" s="12"/>
      <c r="AR5816" s="12"/>
      <c r="AS5816" s="12"/>
      <c r="AZ5816" s="49"/>
      <c r="BA5816" s="30"/>
      <c r="BB5816" s="12"/>
      <c r="BF5816" s="12"/>
      <c r="BG5816" s="12"/>
      <c r="BH5816" s="12"/>
      <c r="BO5816" s="7"/>
      <c r="BP5816" s="7"/>
      <c r="BQ5816" s="7"/>
      <c r="BU5816" s="7"/>
      <c r="BV5816" s="7"/>
      <c r="BW5816" s="7"/>
      <c r="CD5816" s="7"/>
      <c r="CE5816" s="7"/>
      <c r="CF5816" s="7"/>
      <c r="CJ5816" s="7"/>
      <c r="CK5816" s="7"/>
      <c r="CL5816" s="7"/>
    </row>
    <row r="5817" spans="1:90">
      <c r="A5817" s="11"/>
      <c r="B5817" s="373"/>
      <c r="C5817" s="373"/>
      <c r="D5817" s="373"/>
      <c r="E5817" s="13"/>
      <c r="F5817" s="11"/>
      <c r="G5817" s="25"/>
      <c r="H5817" s="31"/>
      <c r="I5817" s="30"/>
      <c r="M5817" s="25"/>
      <c r="N5817" s="31"/>
      <c r="O5817" s="30"/>
      <c r="V5817" s="12"/>
      <c r="W5817" s="12"/>
      <c r="X5817" s="14"/>
      <c r="AB5817" s="25"/>
      <c r="AC5817" s="12"/>
      <c r="AD5817" s="12"/>
      <c r="AK5817" s="12"/>
      <c r="AL5817" s="30"/>
      <c r="AM5817" s="32"/>
      <c r="AQ5817" s="12"/>
      <c r="AR5817" s="12"/>
      <c r="AS5817" s="12"/>
      <c r="AZ5817" s="49"/>
      <c r="BA5817" s="30"/>
      <c r="BB5817" s="12"/>
      <c r="BF5817" s="12"/>
      <c r="BG5817" s="12"/>
      <c r="BH5817" s="12"/>
      <c r="BO5817" s="7"/>
      <c r="BP5817" s="7"/>
      <c r="BQ5817" s="7"/>
      <c r="BU5817" s="7"/>
      <c r="BV5817" s="7"/>
      <c r="BW5817" s="7"/>
      <c r="CD5817" s="7"/>
      <c r="CE5817" s="7"/>
      <c r="CF5817" s="7"/>
      <c r="CJ5817" s="7"/>
      <c r="CK5817" s="7"/>
      <c r="CL5817" s="7"/>
    </row>
    <row r="5818" spans="1:90">
      <c r="A5818" s="11"/>
      <c r="B5818" s="373"/>
      <c r="C5818" s="373"/>
      <c r="D5818" s="373"/>
      <c r="E5818" s="13"/>
      <c r="F5818" s="11"/>
      <c r="G5818" s="25"/>
      <c r="H5818" s="31"/>
      <c r="I5818" s="30"/>
      <c r="M5818" s="25"/>
      <c r="N5818" s="31"/>
      <c r="O5818" s="30"/>
      <c r="V5818" s="12"/>
      <c r="W5818" s="12"/>
      <c r="X5818" s="14"/>
      <c r="AB5818" s="25"/>
      <c r="AC5818" s="12"/>
      <c r="AD5818" s="12"/>
      <c r="AK5818" s="12"/>
      <c r="AL5818" s="30"/>
      <c r="AM5818" s="32"/>
      <c r="AQ5818" s="12"/>
      <c r="AR5818" s="12"/>
      <c r="AS5818" s="12"/>
      <c r="AZ5818" s="49"/>
      <c r="BA5818" s="30"/>
      <c r="BB5818" s="12"/>
      <c r="BF5818" s="12"/>
      <c r="BG5818" s="12"/>
      <c r="BH5818" s="12"/>
      <c r="BO5818" s="7"/>
      <c r="BP5818" s="7"/>
      <c r="BQ5818" s="7"/>
      <c r="BU5818" s="7"/>
      <c r="BV5818" s="7"/>
      <c r="BW5818" s="7"/>
      <c r="CD5818" s="7"/>
      <c r="CE5818" s="7"/>
      <c r="CF5818" s="7"/>
      <c r="CJ5818" s="7"/>
      <c r="CK5818" s="7"/>
      <c r="CL5818" s="7"/>
    </row>
    <row r="5819" spans="1:90">
      <c r="A5819" s="11"/>
      <c r="B5819" s="373"/>
      <c r="C5819" s="373"/>
      <c r="D5819" s="373"/>
      <c r="E5819" s="13"/>
      <c r="F5819" s="11"/>
      <c r="G5819" s="25"/>
      <c r="H5819" s="31"/>
      <c r="I5819" s="30"/>
      <c r="M5819" s="25"/>
      <c r="N5819" s="31"/>
      <c r="O5819" s="30"/>
      <c r="V5819" s="12"/>
      <c r="W5819" s="12"/>
      <c r="X5819" s="14"/>
      <c r="AB5819" s="25"/>
      <c r="AC5819" s="12"/>
      <c r="AD5819" s="12"/>
      <c r="AK5819" s="12"/>
      <c r="AL5819" s="30"/>
      <c r="AM5819" s="32"/>
      <c r="AQ5819" s="12"/>
      <c r="AR5819" s="12"/>
      <c r="AS5819" s="12"/>
      <c r="AZ5819" s="49"/>
      <c r="BA5819" s="30"/>
      <c r="BB5819" s="12"/>
      <c r="BF5819" s="12"/>
      <c r="BG5819" s="12"/>
      <c r="BH5819" s="12"/>
      <c r="BO5819" s="7"/>
      <c r="BP5819" s="7"/>
      <c r="BQ5819" s="7"/>
      <c r="BU5819" s="7"/>
      <c r="BV5819" s="7"/>
      <c r="BW5819" s="7"/>
      <c r="CD5819" s="7"/>
      <c r="CE5819" s="7"/>
      <c r="CF5819" s="7"/>
      <c r="CJ5819" s="7"/>
      <c r="CK5819" s="7"/>
      <c r="CL5819" s="7"/>
    </row>
    <row r="5820" spans="1:90">
      <c r="A5820" s="11"/>
      <c r="B5820" s="373"/>
      <c r="C5820" s="373"/>
      <c r="D5820" s="373"/>
      <c r="E5820" s="13"/>
      <c r="F5820" s="11"/>
      <c r="G5820" s="25"/>
      <c r="H5820" s="31"/>
      <c r="I5820" s="30"/>
      <c r="M5820" s="25"/>
      <c r="N5820" s="31"/>
      <c r="O5820" s="30"/>
      <c r="V5820" s="12"/>
      <c r="W5820" s="12"/>
      <c r="X5820" s="14"/>
      <c r="AB5820" s="25"/>
      <c r="AC5820" s="12"/>
      <c r="AD5820" s="12"/>
      <c r="AK5820" s="12"/>
      <c r="AL5820" s="30"/>
      <c r="AM5820" s="32"/>
      <c r="AQ5820" s="12"/>
      <c r="AR5820" s="12"/>
      <c r="AS5820" s="12"/>
      <c r="AZ5820" s="49"/>
      <c r="BA5820" s="30"/>
      <c r="BB5820" s="12"/>
      <c r="BF5820" s="12"/>
      <c r="BG5820" s="12"/>
      <c r="BH5820" s="12"/>
      <c r="BO5820" s="7"/>
      <c r="BP5820" s="7"/>
      <c r="BQ5820" s="7"/>
      <c r="BU5820" s="7"/>
      <c r="BV5820" s="7"/>
      <c r="BW5820" s="7"/>
      <c r="CD5820" s="7"/>
      <c r="CE5820" s="7"/>
      <c r="CF5820" s="7"/>
      <c r="CJ5820" s="7"/>
      <c r="CK5820" s="7"/>
      <c r="CL5820" s="7"/>
    </row>
    <row r="5821" spans="1:90">
      <c r="A5821" s="11"/>
      <c r="B5821" s="373"/>
      <c r="C5821" s="373"/>
      <c r="D5821" s="373"/>
      <c r="E5821" s="13"/>
      <c r="F5821" s="11"/>
      <c r="G5821" s="25"/>
      <c r="H5821" s="31"/>
      <c r="I5821" s="30"/>
      <c r="M5821" s="25"/>
      <c r="N5821" s="31"/>
      <c r="O5821" s="30"/>
      <c r="V5821" s="12"/>
      <c r="W5821" s="12"/>
      <c r="X5821" s="14"/>
      <c r="AB5821" s="25"/>
      <c r="AC5821" s="12"/>
      <c r="AD5821" s="12"/>
      <c r="AK5821" s="12"/>
      <c r="AL5821" s="30"/>
      <c r="AM5821" s="32"/>
      <c r="AQ5821" s="12"/>
      <c r="AR5821" s="12"/>
      <c r="AS5821" s="12"/>
      <c r="AZ5821" s="49"/>
      <c r="BA5821" s="30"/>
      <c r="BB5821" s="12"/>
      <c r="BF5821" s="12"/>
      <c r="BG5821" s="12"/>
      <c r="BH5821" s="12"/>
      <c r="BO5821" s="7"/>
      <c r="BP5821" s="7"/>
      <c r="BQ5821" s="7"/>
      <c r="BU5821" s="7"/>
      <c r="BV5821" s="7"/>
      <c r="BW5821" s="7"/>
      <c r="CD5821" s="7"/>
      <c r="CE5821" s="7"/>
      <c r="CF5821" s="7"/>
      <c r="CJ5821" s="7"/>
      <c r="CK5821" s="7"/>
      <c r="CL5821" s="7"/>
    </row>
    <row r="5822" spans="1:90">
      <c r="A5822" s="11"/>
      <c r="B5822" s="373"/>
      <c r="C5822" s="373"/>
      <c r="D5822" s="373"/>
      <c r="E5822" s="13"/>
      <c r="F5822" s="11"/>
      <c r="G5822" s="25"/>
      <c r="H5822" s="31"/>
      <c r="I5822" s="30"/>
      <c r="M5822" s="25"/>
      <c r="N5822" s="31"/>
      <c r="O5822" s="30"/>
      <c r="V5822" s="12"/>
      <c r="W5822" s="12"/>
      <c r="X5822" s="14"/>
      <c r="AB5822" s="25"/>
      <c r="AC5822" s="12"/>
      <c r="AD5822" s="12"/>
      <c r="AK5822" s="12"/>
      <c r="AL5822" s="30"/>
      <c r="AM5822" s="32"/>
      <c r="AQ5822" s="12"/>
      <c r="AR5822" s="12"/>
      <c r="AS5822" s="12"/>
      <c r="AZ5822" s="49"/>
      <c r="BA5822" s="30"/>
      <c r="BB5822" s="12"/>
      <c r="BF5822" s="12"/>
      <c r="BG5822" s="12"/>
      <c r="BH5822" s="12"/>
      <c r="BO5822" s="7"/>
      <c r="BP5822" s="7"/>
      <c r="BQ5822" s="7"/>
      <c r="BU5822" s="7"/>
      <c r="BV5822" s="7"/>
      <c r="BW5822" s="7"/>
      <c r="CD5822" s="7"/>
      <c r="CE5822" s="7"/>
      <c r="CF5822" s="7"/>
      <c r="CJ5822" s="7"/>
      <c r="CK5822" s="7"/>
      <c r="CL5822" s="7"/>
    </row>
    <row r="5823" spans="1:90">
      <c r="A5823" s="11"/>
      <c r="B5823" s="373"/>
      <c r="C5823" s="373"/>
      <c r="D5823" s="373"/>
      <c r="E5823" s="13"/>
      <c r="F5823" s="11"/>
      <c r="G5823" s="25"/>
      <c r="H5823" s="31"/>
      <c r="I5823" s="30"/>
      <c r="M5823" s="25"/>
      <c r="N5823" s="31"/>
      <c r="O5823" s="30"/>
      <c r="V5823" s="12"/>
      <c r="W5823" s="12"/>
      <c r="X5823" s="14"/>
      <c r="AB5823" s="25"/>
      <c r="AC5823" s="12"/>
      <c r="AD5823" s="12"/>
      <c r="AK5823" s="12"/>
      <c r="AL5823" s="30"/>
      <c r="AM5823" s="32"/>
      <c r="AQ5823" s="12"/>
      <c r="AR5823" s="12"/>
      <c r="AS5823" s="12"/>
      <c r="AZ5823" s="49"/>
      <c r="BA5823" s="30"/>
      <c r="BB5823" s="12"/>
      <c r="BF5823" s="12"/>
      <c r="BG5823" s="12"/>
      <c r="BH5823" s="12"/>
      <c r="BO5823" s="7"/>
      <c r="BP5823" s="7"/>
      <c r="BQ5823" s="7"/>
      <c r="BU5823" s="7"/>
      <c r="BV5823" s="7"/>
      <c r="BW5823" s="7"/>
      <c r="CD5823" s="7"/>
      <c r="CE5823" s="7"/>
      <c r="CF5823" s="7"/>
      <c r="CJ5823" s="7"/>
      <c r="CK5823" s="7"/>
      <c r="CL5823" s="7"/>
    </row>
    <row r="5824" spans="1:90">
      <c r="A5824" s="11"/>
      <c r="B5824" s="373"/>
      <c r="C5824" s="373"/>
      <c r="D5824" s="373"/>
      <c r="E5824" s="13"/>
      <c r="F5824" s="11"/>
      <c r="G5824" s="25"/>
      <c r="H5824" s="31"/>
      <c r="I5824" s="30"/>
      <c r="M5824" s="25"/>
      <c r="N5824" s="31"/>
      <c r="O5824" s="30"/>
      <c r="V5824" s="12"/>
      <c r="W5824" s="12"/>
      <c r="X5824" s="14"/>
      <c r="AB5824" s="25"/>
      <c r="AC5824" s="12"/>
      <c r="AD5824" s="12"/>
      <c r="AK5824" s="12"/>
      <c r="AL5824" s="30"/>
      <c r="AM5824" s="32"/>
      <c r="AQ5824" s="12"/>
      <c r="AR5824" s="12"/>
      <c r="AS5824" s="12"/>
      <c r="AZ5824" s="49"/>
      <c r="BA5824" s="30"/>
      <c r="BB5824" s="12"/>
      <c r="BF5824" s="12"/>
      <c r="BG5824" s="12"/>
      <c r="BH5824" s="12"/>
      <c r="BO5824" s="7"/>
      <c r="BP5824" s="7"/>
      <c r="BQ5824" s="7"/>
      <c r="BU5824" s="7"/>
      <c r="BV5824" s="7"/>
      <c r="BW5824" s="7"/>
      <c r="CD5824" s="7"/>
      <c r="CE5824" s="7"/>
      <c r="CF5824" s="7"/>
      <c r="CJ5824" s="7"/>
      <c r="CK5824" s="7"/>
      <c r="CL5824" s="7"/>
    </row>
    <row r="5825" spans="1:90">
      <c r="A5825" s="11"/>
      <c r="B5825" s="373"/>
      <c r="C5825" s="373"/>
      <c r="D5825" s="373"/>
      <c r="E5825" s="13"/>
      <c r="F5825" s="11"/>
      <c r="G5825" s="25"/>
      <c r="H5825" s="31"/>
      <c r="I5825" s="30"/>
      <c r="M5825" s="25"/>
      <c r="N5825" s="31"/>
      <c r="O5825" s="30"/>
      <c r="V5825" s="12"/>
      <c r="W5825" s="12"/>
      <c r="X5825" s="14"/>
      <c r="AB5825" s="25"/>
      <c r="AC5825" s="12"/>
      <c r="AD5825" s="12"/>
      <c r="AK5825" s="12"/>
      <c r="AL5825" s="30"/>
      <c r="AM5825" s="32"/>
      <c r="AQ5825" s="12"/>
      <c r="AR5825" s="12"/>
      <c r="AS5825" s="12"/>
      <c r="AZ5825" s="49"/>
      <c r="BA5825" s="30"/>
      <c r="BB5825" s="12"/>
      <c r="BF5825" s="12"/>
      <c r="BG5825" s="12"/>
      <c r="BH5825" s="12"/>
      <c r="BO5825" s="7"/>
      <c r="BP5825" s="7"/>
      <c r="BQ5825" s="7"/>
      <c r="BU5825" s="7"/>
      <c r="BV5825" s="7"/>
      <c r="BW5825" s="7"/>
      <c r="CD5825" s="7"/>
      <c r="CE5825" s="7"/>
      <c r="CF5825" s="7"/>
      <c r="CJ5825" s="7"/>
      <c r="CK5825" s="7"/>
      <c r="CL5825" s="7"/>
    </row>
    <row r="5826" spans="1:90">
      <c r="A5826" s="11"/>
      <c r="B5826" s="373"/>
      <c r="C5826" s="373"/>
      <c r="D5826" s="373"/>
      <c r="E5826" s="13"/>
      <c r="F5826" s="11"/>
      <c r="G5826" s="25"/>
      <c r="H5826" s="31"/>
      <c r="I5826" s="30"/>
      <c r="M5826" s="25"/>
      <c r="N5826" s="31"/>
      <c r="O5826" s="30"/>
      <c r="V5826" s="12"/>
      <c r="W5826" s="12"/>
      <c r="X5826" s="14"/>
      <c r="AB5826" s="25"/>
      <c r="AC5826" s="12"/>
      <c r="AD5826" s="12"/>
      <c r="AK5826" s="12"/>
      <c r="AL5826" s="30"/>
      <c r="AM5826" s="32"/>
      <c r="AQ5826" s="12"/>
      <c r="AR5826" s="12"/>
      <c r="AS5826" s="12"/>
      <c r="AZ5826" s="49"/>
      <c r="BA5826" s="30"/>
      <c r="BB5826" s="12"/>
      <c r="BF5826" s="12"/>
      <c r="BG5826" s="12"/>
      <c r="BH5826" s="12"/>
      <c r="BO5826" s="7"/>
      <c r="BP5826" s="7"/>
      <c r="BQ5826" s="7"/>
      <c r="BU5826" s="7"/>
      <c r="BV5826" s="7"/>
      <c r="BW5826" s="7"/>
      <c r="CD5826" s="7"/>
      <c r="CE5826" s="7"/>
      <c r="CF5826" s="7"/>
      <c r="CJ5826" s="7"/>
      <c r="CK5826" s="7"/>
      <c r="CL5826" s="7"/>
    </row>
    <row r="5827" spans="1:90">
      <c r="A5827" s="11"/>
      <c r="B5827" s="373"/>
      <c r="C5827" s="373"/>
      <c r="D5827" s="373"/>
      <c r="E5827" s="13"/>
      <c r="F5827" s="11"/>
      <c r="G5827" s="25"/>
      <c r="H5827" s="31"/>
      <c r="I5827" s="30"/>
      <c r="M5827" s="25"/>
      <c r="N5827" s="31"/>
      <c r="O5827" s="30"/>
      <c r="V5827" s="12"/>
      <c r="W5827" s="12"/>
      <c r="X5827" s="14"/>
      <c r="AB5827" s="25"/>
      <c r="AC5827" s="12"/>
      <c r="AD5827" s="12"/>
      <c r="AK5827" s="12"/>
      <c r="AL5827" s="30"/>
      <c r="AM5827" s="32"/>
      <c r="AQ5827" s="12"/>
      <c r="AR5827" s="12"/>
      <c r="AS5827" s="12"/>
      <c r="AZ5827" s="49"/>
      <c r="BA5827" s="30"/>
      <c r="BB5827" s="12"/>
      <c r="BF5827" s="12"/>
      <c r="BG5827" s="12"/>
      <c r="BH5827" s="12"/>
      <c r="BO5827" s="7"/>
      <c r="BP5827" s="7"/>
      <c r="BQ5827" s="7"/>
      <c r="BU5827" s="7"/>
      <c r="BV5827" s="7"/>
      <c r="BW5827" s="7"/>
      <c r="CD5827" s="7"/>
      <c r="CE5827" s="7"/>
      <c r="CF5827" s="7"/>
      <c r="CJ5827" s="7"/>
      <c r="CK5827" s="7"/>
      <c r="CL5827" s="7"/>
    </row>
    <row r="5828" spans="1:90">
      <c r="A5828" s="11"/>
      <c r="B5828" s="373"/>
      <c r="C5828" s="373"/>
      <c r="D5828" s="373"/>
      <c r="E5828" s="13"/>
      <c r="F5828" s="11"/>
      <c r="G5828" s="25"/>
      <c r="H5828" s="31"/>
      <c r="I5828" s="30"/>
      <c r="M5828" s="25"/>
      <c r="N5828" s="31"/>
      <c r="O5828" s="30"/>
      <c r="V5828" s="12"/>
      <c r="W5828" s="12"/>
      <c r="X5828" s="14"/>
      <c r="AB5828" s="25"/>
      <c r="AC5828" s="12"/>
      <c r="AD5828" s="12"/>
      <c r="AK5828" s="12"/>
      <c r="AL5828" s="30"/>
      <c r="AM5828" s="32"/>
      <c r="AQ5828" s="12"/>
      <c r="AR5828" s="12"/>
      <c r="AS5828" s="12"/>
      <c r="AZ5828" s="49"/>
      <c r="BA5828" s="30"/>
      <c r="BB5828" s="12"/>
      <c r="BF5828" s="12"/>
      <c r="BG5828" s="12"/>
      <c r="BH5828" s="12"/>
      <c r="BO5828" s="7"/>
      <c r="BP5828" s="7"/>
      <c r="BQ5828" s="7"/>
      <c r="BU5828" s="7"/>
      <c r="BV5828" s="7"/>
      <c r="BW5828" s="7"/>
      <c r="CD5828" s="7"/>
      <c r="CE5828" s="7"/>
      <c r="CF5828" s="7"/>
      <c r="CJ5828" s="7"/>
      <c r="CK5828" s="7"/>
      <c r="CL5828" s="7"/>
    </row>
    <row r="5829" spans="1:90">
      <c r="A5829" s="11"/>
      <c r="B5829" s="373"/>
      <c r="C5829" s="373"/>
      <c r="D5829" s="373"/>
      <c r="E5829" s="13"/>
      <c r="F5829" s="11"/>
      <c r="G5829" s="25"/>
      <c r="H5829" s="31"/>
      <c r="I5829" s="30"/>
      <c r="M5829" s="25"/>
      <c r="N5829" s="31"/>
      <c r="O5829" s="30"/>
      <c r="V5829" s="12"/>
      <c r="W5829" s="12"/>
      <c r="X5829" s="14"/>
      <c r="AB5829" s="25"/>
      <c r="AC5829" s="12"/>
      <c r="AD5829" s="12"/>
      <c r="AK5829" s="12"/>
      <c r="AL5829" s="30"/>
      <c r="AM5829" s="32"/>
      <c r="AQ5829" s="12"/>
      <c r="AR5829" s="12"/>
      <c r="AS5829" s="12"/>
      <c r="AZ5829" s="49"/>
      <c r="BA5829" s="30"/>
      <c r="BB5829" s="12"/>
      <c r="BF5829" s="12"/>
      <c r="BG5829" s="12"/>
      <c r="BH5829" s="12"/>
      <c r="BO5829" s="7"/>
      <c r="BP5829" s="7"/>
      <c r="BQ5829" s="7"/>
      <c r="BU5829" s="7"/>
      <c r="BV5829" s="7"/>
      <c r="BW5829" s="7"/>
      <c r="CD5829" s="7"/>
      <c r="CE5829" s="7"/>
      <c r="CF5829" s="7"/>
      <c r="CJ5829" s="7"/>
      <c r="CK5829" s="7"/>
      <c r="CL5829" s="7"/>
    </row>
    <row r="5830" spans="1:90">
      <c r="A5830" s="11"/>
      <c r="B5830" s="373"/>
      <c r="C5830" s="373"/>
      <c r="D5830" s="373"/>
      <c r="E5830" s="13"/>
      <c r="F5830" s="11"/>
      <c r="G5830" s="25"/>
      <c r="H5830" s="31"/>
      <c r="I5830" s="30"/>
      <c r="M5830" s="25"/>
      <c r="N5830" s="31"/>
      <c r="O5830" s="30"/>
      <c r="V5830" s="12"/>
      <c r="W5830" s="12"/>
      <c r="X5830" s="14"/>
      <c r="AB5830" s="25"/>
      <c r="AC5830" s="12"/>
      <c r="AD5830" s="12"/>
      <c r="AK5830" s="12"/>
      <c r="AL5830" s="30"/>
      <c r="AM5830" s="32"/>
      <c r="AQ5830" s="12"/>
      <c r="AR5830" s="12"/>
      <c r="AS5830" s="12"/>
      <c r="AZ5830" s="49"/>
      <c r="BA5830" s="30"/>
      <c r="BB5830" s="12"/>
      <c r="BF5830" s="12"/>
      <c r="BG5830" s="12"/>
      <c r="BH5830" s="12"/>
      <c r="BO5830" s="7"/>
      <c r="BP5830" s="7"/>
      <c r="BQ5830" s="7"/>
      <c r="BU5830" s="7"/>
      <c r="BV5830" s="7"/>
      <c r="BW5830" s="7"/>
      <c r="CD5830" s="7"/>
      <c r="CE5830" s="7"/>
      <c r="CF5830" s="7"/>
      <c r="CJ5830" s="7"/>
      <c r="CK5830" s="7"/>
      <c r="CL5830" s="7"/>
    </row>
    <row r="5831" spans="1:90">
      <c r="A5831" s="11"/>
      <c r="B5831" s="373"/>
      <c r="C5831" s="373"/>
      <c r="D5831" s="373"/>
      <c r="E5831" s="13"/>
      <c r="F5831" s="11"/>
      <c r="G5831" s="25"/>
      <c r="H5831" s="31"/>
      <c r="I5831" s="30"/>
      <c r="M5831" s="25"/>
      <c r="N5831" s="31"/>
      <c r="O5831" s="30"/>
      <c r="V5831" s="12"/>
      <c r="W5831" s="12"/>
      <c r="X5831" s="14"/>
      <c r="AB5831" s="25"/>
      <c r="AC5831" s="12"/>
      <c r="AD5831" s="12"/>
      <c r="AK5831" s="12"/>
      <c r="AL5831" s="30"/>
      <c r="AM5831" s="32"/>
      <c r="AQ5831" s="12"/>
      <c r="AR5831" s="12"/>
      <c r="AS5831" s="12"/>
      <c r="AZ5831" s="49"/>
      <c r="BA5831" s="30"/>
      <c r="BB5831" s="12"/>
      <c r="BF5831" s="12"/>
      <c r="BG5831" s="12"/>
      <c r="BH5831" s="12"/>
      <c r="BO5831" s="7"/>
      <c r="BP5831" s="7"/>
      <c r="BQ5831" s="7"/>
      <c r="BU5831" s="7"/>
      <c r="BV5831" s="7"/>
      <c r="BW5831" s="7"/>
      <c r="CD5831" s="7"/>
      <c r="CE5831" s="7"/>
      <c r="CF5831" s="7"/>
      <c r="CJ5831" s="7"/>
      <c r="CK5831" s="7"/>
      <c r="CL5831" s="7"/>
    </row>
    <row r="5832" spans="1:90">
      <c r="A5832" s="11"/>
      <c r="B5832" s="373"/>
      <c r="C5832" s="373"/>
      <c r="D5832" s="373"/>
      <c r="E5832" s="13"/>
      <c r="F5832" s="11"/>
      <c r="G5832" s="25"/>
      <c r="H5832" s="31"/>
      <c r="I5832" s="30"/>
      <c r="M5832" s="25"/>
      <c r="N5832" s="31"/>
      <c r="O5832" s="30"/>
      <c r="V5832" s="12"/>
      <c r="W5832" s="12"/>
      <c r="X5832" s="14"/>
      <c r="AB5832" s="25"/>
      <c r="AC5832" s="12"/>
      <c r="AD5832" s="12"/>
      <c r="AK5832" s="12"/>
      <c r="AL5832" s="30"/>
      <c r="AM5832" s="32"/>
      <c r="AQ5832" s="12"/>
      <c r="AR5832" s="12"/>
      <c r="AS5832" s="12"/>
      <c r="AZ5832" s="49"/>
      <c r="BA5832" s="30"/>
      <c r="BB5832" s="12"/>
      <c r="BF5832" s="12"/>
      <c r="BG5832" s="12"/>
      <c r="BH5832" s="12"/>
      <c r="BO5832" s="7"/>
      <c r="BP5832" s="7"/>
      <c r="BQ5832" s="7"/>
      <c r="BU5832" s="7"/>
      <c r="BV5832" s="7"/>
      <c r="BW5832" s="7"/>
      <c r="CD5832" s="7"/>
      <c r="CE5832" s="7"/>
      <c r="CF5832" s="7"/>
      <c r="CJ5832" s="7"/>
      <c r="CK5832" s="7"/>
      <c r="CL5832" s="7"/>
    </row>
    <row r="5833" spans="1:90">
      <c r="A5833" s="11"/>
      <c r="B5833" s="373"/>
      <c r="C5833" s="373"/>
      <c r="D5833" s="373"/>
      <c r="E5833" s="13"/>
      <c r="F5833" s="11"/>
      <c r="G5833" s="25"/>
      <c r="H5833" s="31"/>
      <c r="I5833" s="30"/>
      <c r="M5833" s="25"/>
      <c r="N5833" s="31"/>
      <c r="O5833" s="30"/>
      <c r="V5833" s="12"/>
      <c r="W5833" s="12"/>
      <c r="X5833" s="14"/>
      <c r="AB5833" s="25"/>
      <c r="AC5833" s="12"/>
      <c r="AD5833" s="12"/>
      <c r="AK5833" s="12"/>
      <c r="AL5833" s="30"/>
      <c r="AM5833" s="32"/>
      <c r="AQ5833" s="12"/>
      <c r="AR5833" s="12"/>
      <c r="AS5833" s="12"/>
      <c r="AZ5833" s="49"/>
      <c r="BA5833" s="30"/>
      <c r="BB5833" s="12"/>
      <c r="BF5833" s="12"/>
      <c r="BG5833" s="12"/>
      <c r="BH5833" s="12"/>
      <c r="BO5833" s="7"/>
      <c r="BP5833" s="7"/>
      <c r="BQ5833" s="7"/>
      <c r="BU5833" s="7"/>
      <c r="BV5833" s="7"/>
      <c r="BW5833" s="7"/>
      <c r="CD5833" s="7"/>
      <c r="CE5833" s="7"/>
      <c r="CF5833" s="7"/>
      <c r="CJ5833" s="7"/>
      <c r="CK5833" s="7"/>
      <c r="CL5833" s="7"/>
    </row>
    <row r="5834" spans="1:90">
      <c r="A5834" s="11"/>
      <c r="B5834" s="373"/>
      <c r="C5834" s="373"/>
      <c r="D5834" s="373"/>
      <c r="E5834" s="13"/>
      <c r="F5834" s="11"/>
      <c r="G5834" s="25"/>
      <c r="H5834" s="31"/>
      <c r="I5834" s="30"/>
      <c r="M5834" s="25"/>
      <c r="N5834" s="31"/>
      <c r="O5834" s="30"/>
      <c r="V5834" s="12"/>
      <c r="W5834" s="12"/>
      <c r="X5834" s="14"/>
      <c r="AB5834" s="25"/>
      <c r="AC5834" s="12"/>
      <c r="AD5834" s="12"/>
      <c r="AK5834" s="12"/>
      <c r="AL5834" s="30"/>
      <c r="AM5834" s="32"/>
      <c r="AQ5834" s="12"/>
      <c r="AR5834" s="12"/>
      <c r="AS5834" s="12"/>
      <c r="AZ5834" s="49"/>
      <c r="BA5834" s="30"/>
      <c r="BB5834" s="12"/>
      <c r="BF5834" s="12"/>
      <c r="BG5834" s="12"/>
      <c r="BH5834" s="12"/>
      <c r="BO5834" s="7"/>
      <c r="BP5834" s="7"/>
      <c r="BQ5834" s="7"/>
      <c r="BU5834" s="7"/>
      <c r="BV5834" s="7"/>
      <c r="BW5834" s="7"/>
      <c r="CD5834" s="7"/>
      <c r="CE5834" s="7"/>
      <c r="CF5834" s="7"/>
      <c r="CJ5834" s="7"/>
      <c r="CK5834" s="7"/>
      <c r="CL5834" s="7"/>
    </row>
    <row r="5835" spans="1:90">
      <c r="A5835" s="11"/>
      <c r="B5835" s="373"/>
      <c r="C5835" s="373"/>
      <c r="D5835" s="373"/>
      <c r="E5835" s="13"/>
      <c r="F5835" s="11"/>
      <c r="G5835" s="25"/>
      <c r="H5835" s="31"/>
      <c r="I5835" s="30"/>
      <c r="M5835" s="25"/>
      <c r="N5835" s="31"/>
      <c r="O5835" s="30"/>
      <c r="V5835" s="12"/>
      <c r="W5835" s="12"/>
      <c r="X5835" s="14"/>
      <c r="AB5835" s="25"/>
      <c r="AC5835" s="12"/>
      <c r="AD5835" s="12"/>
      <c r="AK5835" s="12"/>
      <c r="AL5835" s="30"/>
      <c r="AM5835" s="32"/>
      <c r="AQ5835" s="12"/>
      <c r="AR5835" s="12"/>
      <c r="AS5835" s="12"/>
      <c r="AZ5835" s="49"/>
      <c r="BA5835" s="30"/>
      <c r="BB5835" s="12"/>
      <c r="BF5835" s="12"/>
      <c r="BG5835" s="12"/>
      <c r="BH5835" s="12"/>
      <c r="BO5835" s="7"/>
      <c r="BP5835" s="7"/>
      <c r="BQ5835" s="7"/>
      <c r="BU5835" s="7"/>
      <c r="BV5835" s="7"/>
      <c r="BW5835" s="7"/>
      <c r="CD5835" s="7"/>
      <c r="CE5835" s="7"/>
      <c r="CF5835" s="7"/>
      <c r="CJ5835" s="7"/>
      <c r="CK5835" s="7"/>
      <c r="CL5835" s="7"/>
    </row>
    <row r="5836" spans="1:90">
      <c r="A5836" s="11"/>
      <c r="B5836" s="373"/>
      <c r="C5836" s="373"/>
      <c r="D5836" s="373"/>
      <c r="E5836" s="13"/>
      <c r="F5836" s="11"/>
      <c r="G5836" s="25"/>
      <c r="H5836" s="31"/>
      <c r="I5836" s="30"/>
      <c r="M5836" s="25"/>
      <c r="N5836" s="31"/>
      <c r="O5836" s="30"/>
      <c r="V5836" s="12"/>
      <c r="W5836" s="12"/>
      <c r="X5836" s="14"/>
      <c r="AB5836" s="25"/>
      <c r="AC5836" s="12"/>
      <c r="AD5836" s="12"/>
      <c r="AK5836" s="12"/>
      <c r="AL5836" s="30"/>
      <c r="AM5836" s="32"/>
      <c r="AQ5836" s="12"/>
      <c r="AR5836" s="12"/>
      <c r="AS5836" s="12"/>
      <c r="AZ5836" s="49"/>
      <c r="BA5836" s="30"/>
      <c r="BB5836" s="12"/>
      <c r="BF5836" s="12"/>
      <c r="BG5836" s="12"/>
      <c r="BH5836" s="12"/>
      <c r="BO5836" s="7"/>
      <c r="BP5836" s="7"/>
      <c r="BQ5836" s="7"/>
      <c r="BU5836" s="7"/>
      <c r="BV5836" s="7"/>
      <c r="BW5836" s="7"/>
      <c r="CD5836" s="7"/>
      <c r="CE5836" s="7"/>
      <c r="CF5836" s="7"/>
      <c r="CJ5836" s="7"/>
      <c r="CK5836" s="7"/>
      <c r="CL5836" s="7"/>
    </row>
    <row r="5837" spans="1:90">
      <c r="A5837" s="11"/>
      <c r="B5837" s="373"/>
      <c r="C5837" s="373"/>
      <c r="D5837" s="373"/>
      <c r="E5837" s="13"/>
      <c r="F5837" s="11"/>
      <c r="G5837" s="25"/>
      <c r="H5837" s="31"/>
      <c r="I5837" s="30"/>
      <c r="M5837" s="25"/>
      <c r="N5837" s="31"/>
      <c r="O5837" s="30"/>
      <c r="V5837" s="12"/>
      <c r="W5837" s="12"/>
      <c r="X5837" s="14"/>
      <c r="AB5837" s="25"/>
      <c r="AC5837" s="12"/>
      <c r="AD5837" s="12"/>
      <c r="AK5837" s="12"/>
      <c r="AL5837" s="30"/>
      <c r="AM5837" s="32"/>
      <c r="AQ5837" s="12"/>
      <c r="AR5837" s="12"/>
      <c r="AS5837" s="12"/>
      <c r="AZ5837" s="49"/>
      <c r="BA5837" s="30"/>
      <c r="BB5837" s="12"/>
      <c r="BF5837" s="12"/>
      <c r="BG5837" s="12"/>
      <c r="BH5837" s="12"/>
      <c r="BO5837" s="7"/>
      <c r="BP5837" s="7"/>
      <c r="BQ5837" s="7"/>
      <c r="BU5837" s="7"/>
      <c r="BV5837" s="7"/>
      <c r="BW5837" s="7"/>
      <c r="CD5837" s="7"/>
      <c r="CE5837" s="7"/>
      <c r="CF5837" s="7"/>
      <c r="CJ5837" s="7"/>
      <c r="CK5837" s="7"/>
      <c r="CL5837" s="7"/>
    </row>
    <row r="5838" spans="1:90">
      <c r="A5838" s="11"/>
      <c r="B5838" s="373"/>
      <c r="C5838" s="373"/>
      <c r="D5838" s="373"/>
      <c r="E5838" s="13"/>
      <c r="F5838" s="11"/>
      <c r="G5838" s="25"/>
      <c r="H5838" s="31"/>
      <c r="I5838" s="30"/>
      <c r="M5838" s="25"/>
      <c r="N5838" s="31"/>
      <c r="O5838" s="30"/>
      <c r="V5838" s="12"/>
      <c r="W5838" s="12"/>
      <c r="X5838" s="14"/>
      <c r="AB5838" s="25"/>
      <c r="AC5838" s="12"/>
      <c r="AD5838" s="12"/>
      <c r="AK5838" s="12"/>
      <c r="AL5838" s="30"/>
      <c r="AM5838" s="32"/>
      <c r="AQ5838" s="12"/>
      <c r="AR5838" s="12"/>
      <c r="AS5838" s="12"/>
      <c r="AZ5838" s="49"/>
      <c r="BA5838" s="30"/>
      <c r="BB5838" s="12"/>
      <c r="BF5838" s="12"/>
      <c r="BG5838" s="12"/>
      <c r="BH5838" s="12"/>
      <c r="BO5838" s="7"/>
      <c r="BP5838" s="7"/>
      <c r="BQ5838" s="7"/>
      <c r="BU5838" s="7"/>
      <c r="BV5838" s="7"/>
      <c r="BW5838" s="7"/>
      <c r="CD5838" s="7"/>
      <c r="CE5838" s="7"/>
      <c r="CF5838" s="7"/>
      <c r="CJ5838" s="7"/>
      <c r="CK5838" s="7"/>
      <c r="CL5838" s="7"/>
    </row>
    <row r="5839" spans="1:90">
      <c r="A5839" s="11"/>
      <c r="B5839" s="373"/>
      <c r="C5839" s="373"/>
      <c r="D5839" s="373"/>
      <c r="E5839" s="13"/>
      <c r="F5839" s="11"/>
      <c r="G5839" s="25"/>
      <c r="H5839" s="31"/>
      <c r="I5839" s="30"/>
      <c r="M5839" s="25"/>
      <c r="N5839" s="31"/>
      <c r="O5839" s="30"/>
      <c r="V5839" s="12"/>
      <c r="W5839" s="12"/>
      <c r="X5839" s="14"/>
      <c r="AB5839" s="25"/>
      <c r="AC5839" s="12"/>
      <c r="AD5839" s="12"/>
      <c r="AK5839" s="12"/>
      <c r="AL5839" s="30"/>
      <c r="AM5839" s="32"/>
      <c r="AQ5839" s="12"/>
      <c r="AR5839" s="12"/>
      <c r="AS5839" s="12"/>
      <c r="AZ5839" s="49"/>
      <c r="BA5839" s="30"/>
      <c r="BB5839" s="12"/>
      <c r="BF5839" s="12"/>
      <c r="BG5839" s="12"/>
      <c r="BH5839" s="12"/>
      <c r="BO5839" s="7"/>
      <c r="BP5839" s="7"/>
      <c r="BQ5839" s="7"/>
      <c r="BU5839" s="7"/>
      <c r="BV5839" s="7"/>
      <c r="BW5839" s="7"/>
      <c r="CD5839" s="7"/>
      <c r="CE5839" s="7"/>
      <c r="CF5839" s="7"/>
      <c r="CJ5839" s="7"/>
      <c r="CK5839" s="7"/>
      <c r="CL5839" s="7"/>
    </row>
    <row r="5840" spans="1:90">
      <c r="A5840" s="11"/>
      <c r="B5840" s="373"/>
      <c r="C5840" s="373"/>
      <c r="D5840" s="373"/>
      <c r="E5840" s="13"/>
      <c r="F5840" s="11"/>
      <c r="G5840" s="25"/>
      <c r="H5840" s="31"/>
      <c r="I5840" s="30"/>
      <c r="M5840" s="25"/>
      <c r="N5840" s="31"/>
      <c r="O5840" s="30"/>
      <c r="V5840" s="12"/>
      <c r="W5840" s="12"/>
      <c r="X5840" s="14"/>
      <c r="AB5840" s="25"/>
      <c r="AC5840" s="12"/>
      <c r="AD5840" s="12"/>
      <c r="AK5840" s="12"/>
      <c r="AL5840" s="30"/>
      <c r="AM5840" s="32"/>
      <c r="AQ5840" s="12"/>
      <c r="AR5840" s="12"/>
      <c r="AS5840" s="12"/>
      <c r="AZ5840" s="49"/>
      <c r="BA5840" s="30"/>
      <c r="BB5840" s="12"/>
      <c r="BF5840" s="12"/>
      <c r="BG5840" s="12"/>
      <c r="BH5840" s="12"/>
      <c r="BO5840" s="7"/>
      <c r="BP5840" s="7"/>
      <c r="BQ5840" s="7"/>
      <c r="BU5840" s="7"/>
      <c r="BV5840" s="7"/>
      <c r="BW5840" s="7"/>
      <c r="CD5840" s="7"/>
      <c r="CE5840" s="7"/>
      <c r="CF5840" s="7"/>
      <c r="CJ5840" s="7"/>
      <c r="CK5840" s="7"/>
      <c r="CL5840" s="7"/>
    </row>
    <row r="5841" spans="1:90">
      <c r="A5841" s="11"/>
      <c r="B5841" s="373"/>
      <c r="C5841" s="373"/>
      <c r="D5841" s="373"/>
      <c r="E5841" s="13"/>
      <c r="F5841" s="11"/>
      <c r="G5841" s="25"/>
      <c r="H5841" s="31"/>
      <c r="I5841" s="30"/>
      <c r="M5841" s="25"/>
      <c r="N5841" s="31"/>
      <c r="O5841" s="30"/>
      <c r="V5841" s="12"/>
      <c r="W5841" s="12"/>
      <c r="X5841" s="14"/>
      <c r="AB5841" s="25"/>
      <c r="AC5841" s="12"/>
      <c r="AD5841" s="12"/>
      <c r="AK5841" s="12"/>
      <c r="AL5841" s="30"/>
      <c r="AM5841" s="32"/>
      <c r="AQ5841" s="12"/>
      <c r="AR5841" s="12"/>
      <c r="AS5841" s="12"/>
      <c r="AZ5841" s="49"/>
      <c r="BA5841" s="30"/>
      <c r="BB5841" s="12"/>
      <c r="BF5841" s="12"/>
      <c r="BG5841" s="12"/>
      <c r="BH5841" s="12"/>
      <c r="BO5841" s="7"/>
      <c r="BP5841" s="7"/>
      <c r="BQ5841" s="7"/>
      <c r="BU5841" s="7"/>
      <c r="BV5841" s="7"/>
      <c r="BW5841" s="7"/>
      <c r="CD5841" s="7"/>
      <c r="CE5841" s="7"/>
      <c r="CF5841" s="7"/>
      <c r="CJ5841" s="7"/>
      <c r="CK5841" s="7"/>
      <c r="CL5841" s="7"/>
    </row>
    <row r="5842" spans="1:90">
      <c r="A5842" s="11"/>
      <c r="B5842" s="373"/>
      <c r="C5842" s="373"/>
      <c r="D5842" s="373"/>
      <c r="E5842" s="13"/>
      <c r="F5842" s="11"/>
      <c r="G5842" s="25"/>
      <c r="H5842" s="31"/>
      <c r="I5842" s="30"/>
      <c r="M5842" s="25"/>
      <c r="N5842" s="31"/>
      <c r="O5842" s="30"/>
      <c r="V5842" s="12"/>
      <c r="W5842" s="12"/>
      <c r="X5842" s="14"/>
      <c r="AB5842" s="25"/>
      <c r="AC5842" s="12"/>
      <c r="AD5842" s="12"/>
      <c r="AK5842" s="12"/>
      <c r="AL5842" s="30"/>
      <c r="AM5842" s="32"/>
      <c r="AQ5842" s="12"/>
      <c r="AR5842" s="12"/>
      <c r="AS5842" s="12"/>
      <c r="AZ5842" s="49"/>
      <c r="BA5842" s="30"/>
      <c r="BB5842" s="12"/>
      <c r="BF5842" s="12"/>
      <c r="BG5842" s="12"/>
      <c r="BH5842" s="12"/>
      <c r="BO5842" s="7"/>
      <c r="BP5842" s="7"/>
      <c r="BQ5842" s="7"/>
      <c r="BU5842" s="7"/>
      <c r="BV5842" s="7"/>
      <c r="BW5842" s="7"/>
      <c r="CD5842" s="7"/>
      <c r="CE5842" s="7"/>
      <c r="CF5842" s="7"/>
      <c r="CJ5842" s="7"/>
      <c r="CK5842" s="7"/>
      <c r="CL5842" s="7"/>
    </row>
    <row r="5843" spans="1:90">
      <c r="A5843" s="11"/>
      <c r="B5843" s="373"/>
      <c r="C5843" s="373"/>
      <c r="D5843" s="373"/>
      <c r="E5843" s="13"/>
      <c r="F5843" s="11"/>
      <c r="G5843" s="25"/>
      <c r="H5843" s="31"/>
      <c r="I5843" s="30"/>
      <c r="M5843" s="25"/>
      <c r="N5843" s="31"/>
      <c r="O5843" s="30"/>
      <c r="V5843" s="12"/>
      <c r="W5843" s="12"/>
      <c r="X5843" s="14"/>
      <c r="AB5843" s="25"/>
      <c r="AC5843" s="12"/>
      <c r="AD5843" s="12"/>
      <c r="AK5843" s="12"/>
      <c r="AL5843" s="30"/>
      <c r="AM5843" s="32"/>
      <c r="AQ5843" s="12"/>
      <c r="AR5843" s="12"/>
      <c r="AS5843" s="12"/>
      <c r="AZ5843" s="49"/>
      <c r="BA5843" s="30"/>
      <c r="BB5843" s="12"/>
      <c r="BF5843" s="12"/>
      <c r="BG5843" s="12"/>
      <c r="BH5843" s="12"/>
      <c r="BO5843" s="7"/>
      <c r="BP5843" s="7"/>
      <c r="BQ5843" s="7"/>
      <c r="BU5843" s="7"/>
      <c r="BV5843" s="7"/>
      <c r="BW5843" s="7"/>
      <c r="CD5843" s="7"/>
      <c r="CE5843" s="7"/>
      <c r="CF5843" s="7"/>
      <c r="CJ5843" s="7"/>
      <c r="CK5843" s="7"/>
      <c r="CL5843" s="7"/>
    </row>
    <row r="5844" spans="1:90">
      <c r="A5844" s="11"/>
      <c r="B5844" s="373"/>
      <c r="C5844" s="373"/>
      <c r="D5844" s="373"/>
      <c r="E5844" s="13"/>
      <c r="F5844" s="11"/>
      <c r="G5844" s="25"/>
      <c r="H5844" s="31"/>
      <c r="I5844" s="30"/>
      <c r="M5844" s="25"/>
      <c r="N5844" s="31"/>
      <c r="O5844" s="30"/>
      <c r="V5844" s="12"/>
      <c r="W5844" s="12"/>
      <c r="X5844" s="14"/>
      <c r="AB5844" s="25"/>
      <c r="AC5844" s="12"/>
      <c r="AD5844" s="12"/>
      <c r="AK5844" s="12"/>
      <c r="AL5844" s="30"/>
      <c r="AM5844" s="32"/>
      <c r="AQ5844" s="12"/>
      <c r="AR5844" s="12"/>
      <c r="AS5844" s="12"/>
      <c r="AZ5844" s="49"/>
      <c r="BA5844" s="30"/>
      <c r="BB5844" s="12"/>
      <c r="BF5844" s="12"/>
      <c r="BG5844" s="12"/>
      <c r="BH5844" s="12"/>
      <c r="BO5844" s="7"/>
      <c r="BP5844" s="7"/>
      <c r="BQ5844" s="7"/>
      <c r="BU5844" s="7"/>
      <c r="BV5844" s="7"/>
      <c r="BW5844" s="7"/>
      <c r="CD5844" s="7"/>
      <c r="CE5844" s="7"/>
      <c r="CF5844" s="7"/>
      <c r="CJ5844" s="7"/>
      <c r="CK5844" s="7"/>
      <c r="CL5844" s="7"/>
    </row>
    <row r="5845" spans="1:90">
      <c r="A5845" s="11"/>
      <c r="B5845" s="373"/>
      <c r="C5845" s="373"/>
      <c r="D5845" s="373"/>
      <c r="E5845" s="13"/>
      <c r="F5845" s="11"/>
      <c r="G5845" s="25"/>
      <c r="H5845" s="31"/>
      <c r="I5845" s="30"/>
      <c r="M5845" s="25"/>
      <c r="N5845" s="31"/>
      <c r="O5845" s="30"/>
      <c r="V5845" s="12"/>
      <c r="W5845" s="12"/>
      <c r="X5845" s="14"/>
      <c r="AB5845" s="25"/>
      <c r="AC5845" s="12"/>
      <c r="AD5845" s="12"/>
      <c r="AK5845" s="12"/>
      <c r="AL5845" s="30"/>
      <c r="AM5845" s="32"/>
      <c r="AQ5845" s="12"/>
      <c r="AR5845" s="12"/>
      <c r="AS5845" s="12"/>
      <c r="AZ5845" s="49"/>
      <c r="BA5845" s="30"/>
      <c r="BB5845" s="12"/>
      <c r="BF5845" s="12"/>
      <c r="BG5845" s="12"/>
      <c r="BH5845" s="12"/>
      <c r="BO5845" s="7"/>
      <c r="BP5845" s="7"/>
      <c r="BQ5845" s="7"/>
      <c r="BU5845" s="7"/>
      <c r="BV5845" s="7"/>
      <c r="BW5845" s="7"/>
      <c r="CD5845" s="7"/>
      <c r="CE5845" s="7"/>
      <c r="CF5845" s="7"/>
      <c r="CJ5845" s="7"/>
      <c r="CK5845" s="7"/>
      <c r="CL5845" s="7"/>
    </row>
    <row r="5846" spans="1:90">
      <c r="A5846" s="11"/>
      <c r="B5846" s="373"/>
      <c r="C5846" s="373"/>
      <c r="D5846" s="373"/>
      <c r="E5846" s="13"/>
      <c r="F5846" s="11"/>
      <c r="G5846" s="25"/>
      <c r="H5846" s="31"/>
      <c r="I5846" s="30"/>
      <c r="M5846" s="25"/>
      <c r="N5846" s="31"/>
      <c r="O5846" s="30"/>
      <c r="V5846" s="12"/>
      <c r="W5846" s="12"/>
      <c r="X5846" s="14"/>
      <c r="AB5846" s="25"/>
      <c r="AC5846" s="12"/>
      <c r="AD5846" s="12"/>
      <c r="AK5846" s="12"/>
      <c r="AL5846" s="30"/>
      <c r="AM5846" s="32"/>
      <c r="AQ5846" s="12"/>
      <c r="AR5846" s="12"/>
      <c r="AS5846" s="12"/>
      <c r="AZ5846" s="49"/>
      <c r="BA5846" s="30"/>
      <c r="BB5846" s="12"/>
      <c r="BF5846" s="12"/>
      <c r="BG5846" s="12"/>
      <c r="BH5846" s="12"/>
      <c r="BO5846" s="7"/>
      <c r="BP5846" s="7"/>
      <c r="BQ5846" s="7"/>
      <c r="BU5846" s="7"/>
      <c r="BV5846" s="7"/>
      <c r="BW5846" s="7"/>
      <c r="CD5846" s="7"/>
      <c r="CE5846" s="7"/>
      <c r="CF5846" s="7"/>
      <c r="CJ5846" s="7"/>
      <c r="CK5846" s="7"/>
      <c r="CL5846" s="7"/>
    </row>
    <row r="5847" spans="1:90">
      <c r="A5847" s="11"/>
      <c r="B5847" s="373"/>
      <c r="C5847" s="373"/>
      <c r="D5847" s="373"/>
      <c r="E5847" s="13"/>
      <c r="F5847" s="11"/>
      <c r="G5847" s="25"/>
      <c r="H5847" s="31"/>
      <c r="I5847" s="30"/>
      <c r="M5847" s="25"/>
      <c r="N5847" s="31"/>
      <c r="O5847" s="30"/>
      <c r="V5847" s="12"/>
      <c r="W5847" s="12"/>
      <c r="X5847" s="14"/>
      <c r="AB5847" s="25"/>
      <c r="AC5847" s="12"/>
      <c r="AD5847" s="12"/>
      <c r="AK5847" s="12"/>
      <c r="AL5847" s="30"/>
      <c r="AM5847" s="32"/>
      <c r="AQ5847" s="12"/>
      <c r="AR5847" s="12"/>
      <c r="AS5847" s="12"/>
      <c r="AZ5847" s="49"/>
      <c r="BA5847" s="30"/>
      <c r="BB5847" s="12"/>
      <c r="BF5847" s="12"/>
      <c r="BG5847" s="12"/>
      <c r="BH5847" s="12"/>
      <c r="BO5847" s="7"/>
      <c r="BP5847" s="7"/>
      <c r="BQ5847" s="7"/>
      <c r="BU5847" s="7"/>
      <c r="BV5847" s="7"/>
      <c r="BW5847" s="7"/>
      <c r="CD5847" s="7"/>
      <c r="CE5847" s="7"/>
      <c r="CF5847" s="7"/>
      <c r="CJ5847" s="7"/>
      <c r="CK5847" s="7"/>
      <c r="CL5847" s="7"/>
    </row>
    <row r="5848" spans="1:90">
      <c r="A5848" s="11"/>
      <c r="B5848" s="373"/>
      <c r="C5848" s="373"/>
      <c r="D5848" s="373"/>
      <c r="E5848" s="13"/>
      <c r="F5848" s="11"/>
      <c r="G5848" s="25"/>
      <c r="H5848" s="31"/>
      <c r="I5848" s="30"/>
      <c r="M5848" s="25"/>
      <c r="N5848" s="31"/>
      <c r="O5848" s="30"/>
      <c r="V5848" s="12"/>
      <c r="W5848" s="12"/>
      <c r="X5848" s="14"/>
      <c r="AB5848" s="25"/>
      <c r="AC5848" s="12"/>
      <c r="AD5848" s="12"/>
      <c r="AK5848" s="12"/>
      <c r="AL5848" s="30"/>
      <c r="AM5848" s="32"/>
      <c r="AQ5848" s="12"/>
      <c r="AR5848" s="12"/>
      <c r="AS5848" s="12"/>
      <c r="AZ5848" s="49"/>
      <c r="BA5848" s="30"/>
      <c r="BB5848" s="12"/>
      <c r="BF5848" s="12"/>
      <c r="BG5848" s="12"/>
      <c r="BH5848" s="12"/>
      <c r="BO5848" s="7"/>
      <c r="BP5848" s="7"/>
      <c r="BQ5848" s="7"/>
      <c r="BU5848" s="7"/>
      <c r="BV5848" s="7"/>
      <c r="BW5848" s="7"/>
      <c r="CD5848" s="7"/>
      <c r="CE5848" s="7"/>
      <c r="CF5848" s="7"/>
      <c r="CJ5848" s="7"/>
      <c r="CK5848" s="7"/>
      <c r="CL5848" s="7"/>
    </row>
    <row r="5849" spans="1:90">
      <c r="A5849" s="11"/>
      <c r="B5849" s="373"/>
      <c r="C5849" s="373"/>
      <c r="D5849" s="373"/>
      <c r="E5849" s="13"/>
      <c r="F5849" s="11"/>
      <c r="G5849" s="25"/>
      <c r="H5849" s="31"/>
      <c r="I5849" s="30"/>
      <c r="M5849" s="25"/>
      <c r="N5849" s="31"/>
      <c r="O5849" s="30"/>
      <c r="V5849" s="12"/>
      <c r="W5849" s="12"/>
      <c r="X5849" s="14"/>
      <c r="AB5849" s="25"/>
      <c r="AC5849" s="12"/>
      <c r="AD5849" s="12"/>
      <c r="AK5849" s="12"/>
      <c r="AL5849" s="30"/>
      <c r="AM5849" s="32"/>
      <c r="AQ5849" s="12"/>
      <c r="AR5849" s="12"/>
      <c r="AS5849" s="12"/>
      <c r="AZ5849" s="49"/>
      <c r="BA5849" s="30"/>
      <c r="BB5849" s="12"/>
      <c r="BF5849" s="12"/>
      <c r="BG5849" s="12"/>
      <c r="BH5849" s="12"/>
      <c r="BO5849" s="7"/>
      <c r="BP5849" s="7"/>
      <c r="BQ5849" s="7"/>
      <c r="BU5849" s="7"/>
      <c r="BV5849" s="7"/>
      <c r="BW5849" s="7"/>
      <c r="CD5849" s="7"/>
      <c r="CE5849" s="7"/>
      <c r="CF5849" s="7"/>
      <c r="CJ5849" s="7"/>
      <c r="CK5849" s="7"/>
      <c r="CL5849" s="7"/>
    </row>
    <row r="5850" spans="1:90">
      <c r="A5850" s="11"/>
      <c r="B5850" s="373"/>
      <c r="C5850" s="373"/>
      <c r="D5850" s="373"/>
      <c r="E5850" s="13"/>
      <c r="F5850" s="11"/>
      <c r="G5850" s="25"/>
      <c r="H5850" s="31"/>
      <c r="I5850" s="30"/>
      <c r="M5850" s="25"/>
      <c r="N5850" s="31"/>
      <c r="O5850" s="30"/>
      <c r="V5850" s="12"/>
      <c r="W5850" s="12"/>
      <c r="X5850" s="14"/>
      <c r="AB5850" s="25"/>
      <c r="AC5850" s="12"/>
      <c r="AD5850" s="12"/>
      <c r="AK5850" s="12"/>
      <c r="AL5850" s="30"/>
      <c r="AM5850" s="32"/>
      <c r="AQ5850" s="12"/>
      <c r="AR5850" s="12"/>
      <c r="AS5850" s="12"/>
      <c r="AZ5850" s="49"/>
      <c r="BA5850" s="30"/>
      <c r="BB5850" s="12"/>
      <c r="BF5850" s="12"/>
      <c r="BG5850" s="12"/>
      <c r="BH5850" s="12"/>
      <c r="BO5850" s="7"/>
      <c r="BP5850" s="7"/>
      <c r="BQ5850" s="7"/>
      <c r="BU5850" s="7"/>
      <c r="BV5850" s="7"/>
      <c r="BW5850" s="7"/>
      <c r="CD5850" s="7"/>
      <c r="CE5850" s="7"/>
      <c r="CF5850" s="7"/>
      <c r="CJ5850" s="7"/>
      <c r="CK5850" s="7"/>
      <c r="CL5850" s="7"/>
    </row>
    <row r="5851" spans="1:90">
      <c r="A5851" s="11"/>
      <c r="B5851" s="373"/>
      <c r="C5851" s="373"/>
      <c r="D5851" s="373"/>
      <c r="E5851" s="13"/>
      <c r="F5851" s="11"/>
      <c r="G5851" s="25"/>
      <c r="H5851" s="31"/>
      <c r="I5851" s="30"/>
      <c r="M5851" s="25"/>
      <c r="N5851" s="31"/>
      <c r="O5851" s="30"/>
      <c r="V5851" s="12"/>
      <c r="W5851" s="12"/>
      <c r="X5851" s="14"/>
      <c r="AB5851" s="25"/>
      <c r="AC5851" s="12"/>
      <c r="AD5851" s="12"/>
      <c r="AK5851" s="12"/>
      <c r="AL5851" s="30"/>
      <c r="AM5851" s="32"/>
      <c r="AQ5851" s="12"/>
      <c r="AR5851" s="12"/>
      <c r="AS5851" s="12"/>
      <c r="AZ5851" s="49"/>
      <c r="BA5851" s="30"/>
      <c r="BB5851" s="12"/>
      <c r="BF5851" s="12"/>
      <c r="BG5851" s="12"/>
      <c r="BH5851" s="12"/>
      <c r="BO5851" s="7"/>
      <c r="BP5851" s="7"/>
      <c r="BQ5851" s="7"/>
      <c r="BU5851" s="7"/>
      <c r="BV5851" s="7"/>
      <c r="BW5851" s="7"/>
      <c r="CD5851" s="7"/>
      <c r="CE5851" s="7"/>
      <c r="CF5851" s="7"/>
      <c r="CJ5851" s="7"/>
      <c r="CK5851" s="7"/>
      <c r="CL5851" s="7"/>
    </row>
    <row r="5852" spans="1:90">
      <c r="A5852" s="11"/>
      <c r="B5852" s="373"/>
      <c r="C5852" s="373"/>
      <c r="D5852" s="373"/>
      <c r="E5852" s="13"/>
      <c r="F5852" s="11"/>
      <c r="G5852" s="25"/>
      <c r="H5852" s="31"/>
      <c r="I5852" s="30"/>
      <c r="M5852" s="25"/>
      <c r="N5852" s="31"/>
      <c r="O5852" s="30"/>
      <c r="V5852" s="12"/>
      <c r="W5852" s="12"/>
      <c r="X5852" s="14"/>
      <c r="AB5852" s="25"/>
      <c r="AC5852" s="12"/>
      <c r="AD5852" s="12"/>
      <c r="AK5852" s="12"/>
      <c r="AL5852" s="30"/>
      <c r="AM5852" s="32"/>
      <c r="AQ5852" s="12"/>
      <c r="AR5852" s="12"/>
      <c r="AS5852" s="12"/>
      <c r="AZ5852" s="49"/>
      <c r="BA5852" s="30"/>
      <c r="BB5852" s="12"/>
      <c r="BF5852" s="12"/>
      <c r="BG5852" s="12"/>
      <c r="BH5852" s="12"/>
      <c r="BO5852" s="7"/>
      <c r="BP5852" s="7"/>
      <c r="BQ5852" s="7"/>
      <c r="BU5852" s="7"/>
      <c r="BV5852" s="7"/>
      <c r="BW5852" s="7"/>
      <c r="CD5852" s="7"/>
      <c r="CE5852" s="7"/>
      <c r="CF5852" s="7"/>
      <c r="CJ5852" s="7"/>
      <c r="CK5852" s="7"/>
      <c r="CL5852" s="7"/>
    </row>
    <row r="5853" spans="1:90">
      <c r="A5853" s="11"/>
      <c r="B5853" s="373"/>
      <c r="C5853" s="373"/>
      <c r="D5853" s="373"/>
      <c r="E5853" s="13"/>
      <c r="F5853" s="11"/>
      <c r="G5853" s="25"/>
      <c r="H5853" s="31"/>
      <c r="I5853" s="30"/>
      <c r="M5853" s="25"/>
      <c r="N5853" s="31"/>
      <c r="O5853" s="30"/>
      <c r="V5853" s="12"/>
      <c r="W5853" s="12"/>
      <c r="X5853" s="14"/>
      <c r="AB5853" s="25"/>
      <c r="AC5853" s="12"/>
      <c r="AD5853" s="12"/>
      <c r="AK5853" s="12"/>
      <c r="AL5853" s="30"/>
      <c r="AM5853" s="32"/>
      <c r="AQ5853" s="12"/>
      <c r="AR5853" s="12"/>
      <c r="AS5853" s="12"/>
      <c r="AZ5853" s="49"/>
      <c r="BA5853" s="30"/>
      <c r="BB5853" s="12"/>
      <c r="BF5853" s="12"/>
      <c r="BG5853" s="12"/>
      <c r="BH5853" s="12"/>
      <c r="BO5853" s="7"/>
      <c r="BP5853" s="7"/>
      <c r="BQ5853" s="7"/>
      <c r="BU5853" s="7"/>
      <c r="BV5853" s="7"/>
      <c r="BW5853" s="7"/>
      <c r="CD5853" s="7"/>
      <c r="CE5853" s="7"/>
      <c r="CF5853" s="7"/>
      <c r="CJ5853" s="7"/>
      <c r="CK5853" s="7"/>
      <c r="CL5853" s="7"/>
    </row>
    <row r="5854" spans="1:90">
      <c r="A5854" s="11"/>
      <c r="B5854" s="373"/>
      <c r="C5854" s="373"/>
      <c r="D5854" s="373"/>
      <c r="E5854" s="13"/>
      <c r="F5854" s="11"/>
      <c r="G5854" s="25"/>
      <c r="H5854" s="31"/>
      <c r="I5854" s="30"/>
      <c r="M5854" s="25"/>
      <c r="N5854" s="31"/>
      <c r="O5854" s="30"/>
      <c r="V5854" s="12"/>
      <c r="W5854" s="12"/>
      <c r="X5854" s="14"/>
      <c r="AB5854" s="25"/>
      <c r="AC5854" s="12"/>
      <c r="AD5854" s="12"/>
      <c r="AK5854" s="12"/>
      <c r="AL5854" s="30"/>
      <c r="AM5854" s="32"/>
      <c r="AQ5854" s="12"/>
      <c r="AR5854" s="12"/>
      <c r="AS5854" s="12"/>
      <c r="AZ5854" s="49"/>
      <c r="BA5854" s="30"/>
      <c r="BB5854" s="12"/>
      <c r="BF5854" s="12"/>
      <c r="BG5854" s="12"/>
      <c r="BH5854" s="12"/>
      <c r="BO5854" s="7"/>
      <c r="BP5854" s="7"/>
      <c r="BQ5854" s="7"/>
      <c r="BU5854" s="7"/>
      <c r="BV5854" s="7"/>
      <c r="BW5854" s="7"/>
      <c r="CD5854" s="7"/>
      <c r="CE5854" s="7"/>
      <c r="CF5854" s="7"/>
      <c r="CJ5854" s="7"/>
      <c r="CK5854" s="7"/>
      <c r="CL5854" s="7"/>
    </row>
    <row r="5855" spans="1:90">
      <c r="A5855" s="11"/>
      <c r="B5855" s="373"/>
      <c r="C5855" s="373"/>
      <c r="D5855" s="373"/>
      <c r="E5855" s="13"/>
      <c r="F5855" s="11"/>
      <c r="G5855" s="25"/>
      <c r="H5855" s="31"/>
      <c r="I5855" s="30"/>
      <c r="M5855" s="25"/>
      <c r="N5855" s="31"/>
      <c r="O5855" s="30"/>
      <c r="V5855" s="12"/>
      <c r="W5855" s="12"/>
      <c r="X5855" s="14"/>
      <c r="AB5855" s="25"/>
      <c r="AC5855" s="12"/>
      <c r="AD5855" s="12"/>
      <c r="AK5855" s="12"/>
      <c r="AL5855" s="30"/>
      <c r="AM5855" s="32"/>
      <c r="AQ5855" s="12"/>
      <c r="AR5855" s="12"/>
      <c r="AS5855" s="12"/>
      <c r="AZ5855" s="49"/>
      <c r="BA5855" s="30"/>
      <c r="BB5855" s="12"/>
      <c r="BF5855" s="12"/>
      <c r="BG5855" s="12"/>
      <c r="BH5855" s="12"/>
      <c r="BO5855" s="7"/>
      <c r="BP5855" s="7"/>
      <c r="BQ5855" s="7"/>
      <c r="BU5855" s="7"/>
      <c r="BV5855" s="7"/>
      <c r="BW5855" s="7"/>
      <c r="CD5855" s="7"/>
      <c r="CE5855" s="7"/>
      <c r="CF5855" s="7"/>
      <c r="CJ5855" s="7"/>
      <c r="CK5855" s="7"/>
      <c r="CL5855" s="7"/>
    </row>
    <row r="5856" spans="1:90">
      <c r="A5856" s="11"/>
      <c r="B5856" s="373"/>
      <c r="C5856" s="373"/>
      <c r="D5856" s="373"/>
      <c r="E5856" s="13"/>
      <c r="F5856" s="11"/>
      <c r="G5856" s="25"/>
      <c r="H5856" s="31"/>
      <c r="I5856" s="30"/>
      <c r="M5856" s="25"/>
      <c r="N5856" s="31"/>
      <c r="O5856" s="30"/>
      <c r="V5856" s="12"/>
      <c r="W5856" s="12"/>
      <c r="X5856" s="14"/>
      <c r="AB5856" s="25"/>
      <c r="AC5856" s="12"/>
      <c r="AD5856" s="12"/>
      <c r="AK5856" s="12"/>
      <c r="AL5856" s="30"/>
      <c r="AM5856" s="32"/>
      <c r="AQ5856" s="12"/>
      <c r="AR5856" s="12"/>
      <c r="AS5856" s="12"/>
      <c r="AZ5856" s="49"/>
      <c r="BA5856" s="30"/>
      <c r="BB5856" s="12"/>
      <c r="BF5856" s="12"/>
      <c r="BG5856" s="12"/>
      <c r="BH5856" s="12"/>
      <c r="BO5856" s="7"/>
      <c r="BP5856" s="7"/>
      <c r="BQ5856" s="7"/>
      <c r="BU5856" s="7"/>
      <c r="BV5856" s="7"/>
      <c r="BW5856" s="7"/>
      <c r="CD5856" s="7"/>
      <c r="CE5856" s="7"/>
      <c r="CF5856" s="7"/>
      <c r="CJ5856" s="7"/>
      <c r="CK5856" s="7"/>
      <c r="CL5856" s="7"/>
    </row>
    <row r="5857" spans="1:90">
      <c r="A5857" s="11"/>
      <c r="B5857" s="373"/>
      <c r="C5857" s="373"/>
      <c r="D5857" s="373"/>
      <c r="E5857" s="13"/>
      <c r="F5857" s="11"/>
      <c r="G5857" s="25"/>
      <c r="H5857" s="31"/>
      <c r="I5857" s="30"/>
      <c r="M5857" s="25"/>
      <c r="N5857" s="31"/>
      <c r="O5857" s="30"/>
      <c r="V5857" s="12"/>
      <c r="W5857" s="12"/>
      <c r="X5857" s="14"/>
      <c r="AB5857" s="25"/>
      <c r="AC5857" s="12"/>
      <c r="AD5857" s="12"/>
      <c r="AK5857" s="12"/>
      <c r="AL5857" s="30"/>
      <c r="AM5857" s="32"/>
      <c r="AQ5857" s="12"/>
      <c r="AR5857" s="12"/>
      <c r="AS5857" s="12"/>
      <c r="AZ5857" s="49"/>
      <c r="BA5857" s="30"/>
      <c r="BB5857" s="12"/>
      <c r="BF5857" s="12"/>
      <c r="BG5857" s="12"/>
      <c r="BH5857" s="12"/>
      <c r="BO5857" s="7"/>
      <c r="BP5857" s="7"/>
      <c r="BQ5857" s="7"/>
      <c r="BU5857" s="7"/>
      <c r="BV5857" s="7"/>
      <c r="BW5857" s="7"/>
      <c r="CD5857" s="7"/>
      <c r="CE5857" s="7"/>
      <c r="CF5857" s="7"/>
      <c r="CJ5857" s="7"/>
      <c r="CK5857" s="7"/>
      <c r="CL5857" s="7"/>
    </row>
    <row r="5858" spans="1:90">
      <c r="A5858" s="11"/>
      <c r="B5858" s="373"/>
      <c r="C5858" s="373"/>
      <c r="D5858" s="373"/>
      <c r="E5858" s="13"/>
      <c r="F5858" s="11"/>
      <c r="G5858" s="25"/>
      <c r="H5858" s="31"/>
      <c r="I5858" s="30"/>
      <c r="M5858" s="25"/>
      <c r="N5858" s="31"/>
      <c r="O5858" s="30"/>
      <c r="V5858" s="12"/>
      <c r="W5858" s="12"/>
      <c r="X5858" s="14"/>
      <c r="AB5858" s="25"/>
      <c r="AC5858" s="12"/>
      <c r="AD5858" s="12"/>
      <c r="AK5858" s="12"/>
      <c r="AL5858" s="30"/>
      <c r="AM5858" s="32"/>
      <c r="AQ5858" s="12"/>
      <c r="AR5858" s="12"/>
      <c r="AS5858" s="12"/>
      <c r="AZ5858" s="49"/>
      <c r="BA5858" s="30"/>
      <c r="BB5858" s="12"/>
      <c r="BF5858" s="12"/>
      <c r="BG5858" s="12"/>
      <c r="BH5858" s="12"/>
      <c r="BO5858" s="7"/>
      <c r="BP5858" s="7"/>
      <c r="BQ5858" s="7"/>
      <c r="BU5858" s="7"/>
      <c r="BV5858" s="7"/>
      <c r="BW5858" s="7"/>
      <c r="CD5858" s="7"/>
      <c r="CE5858" s="7"/>
      <c r="CF5858" s="7"/>
      <c r="CJ5858" s="7"/>
      <c r="CK5858" s="7"/>
      <c r="CL5858" s="7"/>
    </row>
    <row r="5859" spans="1:90">
      <c r="A5859" s="11"/>
      <c r="B5859" s="373"/>
      <c r="C5859" s="373"/>
      <c r="D5859" s="373"/>
      <c r="E5859" s="13"/>
      <c r="F5859" s="11"/>
      <c r="G5859" s="25"/>
      <c r="H5859" s="31"/>
      <c r="I5859" s="30"/>
      <c r="M5859" s="25"/>
      <c r="N5859" s="31"/>
      <c r="O5859" s="30"/>
      <c r="V5859" s="12"/>
      <c r="W5859" s="12"/>
      <c r="X5859" s="14"/>
      <c r="AB5859" s="25"/>
      <c r="AC5859" s="12"/>
      <c r="AD5859" s="12"/>
      <c r="AK5859" s="12"/>
      <c r="AL5859" s="30"/>
      <c r="AM5859" s="32"/>
      <c r="AQ5859" s="12"/>
      <c r="AR5859" s="12"/>
      <c r="AS5859" s="12"/>
      <c r="AZ5859" s="49"/>
      <c r="BA5859" s="30"/>
      <c r="BB5859" s="12"/>
      <c r="BF5859" s="12"/>
      <c r="BG5859" s="12"/>
      <c r="BH5859" s="12"/>
      <c r="BO5859" s="7"/>
      <c r="BP5859" s="7"/>
      <c r="BQ5859" s="7"/>
      <c r="BU5859" s="7"/>
      <c r="BV5859" s="7"/>
      <c r="BW5859" s="7"/>
      <c r="CD5859" s="7"/>
      <c r="CE5859" s="7"/>
      <c r="CF5859" s="7"/>
      <c r="CJ5859" s="7"/>
      <c r="CK5859" s="7"/>
      <c r="CL5859" s="7"/>
    </row>
    <row r="5860" spans="1:90">
      <c r="A5860" s="11"/>
      <c r="B5860" s="373"/>
      <c r="C5860" s="373"/>
      <c r="D5860" s="373"/>
      <c r="E5860" s="13"/>
      <c r="F5860" s="11"/>
      <c r="G5860" s="25"/>
      <c r="H5860" s="31"/>
      <c r="I5860" s="30"/>
      <c r="M5860" s="25"/>
      <c r="N5860" s="31"/>
      <c r="O5860" s="30"/>
      <c r="V5860" s="12"/>
      <c r="W5860" s="12"/>
      <c r="X5860" s="14"/>
      <c r="AB5860" s="25"/>
      <c r="AC5860" s="12"/>
      <c r="AD5860" s="12"/>
      <c r="AK5860" s="12"/>
      <c r="AL5860" s="30"/>
      <c r="AM5860" s="32"/>
      <c r="AQ5860" s="12"/>
      <c r="AR5860" s="12"/>
      <c r="AS5860" s="12"/>
      <c r="AZ5860" s="49"/>
      <c r="BA5860" s="30"/>
      <c r="BB5860" s="12"/>
      <c r="BF5860" s="12"/>
      <c r="BG5860" s="12"/>
      <c r="BH5860" s="12"/>
      <c r="BO5860" s="7"/>
      <c r="BP5860" s="7"/>
      <c r="BQ5860" s="7"/>
      <c r="BU5860" s="7"/>
      <c r="BV5860" s="7"/>
      <c r="BW5860" s="7"/>
      <c r="CD5860" s="7"/>
      <c r="CE5860" s="7"/>
      <c r="CF5860" s="7"/>
      <c r="CJ5860" s="7"/>
      <c r="CK5860" s="7"/>
      <c r="CL5860" s="7"/>
    </row>
    <row r="5861" spans="1:90">
      <c r="A5861" s="11"/>
      <c r="B5861" s="373"/>
      <c r="C5861" s="373"/>
      <c r="D5861" s="373"/>
      <c r="E5861" s="13"/>
      <c r="F5861" s="11"/>
      <c r="G5861" s="25"/>
      <c r="H5861" s="31"/>
      <c r="I5861" s="30"/>
      <c r="M5861" s="25"/>
      <c r="N5861" s="31"/>
      <c r="O5861" s="30"/>
      <c r="V5861" s="12"/>
      <c r="W5861" s="12"/>
      <c r="X5861" s="14"/>
      <c r="AB5861" s="25"/>
      <c r="AC5861" s="12"/>
      <c r="AD5861" s="12"/>
      <c r="AK5861" s="12"/>
      <c r="AL5861" s="30"/>
      <c r="AM5861" s="32"/>
      <c r="AQ5861" s="12"/>
      <c r="AR5861" s="12"/>
      <c r="AS5861" s="12"/>
      <c r="AZ5861" s="49"/>
      <c r="BA5861" s="30"/>
      <c r="BB5861" s="12"/>
      <c r="BF5861" s="12"/>
      <c r="BG5861" s="12"/>
      <c r="BH5861" s="12"/>
      <c r="BO5861" s="7"/>
      <c r="BP5861" s="7"/>
      <c r="BQ5861" s="7"/>
      <c r="BU5861" s="7"/>
      <c r="BV5861" s="7"/>
      <c r="BW5861" s="7"/>
      <c r="CD5861" s="7"/>
      <c r="CE5861" s="7"/>
      <c r="CF5861" s="7"/>
      <c r="CJ5861" s="7"/>
      <c r="CK5861" s="7"/>
      <c r="CL5861" s="7"/>
    </row>
    <row r="5862" spans="1:90">
      <c r="A5862" s="11"/>
      <c r="B5862" s="373"/>
      <c r="C5862" s="373"/>
      <c r="D5862" s="373"/>
      <c r="E5862" s="13"/>
      <c r="F5862" s="11"/>
      <c r="G5862" s="25"/>
      <c r="H5862" s="31"/>
      <c r="I5862" s="30"/>
      <c r="M5862" s="25"/>
      <c r="N5862" s="31"/>
      <c r="O5862" s="30"/>
      <c r="V5862" s="12"/>
      <c r="W5862" s="12"/>
      <c r="X5862" s="14"/>
      <c r="AB5862" s="25"/>
      <c r="AC5862" s="12"/>
      <c r="AD5862" s="12"/>
      <c r="AK5862" s="12"/>
      <c r="AL5862" s="30"/>
      <c r="AM5862" s="32"/>
      <c r="AQ5862" s="12"/>
      <c r="AR5862" s="12"/>
      <c r="AS5862" s="12"/>
      <c r="AZ5862" s="49"/>
      <c r="BA5862" s="30"/>
      <c r="BB5862" s="12"/>
      <c r="BF5862" s="12"/>
      <c r="BG5862" s="12"/>
      <c r="BH5862" s="12"/>
      <c r="BO5862" s="7"/>
      <c r="BP5862" s="7"/>
      <c r="BQ5862" s="7"/>
      <c r="BU5862" s="7"/>
      <c r="BV5862" s="7"/>
      <c r="BW5862" s="7"/>
      <c r="CD5862" s="7"/>
      <c r="CE5862" s="7"/>
      <c r="CF5862" s="7"/>
      <c r="CJ5862" s="7"/>
      <c r="CK5862" s="7"/>
      <c r="CL5862" s="7"/>
    </row>
    <row r="5863" spans="1:90">
      <c r="A5863" s="11"/>
      <c r="B5863" s="373"/>
      <c r="C5863" s="373"/>
      <c r="D5863" s="373"/>
      <c r="E5863" s="13"/>
      <c r="F5863" s="11"/>
      <c r="G5863" s="25"/>
      <c r="H5863" s="31"/>
      <c r="I5863" s="30"/>
      <c r="M5863" s="25"/>
      <c r="N5863" s="31"/>
      <c r="O5863" s="30"/>
      <c r="V5863" s="12"/>
      <c r="W5863" s="12"/>
      <c r="X5863" s="14"/>
      <c r="AB5863" s="25"/>
      <c r="AC5863" s="12"/>
      <c r="AD5863" s="12"/>
      <c r="AK5863" s="12"/>
      <c r="AL5863" s="30"/>
      <c r="AM5863" s="32"/>
      <c r="AQ5863" s="12"/>
      <c r="AR5863" s="12"/>
      <c r="AS5863" s="12"/>
      <c r="AZ5863" s="49"/>
      <c r="BA5863" s="30"/>
      <c r="BB5863" s="12"/>
      <c r="BF5863" s="12"/>
      <c r="BG5863" s="12"/>
      <c r="BH5863" s="12"/>
      <c r="BO5863" s="7"/>
      <c r="BP5863" s="7"/>
      <c r="BQ5863" s="7"/>
      <c r="BU5863" s="7"/>
      <c r="BV5863" s="7"/>
      <c r="BW5863" s="7"/>
      <c r="CD5863" s="7"/>
      <c r="CE5863" s="7"/>
      <c r="CF5863" s="7"/>
      <c r="CJ5863" s="7"/>
      <c r="CK5863" s="7"/>
      <c r="CL5863" s="7"/>
    </row>
    <row r="5864" spans="1:90">
      <c r="A5864" s="11"/>
      <c r="B5864" s="373"/>
      <c r="C5864" s="373"/>
      <c r="D5864" s="373"/>
      <c r="E5864" s="13"/>
      <c r="F5864" s="11"/>
      <c r="G5864" s="25"/>
      <c r="H5864" s="31"/>
      <c r="I5864" s="30"/>
      <c r="M5864" s="25"/>
      <c r="N5864" s="31"/>
      <c r="O5864" s="30"/>
      <c r="V5864" s="12"/>
      <c r="W5864" s="12"/>
      <c r="X5864" s="14"/>
      <c r="AB5864" s="25"/>
      <c r="AC5864" s="12"/>
      <c r="AD5864" s="12"/>
      <c r="AK5864" s="12"/>
      <c r="AL5864" s="30"/>
      <c r="AM5864" s="32"/>
      <c r="AQ5864" s="12"/>
      <c r="AR5864" s="12"/>
      <c r="AS5864" s="12"/>
      <c r="AZ5864" s="49"/>
      <c r="BA5864" s="30"/>
      <c r="BB5864" s="12"/>
      <c r="BF5864" s="12"/>
      <c r="BG5864" s="12"/>
      <c r="BH5864" s="12"/>
      <c r="BO5864" s="7"/>
      <c r="BP5864" s="7"/>
      <c r="BQ5864" s="7"/>
      <c r="BU5864" s="7"/>
      <c r="BV5864" s="7"/>
      <c r="BW5864" s="7"/>
      <c r="CD5864" s="7"/>
      <c r="CE5864" s="7"/>
      <c r="CF5864" s="7"/>
      <c r="CJ5864" s="7"/>
      <c r="CK5864" s="7"/>
      <c r="CL5864" s="7"/>
    </row>
    <row r="5865" spans="1:90">
      <c r="A5865" s="11"/>
      <c r="B5865" s="373"/>
      <c r="C5865" s="373"/>
      <c r="D5865" s="373"/>
      <c r="E5865" s="13"/>
      <c r="F5865" s="11"/>
      <c r="G5865" s="25"/>
      <c r="H5865" s="31"/>
      <c r="I5865" s="30"/>
      <c r="M5865" s="25"/>
      <c r="N5865" s="31"/>
      <c r="O5865" s="30"/>
      <c r="V5865" s="12"/>
      <c r="W5865" s="12"/>
      <c r="X5865" s="14"/>
      <c r="AB5865" s="25"/>
      <c r="AC5865" s="12"/>
      <c r="AD5865" s="12"/>
      <c r="AK5865" s="12"/>
      <c r="AL5865" s="30"/>
      <c r="AM5865" s="32"/>
      <c r="AQ5865" s="12"/>
      <c r="AR5865" s="12"/>
      <c r="AS5865" s="12"/>
      <c r="AZ5865" s="49"/>
      <c r="BA5865" s="30"/>
      <c r="BB5865" s="12"/>
      <c r="BF5865" s="12"/>
      <c r="BG5865" s="12"/>
      <c r="BH5865" s="12"/>
      <c r="BO5865" s="7"/>
      <c r="BP5865" s="7"/>
      <c r="BQ5865" s="7"/>
      <c r="BU5865" s="7"/>
      <c r="BV5865" s="7"/>
      <c r="BW5865" s="7"/>
      <c r="CD5865" s="7"/>
      <c r="CE5865" s="7"/>
      <c r="CF5865" s="7"/>
      <c r="CJ5865" s="7"/>
      <c r="CK5865" s="7"/>
      <c r="CL5865" s="7"/>
    </row>
    <row r="5866" spans="1:90">
      <c r="A5866" s="11"/>
      <c r="B5866" s="373"/>
      <c r="C5866" s="373"/>
      <c r="D5866" s="373"/>
      <c r="E5866" s="13"/>
      <c r="F5866" s="11"/>
      <c r="G5866" s="25"/>
      <c r="H5866" s="31"/>
      <c r="I5866" s="30"/>
      <c r="M5866" s="25"/>
      <c r="N5866" s="31"/>
      <c r="O5866" s="30"/>
      <c r="V5866" s="12"/>
      <c r="W5866" s="12"/>
      <c r="X5866" s="14"/>
      <c r="AB5866" s="25"/>
      <c r="AC5866" s="12"/>
      <c r="AD5866" s="12"/>
      <c r="AK5866" s="12"/>
      <c r="AL5866" s="30"/>
      <c r="AM5866" s="32"/>
      <c r="AQ5866" s="12"/>
      <c r="AR5866" s="12"/>
      <c r="AS5866" s="12"/>
      <c r="AZ5866" s="49"/>
      <c r="BA5866" s="30"/>
      <c r="BB5866" s="12"/>
      <c r="BF5866" s="12"/>
      <c r="BG5866" s="12"/>
      <c r="BH5866" s="12"/>
      <c r="BO5866" s="7"/>
      <c r="BP5866" s="7"/>
      <c r="BQ5866" s="7"/>
      <c r="BU5866" s="7"/>
      <c r="BV5866" s="7"/>
      <c r="BW5866" s="7"/>
      <c r="CD5866" s="7"/>
      <c r="CE5866" s="7"/>
      <c r="CF5866" s="7"/>
      <c r="CJ5866" s="7"/>
      <c r="CK5866" s="7"/>
      <c r="CL5866" s="7"/>
    </row>
    <row r="5867" spans="1:90">
      <c r="A5867" s="11"/>
      <c r="B5867" s="373"/>
      <c r="C5867" s="373"/>
      <c r="D5867" s="373"/>
      <c r="E5867" s="13"/>
      <c r="F5867" s="11"/>
      <c r="G5867" s="25"/>
      <c r="H5867" s="31"/>
      <c r="I5867" s="30"/>
      <c r="M5867" s="25"/>
      <c r="N5867" s="31"/>
      <c r="O5867" s="30"/>
      <c r="V5867" s="12"/>
      <c r="W5867" s="12"/>
      <c r="X5867" s="14"/>
      <c r="AB5867" s="25"/>
      <c r="AC5867" s="12"/>
      <c r="AD5867" s="12"/>
      <c r="AK5867" s="12"/>
      <c r="AL5867" s="30"/>
      <c r="AM5867" s="32"/>
      <c r="AQ5867" s="12"/>
      <c r="AR5867" s="12"/>
      <c r="AS5867" s="12"/>
      <c r="AZ5867" s="49"/>
      <c r="BA5867" s="30"/>
      <c r="BB5867" s="12"/>
      <c r="BF5867" s="12"/>
      <c r="BG5867" s="12"/>
      <c r="BH5867" s="12"/>
      <c r="BO5867" s="7"/>
      <c r="BP5867" s="7"/>
      <c r="BQ5867" s="7"/>
      <c r="BU5867" s="7"/>
      <c r="BV5867" s="7"/>
      <c r="BW5867" s="7"/>
      <c r="CD5867" s="7"/>
      <c r="CE5867" s="7"/>
      <c r="CF5867" s="7"/>
      <c r="CJ5867" s="7"/>
      <c r="CK5867" s="7"/>
      <c r="CL5867" s="7"/>
    </row>
    <row r="5868" spans="1:90">
      <c r="A5868" s="11"/>
      <c r="B5868" s="373"/>
      <c r="C5868" s="373"/>
      <c r="D5868" s="373"/>
      <c r="E5868" s="13"/>
      <c r="F5868" s="11"/>
      <c r="G5868" s="25"/>
      <c r="H5868" s="31"/>
      <c r="I5868" s="30"/>
      <c r="M5868" s="25"/>
      <c r="N5868" s="31"/>
      <c r="O5868" s="30"/>
      <c r="V5868" s="12"/>
      <c r="W5868" s="12"/>
      <c r="X5868" s="14"/>
      <c r="AB5868" s="25"/>
      <c r="AC5868" s="12"/>
      <c r="AD5868" s="12"/>
      <c r="AK5868" s="12"/>
      <c r="AL5868" s="30"/>
      <c r="AM5868" s="32"/>
      <c r="AQ5868" s="12"/>
      <c r="AR5868" s="12"/>
      <c r="AS5868" s="12"/>
      <c r="AZ5868" s="49"/>
      <c r="BA5868" s="30"/>
      <c r="BB5868" s="12"/>
      <c r="BF5868" s="12"/>
      <c r="BG5868" s="12"/>
      <c r="BH5868" s="12"/>
      <c r="BO5868" s="7"/>
      <c r="BP5868" s="7"/>
      <c r="BQ5868" s="7"/>
      <c r="BU5868" s="7"/>
      <c r="BV5868" s="7"/>
      <c r="BW5868" s="7"/>
      <c r="CD5868" s="7"/>
      <c r="CE5868" s="7"/>
      <c r="CF5868" s="7"/>
      <c r="CJ5868" s="7"/>
      <c r="CK5868" s="7"/>
      <c r="CL5868" s="7"/>
    </row>
    <row r="5869" spans="1:90">
      <c r="A5869" s="11"/>
      <c r="B5869" s="373"/>
      <c r="C5869" s="373"/>
      <c r="D5869" s="373"/>
      <c r="E5869" s="13"/>
      <c r="F5869" s="11"/>
      <c r="G5869" s="25"/>
      <c r="H5869" s="31"/>
      <c r="I5869" s="30"/>
      <c r="M5869" s="25"/>
      <c r="N5869" s="31"/>
      <c r="O5869" s="30"/>
      <c r="V5869" s="12"/>
      <c r="W5869" s="12"/>
      <c r="X5869" s="14"/>
      <c r="AB5869" s="25"/>
      <c r="AC5869" s="12"/>
      <c r="AD5869" s="12"/>
      <c r="AK5869" s="12"/>
      <c r="AL5869" s="30"/>
      <c r="AM5869" s="32"/>
      <c r="AQ5869" s="12"/>
      <c r="AR5869" s="12"/>
      <c r="AS5869" s="12"/>
      <c r="AZ5869" s="49"/>
      <c r="BA5869" s="30"/>
      <c r="BB5869" s="12"/>
      <c r="BF5869" s="12"/>
      <c r="BG5869" s="12"/>
      <c r="BH5869" s="12"/>
      <c r="BO5869" s="7"/>
      <c r="BP5869" s="7"/>
      <c r="BQ5869" s="7"/>
      <c r="BU5869" s="7"/>
      <c r="BV5869" s="7"/>
      <c r="BW5869" s="7"/>
      <c r="CD5869" s="7"/>
      <c r="CE5869" s="7"/>
      <c r="CF5869" s="7"/>
      <c r="CJ5869" s="7"/>
      <c r="CK5869" s="7"/>
      <c r="CL5869" s="7"/>
    </row>
    <row r="5870" spans="1:90">
      <c r="A5870" s="11"/>
      <c r="B5870" s="373"/>
      <c r="C5870" s="373"/>
      <c r="D5870" s="373"/>
      <c r="E5870" s="13"/>
      <c r="F5870" s="11"/>
      <c r="G5870" s="25"/>
      <c r="H5870" s="31"/>
      <c r="I5870" s="30"/>
      <c r="M5870" s="25"/>
      <c r="N5870" s="31"/>
      <c r="O5870" s="30"/>
      <c r="V5870" s="12"/>
      <c r="W5870" s="12"/>
      <c r="X5870" s="14"/>
      <c r="AB5870" s="25"/>
      <c r="AC5870" s="12"/>
      <c r="AD5870" s="12"/>
      <c r="AK5870" s="12"/>
      <c r="AL5870" s="30"/>
      <c r="AM5870" s="32"/>
      <c r="AQ5870" s="12"/>
      <c r="AR5870" s="12"/>
      <c r="AS5870" s="12"/>
      <c r="AZ5870" s="49"/>
      <c r="BA5870" s="30"/>
      <c r="BB5870" s="12"/>
      <c r="BF5870" s="12"/>
      <c r="BG5870" s="12"/>
      <c r="BH5870" s="12"/>
      <c r="BO5870" s="7"/>
      <c r="BP5870" s="7"/>
      <c r="BQ5870" s="7"/>
      <c r="BU5870" s="7"/>
      <c r="BV5870" s="7"/>
      <c r="BW5870" s="7"/>
      <c r="CD5870" s="7"/>
      <c r="CE5870" s="7"/>
      <c r="CF5870" s="7"/>
      <c r="CJ5870" s="7"/>
      <c r="CK5870" s="7"/>
      <c r="CL5870" s="7"/>
    </row>
    <row r="5871" spans="1:90">
      <c r="A5871" s="11"/>
      <c r="B5871" s="373"/>
      <c r="C5871" s="373"/>
      <c r="D5871" s="373"/>
      <c r="E5871" s="13"/>
      <c r="F5871" s="11"/>
      <c r="G5871" s="25"/>
      <c r="H5871" s="31"/>
      <c r="I5871" s="30"/>
      <c r="M5871" s="25"/>
      <c r="N5871" s="31"/>
      <c r="O5871" s="30"/>
      <c r="V5871" s="12"/>
      <c r="W5871" s="12"/>
      <c r="X5871" s="14"/>
      <c r="AB5871" s="25"/>
      <c r="AC5871" s="12"/>
      <c r="AD5871" s="12"/>
      <c r="AK5871" s="12"/>
      <c r="AL5871" s="30"/>
      <c r="AM5871" s="32"/>
      <c r="AQ5871" s="12"/>
      <c r="AR5871" s="12"/>
      <c r="AS5871" s="12"/>
      <c r="AZ5871" s="49"/>
      <c r="BA5871" s="30"/>
      <c r="BB5871" s="12"/>
      <c r="BF5871" s="12"/>
      <c r="BG5871" s="12"/>
      <c r="BH5871" s="12"/>
      <c r="BO5871" s="7"/>
      <c r="BP5871" s="7"/>
      <c r="BQ5871" s="7"/>
      <c r="BU5871" s="7"/>
      <c r="BV5871" s="7"/>
      <c r="BW5871" s="7"/>
      <c r="CD5871" s="7"/>
      <c r="CE5871" s="7"/>
      <c r="CF5871" s="7"/>
      <c r="CJ5871" s="7"/>
      <c r="CK5871" s="7"/>
      <c r="CL5871" s="7"/>
    </row>
    <row r="5872" spans="1:90">
      <c r="A5872" s="11"/>
      <c r="B5872" s="373"/>
      <c r="C5872" s="373"/>
      <c r="D5872" s="373"/>
      <c r="E5872" s="13"/>
      <c r="F5872" s="11"/>
      <c r="G5872" s="25"/>
      <c r="H5872" s="31"/>
      <c r="I5872" s="30"/>
      <c r="M5872" s="25"/>
      <c r="N5872" s="31"/>
      <c r="O5872" s="30"/>
      <c r="V5872" s="12"/>
      <c r="W5872" s="12"/>
      <c r="X5872" s="14"/>
      <c r="AB5872" s="25"/>
      <c r="AC5872" s="12"/>
      <c r="AD5872" s="12"/>
      <c r="AK5872" s="12"/>
      <c r="AL5872" s="30"/>
      <c r="AM5872" s="32"/>
      <c r="AQ5872" s="12"/>
      <c r="AR5872" s="12"/>
      <c r="AS5872" s="12"/>
      <c r="AZ5872" s="49"/>
      <c r="BA5872" s="30"/>
      <c r="BB5872" s="12"/>
      <c r="BF5872" s="12"/>
      <c r="BG5872" s="12"/>
      <c r="BH5872" s="12"/>
      <c r="BO5872" s="7"/>
      <c r="BP5872" s="7"/>
      <c r="BQ5872" s="7"/>
      <c r="BU5872" s="7"/>
      <c r="BV5872" s="7"/>
      <c r="BW5872" s="7"/>
      <c r="CD5872" s="7"/>
      <c r="CE5872" s="7"/>
      <c r="CF5872" s="7"/>
      <c r="CJ5872" s="7"/>
      <c r="CK5872" s="7"/>
      <c r="CL5872" s="7"/>
    </row>
    <row r="5873" spans="1:90">
      <c r="A5873" s="11"/>
      <c r="B5873" s="373"/>
      <c r="C5873" s="373"/>
      <c r="D5873" s="373"/>
      <c r="E5873" s="13"/>
      <c r="F5873" s="11"/>
      <c r="G5873" s="25"/>
      <c r="H5873" s="31"/>
      <c r="I5873" s="30"/>
      <c r="M5873" s="25"/>
      <c r="N5873" s="31"/>
      <c r="O5873" s="30"/>
      <c r="V5873" s="12"/>
      <c r="W5873" s="12"/>
      <c r="X5873" s="14"/>
      <c r="AB5873" s="25"/>
      <c r="AC5873" s="12"/>
      <c r="AD5873" s="12"/>
      <c r="AK5873" s="12"/>
      <c r="AL5873" s="30"/>
      <c r="AM5873" s="32"/>
      <c r="AQ5873" s="12"/>
      <c r="AR5873" s="12"/>
      <c r="AS5873" s="12"/>
      <c r="AZ5873" s="49"/>
      <c r="BA5873" s="30"/>
      <c r="BB5873" s="12"/>
      <c r="BF5873" s="12"/>
      <c r="BG5873" s="12"/>
      <c r="BH5873" s="12"/>
      <c r="BO5873" s="7"/>
      <c r="BP5873" s="7"/>
      <c r="BQ5873" s="7"/>
      <c r="BU5873" s="7"/>
      <c r="BV5873" s="7"/>
      <c r="BW5873" s="7"/>
      <c r="CD5873" s="7"/>
      <c r="CE5873" s="7"/>
      <c r="CF5873" s="7"/>
      <c r="CJ5873" s="7"/>
      <c r="CK5873" s="7"/>
      <c r="CL5873" s="7"/>
    </row>
    <row r="5874" spans="1:90">
      <c r="A5874" s="11"/>
      <c r="B5874" s="373"/>
      <c r="C5874" s="373"/>
      <c r="D5874" s="373"/>
      <c r="E5874" s="13"/>
      <c r="F5874" s="11"/>
      <c r="G5874" s="25"/>
      <c r="H5874" s="31"/>
      <c r="I5874" s="30"/>
      <c r="M5874" s="25"/>
      <c r="N5874" s="31"/>
      <c r="O5874" s="30"/>
      <c r="V5874" s="12"/>
      <c r="W5874" s="12"/>
      <c r="X5874" s="14"/>
      <c r="AB5874" s="25"/>
      <c r="AC5874" s="12"/>
      <c r="AD5874" s="12"/>
      <c r="AK5874" s="12"/>
      <c r="AL5874" s="30"/>
      <c r="AM5874" s="32"/>
      <c r="AQ5874" s="12"/>
      <c r="AR5874" s="12"/>
      <c r="AS5874" s="12"/>
      <c r="AZ5874" s="49"/>
      <c r="BA5874" s="30"/>
      <c r="BB5874" s="12"/>
      <c r="BF5874" s="12"/>
      <c r="BG5874" s="12"/>
      <c r="BH5874" s="12"/>
      <c r="BO5874" s="7"/>
      <c r="BP5874" s="7"/>
      <c r="BQ5874" s="7"/>
      <c r="BU5874" s="7"/>
      <c r="BV5874" s="7"/>
      <c r="BW5874" s="7"/>
      <c r="CD5874" s="7"/>
      <c r="CE5874" s="7"/>
      <c r="CF5874" s="7"/>
      <c r="CJ5874" s="7"/>
      <c r="CK5874" s="7"/>
      <c r="CL5874" s="7"/>
    </row>
    <row r="5875" spans="1:90">
      <c r="A5875" s="11"/>
      <c r="B5875" s="373"/>
      <c r="C5875" s="373"/>
      <c r="D5875" s="373"/>
      <c r="E5875" s="13"/>
      <c r="F5875" s="11"/>
      <c r="G5875" s="25"/>
      <c r="H5875" s="31"/>
      <c r="I5875" s="30"/>
      <c r="M5875" s="25"/>
      <c r="N5875" s="31"/>
      <c r="O5875" s="30"/>
      <c r="V5875" s="12"/>
      <c r="W5875" s="12"/>
      <c r="X5875" s="14"/>
      <c r="AB5875" s="25"/>
      <c r="AC5875" s="12"/>
      <c r="AD5875" s="12"/>
      <c r="AK5875" s="12"/>
      <c r="AL5875" s="30"/>
      <c r="AM5875" s="32"/>
      <c r="AQ5875" s="12"/>
      <c r="AR5875" s="12"/>
      <c r="AS5875" s="12"/>
      <c r="AZ5875" s="49"/>
      <c r="BA5875" s="30"/>
      <c r="BB5875" s="12"/>
      <c r="BF5875" s="12"/>
      <c r="BG5875" s="12"/>
      <c r="BH5875" s="12"/>
      <c r="BO5875" s="7"/>
      <c r="BP5875" s="7"/>
      <c r="BQ5875" s="7"/>
      <c r="BU5875" s="7"/>
      <c r="BV5875" s="7"/>
      <c r="BW5875" s="7"/>
      <c r="CD5875" s="7"/>
      <c r="CE5875" s="7"/>
      <c r="CF5875" s="7"/>
      <c r="CJ5875" s="7"/>
      <c r="CK5875" s="7"/>
      <c r="CL5875" s="7"/>
    </row>
    <row r="5876" spans="1:90">
      <c r="A5876" s="11"/>
      <c r="B5876" s="373"/>
      <c r="C5876" s="373"/>
      <c r="D5876" s="373"/>
      <c r="E5876" s="13"/>
      <c r="F5876" s="11"/>
      <c r="G5876" s="25"/>
      <c r="H5876" s="31"/>
      <c r="I5876" s="30"/>
      <c r="M5876" s="25"/>
      <c r="N5876" s="31"/>
      <c r="O5876" s="30"/>
      <c r="V5876" s="12"/>
      <c r="W5876" s="12"/>
      <c r="X5876" s="14"/>
      <c r="AB5876" s="25"/>
      <c r="AC5876" s="12"/>
      <c r="AD5876" s="12"/>
      <c r="AK5876" s="12"/>
      <c r="AL5876" s="30"/>
      <c r="AM5876" s="32"/>
      <c r="AQ5876" s="12"/>
      <c r="AR5876" s="12"/>
      <c r="AS5876" s="12"/>
      <c r="AZ5876" s="49"/>
      <c r="BA5876" s="30"/>
      <c r="BB5876" s="12"/>
      <c r="BF5876" s="12"/>
      <c r="BG5876" s="12"/>
      <c r="BH5876" s="12"/>
      <c r="BO5876" s="7"/>
      <c r="BP5876" s="7"/>
      <c r="BQ5876" s="7"/>
      <c r="BU5876" s="7"/>
      <c r="BV5876" s="7"/>
      <c r="BW5876" s="7"/>
      <c r="CD5876" s="7"/>
      <c r="CE5876" s="7"/>
      <c r="CF5876" s="7"/>
      <c r="CJ5876" s="7"/>
      <c r="CK5876" s="7"/>
      <c r="CL5876" s="7"/>
    </row>
    <row r="5877" spans="1:90">
      <c r="A5877" s="11"/>
      <c r="B5877" s="373"/>
      <c r="C5877" s="373"/>
      <c r="D5877" s="373"/>
      <c r="E5877" s="13"/>
      <c r="F5877" s="11"/>
      <c r="G5877" s="25"/>
      <c r="H5877" s="31"/>
      <c r="I5877" s="30"/>
      <c r="M5877" s="25"/>
      <c r="N5877" s="31"/>
      <c r="O5877" s="30"/>
      <c r="V5877" s="12"/>
      <c r="W5877" s="12"/>
      <c r="X5877" s="14"/>
      <c r="AB5877" s="25"/>
      <c r="AC5877" s="12"/>
      <c r="AD5877" s="12"/>
      <c r="AK5877" s="12"/>
      <c r="AL5877" s="30"/>
      <c r="AM5877" s="32"/>
      <c r="AQ5877" s="12"/>
      <c r="AR5877" s="12"/>
      <c r="AS5877" s="12"/>
      <c r="AZ5877" s="49"/>
      <c r="BA5877" s="30"/>
      <c r="BB5877" s="12"/>
      <c r="BF5877" s="12"/>
      <c r="BG5877" s="12"/>
      <c r="BH5877" s="12"/>
      <c r="BO5877" s="7"/>
      <c r="BP5877" s="7"/>
      <c r="BQ5877" s="7"/>
      <c r="BU5877" s="7"/>
      <c r="BV5877" s="7"/>
      <c r="BW5877" s="7"/>
      <c r="CD5877" s="7"/>
      <c r="CE5877" s="7"/>
      <c r="CF5877" s="7"/>
      <c r="CJ5877" s="7"/>
      <c r="CK5877" s="7"/>
      <c r="CL5877" s="7"/>
    </row>
    <row r="5878" spans="1:90">
      <c r="A5878" s="11"/>
      <c r="B5878" s="373"/>
      <c r="C5878" s="373"/>
      <c r="D5878" s="373"/>
      <c r="E5878" s="13"/>
      <c r="F5878" s="11"/>
      <c r="G5878" s="25"/>
      <c r="H5878" s="31"/>
      <c r="I5878" s="30"/>
      <c r="M5878" s="25"/>
      <c r="N5878" s="31"/>
      <c r="O5878" s="30"/>
      <c r="V5878" s="12"/>
      <c r="W5878" s="12"/>
      <c r="X5878" s="14"/>
      <c r="AB5878" s="25"/>
      <c r="AC5878" s="12"/>
      <c r="AD5878" s="12"/>
      <c r="AK5878" s="12"/>
      <c r="AL5878" s="30"/>
      <c r="AM5878" s="32"/>
      <c r="AQ5878" s="12"/>
      <c r="AR5878" s="12"/>
      <c r="AS5878" s="12"/>
      <c r="AZ5878" s="49"/>
      <c r="BA5878" s="30"/>
      <c r="BB5878" s="12"/>
      <c r="BF5878" s="12"/>
      <c r="BG5878" s="12"/>
      <c r="BH5878" s="12"/>
      <c r="BO5878" s="7"/>
      <c r="BP5878" s="7"/>
      <c r="BQ5878" s="7"/>
      <c r="BU5878" s="7"/>
      <c r="BV5878" s="7"/>
      <c r="BW5878" s="7"/>
      <c r="CD5878" s="7"/>
      <c r="CE5878" s="7"/>
      <c r="CF5878" s="7"/>
      <c r="CJ5878" s="7"/>
      <c r="CK5878" s="7"/>
      <c r="CL5878" s="7"/>
    </row>
    <row r="5879" spans="1:90">
      <c r="A5879" s="11"/>
      <c r="B5879" s="373"/>
      <c r="C5879" s="373"/>
      <c r="D5879" s="373"/>
      <c r="E5879" s="13"/>
      <c r="F5879" s="11"/>
      <c r="G5879" s="25"/>
      <c r="H5879" s="31"/>
      <c r="I5879" s="30"/>
      <c r="M5879" s="25"/>
      <c r="N5879" s="31"/>
      <c r="O5879" s="30"/>
      <c r="V5879" s="12"/>
      <c r="W5879" s="12"/>
      <c r="X5879" s="14"/>
      <c r="AB5879" s="25"/>
      <c r="AC5879" s="12"/>
      <c r="AD5879" s="12"/>
      <c r="AK5879" s="12"/>
      <c r="AL5879" s="30"/>
      <c r="AM5879" s="32"/>
      <c r="AQ5879" s="12"/>
      <c r="AR5879" s="12"/>
      <c r="AS5879" s="12"/>
      <c r="AZ5879" s="49"/>
      <c r="BA5879" s="30"/>
      <c r="BB5879" s="12"/>
      <c r="BF5879" s="12"/>
      <c r="BG5879" s="12"/>
      <c r="BH5879" s="12"/>
      <c r="BO5879" s="7"/>
      <c r="BP5879" s="7"/>
      <c r="BQ5879" s="7"/>
      <c r="BU5879" s="7"/>
      <c r="BV5879" s="7"/>
      <c r="BW5879" s="7"/>
      <c r="CD5879" s="7"/>
      <c r="CE5879" s="7"/>
      <c r="CF5879" s="7"/>
      <c r="CJ5879" s="7"/>
      <c r="CK5879" s="7"/>
      <c r="CL5879" s="7"/>
    </row>
    <row r="5880" spans="1:90">
      <c r="A5880" s="11"/>
      <c r="B5880" s="373"/>
      <c r="C5880" s="373"/>
      <c r="D5880" s="373"/>
      <c r="E5880" s="13"/>
      <c r="F5880" s="11"/>
      <c r="G5880" s="25"/>
      <c r="H5880" s="31"/>
      <c r="I5880" s="30"/>
      <c r="M5880" s="25"/>
      <c r="N5880" s="31"/>
      <c r="O5880" s="30"/>
      <c r="V5880" s="12"/>
      <c r="W5880" s="12"/>
      <c r="X5880" s="14"/>
      <c r="AB5880" s="25"/>
      <c r="AC5880" s="12"/>
      <c r="AD5880" s="12"/>
      <c r="AK5880" s="12"/>
      <c r="AL5880" s="30"/>
      <c r="AM5880" s="32"/>
      <c r="AQ5880" s="12"/>
      <c r="AR5880" s="12"/>
      <c r="AS5880" s="12"/>
      <c r="AZ5880" s="49"/>
      <c r="BA5880" s="30"/>
      <c r="BB5880" s="12"/>
      <c r="BF5880" s="12"/>
      <c r="BG5880" s="12"/>
      <c r="BH5880" s="12"/>
      <c r="BO5880" s="7"/>
      <c r="BP5880" s="7"/>
      <c r="BQ5880" s="7"/>
      <c r="BU5880" s="7"/>
      <c r="BV5880" s="7"/>
      <c r="BW5880" s="7"/>
      <c r="CD5880" s="7"/>
      <c r="CE5880" s="7"/>
      <c r="CF5880" s="7"/>
      <c r="CJ5880" s="7"/>
      <c r="CK5880" s="7"/>
      <c r="CL5880" s="7"/>
    </row>
    <row r="5881" spans="1:90">
      <c r="A5881" s="11"/>
      <c r="B5881" s="373"/>
      <c r="C5881" s="373"/>
      <c r="D5881" s="373"/>
      <c r="E5881" s="13"/>
      <c r="F5881" s="11"/>
      <c r="G5881" s="25"/>
      <c r="H5881" s="31"/>
      <c r="I5881" s="30"/>
      <c r="M5881" s="25"/>
      <c r="N5881" s="31"/>
      <c r="O5881" s="30"/>
      <c r="V5881" s="12"/>
      <c r="W5881" s="12"/>
      <c r="X5881" s="14"/>
      <c r="AB5881" s="25"/>
      <c r="AC5881" s="12"/>
      <c r="AD5881" s="12"/>
      <c r="AK5881" s="12"/>
      <c r="AL5881" s="30"/>
      <c r="AM5881" s="32"/>
      <c r="AQ5881" s="12"/>
      <c r="AR5881" s="12"/>
      <c r="AS5881" s="12"/>
      <c r="AZ5881" s="49"/>
      <c r="BA5881" s="30"/>
      <c r="BB5881" s="12"/>
      <c r="BF5881" s="12"/>
      <c r="BG5881" s="12"/>
      <c r="BH5881" s="12"/>
      <c r="BO5881" s="7"/>
      <c r="BP5881" s="7"/>
      <c r="BQ5881" s="7"/>
      <c r="BU5881" s="7"/>
      <c r="BV5881" s="7"/>
      <c r="BW5881" s="7"/>
      <c r="CD5881" s="7"/>
      <c r="CE5881" s="7"/>
      <c r="CF5881" s="7"/>
      <c r="CJ5881" s="7"/>
      <c r="CK5881" s="7"/>
      <c r="CL5881" s="7"/>
    </row>
    <row r="5882" spans="1:90">
      <c r="A5882" s="11"/>
      <c r="B5882" s="373"/>
      <c r="C5882" s="373"/>
      <c r="D5882" s="373"/>
      <c r="E5882" s="13"/>
      <c r="F5882" s="11"/>
      <c r="G5882" s="25"/>
      <c r="H5882" s="31"/>
      <c r="I5882" s="30"/>
      <c r="M5882" s="25"/>
      <c r="N5882" s="31"/>
      <c r="O5882" s="30"/>
      <c r="V5882" s="12"/>
      <c r="W5882" s="12"/>
      <c r="X5882" s="14"/>
      <c r="AB5882" s="25"/>
      <c r="AC5882" s="12"/>
      <c r="AD5882" s="12"/>
      <c r="AK5882" s="12"/>
      <c r="AL5882" s="30"/>
      <c r="AM5882" s="32"/>
      <c r="AQ5882" s="12"/>
      <c r="AR5882" s="12"/>
      <c r="AS5882" s="12"/>
      <c r="AZ5882" s="49"/>
      <c r="BA5882" s="30"/>
      <c r="BB5882" s="12"/>
      <c r="BF5882" s="12"/>
      <c r="BG5882" s="12"/>
      <c r="BH5882" s="12"/>
      <c r="BO5882" s="7"/>
      <c r="BP5882" s="7"/>
      <c r="BQ5882" s="7"/>
      <c r="BU5882" s="7"/>
      <c r="BV5882" s="7"/>
      <c r="BW5882" s="7"/>
      <c r="CD5882" s="7"/>
      <c r="CE5882" s="7"/>
      <c r="CF5882" s="7"/>
      <c r="CJ5882" s="7"/>
      <c r="CK5882" s="7"/>
      <c r="CL5882" s="7"/>
    </row>
    <row r="5883" spans="1:90">
      <c r="A5883" s="11"/>
      <c r="B5883" s="373"/>
      <c r="C5883" s="373"/>
      <c r="D5883" s="373"/>
      <c r="E5883" s="13"/>
      <c r="F5883" s="11"/>
      <c r="G5883" s="25"/>
      <c r="H5883" s="31"/>
      <c r="I5883" s="30"/>
      <c r="M5883" s="25"/>
      <c r="N5883" s="31"/>
      <c r="O5883" s="30"/>
      <c r="V5883" s="12"/>
      <c r="W5883" s="12"/>
      <c r="X5883" s="14"/>
      <c r="AB5883" s="25"/>
      <c r="AC5883" s="12"/>
      <c r="AD5883" s="12"/>
      <c r="AK5883" s="12"/>
      <c r="AL5883" s="30"/>
      <c r="AM5883" s="32"/>
      <c r="AQ5883" s="12"/>
      <c r="AR5883" s="12"/>
      <c r="AS5883" s="12"/>
      <c r="AZ5883" s="49"/>
      <c r="BA5883" s="30"/>
      <c r="BB5883" s="12"/>
      <c r="BF5883" s="12"/>
      <c r="BG5883" s="12"/>
      <c r="BH5883" s="12"/>
      <c r="BO5883" s="7"/>
      <c r="BP5883" s="7"/>
      <c r="BQ5883" s="7"/>
      <c r="BU5883" s="7"/>
      <c r="BV5883" s="7"/>
      <c r="BW5883" s="7"/>
      <c r="CD5883" s="7"/>
      <c r="CE5883" s="7"/>
      <c r="CF5883" s="7"/>
      <c r="CJ5883" s="7"/>
      <c r="CK5883" s="7"/>
      <c r="CL5883" s="7"/>
    </row>
    <row r="5884" spans="1:90">
      <c r="A5884" s="11"/>
      <c r="B5884" s="373"/>
      <c r="C5884" s="373"/>
      <c r="D5884" s="373"/>
      <c r="E5884" s="13"/>
      <c r="F5884" s="11"/>
      <c r="G5884" s="25"/>
      <c r="H5884" s="31"/>
      <c r="I5884" s="30"/>
      <c r="M5884" s="25"/>
      <c r="N5884" s="31"/>
      <c r="O5884" s="30"/>
      <c r="V5884" s="12"/>
      <c r="W5884" s="12"/>
      <c r="X5884" s="14"/>
      <c r="AB5884" s="25"/>
      <c r="AC5884" s="12"/>
      <c r="AD5884" s="12"/>
      <c r="AK5884" s="12"/>
      <c r="AL5884" s="30"/>
      <c r="AM5884" s="32"/>
      <c r="AQ5884" s="12"/>
      <c r="AR5884" s="12"/>
      <c r="AS5884" s="12"/>
      <c r="AZ5884" s="49"/>
      <c r="BA5884" s="30"/>
      <c r="BB5884" s="12"/>
      <c r="BF5884" s="12"/>
      <c r="BG5884" s="12"/>
      <c r="BH5884" s="12"/>
      <c r="BO5884" s="7"/>
      <c r="BP5884" s="7"/>
      <c r="BQ5884" s="7"/>
      <c r="BU5884" s="7"/>
      <c r="BV5884" s="7"/>
      <c r="BW5884" s="7"/>
      <c r="CD5884" s="7"/>
      <c r="CE5884" s="7"/>
      <c r="CF5884" s="7"/>
      <c r="CJ5884" s="7"/>
      <c r="CK5884" s="7"/>
      <c r="CL5884" s="7"/>
    </row>
    <row r="5885" spans="1:90">
      <c r="A5885" s="11"/>
      <c r="B5885" s="373"/>
      <c r="C5885" s="373"/>
      <c r="D5885" s="373"/>
      <c r="E5885" s="13"/>
      <c r="F5885" s="11"/>
      <c r="G5885" s="25"/>
      <c r="H5885" s="31"/>
      <c r="I5885" s="30"/>
      <c r="M5885" s="25"/>
      <c r="N5885" s="31"/>
      <c r="O5885" s="30"/>
      <c r="V5885" s="12"/>
      <c r="W5885" s="12"/>
      <c r="X5885" s="14"/>
      <c r="AB5885" s="25"/>
      <c r="AC5885" s="12"/>
      <c r="AD5885" s="12"/>
      <c r="AK5885" s="12"/>
      <c r="AL5885" s="30"/>
      <c r="AM5885" s="32"/>
      <c r="AQ5885" s="12"/>
      <c r="AR5885" s="12"/>
      <c r="AS5885" s="12"/>
      <c r="AZ5885" s="49"/>
      <c r="BA5885" s="30"/>
      <c r="BB5885" s="12"/>
      <c r="BF5885" s="12"/>
      <c r="BG5885" s="12"/>
      <c r="BH5885" s="12"/>
      <c r="BO5885" s="7"/>
      <c r="BP5885" s="7"/>
      <c r="BQ5885" s="7"/>
      <c r="BU5885" s="7"/>
      <c r="BV5885" s="7"/>
      <c r="BW5885" s="7"/>
      <c r="CD5885" s="7"/>
      <c r="CE5885" s="7"/>
      <c r="CF5885" s="7"/>
      <c r="CJ5885" s="7"/>
      <c r="CK5885" s="7"/>
      <c r="CL5885" s="7"/>
    </row>
    <row r="5886" spans="1:90">
      <c r="A5886" s="11"/>
      <c r="B5886" s="373"/>
      <c r="C5886" s="373"/>
      <c r="D5886" s="373"/>
      <c r="E5886" s="13"/>
      <c r="F5886" s="11"/>
      <c r="G5886" s="25"/>
      <c r="H5886" s="31"/>
      <c r="I5886" s="30"/>
      <c r="M5886" s="25"/>
      <c r="N5886" s="31"/>
      <c r="O5886" s="30"/>
      <c r="V5886" s="12"/>
      <c r="W5886" s="12"/>
      <c r="X5886" s="14"/>
      <c r="AB5886" s="25"/>
      <c r="AC5886" s="12"/>
      <c r="AD5886" s="12"/>
      <c r="AK5886" s="12"/>
      <c r="AL5886" s="30"/>
      <c r="AM5886" s="32"/>
      <c r="AQ5886" s="12"/>
      <c r="AR5886" s="12"/>
      <c r="AS5886" s="12"/>
      <c r="AZ5886" s="49"/>
      <c r="BA5886" s="30"/>
      <c r="BB5886" s="12"/>
      <c r="BF5886" s="12"/>
      <c r="BG5886" s="12"/>
      <c r="BH5886" s="12"/>
      <c r="BO5886" s="7"/>
      <c r="BP5886" s="7"/>
      <c r="BQ5886" s="7"/>
      <c r="BU5886" s="7"/>
      <c r="BV5886" s="7"/>
      <c r="BW5886" s="7"/>
      <c r="CD5886" s="7"/>
      <c r="CE5886" s="7"/>
      <c r="CF5886" s="7"/>
      <c r="CJ5886" s="7"/>
      <c r="CK5886" s="7"/>
      <c r="CL5886" s="7"/>
    </row>
    <row r="5887" spans="1:90">
      <c r="A5887" s="11"/>
      <c r="B5887" s="373"/>
      <c r="C5887" s="373"/>
      <c r="D5887" s="373"/>
      <c r="E5887" s="13"/>
      <c r="F5887" s="11"/>
      <c r="G5887" s="25"/>
      <c r="H5887" s="31"/>
      <c r="I5887" s="30"/>
      <c r="M5887" s="25"/>
      <c r="N5887" s="31"/>
      <c r="O5887" s="30"/>
      <c r="V5887" s="12"/>
      <c r="W5887" s="12"/>
      <c r="X5887" s="14"/>
      <c r="AB5887" s="25"/>
      <c r="AC5887" s="12"/>
      <c r="AD5887" s="12"/>
      <c r="AK5887" s="12"/>
      <c r="AL5887" s="30"/>
      <c r="AM5887" s="32"/>
      <c r="AQ5887" s="12"/>
      <c r="AR5887" s="12"/>
      <c r="AS5887" s="12"/>
      <c r="AZ5887" s="49"/>
      <c r="BA5887" s="30"/>
      <c r="BB5887" s="12"/>
      <c r="BF5887" s="12"/>
      <c r="BG5887" s="12"/>
      <c r="BH5887" s="12"/>
      <c r="BO5887" s="7"/>
      <c r="BP5887" s="7"/>
      <c r="BQ5887" s="7"/>
      <c r="BU5887" s="7"/>
      <c r="BV5887" s="7"/>
      <c r="BW5887" s="7"/>
      <c r="CD5887" s="7"/>
      <c r="CE5887" s="7"/>
      <c r="CF5887" s="7"/>
      <c r="CJ5887" s="7"/>
      <c r="CK5887" s="7"/>
      <c r="CL5887" s="7"/>
    </row>
    <row r="5888" spans="1:90">
      <c r="A5888" s="11"/>
      <c r="B5888" s="373"/>
      <c r="C5888" s="373"/>
      <c r="D5888" s="373"/>
      <c r="E5888" s="13"/>
      <c r="F5888" s="11"/>
      <c r="G5888" s="25"/>
      <c r="H5888" s="31"/>
      <c r="I5888" s="30"/>
      <c r="M5888" s="25"/>
      <c r="N5888" s="31"/>
      <c r="O5888" s="30"/>
      <c r="V5888" s="12"/>
      <c r="W5888" s="12"/>
      <c r="X5888" s="14"/>
      <c r="AB5888" s="25"/>
      <c r="AC5888" s="12"/>
      <c r="AD5888" s="12"/>
      <c r="AK5888" s="12"/>
      <c r="AL5888" s="30"/>
      <c r="AM5888" s="32"/>
      <c r="AQ5888" s="12"/>
      <c r="AR5888" s="12"/>
      <c r="AS5888" s="12"/>
      <c r="AZ5888" s="49"/>
      <c r="BA5888" s="30"/>
      <c r="BB5888" s="12"/>
      <c r="BF5888" s="12"/>
      <c r="BG5888" s="12"/>
      <c r="BH5888" s="12"/>
      <c r="BO5888" s="7"/>
      <c r="BP5888" s="7"/>
      <c r="BQ5888" s="7"/>
      <c r="BU5888" s="7"/>
      <c r="BV5888" s="7"/>
      <c r="BW5888" s="7"/>
      <c r="CD5888" s="7"/>
      <c r="CE5888" s="7"/>
      <c r="CF5888" s="7"/>
      <c r="CJ5888" s="7"/>
      <c r="CK5888" s="7"/>
      <c r="CL5888" s="7"/>
    </row>
    <row r="5889" spans="1:90">
      <c r="A5889" s="11"/>
      <c r="B5889" s="373"/>
      <c r="C5889" s="373"/>
      <c r="D5889" s="373"/>
      <c r="E5889" s="13"/>
      <c r="F5889" s="11"/>
      <c r="G5889" s="25"/>
      <c r="H5889" s="31"/>
      <c r="I5889" s="30"/>
      <c r="M5889" s="25"/>
      <c r="N5889" s="31"/>
      <c r="O5889" s="30"/>
      <c r="V5889" s="12"/>
      <c r="W5889" s="12"/>
      <c r="X5889" s="14"/>
      <c r="AB5889" s="25"/>
      <c r="AC5889" s="12"/>
      <c r="AD5889" s="12"/>
      <c r="AK5889" s="12"/>
      <c r="AL5889" s="30"/>
      <c r="AM5889" s="32"/>
      <c r="AQ5889" s="12"/>
      <c r="AR5889" s="12"/>
      <c r="AS5889" s="12"/>
      <c r="AZ5889" s="49"/>
      <c r="BA5889" s="30"/>
      <c r="BB5889" s="12"/>
      <c r="BF5889" s="12"/>
      <c r="BG5889" s="12"/>
      <c r="BH5889" s="12"/>
      <c r="BO5889" s="7"/>
      <c r="BP5889" s="7"/>
      <c r="BQ5889" s="7"/>
      <c r="BU5889" s="7"/>
      <c r="BV5889" s="7"/>
      <c r="BW5889" s="7"/>
      <c r="CD5889" s="7"/>
      <c r="CE5889" s="7"/>
      <c r="CF5889" s="7"/>
      <c r="CJ5889" s="7"/>
      <c r="CK5889" s="7"/>
      <c r="CL5889" s="7"/>
    </row>
    <row r="5890" spans="1:90">
      <c r="A5890" s="11"/>
      <c r="B5890" s="373"/>
      <c r="C5890" s="373"/>
      <c r="D5890" s="373"/>
      <c r="E5890" s="13"/>
      <c r="F5890" s="11"/>
      <c r="G5890" s="25"/>
      <c r="H5890" s="31"/>
      <c r="I5890" s="30"/>
      <c r="M5890" s="25"/>
      <c r="N5890" s="31"/>
      <c r="O5890" s="30"/>
      <c r="V5890" s="12"/>
      <c r="W5890" s="12"/>
      <c r="X5890" s="14"/>
      <c r="AB5890" s="25"/>
      <c r="AC5890" s="12"/>
      <c r="AD5890" s="12"/>
      <c r="AK5890" s="12"/>
      <c r="AL5890" s="30"/>
      <c r="AM5890" s="32"/>
      <c r="AQ5890" s="12"/>
      <c r="AR5890" s="12"/>
      <c r="AS5890" s="12"/>
      <c r="AZ5890" s="49"/>
      <c r="BA5890" s="30"/>
      <c r="BB5890" s="12"/>
      <c r="BF5890" s="12"/>
      <c r="BG5890" s="12"/>
      <c r="BH5890" s="12"/>
      <c r="BO5890" s="7"/>
      <c r="BP5890" s="7"/>
      <c r="BQ5890" s="7"/>
      <c r="BU5890" s="7"/>
      <c r="BV5890" s="7"/>
      <c r="BW5890" s="7"/>
      <c r="CD5890" s="7"/>
      <c r="CE5890" s="7"/>
      <c r="CF5890" s="7"/>
      <c r="CJ5890" s="7"/>
      <c r="CK5890" s="7"/>
      <c r="CL5890" s="7"/>
    </row>
    <row r="5891" spans="1:90">
      <c r="A5891" s="11"/>
      <c r="B5891" s="373"/>
      <c r="C5891" s="373"/>
      <c r="D5891" s="373"/>
      <c r="E5891" s="13"/>
      <c r="F5891" s="11"/>
      <c r="G5891" s="25"/>
      <c r="H5891" s="31"/>
      <c r="I5891" s="30"/>
      <c r="M5891" s="25"/>
      <c r="N5891" s="31"/>
      <c r="O5891" s="30"/>
      <c r="V5891" s="12"/>
      <c r="W5891" s="12"/>
      <c r="X5891" s="14"/>
      <c r="AB5891" s="25"/>
      <c r="AC5891" s="12"/>
      <c r="AD5891" s="12"/>
      <c r="AK5891" s="12"/>
      <c r="AL5891" s="30"/>
      <c r="AM5891" s="32"/>
      <c r="AQ5891" s="12"/>
      <c r="AR5891" s="12"/>
      <c r="AS5891" s="12"/>
      <c r="AZ5891" s="49"/>
      <c r="BA5891" s="30"/>
      <c r="BB5891" s="12"/>
      <c r="BF5891" s="12"/>
      <c r="BG5891" s="12"/>
      <c r="BH5891" s="12"/>
      <c r="BO5891" s="7"/>
      <c r="BP5891" s="7"/>
      <c r="BQ5891" s="7"/>
      <c r="BU5891" s="7"/>
      <c r="BV5891" s="7"/>
      <c r="BW5891" s="7"/>
      <c r="CD5891" s="7"/>
      <c r="CE5891" s="7"/>
      <c r="CF5891" s="7"/>
      <c r="CJ5891" s="7"/>
      <c r="CK5891" s="7"/>
      <c r="CL5891" s="7"/>
    </row>
    <row r="5892" spans="1:90">
      <c r="A5892" s="11"/>
      <c r="B5892" s="373"/>
      <c r="C5892" s="373"/>
      <c r="D5892" s="373"/>
      <c r="E5892" s="13"/>
      <c r="F5892" s="11"/>
      <c r="G5892" s="25"/>
      <c r="H5892" s="31"/>
      <c r="I5892" s="30"/>
      <c r="M5892" s="25"/>
      <c r="N5892" s="31"/>
      <c r="O5892" s="30"/>
      <c r="V5892" s="12"/>
      <c r="W5892" s="12"/>
      <c r="X5892" s="14"/>
      <c r="AB5892" s="25"/>
      <c r="AC5892" s="12"/>
      <c r="AD5892" s="12"/>
      <c r="AK5892" s="12"/>
      <c r="AL5892" s="30"/>
      <c r="AM5892" s="32"/>
      <c r="AQ5892" s="12"/>
      <c r="AR5892" s="12"/>
      <c r="AS5892" s="12"/>
      <c r="AZ5892" s="49"/>
      <c r="BA5892" s="30"/>
      <c r="BB5892" s="12"/>
      <c r="BF5892" s="12"/>
      <c r="BG5892" s="12"/>
      <c r="BH5892" s="12"/>
      <c r="BO5892" s="7"/>
      <c r="BP5892" s="7"/>
      <c r="BQ5892" s="7"/>
      <c r="BU5892" s="7"/>
      <c r="BV5892" s="7"/>
      <c r="BW5892" s="7"/>
      <c r="CD5892" s="7"/>
      <c r="CE5892" s="7"/>
      <c r="CF5892" s="7"/>
      <c r="CJ5892" s="7"/>
      <c r="CK5892" s="7"/>
      <c r="CL5892" s="7"/>
    </row>
    <row r="5893" spans="1:90">
      <c r="A5893" s="11"/>
      <c r="B5893" s="373"/>
      <c r="C5893" s="373"/>
      <c r="D5893" s="373"/>
      <c r="E5893" s="13"/>
      <c r="F5893" s="11"/>
      <c r="G5893" s="25"/>
      <c r="H5893" s="31"/>
      <c r="I5893" s="30"/>
      <c r="M5893" s="25"/>
      <c r="N5893" s="31"/>
      <c r="O5893" s="30"/>
      <c r="V5893" s="12"/>
      <c r="W5893" s="12"/>
      <c r="X5893" s="14"/>
      <c r="AB5893" s="25"/>
      <c r="AC5893" s="12"/>
      <c r="AD5893" s="12"/>
      <c r="AK5893" s="12"/>
      <c r="AL5893" s="30"/>
      <c r="AM5893" s="32"/>
      <c r="AQ5893" s="12"/>
      <c r="AR5893" s="12"/>
      <c r="AS5893" s="12"/>
      <c r="AZ5893" s="49"/>
      <c r="BA5893" s="30"/>
      <c r="BB5893" s="12"/>
      <c r="BF5893" s="12"/>
      <c r="BG5893" s="12"/>
      <c r="BH5893" s="12"/>
      <c r="BO5893" s="7"/>
      <c r="BP5893" s="7"/>
      <c r="BQ5893" s="7"/>
      <c r="BU5893" s="7"/>
      <c r="BV5893" s="7"/>
      <c r="BW5893" s="7"/>
      <c r="CD5893" s="7"/>
      <c r="CE5893" s="7"/>
      <c r="CF5893" s="7"/>
      <c r="CJ5893" s="7"/>
      <c r="CK5893" s="7"/>
      <c r="CL5893" s="7"/>
    </row>
    <row r="5894" spans="1:90">
      <c r="A5894" s="11"/>
      <c r="B5894" s="373"/>
      <c r="C5894" s="373"/>
      <c r="D5894" s="373"/>
      <c r="E5894" s="13"/>
      <c r="F5894" s="11"/>
      <c r="G5894" s="25"/>
      <c r="H5894" s="31"/>
      <c r="I5894" s="30"/>
      <c r="M5894" s="25"/>
      <c r="N5894" s="31"/>
      <c r="O5894" s="30"/>
      <c r="V5894" s="12"/>
      <c r="W5894" s="12"/>
      <c r="X5894" s="14"/>
      <c r="AB5894" s="25"/>
      <c r="AC5894" s="12"/>
      <c r="AD5894" s="12"/>
      <c r="AK5894" s="12"/>
      <c r="AL5894" s="30"/>
      <c r="AM5894" s="32"/>
      <c r="AQ5894" s="12"/>
      <c r="AR5894" s="12"/>
      <c r="AS5894" s="12"/>
      <c r="AZ5894" s="49"/>
      <c r="BA5894" s="30"/>
      <c r="BB5894" s="12"/>
      <c r="BF5894" s="12"/>
      <c r="BG5894" s="12"/>
      <c r="BH5894" s="12"/>
      <c r="BO5894" s="7"/>
      <c r="BP5894" s="7"/>
      <c r="BQ5894" s="7"/>
      <c r="BU5894" s="7"/>
      <c r="BV5894" s="7"/>
      <c r="BW5894" s="7"/>
      <c r="CD5894" s="7"/>
      <c r="CE5894" s="7"/>
      <c r="CF5894" s="7"/>
      <c r="CJ5894" s="7"/>
      <c r="CK5894" s="7"/>
      <c r="CL5894" s="7"/>
    </row>
    <row r="5895" spans="1:90">
      <c r="A5895" s="11"/>
      <c r="B5895" s="373"/>
      <c r="C5895" s="373"/>
      <c r="D5895" s="373"/>
      <c r="E5895" s="13"/>
      <c r="F5895" s="11"/>
      <c r="G5895" s="25"/>
      <c r="H5895" s="31"/>
      <c r="I5895" s="30"/>
      <c r="M5895" s="25"/>
      <c r="N5895" s="31"/>
      <c r="O5895" s="30"/>
      <c r="V5895" s="12"/>
      <c r="W5895" s="12"/>
      <c r="X5895" s="14"/>
      <c r="AB5895" s="25"/>
      <c r="AC5895" s="12"/>
      <c r="AD5895" s="12"/>
      <c r="AK5895" s="12"/>
      <c r="AL5895" s="30"/>
      <c r="AM5895" s="32"/>
      <c r="AQ5895" s="12"/>
      <c r="AR5895" s="12"/>
      <c r="AS5895" s="12"/>
      <c r="AZ5895" s="49"/>
      <c r="BA5895" s="30"/>
      <c r="BB5895" s="12"/>
      <c r="BF5895" s="12"/>
      <c r="BG5895" s="12"/>
      <c r="BH5895" s="12"/>
      <c r="BO5895" s="7"/>
      <c r="BP5895" s="7"/>
      <c r="BQ5895" s="7"/>
      <c r="BU5895" s="7"/>
      <c r="BV5895" s="7"/>
      <c r="BW5895" s="7"/>
      <c r="CD5895" s="7"/>
      <c r="CE5895" s="7"/>
      <c r="CF5895" s="7"/>
      <c r="CJ5895" s="7"/>
      <c r="CK5895" s="7"/>
      <c r="CL5895" s="7"/>
    </row>
    <row r="5896" spans="1:90">
      <c r="A5896" s="11"/>
      <c r="B5896" s="373"/>
      <c r="C5896" s="373"/>
      <c r="D5896" s="373"/>
      <c r="E5896" s="13"/>
      <c r="F5896" s="11"/>
      <c r="G5896" s="25"/>
      <c r="H5896" s="31"/>
      <c r="I5896" s="30"/>
      <c r="M5896" s="25"/>
      <c r="N5896" s="31"/>
      <c r="O5896" s="30"/>
      <c r="V5896" s="12"/>
      <c r="W5896" s="12"/>
      <c r="X5896" s="14"/>
      <c r="AB5896" s="25"/>
      <c r="AC5896" s="12"/>
      <c r="AD5896" s="12"/>
      <c r="AK5896" s="12"/>
      <c r="AL5896" s="30"/>
      <c r="AM5896" s="32"/>
      <c r="AQ5896" s="12"/>
      <c r="AR5896" s="12"/>
      <c r="AS5896" s="12"/>
      <c r="AZ5896" s="49"/>
      <c r="BA5896" s="30"/>
      <c r="BB5896" s="12"/>
      <c r="BF5896" s="12"/>
      <c r="BG5896" s="12"/>
      <c r="BH5896" s="12"/>
      <c r="BO5896" s="7"/>
      <c r="BP5896" s="7"/>
      <c r="BQ5896" s="7"/>
      <c r="BU5896" s="7"/>
      <c r="BV5896" s="7"/>
      <c r="BW5896" s="7"/>
      <c r="CD5896" s="7"/>
      <c r="CE5896" s="7"/>
      <c r="CF5896" s="7"/>
      <c r="CJ5896" s="7"/>
      <c r="CK5896" s="7"/>
      <c r="CL5896" s="7"/>
    </row>
    <row r="5897" spans="1:90">
      <c r="A5897" s="11"/>
      <c r="B5897" s="373"/>
      <c r="C5897" s="373"/>
      <c r="D5897" s="373"/>
      <c r="E5897" s="13"/>
      <c r="F5897" s="11"/>
      <c r="G5897" s="25"/>
      <c r="H5897" s="31"/>
      <c r="I5897" s="30"/>
      <c r="M5897" s="25"/>
      <c r="N5897" s="31"/>
      <c r="O5897" s="30"/>
      <c r="V5897" s="12"/>
      <c r="W5897" s="12"/>
      <c r="X5897" s="14"/>
      <c r="AB5897" s="25"/>
      <c r="AC5897" s="12"/>
      <c r="AD5897" s="12"/>
      <c r="AK5897" s="12"/>
      <c r="AL5897" s="30"/>
      <c r="AM5897" s="32"/>
      <c r="AQ5897" s="12"/>
      <c r="AR5897" s="12"/>
      <c r="AS5897" s="12"/>
      <c r="AZ5897" s="49"/>
      <c r="BA5897" s="30"/>
      <c r="BB5897" s="12"/>
      <c r="BF5897" s="12"/>
      <c r="BG5897" s="12"/>
      <c r="BH5897" s="12"/>
      <c r="BO5897" s="7"/>
      <c r="BP5897" s="7"/>
      <c r="BQ5897" s="7"/>
      <c r="BU5897" s="7"/>
      <c r="BV5897" s="7"/>
      <c r="BW5897" s="7"/>
      <c r="CD5897" s="7"/>
      <c r="CE5897" s="7"/>
      <c r="CF5897" s="7"/>
      <c r="CJ5897" s="7"/>
      <c r="CK5897" s="7"/>
      <c r="CL5897" s="7"/>
    </row>
    <row r="5898" spans="1:90">
      <c r="A5898" s="11"/>
      <c r="B5898" s="373"/>
      <c r="C5898" s="373"/>
      <c r="D5898" s="373"/>
      <c r="E5898" s="13"/>
      <c r="F5898" s="11"/>
      <c r="G5898" s="25"/>
      <c r="H5898" s="31"/>
      <c r="I5898" s="30"/>
      <c r="M5898" s="25"/>
      <c r="N5898" s="31"/>
      <c r="O5898" s="30"/>
      <c r="V5898" s="12"/>
      <c r="W5898" s="12"/>
      <c r="X5898" s="14"/>
      <c r="AB5898" s="25"/>
      <c r="AC5898" s="12"/>
      <c r="AD5898" s="12"/>
      <c r="AK5898" s="12"/>
      <c r="AL5898" s="30"/>
      <c r="AM5898" s="32"/>
      <c r="AQ5898" s="12"/>
      <c r="AR5898" s="12"/>
      <c r="AS5898" s="12"/>
      <c r="AZ5898" s="49"/>
      <c r="BA5898" s="30"/>
      <c r="BB5898" s="12"/>
      <c r="BF5898" s="12"/>
      <c r="BG5898" s="12"/>
      <c r="BH5898" s="12"/>
      <c r="BO5898" s="7"/>
      <c r="BP5898" s="7"/>
      <c r="BQ5898" s="7"/>
      <c r="BU5898" s="7"/>
      <c r="BV5898" s="7"/>
      <c r="BW5898" s="7"/>
      <c r="CD5898" s="7"/>
      <c r="CE5898" s="7"/>
      <c r="CF5898" s="7"/>
      <c r="CJ5898" s="7"/>
      <c r="CK5898" s="7"/>
      <c r="CL5898" s="7"/>
    </row>
    <row r="5899" spans="1:90">
      <c r="A5899" s="11"/>
      <c r="B5899" s="373"/>
      <c r="C5899" s="373"/>
      <c r="D5899" s="373"/>
      <c r="E5899" s="13"/>
      <c r="F5899" s="11"/>
      <c r="G5899" s="25"/>
      <c r="H5899" s="31"/>
      <c r="I5899" s="30"/>
      <c r="M5899" s="25"/>
      <c r="N5899" s="31"/>
      <c r="O5899" s="30"/>
      <c r="V5899" s="12"/>
      <c r="W5899" s="12"/>
      <c r="X5899" s="14"/>
      <c r="AB5899" s="25"/>
      <c r="AC5899" s="12"/>
      <c r="AD5899" s="12"/>
      <c r="AK5899" s="12"/>
      <c r="AL5899" s="30"/>
      <c r="AM5899" s="32"/>
      <c r="AQ5899" s="12"/>
      <c r="AR5899" s="12"/>
      <c r="AS5899" s="12"/>
      <c r="AZ5899" s="49"/>
      <c r="BA5899" s="30"/>
      <c r="BB5899" s="12"/>
      <c r="BF5899" s="12"/>
      <c r="BG5899" s="12"/>
      <c r="BH5899" s="12"/>
      <c r="BO5899" s="7"/>
      <c r="BP5899" s="7"/>
      <c r="BQ5899" s="7"/>
      <c r="BU5899" s="7"/>
      <c r="BV5899" s="7"/>
      <c r="BW5899" s="7"/>
      <c r="CD5899" s="7"/>
      <c r="CE5899" s="7"/>
      <c r="CF5899" s="7"/>
      <c r="CJ5899" s="7"/>
      <c r="CK5899" s="7"/>
      <c r="CL5899" s="7"/>
    </row>
    <row r="5900" spans="1:90">
      <c r="A5900" s="11"/>
      <c r="B5900" s="373"/>
      <c r="C5900" s="373"/>
      <c r="D5900" s="373"/>
      <c r="E5900" s="13"/>
      <c r="F5900" s="11"/>
      <c r="G5900" s="25"/>
      <c r="H5900" s="31"/>
      <c r="I5900" s="30"/>
      <c r="M5900" s="25"/>
      <c r="N5900" s="31"/>
      <c r="O5900" s="30"/>
      <c r="V5900" s="12"/>
      <c r="W5900" s="12"/>
      <c r="X5900" s="14"/>
      <c r="AB5900" s="25"/>
      <c r="AC5900" s="12"/>
      <c r="AD5900" s="12"/>
      <c r="AK5900" s="12"/>
      <c r="AL5900" s="30"/>
      <c r="AM5900" s="32"/>
      <c r="AQ5900" s="12"/>
      <c r="AR5900" s="12"/>
      <c r="AS5900" s="12"/>
      <c r="AZ5900" s="49"/>
      <c r="BA5900" s="30"/>
      <c r="BB5900" s="12"/>
      <c r="BF5900" s="12"/>
      <c r="BG5900" s="12"/>
      <c r="BH5900" s="12"/>
      <c r="BO5900" s="7"/>
      <c r="BP5900" s="7"/>
      <c r="BQ5900" s="7"/>
      <c r="BU5900" s="7"/>
      <c r="BV5900" s="7"/>
      <c r="BW5900" s="7"/>
      <c r="CD5900" s="7"/>
      <c r="CE5900" s="7"/>
      <c r="CF5900" s="7"/>
      <c r="CJ5900" s="7"/>
      <c r="CK5900" s="7"/>
      <c r="CL5900" s="7"/>
    </row>
    <row r="5901" spans="1:90">
      <c r="A5901" s="11"/>
      <c r="B5901" s="373"/>
      <c r="C5901" s="373"/>
      <c r="D5901" s="373"/>
      <c r="E5901" s="13"/>
      <c r="F5901" s="11"/>
      <c r="G5901" s="25"/>
      <c r="H5901" s="31"/>
      <c r="I5901" s="30"/>
      <c r="M5901" s="25"/>
      <c r="N5901" s="31"/>
      <c r="O5901" s="30"/>
      <c r="V5901" s="12"/>
      <c r="W5901" s="12"/>
      <c r="X5901" s="14"/>
      <c r="AB5901" s="25"/>
      <c r="AC5901" s="12"/>
      <c r="AD5901" s="12"/>
      <c r="AK5901" s="12"/>
      <c r="AL5901" s="30"/>
      <c r="AM5901" s="32"/>
      <c r="AQ5901" s="12"/>
      <c r="AR5901" s="12"/>
      <c r="AS5901" s="12"/>
      <c r="AZ5901" s="49"/>
      <c r="BA5901" s="30"/>
      <c r="BB5901" s="12"/>
      <c r="BF5901" s="12"/>
      <c r="BG5901" s="12"/>
      <c r="BH5901" s="12"/>
      <c r="BO5901" s="7"/>
      <c r="BP5901" s="7"/>
      <c r="BQ5901" s="7"/>
      <c r="BU5901" s="7"/>
      <c r="BV5901" s="7"/>
      <c r="BW5901" s="7"/>
      <c r="CD5901" s="7"/>
      <c r="CE5901" s="7"/>
      <c r="CF5901" s="7"/>
      <c r="CJ5901" s="7"/>
      <c r="CK5901" s="7"/>
      <c r="CL5901" s="7"/>
    </row>
    <row r="5902" spans="1:90">
      <c r="A5902" s="11"/>
      <c r="B5902" s="373"/>
      <c r="C5902" s="373"/>
      <c r="D5902" s="373"/>
      <c r="E5902" s="13"/>
      <c r="F5902" s="11"/>
      <c r="G5902" s="25"/>
      <c r="H5902" s="31"/>
      <c r="I5902" s="30"/>
      <c r="M5902" s="25"/>
      <c r="N5902" s="31"/>
      <c r="O5902" s="30"/>
      <c r="V5902" s="12"/>
      <c r="W5902" s="12"/>
      <c r="X5902" s="14"/>
      <c r="AB5902" s="25"/>
      <c r="AC5902" s="12"/>
      <c r="AD5902" s="12"/>
      <c r="AK5902" s="12"/>
      <c r="AL5902" s="30"/>
      <c r="AM5902" s="32"/>
      <c r="AQ5902" s="12"/>
      <c r="AR5902" s="12"/>
      <c r="AS5902" s="12"/>
      <c r="AZ5902" s="49"/>
      <c r="BA5902" s="30"/>
      <c r="BB5902" s="12"/>
      <c r="BF5902" s="12"/>
      <c r="BG5902" s="12"/>
      <c r="BH5902" s="12"/>
      <c r="BO5902" s="7"/>
      <c r="BP5902" s="7"/>
      <c r="BQ5902" s="7"/>
      <c r="BU5902" s="7"/>
      <c r="BV5902" s="7"/>
      <c r="BW5902" s="7"/>
      <c r="CD5902" s="7"/>
      <c r="CE5902" s="7"/>
      <c r="CF5902" s="7"/>
      <c r="CJ5902" s="7"/>
      <c r="CK5902" s="7"/>
      <c r="CL5902" s="7"/>
    </row>
    <row r="5903" spans="1:90">
      <c r="A5903" s="11"/>
      <c r="B5903" s="373"/>
      <c r="C5903" s="373"/>
      <c r="D5903" s="373"/>
      <c r="E5903" s="13"/>
      <c r="F5903" s="11"/>
      <c r="G5903" s="25"/>
      <c r="H5903" s="31"/>
      <c r="I5903" s="30"/>
      <c r="M5903" s="25"/>
      <c r="N5903" s="31"/>
      <c r="O5903" s="30"/>
      <c r="V5903" s="12"/>
      <c r="W5903" s="12"/>
      <c r="X5903" s="14"/>
      <c r="AB5903" s="25"/>
      <c r="AC5903" s="12"/>
      <c r="AD5903" s="12"/>
      <c r="AK5903" s="12"/>
      <c r="AL5903" s="30"/>
      <c r="AM5903" s="32"/>
      <c r="AQ5903" s="12"/>
      <c r="AR5903" s="12"/>
      <c r="AS5903" s="12"/>
      <c r="AZ5903" s="49"/>
      <c r="BA5903" s="30"/>
      <c r="BB5903" s="12"/>
      <c r="BF5903" s="12"/>
      <c r="BG5903" s="12"/>
      <c r="BH5903" s="12"/>
      <c r="BO5903" s="7"/>
      <c r="BP5903" s="7"/>
      <c r="BQ5903" s="7"/>
      <c r="BU5903" s="7"/>
      <c r="BV5903" s="7"/>
      <c r="BW5903" s="7"/>
      <c r="CD5903" s="7"/>
      <c r="CE5903" s="7"/>
      <c r="CF5903" s="7"/>
      <c r="CJ5903" s="7"/>
      <c r="CK5903" s="7"/>
      <c r="CL5903" s="7"/>
    </row>
    <row r="5904" spans="1:90">
      <c r="A5904" s="11"/>
      <c r="B5904" s="373"/>
      <c r="C5904" s="373"/>
      <c r="D5904" s="373"/>
      <c r="E5904" s="13"/>
      <c r="F5904" s="11"/>
      <c r="G5904" s="25"/>
      <c r="H5904" s="31"/>
      <c r="I5904" s="30"/>
      <c r="M5904" s="25"/>
      <c r="N5904" s="31"/>
      <c r="O5904" s="30"/>
      <c r="V5904" s="12"/>
      <c r="W5904" s="12"/>
      <c r="X5904" s="14"/>
      <c r="AB5904" s="25"/>
      <c r="AC5904" s="12"/>
      <c r="AD5904" s="12"/>
      <c r="AK5904" s="12"/>
      <c r="AL5904" s="30"/>
      <c r="AM5904" s="32"/>
      <c r="AQ5904" s="12"/>
      <c r="AR5904" s="12"/>
      <c r="AS5904" s="12"/>
      <c r="AZ5904" s="49"/>
      <c r="BA5904" s="30"/>
      <c r="BB5904" s="12"/>
      <c r="BF5904" s="12"/>
      <c r="BG5904" s="12"/>
      <c r="BH5904" s="12"/>
      <c r="BO5904" s="7"/>
      <c r="BP5904" s="7"/>
      <c r="BQ5904" s="7"/>
      <c r="BU5904" s="7"/>
      <c r="BV5904" s="7"/>
      <c r="BW5904" s="7"/>
      <c r="CD5904" s="7"/>
      <c r="CE5904" s="7"/>
      <c r="CF5904" s="7"/>
      <c r="CJ5904" s="7"/>
      <c r="CK5904" s="7"/>
      <c r="CL5904" s="7"/>
    </row>
    <row r="5905" spans="1:90">
      <c r="A5905" s="11"/>
      <c r="B5905" s="373"/>
      <c r="C5905" s="373"/>
      <c r="D5905" s="373"/>
      <c r="E5905" s="13"/>
      <c r="F5905" s="11"/>
      <c r="G5905" s="25"/>
      <c r="H5905" s="31"/>
      <c r="I5905" s="30"/>
      <c r="M5905" s="25"/>
      <c r="N5905" s="31"/>
      <c r="O5905" s="30"/>
      <c r="V5905" s="12"/>
      <c r="W5905" s="12"/>
      <c r="X5905" s="14"/>
      <c r="AB5905" s="25"/>
      <c r="AC5905" s="12"/>
      <c r="AD5905" s="12"/>
      <c r="AK5905" s="12"/>
      <c r="AL5905" s="30"/>
      <c r="AM5905" s="32"/>
      <c r="AQ5905" s="12"/>
      <c r="AR5905" s="12"/>
      <c r="AS5905" s="12"/>
      <c r="AZ5905" s="49"/>
      <c r="BA5905" s="30"/>
      <c r="BB5905" s="12"/>
      <c r="BF5905" s="12"/>
      <c r="BG5905" s="12"/>
      <c r="BH5905" s="12"/>
      <c r="BO5905" s="7"/>
      <c r="BP5905" s="7"/>
      <c r="BQ5905" s="7"/>
      <c r="BU5905" s="7"/>
      <c r="BV5905" s="7"/>
      <c r="BW5905" s="7"/>
      <c r="CD5905" s="7"/>
      <c r="CE5905" s="7"/>
      <c r="CF5905" s="7"/>
      <c r="CJ5905" s="7"/>
      <c r="CK5905" s="7"/>
      <c r="CL5905" s="7"/>
    </row>
    <row r="5906" spans="1:90">
      <c r="A5906" s="11"/>
      <c r="B5906" s="373"/>
      <c r="C5906" s="373"/>
      <c r="D5906" s="373"/>
      <c r="E5906" s="13"/>
      <c r="F5906" s="11"/>
      <c r="G5906" s="25"/>
      <c r="H5906" s="31"/>
      <c r="I5906" s="30"/>
      <c r="M5906" s="25"/>
      <c r="N5906" s="31"/>
      <c r="O5906" s="30"/>
      <c r="V5906" s="12"/>
      <c r="W5906" s="12"/>
      <c r="X5906" s="14"/>
      <c r="AB5906" s="25"/>
      <c r="AC5906" s="12"/>
      <c r="AD5906" s="12"/>
      <c r="AK5906" s="12"/>
      <c r="AL5906" s="30"/>
      <c r="AM5906" s="32"/>
      <c r="AQ5906" s="12"/>
      <c r="AR5906" s="12"/>
      <c r="AS5906" s="12"/>
      <c r="AZ5906" s="49"/>
      <c r="BA5906" s="30"/>
      <c r="BB5906" s="12"/>
      <c r="BF5906" s="12"/>
      <c r="BG5906" s="12"/>
      <c r="BH5906" s="12"/>
      <c r="BO5906" s="7"/>
      <c r="BP5906" s="7"/>
      <c r="BQ5906" s="7"/>
      <c r="BU5906" s="7"/>
      <c r="BV5906" s="7"/>
      <c r="BW5906" s="7"/>
      <c r="CD5906" s="7"/>
      <c r="CE5906" s="7"/>
      <c r="CF5906" s="7"/>
      <c r="CJ5906" s="7"/>
      <c r="CK5906" s="7"/>
      <c r="CL5906" s="7"/>
    </row>
    <row r="5907" spans="1:90">
      <c r="A5907" s="11"/>
      <c r="B5907" s="373"/>
      <c r="C5907" s="373"/>
      <c r="D5907" s="373"/>
      <c r="E5907" s="13"/>
      <c r="F5907" s="11"/>
      <c r="G5907" s="25"/>
      <c r="H5907" s="31"/>
      <c r="I5907" s="30"/>
      <c r="M5907" s="25"/>
      <c r="N5907" s="31"/>
      <c r="O5907" s="30"/>
      <c r="V5907" s="12"/>
      <c r="W5907" s="12"/>
      <c r="X5907" s="14"/>
      <c r="AB5907" s="25"/>
      <c r="AC5907" s="12"/>
      <c r="AD5907" s="12"/>
      <c r="AK5907" s="12"/>
      <c r="AL5907" s="30"/>
      <c r="AM5907" s="32"/>
      <c r="AQ5907" s="12"/>
      <c r="AR5907" s="12"/>
      <c r="AS5907" s="12"/>
      <c r="AZ5907" s="49"/>
      <c r="BA5907" s="30"/>
      <c r="BB5907" s="12"/>
      <c r="BF5907" s="12"/>
      <c r="BG5907" s="12"/>
      <c r="BH5907" s="12"/>
      <c r="BO5907" s="7"/>
      <c r="BP5907" s="7"/>
      <c r="BQ5907" s="7"/>
      <c r="BU5907" s="7"/>
      <c r="BV5907" s="7"/>
      <c r="BW5907" s="7"/>
      <c r="CD5907" s="7"/>
      <c r="CE5907" s="7"/>
      <c r="CF5907" s="7"/>
      <c r="CJ5907" s="7"/>
      <c r="CK5907" s="7"/>
      <c r="CL5907" s="7"/>
    </row>
    <row r="5908" spans="1:90">
      <c r="A5908" s="11"/>
      <c r="B5908" s="373"/>
      <c r="C5908" s="373"/>
      <c r="D5908" s="373"/>
      <c r="E5908" s="13"/>
      <c r="F5908" s="11"/>
      <c r="G5908" s="25"/>
      <c r="H5908" s="31"/>
      <c r="I5908" s="30"/>
      <c r="M5908" s="25"/>
      <c r="N5908" s="31"/>
      <c r="O5908" s="30"/>
      <c r="V5908" s="12"/>
      <c r="W5908" s="12"/>
      <c r="X5908" s="14"/>
      <c r="AB5908" s="25"/>
      <c r="AC5908" s="12"/>
      <c r="AD5908" s="12"/>
      <c r="AK5908" s="12"/>
      <c r="AL5908" s="30"/>
      <c r="AM5908" s="32"/>
      <c r="AQ5908" s="12"/>
      <c r="AR5908" s="12"/>
      <c r="AS5908" s="12"/>
      <c r="AZ5908" s="49"/>
      <c r="BA5908" s="30"/>
      <c r="BB5908" s="12"/>
      <c r="BF5908" s="12"/>
      <c r="BG5908" s="12"/>
      <c r="BH5908" s="12"/>
      <c r="BO5908" s="7"/>
      <c r="BP5908" s="7"/>
      <c r="BQ5908" s="7"/>
      <c r="BU5908" s="7"/>
      <c r="BV5908" s="7"/>
      <c r="BW5908" s="7"/>
      <c r="CD5908" s="7"/>
      <c r="CE5908" s="7"/>
      <c r="CF5908" s="7"/>
      <c r="CJ5908" s="7"/>
      <c r="CK5908" s="7"/>
      <c r="CL5908" s="7"/>
    </row>
    <row r="5909" spans="1:90">
      <c r="A5909" s="11"/>
      <c r="B5909" s="373"/>
      <c r="C5909" s="373"/>
      <c r="D5909" s="373"/>
      <c r="E5909" s="13"/>
      <c r="F5909" s="11"/>
      <c r="G5909" s="25"/>
      <c r="H5909" s="31"/>
      <c r="I5909" s="30"/>
      <c r="M5909" s="25"/>
      <c r="N5909" s="31"/>
      <c r="O5909" s="30"/>
      <c r="V5909" s="12"/>
      <c r="W5909" s="12"/>
      <c r="X5909" s="14"/>
      <c r="AB5909" s="25"/>
      <c r="AC5909" s="12"/>
      <c r="AD5909" s="12"/>
      <c r="AK5909" s="12"/>
      <c r="AL5909" s="30"/>
      <c r="AM5909" s="32"/>
      <c r="AQ5909" s="12"/>
      <c r="AR5909" s="12"/>
      <c r="AS5909" s="12"/>
      <c r="AZ5909" s="49"/>
      <c r="BA5909" s="30"/>
      <c r="BB5909" s="12"/>
      <c r="BF5909" s="12"/>
      <c r="BG5909" s="12"/>
      <c r="BH5909" s="12"/>
      <c r="BO5909" s="7"/>
      <c r="BP5909" s="7"/>
      <c r="BQ5909" s="7"/>
      <c r="BU5909" s="7"/>
      <c r="BV5909" s="7"/>
      <c r="BW5909" s="7"/>
      <c r="CD5909" s="7"/>
      <c r="CE5909" s="7"/>
      <c r="CF5909" s="7"/>
      <c r="CJ5909" s="7"/>
      <c r="CK5909" s="7"/>
      <c r="CL5909" s="7"/>
    </row>
    <row r="5910" spans="1:90">
      <c r="A5910" s="11"/>
      <c r="B5910" s="373"/>
      <c r="C5910" s="373"/>
      <c r="D5910" s="373"/>
      <c r="E5910" s="13"/>
      <c r="F5910" s="11"/>
      <c r="G5910" s="25"/>
      <c r="H5910" s="31"/>
      <c r="I5910" s="30"/>
      <c r="M5910" s="25"/>
      <c r="N5910" s="31"/>
      <c r="O5910" s="30"/>
      <c r="V5910" s="12"/>
      <c r="W5910" s="12"/>
      <c r="X5910" s="14"/>
      <c r="AB5910" s="25"/>
      <c r="AC5910" s="12"/>
      <c r="AD5910" s="12"/>
      <c r="AK5910" s="12"/>
      <c r="AL5910" s="30"/>
      <c r="AM5910" s="32"/>
      <c r="AQ5910" s="12"/>
      <c r="AR5910" s="12"/>
      <c r="AS5910" s="12"/>
      <c r="AZ5910" s="49"/>
      <c r="BA5910" s="30"/>
      <c r="BB5910" s="12"/>
      <c r="BF5910" s="12"/>
      <c r="BG5910" s="12"/>
      <c r="BH5910" s="12"/>
      <c r="BO5910" s="7"/>
      <c r="BP5910" s="7"/>
      <c r="BQ5910" s="7"/>
      <c r="BU5910" s="7"/>
      <c r="BV5910" s="7"/>
      <c r="BW5910" s="7"/>
      <c r="CD5910" s="7"/>
      <c r="CE5910" s="7"/>
      <c r="CF5910" s="7"/>
      <c r="CJ5910" s="7"/>
      <c r="CK5910" s="7"/>
      <c r="CL5910" s="7"/>
    </row>
    <row r="5911" spans="1:90">
      <c r="A5911" s="11"/>
      <c r="B5911" s="373"/>
      <c r="C5911" s="373"/>
      <c r="D5911" s="373"/>
      <c r="E5911" s="13"/>
      <c r="F5911" s="11"/>
      <c r="G5911" s="25"/>
      <c r="H5911" s="31"/>
      <c r="I5911" s="30"/>
      <c r="M5911" s="25"/>
      <c r="N5911" s="31"/>
      <c r="O5911" s="30"/>
      <c r="V5911" s="12"/>
      <c r="W5911" s="12"/>
      <c r="X5911" s="14"/>
      <c r="AB5911" s="25"/>
      <c r="AC5911" s="12"/>
      <c r="AD5911" s="12"/>
      <c r="AK5911" s="12"/>
      <c r="AL5911" s="30"/>
      <c r="AM5911" s="32"/>
      <c r="AQ5911" s="12"/>
      <c r="AR5911" s="12"/>
      <c r="AS5911" s="12"/>
      <c r="AZ5911" s="49"/>
      <c r="BA5911" s="30"/>
      <c r="BB5911" s="12"/>
      <c r="BF5911" s="12"/>
      <c r="BG5911" s="12"/>
      <c r="BH5911" s="12"/>
      <c r="BO5911" s="7"/>
      <c r="BP5911" s="7"/>
      <c r="BQ5911" s="7"/>
      <c r="BU5911" s="7"/>
      <c r="BV5911" s="7"/>
      <c r="BW5911" s="7"/>
      <c r="CD5911" s="7"/>
      <c r="CE5911" s="7"/>
      <c r="CF5911" s="7"/>
      <c r="CJ5911" s="7"/>
      <c r="CK5911" s="7"/>
      <c r="CL5911" s="7"/>
    </row>
    <row r="5912" spans="1:90">
      <c r="A5912" s="11"/>
      <c r="B5912" s="373"/>
      <c r="C5912" s="373"/>
      <c r="D5912" s="373"/>
      <c r="E5912" s="13"/>
      <c r="F5912" s="11"/>
      <c r="G5912" s="25"/>
      <c r="H5912" s="31"/>
      <c r="I5912" s="30"/>
      <c r="M5912" s="25"/>
      <c r="N5912" s="31"/>
      <c r="O5912" s="30"/>
      <c r="V5912" s="12"/>
      <c r="W5912" s="12"/>
      <c r="X5912" s="14"/>
      <c r="AB5912" s="25"/>
      <c r="AC5912" s="12"/>
      <c r="AD5912" s="12"/>
      <c r="AK5912" s="12"/>
      <c r="AL5912" s="30"/>
      <c r="AM5912" s="32"/>
      <c r="AQ5912" s="12"/>
      <c r="AR5912" s="12"/>
      <c r="AS5912" s="12"/>
      <c r="AZ5912" s="49"/>
      <c r="BA5912" s="30"/>
      <c r="BB5912" s="12"/>
      <c r="BF5912" s="12"/>
      <c r="BG5912" s="12"/>
      <c r="BH5912" s="12"/>
      <c r="BO5912" s="7"/>
      <c r="BP5912" s="7"/>
      <c r="BQ5912" s="7"/>
      <c r="BU5912" s="7"/>
      <c r="BV5912" s="7"/>
      <c r="BW5912" s="7"/>
      <c r="CD5912" s="7"/>
      <c r="CE5912" s="7"/>
      <c r="CF5912" s="7"/>
      <c r="CJ5912" s="7"/>
      <c r="CK5912" s="7"/>
      <c r="CL5912" s="7"/>
    </row>
    <row r="5913" spans="1:90">
      <c r="A5913" s="11"/>
      <c r="B5913" s="373"/>
      <c r="C5913" s="373"/>
      <c r="D5913" s="373"/>
      <c r="E5913" s="13"/>
      <c r="F5913" s="11"/>
      <c r="G5913" s="25"/>
      <c r="H5913" s="31"/>
      <c r="I5913" s="30"/>
      <c r="M5913" s="25"/>
      <c r="N5913" s="31"/>
      <c r="O5913" s="30"/>
      <c r="V5913" s="12"/>
      <c r="W5913" s="12"/>
      <c r="X5913" s="14"/>
      <c r="AB5913" s="25"/>
      <c r="AC5913" s="12"/>
      <c r="AD5913" s="12"/>
      <c r="AK5913" s="12"/>
      <c r="AL5913" s="30"/>
      <c r="AM5913" s="32"/>
      <c r="AQ5913" s="12"/>
      <c r="AR5913" s="12"/>
      <c r="AS5913" s="12"/>
      <c r="AZ5913" s="49"/>
      <c r="BA5913" s="30"/>
      <c r="BB5913" s="12"/>
      <c r="BF5913" s="12"/>
      <c r="BG5913" s="12"/>
      <c r="BH5913" s="12"/>
      <c r="BO5913" s="7"/>
      <c r="BP5913" s="7"/>
      <c r="BQ5913" s="7"/>
      <c r="BU5913" s="7"/>
      <c r="BV5913" s="7"/>
      <c r="BW5913" s="7"/>
      <c r="CD5913" s="7"/>
      <c r="CE5913" s="7"/>
      <c r="CF5913" s="7"/>
      <c r="CJ5913" s="7"/>
      <c r="CK5913" s="7"/>
      <c r="CL5913" s="7"/>
    </row>
    <row r="5914" spans="1:90">
      <c r="A5914" s="11"/>
      <c r="B5914" s="373"/>
      <c r="C5914" s="373"/>
      <c r="D5914" s="373"/>
      <c r="E5914" s="13"/>
      <c r="F5914" s="11"/>
      <c r="G5914" s="25"/>
      <c r="H5914" s="31"/>
      <c r="I5914" s="30"/>
      <c r="M5914" s="25"/>
      <c r="N5914" s="31"/>
      <c r="O5914" s="30"/>
      <c r="V5914" s="12"/>
      <c r="W5914" s="12"/>
      <c r="X5914" s="14"/>
      <c r="AB5914" s="25"/>
      <c r="AC5914" s="12"/>
      <c r="AD5914" s="12"/>
      <c r="AK5914" s="12"/>
      <c r="AL5914" s="30"/>
      <c r="AM5914" s="32"/>
      <c r="AQ5914" s="12"/>
      <c r="AR5914" s="12"/>
      <c r="AS5914" s="12"/>
      <c r="AZ5914" s="49"/>
      <c r="BA5914" s="30"/>
      <c r="BB5914" s="12"/>
      <c r="BF5914" s="12"/>
      <c r="BG5914" s="12"/>
      <c r="BH5914" s="12"/>
      <c r="BO5914" s="7"/>
      <c r="BP5914" s="7"/>
      <c r="BQ5914" s="7"/>
      <c r="BU5914" s="7"/>
      <c r="BV5914" s="7"/>
      <c r="BW5914" s="7"/>
      <c r="CD5914" s="7"/>
      <c r="CE5914" s="7"/>
      <c r="CF5914" s="7"/>
      <c r="CJ5914" s="7"/>
      <c r="CK5914" s="7"/>
      <c r="CL5914" s="7"/>
    </row>
    <row r="5915" spans="1:90">
      <c r="A5915" s="11"/>
      <c r="B5915" s="373"/>
      <c r="C5915" s="373"/>
      <c r="D5915" s="373"/>
      <c r="E5915" s="13"/>
      <c r="F5915" s="11"/>
      <c r="G5915" s="25"/>
      <c r="H5915" s="31"/>
      <c r="I5915" s="30"/>
      <c r="M5915" s="25"/>
      <c r="N5915" s="31"/>
      <c r="O5915" s="30"/>
      <c r="V5915" s="12"/>
      <c r="W5915" s="12"/>
      <c r="X5915" s="14"/>
      <c r="AB5915" s="25"/>
      <c r="AC5915" s="12"/>
      <c r="AD5915" s="12"/>
      <c r="AK5915" s="12"/>
      <c r="AL5915" s="30"/>
      <c r="AM5915" s="32"/>
      <c r="AQ5915" s="12"/>
      <c r="AR5915" s="12"/>
      <c r="AS5915" s="12"/>
      <c r="AZ5915" s="49"/>
      <c r="BA5915" s="30"/>
      <c r="BB5915" s="12"/>
      <c r="BF5915" s="12"/>
      <c r="BG5915" s="12"/>
      <c r="BH5915" s="12"/>
      <c r="BO5915" s="7"/>
      <c r="BP5915" s="7"/>
      <c r="BQ5915" s="7"/>
      <c r="BU5915" s="7"/>
      <c r="BV5915" s="7"/>
      <c r="BW5915" s="7"/>
      <c r="CD5915" s="7"/>
      <c r="CE5915" s="7"/>
      <c r="CF5915" s="7"/>
      <c r="CJ5915" s="7"/>
      <c r="CK5915" s="7"/>
      <c r="CL5915" s="7"/>
    </row>
    <row r="5916" spans="1:90">
      <c r="A5916" s="11"/>
      <c r="B5916" s="373"/>
      <c r="C5916" s="373"/>
      <c r="D5916" s="373"/>
      <c r="E5916" s="13"/>
      <c r="F5916" s="11"/>
      <c r="G5916" s="25"/>
      <c r="H5916" s="31"/>
      <c r="I5916" s="30"/>
      <c r="M5916" s="25"/>
      <c r="N5916" s="31"/>
      <c r="O5916" s="30"/>
      <c r="V5916" s="12"/>
      <c r="W5916" s="12"/>
      <c r="X5916" s="14"/>
      <c r="AB5916" s="25"/>
      <c r="AC5916" s="12"/>
      <c r="AD5916" s="12"/>
      <c r="AK5916" s="12"/>
      <c r="AL5916" s="30"/>
      <c r="AM5916" s="32"/>
      <c r="AQ5916" s="12"/>
      <c r="AR5916" s="12"/>
      <c r="AS5916" s="12"/>
      <c r="AZ5916" s="49"/>
      <c r="BA5916" s="30"/>
      <c r="BB5916" s="12"/>
      <c r="BF5916" s="12"/>
      <c r="BG5916" s="12"/>
      <c r="BH5916" s="12"/>
      <c r="BO5916" s="7"/>
      <c r="BP5916" s="7"/>
      <c r="BQ5916" s="7"/>
      <c r="BU5916" s="7"/>
      <c r="BV5916" s="7"/>
      <c r="BW5916" s="7"/>
      <c r="CD5916" s="7"/>
      <c r="CE5916" s="7"/>
      <c r="CF5916" s="7"/>
      <c r="CJ5916" s="7"/>
      <c r="CK5916" s="7"/>
      <c r="CL5916" s="7"/>
    </row>
    <row r="5917" spans="1:90">
      <c r="A5917" s="11"/>
      <c r="B5917" s="373"/>
      <c r="C5917" s="373"/>
      <c r="D5917" s="373"/>
      <c r="E5917" s="13"/>
      <c r="F5917" s="11"/>
      <c r="G5917" s="25"/>
      <c r="H5917" s="31"/>
      <c r="I5917" s="30"/>
      <c r="M5917" s="25"/>
      <c r="N5917" s="31"/>
      <c r="O5917" s="30"/>
      <c r="V5917" s="12"/>
      <c r="W5917" s="12"/>
      <c r="X5917" s="14"/>
      <c r="AB5917" s="25"/>
      <c r="AC5917" s="12"/>
      <c r="AD5917" s="12"/>
      <c r="AK5917" s="12"/>
      <c r="AL5917" s="30"/>
      <c r="AM5917" s="32"/>
      <c r="AQ5917" s="12"/>
      <c r="AR5917" s="12"/>
      <c r="AS5917" s="12"/>
      <c r="AZ5917" s="49"/>
      <c r="BA5917" s="30"/>
      <c r="BB5917" s="12"/>
      <c r="BF5917" s="12"/>
      <c r="BG5917" s="12"/>
      <c r="BH5917" s="12"/>
      <c r="BO5917" s="7"/>
      <c r="BP5917" s="7"/>
      <c r="BQ5917" s="7"/>
      <c r="BU5917" s="7"/>
      <c r="BV5917" s="7"/>
      <c r="BW5917" s="7"/>
      <c r="CD5917" s="7"/>
      <c r="CE5917" s="7"/>
      <c r="CF5917" s="7"/>
      <c r="CJ5917" s="7"/>
      <c r="CK5917" s="7"/>
      <c r="CL5917" s="7"/>
    </row>
    <row r="5918" spans="1:90">
      <c r="A5918" s="11"/>
      <c r="B5918" s="373"/>
      <c r="C5918" s="373"/>
      <c r="D5918" s="373"/>
      <c r="E5918" s="13"/>
      <c r="F5918" s="11"/>
      <c r="G5918" s="25"/>
      <c r="H5918" s="31"/>
      <c r="I5918" s="30"/>
      <c r="M5918" s="25"/>
      <c r="N5918" s="31"/>
      <c r="O5918" s="30"/>
      <c r="V5918" s="12"/>
      <c r="W5918" s="12"/>
      <c r="X5918" s="14"/>
      <c r="AB5918" s="25"/>
      <c r="AC5918" s="12"/>
      <c r="AD5918" s="12"/>
      <c r="AK5918" s="12"/>
      <c r="AL5918" s="30"/>
      <c r="AM5918" s="32"/>
      <c r="AQ5918" s="12"/>
      <c r="AR5918" s="12"/>
      <c r="AS5918" s="12"/>
      <c r="AZ5918" s="49"/>
      <c r="BA5918" s="30"/>
      <c r="BB5918" s="12"/>
      <c r="BF5918" s="12"/>
      <c r="BG5918" s="12"/>
      <c r="BH5918" s="12"/>
      <c r="BO5918" s="7"/>
      <c r="BP5918" s="7"/>
      <c r="BQ5918" s="7"/>
      <c r="BU5918" s="7"/>
      <c r="BV5918" s="7"/>
      <c r="BW5918" s="7"/>
      <c r="CD5918" s="7"/>
      <c r="CE5918" s="7"/>
      <c r="CF5918" s="7"/>
      <c r="CJ5918" s="7"/>
      <c r="CK5918" s="7"/>
      <c r="CL5918" s="7"/>
    </row>
    <row r="5919" spans="1:90">
      <c r="A5919" s="11"/>
      <c r="B5919" s="373"/>
      <c r="C5919" s="373"/>
      <c r="D5919" s="373"/>
      <c r="E5919" s="13"/>
      <c r="F5919" s="11"/>
      <c r="G5919" s="25"/>
      <c r="H5919" s="31"/>
      <c r="I5919" s="30"/>
      <c r="M5919" s="25"/>
      <c r="N5919" s="31"/>
      <c r="O5919" s="30"/>
      <c r="V5919" s="12"/>
      <c r="W5919" s="12"/>
      <c r="X5919" s="14"/>
      <c r="AB5919" s="25"/>
      <c r="AC5919" s="12"/>
      <c r="AD5919" s="12"/>
      <c r="AK5919" s="12"/>
      <c r="AL5919" s="30"/>
      <c r="AM5919" s="32"/>
      <c r="AQ5919" s="12"/>
      <c r="AR5919" s="12"/>
      <c r="AS5919" s="12"/>
      <c r="AZ5919" s="49"/>
      <c r="BA5919" s="30"/>
      <c r="BB5919" s="12"/>
      <c r="BF5919" s="12"/>
      <c r="BG5919" s="12"/>
      <c r="BH5919" s="12"/>
      <c r="BO5919" s="7"/>
      <c r="BP5919" s="7"/>
      <c r="BQ5919" s="7"/>
      <c r="BU5919" s="7"/>
      <c r="BV5919" s="7"/>
      <c r="BW5919" s="7"/>
      <c r="CD5919" s="7"/>
      <c r="CE5919" s="7"/>
      <c r="CF5919" s="7"/>
      <c r="CJ5919" s="7"/>
      <c r="CK5919" s="7"/>
      <c r="CL5919" s="7"/>
    </row>
    <row r="5920" spans="1:90">
      <c r="A5920" s="11"/>
      <c r="B5920" s="373"/>
      <c r="C5920" s="373"/>
      <c r="D5920" s="373"/>
      <c r="E5920" s="13"/>
      <c r="F5920" s="11"/>
      <c r="G5920" s="25"/>
      <c r="H5920" s="31"/>
      <c r="I5920" s="30"/>
      <c r="M5920" s="25"/>
      <c r="N5920" s="31"/>
      <c r="O5920" s="30"/>
      <c r="V5920" s="12"/>
      <c r="W5920" s="12"/>
      <c r="X5920" s="14"/>
      <c r="AB5920" s="25"/>
      <c r="AC5920" s="12"/>
      <c r="AD5920" s="12"/>
      <c r="AK5920" s="12"/>
      <c r="AL5920" s="30"/>
      <c r="AM5920" s="32"/>
      <c r="AQ5920" s="12"/>
      <c r="AR5920" s="12"/>
      <c r="AS5920" s="12"/>
      <c r="AZ5920" s="49"/>
      <c r="BA5920" s="30"/>
      <c r="BB5920" s="12"/>
      <c r="BF5920" s="12"/>
      <c r="BG5920" s="12"/>
      <c r="BH5920" s="12"/>
      <c r="BO5920" s="7"/>
      <c r="BP5920" s="7"/>
      <c r="BQ5920" s="7"/>
      <c r="BU5920" s="7"/>
      <c r="BV5920" s="7"/>
      <c r="BW5920" s="7"/>
      <c r="CD5920" s="7"/>
      <c r="CE5920" s="7"/>
      <c r="CF5920" s="7"/>
      <c r="CJ5920" s="7"/>
      <c r="CK5920" s="7"/>
      <c r="CL5920" s="7"/>
    </row>
    <row r="5921" spans="1:90">
      <c r="A5921" s="11"/>
      <c r="B5921" s="373"/>
      <c r="C5921" s="373"/>
      <c r="D5921" s="373"/>
      <c r="E5921" s="13"/>
      <c r="F5921" s="11"/>
      <c r="G5921" s="25"/>
      <c r="H5921" s="31"/>
      <c r="I5921" s="30"/>
      <c r="M5921" s="25"/>
      <c r="N5921" s="31"/>
      <c r="O5921" s="30"/>
      <c r="V5921" s="12"/>
      <c r="W5921" s="12"/>
      <c r="X5921" s="14"/>
      <c r="AB5921" s="25"/>
      <c r="AC5921" s="12"/>
      <c r="AD5921" s="12"/>
      <c r="AK5921" s="12"/>
      <c r="AL5921" s="30"/>
      <c r="AM5921" s="32"/>
      <c r="AQ5921" s="12"/>
      <c r="AR5921" s="12"/>
      <c r="AS5921" s="12"/>
      <c r="AZ5921" s="49"/>
      <c r="BA5921" s="30"/>
      <c r="BB5921" s="12"/>
      <c r="BF5921" s="12"/>
      <c r="BG5921" s="12"/>
      <c r="BH5921" s="12"/>
      <c r="BO5921" s="7"/>
      <c r="BP5921" s="7"/>
      <c r="BQ5921" s="7"/>
      <c r="BU5921" s="7"/>
      <c r="BV5921" s="7"/>
      <c r="BW5921" s="7"/>
      <c r="CD5921" s="7"/>
      <c r="CE5921" s="7"/>
      <c r="CF5921" s="7"/>
      <c r="CJ5921" s="7"/>
      <c r="CK5921" s="7"/>
      <c r="CL5921" s="7"/>
    </row>
    <row r="5922" spans="1:90">
      <c r="A5922" s="11"/>
      <c r="B5922" s="373"/>
      <c r="C5922" s="373"/>
      <c r="D5922" s="373"/>
      <c r="E5922" s="13"/>
      <c r="F5922" s="11"/>
      <c r="G5922" s="25"/>
      <c r="H5922" s="31"/>
      <c r="I5922" s="30"/>
      <c r="M5922" s="25"/>
      <c r="N5922" s="31"/>
      <c r="O5922" s="30"/>
      <c r="V5922" s="12"/>
      <c r="W5922" s="12"/>
      <c r="X5922" s="14"/>
      <c r="AB5922" s="25"/>
      <c r="AC5922" s="12"/>
      <c r="AD5922" s="12"/>
      <c r="AK5922" s="12"/>
      <c r="AL5922" s="30"/>
      <c r="AM5922" s="32"/>
      <c r="AQ5922" s="12"/>
      <c r="AR5922" s="12"/>
      <c r="AS5922" s="12"/>
      <c r="AZ5922" s="49"/>
      <c r="BA5922" s="30"/>
      <c r="BB5922" s="12"/>
      <c r="BF5922" s="12"/>
      <c r="BG5922" s="12"/>
      <c r="BH5922" s="12"/>
      <c r="BO5922" s="7"/>
      <c r="BP5922" s="7"/>
      <c r="BQ5922" s="7"/>
      <c r="BU5922" s="7"/>
      <c r="BV5922" s="7"/>
      <c r="BW5922" s="7"/>
      <c r="CD5922" s="7"/>
      <c r="CE5922" s="7"/>
      <c r="CF5922" s="7"/>
      <c r="CJ5922" s="7"/>
      <c r="CK5922" s="7"/>
      <c r="CL5922" s="7"/>
    </row>
    <row r="5923" spans="1:90">
      <c r="A5923" s="11"/>
      <c r="B5923" s="373"/>
      <c r="C5923" s="373"/>
      <c r="D5923" s="373"/>
      <c r="E5923" s="13"/>
      <c r="F5923" s="11"/>
      <c r="G5923" s="25"/>
      <c r="H5923" s="31"/>
      <c r="I5923" s="30"/>
      <c r="M5923" s="25"/>
      <c r="N5923" s="31"/>
      <c r="O5923" s="30"/>
      <c r="V5923" s="12"/>
      <c r="W5923" s="12"/>
      <c r="X5923" s="14"/>
      <c r="AB5923" s="25"/>
      <c r="AC5923" s="12"/>
      <c r="AD5923" s="12"/>
      <c r="AK5923" s="12"/>
      <c r="AL5923" s="30"/>
      <c r="AM5923" s="32"/>
      <c r="AQ5923" s="12"/>
      <c r="AR5923" s="12"/>
      <c r="AS5923" s="12"/>
      <c r="AZ5923" s="49"/>
      <c r="BA5923" s="30"/>
      <c r="BB5923" s="12"/>
      <c r="BF5923" s="12"/>
      <c r="BG5923" s="12"/>
      <c r="BH5923" s="12"/>
      <c r="BO5923" s="7"/>
      <c r="BP5923" s="7"/>
      <c r="BQ5923" s="7"/>
      <c r="BU5923" s="7"/>
      <c r="BV5923" s="7"/>
      <c r="BW5923" s="7"/>
      <c r="CD5923" s="7"/>
      <c r="CE5923" s="7"/>
      <c r="CF5923" s="7"/>
      <c r="CJ5923" s="7"/>
      <c r="CK5923" s="7"/>
      <c r="CL5923" s="7"/>
    </row>
    <row r="5924" spans="1:90">
      <c r="A5924" s="11"/>
      <c r="B5924" s="373"/>
      <c r="C5924" s="373"/>
      <c r="D5924" s="373"/>
      <c r="E5924" s="13"/>
      <c r="F5924" s="11"/>
      <c r="G5924" s="25"/>
      <c r="H5924" s="31"/>
      <c r="I5924" s="30"/>
      <c r="M5924" s="25"/>
      <c r="N5924" s="31"/>
      <c r="O5924" s="30"/>
      <c r="V5924" s="12"/>
      <c r="W5924" s="12"/>
      <c r="X5924" s="14"/>
      <c r="AB5924" s="25"/>
      <c r="AC5924" s="12"/>
      <c r="AD5924" s="12"/>
      <c r="AK5924" s="12"/>
      <c r="AL5924" s="30"/>
      <c r="AM5924" s="32"/>
      <c r="AQ5924" s="12"/>
      <c r="AR5924" s="12"/>
      <c r="AS5924" s="12"/>
      <c r="AZ5924" s="49"/>
      <c r="BA5924" s="30"/>
      <c r="BB5924" s="12"/>
      <c r="BF5924" s="12"/>
      <c r="BG5924" s="12"/>
      <c r="BH5924" s="12"/>
      <c r="BO5924" s="7"/>
      <c r="BP5924" s="7"/>
      <c r="BQ5924" s="7"/>
      <c r="BU5924" s="7"/>
      <c r="BV5924" s="7"/>
      <c r="BW5924" s="7"/>
      <c r="CD5924" s="7"/>
      <c r="CE5924" s="7"/>
      <c r="CF5924" s="7"/>
      <c r="CJ5924" s="7"/>
      <c r="CK5924" s="7"/>
      <c r="CL5924" s="7"/>
    </row>
    <row r="5925" spans="1:90">
      <c r="A5925" s="11"/>
      <c r="B5925" s="373"/>
      <c r="C5925" s="373"/>
      <c r="D5925" s="373"/>
      <c r="E5925" s="13"/>
      <c r="F5925" s="11"/>
      <c r="G5925" s="25"/>
      <c r="H5925" s="31"/>
      <c r="I5925" s="30"/>
      <c r="M5925" s="25"/>
      <c r="N5925" s="31"/>
      <c r="O5925" s="30"/>
      <c r="V5925" s="12"/>
      <c r="W5925" s="12"/>
      <c r="X5925" s="14"/>
      <c r="AB5925" s="25"/>
      <c r="AC5925" s="12"/>
      <c r="AD5925" s="12"/>
      <c r="AK5925" s="12"/>
      <c r="AL5925" s="30"/>
      <c r="AM5925" s="32"/>
      <c r="AQ5925" s="12"/>
      <c r="AR5925" s="12"/>
      <c r="AS5925" s="12"/>
      <c r="AZ5925" s="49"/>
      <c r="BA5925" s="30"/>
      <c r="BB5925" s="12"/>
      <c r="BF5925" s="12"/>
      <c r="BG5925" s="12"/>
      <c r="BH5925" s="12"/>
      <c r="BO5925" s="7"/>
      <c r="BP5925" s="7"/>
      <c r="BQ5925" s="7"/>
      <c r="BU5925" s="7"/>
      <c r="BV5925" s="7"/>
      <c r="BW5925" s="7"/>
      <c r="CD5925" s="7"/>
      <c r="CE5925" s="7"/>
      <c r="CF5925" s="7"/>
      <c r="CJ5925" s="7"/>
      <c r="CK5925" s="7"/>
      <c r="CL5925" s="7"/>
    </row>
    <row r="5926" spans="1:90">
      <c r="A5926" s="11"/>
      <c r="B5926" s="373"/>
      <c r="C5926" s="373"/>
      <c r="D5926" s="373"/>
      <c r="E5926" s="13"/>
      <c r="F5926" s="11"/>
      <c r="G5926" s="25"/>
      <c r="H5926" s="31"/>
      <c r="I5926" s="30"/>
      <c r="M5926" s="25"/>
      <c r="N5926" s="31"/>
      <c r="O5926" s="30"/>
      <c r="V5926" s="12"/>
      <c r="W5926" s="12"/>
      <c r="X5926" s="14"/>
      <c r="AB5926" s="25"/>
      <c r="AC5926" s="12"/>
      <c r="AD5926" s="12"/>
      <c r="AK5926" s="12"/>
      <c r="AL5926" s="30"/>
      <c r="AM5926" s="32"/>
      <c r="AQ5926" s="12"/>
      <c r="AR5926" s="12"/>
      <c r="AS5926" s="12"/>
      <c r="AZ5926" s="49"/>
      <c r="BA5926" s="30"/>
      <c r="BB5926" s="12"/>
      <c r="BF5926" s="12"/>
      <c r="BG5926" s="12"/>
      <c r="BH5926" s="12"/>
      <c r="BO5926" s="7"/>
      <c r="BP5926" s="7"/>
      <c r="BQ5926" s="7"/>
      <c r="BU5926" s="7"/>
      <c r="BV5926" s="7"/>
      <c r="BW5926" s="7"/>
      <c r="CD5926" s="7"/>
      <c r="CE5926" s="7"/>
      <c r="CF5926" s="7"/>
      <c r="CJ5926" s="7"/>
      <c r="CK5926" s="7"/>
      <c r="CL5926" s="7"/>
    </row>
    <row r="5927" spans="1:90">
      <c r="A5927" s="11"/>
      <c r="B5927" s="373"/>
      <c r="C5927" s="373"/>
      <c r="D5927" s="373"/>
      <c r="E5927" s="13"/>
      <c r="F5927" s="11"/>
      <c r="G5927" s="25"/>
      <c r="H5927" s="31"/>
      <c r="I5927" s="30"/>
      <c r="M5927" s="25"/>
      <c r="N5927" s="31"/>
      <c r="O5927" s="30"/>
      <c r="V5927" s="12"/>
      <c r="W5927" s="12"/>
      <c r="X5927" s="14"/>
      <c r="AB5927" s="25"/>
      <c r="AC5927" s="12"/>
      <c r="AD5927" s="12"/>
      <c r="AK5927" s="12"/>
      <c r="AL5927" s="30"/>
      <c r="AM5927" s="32"/>
      <c r="AQ5927" s="12"/>
      <c r="AR5927" s="12"/>
      <c r="AS5927" s="12"/>
      <c r="AZ5927" s="49"/>
      <c r="BA5927" s="30"/>
      <c r="BB5927" s="12"/>
      <c r="BF5927" s="12"/>
      <c r="BG5927" s="12"/>
      <c r="BH5927" s="12"/>
      <c r="BO5927" s="7"/>
      <c r="BP5927" s="7"/>
      <c r="BQ5927" s="7"/>
      <c r="BU5927" s="7"/>
      <c r="BV5927" s="7"/>
      <c r="BW5927" s="7"/>
      <c r="CD5927" s="7"/>
      <c r="CE5927" s="7"/>
      <c r="CF5927" s="7"/>
      <c r="CJ5927" s="7"/>
      <c r="CK5927" s="7"/>
      <c r="CL5927" s="7"/>
    </row>
    <row r="5928" spans="1:90">
      <c r="A5928" s="11"/>
      <c r="B5928" s="373"/>
      <c r="C5928" s="373"/>
      <c r="D5928" s="373"/>
      <c r="E5928" s="13"/>
      <c r="F5928" s="11"/>
      <c r="G5928" s="25"/>
      <c r="H5928" s="31"/>
      <c r="I5928" s="30"/>
      <c r="M5928" s="25"/>
      <c r="N5928" s="31"/>
      <c r="O5928" s="30"/>
      <c r="V5928" s="12"/>
      <c r="W5928" s="12"/>
      <c r="X5928" s="14"/>
      <c r="AB5928" s="25"/>
      <c r="AC5928" s="12"/>
      <c r="AD5928" s="12"/>
      <c r="AK5928" s="12"/>
      <c r="AL5928" s="30"/>
      <c r="AM5928" s="32"/>
      <c r="AQ5928" s="12"/>
      <c r="AR5928" s="12"/>
      <c r="AS5928" s="12"/>
      <c r="AZ5928" s="49"/>
      <c r="BA5928" s="30"/>
      <c r="BB5928" s="12"/>
      <c r="BF5928" s="12"/>
      <c r="BG5928" s="12"/>
      <c r="BH5928" s="12"/>
      <c r="BO5928" s="7"/>
      <c r="BP5928" s="7"/>
      <c r="BQ5928" s="7"/>
      <c r="BU5928" s="7"/>
      <c r="BV5928" s="7"/>
      <c r="BW5928" s="7"/>
      <c r="CD5928" s="7"/>
      <c r="CE5928" s="7"/>
      <c r="CF5928" s="7"/>
      <c r="CJ5928" s="7"/>
      <c r="CK5928" s="7"/>
      <c r="CL5928" s="7"/>
    </row>
    <row r="5929" spans="1:90">
      <c r="A5929" s="11"/>
      <c r="B5929" s="373"/>
      <c r="C5929" s="373"/>
      <c r="D5929" s="373"/>
      <c r="E5929" s="13"/>
      <c r="F5929" s="11"/>
      <c r="G5929" s="25"/>
      <c r="H5929" s="31"/>
      <c r="I5929" s="30"/>
      <c r="M5929" s="25"/>
      <c r="N5929" s="31"/>
      <c r="O5929" s="30"/>
      <c r="V5929" s="12"/>
      <c r="W5929" s="12"/>
      <c r="X5929" s="14"/>
      <c r="AB5929" s="25"/>
      <c r="AC5929" s="12"/>
      <c r="AD5929" s="12"/>
      <c r="AK5929" s="12"/>
      <c r="AL5929" s="30"/>
      <c r="AM5929" s="32"/>
      <c r="AQ5929" s="12"/>
      <c r="AR5929" s="12"/>
      <c r="AS5929" s="12"/>
      <c r="AZ5929" s="49"/>
      <c r="BA5929" s="30"/>
      <c r="BB5929" s="12"/>
      <c r="BF5929" s="12"/>
      <c r="BG5929" s="12"/>
      <c r="BH5929" s="12"/>
      <c r="BO5929" s="7"/>
      <c r="BP5929" s="7"/>
      <c r="BQ5929" s="7"/>
      <c r="BU5929" s="7"/>
      <c r="BV5929" s="7"/>
      <c r="BW5929" s="7"/>
      <c r="CD5929" s="7"/>
      <c r="CE5929" s="7"/>
      <c r="CF5929" s="7"/>
      <c r="CJ5929" s="7"/>
      <c r="CK5929" s="7"/>
      <c r="CL5929" s="7"/>
    </row>
    <row r="5930" spans="1:90">
      <c r="A5930" s="11"/>
      <c r="B5930" s="373"/>
      <c r="C5930" s="373"/>
      <c r="D5930" s="373"/>
      <c r="E5930" s="13"/>
      <c r="F5930" s="11"/>
      <c r="G5930" s="25"/>
      <c r="H5930" s="31"/>
      <c r="I5930" s="30"/>
      <c r="M5930" s="25"/>
      <c r="N5930" s="31"/>
      <c r="O5930" s="30"/>
      <c r="V5930" s="12"/>
      <c r="W5930" s="12"/>
      <c r="X5930" s="14"/>
      <c r="AB5930" s="25"/>
      <c r="AC5930" s="12"/>
      <c r="AD5930" s="12"/>
      <c r="AK5930" s="12"/>
      <c r="AL5930" s="30"/>
      <c r="AM5930" s="32"/>
      <c r="AQ5930" s="12"/>
      <c r="AR5930" s="12"/>
      <c r="AS5930" s="12"/>
      <c r="AZ5930" s="49"/>
      <c r="BA5930" s="30"/>
      <c r="BB5930" s="12"/>
      <c r="BF5930" s="12"/>
      <c r="BG5930" s="12"/>
      <c r="BH5930" s="12"/>
      <c r="BO5930" s="7"/>
      <c r="BP5930" s="7"/>
      <c r="BQ5930" s="7"/>
      <c r="BU5930" s="7"/>
      <c r="BV5930" s="7"/>
      <c r="BW5930" s="7"/>
      <c r="CD5930" s="7"/>
      <c r="CE5930" s="7"/>
      <c r="CF5930" s="7"/>
      <c r="CJ5930" s="7"/>
      <c r="CK5930" s="7"/>
      <c r="CL5930" s="7"/>
    </row>
    <row r="5931" spans="1:90">
      <c r="A5931" s="11"/>
      <c r="B5931" s="373"/>
      <c r="C5931" s="373"/>
      <c r="D5931" s="373"/>
      <c r="E5931" s="13"/>
      <c r="F5931" s="11"/>
      <c r="G5931" s="25"/>
      <c r="H5931" s="31"/>
      <c r="I5931" s="30"/>
      <c r="M5931" s="25"/>
      <c r="N5931" s="31"/>
      <c r="O5931" s="30"/>
      <c r="V5931" s="12"/>
      <c r="W5931" s="12"/>
      <c r="X5931" s="14"/>
      <c r="AB5931" s="25"/>
      <c r="AC5931" s="12"/>
      <c r="AD5931" s="12"/>
      <c r="AK5931" s="12"/>
      <c r="AL5931" s="30"/>
      <c r="AM5931" s="32"/>
      <c r="AQ5931" s="12"/>
      <c r="AR5931" s="12"/>
      <c r="AS5931" s="12"/>
      <c r="AZ5931" s="49"/>
      <c r="BA5931" s="30"/>
      <c r="BB5931" s="12"/>
      <c r="BF5931" s="12"/>
      <c r="BG5931" s="12"/>
      <c r="BH5931" s="12"/>
      <c r="BO5931" s="7"/>
      <c r="BP5931" s="7"/>
      <c r="BQ5931" s="7"/>
      <c r="BU5931" s="7"/>
      <c r="BV5931" s="7"/>
      <c r="BW5931" s="7"/>
      <c r="CD5931" s="7"/>
      <c r="CE5931" s="7"/>
      <c r="CF5931" s="7"/>
      <c r="CJ5931" s="7"/>
      <c r="CK5931" s="7"/>
      <c r="CL5931" s="7"/>
    </row>
    <row r="5932" spans="1:90">
      <c r="A5932" s="11"/>
      <c r="B5932" s="373"/>
      <c r="C5932" s="373"/>
      <c r="D5932" s="373"/>
      <c r="E5932" s="13"/>
      <c r="F5932" s="11"/>
      <c r="G5932" s="25"/>
      <c r="H5932" s="31"/>
      <c r="I5932" s="30"/>
      <c r="M5932" s="25"/>
      <c r="N5932" s="31"/>
      <c r="O5932" s="30"/>
      <c r="V5932" s="12"/>
      <c r="W5932" s="12"/>
      <c r="X5932" s="14"/>
      <c r="AB5932" s="25"/>
      <c r="AC5932" s="12"/>
      <c r="AD5932" s="12"/>
      <c r="AK5932" s="12"/>
      <c r="AL5932" s="30"/>
      <c r="AM5932" s="32"/>
      <c r="AQ5932" s="12"/>
      <c r="AR5932" s="12"/>
      <c r="AS5932" s="12"/>
      <c r="AZ5932" s="49"/>
      <c r="BA5932" s="30"/>
      <c r="BB5932" s="12"/>
      <c r="BF5932" s="12"/>
      <c r="BG5932" s="12"/>
      <c r="BH5932" s="12"/>
      <c r="BO5932" s="7"/>
      <c r="BP5932" s="7"/>
      <c r="BQ5932" s="7"/>
      <c r="BU5932" s="7"/>
      <c r="BV5932" s="7"/>
      <c r="BW5932" s="7"/>
      <c r="CD5932" s="7"/>
      <c r="CE5932" s="7"/>
      <c r="CF5932" s="7"/>
      <c r="CJ5932" s="7"/>
      <c r="CK5932" s="7"/>
      <c r="CL5932" s="7"/>
    </row>
    <row r="5933" spans="1:90">
      <c r="A5933" s="11"/>
      <c r="B5933" s="373"/>
      <c r="C5933" s="373"/>
      <c r="D5933" s="373"/>
      <c r="E5933" s="13"/>
      <c r="F5933" s="11"/>
      <c r="G5933" s="25"/>
      <c r="H5933" s="31"/>
      <c r="I5933" s="30"/>
      <c r="M5933" s="25"/>
      <c r="N5933" s="31"/>
      <c r="O5933" s="30"/>
      <c r="V5933" s="12"/>
      <c r="W5933" s="12"/>
      <c r="X5933" s="14"/>
      <c r="AB5933" s="25"/>
      <c r="AC5933" s="12"/>
      <c r="AD5933" s="12"/>
      <c r="AK5933" s="12"/>
      <c r="AL5933" s="30"/>
      <c r="AM5933" s="32"/>
      <c r="AQ5933" s="12"/>
      <c r="AR5933" s="12"/>
      <c r="AS5933" s="12"/>
      <c r="AZ5933" s="49"/>
      <c r="BA5933" s="30"/>
      <c r="BB5933" s="12"/>
      <c r="BF5933" s="12"/>
      <c r="BG5933" s="12"/>
      <c r="BH5933" s="12"/>
      <c r="BO5933" s="7"/>
      <c r="BP5933" s="7"/>
      <c r="BQ5933" s="7"/>
      <c r="BU5933" s="7"/>
      <c r="BV5933" s="7"/>
      <c r="BW5933" s="7"/>
      <c r="CD5933" s="7"/>
      <c r="CE5933" s="7"/>
      <c r="CF5933" s="7"/>
      <c r="CJ5933" s="7"/>
      <c r="CK5933" s="7"/>
      <c r="CL5933" s="7"/>
    </row>
    <row r="5934" spans="1:90">
      <c r="A5934" s="11"/>
      <c r="B5934" s="373"/>
      <c r="C5934" s="373"/>
      <c r="D5934" s="373"/>
      <c r="E5934" s="13"/>
      <c r="F5934" s="11"/>
      <c r="G5934" s="25"/>
      <c r="H5934" s="31"/>
      <c r="I5934" s="30"/>
      <c r="M5934" s="25"/>
      <c r="N5934" s="31"/>
      <c r="O5934" s="30"/>
      <c r="V5934" s="12"/>
      <c r="W5934" s="12"/>
      <c r="X5934" s="14"/>
      <c r="AB5934" s="25"/>
      <c r="AC5934" s="12"/>
      <c r="AD5934" s="12"/>
      <c r="AK5934" s="12"/>
      <c r="AL5934" s="30"/>
      <c r="AM5934" s="32"/>
      <c r="AQ5934" s="12"/>
      <c r="AR5934" s="12"/>
      <c r="AS5934" s="12"/>
      <c r="AZ5934" s="49"/>
      <c r="BA5934" s="30"/>
      <c r="BB5934" s="12"/>
      <c r="BF5934" s="12"/>
      <c r="BG5934" s="12"/>
      <c r="BH5934" s="12"/>
      <c r="BO5934" s="7"/>
      <c r="BP5934" s="7"/>
      <c r="BQ5934" s="7"/>
      <c r="BU5934" s="7"/>
      <c r="BV5934" s="7"/>
      <c r="BW5934" s="7"/>
      <c r="CD5934" s="7"/>
      <c r="CE5934" s="7"/>
      <c r="CF5934" s="7"/>
      <c r="CJ5934" s="7"/>
      <c r="CK5934" s="7"/>
      <c r="CL5934" s="7"/>
    </row>
    <row r="5935" spans="1:90">
      <c r="A5935" s="11"/>
      <c r="B5935" s="373"/>
      <c r="C5935" s="373"/>
      <c r="D5935" s="373"/>
      <c r="E5935" s="13"/>
      <c r="F5935" s="11"/>
      <c r="G5935" s="25"/>
      <c r="H5935" s="31"/>
      <c r="I5935" s="30"/>
      <c r="M5935" s="25"/>
      <c r="N5935" s="31"/>
      <c r="O5935" s="30"/>
      <c r="V5935" s="12"/>
      <c r="W5935" s="12"/>
      <c r="X5935" s="14"/>
      <c r="AB5935" s="25"/>
      <c r="AC5935" s="12"/>
      <c r="AD5935" s="12"/>
      <c r="AK5935" s="12"/>
      <c r="AL5935" s="30"/>
      <c r="AM5935" s="32"/>
      <c r="AQ5935" s="12"/>
      <c r="AR5935" s="12"/>
      <c r="AS5935" s="12"/>
      <c r="AZ5935" s="49"/>
      <c r="BA5935" s="30"/>
      <c r="BB5935" s="12"/>
      <c r="BF5935" s="12"/>
      <c r="BG5935" s="12"/>
      <c r="BH5935" s="12"/>
      <c r="BO5935" s="7"/>
      <c r="BP5935" s="7"/>
      <c r="BQ5935" s="7"/>
      <c r="BU5935" s="7"/>
      <c r="BV5935" s="7"/>
      <c r="BW5935" s="7"/>
      <c r="CD5935" s="7"/>
      <c r="CE5935" s="7"/>
      <c r="CF5935" s="7"/>
      <c r="CJ5935" s="7"/>
      <c r="CK5935" s="7"/>
      <c r="CL5935" s="7"/>
    </row>
    <row r="5936" spans="1:90">
      <c r="A5936" s="11"/>
      <c r="B5936" s="373"/>
      <c r="C5936" s="373"/>
      <c r="D5936" s="373"/>
      <c r="E5936" s="13"/>
      <c r="F5936" s="11"/>
      <c r="G5936" s="25"/>
      <c r="H5936" s="31"/>
      <c r="I5936" s="30"/>
      <c r="M5936" s="25"/>
      <c r="N5936" s="31"/>
      <c r="O5936" s="30"/>
      <c r="V5936" s="12"/>
      <c r="W5936" s="12"/>
      <c r="X5936" s="14"/>
      <c r="AB5936" s="25"/>
      <c r="AC5936" s="12"/>
      <c r="AD5936" s="12"/>
      <c r="AK5936" s="12"/>
      <c r="AL5936" s="30"/>
      <c r="AM5936" s="32"/>
      <c r="AQ5936" s="12"/>
      <c r="AR5936" s="12"/>
      <c r="AS5936" s="12"/>
      <c r="AZ5936" s="49"/>
      <c r="BA5936" s="30"/>
      <c r="BB5936" s="12"/>
      <c r="BF5936" s="12"/>
      <c r="BG5936" s="12"/>
      <c r="BH5936" s="12"/>
      <c r="BO5936" s="7"/>
      <c r="BP5936" s="7"/>
      <c r="BQ5936" s="7"/>
      <c r="BU5936" s="7"/>
      <c r="BV5936" s="7"/>
      <c r="BW5936" s="7"/>
      <c r="CD5936" s="7"/>
      <c r="CE5936" s="7"/>
      <c r="CF5936" s="7"/>
      <c r="CJ5936" s="7"/>
      <c r="CK5936" s="7"/>
      <c r="CL5936" s="7"/>
    </row>
    <row r="5937" spans="1:90">
      <c r="A5937" s="11"/>
      <c r="B5937" s="373"/>
      <c r="C5937" s="373"/>
      <c r="D5937" s="373"/>
      <c r="E5937" s="13"/>
      <c r="F5937" s="11"/>
      <c r="G5937" s="25"/>
      <c r="H5937" s="31"/>
      <c r="I5937" s="30"/>
      <c r="M5937" s="25"/>
      <c r="N5937" s="31"/>
      <c r="O5937" s="30"/>
      <c r="V5937" s="12"/>
      <c r="W5937" s="12"/>
      <c r="X5937" s="14"/>
      <c r="AB5937" s="25"/>
      <c r="AC5937" s="12"/>
      <c r="AD5937" s="12"/>
      <c r="AK5937" s="12"/>
      <c r="AL5937" s="30"/>
      <c r="AM5937" s="32"/>
      <c r="AQ5937" s="12"/>
      <c r="AR5937" s="12"/>
      <c r="AS5937" s="12"/>
      <c r="AZ5937" s="49"/>
      <c r="BA5937" s="30"/>
      <c r="BB5937" s="12"/>
      <c r="BF5937" s="12"/>
      <c r="BG5937" s="12"/>
      <c r="BH5937" s="12"/>
      <c r="BO5937" s="7"/>
      <c r="BP5937" s="7"/>
      <c r="BQ5937" s="7"/>
      <c r="BU5937" s="7"/>
      <c r="BV5937" s="7"/>
      <c r="BW5937" s="7"/>
      <c r="CD5937" s="7"/>
      <c r="CE5937" s="7"/>
      <c r="CF5937" s="7"/>
      <c r="CJ5937" s="7"/>
      <c r="CK5937" s="7"/>
      <c r="CL5937" s="7"/>
    </row>
    <row r="5938" spans="1:90">
      <c r="A5938" s="11"/>
      <c r="B5938" s="373"/>
      <c r="C5938" s="373"/>
      <c r="D5938" s="373"/>
      <c r="E5938" s="13"/>
      <c r="F5938" s="11"/>
      <c r="G5938" s="25"/>
      <c r="H5938" s="31"/>
      <c r="I5938" s="30"/>
      <c r="M5938" s="25"/>
      <c r="N5938" s="31"/>
      <c r="O5938" s="30"/>
      <c r="V5938" s="12"/>
      <c r="W5938" s="12"/>
      <c r="X5938" s="14"/>
      <c r="AB5938" s="25"/>
      <c r="AC5938" s="12"/>
      <c r="AD5938" s="12"/>
      <c r="AK5938" s="12"/>
      <c r="AL5938" s="30"/>
      <c r="AM5938" s="32"/>
      <c r="AQ5938" s="12"/>
      <c r="AR5938" s="12"/>
      <c r="AS5938" s="12"/>
      <c r="AZ5938" s="49"/>
      <c r="BA5938" s="30"/>
      <c r="BB5938" s="12"/>
      <c r="BF5938" s="12"/>
      <c r="BG5938" s="12"/>
      <c r="BH5938" s="12"/>
      <c r="BO5938" s="7"/>
      <c r="BP5938" s="7"/>
      <c r="BQ5938" s="7"/>
      <c r="BU5938" s="7"/>
      <c r="BV5938" s="7"/>
      <c r="BW5938" s="7"/>
      <c r="CD5938" s="7"/>
      <c r="CE5938" s="7"/>
      <c r="CF5938" s="7"/>
      <c r="CJ5938" s="7"/>
      <c r="CK5938" s="7"/>
      <c r="CL5938" s="7"/>
    </row>
    <row r="5939" spans="1:90">
      <c r="A5939" s="11"/>
      <c r="B5939" s="373"/>
      <c r="C5939" s="373"/>
      <c r="D5939" s="373"/>
      <c r="E5939" s="13"/>
      <c r="F5939" s="11"/>
      <c r="G5939" s="25"/>
      <c r="H5939" s="31"/>
      <c r="I5939" s="30"/>
      <c r="M5939" s="25"/>
      <c r="N5939" s="31"/>
      <c r="O5939" s="30"/>
      <c r="V5939" s="12"/>
      <c r="W5939" s="12"/>
      <c r="X5939" s="14"/>
      <c r="AB5939" s="25"/>
      <c r="AC5939" s="12"/>
      <c r="AD5939" s="12"/>
      <c r="AK5939" s="12"/>
      <c r="AL5939" s="30"/>
      <c r="AM5939" s="32"/>
      <c r="AQ5939" s="12"/>
      <c r="AR5939" s="12"/>
      <c r="AS5939" s="12"/>
      <c r="AZ5939" s="49"/>
      <c r="BA5939" s="30"/>
      <c r="BB5939" s="12"/>
      <c r="BF5939" s="12"/>
      <c r="BG5939" s="12"/>
      <c r="BH5939" s="12"/>
      <c r="BO5939" s="7"/>
      <c r="BP5939" s="7"/>
      <c r="BQ5939" s="7"/>
      <c r="BU5939" s="7"/>
      <c r="BV5939" s="7"/>
      <c r="BW5939" s="7"/>
      <c r="CD5939" s="7"/>
      <c r="CE5939" s="7"/>
      <c r="CF5939" s="7"/>
      <c r="CJ5939" s="7"/>
      <c r="CK5939" s="7"/>
      <c r="CL5939" s="7"/>
    </row>
    <row r="5940" spans="1:90">
      <c r="A5940" s="11"/>
      <c r="B5940" s="373"/>
      <c r="C5940" s="373"/>
      <c r="D5940" s="373"/>
      <c r="E5940" s="13"/>
      <c r="F5940" s="11"/>
      <c r="G5940" s="25"/>
      <c r="H5940" s="31"/>
      <c r="I5940" s="30"/>
      <c r="M5940" s="25"/>
      <c r="N5940" s="31"/>
      <c r="O5940" s="30"/>
      <c r="V5940" s="12"/>
      <c r="W5940" s="12"/>
      <c r="X5940" s="14"/>
      <c r="AB5940" s="25"/>
      <c r="AC5940" s="12"/>
      <c r="AD5940" s="12"/>
      <c r="AK5940" s="12"/>
      <c r="AL5940" s="30"/>
      <c r="AM5940" s="32"/>
      <c r="AQ5940" s="12"/>
      <c r="AR5940" s="12"/>
      <c r="AS5940" s="12"/>
      <c r="AZ5940" s="49"/>
      <c r="BA5940" s="30"/>
      <c r="BB5940" s="12"/>
      <c r="BF5940" s="12"/>
      <c r="BG5940" s="12"/>
      <c r="BH5940" s="12"/>
      <c r="BO5940" s="7"/>
      <c r="BP5940" s="7"/>
      <c r="BQ5940" s="7"/>
      <c r="BU5940" s="7"/>
      <c r="BV5940" s="7"/>
      <c r="BW5940" s="7"/>
      <c r="CD5940" s="7"/>
      <c r="CE5940" s="7"/>
      <c r="CF5940" s="7"/>
      <c r="CJ5940" s="7"/>
      <c r="CK5940" s="7"/>
      <c r="CL5940" s="7"/>
    </row>
    <row r="5941" spans="1:90">
      <c r="A5941" s="11"/>
      <c r="B5941" s="373"/>
      <c r="C5941" s="373"/>
      <c r="D5941" s="373"/>
      <c r="E5941" s="13"/>
      <c r="F5941" s="11"/>
      <c r="G5941" s="25"/>
      <c r="H5941" s="31"/>
      <c r="I5941" s="30"/>
      <c r="M5941" s="25"/>
      <c r="N5941" s="31"/>
      <c r="O5941" s="30"/>
      <c r="V5941" s="12"/>
      <c r="W5941" s="12"/>
      <c r="X5941" s="14"/>
      <c r="AB5941" s="25"/>
      <c r="AC5941" s="12"/>
      <c r="AD5941" s="12"/>
      <c r="AK5941" s="12"/>
      <c r="AL5941" s="30"/>
      <c r="AM5941" s="32"/>
      <c r="AQ5941" s="12"/>
      <c r="AR5941" s="12"/>
      <c r="AS5941" s="12"/>
      <c r="AZ5941" s="49"/>
      <c r="BA5941" s="30"/>
      <c r="BB5941" s="12"/>
      <c r="BF5941" s="12"/>
      <c r="BG5941" s="12"/>
      <c r="BH5941" s="12"/>
      <c r="BO5941" s="7"/>
      <c r="BP5941" s="7"/>
      <c r="BQ5941" s="7"/>
      <c r="BU5941" s="7"/>
      <c r="BV5941" s="7"/>
      <c r="BW5941" s="7"/>
      <c r="CD5941" s="7"/>
      <c r="CE5941" s="7"/>
      <c r="CF5941" s="7"/>
      <c r="CJ5941" s="7"/>
      <c r="CK5941" s="7"/>
      <c r="CL5941" s="7"/>
    </row>
    <row r="5942" spans="1:90">
      <c r="A5942" s="11"/>
      <c r="B5942" s="373"/>
      <c r="C5942" s="373"/>
      <c r="D5942" s="373"/>
      <c r="E5942" s="13"/>
      <c r="F5942" s="11"/>
      <c r="G5942" s="25"/>
      <c r="H5942" s="31"/>
      <c r="I5942" s="30"/>
      <c r="M5942" s="25"/>
      <c r="N5942" s="31"/>
      <c r="O5942" s="30"/>
      <c r="V5942" s="12"/>
      <c r="W5942" s="12"/>
      <c r="X5942" s="14"/>
      <c r="AB5942" s="25"/>
      <c r="AC5942" s="12"/>
      <c r="AD5942" s="12"/>
      <c r="AK5942" s="12"/>
      <c r="AL5942" s="30"/>
      <c r="AM5942" s="32"/>
      <c r="AQ5942" s="12"/>
      <c r="AR5942" s="12"/>
      <c r="AS5942" s="12"/>
      <c r="AZ5942" s="49"/>
      <c r="BA5942" s="30"/>
      <c r="BB5942" s="12"/>
      <c r="BF5942" s="12"/>
      <c r="BG5942" s="12"/>
      <c r="BH5942" s="12"/>
      <c r="BO5942" s="7"/>
      <c r="BP5942" s="7"/>
      <c r="BQ5942" s="7"/>
      <c r="BU5942" s="7"/>
      <c r="BV5942" s="7"/>
      <c r="BW5942" s="7"/>
      <c r="CD5942" s="7"/>
      <c r="CE5942" s="7"/>
      <c r="CF5942" s="7"/>
      <c r="CJ5942" s="7"/>
      <c r="CK5942" s="7"/>
      <c r="CL5942" s="7"/>
    </row>
    <row r="5943" spans="1:90">
      <c r="A5943" s="11"/>
      <c r="B5943" s="373"/>
      <c r="C5943" s="373"/>
      <c r="D5943" s="373"/>
      <c r="E5943" s="13"/>
      <c r="F5943" s="11"/>
      <c r="G5943" s="25"/>
      <c r="H5943" s="31"/>
      <c r="I5943" s="30"/>
      <c r="M5943" s="25"/>
      <c r="N5943" s="31"/>
      <c r="O5943" s="30"/>
      <c r="V5943" s="12"/>
      <c r="W5943" s="12"/>
      <c r="X5943" s="14"/>
      <c r="AB5943" s="25"/>
      <c r="AC5943" s="12"/>
      <c r="AD5943" s="12"/>
      <c r="AK5943" s="12"/>
      <c r="AL5943" s="30"/>
      <c r="AM5943" s="32"/>
      <c r="AQ5943" s="12"/>
      <c r="AR5943" s="12"/>
      <c r="AS5943" s="12"/>
      <c r="AZ5943" s="49"/>
      <c r="BA5943" s="30"/>
      <c r="BB5943" s="12"/>
      <c r="BF5943" s="12"/>
      <c r="BG5943" s="12"/>
      <c r="BH5943" s="12"/>
      <c r="BO5943" s="7"/>
      <c r="BP5943" s="7"/>
      <c r="BQ5943" s="7"/>
      <c r="BU5943" s="7"/>
      <c r="BV5943" s="7"/>
      <c r="BW5943" s="7"/>
      <c r="CD5943" s="7"/>
      <c r="CE5943" s="7"/>
      <c r="CF5943" s="7"/>
      <c r="CJ5943" s="7"/>
      <c r="CK5943" s="7"/>
      <c r="CL5943" s="7"/>
    </row>
    <row r="5944" spans="1:90">
      <c r="A5944" s="11"/>
      <c r="B5944" s="373"/>
      <c r="C5944" s="373"/>
      <c r="D5944" s="373"/>
      <c r="E5944" s="13"/>
      <c r="F5944" s="11"/>
      <c r="G5944" s="25"/>
      <c r="H5944" s="31"/>
      <c r="I5944" s="30"/>
      <c r="M5944" s="25"/>
      <c r="N5944" s="31"/>
      <c r="O5944" s="30"/>
      <c r="V5944" s="12"/>
      <c r="W5944" s="12"/>
      <c r="X5944" s="14"/>
      <c r="AB5944" s="25"/>
      <c r="AC5944" s="12"/>
      <c r="AD5944" s="12"/>
      <c r="AK5944" s="12"/>
      <c r="AL5944" s="30"/>
      <c r="AM5944" s="32"/>
      <c r="AQ5944" s="12"/>
      <c r="AR5944" s="12"/>
      <c r="AS5944" s="12"/>
      <c r="AZ5944" s="49"/>
      <c r="BA5944" s="30"/>
      <c r="BB5944" s="12"/>
      <c r="BF5944" s="12"/>
      <c r="BG5944" s="12"/>
      <c r="BH5944" s="12"/>
      <c r="BO5944" s="7"/>
      <c r="BP5944" s="7"/>
      <c r="BQ5944" s="7"/>
      <c r="BU5944" s="7"/>
      <c r="BV5944" s="7"/>
      <c r="BW5944" s="7"/>
      <c r="CD5944" s="7"/>
      <c r="CE5944" s="7"/>
      <c r="CF5944" s="7"/>
      <c r="CJ5944" s="7"/>
      <c r="CK5944" s="7"/>
      <c r="CL5944" s="7"/>
    </row>
    <row r="5945" spans="1:90">
      <c r="A5945" s="11"/>
      <c r="B5945" s="373"/>
      <c r="C5945" s="373"/>
      <c r="D5945" s="373"/>
      <c r="E5945" s="13"/>
      <c r="F5945" s="11"/>
      <c r="G5945" s="25"/>
      <c r="H5945" s="31"/>
      <c r="I5945" s="30"/>
      <c r="M5945" s="25"/>
      <c r="N5945" s="31"/>
      <c r="O5945" s="30"/>
      <c r="V5945" s="12"/>
      <c r="W5945" s="12"/>
      <c r="X5945" s="14"/>
      <c r="AB5945" s="25"/>
      <c r="AC5945" s="12"/>
      <c r="AD5945" s="12"/>
      <c r="AK5945" s="12"/>
      <c r="AL5945" s="30"/>
      <c r="AM5945" s="32"/>
      <c r="AQ5945" s="12"/>
      <c r="AR5945" s="12"/>
      <c r="AS5945" s="12"/>
      <c r="AZ5945" s="49"/>
      <c r="BA5945" s="30"/>
      <c r="BB5945" s="12"/>
      <c r="BF5945" s="12"/>
      <c r="BG5945" s="12"/>
      <c r="BH5945" s="12"/>
      <c r="BO5945" s="7"/>
      <c r="BP5945" s="7"/>
      <c r="BQ5945" s="7"/>
      <c r="BU5945" s="7"/>
      <c r="BV5945" s="7"/>
      <c r="BW5945" s="7"/>
      <c r="CD5945" s="7"/>
      <c r="CE5945" s="7"/>
      <c r="CF5945" s="7"/>
      <c r="CJ5945" s="7"/>
      <c r="CK5945" s="7"/>
      <c r="CL5945" s="7"/>
    </row>
    <row r="5946" spans="1:90">
      <c r="A5946" s="11"/>
      <c r="B5946" s="373"/>
      <c r="C5946" s="373"/>
      <c r="D5946" s="373"/>
      <c r="E5946" s="13"/>
      <c r="F5946" s="11"/>
      <c r="G5946" s="25"/>
      <c r="H5946" s="31"/>
      <c r="I5946" s="30"/>
      <c r="M5946" s="25"/>
      <c r="N5946" s="31"/>
      <c r="O5946" s="30"/>
      <c r="V5946" s="12"/>
      <c r="W5946" s="12"/>
      <c r="X5946" s="14"/>
      <c r="AB5946" s="25"/>
      <c r="AC5946" s="12"/>
      <c r="AD5946" s="12"/>
      <c r="AK5946" s="12"/>
      <c r="AL5946" s="30"/>
      <c r="AM5946" s="32"/>
      <c r="AQ5946" s="12"/>
      <c r="AR5946" s="12"/>
      <c r="AS5946" s="12"/>
      <c r="AZ5946" s="49"/>
      <c r="BA5946" s="30"/>
      <c r="BB5946" s="12"/>
      <c r="BF5946" s="12"/>
      <c r="BG5946" s="12"/>
      <c r="BH5946" s="12"/>
      <c r="BO5946" s="7"/>
      <c r="BP5946" s="7"/>
      <c r="BQ5946" s="7"/>
      <c r="BU5946" s="7"/>
      <c r="BV5946" s="7"/>
      <c r="BW5946" s="7"/>
      <c r="CD5946" s="7"/>
      <c r="CE5946" s="7"/>
      <c r="CF5946" s="7"/>
      <c r="CJ5946" s="7"/>
      <c r="CK5946" s="7"/>
      <c r="CL5946" s="7"/>
    </row>
    <row r="5947" spans="1:90">
      <c r="A5947" s="11"/>
      <c r="B5947" s="373"/>
      <c r="C5947" s="373"/>
      <c r="D5947" s="373"/>
      <c r="E5947" s="13"/>
      <c r="F5947" s="11"/>
      <c r="G5947" s="25"/>
      <c r="H5947" s="31"/>
      <c r="I5947" s="30"/>
      <c r="M5947" s="25"/>
      <c r="N5947" s="31"/>
      <c r="O5947" s="30"/>
      <c r="V5947" s="12"/>
      <c r="W5947" s="12"/>
      <c r="X5947" s="14"/>
      <c r="AB5947" s="25"/>
      <c r="AC5947" s="12"/>
      <c r="AD5947" s="12"/>
      <c r="AK5947" s="12"/>
      <c r="AL5947" s="30"/>
      <c r="AM5947" s="32"/>
      <c r="AQ5947" s="12"/>
      <c r="AR5947" s="12"/>
      <c r="AS5947" s="12"/>
      <c r="AZ5947" s="49"/>
      <c r="BA5947" s="30"/>
      <c r="BB5947" s="12"/>
      <c r="BF5947" s="12"/>
      <c r="BG5947" s="12"/>
      <c r="BH5947" s="12"/>
      <c r="BO5947" s="7"/>
      <c r="BP5947" s="7"/>
      <c r="BQ5947" s="7"/>
      <c r="BU5947" s="7"/>
      <c r="BV5947" s="7"/>
      <c r="BW5947" s="7"/>
      <c r="CD5947" s="7"/>
      <c r="CE5947" s="7"/>
      <c r="CF5947" s="7"/>
      <c r="CJ5947" s="7"/>
      <c r="CK5947" s="7"/>
      <c r="CL5947" s="7"/>
    </row>
    <row r="5948" spans="1:90">
      <c r="A5948" s="11"/>
      <c r="B5948" s="373"/>
      <c r="C5948" s="373"/>
      <c r="D5948" s="373"/>
      <c r="E5948" s="13"/>
      <c r="F5948" s="11"/>
      <c r="G5948" s="25"/>
      <c r="H5948" s="31"/>
      <c r="I5948" s="30"/>
      <c r="M5948" s="25"/>
      <c r="N5948" s="31"/>
      <c r="O5948" s="30"/>
      <c r="V5948" s="12"/>
      <c r="W5948" s="12"/>
      <c r="X5948" s="14"/>
      <c r="AB5948" s="25"/>
      <c r="AC5948" s="12"/>
      <c r="AD5948" s="12"/>
      <c r="AK5948" s="12"/>
      <c r="AL5948" s="30"/>
      <c r="AM5948" s="32"/>
      <c r="AQ5948" s="12"/>
      <c r="AR5948" s="12"/>
      <c r="AS5948" s="12"/>
      <c r="AZ5948" s="49"/>
      <c r="BA5948" s="30"/>
      <c r="BB5948" s="12"/>
      <c r="BF5948" s="12"/>
      <c r="BG5948" s="12"/>
      <c r="BH5948" s="12"/>
      <c r="BO5948" s="7"/>
      <c r="BP5948" s="7"/>
      <c r="BQ5948" s="7"/>
      <c r="BU5948" s="7"/>
      <c r="BV5948" s="7"/>
      <c r="BW5948" s="7"/>
      <c r="CD5948" s="7"/>
      <c r="CE5948" s="7"/>
      <c r="CF5948" s="7"/>
      <c r="CJ5948" s="7"/>
      <c r="CK5948" s="7"/>
      <c r="CL5948" s="7"/>
    </row>
    <row r="5949" spans="1:90">
      <c r="A5949" s="11"/>
      <c r="B5949" s="373"/>
      <c r="C5949" s="373"/>
      <c r="D5949" s="373"/>
      <c r="E5949" s="13"/>
      <c r="F5949" s="11"/>
      <c r="G5949" s="25"/>
      <c r="H5949" s="31"/>
      <c r="I5949" s="30"/>
      <c r="M5949" s="25"/>
      <c r="N5949" s="31"/>
      <c r="O5949" s="30"/>
      <c r="V5949" s="12"/>
      <c r="W5949" s="12"/>
      <c r="X5949" s="14"/>
      <c r="AB5949" s="25"/>
      <c r="AC5949" s="12"/>
      <c r="AD5949" s="12"/>
      <c r="AK5949" s="12"/>
      <c r="AL5949" s="30"/>
      <c r="AM5949" s="32"/>
      <c r="AQ5949" s="12"/>
      <c r="AR5949" s="12"/>
      <c r="AS5949" s="12"/>
      <c r="AZ5949" s="49"/>
      <c r="BA5949" s="30"/>
      <c r="BB5949" s="12"/>
      <c r="BF5949" s="12"/>
      <c r="BG5949" s="12"/>
      <c r="BH5949" s="12"/>
      <c r="BO5949" s="7"/>
      <c r="BP5949" s="7"/>
      <c r="BQ5949" s="7"/>
      <c r="BU5949" s="7"/>
      <c r="BV5949" s="7"/>
      <c r="BW5949" s="7"/>
      <c r="CD5949" s="7"/>
      <c r="CE5949" s="7"/>
      <c r="CF5949" s="7"/>
      <c r="CJ5949" s="7"/>
      <c r="CK5949" s="7"/>
      <c r="CL5949" s="7"/>
    </row>
    <row r="5950" spans="1:90">
      <c r="A5950" s="11"/>
      <c r="B5950" s="373"/>
      <c r="C5950" s="373"/>
      <c r="D5950" s="373"/>
      <c r="E5950" s="13"/>
      <c r="F5950" s="11"/>
      <c r="G5950" s="25"/>
      <c r="H5950" s="31"/>
      <c r="I5950" s="30"/>
      <c r="M5950" s="25"/>
      <c r="N5950" s="31"/>
      <c r="O5950" s="30"/>
      <c r="V5950" s="12"/>
      <c r="W5950" s="12"/>
      <c r="X5950" s="14"/>
      <c r="AB5950" s="25"/>
      <c r="AC5950" s="12"/>
      <c r="AD5950" s="12"/>
      <c r="AK5950" s="12"/>
      <c r="AL5950" s="30"/>
      <c r="AM5950" s="32"/>
      <c r="AQ5950" s="12"/>
      <c r="AR5950" s="12"/>
      <c r="AS5950" s="12"/>
      <c r="AZ5950" s="49"/>
      <c r="BA5950" s="30"/>
      <c r="BB5950" s="12"/>
      <c r="BF5950" s="12"/>
      <c r="BG5950" s="12"/>
      <c r="BH5950" s="12"/>
      <c r="BO5950" s="7"/>
      <c r="BP5950" s="7"/>
      <c r="BQ5950" s="7"/>
      <c r="BU5950" s="7"/>
      <c r="BV5950" s="7"/>
      <c r="BW5950" s="7"/>
      <c r="CD5950" s="7"/>
      <c r="CE5950" s="7"/>
      <c r="CF5950" s="7"/>
      <c r="CJ5950" s="7"/>
      <c r="CK5950" s="7"/>
      <c r="CL5950" s="7"/>
    </row>
    <row r="5951" spans="1:90">
      <c r="A5951" s="11"/>
      <c r="B5951" s="373"/>
      <c r="C5951" s="373"/>
      <c r="D5951" s="373"/>
      <c r="E5951" s="13"/>
      <c r="F5951" s="11"/>
      <c r="G5951" s="25"/>
      <c r="H5951" s="31"/>
      <c r="I5951" s="30"/>
      <c r="M5951" s="25"/>
      <c r="N5951" s="31"/>
      <c r="O5951" s="30"/>
      <c r="V5951" s="12"/>
      <c r="W5951" s="12"/>
      <c r="X5951" s="14"/>
      <c r="AB5951" s="25"/>
      <c r="AC5951" s="12"/>
      <c r="AD5951" s="12"/>
      <c r="AK5951" s="12"/>
      <c r="AL5951" s="30"/>
      <c r="AM5951" s="32"/>
      <c r="AQ5951" s="12"/>
      <c r="AR5951" s="12"/>
      <c r="AS5951" s="12"/>
      <c r="AZ5951" s="49"/>
      <c r="BA5951" s="30"/>
      <c r="BB5951" s="12"/>
      <c r="BF5951" s="12"/>
      <c r="BG5951" s="12"/>
      <c r="BH5951" s="12"/>
      <c r="BO5951" s="7"/>
      <c r="BP5951" s="7"/>
      <c r="BQ5951" s="7"/>
      <c r="BU5951" s="7"/>
      <c r="BV5951" s="7"/>
      <c r="BW5951" s="7"/>
      <c r="CD5951" s="7"/>
      <c r="CE5951" s="7"/>
      <c r="CF5951" s="7"/>
      <c r="CJ5951" s="7"/>
      <c r="CK5951" s="7"/>
      <c r="CL5951" s="7"/>
    </row>
    <row r="5952" spans="1:90">
      <c r="A5952" s="11"/>
      <c r="B5952" s="373"/>
      <c r="C5952" s="373"/>
      <c r="D5952" s="373"/>
      <c r="E5952" s="13"/>
      <c r="F5952" s="11"/>
      <c r="G5952" s="25"/>
      <c r="H5952" s="31"/>
      <c r="I5952" s="30"/>
      <c r="M5952" s="25"/>
      <c r="N5952" s="31"/>
      <c r="O5952" s="30"/>
      <c r="V5952" s="12"/>
      <c r="W5952" s="12"/>
      <c r="X5952" s="14"/>
      <c r="AB5952" s="25"/>
      <c r="AC5952" s="12"/>
      <c r="AD5952" s="12"/>
      <c r="AK5952" s="12"/>
      <c r="AL5952" s="30"/>
      <c r="AM5952" s="32"/>
      <c r="AQ5952" s="12"/>
      <c r="AR5952" s="12"/>
      <c r="AS5952" s="12"/>
      <c r="AZ5952" s="49"/>
      <c r="BA5952" s="30"/>
      <c r="BB5952" s="12"/>
      <c r="BF5952" s="12"/>
      <c r="BG5952" s="12"/>
      <c r="BH5952" s="12"/>
      <c r="BO5952" s="7"/>
      <c r="BP5952" s="7"/>
      <c r="BQ5952" s="7"/>
      <c r="BU5952" s="7"/>
      <c r="BV5952" s="7"/>
      <c r="BW5952" s="7"/>
      <c r="CD5952" s="7"/>
      <c r="CE5952" s="7"/>
      <c r="CF5952" s="7"/>
      <c r="CJ5952" s="7"/>
      <c r="CK5952" s="7"/>
      <c r="CL5952" s="7"/>
    </row>
    <row r="5953" spans="1:90">
      <c r="A5953" s="11"/>
      <c r="B5953" s="373"/>
      <c r="C5953" s="373"/>
      <c r="D5953" s="373"/>
      <c r="E5953" s="13"/>
      <c r="F5953" s="11"/>
      <c r="G5953" s="25"/>
      <c r="H5953" s="31"/>
      <c r="I5953" s="30"/>
      <c r="M5953" s="25"/>
      <c r="N5953" s="31"/>
      <c r="O5953" s="30"/>
      <c r="V5953" s="12"/>
      <c r="W5953" s="12"/>
      <c r="X5953" s="14"/>
      <c r="AB5953" s="25"/>
      <c r="AC5953" s="12"/>
      <c r="AD5953" s="12"/>
      <c r="AK5953" s="12"/>
      <c r="AL5953" s="30"/>
      <c r="AM5953" s="32"/>
      <c r="AQ5953" s="12"/>
      <c r="AR5953" s="12"/>
      <c r="AS5953" s="12"/>
      <c r="AZ5953" s="49"/>
      <c r="BA5953" s="30"/>
      <c r="BB5953" s="12"/>
      <c r="BF5953" s="12"/>
      <c r="BG5953" s="12"/>
      <c r="BH5953" s="12"/>
      <c r="BO5953" s="7"/>
      <c r="BP5953" s="7"/>
      <c r="BQ5953" s="7"/>
      <c r="BU5953" s="7"/>
      <c r="BV5953" s="7"/>
      <c r="BW5953" s="7"/>
      <c r="CD5953" s="7"/>
      <c r="CE5953" s="7"/>
      <c r="CF5953" s="7"/>
      <c r="CJ5953" s="7"/>
      <c r="CK5953" s="7"/>
      <c r="CL5953" s="7"/>
    </row>
    <row r="5954" spans="1:90">
      <c r="A5954" s="11"/>
      <c r="B5954" s="373"/>
      <c r="C5954" s="373"/>
      <c r="D5954" s="373"/>
      <c r="E5954" s="13"/>
      <c r="F5954" s="11"/>
      <c r="G5954" s="25"/>
      <c r="H5954" s="31"/>
      <c r="I5954" s="30"/>
      <c r="M5954" s="25"/>
      <c r="N5954" s="31"/>
      <c r="O5954" s="30"/>
      <c r="V5954" s="12"/>
      <c r="W5954" s="12"/>
      <c r="X5954" s="14"/>
      <c r="AB5954" s="25"/>
      <c r="AC5954" s="12"/>
      <c r="AD5954" s="12"/>
      <c r="AK5954" s="12"/>
      <c r="AL5954" s="30"/>
      <c r="AM5954" s="32"/>
      <c r="AQ5954" s="12"/>
      <c r="AR5954" s="12"/>
      <c r="AS5954" s="12"/>
      <c r="AZ5954" s="49"/>
      <c r="BA5954" s="30"/>
      <c r="BB5954" s="12"/>
      <c r="BF5954" s="12"/>
      <c r="BG5954" s="12"/>
      <c r="BH5954" s="12"/>
      <c r="BO5954" s="7"/>
      <c r="BP5954" s="7"/>
      <c r="BQ5954" s="7"/>
      <c r="BU5954" s="7"/>
      <c r="BV5954" s="7"/>
      <c r="BW5954" s="7"/>
      <c r="CD5954" s="7"/>
      <c r="CE5954" s="7"/>
      <c r="CF5954" s="7"/>
      <c r="CJ5954" s="7"/>
      <c r="CK5954" s="7"/>
      <c r="CL5954" s="7"/>
    </row>
    <row r="5955" spans="1:90">
      <c r="A5955" s="11"/>
      <c r="B5955" s="373"/>
      <c r="C5955" s="373"/>
      <c r="D5955" s="373"/>
      <c r="E5955" s="13"/>
      <c r="F5955" s="11"/>
      <c r="G5955" s="25"/>
      <c r="H5955" s="31"/>
      <c r="I5955" s="30"/>
      <c r="M5955" s="25"/>
      <c r="N5955" s="31"/>
      <c r="O5955" s="30"/>
      <c r="V5955" s="12"/>
      <c r="W5955" s="12"/>
      <c r="X5955" s="14"/>
      <c r="AB5955" s="25"/>
      <c r="AC5955" s="12"/>
      <c r="AD5955" s="12"/>
      <c r="AK5955" s="12"/>
      <c r="AL5955" s="30"/>
      <c r="AM5955" s="32"/>
      <c r="AQ5955" s="12"/>
      <c r="AR5955" s="12"/>
      <c r="AS5955" s="12"/>
      <c r="AZ5955" s="49"/>
      <c r="BA5955" s="30"/>
      <c r="BB5955" s="12"/>
      <c r="BF5955" s="12"/>
      <c r="BG5955" s="12"/>
      <c r="BH5955" s="12"/>
      <c r="BO5955" s="7"/>
      <c r="BP5955" s="7"/>
      <c r="BQ5955" s="7"/>
      <c r="BU5955" s="7"/>
      <c r="BV5955" s="7"/>
      <c r="BW5955" s="7"/>
      <c r="CD5955" s="7"/>
      <c r="CE5955" s="7"/>
      <c r="CF5955" s="7"/>
      <c r="CJ5955" s="7"/>
      <c r="CK5955" s="7"/>
      <c r="CL5955" s="7"/>
    </row>
    <row r="5956" spans="1:90">
      <c r="A5956" s="11"/>
      <c r="B5956" s="373"/>
      <c r="C5956" s="373"/>
      <c r="D5956" s="373"/>
      <c r="E5956" s="13"/>
      <c r="F5956" s="11"/>
      <c r="G5956" s="25"/>
      <c r="H5956" s="31"/>
      <c r="I5956" s="30"/>
      <c r="M5956" s="25"/>
      <c r="N5956" s="31"/>
      <c r="O5956" s="30"/>
      <c r="V5956" s="12"/>
      <c r="W5956" s="12"/>
      <c r="X5956" s="14"/>
      <c r="AB5956" s="25"/>
      <c r="AC5956" s="12"/>
      <c r="AD5956" s="12"/>
      <c r="AK5956" s="12"/>
      <c r="AL5956" s="30"/>
      <c r="AM5956" s="32"/>
      <c r="AQ5956" s="12"/>
      <c r="AR5956" s="12"/>
      <c r="AS5956" s="12"/>
      <c r="AZ5956" s="49"/>
      <c r="BA5956" s="30"/>
      <c r="BB5956" s="12"/>
      <c r="BF5956" s="12"/>
      <c r="BG5956" s="12"/>
      <c r="BH5956" s="12"/>
      <c r="BO5956" s="7"/>
      <c r="BP5956" s="7"/>
      <c r="BQ5956" s="7"/>
      <c r="BU5956" s="7"/>
      <c r="BV5956" s="7"/>
      <c r="BW5956" s="7"/>
      <c r="CD5956" s="7"/>
      <c r="CE5956" s="7"/>
      <c r="CF5956" s="7"/>
      <c r="CJ5956" s="7"/>
      <c r="CK5956" s="7"/>
      <c r="CL5956" s="7"/>
    </row>
    <row r="5957" spans="1:90">
      <c r="A5957" s="11"/>
      <c r="B5957" s="373"/>
      <c r="C5957" s="373"/>
      <c r="D5957" s="373"/>
      <c r="E5957" s="13"/>
      <c r="F5957" s="11"/>
      <c r="G5957" s="25"/>
      <c r="H5957" s="31"/>
      <c r="I5957" s="30"/>
      <c r="M5957" s="25"/>
      <c r="N5957" s="31"/>
      <c r="O5957" s="30"/>
      <c r="V5957" s="12"/>
      <c r="W5957" s="12"/>
      <c r="X5957" s="14"/>
      <c r="AB5957" s="25"/>
      <c r="AC5957" s="12"/>
      <c r="AD5957" s="12"/>
      <c r="AK5957" s="12"/>
      <c r="AL5957" s="30"/>
      <c r="AM5957" s="32"/>
      <c r="AQ5957" s="12"/>
      <c r="AR5957" s="12"/>
      <c r="AS5957" s="12"/>
      <c r="AZ5957" s="49"/>
      <c r="BA5957" s="30"/>
      <c r="BB5957" s="12"/>
      <c r="BF5957" s="12"/>
      <c r="BG5957" s="12"/>
      <c r="BH5957" s="12"/>
      <c r="BO5957" s="7"/>
      <c r="BP5957" s="7"/>
      <c r="BQ5957" s="7"/>
      <c r="BU5957" s="7"/>
      <c r="BV5957" s="7"/>
      <c r="BW5957" s="7"/>
      <c r="CD5957" s="7"/>
      <c r="CE5957" s="7"/>
      <c r="CF5957" s="7"/>
      <c r="CJ5957" s="7"/>
      <c r="CK5957" s="7"/>
      <c r="CL5957" s="7"/>
    </row>
    <row r="5958" spans="1:90">
      <c r="A5958" s="11"/>
      <c r="B5958" s="373"/>
      <c r="C5958" s="373"/>
      <c r="D5958" s="373"/>
      <c r="E5958" s="13"/>
      <c r="F5958" s="11"/>
      <c r="G5958" s="25"/>
      <c r="H5958" s="31"/>
      <c r="I5958" s="30"/>
      <c r="M5958" s="25"/>
      <c r="N5958" s="31"/>
      <c r="O5958" s="30"/>
      <c r="V5958" s="12"/>
      <c r="W5958" s="12"/>
      <c r="X5958" s="14"/>
      <c r="AB5958" s="25"/>
      <c r="AC5958" s="12"/>
      <c r="AD5958" s="12"/>
      <c r="AK5958" s="12"/>
      <c r="AL5958" s="30"/>
      <c r="AM5958" s="32"/>
      <c r="AQ5958" s="12"/>
      <c r="AR5958" s="12"/>
      <c r="AS5958" s="12"/>
      <c r="AZ5958" s="49"/>
      <c r="BA5958" s="30"/>
      <c r="BB5958" s="12"/>
      <c r="BF5958" s="12"/>
      <c r="BG5958" s="12"/>
      <c r="BH5958" s="12"/>
      <c r="BO5958" s="7"/>
      <c r="BP5958" s="7"/>
      <c r="BQ5958" s="7"/>
      <c r="BU5958" s="7"/>
      <c r="BV5958" s="7"/>
      <c r="BW5958" s="7"/>
      <c r="CD5958" s="7"/>
      <c r="CE5958" s="7"/>
      <c r="CF5958" s="7"/>
      <c r="CJ5958" s="7"/>
      <c r="CK5958" s="7"/>
      <c r="CL5958" s="7"/>
    </row>
    <row r="5959" spans="1:90">
      <c r="A5959" s="11"/>
      <c r="B5959" s="373"/>
      <c r="C5959" s="373"/>
      <c r="D5959" s="373"/>
      <c r="E5959" s="13"/>
      <c r="F5959" s="11"/>
      <c r="G5959" s="25"/>
      <c r="H5959" s="31"/>
      <c r="I5959" s="30"/>
      <c r="M5959" s="25"/>
      <c r="N5959" s="31"/>
      <c r="O5959" s="30"/>
      <c r="V5959" s="12"/>
      <c r="W5959" s="12"/>
      <c r="X5959" s="14"/>
      <c r="AB5959" s="25"/>
      <c r="AC5959" s="12"/>
      <c r="AD5959" s="12"/>
      <c r="AK5959" s="12"/>
      <c r="AL5959" s="30"/>
      <c r="AM5959" s="32"/>
      <c r="AQ5959" s="12"/>
      <c r="AR5959" s="12"/>
      <c r="AS5959" s="12"/>
      <c r="AZ5959" s="49"/>
      <c r="BA5959" s="30"/>
      <c r="BB5959" s="12"/>
      <c r="BF5959" s="12"/>
      <c r="BG5959" s="12"/>
      <c r="BH5959" s="12"/>
      <c r="BO5959" s="7"/>
      <c r="BP5959" s="7"/>
      <c r="BQ5959" s="7"/>
      <c r="BU5959" s="7"/>
      <c r="BV5959" s="7"/>
      <c r="BW5959" s="7"/>
      <c r="CD5959" s="7"/>
      <c r="CE5959" s="7"/>
      <c r="CF5959" s="7"/>
      <c r="CJ5959" s="7"/>
      <c r="CK5959" s="7"/>
      <c r="CL5959" s="7"/>
    </row>
    <row r="5960" spans="1:90">
      <c r="A5960" s="11"/>
      <c r="B5960" s="373"/>
      <c r="C5960" s="373"/>
      <c r="D5960" s="373"/>
      <c r="E5960" s="13"/>
      <c r="F5960" s="11"/>
      <c r="G5960" s="25"/>
      <c r="H5960" s="31"/>
      <c r="I5960" s="30"/>
      <c r="M5960" s="25"/>
      <c r="N5960" s="31"/>
      <c r="O5960" s="30"/>
      <c r="V5960" s="12"/>
      <c r="W5960" s="12"/>
      <c r="X5960" s="14"/>
      <c r="AB5960" s="25"/>
      <c r="AC5960" s="12"/>
      <c r="AD5960" s="12"/>
      <c r="AK5960" s="12"/>
      <c r="AL5960" s="30"/>
      <c r="AM5960" s="32"/>
      <c r="AQ5960" s="12"/>
      <c r="AR5960" s="12"/>
      <c r="AS5960" s="12"/>
      <c r="AZ5960" s="49"/>
      <c r="BA5960" s="30"/>
      <c r="BB5960" s="12"/>
      <c r="BF5960" s="12"/>
      <c r="BG5960" s="12"/>
      <c r="BH5960" s="12"/>
      <c r="BO5960" s="7"/>
      <c r="BP5960" s="7"/>
      <c r="BQ5960" s="7"/>
      <c r="BU5960" s="7"/>
      <c r="BV5960" s="7"/>
      <c r="BW5960" s="7"/>
      <c r="CD5960" s="7"/>
      <c r="CE5960" s="7"/>
      <c r="CF5960" s="7"/>
      <c r="CJ5960" s="7"/>
      <c r="CK5960" s="7"/>
      <c r="CL5960" s="7"/>
    </row>
    <row r="5961" spans="1:90">
      <c r="A5961" s="11"/>
      <c r="B5961" s="373"/>
      <c r="C5961" s="373"/>
      <c r="D5961" s="373"/>
      <c r="E5961" s="13"/>
      <c r="F5961" s="11"/>
      <c r="G5961" s="25"/>
      <c r="H5961" s="31"/>
      <c r="I5961" s="30"/>
      <c r="M5961" s="25"/>
      <c r="N5961" s="31"/>
      <c r="O5961" s="30"/>
      <c r="V5961" s="12"/>
      <c r="W5961" s="12"/>
      <c r="X5961" s="14"/>
      <c r="AB5961" s="25"/>
      <c r="AC5961" s="12"/>
      <c r="AD5961" s="12"/>
      <c r="AK5961" s="12"/>
      <c r="AL5961" s="30"/>
      <c r="AM5961" s="32"/>
      <c r="AQ5961" s="12"/>
      <c r="AR5961" s="12"/>
      <c r="AS5961" s="12"/>
      <c r="AZ5961" s="49"/>
      <c r="BA5961" s="30"/>
      <c r="BB5961" s="12"/>
      <c r="BF5961" s="12"/>
      <c r="BG5961" s="12"/>
      <c r="BH5961" s="12"/>
      <c r="BO5961" s="7"/>
      <c r="BP5961" s="7"/>
      <c r="BQ5961" s="7"/>
      <c r="BU5961" s="7"/>
      <c r="BV5961" s="7"/>
      <c r="BW5961" s="7"/>
      <c r="CD5961" s="7"/>
      <c r="CE5961" s="7"/>
      <c r="CF5961" s="7"/>
      <c r="CJ5961" s="7"/>
      <c r="CK5961" s="7"/>
      <c r="CL5961" s="7"/>
    </row>
    <row r="5962" spans="1:90">
      <c r="A5962" s="11"/>
      <c r="B5962" s="373"/>
      <c r="C5962" s="373"/>
      <c r="D5962" s="373"/>
      <c r="E5962" s="13"/>
      <c r="F5962" s="11"/>
      <c r="G5962" s="25"/>
      <c r="H5962" s="31"/>
      <c r="I5962" s="30"/>
      <c r="M5962" s="25"/>
      <c r="N5962" s="31"/>
      <c r="O5962" s="30"/>
      <c r="V5962" s="12"/>
      <c r="W5962" s="12"/>
      <c r="X5962" s="14"/>
      <c r="AB5962" s="25"/>
      <c r="AC5962" s="12"/>
      <c r="AD5962" s="12"/>
      <c r="AK5962" s="12"/>
      <c r="AL5962" s="30"/>
      <c r="AM5962" s="32"/>
      <c r="AQ5962" s="12"/>
      <c r="AR5962" s="12"/>
      <c r="AS5962" s="12"/>
      <c r="AZ5962" s="49"/>
      <c r="BA5962" s="30"/>
      <c r="BB5962" s="12"/>
      <c r="BF5962" s="12"/>
      <c r="BG5962" s="12"/>
      <c r="BH5962" s="12"/>
      <c r="BO5962" s="7"/>
      <c r="BP5962" s="7"/>
      <c r="BQ5962" s="7"/>
      <c r="BU5962" s="7"/>
      <c r="BV5962" s="7"/>
      <c r="BW5962" s="7"/>
      <c r="CD5962" s="7"/>
      <c r="CE5962" s="7"/>
      <c r="CF5962" s="7"/>
      <c r="CJ5962" s="7"/>
      <c r="CK5962" s="7"/>
      <c r="CL5962" s="7"/>
    </row>
    <row r="5963" spans="1:90">
      <c r="A5963" s="11"/>
      <c r="B5963" s="373"/>
      <c r="C5963" s="373"/>
      <c r="D5963" s="373"/>
      <c r="E5963" s="13"/>
      <c r="F5963" s="11"/>
      <c r="G5963" s="25"/>
      <c r="H5963" s="31"/>
      <c r="I5963" s="30"/>
      <c r="M5963" s="25"/>
      <c r="N5963" s="31"/>
      <c r="O5963" s="30"/>
      <c r="V5963" s="12"/>
      <c r="W5963" s="12"/>
      <c r="X5963" s="14"/>
      <c r="AB5963" s="25"/>
      <c r="AC5963" s="12"/>
      <c r="AD5963" s="12"/>
      <c r="AK5963" s="12"/>
      <c r="AL5963" s="30"/>
      <c r="AM5963" s="32"/>
      <c r="AQ5963" s="12"/>
      <c r="AR5963" s="12"/>
      <c r="AS5963" s="12"/>
      <c r="AZ5963" s="49"/>
      <c r="BA5963" s="30"/>
      <c r="BB5963" s="12"/>
      <c r="BF5963" s="12"/>
      <c r="BG5963" s="12"/>
      <c r="BH5963" s="12"/>
      <c r="BO5963" s="7"/>
      <c r="BP5963" s="7"/>
      <c r="BQ5963" s="7"/>
      <c r="BU5963" s="7"/>
      <c r="BV5963" s="7"/>
      <c r="BW5963" s="7"/>
      <c r="CD5963" s="7"/>
      <c r="CE5963" s="7"/>
      <c r="CF5963" s="7"/>
      <c r="CJ5963" s="7"/>
      <c r="CK5963" s="7"/>
      <c r="CL5963" s="7"/>
    </row>
    <row r="5964" spans="1:90">
      <c r="A5964" s="11"/>
      <c r="B5964" s="373"/>
      <c r="C5964" s="373"/>
      <c r="D5964" s="373"/>
      <c r="E5964" s="13"/>
      <c r="F5964" s="11"/>
      <c r="G5964" s="25"/>
      <c r="H5964" s="31"/>
      <c r="I5964" s="30"/>
      <c r="M5964" s="25"/>
      <c r="N5964" s="31"/>
      <c r="O5964" s="30"/>
      <c r="V5964" s="12"/>
      <c r="W5964" s="12"/>
      <c r="X5964" s="14"/>
      <c r="AB5964" s="25"/>
      <c r="AC5964" s="12"/>
      <c r="AD5964" s="12"/>
      <c r="AK5964" s="12"/>
      <c r="AL5964" s="30"/>
      <c r="AM5964" s="32"/>
      <c r="AQ5964" s="12"/>
      <c r="AR5964" s="12"/>
      <c r="AS5964" s="12"/>
      <c r="AZ5964" s="49"/>
      <c r="BA5964" s="30"/>
      <c r="BB5964" s="12"/>
      <c r="BF5964" s="12"/>
      <c r="BG5964" s="12"/>
      <c r="BH5964" s="12"/>
      <c r="BO5964" s="7"/>
      <c r="BP5964" s="7"/>
      <c r="BQ5964" s="7"/>
      <c r="BU5964" s="7"/>
      <c r="BV5964" s="7"/>
      <c r="BW5964" s="7"/>
      <c r="CD5964" s="7"/>
      <c r="CE5964" s="7"/>
      <c r="CF5964" s="7"/>
      <c r="CJ5964" s="7"/>
      <c r="CK5964" s="7"/>
      <c r="CL5964" s="7"/>
    </row>
    <row r="5965" spans="1:90">
      <c r="A5965" s="11"/>
      <c r="B5965" s="373"/>
      <c r="C5965" s="373"/>
      <c r="D5965" s="373"/>
      <c r="E5965" s="13"/>
      <c r="F5965" s="11"/>
      <c r="G5965" s="25"/>
      <c r="H5965" s="31"/>
      <c r="I5965" s="30"/>
      <c r="M5965" s="25"/>
      <c r="N5965" s="31"/>
      <c r="O5965" s="30"/>
      <c r="V5965" s="12"/>
      <c r="W5965" s="12"/>
      <c r="X5965" s="14"/>
      <c r="AB5965" s="25"/>
      <c r="AC5965" s="12"/>
      <c r="AD5965" s="12"/>
      <c r="AK5965" s="12"/>
      <c r="AL5965" s="30"/>
      <c r="AM5965" s="32"/>
      <c r="AQ5965" s="12"/>
      <c r="AR5965" s="12"/>
      <c r="AS5965" s="12"/>
      <c r="AZ5965" s="49"/>
      <c r="BA5965" s="30"/>
      <c r="BB5965" s="12"/>
      <c r="BF5965" s="12"/>
      <c r="BG5965" s="12"/>
      <c r="BH5965" s="12"/>
      <c r="BO5965" s="7"/>
      <c r="BP5965" s="7"/>
      <c r="BQ5965" s="7"/>
      <c r="BU5965" s="7"/>
      <c r="BV5965" s="7"/>
      <c r="BW5965" s="7"/>
      <c r="CD5965" s="7"/>
      <c r="CE5965" s="7"/>
      <c r="CF5965" s="7"/>
      <c r="CJ5965" s="7"/>
      <c r="CK5965" s="7"/>
      <c r="CL5965" s="7"/>
    </row>
    <row r="5966" spans="1:90">
      <c r="A5966" s="11"/>
      <c r="B5966" s="373"/>
      <c r="C5966" s="373"/>
      <c r="D5966" s="373"/>
      <c r="E5966" s="13"/>
      <c r="F5966" s="11"/>
      <c r="G5966" s="25"/>
      <c r="H5966" s="31"/>
      <c r="I5966" s="30"/>
      <c r="M5966" s="25"/>
      <c r="N5966" s="31"/>
      <c r="O5966" s="30"/>
      <c r="V5966" s="12"/>
      <c r="W5966" s="12"/>
      <c r="X5966" s="14"/>
      <c r="AB5966" s="25"/>
      <c r="AC5966" s="12"/>
      <c r="AD5966" s="12"/>
      <c r="AK5966" s="12"/>
      <c r="AL5966" s="30"/>
      <c r="AM5966" s="32"/>
      <c r="AQ5966" s="12"/>
      <c r="AR5966" s="12"/>
      <c r="AS5966" s="12"/>
      <c r="AZ5966" s="49"/>
      <c r="BA5966" s="30"/>
      <c r="BB5966" s="12"/>
      <c r="BF5966" s="12"/>
      <c r="BG5966" s="12"/>
      <c r="BH5966" s="12"/>
      <c r="BO5966" s="7"/>
      <c r="BP5966" s="7"/>
      <c r="BQ5966" s="7"/>
      <c r="BU5966" s="7"/>
      <c r="BV5966" s="7"/>
      <c r="BW5966" s="7"/>
      <c r="CD5966" s="7"/>
      <c r="CE5966" s="7"/>
      <c r="CF5966" s="7"/>
      <c r="CJ5966" s="7"/>
      <c r="CK5966" s="7"/>
      <c r="CL5966" s="7"/>
    </row>
    <row r="5967" spans="1:90">
      <c r="A5967" s="11"/>
      <c r="B5967" s="373"/>
      <c r="C5967" s="373"/>
      <c r="D5967" s="373"/>
      <c r="E5967" s="13"/>
      <c r="F5967" s="11"/>
      <c r="G5967" s="25"/>
      <c r="H5967" s="31"/>
      <c r="I5967" s="30"/>
      <c r="M5967" s="25"/>
      <c r="N5967" s="31"/>
      <c r="O5967" s="30"/>
      <c r="V5967" s="12"/>
      <c r="W5967" s="12"/>
      <c r="X5967" s="14"/>
      <c r="AB5967" s="25"/>
      <c r="AC5967" s="12"/>
      <c r="AD5967" s="12"/>
      <c r="AK5967" s="12"/>
      <c r="AL5967" s="30"/>
      <c r="AM5967" s="32"/>
      <c r="AQ5967" s="12"/>
      <c r="AR5967" s="12"/>
      <c r="AS5967" s="12"/>
      <c r="AZ5967" s="49"/>
      <c r="BA5967" s="30"/>
      <c r="BB5967" s="12"/>
      <c r="BF5967" s="12"/>
      <c r="BG5967" s="12"/>
      <c r="BH5967" s="12"/>
      <c r="BO5967" s="7"/>
      <c r="BP5967" s="7"/>
      <c r="BQ5967" s="7"/>
      <c r="BU5967" s="7"/>
      <c r="BV5967" s="7"/>
      <c r="BW5967" s="7"/>
      <c r="CD5967" s="7"/>
      <c r="CE5967" s="7"/>
      <c r="CF5967" s="7"/>
      <c r="CJ5967" s="7"/>
      <c r="CK5967" s="7"/>
      <c r="CL5967" s="7"/>
    </row>
    <row r="5968" spans="1:90">
      <c r="A5968" s="11"/>
      <c r="B5968" s="373"/>
      <c r="C5968" s="373"/>
      <c r="D5968" s="373"/>
      <c r="E5968" s="13"/>
      <c r="F5968" s="11"/>
      <c r="G5968" s="25"/>
      <c r="H5968" s="31"/>
      <c r="I5968" s="30"/>
      <c r="M5968" s="25"/>
      <c r="N5968" s="31"/>
      <c r="O5968" s="30"/>
      <c r="V5968" s="12"/>
      <c r="W5968" s="12"/>
      <c r="X5968" s="14"/>
      <c r="AB5968" s="25"/>
      <c r="AC5968" s="12"/>
      <c r="AD5968" s="12"/>
      <c r="AK5968" s="12"/>
      <c r="AL5968" s="30"/>
      <c r="AM5968" s="32"/>
      <c r="AQ5968" s="12"/>
      <c r="AR5968" s="12"/>
      <c r="AS5968" s="12"/>
      <c r="AZ5968" s="49"/>
      <c r="BA5968" s="30"/>
      <c r="BB5968" s="12"/>
      <c r="BF5968" s="12"/>
      <c r="BG5968" s="12"/>
      <c r="BH5968" s="12"/>
      <c r="BO5968" s="7"/>
      <c r="BP5968" s="7"/>
      <c r="BQ5968" s="7"/>
      <c r="BU5968" s="7"/>
      <c r="BV5968" s="7"/>
      <c r="BW5968" s="7"/>
      <c r="CD5968" s="7"/>
      <c r="CE5968" s="7"/>
      <c r="CF5968" s="7"/>
      <c r="CJ5968" s="7"/>
      <c r="CK5968" s="7"/>
      <c r="CL5968" s="7"/>
    </row>
    <row r="5969" spans="1:90">
      <c r="A5969" s="11"/>
      <c r="B5969" s="373"/>
      <c r="C5969" s="373"/>
      <c r="D5969" s="373"/>
      <c r="E5969" s="13"/>
      <c r="F5969" s="11"/>
      <c r="G5969" s="25"/>
      <c r="H5969" s="31"/>
      <c r="I5969" s="30"/>
      <c r="M5969" s="25"/>
      <c r="N5969" s="31"/>
      <c r="O5969" s="30"/>
      <c r="V5969" s="12"/>
      <c r="W5969" s="12"/>
      <c r="X5969" s="14"/>
      <c r="AB5969" s="25"/>
      <c r="AC5969" s="12"/>
      <c r="AD5969" s="12"/>
      <c r="AK5969" s="12"/>
      <c r="AL5969" s="30"/>
      <c r="AM5969" s="32"/>
      <c r="AQ5969" s="12"/>
      <c r="AR5969" s="12"/>
      <c r="AS5969" s="12"/>
      <c r="AZ5969" s="49"/>
      <c r="BA5969" s="30"/>
      <c r="BB5969" s="12"/>
      <c r="BF5969" s="12"/>
      <c r="BG5969" s="12"/>
      <c r="BH5969" s="12"/>
      <c r="BO5969" s="7"/>
      <c r="BP5969" s="7"/>
      <c r="BQ5969" s="7"/>
      <c r="BU5969" s="7"/>
      <c r="BV5969" s="7"/>
      <c r="BW5969" s="7"/>
      <c r="CD5969" s="7"/>
      <c r="CE5969" s="7"/>
      <c r="CF5969" s="7"/>
      <c r="CJ5969" s="7"/>
      <c r="CK5969" s="7"/>
      <c r="CL5969" s="7"/>
    </row>
    <row r="5970" spans="1:90">
      <c r="A5970" s="11"/>
      <c r="B5970" s="373"/>
      <c r="C5970" s="373"/>
      <c r="D5970" s="373"/>
      <c r="E5970" s="13"/>
      <c r="F5970" s="11"/>
      <c r="G5970" s="25"/>
      <c r="H5970" s="31"/>
      <c r="I5970" s="30"/>
      <c r="M5970" s="25"/>
      <c r="N5970" s="31"/>
      <c r="O5970" s="30"/>
      <c r="V5970" s="12"/>
      <c r="W5970" s="12"/>
      <c r="X5970" s="14"/>
      <c r="AB5970" s="25"/>
      <c r="AC5970" s="12"/>
      <c r="AD5970" s="12"/>
      <c r="AK5970" s="12"/>
      <c r="AL5970" s="30"/>
      <c r="AM5970" s="32"/>
      <c r="AQ5970" s="12"/>
      <c r="AR5970" s="12"/>
      <c r="AS5970" s="12"/>
      <c r="AZ5970" s="49"/>
      <c r="BA5970" s="30"/>
      <c r="BB5970" s="12"/>
      <c r="BF5970" s="12"/>
      <c r="BG5970" s="12"/>
      <c r="BH5970" s="12"/>
      <c r="BO5970" s="7"/>
      <c r="BP5970" s="7"/>
      <c r="BQ5970" s="7"/>
      <c r="BU5970" s="7"/>
      <c r="BV5970" s="7"/>
      <c r="BW5970" s="7"/>
      <c r="CD5970" s="7"/>
      <c r="CE5970" s="7"/>
      <c r="CF5970" s="7"/>
      <c r="CJ5970" s="7"/>
      <c r="CK5970" s="7"/>
      <c r="CL5970" s="7"/>
    </row>
    <row r="5971" spans="1:90">
      <c r="A5971" s="11"/>
      <c r="B5971" s="373"/>
      <c r="C5971" s="373"/>
      <c r="D5971" s="373"/>
      <c r="E5971" s="13"/>
      <c r="F5971" s="11"/>
      <c r="G5971" s="25"/>
      <c r="H5971" s="31"/>
      <c r="I5971" s="30"/>
      <c r="M5971" s="25"/>
      <c r="N5971" s="31"/>
      <c r="O5971" s="30"/>
      <c r="V5971" s="12"/>
      <c r="W5971" s="12"/>
      <c r="X5971" s="14"/>
      <c r="AB5971" s="25"/>
      <c r="AC5971" s="12"/>
      <c r="AD5971" s="12"/>
      <c r="AK5971" s="12"/>
      <c r="AL5971" s="30"/>
      <c r="AM5971" s="32"/>
      <c r="AQ5971" s="12"/>
      <c r="AR5971" s="12"/>
      <c r="AS5971" s="12"/>
      <c r="AZ5971" s="49"/>
      <c r="BA5971" s="30"/>
      <c r="BB5971" s="12"/>
      <c r="BF5971" s="12"/>
      <c r="BG5971" s="12"/>
      <c r="BH5971" s="12"/>
      <c r="BO5971" s="7"/>
      <c r="BP5971" s="7"/>
      <c r="BQ5971" s="7"/>
      <c r="BU5971" s="7"/>
      <c r="BV5971" s="7"/>
      <c r="BW5971" s="7"/>
      <c r="CD5971" s="7"/>
      <c r="CE5971" s="7"/>
      <c r="CF5971" s="7"/>
      <c r="CJ5971" s="7"/>
      <c r="CK5971" s="7"/>
      <c r="CL5971" s="7"/>
    </row>
    <row r="5972" spans="1:90">
      <c r="A5972" s="11"/>
      <c r="B5972" s="373"/>
      <c r="C5972" s="373"/>
      <c r="D5972" s="373"/>
      <c r="E5972" s="13"/>
      <c r="F5972" s="11"/>
      <c r="G5972" s="25"/>
      <c r="H5972" s="31"/>
      <c r="I5972" s="30"/>
      <c r="M5972" s="25"/>
      <c r="N5972" s="31"/>
      <c r="O5972" s="30"/>
      <c r="V5972" s="12"/>
      <c r="W5972" s="12"/>
      <c r="X5972" s="14"/>
      <c r="AB5972" s="25"/>
      <c r="AC5972" s="12"/>
      <c r="AD5972" s="12"/>
      <c r="AK5972" s="12"/>
      <c r="AL5972" s="30"/>
      <c r="AM5972" s="32"/>
      <c r="AQ5972" s="12"/>
      <c r="AR5972" s="12"/>
      <c r="AS5972" s="12"/>
      <c r="AZ5972" s="49"/>
      <c r="BA5972" s="30"/>
      <c r="BB5972" s="12"/>
      <c r="BF5972" s="12"/>
      <c r="BG5972" s="12"/>
      <c r="BH5972" s="12"/>
      <c r="BO5972" s="7"/>
      <c r="BP5972" s="7"/>
      <c r="BQ5972" s="7"/>
      <c r="BU5972" s="7"/>
      <c r="BV5972" s="7"/>
      <c r="BW5972" s="7"/>
      <c r="CD5972" s="7"/>
      <c r="CE5972" s="7"/>
      <c r="CF5972" s="7"/>
      <c r="CJ5972" s="7"/>
      <c r="CK5972" s="7"/>
      <c r="CL5972" s="7"/>
    </row>
    <row r="5973" spans="1:90">
      <c r="A5973" s="11"/>
      <c r="B5973" s="373"/>
      <c r="C5973" s="373"/>
      <c r="D5973" s="373"/>
      <c r="E5973" s="13"/>
      <c r="F5973" s="11"/>
      <c r="G5973" s="25"/>
      <c r="H5973" s="31"/>
      <c r="I5973" s="30"/>
      <c r="M5973" s="25"/>
      <c r="N5973" s="31"/>
      <c r="O5973" s="30"/>
      <c r="V5973" s="12"/>
      <c r="W5973" s="12"/>
      <c r="X5973" s="14"/>
      <c r="AB5973" s="25"/>
      <c r="AC5973" s="12"/>
      <c r="AD5973" s="12"/>
      <c r="AK5973" s="12"/>
      <c r="AL5973" s="30"/>
      <c r="AM5973" s="32"/>
      <c r="AQ5973" s="12"/>
      <c r="AR5973" s="12"/>
      <c r="AS5973" s="12"/>
      <c r="AZ5973" s="49"/>
      <c r="BA5973" s="30"/>
      <c r="BB5973" s="12"/>
      <c r="BF5973" s="12"/>
      <c r="BG5973" s="12"/>
      <c r="BH5973" s="12"/>
      <c r="BO5973" s="7"/>
      <c r="BP5973" s="7"/>
      <c r="BQ5973" s="7"/>
      <c r="BU5973" s="7"/>
      <c r="BV5973" s="7"/>
      <c r="BW5973" s="7"/>
      <c r="CD5973" s="7"/>
      <c r="CE5973" s="7"/>
      <c r="CF5973" s="7"/>
      <c r="CJ5973" s="7"/>
      <c r="CK5973" s="7"/>
      <c r="CL5973" s="7"/>
    </row>
    <row r="5974" spans="1:90">
      <c r="A5974" s="11"/>
      <c r="B5974" s="373"/>
      <c r="C5974" s="373"/>
      <c r="D5974" s="373"/>
      <c r="E5974" s="13"/>
      <c r="F5974" s="11"/>
      <c r="G5974" s="25"/>
      <c r="H5974" s="31"/>
      <c r="I5974" s="30"/>
      <c r="M5974" s="25"/>
      <c r="N5974" s="31"/>
      <c r="O5974" s="30"/>
      <c r="V5974" s="12"/>
      <c r="W5974" s="12"/>
      <c r="X5974" s="14"/>
      <c r="AB5974" s="25"/>
      <c r="AC5974" s="12"/>
      <c r="AD5974" s="12"/>
      <c r="AK5974" s="12"/>
      <c r="AL5974" s="30"/>
      <c r="AM5974" s="32"/>
      <c r="AQ5974" s="12"/>
      <c r="AR5974" s="12"/>
      <c r="AS5974" s="12"/>
      <c r="AZ5974" s="49"/>
      <c r="BA5974" s="30"/>
      <c r="BB5974" s="12"/>
      <c r="BF5974" s="12"/>
      <c r="BG5974" s="12"/>
      <c r="BH5974" s="12"/>
      <c r="BO5974" s="7"/>
      <c r="BP5974" s="7"/>
      <c r="BQ5974" s="7"/>
      <c r="BU5974" s="7"/>
      <c r="BV5974" s="7"/>
      <c r="BW5974" s="7"/>
      <c r="CD5974" s="7"/>
      <c r="CE5974" s="7"/>
      <c r="CF5974" s="7"/>
      <c r="CJ5974" s="7"/>
      <c r="CK5974" s="7"/>
      <c r="CL5974" s="7"/>
    </row>
    <row r="5975" spans="1:90">
      <c r="A5975" s="11"/>
      <c r="B5975" s="373"/>
      <c r="C5975" s="373"/>
      <c r="D5975" s="373"/>
      <c r="E5975" s="13"/>
      <c r="F5975" s="11"/>
      <c r="G5975" s="25"/>
      <c r="H5975" s="31"/>
      <c r="I5975" s="30"/>
      <c r="M5975" s="25"/>
      <c r="N5975" s="31"/>
      <c r="O5975" s="30"/>
      <c r="V5975" s="12"/>
      <c r="W5975" s="12"/>
      <c r="X5975" s="14"/>
      <c r="AB5975" s="25"/>
      <c r="AC5975" s="12"/>
      <c r="AD5975" s="12"/>
      <c r="AK5975" s="12"/>
      <c r="AL5975" s="30"/>
      <c r="AM5975" s="32"/>
      <c r="AQ5975" s="12"/>
      <c r="AR5975" s="12"/>
      <c r="AS5975" s="12"/>
      <c r="AZ5975" s="49"/>
      <c r="BA5975" s="30"/>
      <c r="BB5975" s="12"/>
      <c r="BF5975" s="12"/>
      <c r="BG5975" s="12"/>
      <c r="BH5975" s="12"/>
      <c r="BO5975" s="7"/>
      <c r="BP5975" s="7"/>
      <c r="BQ5975" s="7"/>
      <c r="BU5975" s="7"/>
      <c r="BV5975" s="7"/>
      <c r="BW5975" s="7"/>
      <c r="CD5975" s="7"/>
      <c r="CE5975" s="7"/>
      <c r="CF5975" s="7"/>
      <c r="CJ5975" s="7"/>
      <c r="CK5975" s="7"/>
      <c r="CL5975" s="7"/>
    </row>
    <row r="5976" spans="1:90">
      <c r="A5976" s="11"/>
      <c r="B5976" s="373"/>
      <c r="C5976" s="373"/>
      <c r="D5976" s="373"/>
      <c r="E5976" s="13"/>
      <c r="F5976" s="11"/>
      <c r="G5976" s="25"/>
      <c r="H5976" s="31"/>
      <c r="I5976" s="30"/>
      <c r="M5976" s="25"/>
      <c r="N5976" s="31"/>
      <c r="O5976" s="30"/>
      <c r="V5976" s="12"/>
      <c r="W5976" s="12"/>
      <c r="X5976" s="14"/>
      <c r="AB5976" s="25"/>
      <c r="AC5976" s="12"/>
      <c r="AD5976" s="12"/>
      <c r="AK5976" s="12"/>
      <c r="AL5976" s="30"/>
      <c r="AM5976" s="32"/>
      <c r="AQ5976" s="12"/>
      <c r="AR5976" s="12"/>
      <c r="AS5976" s="12"/>
      <c r="AZ5976" s="49"/>
      <c r="BA5976" s="30"/>
      <c r="BB5976" s="12"/>
      <c r="BF5976" s="12"/>
      <c r="BG5976" s="12"/>
      <c r="BH5976" s="12"/>
      <c r="BO5976" s="7"/>
      <c r="BP5976" s="7"/>
      <c r="BQ5976" s="7"/>
      <c r="BU5976" s="7"/>
      <c r="BV5976" s="7"/>
      <c r="BW5976" s="7"/>
      <c r="CD5976" s="7"/>
      <c r="CE5976" s="7"/>
      <c r="CF5976" s="7"/>
      <c r="CJ5976" s="7"/>
      <c r="CK5976" s="7"/>
      <c r="CL5976" s="7"/>
    </row>
    <row r="5977" spans="1:90">
      <c r="A5977" s="11"/>
      <c r="B5977" s="373"/>
      <c r="C5977" s="373"/>
      <c r="D5977" s="373"/>
      <c r="E5977" s="13"/>
      <c r="F5977" s="11"/>
      <c r="G5977" s="25"/>
      <c r="H5977" s="31"/>
      <c r="I5977" s="30"/>
      <c r="M5977" s="25"/>
      <c r="N5977" s="31"/>
      <c r="O5977" s="30"/>
      <c r="V5977" s="12"/>
      <c r="W5977" s="12"/>
      <c r="X5977" s="14"/>
      <c r="AB5977" s="25"/>
      <c r="AC5977" s="12"/>
      <c r="AD5977" s="12"/>
      <c r="AK5977" s="12"/>
      <c r="AL5977" s="30"/>
      <c r="AM5977" s="32"/>
      <c r="AQ5977" s="12"/>
      <c r="AR5977" s="12"/>
      <c r="AS5977" s="12"/>
      <c r="AZ5977" s="49"/>
      <c r="BA5977" s="30"/>
      <c r="BB5977" s="12"/>
      <c r="BF5977" s="12"/>
      <c r="BG5977" s="12"/>
      <c r="BH5977" s="12"/>
      <c r="BO5977" s="7"/>
      <c r="BP5977" s="7"/>
      <c r="BQ5977" s="7"/>
      <c r="BU5977" s="7"/>
      <c r="BV5977" s="7"/>
      <c r="BW5977" s="7"/>
      <c r="CD5977" s="7"/>
      <c r="CE5977" s="7"/>
      <c r="CF5977" s="7"/>
      <c r="CJ5977" s="7"/>
      <c r="CK5977" s="7"/>
      <c r="CL5977" s="7"/>
    </row>
    <row r="5978" spans="1:90">
      <c r="A5978" s="11"/>
      <c r="B5978" s="373"/>
      <c r="C5978" s="373"/>
      <c r="D5978" s="373"/>
      <c r="E5978" s="13"/>
      <c r="F5978" s="11"/>
      <c r="G5978" s="25"/>
      <c r="H5978" s="31"/>
      <c r="I5978" s="30"/>
      <c r="M5978" s="25"/>
      <c r="N5978" s="31"/>
      <c r="O5978" s="30"/>
      <c r="V5978" s="12"/>
      <c r="W5978" s="12"/>
      <c r="X5978" s="14"/>
      <c r="AB5978" s="25"/>
      <c r="AC5978" s="12"/>
      <c r="AD5978" s="12"/>
      <c r="AK5978" s="12"/>
      <c r="AL5978" s="30"/>
      <c r="AM5978" s="32"/>
      <c r="AQ5978" s="12"/>
      <c r="AR5978" s="12"/>
      <c r="AS5978" s="12"/>
      <c r="AZ5978" s="49"/>
      <c r="BA5978" s="30"/>
      <c r="BB5978" s="12"/>
      <c r="BF5978" s="12"/>
      <c r="BG5978" s="12"/>
      <c r="BH5978" s="12"/>
      <c r="BO5978" s="7"/>
      <c r="BP5978" s="7"/>
      <c r="BQ5978" s="7"/>
      <c r="BU5978" s="7"/>
      <c r="BV5978" s="7"/>
      <c r="BW5978" s="7"/>
      <c r="CD5978" s="7"/>
      <c r="CE5978" s="7"/>
      <c r="CF5978" s="7"/>
      <c r="CJ5978" s="7"/>
      <c r="CK5978" s="7"/>
      <c r="CL5978" s="7"/>
    </row>
    <row r="5979" spans="1:90">
      <c r="A5979" s="11"/>
      <c r="B5979" s="373"/>
      <c r="C5979" s="373"/>
      <c r="D5979" s="373"/>
      <c r="E5979" s="13"/>
      <c r="F5979" s="11"/>
      <c r="G5979" s="25"/>
      <c r="H5979" s="31"/>
      <c r="I5979" s="30"/>
      <c r="M5979" s="25"/>
      <c r="N5979" s="31"/>
      <c r="O5979" s="30"/>
      <c r="V5979" s="12"/>
      <c r="W5979" s="12"/>
      <c r="X5979" s="14"/>
      <c r="AB5979" s="25"/>
      <c r="AC5979" s="12"/>
      <c r="AD5979" s="12"/>
      <c r="AK5979" s="12"/>
      <c r="AL5979" s="30"/>
      <c r="AM5979" s="32"/>
      <c r="AQ5979" s="12"/>
      <c r="AR5979" s="12"/>
      <c r="AS5979" s="12"/>
      <c r="AZ5979" s="49"/>
      <c r="BA5979" s="30"/>
      <c r="BB5979" s="12"/>
      <c r="BF5979" s="12"/>
      <c r="BG5979" s="12"/>
      <c r="BH5979" s="12"/>
      <c r="BO5979" s="7"/>
      <c r="BP5979" s="7"/>
      <c r="BQ5979" s="7"/>
      <c r="BU5979" s="7"/>
      <c r="BV5979" s="7"/>
      <c r="BW5979" s="7"/>
      <c r="CD5979" s="7"/>
      <c r="CE5979" s="7"/>
      <c r="CF5979" s="7"/>
      <c r="CJ5979" s="7"/>
      <c r="CK5979" s="7"/>
      <c r="CL5979" s="7"/>
    </row>
    <row r="5980" spans="1:90">
      <c r="A5980" s="11"/>
      <c r="B5980" s="373"/>
      <c r="C5980" s="373"/>
      <c r="D5980" s="373"/>
      <c r="E5980" s="13"/>
      <c r="F5980" s="11"/>
      <c r="G5980" s="25"/>
      <c r="H5980" s="31"/>
      <c r="I5980" s="30"/>
      <c r="M5980" s="25"/>
      <c r="N5980" s="31"/>
      <c r="O5980" s="30"/>
      <c r="V5980" s="12"/>
      <c r="W5980" s="12"/>
      <c r="X5980" s="14"/>
      <c r="AB5980" s="25"/>
      <c r="AC5980" s="12"/>
      <c r="AD5980" s="12"/>
      <c r="AK5980" s="12"/>
      <c r="AL5980" s="30"/>
      <c r="AM5980" s="32"/>
      <c r="AQ5980" s="12"/>
      <c r="AR5980" s="12"/>
      <c r="AS5980" s="12"/>
      <c r="AZ5980" s="49"/>
      <c r="BA5980" s="30"/>
      <c r="BB5980" s="12"/>
      <c r="BF5980" s="12"/>
      <c r="BG5980" s="12"/>
      <c r="BH5980" s="12"/>
      <c r="BO5980" s="7"/>
      <c r="BP5980" s="7"/>
      <c r="BQ5980" s="7"/>
      <c r="BU5980" s="7"/>
      <c r="BV5980" s="7"/>
      <c r="BW5980" s="7"/>
      <c r="CD5980" s="7"/>
      <c r="CE5980" s="7"/>
      <c r="CF5980" s="7"/>
      <c r="CJ5980" s="7"/>
      <c r="CK5980" s="7"/>
      <c r="CL5980" s="7"/>
    </row>
    <row r="5981" spans="1:90">
      <c r="A5981" s="11"/>
      <c r="B5981" s="373"/>
      <c r="C5981" s="373"/>
      <c r="D5981" s="373"/>
      <c r="E5981" s="13"/>
      <c r="F5981" s="11"/>
      <c r="G5981" s="25"/>
      <c r="H5981" s="31"/>
      <c r="I5981" s="30"/>
      <c r="M5981" s="25"/>
      <c r="N5981" s="31"/>
      <c r="O5981" s="30"/>
      <c r="V5981" s="12"/>
      <c r="W5981" s="12"/>
      <c r="X5981" s="14"/>
      <c r="AB5981" s="25"/>
      <c r="AC5981" s="12"/>
      <c r="AD5981" s="12"/>
      <c r="AK5981" s="12"/>
      <c r="AL5981" s="30"/>
      <c r="AM5981" s="32"/>
      <c r="AQ5981" s="12"/>
      <c r="AR5981" s="12"/>
      <c r="AS5981" s="12"/>
      <c r="AZ5981" s="49"/>
      <c r="BA5981" s="30"/>
      <c r="BB5981" s="12"/>
      <c r="BF5981" s="12"/>
      <c r="BG5981" s="12"/>
      <c r="BH5981" s="12"/>
      <c r="BO5981" s="7"/>
      <c r="BP5981" s="7"/>
      <c r="BQ5981" s="7"/>
      <c r="BU5981" s="7"/>
      <c r="BV5981" s="7"/>
      <c r="BW5981" s="7"/>
      <c r="CD5981" s="7"/>
      <c r="CE5981" s="7"/>
      <c r="CF5981" s="7"/>
      <c r="CJ5981" s="7"/>
      <c r="CK5981" s="7"/>
      <c r="CL5981" s="7"/>
    </row>
    <row r="5982" spans="1:90">
      <c r="A5982" s="11"/>
      <c r="B5982" s="373"/>
      <c r="C5982" s="373"/>
      <c r="D5982" s="373"/>
      <c r="E5982" s="13"/>
      <c r="F5982" s="11"/>
      <c r="G5982" s="25"/>
      <c r="H5982" s="31"/>
      <c r="I5982" s="30"/>
      <c r="M5982" s="25"/>
      <c r="N5982" s="31"/>
      <c r="O5982" s="30"/>
      <c r="V5982" s="12"/>
      <c r="W5982" s="12"/>
      <c r="X5982" s="14"/>
      <c r="AB5982" s="25"/>
      <c r="AC5982" s="12"/>
      <c r="AD5982" s="12"/>
      <c r="AK5982" s="12"/>
      <c r="AL5982" s="30"/>
      <c r="AM5982" s="32"/>
      <c r="AQ5982" s="12"/>
      <c r="AR5982" s="12"/>
      <c r="AS5982" s="12"/>
      <c r="AZ5982" s="49"/>
      <c r="BA5982" s="30"/>
      <c r="BB5982" s="12"/>
      <c r="BF5982" s="12"/>
      <c r="BG5982" s="12"/>
      <c r="BH5982" s="12"/>
      <c r="BO5982" s="7"/>
      <c r="BP5982" s="7"/>
      <c r="BQ5982" s="7"/>
      <c r="BU5982" s="7"/>
      <c r="BV5982" s="7"/>
      <c r="BW5982" s="7"/>
      <c r="CD5982" s="7"/>
      <c r="CE5982" s="7"/>
      <c r="CF5982" s="7"/>
      <c r="CJ5982" s="7"/>
      <c r="CK5982" s="7"/>
      <c r="CL5982" s="7"/>
    </row>
    <row r="5983" spans="1:90">
      <c r="A5983" s="11"/>
      <c r="B5983" s="373"/>
      <c r="C5983" s="373"/>
      <c r="D5983" s="373"/>
      <c r="E5983" s="13"/>
      <c r="F5983" s="11"/>
      <c r="G5983" s="25"/>
      <c r="H5983" s="31"/>
      <c r="I5983" s="30"/>
      <c r="M5983" s="25"/>
      <c r="N5983" s="31"/>
      <c r="O5983" s="30"/>
      <c r="V5983" s="12"/>
      <c r="W5983" s="12"/>
      <c r="X5983" s="14"/>
      <c r="AB5983" s="25"/>
      <c r="AC5983" s="12"/>
      <c r="AD5983" s="12"/>
      <c r="AK5983" s="12"/>
      <c r="AL5983" s="30"/>
      <c r="AM5983" s="32"/>
      <c r="AQ5983" s="12"/>
      <c r="AR5983" s="12"/>
      <c r="AS5983" s="12"/>
      <c r="AZ5983" s="49"/>
      <c r="BA5983" s="30"/>
      <c r="BB5983" s="12"/>
      <c r="BF5983" s="12"/>
      <c r="BG5983" s="12"/>
      <c r="BH5983" s="12"/>
      <c r="BO5983" s="7"/>
      <c r="BP5983" s="7"/>
      <c r="BQ5983" s="7"/>
      <c r="BU5983" s="7"/>
      <c r="BV5983" s="7"/>
      <c r="BW5983" s="7"/>
      <c r="CD5983" s="7"/>
      <c r="CE5983" s="7"/>
      <c r="CF5983" s="7"/>
      <c r="CJ5983" s="7"/>
      <c r="CK5983" s="7"/>
      <c r="CL5983" s="7"/>
    </row>
    <row r="5984" spans="1:90">
      <c r="A5984" s="11"/>
      <c r="B5984" s="373"/>
      <c r="C5984" s="373"/>
      <c r="D5984" s="373"/>
      <c r="E5984" s="13"/>
      <c r="F5984" s="11"/>
      <c r="G5984" s="25"/>
      <c r="H5984" s="31"/>
      <c r="I5984" s="30"/>
      <c r="M5984" s="25"/>
      <c r="N5984" s="31"/>
      <c r="O5984" s="30"/>
      <c r="V5984" s="12"/>
      <c r="W5984" s="12"/>
      <c r="X5984" s="14"/>
      <c r="AB5984" s="25"/>
      <c r="AC5984" s="12"/>
      <c r="AD5984" s="12"/>
      <c r="AK5984" s="12"/>
      <c r="AL5984" s="30"/>
      <c r="AM5984" s="32"/>
      <c r="AQ5984" s="12"/>
      <c r="AR5984" s="12"/>
      <c r="AS5984" s="12"/>
      <c r="AZ5984" s="49"/>
      <c r="BA5984" s="30"/>
      <c r="BB5984" s="12"/>
      <c r="BF5984" s="12"/>
      <c r="BG5984" s="12"/>
      <c r="BH5984" s="12"/>
      <c r="BO5984" s="7"/>
      <c r="BP5984" s="7"/>
      <c r="BQ5984" s="7"/>
      <c r="BU5984" s="7"/>
      <c r="BV5984" s="7"/>
      <c r="BW5984" s="7"/>
      <c r="CD5984" s="7"/>
      <c r="CE5984" s="7"/>
      <c r="CF5984" s="7"/>
      <c r="CJ5984" s="7"/>
      <c r="CK5984" s="7"/>
      <c r="CL5984" s="7"/>
    </row>
    <row r="5985" spans="1:90">
      <c r="A5985" s="11"/>
      <c r="B5985" s="373"/>
      <c r="C5985" s="373"/>
      <c r="D5985" s="373"/>
      <c r="E5985" s="13"/>
      <c r="F5985" s="11"/>
      <c r="G5985" s="25"/>
      <c r="H5985" s="31"/>
      <c r="I5985" s="30"/>
      <c r="M5985" s="25"/>
      <c r="N5985" s="31"/>
      <c r="O5985" s="30"/>
      <c r="V5985" s="12"/>
      <c r="W5985" s="12"/>
      <c r="X5985" s="14"/>
      <c r="AB5985" s="25"/>
      <c r="AC5985" s="12"/>
      <c r="AD5985" s="12"/>
      <c r="AK5985" s="12"/>
      <c r="AL5985" s="30"/>
      <c r="AM5985" s="32"/>
      <c r="AQ5985" s="12"/>
      <c r="AR5985" s="12"/>
      <c r="AS5985" s="12"/>
      <c r="AZ5985" s="49"/>
      <c r="BA5985" s="30"/>
      <c r="BB5985" s="12"/>
      <c r="BF5985" s="12"/>
      <c r="BG5985" s="12"/>
      <c r="BH5985" s="12"/>
      <c r="BO5985" s="7"/>
      <c r="BP5985" s="7"/>
      <c r="BQ5985" s="7"/>
      <c r="BU5985" s="7"/>
      <c r="BV5985" s="7"/>
      <c r="BW5985" s="7"/>
      <c r="CD5985" s="7"/>
      <c r="CE5985" s="7"/>
      <c r="CF5985" s="7"/>
      <c r="CJ5985" s="7"/>
      <c r="CK5985" s="7"/>
      <c r="CL5985" s="7"/>
    </row>
    <row r="5986" spans="1:90">
      <c r="A5986" s="11"/>
      <c r="B5986" s="373"/>
      <c r="C5986" s="373"/>
      <c r="D5986" s="373"/>
      <c r="E5986" s="13"/>
      <c r="F5986" s="11"/>
      <c r="G5986" s="25"/>
      <c r="H5986" s="31"/>
      <c r="I5986" s="30"/>
      <c r="M5986" s="25"/>
      <c r="N5986" s="31"/>
      <c r="O5986" s="30"/>
      <c r="V5986" s="12"/>
      <c r="W5986" s="12"/>
      <c r="X5986" s="14"/>
      <c r="AB5986" s="25"/>
      <c r="AC5986" s="12"/>
      <c r="AD5986" s="12"/>
      <c r="AK5986" s="12"/>
      <c r="AL5986" s="30"/>
      <c r="AM5986" s="32"/>
      <c r="AQ5986" s="12"/>
      <c r="AR5986" s="12"/>
      <c r="AS5986" s="12"/>
      <c r="AZ5986" s="49"/>
      <c r="BA5986" s="30"/>
      <c r="BB5986" s="12"/>
      <c r="BF5986" s="12"/>
      <c r="BG5986" s="12"/>
      <c r="BH5986" s="12"/>
      <c r="BO5986" s="7"/>
      <c r="BP5986" s="7"/>
      <c r="BQ5986" s="7"/>
      <c r="BU5986" s="7"/>
      <c r="BV5986" s="7"/>
      <c r="BW5986" s="7"/>
      <c r="CD5986" s="7"/>
      <c r="CE5986" s="7"/>
      <c r="CF5986" s="7"/>
      <c r="CJ5986" s="7"/>
      <c r="CK5986" s="7"/>
      <c r="CL5986" s="7"/>
    </row>
    <row r="5987" spans="1:90">
      <c r="A5987" s="11"/>
      <c r="B5987" s="373"/>
      <c r="C5987" s="373"/>
      <c r="D5987" s="373"/>
      <c r="E5987" s="13"/>
      <c r="F5987" s="11"/>
      <c r="G5987" s="25"/>
      <c r="H5987" s="31"/>
      <c r="I5987" s="30"/>
      <c r="M5987" s="25"/>
      <c r="N5987" s="31"/>
      <c r="O5987" s="30"/>
      <c r="V5987" s="12"/>
      <c r="W5987" s="12"/>
      <c r="X5987" s="14"/>
      <c r="AB5987" s="25"/>
      <c r="AC5987" s="12"/>
      <c r="AD5987" s="12"/>
      <c r="AK5987" s="12"/>
      <c r="AL5987" s="30"/>
      <c r="AM5987" s="32"/>
      <c r="AQ5987" s="12"/>
      <c r="AR5987" s="12"/>
      <c r="AS5987" s="12"/>
      <c r="AZ5987" s="49"/>
      <c r="BA5987" s="30"/>
      <c r="BB5987" s="12"/>
      <c r="BF5987" s="12"/>
      <c r="BG5987" s="12"/>
      <c r="BH5987" s="12"/>
      <c r="BO5987" s="7"/>
      <c r="BP5987" s="7"/>
      <c r="BQ5987" s="7"/>
      <c r="BU5987" s="7"/>
      <c r="BV5987" s="7"/>
      <c r="BW5987" s="7"/>
      <c r="CD5987" s="7"/>
      <c r="CE5987" s="7"/>
      <c r="CF5987" s="7"/>
      <c r="CJ5987" s="7"/>
      <c r="CK5987" s="7"/>
      <c r="CL5987" s="7"/>
    </row>
    <row r="5988" spans="1:90">
      <c r="A5988" s="11"/>
      <c r="B5988" s="373"/>
      <c r="C5988" s="373"/>
      <c r="D5988" s="373"/>
      <c r="E5988" s="13"/>
      <c r="F5988" s="11"/>
      <c r="G5988" s="25"/>
      <c r="H5988" s="31"/>
      <c r="I5988" s="30"/>
      <c r="M5988" s="25"/>
      <c r="N5988" s="31"/>
      <c r="O5988" s="30"/>
      <c r="V5988" s="12"/>
      <c r="W5988" s="12"/>
      <c r="X5988" s="14"/>
      <c r="AB5988" s="25"/>
      <c r="AC5988" s="12"/>
      <c r="AD5988" s="12"/>
      <c r="AK5988" s="12"/>
      <c r="AL5988" s="30"/>
      <c r="AM5988" s="32"/>
      <c r="AQ5988" s="12"/>
      <c r="AR5988" s="12"/>
      <c r="AS5988" s="12"/>
      <c r="AZ5988" s="49"/>
      <c r="BA5988" s="30"/>
      <c r="BB5988" s="12"/>
      <c r="BF5988" s="12"/>
      <c r="BG5988" s="12"/>
      <c r="BH5988" s="12"/>
      <c r="BO5988" s="7"/>
      <c r="BP5988" s="7"/>
      <c r="BQ5988" s="7"/>
      <c r="BU5988" s="7"/>
      <c r="BV5988" s="7"/>
      <c r="BW5988" s="7"/>
      <c r="CD5988" s="7"/>
      <c r="CE5988" s="7"/>
      <c r="CF5988" s="7"/>
      <c r="CJ5988" s="7"/>
      <c r="CK5988" s="7"/>
      <c r="CL5988" s="7"/>
    </row>
    <row r="5989" spans="1:90">
      <c r="A5989" s="11"/>
      <c r="B5989" s="373"/>
      <c r="C5989" s="373"/>
      <c r="D5989" s="373"/>
      <c r="E5989" s="13"/>
      <c r="F5989" s="11"/>
      <c r="G5989" s="25"/>
      <c r="H5989" s="31"/>
      <c r="I5989" s="30"/>
      <c r="M5989" s="25"/>
      <c r="N5989" s="31"/>
      <c r="O5989" s="30"/>
      <c r="V5989" s="12"/>
      <c r="W5989" s="12"/>
      <c r="X5989" s="14"/>
      <c r="AB5989" s="25"/>
      <c r="AC5989" s="12"/>
      <c r="AD5989" s="12"/>
      <c r="AK5989" s="12"/>
      <c r="AL5989" s="30"/>
      <c r="AM5989" s="32"/>
      <c r="AQ5989" s="12"/>
      <c r="AR5989" s="12"/>
      <c r="AS5989" s="12"/>
      <c r="AZ5989" s="49"/>
      <c r="BA5989" s="30"/>
      <c r="BB5989" s="12"/>
      <c r="BF5989" s="12"/>
      <c r="BG5989" s="12"/>
      <c r="BH5989" s="12"/>
      <c r="BO5989" s="7"/>
      <c r="BP5989" s="7"/>
      <c r="BQ5989" s="7"/>
      <c r="BU5989" s="7"/>
      <c r="BV5989" s="7"/>
      <c r="BW5989" s="7"/>
      <c r="CD5989" s="7"/>
      <c r="CE5989" s="7"/>
      <c r="CF5989" s="7"/>
      <c r="CJ5989" s="7"/>
      <c r="CK5989" s="7"/>
      <c r="CL5989" s="7"/>
    </row>
    <row r="5990" spans="1:90">
      <c r="A5990" s="11"/>
      <c r="B5990" s="373"/>
      <c r="C5990" s="373"/>
      <c r="D5990" s="373"/>
      <c r="E5990" s="13"/>
      <c r="F5990" s="11"/>
      <c r="G5990" s="25"/>
      <c r="H5990" s="31"/>
      <c r="I5990" s="30"/>
      <c r="M5990" s="25"/>
      <c r="N5990" s="31"/>
      <c r="O5990" s="30"/>
      <c r="V5990" s="12"/>
      <c r="W5990" s="12"/>
      <c r="X5990" s="14"/>
      <c r="AB5990" s="25"/>
      <c r="AC5990" s="12"/>
      <c r="AD5990" s="12"/>
      <c r="AK5990" s="12"/>
      <c r="AL5990" s="30"/>
      <c r="AM5990" s="32"/>
      <c r="AQ5990" s="12"/>
      <c r="AR5990" s="12"/>
      <c r="AS5990" s="12"/>
      <c r="AZ5990" s="49"/>
      <c r="BA5990" s="30"/>
      <c r="BB5990" s="12"/>
      <c r="BF5990" s="12"/>
      <c r="BG5990" s="12"/>
      <c r="BH5990" s="12"/>
      <c r="BO5990" s="7"/>
      <c r="BP5990" s="7"/>
      <c r="BQ5990" s="7"/>
      <c r="BU5990" s="7"/>
      <c r="BV5990" s="7"/>
      <c r="BW5990" s="7"/>
      <c r="CD5990" s="7"/>
      <c r="CE5990" s="7"/>
      <c r="CF5990" s="7"/>
      <c r="CJ5990" s="7"/>
      <c r="CK5990" s="7"/>
      <c r="CL5990" s="7"/>
    </row>
    <row r="5991" spans="1:90">
      <c r="A5991" s="11"/>
      <c r="B5991" s="373"/>
      <c r="C5991" s="373"/>
      <c r="D5991" s="373"/>
      <c r="E5991" s="13"/>
      <c r="F5991" s="11"/>
      <c r="G5991" s="25"/>
      <c r="H5991" s="31"/>
      <c r="I5991" s="30"/>
      <c r="M5991" s="25"/>
      <c r="N5991" s="31"/>
      <c r="O5991" s="30"/>
      <c r="V5991" s="12"/>
      <c r="W5991" s="12"/>
      <c r="X5991" s="14"/>
      <c r="AB5991" s="25"/>
      <c r="AC5991" s="12"/>
      <c r="AD5991" s="12"/>
      <c r="AK5991" s="12"/>
      <c r="AL5991" s="30"/>
      <c r="AM5991" s="32"/>
      <c r="AQ5991" s="12"/>
      <c r="AR5991" s="12"/>
      <c r="AS5991" s="12"/>
      <c r="AZ5991" s="49"/>
      <c r="BA5991" s="30"/>
      <c r="BB5991" s="12"/>
      <c r="BF5991" s="12"/>
      <c r="BG5991" s="12"/>
      <c r="BH5991" s="12"/>
      <c r="BO5991" s="7"/>
      <c r="BP5991" s="7"/>
      <c r="BQ5991" s="7"/>
      <c r="BU5991" s="7"/>
      <c r="BV5991" s="7"/>
      <c r="BW5991" s="7"/>
      <c r="CD5991" s="7"/>
      <c r="CE5991" s="7"/>
      <c r="CF5991" s="7"/>
      <c r="CJ5991" s="7"/>
      <c r="CK5991" s="7"/>
      <c r="CL5991" s="7"/>
    </row>
    <row r="5992" spans="1:90">
      <c r="A5992" s="11"/>
      <c r="B5992" s="373"/>
      <c r="C5992" s="373"/>
      <c r="D5992" s="373"/>
      <c r="E5992" s="13"/>
      <c r="F5992" s="11"/>
      <c r="G5992" s="25"/>
      <c r="H5992" s="31"/>
      <c r="I5992" s="30"/>
      <c r="M5992" s="25"/>
      <c r="N5992" s="31"/>
      <c r="O5992" s="30"/>
      <c r="V5992" s="12"/>
      <c r="W5992" s="12"/>
      <c r="X5992" s="14"/>
      <c r="AB5992" s="25"/>
      <c r="AC5992" s="12"/>
      <c r="AD5992" s="12"/>
      <c r="AK5992" s="12"/>
      <c r="AL5992" s="30"/>
      <c r="AM5992" s="32"/>
      <c r="AQ5992" s="12"/>
      <c r="AR5992" s="12"/>
      <c r="AS5992" s="12"/>
      <c r="AZ5992" s="49"/>
      <c r="BA5992" s="30"/>
      <c r="BB5992" s="12"/>
      <c r="BF5992" s="12"/>
      <c r="BG5992" s="12"/>
      <c r="BH5992" s="12"/>
      <c r="BO5992" s="7"/>
      <c r="BP5992" s="7"/>
      <c r="BQ5992" s="7"/>
      <c r="BU5992" s="7"/>
      <c r="BV5992" s="7"/>
      <c r="BW5992" s="7"/>
      <c r="CD5992" s="7"/>
      <c r="CE5992" s="7"/>
      <c r="CF5992" s="7"/>
      <c r="CJ5992" s="7"/>
      <c r="CK5992" s="7"/>
      <c r="CL5992" s="7"/>
    </row>
    <row r="5993" spans="1:90">
      <c r="A5993" s="11"/>
      <c r="B5993" s="373"/>
      <c r="C5993" s="373"/>
      <c r="D5993" s="373"/>
      <c r="E5993" s="13"/>
      <c r="F5993" s="11"/>
      <c r="G5993" s="25"/>
      <c r="H5993" s="31"/>
      <c r="I5993" s="30"/>
      <c r="M5993" s="25"/>
      <c r="N5993" s="31"/>
      <c r="O5993" s="30"/>
      <c r="V5993" s="12"/>
      <c r="W5993" s="12"/>
      <c r="X5993" s="14"/>
      <c r="AB5993" s="25"/>
      <c r="AC5993" s="12"/>
      <c r="AD5993" s="12"/>
      <c r="AK5993" s="12"/>
      <c r="AL5993" s="30"/>
      <c r="AM5993" s="32"/>
      <c r="AQ5993" s="12"/>
      <c r="AR5993" s="12"/>
      <c r="AS5993" s="12"/>
      <c r="AZ5993" s="49"/>
      <c r="BA5993" s="30"/>
      <c r="BB5993" s="12"/>
      <c r="BF5993" s="12"/>
      <c r="BG5993" s="12"/>
      <c r="BH5993" s="12"/>
      <c r="BO5993" s="7"/>
      <c r="BP5993" s="7"/>
      <c r="BQ5993" s="7"/>
      <c r="BU5993" s="7"/>
      <c r="BV5993" s="7"/>
      <c r="BW5993" s="7"/>
      <c r="CD5993" s="7"/>
      <c r="CE5993" s="7"/>
      <c r="CF5993" s="7"/>
      <c r="CJ5993" s="7"/>
      <c r="CK5993" s="7"/>
      <c r="CL5993" s="7"/>
    </row>
    <row r="5994" spans="1:90">
      <c r="A5994" s="11"/>
      <c r="B5994" s="373"/>
      <c r="C5994" s="373"/>
      <c r="D5994" s="373"/>
      <c r="E5994" s="13"/>
      <c r="F5994" s="11"/>
      <c r="G5994" s="25"/>
      <c r="H5994" s="31"/>
      <c r="I5994" s="30"/>
      <c r="M5994" s="25"/>
      <c r="N5994" s="31"/>
      <c r="O5994" s="30"/>
      <c r="V5994" s="12"/>
      <c r="W5994" s="12"/>
      <c r="X5994" s="14"/>
      <c r="AB5994" s="25"/>
      <c r="AC5994" s="12"/>
      <c r="AD5994" s="12"/>
      <c r="AK5994" s="12"/>
      <c r="AL5994" s="30"/>
      <c r="AM5994" s="32"/>
      <c r="AQ5994" s="12"/>
      <c r="AR5994" s="12"/>
      <c r="AS5994" s="12"/>
      <c r="AZ5994" s="49"/>
      <c r="BA5994" s="30"/>
      <c r="BB5994" s="12"/>
      <c r="BF5994" s="12"/>
      <c r="BG5994" s="12"/>
      <c r="BH5994" s="12"/>
      <c r="BO5994" s="7"/>
      <c r="BP5994" s="7"/>
      <c r="BQ5994" s="7"/>
      <c r="BU5994" s="7"/>
      <c r="BV5994" s="7"/>
      <c r="BW5994" s="7"/>
      <c r="CD5994" s="7"/>
      <c r="CE5994" s="7"/>
      <c r="CF5994" s="7"/>
      <c r="CJ5994" s="7"/>
      <c r="CK5994" s="7"/>
      <c r="CL5994" s="7"/>
    </row>
    <row r="5995" spans="1:90">
      <c r="A5995" s="11"/>
      <c r="B5995" s="373"/>
      <c r="C5995" s="373"/>
      <c r="D5995" s="373"/>
      <c r="E5995" s="13"/>
      <c r="F5995" s="11"/>
      <c r="G5995" s="25"/>
      <c r="H5995" s="31"/>
      <c r="I5995" s="30"/>
      <c r="M5995" s="25"/>
      <c r="N5995" s="31"/>
      <c r="O5995" s="30"/>
      <c r="V5995" s="12"/>
      <c r="W5995" s="12"/>
      <c r="X5995" s="14"/>
      <c r="AB5995" s="25"/>
      <c r="AC5995" s="12"/>
      <c r="AD5995" s="12"/>
      <c r="AK5995" s="12"/>
      <c r="AL5995" s="30"/>
      <c r="AM5995" s="32"/>
      <c r="AQ5995" s="12"/>
      <c r="AR5995" s="12"/>
      <c r="AS5995" s="12"/>
      <c r="AZ5995" s="49"/>
      <c r="BA5995" s="30"/>
      <c r="BB5995" s="12"/>
      <c r="BF5995" s="12"/>
      <c r="BG5995" s="12"/>
      <c r="BH5995" s="12"/>
      <c r="BO5995" s="7"/>
      <c r="BP5995" s="7"/>
      <c r="BQ5995" s="7"/>
      <c r="BU5995" s="7"/>
      <c r="BV5995" s="7"/>
      <c r="BW5995" s="7"/>
      <c r="CD5995" s="7"/>
      <c r="CE5995" s="7"/>
      <c r="CF5995" s="7"/>
      <c r="CJ5995" s="7"/>
      <c r="CK5995" s="7"/>
      <c r="CL5995" s="7"/>
    </row>
    <row r="5996" spans="1:90">
      <c r="A5996" s="11"/>
      <c r="B5996" s="373"/>
      <c r="C5996" s="373"/>
      <c r="D5996" s="373"/>
      <c r="E5996" s="13"/>
      <c r="F5996" s="11"/>
      <c r="G5996" s="25"/>
      <c r="H5996" s="31"/>
      <c r="I5996" s="30"/>
      <c r="M5996" s="25"/>
      <c r="N5996" s="31"/>
      <c r="O5996" s="30"/>
      <c r="V5996" s="12"/>
      <c r="W5996" s="12"/>
      <c r="X5996" s="14"/>
      <c r="AB5996" s="25"/>
      <c r="AC5996" s="12"/>
      <c r="AD5996" s="12"/>
      <c r="AK5996" s="12"/>
      <c r="AL5996" s="30"/>
      <c r="AM5996" s="32"/>
      <c r="AQ5996" s="12"/>
      <c r="AR5996" s="12"/>
      <c r="AS5996" s="12"/>
      <c r="AZ5996" s="49"/>
      <c r="BA5996" s="30"/>
      <c r="BB5996" s="12"/>
      <c r="BF5996" s="12"/>
      <c r="BG5996" s="12"/>
      <c r="BH5996" s="12"/>
      <c r="BO5996" s="7"/>
      <c r="BP5996" s="7"/>
      <c r="BQ5996" s="7"/>
      <c r="BU5996" s="7"/>
      <c r="BV5996" s="7"/>
      <c r="BW5996" s="7"/>
      <c r="CD5996" s="7"/>
      <c r="CE5996" s="7"/>
      <c r="CF5996" s="7"/>
      <c r="CJ5996" s="7"/>
      <c r="CK5996" s="7"/>
      <c r="CL5996" s="7"/>
    </row>
    <row r="5997" spans="1:90">
      <c r="A5997" s="11"/>
      <c r="B5997" s="373"/>
      <c r="C5997" s="373"/>
      <c r="D5997" s="373"/>
      <c r="E5997" s="13"/>
      <c r="F5997" s="11"/>
      <c r="G5997" s="25"/>
      <c r="H5997" s="31"/>
      <c r="I5997" s="30"/>
      <c r="M5997" s="25"/>
      <c r="N5997" s="31"/>
      <c r="O5997" s="30"/>
      <c r="V5997" s="12"/>
      <c r="W5997" s="12"/>
      <c r="X5997" s="14"/>
      <c r="AB5997" s="25"/>
      <c r="AC5997" s="12"/>
      <c r="AD5997" s="12"/>
      <c r="AK5997" s="12"/>
      <c r="AL5997" s="30"/>
      <c r="AM5997" s="32"/>
      <c r="AQ5997" s="12"/>
      <c r="AR5997" s="12"/>
      <c r="AS5997" s="12"/>
      <c r="AZ5997" s="49"/>
      <c r="BA5997" s="30"/>
      <c r="BB5997" s="12"/>
      <c r="BF5997" s="12"/>
      <c r="BG5997" s="12"/>
      <c r="BH5997" s="12"/>
      <c r="BO5997" s="7"/>
      <c r="BP5997" s="7"/>
      <c r="BQ5997" s="7"/>
      <c r="BU5997" s="7"/>
      <c r="BV5997" s="7"/>
      <c r="BW5997" s="7"/>
      <c r="CD5997" s="7"/>
      <c r="CE5997" s="7"/>
      <c r="CF5997" s="7"/>
      <c r="CJ5997" s="7"/>
      <c r="CK5997" s="7"/>
      <c r="CL5997" s="7"/>
    </row>
    <row r="5998" spans="1:90">
      <c r="A5998" s="11"/>
      <c r="B5998" s="373"/>
      <c r="C5998" s="373"/>
      <c r="D5998" s="373"/>
      <c r="E5998" s="13"/>
      <c r="F5998" s="11"/>
      <c r="G5998" s="25"/>
      <c r="H5998" s="31"/>
      <c r="I5998" s="30"/>
      <c r="M5998" s="25"/>
      <c r="N5998" s="31"/>
      <c r="O5998" s="30"/>
      <c r="V5998" s="12"/>
      <c r="W5998" s="12"/>
      <c r="X5998" s="14"/>
      <c r="AB5998" s="25"/>
      <c r="AC5998" s="12"/>
      <c r="AD5998" s="12"/>
      <c r="AK5998" s="12"/>
      <c r="AL5998" s="30"/>
      <c r="AM5998" s="32"/>
      <c r="AQ5998" s="12"/>
      <c r="AR5998" s="12"/>
      <c r="AS5998" s="12"/>
      <c r="AZ5998" s="49"/>
      <c r="BA5998" s="30"/>
      <c r="BB5998" s="12"/>
      <c r="BF5998" s="12"/>
      <c r="BG5998" s="12"/>
      <c r="BH5998" s="12"/>
      <c r="BO5998" s="7"/>
      <c r="BP5998" s="7"/>
      <c r="BQ5998" s="7"/>
      <c r="BU5998" s="7"/>
      <c r="BV5998" s="7"/>
      <c r="BW5998" s="7"/>
      <c r="CD5998" s="7"/>
      <c r="CE5998" s="7"/>
      <c r="CF5998" s="7"/>
      <c r="CJ5998" s="7"/>
      <c r="CK5998" s="7"/>
      <c r="CL5998" s="7"/>
    </row>
    <row r="5999" spans="1:90">
      <c r="A5999" s="11"/>
      <c r="B5999" s="373"/>
      <c r="C5999" s="373"/>
      <c r="D5999" s="373"/>
      <c r="E5999" s="13"/>
      <c r="F5999" s="11"/>
      <c r="G5999" s="25"/>
      <c r="H5999" s="31"/>
      <c r="I5999" s="30"/>
      <c r="M5999" s="25"/>
      <c r="N5999" s="31"/>
      <c r="O5999" s="30"/>
      <c r="V5999" s="12"/>
      <c r="W5999" s="12"/>
      <c r="X5999" s="14"/>
      <c r="AB5999" s="25"/>
      <c r="AC5999" s="12"/>
      <c r="AD5999" s="12"/>
      <c r="AK5999" s="12"/>
      <c r="AL5999" s="30"/>
      <c r="AM5999" s="32"/>
      <c r="AQ5999" s="12"/>
      <c r="AR5999" s="12"/>
      <c r="AS5999" s="12"/>
      <c r="AZ5999" s="49"/>
      <c r="BA5999" s="30"/>
      <c r="BB5999" s="12"/>
      <c r="BF5999" s="12"/>
      <c r="BG5999" s="12"/>
      <c r="BH5999" s="12"/>
      <c r="BO5999" s="7"/>
      <c r="BP5999" s="7"/>
      <c r="BQ5999" s="7"/>
      <c r="BU5999" s="7"/>
      <c r="BV5999" s="7"/>
      <c r="BW5999" s="7"/>
      <c r="CD5999" s="7"/>
      <c r="CE5999" s="7"/>
      <c r="CF5999" s="7"/>
      <c r="CJ5999" s="7"/>
      <c r="CK5999" s="7"/>
      <c r="CL5999" s="7"/>
    </row>
    <row r="6000" spans="1:90">
      <c r="A6000" s="11"/>
      <c r="B6000" s="373"/>
      <c r="C6000" s="373"/>
      <c r="D6000" s="373"/>
      <c r="E6000" s="13"/>
      <c r="F6000" s="11"/>
      <c r="G6000" s="25"/>
      <c r="H6000" s="31"/>
      <c r="I6000" s="30"/>
      <c r="M6000" s="25"/>
      <c r="N6000" s="31"/>
      <c r="O6000" s="30"/>
      <c r="V6000" s="12"/>
      <c r="W6000" s="12"/>
      <c r="X6000" s="14"/>
      <c r="AB6000" s="25"/>
      <c r="AC6000" s="12"/>
      <c r="AD6000" s="12"/>
      <c r="AK6000" s="12"/>
      <c r="AL6000" s="30"/>
      <c r="AM6000" s="32"/>
      <c r="AQ6000" s="12"/>
      <c r="AR6000" s="12"/>
      <c r="AS6000" s="12"/>
      <c r="AZ6000" s="49"/>
      <c r="BA6000" s="30"/>
      <c r="BB6000" s="12"/>
      <c r="BF6000" s="12"/>
      <c r="BG6000" s="12"/>
      <c r="BH6000" s="12"/>
      <c r="BO6000" s="7"/>
      <c r="BP6000" s="7"/>
      <c r="BQ6000" s="7"/>
      <c r="BU6000" s="7"/>
      <c r="BV6000" s="7"/>
      <c r="BW6000" s="7"/>
      <c r="CD6000" s="7"/>
      <c r="CE6000" s="7"/>
      <c r="CF6000" s="7"/>
      <c r="CJ6000" s="7"/>
      <c r="CK6000" s="7"/>
      <c r="CL6000" s="7"/>
    </row>
    <row r="6001" spans="1:90">
      <c r="A6001" s="11"/>
      <c r="B6001" s="373"/>
      <c r="C6001" s="373"/>
      <c r="D6001" s="373"/>
      <c r="E6001" s="13"/>
      <c r="F6001" s="11"/>
      <c r="G6001" s="25"/>
      <c r="H6001" s="31"/>
      <c r="I6001" s="30"/>
      <c r="M6001" s="25"/>
      <c r="N6001" s="31"/>
      <c r="O6001" s="30"/>
      <c r="V6001" s="12"/>
      <c r="W6001" s="12"/>
      <c r="X6001" s="14"/>
      <c r="AB6001" s="25"/>
      <c r="AC6001" s="12"/>
      <c r="AD6001" s="12"/>
      <c r="AK6001" s="12"/>
      <c r="AL6001" s="30"/>
      <c r="AM6001" s="32"/>
      <c r="AQ6001" s="12"/>
      <c r="AR6001" s="12"/>
      <c r="AS6001" s="12"/>
      <c r="AZ6001" s="49"/>
      <c r="BA6001" s="30"/>
      <c r="BB6001" s="12"/>
      <c r="BF6001" s="12"/>
      <c r="BG6001" s="12"/>
      <c r="BH6001" s="12"/>
      <c r="BO6001" s="7"/>
      <c r="BP6001" s="7"/>
      <c r="BQ6001" s="7"/>
      <c r="BU6001" s="7"/>
      <c r="BV6001" s="7"/>
      <c r="BW6001" s="7"/>
      <c r="CD6001" s="7"/>
      <c r="CE6001" s="7"/>
      <c r="CF6001" s="7"/>
      <c r="CJ6001" s="7"/>
      <c r="CK6001" s="7"/>
      <c r="CL6001" s="7"/>
    </row>
    <row r="6002" spans="1:90">
      <c r="A6002" s="11"/>
      <c r="B6002" s="373"/>
      <c r="C6002" s="373"/>
      <c r="D6002" s="373"/>
      <c r="E6002" s="13"/>
      <c r="F6002" s="11"/>
      <c r="G6002" s="25"/>
      <c r="H6002" s="31"/>
      <c r="I6002" s="30"/>
      <c r="M6002" s="25"/>
      <c r="N6002" s="31"/>
      <c r="O6002" s="30"/>
      <c r="V6002" s="12"/>
      <c r="W6002" s="12"/>
      <c r="X6002" s="14"/>
      <c r="AB6002" s="25"/>
      <c r="AC6002" s="12"/>
      <c r="AD6002" s="12"/>
      <c r="AK6002" s="12"/>
      <c r="AL6002" s="30"/>
      <c r="AM6002" s="32"/>
      <c r="AQ6002" s="12"/>
      <c r="AR6002" s="12"/>
      <c r="AS6002" s="12"/>
      <c r="AZ6002" s="49"/>
      <c r="BA6002" s="30"/>
      <c r="BB6002" s="12"/>
      <c r="BF6002" s="12"/>
      <c r="BG6002" s="12"/>
      <c r="BH6002" s="12"/>
      <c r="BO6002" s="7"/>
      <c r="BP6002" s="7"/>
      <c r="BQ6002" s="7"/>
      <c r="BU6002" s="7"/>
      <c r="BV6002" s="7"/>
      <c r="BW6002" s="7"/>
      <c r="CD6002" s="7"/>
      <c r="CE6002" s="7"/>
      <c r="CF6002" s="7"/>
      <c r="CJ6002" s="7"/>
      <c r="CK6002" s="7"/>
      <c r="CL6002" s="7"/>
    </row>
    <row r="6003" spans="1:90">
      <c r="A6003" s="11"/>
      <c r="B6003" s="373"/>
      <c r="C6003" s="373"/>
      <c r="D6003" s="373"/>
      <c r="E6003" s="13"/>
      <c r="F6003" s="11"/>
      <c r="G6003" s="25"/>
      <c r="H6003" s="31"/>
      <c r="I6003" s="30"/>
      <c r="M6003" s="25"/>
      <c r="N6003" s="31"/>
      <c r="O6003" s="30"/>
      <c r="V6003" s="12"/>
      <c r="W6003" s="12"/>
      <c r="X6003" s="14"/>
      <c r="AB6003" s="25"/>
      <c r="AC6003" s="12"/>
      <c r="AD6003" s="12"/>
      <c r="AK6003" s="12"/>
      <c r="AL6003" s="30"/>
      <c r="AM6003" s="32"/>
      <c r="AQ6003" s="12"/>
      <c r="AR6003" s="12"/>
      <c r="AS6003" s="12"/>
      <c r="AZ6003" s="49"/>
      <c r="BA6003" s="30"/>
      <c r="BB6003" s="12"/>
      <c r="BF6003" s="12"/>
      <c r="BG6003" s="12"/>
      <c r="BH6003" s="12"/>
      <c r="BO6003" s="7"/>
      <c r="BP6003" s="7"/>
      <c r="BQ6003" s="7"/>
      <c r="BU6003" s="7"/>
      <c r="BV6003" s="7"/>
      <c r="BW6003" s="7"/>
      <c r="CD6003" s="7"/>
      <c r="CE6003" s="7"/>
      <c r="CF6003" s="7"/>
      <c r="CJ6003" s="7"/>
      <c r="CK6003" s="7"/>
      <c r="CL6003" s="7"/>
    </row>
    <row r="6004" spans="1:90">
      <c r="A6004" s="11"/>
      <c r="B6004" s="373"/>
      <c r="C6004" s="373"/>
      <c r="D6004" s="373"/>
      <c r="E6004" s="13"/>
      <c r="F6004" s="11"/>
      <c r="G6004" s="25"/>
      <c r="H6004" s="31"/>
      <c r="I6004" s="30"/>
      <c r="M6004" s="25"/>
      <c r="N6004" s="31"/>
      <c r="O6004" s="30"/>
      <c r="V6004" s="12"/>
      <c r="W6004" s="12"/>
      <c r="X6004" s="14"/>
      <c r="AB6004" s="25"/>
      <c r="AC6004" s="12"/>
      <c r="AD6004" s="12"/>
      <c r="AK6004" s="12"/>
      <c r="AL6004" s="30"/>
      <c r="AM6004" s="32"/>
      <c r="AQ6004" s="12"/>
      <c r="AR6004" s="12"/>
      <c r="AS6004" s="12"/>
      <c r="AZ6004" s="49"/>
      <c r="BA6004" s="30"/>
      <c r="BB6004" s="12"/>
      <c r="BF6004" s="12"/>
      <c r="BG6004" s="12"/>
      <c r="BH6004" s="12"/>
      <c r="BO6004" s="7"/>
      <c r="BP6004" s="7"/>
      <c r="BQ6004" s="7"/>
      <c r="BU6004" s="7"/>
      <c r="BV6004" s="7"/>
      <c r="BW6004" s="7"/>
      <c r="CD6004" s="7"/>
      <c r="CE6004" s="7"/>
      <c r="CF6004" s="7"/>
      <c r="CJ6004" s="7"/>
      <c r="CK6004" s="7"/>
      <c r="CL6004" s="7"/>
    </row>
    <row r="6005" spans="1:90">
      <c r="A6005" s="11"/>
      <c r="B6005" s="373"/>
      <c r="C6005" s="373"/>
      <c r="D6005" s="373"/>
      <c r="E6005" s="13"/>
      <c r="F6005" s="11"/>
      <c r="G6005" s="25"/>
      <c r="H6005" s="31"/>
      <c r="I6005" s="30"/>
      <c r="M6005" s="25"/>
      <c r="N6005" s="31"/>
      <c r="O6005" s="30"/>
      <c r="V6005" s="12"/>
      <c r="W6005" s="12"/>
      <c r="X6005" s="14"/>
      <c r="AB6005" s="25"/>
      <c r="AC6005" s="12"/>
      <c r="AD6005" s="12"/>
      <c r="AK6005" s="12"/>
      <c r="AL6005" s="30"/>
      <c r="AM6005" s="32"/>
      <c r="AQ6005" s="12"/>
      <c r="AR6005" s="12"/>
      <c r="AS6005" s="12"/>
      <c r="AZ6005" s="49"/>
      <c r="BA6005" s="30"/>
      <c r="BB6005" s="12"/>
      <c r="BF6005" s="12"/>
      <c r="BG6005" s="12"/>
      <c r="BH6005" s="12"/>
      <c r="BO6005" s="7"/>
      <c r="BP6005" s="7"/>
      <c r="BQ6005" s="7"/>
      <c r="BU6005" s="7"/>
      <c r="BV6005" s="7"/>
      <c r="BW6005" s="7"/>
      <c r="CD6005" s="7"/>
      <c r="CE6005" s="7"/>
      <c r="CF6005" s="7"/>
      <c r="CJ6005" s="7"/>
      <c r="CK6005" s="7"/>
      <c r="CL6005" s="7"/>
    </row>
    <row r="6006" spans="1:90">
      <c r="A6006" s="11"/>
      <c r="B6006" s="373"/>
      <c r="C6006" s="373"/>
      <c r="D6006" s="373"/>
      <c r="E6006" s="13"/>
      <c r="F6006" s="11"/>
      <c r="G6006" s="25"/>
      <c r="H6006" s="31"/>
      <c r="I6006" s="30"/>
      <c r="M6006" s="25"/>
      <c r="N6006" s="31"/>
      <c r="O6006" s="30"/>
      <c r="V6006" s="12"/>
      <c r="W6006" s="12"/>
      <c r="X6006" s="14"/>
      <c r="AB6006" s="25"/>
      <c r="AC6006" s="12"/>
      <c r="AD6006" s="12"/>
      <c r="AK6006" s="12"/>
      <c r="AL6006" s="30"/>
      <c r="AM6006" s="32"/>
      <c r="AQ6006" s="12"/>
      <c r="AR6006" s="12"/>
      <c r="AS6006" s="12"/>
      <c r="AZ6006" s="49"/>
      <c r="BA6006" s="30"/>
      <c r="BB6006" s="12"/>
      <c r="BF6006" s="12"/>
      <c r="BG6006" s="12"/>
      <c r="BH6006" s="12"/>
      <c r="BO6006" s="7"/>
      <c r="BP6006" s="7"/>
      <c r="BQ6006" s="7"/>
      <c r="BU6006" s="7"/>
      <c r="BV6006" s="7"/>
      <c r="BW6006" s="7"/>
      <c r="CD6006" s="7"/>
      <c r="CE6006" s="7"/>
      <c r="CF6006" s="7"/>
      <c r="CJ6006" s="7"/>
      <c r="CK6006" s="7"/>
      <c r="CL6006" s="7"/>
    </row>
    <row r="6007" spans="1:90">
      <c r="A6007" s="11"/>
      <c r="B6007" s="373"/>
      <c r="C6007" s="373"/>
      <c r="D6007" s="373"/>
      <c r="E6007" s="13"/>
      <c r="F6007" s="11"/>
      <c r="G6007" s="25"/>
      <c r="H6007" s="31"/>
      <c r="I6007" s="30"/>
      <c r="M6007" s="25"/>
      <c r="N6007" s="31"/>
      <c r="O6007" s="30"/>
      <c r="V6007" s="12"/>
      <c r="W6007" s="12"/>
      <c r="X6007" s="14"/>
      <c r="AB6007" s="25"/>
      <c r="AC6007" s="12"/>
      <c r="AD6007" s="12"/>
      <c r="AK6007" s="12"/>
      <c r="AL6007" s="30"/>
      <c r="AM6007" s="32"/>
      <c r="AQ6007" s="12"/>
      <c r="AR6007" s="12"/>
      <c r="AS6007" s="12"/>
      <c r="AZ6007" s="49"/>
      <c r="BA6007" s="30"/>
      <c r="BB6007" s="12"/>
      <c r="BF6007" s="12"/>
      <c r="BG6007" s="12"/>
      <c r="BH6007" s="12"/>
      <c r="BO6007" s="7"/>
      <c r="BP6007" s="7"/>
      <c r="BQ6007" s="7"/>
      <c r="BU6007" s="7"/>
      <c r="BV6007" s="7"/>
      <c r="BW6007" s="7"/>
      <c r="CD6007" s="7"/>
      <c r="CE6007" s="7"/>
      <c r="CF6007" s="7"/>
      <c r="CJ6007" s="7"/>
      <c r="CK6007" s="7"/>
      <c r="CL6007" s="7"/>
    </row>
    <row r="6008" spans="1:90">
      <c r="A6008" s="11"/>
      <c r="B6008" s="373"/>
      <c r="C6008" s="373"/>
      <c r="D6008" s="373"/>
      <c r="E6008" s="13"/>
      <c r="F6008" s="11"/>
      <c r="G6008" s="25"/>
      <c r="H6008" s="31"/>
      <c r="I6008" s="30"/>
      <c r="M6008" s="25"/>
      <c r="N6008" s="31"/>
      <c r="O6008" s="30"/>
      <c r="V6008" s="12"/>
      <c r="W6008" s="12"/>
      <c r="X6008" s="14"/>
      <c r="AB6008" s="25"/>
      <c r="AC6008" s="12"/>
      <c r="AD6008" s="12"/>
      <c r="AK6008" s="12"/>
      <c r="AL6008" s="30"/>
      <c r="AM6008" s="32"/>
      <c r="AQ6008" s="12"/>
      <c r="AR6008" s="12"/>
      <c r="AS6008" s="12"/>
      <c r="AZ6008" s="49"/>
      <c r="BA6008" s="30"/>
      <c r="BB6008" s="12"/>
      <c r="BF6008" s="12"/>
      <c r="BG6008" s="12"/>
      <c r="BH6008" s="12"/>
      <c r="BO6008" s="7"/>
      <c r="BP6008" s="7"/>
      <c r="BQ6008" s="7"/>
      <c r="BU6008" s="7"/>
      <c r="BV6008" s="7"/>
      <c r="BW6008" s="7"/>
      <c r="CD6008" s="7"/>
      <c r="CE6008" s="7"/>
      <c r="CF6008" s="7"/>
      <c r="CJ6008" s="7"/>
      <c r="CK6008" s="7"/>
      <c r="CL6008" s="7"/>
    </row>
    <row r="6009" spans="1:90">
      <c r="A6009" s="11"/>
      <c r="B6009" s="373"/>
      <c r="C6009" s="373"/>
      <c r="D6009" s="373"/>
      <c r="E6009" s="13"/>
      <c r="F6009" s="11"/>
      <c r="G6009" s="25"/>
      <c r="H6009" s="31"/>
      <c r="I6009" s="30"/>
      <c r="M6009" s="25"/>
      <c r="N6009" s="31"/>
      <c r="O6009" s="30"/>
      <c r="V6009" s="12"/>
      <c r="W6009" s="12"/>
      <c r="X6009" s="14"/>
      <c r="AB6009" s="25"/>
      <c r="AC6009" s="12"/>
      <c r="AD6009" s="12"/>
      <c r="AK6009" s="12"/>
      <c r="AL6009" s="30"/>
      <c r="AM6009" s="32"/>
      <c r="AQ6009" s="12"/>
      <c r="AR6009" s="12"/>
      <c r="AS6009" s="12"/>
      <c r="AZ6009" s="49"/>
      <c r="BA6009" s="30"/>
      <c r="BB6009" s="12"/>
      <c r="BF6009" s="12"/>
      <c r="BG6009" s="12"/>
      <c r="BH6009" s="12"/>
      <c r="BO6009" s="7"/>
      <c r="BP6009" s="7"/>
      <c r="BQ6009" s="7"/>
      <c r="BU6009" s="7"/>
      <c r="BV6009" s="7"/>
      <c r="BW6009" s="7"/>
      <c r="CD6009" s="7"/>
      <c r="CE6009" s="7"/>
      <c r="CF6009" s="7"/>
      <c r="CJ6009" s="7"/>
      <c r="CK6009" s="7"/>
      <c r="CL6009" s="7"/>
    </row>
    <row r="6010" spans="1:90">
      <c r="A6010" s="11"/>
      <c r="B6010" s="373"/>
      <c r="C6010" s="373"/>
      <c r="D6010" s="373"/>
      <c r="E6010" s="13"/>
      <c r="F6010" s="11"/>
      <c r="G6010" s="25"/>
      <c r="H6010" s="31"/>
      <c r="I6010" s="30"/>
      <c r="M6010" s="25"/>
      <c r="N6010" s="31"/>
      <c r="O6010" s="30"/>
      <c r="V6010" s="12"/>
      <c r="W6010" s="12"/>
      <c r="X6010" s="14"/>
      <c r="AB6010" s="25"/>
      <c r="AC6010" s="12"/>
      <c r="AD6010" s="12"/>
      <c r="AK6010" s="12"/>
      <c r="AL6010" s="30"/>
      <c r="AM6010" s="32"/>
      <c r="AQ6010" s="12"/>
      <c r="AR6010" s="12"/>
      <c r="AS6010" s="12"/>
      <c r="AZ6010" s="49"/>
      <c r="BA6010" s="30"/>
      <c r="BB6010" s="12"/>
      <c r="BF6010" s="12"/>
      <c r="BG6010" s="12"/>
      <c r="BH6010" s="12"/>
      <c r="BO6010" s="7"/>
      <c r="BP6010" s="7"/>
      <c r="BQ6010" s="7"/>
      <c r="BU6010" s="7"/>
      <c r="BV6010" s="7"/>
      <c r="BW6010" s="7"/>
      <c r="CD6010" s="7"/>
      <c r="CE6010" s="7"/>
      <c r="CF6010" s="7"/>
      <c r="CJ6010" s="7"/>
      <c r="CK6010" s="7"/>
      <c r="CL6010" s="7"/>
    </row>
    <row r="6011" spans="1:90">
      <c r="A6011" s="11"/>
      <c r="B6011" s="373"/>
      <c r="C6011" s="373"/>
      <c r="D6011" s="373"/>
      <c r="E6011" s="13"/>
      <c r="F6011" s="11"/>
      <c r="G6011" s="25"/>
      <c r="H6011" s="31"/>
      <c r="I6011" s="30"/>
      <c r="M6011" s="25"/>
      <c r="N6011" s="31"/>
      <c r="O6011" s="30"/>
      <c r="V6011" s="12"/>
      <c r="W6011" s="12"/>
      <c r="X6011" s="14"/>
      <c r="AB6011" s="25"/>
      <c r="AC6011" s="12"/>
      <c r="AD6011" s="12"/>
      <c r="AK6011" s="12"/>
      <c r="AL6011" s="30"/>
      <c r="AM6011" s="32"/>
      <c r="AQ6011" s="12"/>
      <c r="AR6011" s="12"/>
      <c r="AS6011" s="12"/>
      <c r="AZ6011" s="49"/>
      <c r="BA6011" s="30"/>
      <c r="BB6011" s="12"/>
      <c r="BF6011" s="12"/>
      <c r="BG6011" s="12"/>
      <c r="BH6011" s="12"/>
      <c r="BO6011" s="7"/>
      <c r="BP6011" s="7"/>
      <c r="BQ6011" s="7"/>
      <c r="BU6011" s="7"/>
      <c r="BV6011" s="7"/>
      <c r="BW6011" s="7"/>
      <c r="CD6011" s="7"/>
      <c r="CE6011" s="7"/>
      <c r="CF6011" s="7"/>
      <c r="CJ6011" s="7"/>
      <c r="CK6011" s="7"/>
      <c r="CL6011" s="7"/>
    </row>
    <row r="6012" spans="1:90">
      <c r="A6012" s="11"/>
      <c r="B6012" s="373"/>
      <c r="C6012" s="373"/>
      <c r="D6012" s="373"/>
      <c r="E6012" s="13"/>
      <c r="F6012" s="11"/>
      <c r="G6012" s="25"/>
      <c r="H6012" s="31"/>
      <c r="I6012" s="30"/>
      <c r="M6012" s="25"/>
      <c r="N6012" s="31"/>
      <c r="O6012" s="30"/>
      <c r="V6012" s="12"/>
      <c r="W6012" s="12"/>
      <c r="X6012" s="14"/>
      <c r="AB6012" s="25"/>
      <c r="AC6012" s="12"/>
      <c r="AD6012" s="12"/>
      <c r="AK6012" s="12"/>
      <c r="AL6012" s="30"/>
      <c r="AM6012" s="32"/>
      <c r="AQ6012" s="12"/>
      <c r="AR6012" s="12"/>
      <c r="AS6012" s="12"/>
      <c r="AZ6012" s="49"/>
      <c r="BA6012" s="30"/>
      <c r="BB6012" s="12"/>
      <c r="BF6012" s="12"/>
      <c r="BG6012" s="12"/>
      <c r="BH6012" s="12"/>
      <c r="BO6012" s="7"/>
      <c r="BP6012" s="7"/>
      <c r="BQ6012" s="7"/>
      <c r="BU6012" s="7"/>
      <c r="BV6012" s="7"/>
      <c r="BW6012" s="7"/>
      <c r="CD6012" s="7"/>
      <c r="CE6012" s="7"/>
      <c r="CF6012" s="7"/>
      <c r="CJ6012" s="7"/>
      <c r="CK6012" s="7"/>
      <c r="CL6012" s="7"/>
    </row>
    <row r="6013" spans="1:90">
      <c r="A6013" s="11"/>
      <c r="B6013" s="373"/>
      <c r="C6013" s="373"/>
      <c r="D6013" s="373"/>
      <c r="E6013" s="13"/>
      <c r="F6013" s="11"/>
      <c r="G6013" s="25"/>
      <c r="H6013" s="31"/>
      <c r="I6013" s="30"/>
      <c r="M6013" s="25"/>
      <c r="N6013" s="31"/>
      <c r="O6013" s="30"/>
      <c r="V6013" s="12"/>
      <c r="W6013" s="12"/>
      <c r="X6013" s="14"/>
      <c r="AB6013" s="25"/>
      <c r="AC6013" s="12"/>
      <c r="AD6013" s="12"/>
      <c r="AK6013" s="12"/>
      <c r="AL6013" s="30"/>
      <c r="AM6013" s="32"/>
      <c r="AQ6013" s="12"/>
      <c r="AR6013" s="12"/>
      <c r="AS6013" s="12"/>
      <c r="AZ6013" s="49"/>
      <c r="BA6013" s="30"/>
      <c r="BB6013" s="12"/>
      <c r="BF6013" s="12"/>
      <c r="BG6013" s="12"/>
      <c r="BH6013" s="12"/>
      <c r="BO6013" s="7"/>
      <c r="BP6013" s="7"/>
      <c r="BQ6013" s="7"/>
      <c r="BU6013" s="7"/>
      <c r="BV6013" s="7"/>
      <c r="BW6013" s="7"/>
      <c r="CD6013" s="7"/>
      <c r="CE6013" s="7"/>
      <c r="CF6013" s="7"/>
      <c r="CJ6013" s="7"/>
      <c r="CK6013" s="7"/>
      <c r="CL6013" s="7"/>
    </row>
    <row r="6014" spans="1:90">
      <c r="A6014" s="11"/>
      <c r="B6014" s="373"/>
      <c r="C6014" s="373"/>
      <c r="D6014" s="373"/>
      <c r="E6014" s="13"/>
      <c r="F6014" s="11"/>
      <c r="G6014" s="25"/>
      <c r="H6014" s="31"/>
      <c r="I6014" s="30"/>
      <c r="M6014" s="25"/>
      <c r="N6014" s="31"/>
      <c r="O6014" s="30"/>
      <c r="V6014" s="12"/>
      <c r="W6014" s="12"/>
      <c r="X6014" s="14"/>
      <c r="AB6014" s="25"/>
      <c r="AC6014" s="12"/>
      <c r="AD6014" s="12"/>
      <c r="AK6014" s="12"/>
      <c r="AL6014" s="30"/>
      <c r="AM6014" s="32"/>
      <c r="AQ6014" s="12"/>
      <c r="AR6014" s="12"/>
      <c r="AS6014" s="12"/>
      <c r="AZ6014" s="49"/>
      <c r="BA6014" s="30"/>
      <c r="BB6014" s="12"/>
      <c r="BF6014" s="12"/>
      <c r="BG6014" s="12"/>
      <c r="BH6014" s="12"/>
      <c r="BO6014" s="7"/>
      <c r="BP6014" s="7"/>
      <c r="BQ6014" s="7"/>
      <c r="BU6014" s="7"/>
      <c r="BV6014" s="7"/>
      <c r="BW6014" s="7"/>
      <c r="CD6014" s="7"/>
      <c r="CE6014" s="7"/>
      <c r="CF6014" s="7"/>
      <c r="CJ6014" s="7"/>
      <c r="CK6014" s="7"/>
      <c r="CL6014" s="7"/>
    </row>
    <row r="6015" spans="1:90">
      <c r="A6015" s="11"/>
      <c r="B6015" s="373"/>
      <c r="C6015" s="373"/>
      <c r="D6015" s="373"/>
      <c r="E6015" s="13"/>
      <c r="F6015" s="11"/>
      <c r="G6015" s="25"/>
      <c r="H6015" s="31"/>
      <c r="I6015" s="30"/>
      <c r="M6015" s="25"/>
      <c r="N6015" s="31"/>
      <c r="O6015" s="30"/>
      <c r="V6015" s="12"/>
      <c r="W6015" s="12"/>
      <c r="X6015" s="14"/>
      <c r="AB6015" s="25"/>
      <c r="AC6015" s="12"/>
      <c r="AD6015" s="12"/>
      <c r="AK6015" s="12"/>
      <c r="AL6015" s="30"/>
      <c r="AM6015" s="32"/>
      <c r="AQ6015" s="12"/>
      <c r="AR6015" s="12"/>
      <c r="AS6015" s="12"/>
      <c r="AZ6015" s="49"/>
      <c r="BA6015" s="30"/>
      <c r="BB6015" s="12"/>
      <c r="BF6015" s="12"/>
      <c r="BG6015" s="12"/>
      <c r="BH6015" s="12"/>
      <c r="BO6015" s="7"/>
      <c r="BP6015" s="7"/>
      <c r="BQ6015" s="7"/>
      <c r="BU6015" s="7"/>
      <c r="BV6015" s="7"/>
      <c r="BW6015" s="7"/>
      <c r="CD6015" s="7"/>
      <c r="CE6015" s="7"/>
      <c r="CF6015" s="7"/>
      <c r="CJ6015" s="7"/>
      <c r="CK6015" s="7"/>
      <c r="CL6015" s="7"/>
    </row>
    <row r="6016" spans="1:90">
      <c r="A6016" s="11"/>
      <c r="B6016" s="373"/>
      <c r="C6016" s="373"/>
      <c r="D6016" s="373"/>
      <c r="E6016" s="13"/>
      <c r="F6016" s="11"/>
      <c r="G6016" s="25"/>
      <c r="H6016" s="31"/>
      <c r="I6016" s="30"/>
      <c r="M6016" s="25"/>
      <c r="N6016" s="31"/>
      <c r="O6016" s="30"/>
      <c r="V6016" s="12"/>
      <c r="W6016" s="12"/>
      <c r="X6016" s="14"/>
      <c r="AB6016" s="25"/>
      <c r="AC6016" s="12"/>
      <c r="AD6016" s="12"/>
      <c r="AK6016" s="12"/>
      <c r="AL6016" s="30"/>
      <c r="AM6016" s="32"/>
      <c r="AQ6016" s="12"/>
      <c r="AR6016" s="12"/>
      <c r="AS6016" s="12"/>
      <c r="AZ6016" s="49"/>
      <c r="BA6016" s="30"/>
      <c r="BB6016" s="12"/>
      <c r="BF6016" s="12"/>
      <c r="BG6016" s="12"/>
      <c r="BH6016" s="12"/>
      <c r="BO6016" s="7"/>
      <c r="BP6016" s="7"/>
      <c r="BQ6016" s="7"/>
      <c r="BU6016" s="7"/>
      <c r="BV6016" s="7"/>
      <c r="BW6016" s="7"/>
      <c r="CD6016" s="7"/>
      <c r="CE6016" s="7"/>
      <c r="CF6016" s="7"/>
      <c r="CJ6016" s="7"/>
      <c r="CK6016" s="7"/>
      <c r="CL6016" s="7"/>
    </row>
    <row r="6017" spans="1:90">
      <c r="A6017" s="11"/>
      <c r="B6017" s="373"/>
      <c r="C6017" s="373"/>
      <c r="D6017" s="373"/>
      <c r="E6017" s="13"/>
      <c r="F6017" s="11"/>
      <c r="G6017" s="25"/>
      <c r="H6017" s="31"/>
      <c r="I6017" s="30"/>
      <c r="M6017" s="25"/>
      <c r="N6017" s="31"/>
      <c r="O6017" s="30"/>
      <c r="V6017" s="12"/>
      <c r="W6017" s="12"/>
      <c r="X6017" s="14"/>
      <c r="AB6017" s="25"/>
      <c r="AC6017" s="12"/>
      <c r="AD6017" s="12"/>
      <c r="AK6017" s="12"/>
      <c r="AL6017" s="30"/>
      <c r="AM6017" s="32"/>
      <c r="AQ6017" s="12"/>
      <c r="AR6017" s="12"/>
      <c r="AS6017" s="12"/>
      <c r="AZ6017" s="49"/>
      <c r="BA6017" s="30"/>
      <c r="BB6017" s="12"/>
      <c r="BF6017" s="12"/>
      <c r="BG6017" s="12"/>
      <c r="BH6017" s="12"/>
      <c r="BO6017" s="7"/>
      <c r="BP6017" s="7"/>
      <c r="BQ6017" s="7"/>
      <c r="BU6017" s="7"/>
      <c r="BV6017" s="7"/>
      <c r="BW6017" s="7"/>
      <c r="CD6017" s="7"/>
      <c r="CE6017" s="7"/>
      <c r="CF6017" s="7"/>
      <c r="CJ6017" s="7"/>
      <c r="CK6017" s="7"/>
      <c r="CL6017" s="7"/>
    </row>
    <row r="6018" spans="1:90">
      <c r="A6018" s="11"/>
      <c r="B6018" s="373"/>
      <c r="C6018" s="373"/>
      <c r="D6018" s="373"/>
      <c r="E6018" s="13"/>
      <c r="F6018" s="11"/>
      <c r="G6018" s="25"/>
      <c r="H6018" s="31"/>
      <c r="I6018" s="30"/>
      <c r="M6018" s="25"/>
      <c r="N6018" s="31"/>
      <c r="O6018" s="30"/>
      <c r="V6018" s="12"/>
      <c r="W6018" s="12"/>
      <c r="X6018" s="14"/>
      <c r="AB6018" s="25"/>
      <c r="AC6018" s="12"/>
      <c r="AD6018" s="12"/>
      <c r="AK6018" s="12"/>
      <c r="AL6018" s="30"/>
      <c r="AM6018" s="32"/>
      <c r="AQ6018" s="12"/>
      <c r="AR6018" s="12"/>
      <c r="AS6018" s="12"/>
      <c r="AZ6018" s="49"/>
      <c r="BA6018" s="30"/>
      <c r="BB6018" s="12"/>
      <c r="BF6018" s="12"/>
      <c r="BG6018" s="12"/>
      <c r="BH6018" s="12"/>
      <c r="BO6018" s="7"/>
      <c r="BP6018" s="7"/>
      <c r="BQ6018" s="7"/>
      <c r="BU6018" s="7"/>
      <c r="BV6018" s="7"/>
      <c r="BW6018" s="7"/>
      <c r="CD6018" s="7"/>
      <c r="CE6018" s="7"/>
      <c r="CF6018" s="7"/>
      <c r="CJ6018" s="7"/>
      <c r="CK6018" s="7"/>
      <c r="CL6018" s="7"/>
    </row>
    <row r="6019" spans="1:90">
      <c r="A6019" s="11"/>
      <c r="B6019" s="373"/>
      <c r="C6019" s="373"/>
      <c r="D6019" s="373"/>
      <c r="E6019" s="13"/>
      <c r="F6019" s="11"/>
      <c r="G6019" s="25"/>
      <c r="H6019" s="31"/>
      <c r="I6019" s="30"/>
      <c r="M6019" s="25"/>
      <c r="N6019" s="31"/>
      <c r="O6019" s="30"/>
      <c r="V6019" s="12"/>
      <c r="W6019" s="12"/>
      <c r="X6019" s="14"/>
      <c r="AB6019" s="25"/>
      <c r="AC6019" s="12"/>
      <c r="AD6019" s="12"/>
      <c r="AK6019" s="12"/>
      <c r="AL6019" s="30"/>
      <c r="AM6019" s="32"/>
      <c r="AQ6019" s="12"/>
      <c r="AR6019" s="12"/>
      <c r="AS6019" s="12"/>
      <c r="AZ6019" s="49"/>
      <c r="BA6019" s="30"/>
      <c r="BB6019" s="12"/>
      <c r="BF6019" s="12"/>
      <c r="BG6019" s="12"/>
      <c r="BH6019" s="12"/>
      <c r="BO6019" s="7"/>
      <c r="BP6019" s="7"/>
      <c r="BQ6019" s="7"/>
      <c r="BU6019" s="7"/>
      <c r="BV6019" s="7"/>
      <c r="BW6019" s="7"/>
      <c r="CD6019" s="7"/>
      <c r="CE6019" s="7"/>
      <c r="CF6019" s="7"/>
      <c r="CJ6019" s="7"/>
      <c r="CK6019" s="7"/>
      <c r="CL6019" s="7"/>
    </row>
    <row r="6020" spans="1:90">
      <c r="A6020" s="11"/>
      <c r="B6020" s="373"/>
      <c r="C6020" s="373"/>
      <c r="D6020" s="373"/>
      <c r="E6020" s="13"/>
      <c r="F6020" s="11"/>
      <c r="G6020" s="25"/>
      <c r="H6020" s="31"/>
      <c r="I6020" s="30"/>
      <c r="M6020" s="25"/>
      <c r="N6020" s="31"/>
      <c r="O6020" s="30"/>
      <c r="V6020" s="12"/>
      <c r="W6020" s="12"/>
      <c r="X6020" s="14"/>
      <c r="AB6020" s="25"/>
      <c r="AC6020" s="12"/>
      <c r="AD6020" s="12"/>
      <c r="AK6020" s="12"/>
      <c r="AL6020" s="30"/>
      <c r="AM6020" s="32"/>
      <c r="AQ6020" s="12"/>
      <c r="AR6020" s="12"/>
      <c r="AS6020" s="12"/>
      <c r="AZ6020" s="49"/>
      <c r="BA6020" s="30"/>
      <c r="BB6020" s="12"/>
      <c r="BF6020" s="12"/>
      <c r="BG6020" s="12"/>
      <c r="BH6020" s="12"/>
      <c r="BO6020" s="7"/>
      <c r="BP6020" s="7"/>
      <c r="BQ6020" s="7"/>
      <c r="BU6020" s="7"/>
      <c r="BV6020" s="7"/>
      <c r="BW6020" s="7"/>
      <c r="CD6020" s="7"/>
      <c r="CE6020" s="7"/>
      <c r="CF6020" s="7"/>
      <c r="CJ6020" s="7"/>
      <c r="CK6020" s="7"/>
      <c r="CL6020" s="7"/>
    </row>
    <row r="6021" spans="1:90">
      <c r="A6021" s="11"/>
      <c r="B6021" s="373"/>
      <c r="C6021" s="373"/>
      <c r="D6021" s="373"/>
      <c r="E6021" s="13"/>
      <c r="F6021" s="11"/>
      <c r="G6021" s="25"/>
      <c r="H6021" s="31"/>
      <c r="I6021" s="30"/>
      <c r="M6021" s="25"/>
      <c r="N6021" s="31"/>
      <c r="O6021" s="30"/>
      <c r="V6021" s="12"/>
      <c r="W6021" s="12"/>
      <c r="X6021" s="14"/>
      <c r="AB6021" s="25"/>
      <c r="AC6021" s="12"/>
      <c r="AD6021" s="12"/>
      <c r="AK6021" s="12"/>
      <c r="AL6021" s="30"/>
      <c r="AM6021" s="32"/>
      <c r="AQ6021" s="12"/>
      <c r="AR6021" s="12"/>
      <c r="AS6021" s="12"/>
      <c r="AZ6021" s="49"/>
      <c r="BA6021" s="30"/>
      <c r="BB6021" s="12"/>
      <c r="BF6021" s="12"/>
      <c r="BG6021" s="12"/>
      <c r="BH6021" s="12"/>
      <c r="BO6021" s="7"/>
      <c r="BP6021" s="7"/>
      <c r="BQ6021" s="7"/>
      <c r="BU6021" s="7"/>
      <c r="BV6021" s="7"/>
      <c r="BW6021" s="7"/>
      <c r="CD6021" s="7"/>
      <c r="CE6021" s="7"/>
      <c r="CF6021" s="7"/>
      <c r="CJ6021" s="7"/>
      <c r="CK6021" s="7"/>
      <c r="CL6021" s="7"/>
    </row>
    <row r="6022" spans="1:90">
      <c r="A6022" s="11"/>
      <c r="B6022" s="373"/>
      <c r="C6022" s="373"/>
      <c r="D6022" s="373"/>
      <c r="E6022" s="13"/>
      <c r="F6022" s="11"/>
      <c r="G6022" s="25"/>
      <c r="H6022" s="31"/>
      <c r="I6022" s="30"/>
      <c r="M6022" s="25"/>
      <c r="N6022" s="31"/>
      <c r="O6022" s="30"/>
      <c r="V6022" s="12"/>
      <c r="W6022" s="12"/>
      <c r="X6022" s="14"/>
      <c r="AB6022" s="25"/>
      <c r="AC6022" s="12"/>
      <c r="AD6022" s="12"/>
      <c r="AK6022" s="12"/>
      <c r="AL6022" s="30"/>
      <c r="AM6022" s="32"/>
      <c r="AQ6022" s="12"/>
      <c r="AR6022" s="12"/>
      <c r="AS6022" s="12"/>
      <c r="AZ6022" s="49"/>
      <c r="BA6022" s="30"/>
      <c r="BB6022" s="12"/>
      <c r="BF6022" s="12"/>
      <c r="BG6022" s="12"/>
      <c r="BH6022" s="12"/>
      <c r="BO6022" s="7"/>
      <c r="BP6022" s="7"/>
      <c r="BQ6022" s="7"/>
      <c r="BU6022" s="7"/>
      <c r="BV6022" s="7"/>
      <c r="BW6022" s="7"/>
      <c r="CD6022" s="7"/>
      <c r="CE6022" s="7"/>
      <c r="CF6022" s="7"/>
      <c r="CJ6022" s="7"/>
      <c r="CK6022" s="7"/>
      <c r="CL6022" s="7"/>
    </row>
    <row r="6023" spans="1:90">
      <c r="A6023" s="11"/>
      <c r="B6023" s="373"/>
      <c r="C6023" s="373"/>
      <c r="D6023" s="373"/>
      <c r="E6023" s="13"/>
      <c r="F6023" s="11"/>
      <c r="G6023" s="25"/>
      <c r="H6023" s="31"/>
      <c r="I6023" s="30"/>
      <c r="M6023" s="25"/>
      <c r="N6023" s="31"/>
      <c r="O6023" s="30"/>
      <c r="V6023" s="12"/>
      <c r="W6023" s="12"/>
      <c r="X6023" s="14"/>
      <c r="AB6023" s="25"/>
      <c r="AC6023" s="12"/>
      <c r="AD6023" s="12"/>
      <c r="AK6023" s="12"/>
      <c r="AL6023" s="30"/>
      <c r="AM6023" s="32"/>
      <c r="AQ6023" s="12"/>
      <c r="AR6023" s="12"/>
      <c r="AS6023" s="12"/>
      <c r="AZ6023" s="49"/>
      <c r="BA6023" s="30"/>
      <c r="BB6023" s="12"/>
      <c r="BF6023" s="12"/>
      <c r="BG6023" s="12"/>
      <c r="BH6023" s="12"/>
      <c r="BO6023" s="7"/>
      <c r="BP6023" s="7"/>
      <c r="BQ6023" s="7"/>
      <c r="BU6023" s="7"/>
      <c r="BV6023" s="7"/>
      <c r="BW6023" s="7"/>
      <c r="CD6023" s="7"/>
      <c r="CE6023" s="7"/>
      <c r="CF6023" s="7"/>
      <c r="CJ6023" s="7"/>
      <c r="CK6023" s="7"/>
      <c r="CL6023" s="7"/>
    </row>
    <row r="6024" spans="1:90">
      <c r="A6024" s="11"/>
      <c r="B6024" s="373"/>
      <c r="C6024" s="373"/>
      <c r="D6024" s="373"/>
      <c r="E6024" s="13"/>
      <c r="F6024" s="11"/>
      <c r="G6024" s="25"/>
      <c r="H6024" s="31"/>
      <c r="I6024" s="30"/>
      <c r="M6024" s="25"/>
      <c r="N6024" s="31"/>
      <c r="O6024" s="30"/>
      <c r="V6024" s="12"/>
      <c r="W6024" s="12"/>
      <c r="X6024" s="14"/>
      <c r="AB6024" s="25"/>
      <c r="AC6024" s="12"/>
      <c r="AD6024" s="12"/>
      <c r="AK6024" s="12"/>
      <c r="AL6024" s="30"/>
      <c r="AM6024" s="32"/>
      <c r="AQ6024" s="12"/>
      <c r="AR6024" s="12"/>
      <c r="AS6024" s="12"/>
      <c r="AZ6024" s="49"/>
      <c r="BA6024" s="30"/>
      <c r="BB6024" s="12"/>
      <c r="BF6024" s="12"/>
      <c r="BG6024" s="12"/>
      <c r="BH6024" s="12"/>
      <c r="BO6024" s="7"/>
      <c r="BP6024" s="7"/>
      <c r="BQ6024" s="7"/>
      <c r="BU6024" s="7"/>
      <c r="BV6024" s="7"/>
      <c r="BW6024" s="7"/>
      <c r="CD6024" s="7"/>
      <c r="CE6024" s="7"/>
      <c r="CF6024" s="7"/>
      <c r="CJ6024" s="7"/>
      <c r="CK6024" s="7"/>
      <c r="CL6024" s="7"/>
    </row>
    <row r="6025" spans="1:90">
      <c r="A6025" s="11"/>
      <c r="B6025" s="373"/>
      <c r="C6025" s="373"/>
      <c r="D6025" s="373"/>
      <c r="E6025" s="13"/>
      <c r="F6025" s="11"/>
      <c r="G6025" s="25"/>
      <c r="H6025" s="31"/>
      <c r="I6025" s="30"/>
      <c r="M6025" s="25"/>
      <c r="N6025" s="31"/>
      <c r="O6025" s="30"/>
      <c r="V6025" s="12"/>
      <c r="W6025" s="12"/>
      <c r="X6025" s="14"/>
      <c r="AB6025" s="25"/>
      <c r="AC6025" s="12"/>
      <c r="AD6025" s="12"/>
      <c r="AK6025" s="12"/>
      <c r="AL6025" s="30"/>
      <c r="AM6025" s="32"/>
      <c r="AQ6025" s="12"/>
      <c r="AR6025" s="12"/>
      <c r="AS6025" s="12"/>
      <c r="AZ6025" s="49"/>
      <c r="BA6025" s="30"/>
      <c r="BB6025" s="12"/>
      <c r="BF6025" s="12"/>
      <c r="BG6025" s="12"/>
      <c r="BH6025" s="12"/>
      <c r="BO6025" s="7"/>
      <c r="BP6025" s="7"/>
      <c r="BQ6025" s="7"/>
      <c r="BU6025" s="7"/>
      <c r="BV6025" s="7"/>
      <c r="BW6025" s="7"/>
      <c r="CD6025" s="7"/>
      <c r="CE6025" s="7"/>
      <c r="CF6025" s="7"/>
      <c r="CJ6025" s="7"/>
      <c r="CK6025" s="7"/>
      <c r="CL6025" s="7"/>
    </row>
    <row r="6026" spans="1:90">
      <c r="A6026" s="11"/>
      <c r="B6026" s="373"/>
      <c r="C6026" s="373"/>
      <c r="D6026" s="373"/>
      <c r="E6026" s="13"/>
      <c r="F6026" s="11"/>
      <c r="G6026" s="25"/>
      <c r="H6026" s="31"/>
      <c r="I6026" s="30"/>
      <c r="M6026" s="25"/>
      <c r="N6026" s="31"/>
      <c r="O6026" s="30"/>
      <c r="V6026" s="12"/>
      <c r="W6026" s="12"/>
      <c r="X6026" s="14"/>
      <c r="AB6026" s="25"/>
      <c r="AC6026" s="12"/>
      <c r="AD6026" s="12"/>
      <c r="AK6026" s="12"/>
      <c r="AL6026" s="30"/>
      <c r="AM6026" s="32"/>
      <c r="AQ6026" s="12"/>
      <c r="AR6026" s="12"/>
      <c r="AS6026" s="12"/>
      <c r="AZ6026" s="49"/>
      <c r="BA6026" s="30"/>
      <c r="BB6026" s="12"/>
      <c r="BF6026" s="12"/>
      <c r="BG6026" s="12"/>
      <c r="BH6026" s="12"/>
      <c r="BO6026" s="7"/>
      <c r="BP6026" s="7"/>
      <c r="BQ6026" s="7"/>
      <c r="BU6026" s="7"/>
      <c r="BV6026" s="7"/>
      <c r="BW6026" s="7"/>
      <c r="CD6026" s="7"/>
      <c r="CE6026" s="7"/>
      <c r="CF6026" s="7"/>
      <c r="CJ6026" s="7"/>
      <c r="CK6026" s="7"/>
      <c r="CL6026" s="7"/>
    </row>
    <row r="6027" spans="1:90">
      <c r="A6027" s="11"/>
      <c r="B6027" s="373"/>
      <c r="C6027" s="373"/>
      <c r="D6027" s="373"/>
      <c r="E6027" s="13"/>
      <c r="F6027" s="11"/>
      <c r="G6027" s="25"/>
      <c r="H6027" s="31"/>
      <c r="I6027" s="30"/>
      <c r="M6027" s="25"/>
      <c r="N6027" s="31"/>
      <c r="O6027" s="30"/>
      <c r="V6027" s="12"/>
      <c r="W6027" s="12"/>
      <c r="X6027" s="14"/>
      <c r="AB6027" s="25"/>
      <c r="AC6027" s="12"/>
      <c r="AD6027" s="12"/>
      <c r="AK6027" s="12"/>
      <c r="AL6027" s="30"/>
      <c r="AM6027" s="32"/>
      <c r="AQ6027" s="12"/>
      <c r="AR6027" s="12"/>
      <c r="AS6027" s="12"/>
      <c r="AZ6027" s="49"/>
      <c r="BA6027" s="30"/>
      <c r="BB6027" s="12"/>
      <c r="BF6027" s="12"/>
      <c r="BG6027" s="12"/>
      <c r="BH6027" s="12"/>
      <c r="BO6027" s="7"/>
      <c r="BP6027" s="7"/>
      <c r="BQ6027" s="7"/>
      <c r="BU6027" s="7"/>
      <c r="BV6027" s="7"/>
      <c r="BW6027" s="7"/>
      <c r="CD6027" s="7"/>
      <c r="CE6027" s="7"/>
      <c r="CF6027" s="7"/>
      <c r="CJ6027" s="7"/>
      <c r="CK6027" s="7"/>
      <c r="CL6027" s="7"/>
    </row>
    <row r="6028" spans="1:90">
      <c r="A6028" s="11"/>
      <c r="B6028" s="373"/>
      <c r="C6028" s="373"/>
      <c r="D6028" s="373"/>
      <c r="E6028" s="13"/>
      <c r="F6028" s="11"/>
      <c r="G6028" s="25"/>
      <c r="H6028" s="31"/>
      <c r="I6028" s="30"/>
      <c r="M6028" s="25"/>
      <c r="N6028" s="31"/>
      <c r="O6028" s="30"/>
      <c r="V6028" s="12"/>
      <c r="W6028" s="12"/>
      <c r="X6028" s="14"/>
      <c r="AB6028" s="25"/>
      <c r="AC6028" s="12"/>
      <c r="AD6028" s="12"/>
      <c r="AK6028" s="12"/>
      <c r="AL6028" s="30"/>
      <c r="AM6028" s="32"/>
      <c r="AQ6028" s="12"/>
      <c r="AR6028" s="12"/>
      <c r="AS6028" s="12"/>
      <c r="AZ6028" s="49"/>
      <c r="BA6028" s="30"/>
      <c r="BB6028" s="12"/>
      <c r="BF6028" s="12"/>
      <c r="BG6028" s="12"/>
      <c r="BH6028" s="12"/>
      <c r="BO6028" s="7"/>
      <c r="BP6028" s="7"/>
      <c r="BQ6028" s="7"/>
      <c r="BU6028" s="7"/>
      <c r="BV6028" s="7"/>
      <c r="BW6028" s="7"/>
      <c r="CD6028" s="7"/>
      <c r="CE6028" s="7"/>
      <c r="CF6028" s="7"/>
      <c r="CJ6028" s="7"/>
      <c r="CK6028" s="7"/>
      <c r="CL6028" s="7"/>
    </row>
    <row r="6029" spans="1:90">
      <c r="A6029" s="11"/>
      <c r="B6029" s="373"/>
      <c r="C6029" s="373"/>
      <c r="D6029" s="373"/>
      <c r="E6029" s="13"/>
      <c r="F6029" s="11"/>
      <c r="G6029" s="25"/>
      <c r="H6029" s="31"/>
      <c r="I6029" s="30"/>
      <c r="M6029" s="25"/>
      <c r="N6029" s="31"/>
      <c r="O6029" s="30"/>
      <c r="V6029" s="12"/>
      <c r="W6029" s="12"/>
      <c r="X6029" s="14"/>
      <c r="AB6029" s="25"/>
      <c r="AC6029" s="12"/>
      <c r="AD6029" s="12"/>
      <c r="AK6029" s="12"/>
      <c r="AL6029" s="30"/>
      <c r="AM6029" s="32"/>
      <c r="AQ6029" s="12"/>
      <c r="AR6029" s="12"/>
      <c r="AS6029" s="12"/>
      <c r="AZ6029" s="49"/>
      <c r="BA6029" s="30"/>
      <c r="BB6029" s="12"/>
      <c r="BF6029" s="12"/>
      <c r="BG6029" s="12"/>
      <c r="BH6029" s="12"/>
      <c r="BO6029" s="7"/>
      <c r="BP6029" s="7"/>
      <c r="BQ6029" s="7"/>
      <c r="BU6029" s="7"/>
      <c r="BV6029" s="7"/>
      <c r="BW6029" s="7"/>
      <c r="CD6029" s="7"/>
      <c r="CE6029" s="7"/>
      <c r="CF6029" s="7"/>
      <c r="CJ6029" s="7"/>
      <c r="CK6029" s="7"/>
      <c r="CL6029" s="7"/>
    </row>
    <row r="6030" spans="1:90">
      <c r="A6030" s="11"/>
      <c r="B6030" s="373"/>
      <c r="C6030" s="373"/>
      <c r="D6030" s="373"/>
      <c r="E6030" s="13"/>
      <c r="F6030" s="11"/>
      <c r="G6030" s="25"/>
      <c r="H6030" s="31"/>
      <c r="I6030" s="30"/>
      <c r="M6030" s="25"/>
      <c r="N6030" s="31"/>
      <c r="O6030" s="30"/>
      <c r="V6030" s="12"/>
      <c r="W6030" s="12"/>
      <c r="X6030" s="14"/>
      <c r="AB6030" s="25"/>
      <c r="AC6030" s="12"/>
      <c r="AD6030" s="12"/>
      <c r="AK6030" s="12"/>
      <c r="AL6030" s="30"/>
      <c r="AM6030" s="32"/>
      <c r="AQ6030" s="12"/>
      <c r="AR6030" s="12"/>
      <c r="AS6030" s="12"/>
      <c r="AZ6030" s="49"/>
      <c r="BA6030" s="30"/>
      <c r="BB6030" s="12"/>
      <c r="BF6030" s="12"/>
      <c r="BG6030" s="12"/>
      <c r="BH6030" s="12"/>
      <c r="BO6030" s="7"/>
      <c r="BP6030" s="7"/>
      <c r="BQ6030" s="7"/>
      <c r="BU6030" s="7"/>
      <c r="BV6030" s="7"/>
      <c r="BW6030" s="7"/>
      <c r="CD6030" s="7"/>
      <c r="CE6030" s="7"/>
      <c r="CF6030" s="7"/>
      <c r="CJ6030" s="7"/>
      <c r="CK6030" s="7"/>
      <c r="CL6030" s="7"/>
    </row>
    <row r="6031" spans="1:90">
      <c r="A6031" s="11"/>
      <c r="B6031" s="373"/>
      <c r="C6031" s="373"/>
      <c r="D6031" s="373"/>
      <c r="E6031" s="13"/>
      <c r="F6031" s="11"/>
      <c r="G6031" s="25"/>
      <c r="H6031" s="31"/>
      <c r="I6031" s="30"/>
      <c r="M6031" s="25"/>
      <c r="N6031" s="31"/>
      <c r="O6031" s="30"/>
      <c r="V6031" s="12"/>
      <c r="W6031" s="12"/>
      <c r="X6031" s="14"/>
      <c r="AB6031" s="25"/>
      <c r="AC6031" s="12"/>
      <c r="AD6031" s="12"/>
      <c r="AK6031" s="12"/>
      <c r="AL6031" s="30"/>
      <c r="AM6031" s="32"/>
      <c r="AQ6031" s="12"/>
      <c r="AR6031" s="12"/>
      <c r="AS6031" s="12"/>
      <c r="AZ6031" s="49"/>
      <c r="BA6031" s="30"/>
      <c r="BB6031" s="12"/>
      <c r="BF6031" s="12"/>
      <c r="BG6031" s="12"/>
      <c r="BH6031" s="12"/>
      <c r="BO6031" s="7"/>
      <c r="BP6031" s="7"/>
      <c r="BQ6031" s="7"/>
      <c r="BU6031" s="7"/>
      <c r="BV6031" s="7"/>
      <c r="BW6031" s="7"/>
      <c r="CD6031" s="7"/>
      <c r="CE6031" s="7"/>
      <c r="CF6031" s="7"/>
      <c r="CJ6031" s="7"/>
      <c r="CK6031" s="7"/>
      <c r="CL6031" s="7"/>
    </row>
    <row r="6032" spans="1:90">
      <c r="A6032" s="11"/>
      <c r="B6032" s="373"/>
      <c r="C6032" s="373"/>
      <c r="D6032" s="373"/>
      <c r="E6032" s="13"/>
      <c r="F6032" s="11"/>
      <c r="G6032" s="25"/>
      <c r="H6032" s="31"/>
      <c r="I6032" s="30"/>
      <c r="M6032" s="25"/>
      <c r="N6032" s="31"/>
      <c r="O6032" s="30"/>
      <c r="V6032" s="12"/>
      <c r="W6032" s="12"/>
      <c r="X6032" s="14"/>
      <c r="AB6032" s="25"/>
      <c r="AC6032" s="12"/>
      <c r="AD6032" s="12"/>
      <c r="AK6032" s="12"/>
      <c r="AL6032" s="30"/>
      <c r="AM6032" s="32"/>
      <c r="AQ6032" s="12"/>
      <c r="AR6032" s="12"/>
      <c r="AS6032" s="12"/>
      <c r="AZ6032" s="49"/>
      <c r="BA6032" s="30"/>
      <c r="BB6032" s="12"/>
      <c r="BF6032" s="12"/>
      <c r="BG6032" s="12"/>
      <c r="BH6032" s="12"/>
      <c r="BO6032" s="7"/>
      <c r="BP6032" s="7"/>
      <c r="BQ6032" s="7"/>
      <c r="BU6032" s="7"/>
      <c r="BV6032" s="7"/>
      <c r="BW6032" s="7"/>
      <c r="CD6032" s="7"/>
      <c r="CE6032" s="7"/>
      <c r="CF6032" s="7"/>
      <c r="CJ6032" s="7"/>
      <c r="CK6032" s="7"/>
      <c r="CL6032" s="7"/>
    </row>
    <row r="6033" spans="1:90">
      <c r="A6033" s="11"/>
      <c r="B6033" s="373"/>
      <c r="C6033" s="373"/>
      <c r="D6033" s="373"/>
      <c r="E6033" s="13"/>
      <c r="F6033" s="11"/>
      <c r="G6033" s="25"/>
      <c r="H6033" s="31"/>
      <c r="I6033" s="30"/>
      <c r="M6033" s="25"/>
      <c r="N6033" s="31"/>
      <c r="O6033" s="30"/>
      <c r="V6033" s="12"/>
      <c r="W6033" s="12"/>
      <c r="X6033" s="14"/>
      <c r="AB6033" s="25"/>
      <c r="AC6033" s="12"/>
      <c r="AD6033" s="12"/>
      <c r="AK6033" s="12"/>
      <c r="AL6033" s="30"/>
      <c r="AM6033" s="32"/>
      <c r="AQ6033" s="12"/>
      <c r="AR6033" s="12"/>
      <c r="AS6033" s="12"/>
      <c r="AZ6033" s="49"/>
      <c r="BA6033" s="30"/>
      <c r="BB6033" s="12"/>
      <c r="BF6033" s="12"/>
      <c r="BG6033" s="12"/>
      <c r="BH6033" s="12"/>
      <c r="BO6033" s="7"/>
      <c r="BP6033" s="7"/>
      <c r="BQ6033" s="7"/>
      <c r="BU6033" s="7"/>
      <c r="BV6033" s="7"/>
      <c r="BW6033" s="7"/>
      <c r="CD6033" s="7"/>
      <c r="CE6033" s="7"/>
      <c r="CF6033" s="7"/>
      <c r="CJ6033" s="7"/>
      <c r="CK6033" s="7"/>
      <c r="CL6033" s="7"/>
    </row>
    <row r="6034" spans="1:90">
      <c r="A6034" s="11"/>
      <c r="B6034" s="373"/>
      <c r="C6034" s="373"/>
      <c r="D6034" s="373"/>
      <c r="E6034" s="13"/>
      <c r="F6034" s="11"/>
      <c r="G6034" s="25"/>
      <c r="H6034" s="31"/>
      <c r="I6034" s="30"/>
      <c r="M6034" s="25"/>
      <c r="N6034" s="31"/>
      <c r="O6034" s="30"/>
      <c r="V6034" s="12"/>
      <c r="W6034" s="12"/>
      <c r="X6034" s="14"/>
      <c r="AB6034" s="25"/>
      <c r="AC6034" s="12"/>
      <c r="AD6034" s="12"/>
      <c r="AK6034" s="12"/>
      <c r="AL6034" s="30"/>
      <c r="AM6034" s="32"/>
      <c r="AQ6034" s="12"/>
      <c r="AR6034" s="12"/>
      <c r="AS6034" s="12"/>
      <c r="AZ6034" s="49"/>
      <c r="BA6034" s="30"/>
      <c r="BB6034" s="12"/>
      <c r="BF6034" s="12"/>
      <c r="BG6034" s="12"/>
      <c r="BH6034" s="12"/>
      <c r="BO6034" s="7"/>
      <c r="BP6034" s="7"/>
      <c r="BQ6034" s="7"/>
      <c r="BU6034" s="7"/>
      <c r="BV6034" s="7"/>
      <c r="BW6034" s="7"/>
      <c r="CD6034" s="7"/>
      <c r="CE6034" s="7"/>
      <c r="CF6034" s="7"/>
      <c r="CJ6034" s="7"/>
      <c r="CK6034" s="7"/>
      <c r="CL6034" s="7"/>
    </row>
    <row r="6035" spans="1:90">
      <c r="A6035" s="11"/>
      <c r="B6035" s="373"/>
      <c r="C6035" s="373"/>
      <c r="D6035" s="373"/>
      <c r="E6035" s="13"/>
      <c r="F6035" s="11"/>
      <c r="G6035" s="25"/>
      <c r="H6035" s="31"/>
      <c r="I6035" s="30"/>
      <c r="M6035" s="25"/>
      <c r="N6035" s="31"/>
      <c r="O6035" s="30"/>
      <c r="V6035" s="12"/>
      <c r="W6035" s="12"/>
      <c r="X6035" s="14"/>
      <c r="AB6035" s="25"/>
      <c r="AC6035" s="12"/>
      <c r="AD6035" s="12"/>
      <c r="AK6035" s="12"/>
      <c r="AL6035" s="30"/>
      <c r="AM6035" s="32"/>
      <c r="AQ6035" s="12"/>
      <c r="AR6035" s="12"/>
      <c r="AS6035" s="12"/>
      <c r="AZ6035" s="49"/>
      <c r="BA6035" s="30"/>
      <c r="BB6035" s="12"/>
      <c r="BF6035" s="12"/>
      <c r="BG6035" s="12"/>
      <c r="BH6035" s="12"/>
      <c r="BO6035" s="7"/>
      <c r="BP6035" s="7"/>
      <c r="BQ6035" s="7"/>
      <c r="BU6035" s="7"/>
      <c r="BV6035" s="7"/>
      <c r="BW6035" s="7"/>
      <c r="CD6035" s="7"/>
      <c r="CE6035" s="7"/>
      <c r="CF6035" s="7"/>
      <c r="CJ6035" s="7"/>
      <c r="CK6035" s="7"/>
      <c r="CL6035" s="7"/>
    </row>
    <row r="6036" spans="1:90">
      <c r="A6036" s="11"/>
      <c r="B6036" s="373"/>
      <c r="C6036" s="373"/>
      <c r="D6036" s="373"/>
      <c r="E6036" s="13"/>
      <c r="F6036" s="11"/>
      <c r="G6036" s="25"/>
      <c r="H6036" s="31"/>
      <c r="I6036" s="30"/>
      <c r="M6036" s="25"/>
      <c r="N6036" s="31"/>
      <c r="O6036" s="30"/>
      <c r="V6036" s="12"/>
      <c r="W6036" s="12"/>
      <c r="X6036" s="14"/>
      <c r="AB6036" s="25"/>
      <c r="AC6036" s="12"/>
      <c r="AD6036" s="12"/>
      <c r="AK6036" s="12"/>
      <c r="AL6036" s="30"/>
      <c r="AM6036" s="32"/>
      <c r="AQ6036" s="12"/>
      <c r="AR6036" s="12"/>
      <c r="AS6036" s="12"/>
      <c r="AZ6036" s="49"/>
      <c r="BA6036" s="30"/>
      <c r="BB6036" s="12"/>
      <c r="BF6036" s="12"/>
      <c r="BG6036" s="12"/>
      <c r="BH6036" s="12"/>
      <c r="BO6036" s="7"/>
      <c r="BP6036" s="7"/>
      <c r="BQ6036" s="7"/>
      <c r="BU6036" s="7"/>
      <c r="BV6036" s="7"/>
      <c r="BW6036" s="7"/>
      <c r="CD6036" s="7"/>
      <c r="CE6036" s="7"/>
      <c r="CF6036" s="7"/>
      <c r="CJ6036" s="7"/>
      <c r="CK6036" s="7"/>
      <c r="CL6036" s="7"/>
    </row>
    <row r="6037" spans="1:90">
      <c r="A6037" s="11"/>
      <c r="B6037" s="373"/>
      <c r="C6037" s="373"/>
      <c r="D6037" s="373"/>
      <c r="E6037" s="13"/>
      <c r="F6037" s="11"/>
      <c r="G6037" s="25"/>
      <c r="H6037" s="31"/>
      <c r="I6037" s="30"/>
      <c r="M6037" s="25"/>
      <c r="N6037" s="31"/>
      <c r="O6037" s="30"/>
      <c r="V6037" s="12"/>
      <c r="W6037" s="12"/>
      <c r="X6037" s="14"/>
      <c r="AB6037" s="25"/>
      <c r="AC6037" s="12"/>
      <c r="AD6037" s="12"/>
      <c r="AK6037" s="12"/>
      <c r="AL6037" s="30"/>
      <c r="AM6037" s="32"/>
      <c r="AQ6037" s="12"/>
      <c r="AR6037" s="12"/>
      <c r="AS6037" s="12"/>
      <c r="AZ6037" s="49"/>
      <c r="BA6037" s="30"/>
      <c r="BB6037" s="12"/>
      <c r="BF6037" s="12"/>
      <c r="BG6037" s="12"/>
      <c r="BH6037" s="12"/>
      <c r="BO6037" s="7"/>
      <c r="BP6037" s="7"/>
      <c r="BQ6037" s="7"/>
      <c r="BU6037" s="7"/>
      <c r="BV6037" s="7"/>
      <c r="BW6037" s="7"/>
      <c r="CD6037" s="7"/>
      <c r="CE6037" s="7"/>
      <c r="CF6037" s="7"/>
      <c r="CJ6037" s="7"/>
      <c r="CK6037" s="7"/>
      <c r="CL6037" s="7"/>
    </row>
    <row r="6038" spans="1:90">
      <c r="A6038" s="11"/>
      <c r="B6038" s="373"/>
      <c r="C6038" s="373"/>
      <c r="D6038" s="373"/>
      <c r="E6038" s="13"/>
      <c r="F6038" s="11"/>
      <c r="G6038" s="25"/>
      <c r="H6038" s="31"/>
      <c r="I6038" s="30"/>
      <c r="M6038" s="25"/>
      <c r="N6038" s="31"/>
      <c r="O6038" s="30"/>
      <c r="V6038" s="12"/>
      <c r="W6038" s="12"/>
      <c r="X6038" s="14"/>
      <c r="AB6038" s="25"/>
      <c r="AC6038" s="12"/>
      <c r="AD6038" s="12"/>
      <c r="AK6038" s="12"/>
      <c r="AL6038" s="30"/>
      <c r="AM6038" s="32"/>
      <c r="AQ6038" s="12"/>
      <c r="AR6038" s="12"/>
      <c r="AS6038" s="12"/>
      <c r="AZ6038" s="49"/>
      <c r="BA6038" s="30"/>
      <c r="BB6038" s="12"/>
      <c r="BF6038" s="12"/>
      <c r="BG6038" s="12"/>
      <c r="BH6038" s="12"/>
      <c r="BO6038" s="7"/>
      <c r="BP6038" s="7"/>
      <c r="BQ6038" s="7"/>
      <c r="BU6038" s="7"/>
      <c r="BV6038" s="7"/>
      <c r="BW6038" s="7"/>
      <c r="CD6038" s="7"/>
      <c r="CE6038" s="7"/>
      <c r="CF6038" s="7"/>
      <c r="CJ6038" s="7"/>
      <c r="CK6038" s="7"/>
      <c r="CL6038" s="7"/>
    </row>
    <row r="6039" spans="1:90">
      <c r="A6039" s="11"/>
      <c r="B6039" s="373"/>
      <c r="C6039" s="373"/>
      <c r="D6039" s="373"/>
      <c r="E6039" s="13"/>
      <c r="F6039" s="11"/>
      <c r="G6039" s="25"/>
      <c r="H6039" s="31"/>
      <c r="I6039" s="30"/>
      <c r="M6039" s="25"/>
      <c r="N6039" s="31"/>
      <c r="O6039" s="30"/>
      <c r="V6039" s="12"/>
      <c r="W6039" s="12"/>
      <c r="X6039" s="14"/>
      <c r="AB6039" s="25"/>
      <c r="AC6039" s="12"/>
      <c r="AD6039" s="12"/>
      <c r="AK6039" s="12"/>
      <c r="AL6039" s="30"/>
      <c r="AM6039" s="32"/>
      <c r="AQ6039" s="12"/>
      <c r="AR6039" s="12"/>
      <c r="AS6039" s="12"/>
      <c r="AZ6039" s="49"/>
      <c r="BA6039" s="30"/>
      <c r="BB6039" s="12"/>
      <c r="BF6039" s="12"/>
      <c r="BG6039" s="12"/>
      <c r="BH6039" s="12"/>
      <c r="BO6039" s="7"/>
      <c r="BP6039" s="7"/>
      <c r="BQ6039" s="7"/>
      <c r="BU6039" s="7"/>
      <c r="BV6039" s="7"/>
      <c r="BW6039" s="7"/>
      <c r="CD6039" s="7"/>
      <c r="CE6039" s="7"/>
      <c r="CF6039" s="7"/>
      <c r="CJ6039" s="7"/>
      <c r="CK6039" s="7"/>
      <c r="CL6039" s="7"/>
    </row>
    <row r="6040" spans="1:90">
      <c r="A6040" s="11"/>
      <c r="B6040" s="373"/>
      <c r="C6040" s="373"/>
      <c r="D6040" s="373"/>
      <c r="E6040" s="13"/>
      <c r="F6040" s="11"/>
      <c r="G6040" s="25"/>
      <c r="H6040" s="31"/>
      <c r="I6040" s="30"/>
      <c r="M6040" s="25"/>
      <c r="N6040" s="31"/>
      <c r="O6040" s="30"/>
      <c r="V6040" s="12"/>
      <c r="W6040" s="12"/>
      <c r="X6040" s="14"/>
      <c r="AB6040" s="25"/>
      <c r="AC6040" s="12"/>
      <c r="AD6040" s="12"/>
      <c r="AK6040" s="12"/>
      <c r="AL6040" s="30"/>
      <c r="AM6040" s="32"/>
      <c r="AQ6040" s="12"/>
      <c r="AR6040" s="12"/>
      <c r="AS6040" s="12"/>
      <c r="AZ6040" s="49"/>
      <c r="BA6040" s="30"/>
      <c r="BB6040" s="12"/>
      <c r="BF6040" s="12"/>
      <c r="BG6040" s="12"/>
      <c r="BH6040" s="12"/>
      <c r="BO6040" s="7"/>
      <c r="BP6040" s="7"/>
      <c r="BQ6040" s="7"/>
      <c r="BU6040" s="7"/>
      <c r="BV6040" s="7"/>
      <c r="BW6040" s="7"/>
      <c r="CD6040" s="7"/>
      <c r="CE6040" s="7"/>
      <c r="CF6040" s="7"/>
      <c r="CJ6040" s="7"/>
      <c r="CK6040" s="7"/>
      <c r="CL6040" s="7"/>
    </row>
    <row r="6041" spans="1:90">
      <c r="A6041" s="11"/>
      <c r="B6041" s="373"/>
      <c r="C6041" s="373"/>
      <c r="D6041" s="373"/>
      <c r="E6041" s="13"/>
      <c r="F6041" s="11"/>
      <c r="G6041" s="25"/>
      <c r="H6041" s="31"/>
      <c r="I6041" s="30"/>
      <c r="M6041" s="25"/>
      <c r="N6041" s="31"/>
      <c r="O6041" s="30"/>
      <c r="V6041" s="12"/>
      <c r="W6041" s="12"/>
      <c r="X6041" s="14"/>
      <c r="AB6041" s="25"/>
      <c r="AC6041" s="12"/>
      <c r="AD6041" s="12"/>
      <c r="AK6041" s="12"/>
      <c r="AL6041" s="30"/>
      <c r="AM6041" s="32"/>
      <c r="AQ6041" s="12"/>
      <c r="AR6041" s="12"/>
      <c r="AS6041" s="12"/>
      <c r="AZ6041" s="49"/>
      <c r="BA6041" s="30"/>
      <c r="BB6041" s="12"/>
      <c r="BF6041" s="12"/>
      <c r="BG6041" s="12"/>
      <c r="BH6041" s="12"/>
      <c r="BO6041" s="7"/>
      <c r="BP6041" s="7"/>
      <c r="BQ6041" s="7"/>
      <c r="BU6041" s="7"/>
      <c r="BV6041" s="7"/>
      <c r="BW6041" s="7"/>
      <c r="CD6041" s="7"/>
      <c r="CE6041" s="7"/>
      <c r="CF6041" s="7"/>
      <c r="CJ6041" s="7"/>
      <c r="CK6041" s="7"/>
      <c r="CL6041" s="7"/>
    </row>
    <row r="6042" spans="1:90">
      <c r="A6042" s="11"/>
      <c r="B6042" s="373"/>
      <c r="C6042" s="373"/>
      <c r="D6042" s="373"/>
      <c r="E6042" s="13"/>
      <c r="F6042" s="11"/>
      <c r="G6042" s="25"/>
      <c r="H6042" s="31"/>
      <c r="I6042" s="30"/>
      <c r="M6042" s="25"/>
      <c r="N6042" s="31"/>
      <c r="O6042" s="30"/>
      <c r="V6042" s="12"/>
      <c r="W6042" s="12"/>
      <c r="X6042" s="14"/>
      <c r="AB6042" s="25"/>
      <c r="AC6042" s="12"/>
      <c r="AD6042" s="12"/>
      <c r="AK6042" s="12"/>
      <c r="AL6042" s="30"/>
      <c r="AM6042" s="32"/>
      <c r="AQ6042" s="12"/>
      <c r="AR6042" s="12"/>
      <c r="AS6042" s="12"/>
      <c r="AZ6042" s="49"/>
      <c r="BA6042" s="30"/>
      <c r="BB6042" s="12"/>
      <c r="BF6042" s="12"/>
      <c r="BG6042" s="12"/>
      <c r="BH6042" s="12"/>
      <c r="BO6042" s="7"/>
      <c r="BP6042" s="7"/>
      <c r="BQ6042" s="7"/>
      <c r="BU6042" s="7"/>
      <c r="BV6042" s="7"/>
      <c r="BW6042" s="7"/>
      <c r="CD6042" s="7"/>
      <c r="CE6042" s="7"/>
      <c r="CF6042" s="7"/>
      <c r="CJ6042" s="7"/>
      <c r="CK6042" s="7"/>
      <c r="CL6042" s="7"/>
    </row>
    <row r="6043" spans="1:90">
      <c r="A6043" s="11"/>
      <c r="B6043" s="373"/>
      <c r="C6043" s="373"/>
      <c r="D6043" s="373"/>
      <c r="E6043" s="13"/>
      <c r="F6043" s="11"/>
      <c r="G6043" s="25"/>
      <c r="H6043" s="31"/>
      <c r="I6043" s="30"/>
      <c r="M6043" s="25"/>
      <c r="N6043" s="31"/>
      <c r="O6043" s="30"/>
      <c r="V6043" s="12"/>
      <c r="W6043" s="12"/>
      <c r="X6043" s="14"/>
      <c r="AB6043" s="25"/>
      <c r="AC6043" s="12"/>
      <c r="AD6043" s="12"/>
      <c r="AK6043" s="12"/>
      <c r="AL6043" s="30"/>
      <c r="AM6043" s="32"/>
      <c r="AQ6043" s="12"/>
      <c r="AR6043" s="12"/>
      <c r="AS6043" s="12"/>
      <c r="AZ6043" s="49"/>
      <c r="BA6043" s="30"/>
      <c r="BB6043" s="12"/>
      <c r="BF6043" s="12"/>
      <c r="BG6043" s="12"/>
      <c r="BH6043" s="12"/>
      <c r="BO6043" s="7"/>
      <c r="BP6043" s="7"/>
      <c r="BQ6043" s="7"/>
      <c r="BU6043" s="7"/>
      <c r="BV6043" s="7"/>
      <c r="BW6043" s="7"/>
      <c r="CD6043" s="7"/>
      <c r="CE6043" s="7"/>
      <c r="CF6043" s="7"/>
      <c r="CJ6043" s="7"/>
      <c r="CK6043" s="7"/>
      <c r="CL6043" s="7"/>
    </row>
    <row r="6044" spans="1:90">
      <c r="A6044" s="11"/>
      <c r="B6044" s="373"/>
      <c r="C6044" s="373"/>
      <c r="D6044" s="373"/>
      <c r="E6044" s="13"/>
      <c r="F6044" s="11"/>
      <c r="G6044" s="25"/>
      <c r="H6044" s="31"/>
      <c r="I6044" s="30"/>
      <c r="M6044" s="25"/>
      <c r="N6044" s="31"/>
      <c r="O6044" s="30"/>
      <c r="V6044" s="12"/>
      <c r="W6044" s="12"/>
      <c r="X6044" s="14"/>
      <c r="AB6044" s="25"/>
      <c r="AC6044" s="12"/>
      <c r="AD6044" s="12"/>
      <c r="AK6044" s="12"/>
      <c r="AL6044" s="30"/>
      <c r="AM6044" s="32"/>
      <c r="AQ6044" s="12"/>
      <c r="AR6044" s="12"/>
      <c r="AS6044" s="12"/>
      <c r="AZ6044" s="49"/>
      <c r="BA6044" s="30"/>
      <c r="BB6044" s="12"/>
      <c r="BF6044" s="12"/>
      <c r="BG6044" s="12"/>
      <c r="BH6044" s="12"/>
      <c r="BO6044" s="7"/>
      <c r="BP6044" s="7"/>
      <c r="BQ6044" s="7"/>
      <c r="BU6044" s="7"/>
      <c r="BV6044" s="7"/>
      <c r="BW6044" s="7"/>
      <c r="CD6044" s="7"/>
      <c r="CE6044" s="7"/>
      <c r="CF6044" s="7"/>
      <c r="CJ6044" s="7"/>
      <c r="CK6044" s="7"/>
      <c r="CL6044" s="7"/>
    </row>
    <row r="6045" spans="1:90">
      <c r="A6045" s="11"/>
      <c r="B6045" s="373"/>
      <c r="C6045" s="373"/>
      <c r="D6045" s="373"/>
      <c r="E6045" s="13"/>
      <c r="F6045" s="11"/>
      <c r="G6045" s="25"/>
      <c r="H6045" s="31"/>
      <c r="I6045" s="30"/>
      <c r="M6045" s="25"/>
      <c r="N6045" s="31"/>
      <c r="O6045" s="30"/>
      <c r="V6045" s="12"/>
      <c r="W6045" s="12"/>
      <c r="X6045" s="14"/>
      <c r="AB6045" s="25"/>
      <c r="AC6045" s="12"/>
      <c r="AD6045" s="12"/>
      <c r="AK6045" s="12"/>
      <c r="AL6045" s="30"/>
      <c r="AM6045" s="32"/>
      <c r="AQ6045" s="12"/>
      <c r="AR6045" s="12"/>
      <c r="AS6045" s="12"/>
      <c r="AZ6045" s="49"/>
      <c r="BA6045" s="30"/>
      <c r="BB6045" s="12"/>
      <c r="BF6045" s="12"/>
      <c r="BG6045" s="12"/>
      <c r="BH6045" s="12"/>
      <c r="BO6045" s="7"/>
      <c r="BP6045" s="7"/>
      <c r="BQ6045" s="7"/>
      <c r="BU6045" s="7"/>
      <c r="BV6045" s="7"/>
      <c r="BW6045" s="7"/>
      <c r="CD6045" s="7"/>
      <c r="CE6045" s="7"/>
      <c r="CF6045" s="7"/>
      <c r="CJ6045" s="7"/>
      <c r="CK6045" s="7"/>
      <c r="CL6045" s="7"/>
    </row>
    <row r="6046" spans="1:90">
      <c r="A6046" s="11"/>
      <c r="B6046" s="373"/>
      <c r="C6046" s="373"/>
      <c r="D6046" s="373"/>
      <c r="E6046" s="13"/>
      <c r="F6046" s="11"/>
      <c r="G6046" s="25"/>
      <c r="H6046" s="31"/>
      <c r="I6046" s="30"/>
      <c r="M6046" s="25"/>
      <c r="N6046" s="31"/>
      <c r="O6046" s="30"/>
      <c r="V6046" s="12"/>
      <c r="W6046" s="12"/>
      <c r="X6046" s="14"/>
      <c r="AB6046" s="25"/>
      <c r="AC6046" s="12"/>
      <c r="AD6046" s="12"/>
      <c r="AK6046" s="12"/>
      <c r="AL6046" s="30"/>
      <c r="AM6046" s="32"/>
      <c r="AQ6046" s="12"/>
      <c r="AR6046" s="12"/>
      <c r="AS6046" s="12"/>
      <c r="AZ6046" s="49"/>
      <c r="BA6046" s="30"/>
      <c r="BB6046" s="12"/>
      <c r="BF6046" s="12"/>
      <c r="BG6046" s="12"/>
      <c r="BH6046" s="12"/>
      <c r="BO6046" s="7"/>
      <c r="BP6046" s="7"/>
      <c r="BQ6046" s="7"/>
      <c r="BU6046" s="7"/>
      <c r="BV6046" s="7"/>
      <c r="BW6046" s="7"/>
      <c r="CD6046" s="7"/>
      <c r="CE6046" s="7"/>
      <c r="CF6046" s="7"/>
      <c r="CJ6046" s="7"/>
      <c r="CK6046" s="7"/>
      <c r="CL6046" s="7"/>
    </row>
    <row r="6047" spans="1:90">
      <c r="A6047" s="11"/>
      <c r="B6047" s="373"/>
      <c r="C6047" s="373"/>
      <c r="D6047" s="373"/>
      <c r="E6047" s="13"/>
      <c r="F6047" s="11"/>
      <c r="G6047" s="25"/>
      <c r="H6047" s="31"/>
      <c r="I6047" s="30"/>
      <c r="M6047" s="25"/>
      <c r="N6047" s="31"/>
      <c r="O6047" s="30"/>
      <c r="V6047" s="12"/>
      <c r="W6047" s="12"/>
      <c r="X6047" s="14"/>
      <c r="AB6047" s="25"/>
      <c r="AC6047" s="12"/>
      <c r="AD6047" s="12"/>
      <c r="AK6047" s="12"/>
      <c r="AL6047" s="30"/>
      <c r="AM6047" s="32"/>
      <c r="AQ6047" s="12"/>
      <c r="AR6047" s="12"/>
      <c r="AS6047" s="12"/>
      <c r="AZ6047" s="49"/>
      <c r="BA6047" s="30"/>
      <c r="BB6047" s="12"/>
      <c r="BF6047" s="12"/>
      <c r="BG6047" s="12"/>
      <c r="BH6047" s="12"/>
      <c r="BO6047" s="7"/>
      <c r="BP6047" s="7"/>
      <c r="BQ6047" s="7"/>
      <c r="BU6047" s="7"/>
      <c r="BV6047" s="7"/>
      <c r="BW6047" s="7"/>
      <c r="CD6047" s="7"/>
      <c r="CE6047" s="7"/>
      <c r="CF6047" s="7"/>
      <c r="CJ6047" s="7"/>
      <c r="CK6047" s="7"/>
      <c r="CL6047" s="7"/>
    </row>
    <row r="6048" spans="1:90">
      <c r="A6048" s="11"/>
      <c r="B6048" s="373"/>
      <c r="C6048" s="373"/>
      <c r="D6048" s="373"/>
      <c r="E6048" s="13"/>
      <c r="F6048" s="11"/>
      <c r="G6048" s="25"/>
      <c r="H6048" s="31"/>
      <c r="I6048" s="30"/>
      <c r="M6048" s="25"/>
      <c r="N6048" s="31"/>
      <c r="O6048" s="30"/>
      <c r="V6048" s="12"/>
      <c r="W6048" s="12"/>
      <c r="X6048" s="14"/>
      <c r="AB6048" s="25"/>
      <c r="AC6048" s="12"/>
      <c r="AD6048" s="12"/>
      <c r="AK6048" s="12"/>
      <c r="AL6048" s="30"/>
      <c r="AM6048" s="32"/>
      <c r="AQ6048" s="12"/>
      <c r="AR6048" s="12"/>
      <c r="AS6048" s="12"/>
      <c r="AZ6048" s="49"/>
      <c r="BA6048" s="30"/>
      <c r="BB6048" s="12"/>
      <c r="BF6048" s="12"/>
      <c r="BG6048" s="12"/>
      <c r="BH6048" s="12"/>
      <c r="BO6048" s="7"/>
      <c r="BP6048" s="7"/>
      <c r="BQ6048" s="7"/>
      <c r="BU6048" s="7"/>
      <c r="BV6048" s="7"/>
      <c r="BW6048" s="7"/>
      <c r="CD6048" s="7"/>
      <c r="CE6048" s="7"/>
      <c r="CF6048" s="7"/>
      <c r="CJ6048" s="7"/>
      <c r="CK6048" s="7"/>
      <c r="CL6048" s="7"/>
    </row>
    <row r="6049" spans="1:90">
      <c r="A6049" s="11"/>
      <c r="B6049" s="373"/>
      <c r="C6049" s="373"/>
      <c r="D6049" s="373"/>
      <c r="E6049" s="13"/>
      <c r="F6049" s="11"/>
      <c r="G6049" s="25"/>
      <c r="H6049" s="31"/>
      <c r="I6049" s="30"/>
      <c r="M6049" s="25"/>
      <c r="N6049" s="31"/>
      <c r="O6049" s="30"/>
      <c r="V6049" s="12"/>
      <c r="W6049" s="12"/>
      <c r="X6049" s="14"/>
      <c r="AB6049" s="25"/>
      <c r="AC6049" s="12"/>
      <c r="AD6049" s="12"/>
      <c r="AK6049" s="12"/>
      <c r="AL6049" s="30"/>
      <c r="AM6049" s="32"/>
      <c r="AQ6049" s="12"/>
      <c r="AR6049" s="12"/>
      <c r="AS6049" s="12"/>
      <c r="AZ6049" s="49"/>
      <c r="BA6049" s="30"/>
      <c r="BB6049" s="12"/>
      <c r="BF6049" s="12"/>
      <c r="BG6049" s="12"/>
      <c r="BH6049" s="12"/>
      <c r="BO6049" s="7"/>
      <c r="BP6049" s="7"/>
      <c r="BQ6049" s="7"/>
      <c r="BU6049" s="7"/>
      <c r="BV6049" s="7"/>
      <c r="BW6049" s="7"/>
      <c r="CD6049" s="7"/>
      <c r="CE6049" s="7"/>
      <c r="CF6049" s="7"/>
      <c r="CJ6049" s="7"/>
      <c r="CK6049" s="7"/>
      <c r="CL6049" s="7"/>
    </row>
    <row r="6050" spans="1:90">
      <c r="A6050" s="11"/>
      <c r="B6050" s="373"/>
      <c r="C6050" s="373"/>
      <c r="D6050" s="373"/>
      <c r="E6050" s="13"/>
      <c r="F6050" s="11"/>
      <c r="G6050" s="25"/>
      <c r="H6050" s="31"/>
      <c r="I6050" s="30"/>
      <c r="M6050" s="25"/>
      <c r="N6050" s="31"/>
      <c r="O6050" s="30"/>
      <c r="V6050" s="12"/>
      <c r="W6050" s="12"/>
      <c r="X6050" s="14"/>
      <c r="AB6050" s="25"/>
      <c r="AC6050" s="12"/>
      <c r="AD6050" s="12"/>
      <c r="AK6050" s="12"/>
      <c r="AL6050" s="30"/>
      <c r="AM6050" s="32"/>
      <c r="AQ6050" s="12"/>
      <c r="AR6050" s="12"/>
      <c r="AS6050" s="12"/>
      <c r="AZ6050" s="49"/>
      <c r="BA6050" s="30"/>
      <c r="BB6050" s="12"/>
      <c r="BF6050" s="12"/>
      <c r="BG6050" s="12"/>
      <c r="BH6050" s="12"/>
      <c r="BO6050" s="7"/>
      <c r="BP6050" s="7"/>
      <c r="BQ6050" s="7"/>
      <c r="BU6050" s="7"/>
      <c r="BV6050" s="7"/>
      <c r="BW6050" s="7"/>
      <c r="CD6050" s="7"/>
      <c r="CE6050" s="7"/>
      <c r="CF6050" s="7"/>
      <c r="CJ6050" s="7"/>
      <c r="CK6050" s="7"/>
      <c r="CL6050" s="7"/>
    </row>
    <row r="6051" spans="1:90">
      <c r="A6051" s="11"/>
      <c r="B6051" s="373"/>
      <c r="C6051" s="373"/>
      <c r="D6051" s="373"/>
      <c r="E6051" s="13"/>
      <c r="F6051" s="11"/>
      <c r="G6051" s="25"/>
      <c r="H6051" s="31"/>
      <c r="I6051" s="30"/>
      <c r="M6051" s="25"/>
      <c r="N6051" s="31"/>
      <c r="O6051" s="30"/>
      <c r="V6051" s="12"/>
      <c r="W6051" s="12"/>
      <c r="X6051" s="14"/>
      <c r="AB6051" s="25"/>
      <c r="AC6051" s="12"/>
      <c r="AD6051" s="12"/>
      <c r="AK6051" s="12"/>
      <c r="AL6051" s="30"/>
      <c r="AM6051" s="32"/>
      <c r="AQ6051" s="12"/>
      <c r="AR6051" s="12"/>
      <c r="AS6051" s="12"/>
      <c r="AZ6051" s="49"/>
      <c r="BA6051" s="30"/>
      <c r="BB6051" s="12"/>
      <c r="BF6051" s="12"/>
      <c r="BG6051" s="12"/>
      <c r="BH6051" s="12"/>
      <c r="BO6051" s="7"/>
      <c r="BP6051" s="7"/>
      <c r="BQ6051" s="7"/>
      <c r="BU6051" s="7"/>
      <c r="BV6051" s="7"/>
      <c r="BW6051" s="7"/>
      <c r="CD6051" s="7"/>
      <c r="CE6051" s="7"/>
      <c r="CF6051" s="7"/>
      <c r="CJ6051" s="7"/>
      <c r="CK6051" s="7"/>
      <c r="CL6051" s="7"/>
    </row>
    <row r="6052" spans="1:90">
      <c r="A6052" s="11"/>
      <c r="B6052" s="373"/>
      <c r="C6052" s="373"/>
      <c r="D6052" s="373"/>
      <c r="E6052" s="13"/>
      <c r="F6052" s="11"/>
      <c r="G6052" s="25"/>
      <c r="H6052" s="31"/>
      <c r="I6052" s="30"/>
      <c r="M6052" s="25"/>
      <c r="N6052" s="31"/>
      <c r="O6052" s="30"/>
      <c r="V6052" s="12"/>
      <c r="W6052" s="12"/>
      <c r="X6052" s="14"/>
      <c r="AB6052" s="25"/>
      <c r="AC6052" s="12"/>
      <c r="AD6052" s="12"/>
      <c r="AK6052" s="12"/>
      <c r="AL6052" s="30"/>
      <c r="AM6052" s="32"/>
      <c r="AQ6052" s="12"/>
      <c r="AR6052" s="12"/>
      <c r="AS6052" s="12"/>
      <c r="AZ6052" s="49"/>
      <c r="BA6052" s="30"/>
      <c r="BB6052" s="12"/>
      <c r="BF6052" s="12"/>
      <c r="BG6052" s="12"/>
      <c r="BH6052" s="12"/>
      <c r="BO6052" s="7"/>
      <c r="BP6052" s="7"/>
      <c r="BQ6052" s="7"/>
      <c r="BU6052" s="7"/>
      <c r="BV6052" s="7"/>
      <c r="BW6052" s="7"/>
      <c r="CD6052" s="7"/>
      <c r="CE6052" s="7"/>
      <c r="CF6052" s="7"/>
      <c r="CJ6052" s="7"/>
      <c r="CK6052" s="7"/>
      <c r="CL6052" s="7"/>
    </row>
    <row r="6053" spans="1:90">
      <c r="A6053" s="11"/>
      <c r="B6053" s="373"/>
      <c r="C6053" s="373"/>
      <c r="D6053" s="373"/>
      <c r="E6053" s="13"/>
      <c r="F6053" s="11"/>
      <c r="G6053" s="25"/>
      <c r="H6053" s="31"/>
      <c r="I6053" s="30"/>
      <c r="M6053" s="25"/>
      <c r="N6053" s="31"/>
      <c r="O6053" s="30"/>
      <c r="V6053" s="12"/>
      <c r="W6053" s="12"/>
      <c r="X6053" s="14"/>
      <c r="AB6053" s="25"/>
      <c r="AC6053" s="12"/>
      <c r="AD6053" s="12"/>
      <c r="AK6053" s="12"/>
      <c r="AL6053" s="30"/>
      <c r="AM6053" s="32"/>
      <c r="AQ6053" s="12"/>
      <c r="AR6053" s="12"/>
      <c r="AS6053" s="12"/>
      <c r="AZ6053" s="49"/>
      <c r="BA6053" s="30"/>
      <c r="BB6053" s="12"/>
      <c r="BF6053" s="12"/>
      <c r="BG6053" s="12"/>
      <c r="BH6053" s="12"/>
      <c r="BO6053" s="7"/>
      <c r="BP6053" s="7"/>
      <c r="BQ6053" s="7"/>
      <c r="BU6053" s="7"/>
      <c r="BV6053" s="7"/>
      <c r="BW6053" s="7"/>
      <c r="CD6053" s="7"/>
      <c r="CE6053" s="7"/>
      <c r="CF6053" s="7"/>
      <c r="CJ6053" s="7"/>
      <c r="CK6053" s="7"/>
      <c r="CL6053" s="7"/>
    </row>
    <row r="6054" spans="1:90">
      <c r="A6054" s="11"/>
      <c r="B6054" s="373"/>
      <c r="C6054" s="373"/>
      <c r="D6054" s="373"/>
      <c r="E6054" s="13"/>
      <c r="F6054" s="11"/>
      <c r="G6054" s="25"/>
      <c r="H6054" s="31"/>
      <c r="I6054" s="30"/>
      <c r="M6054" s="25"/>
      <c r="N6054" s="31"/>
      <c r="O6054" s="30"/>
      <c r="V6054" s="12"/>
      <c r="W6054" s="12"/>
      <c r="X6054" s="14"/>
      <c r="AB6054" s="25"/>
      <c r="AC6054" s="12"/>
      <c r="AD6054" s="12"/>
      <c r="AK6054" s="12"/>
      <c r="AL6054" s="30"/>
      <c r="AM6054" s="32"/>
      <c r="AQ6054" s="12"/>
      <c r="AR6054" s="12"/>
      <c r="AS6054" s="12"/>
      <c r="AZ6054" s="49"/>
      <c r="BA6054" s="30"/>
      <c r="BB6054" s="12"/>
      <c r="BF6054" s="12"/>
      <c r="BG6054" s="12"/>
      <c r="BH6054" s="12"/>
      <c r="BO6054" s="7"/>
      <c r="BP6054" s="7"/>
      <c r="BQ6054" s="7"/>
      <c r="BU6054" s="7"/>
      <c r="BV6054" s="7"/>
      <c r="BW6054" s="7"/>
      <c r="CD6054" s="7"/>
      <c r="CE6054" s="7"/>
      <c r="CF6054" s="7"/>
      <c r="CJ6054" s="7"/>
      <c r="CK6054" s="7"/>
      <c r="CL6054" s="7"/>
    </row>
    <row r="6055" spans="1:90">
      <c r="A6055" s="11"/>
      <c r="B6055" s="373"/>
      <c r="C6055" s="373"/>
      <c r="D6055" s="373"/>
      <c r="E6055" s="13"/>
      <c r="F6055" s="11"/>
      <c r="G6055" s="25"/>
      <c r="H6055" s="31"/>
      <c r="I6055" s="30"/>
      <c r="M6055" s="25"/>
      <c r="N6055" s="31"/>
      <c r="O6055" s="30"/>
      <c r="V6055" s="12"/>
      <c r="W6055" s="12"/>
      <c r="X6055" s="14"/>
      <c r="AB6055" s="25"/>
      <c r="AC6055" s="12"/>
      <c r="AD6055" s="12"/>
      <c r="AK6055" s="12"/>
      <c r="AL6055" s="30"/>
      <c r="AM6055" s="32"/>
      <c r="AQ6055" s="12"/>
      <c r="AR6055" s="12"/>
      <c r="AS6055" s="12"/>
      <c r="AZ6055" s="49"/>
      <c r="BA6055" s="30"/>
      <c r="BB6055" s="12"/>
      <c r="BF6055" s="12"/>
      <c r="BG6055" s="12"/>
      <c r="BH6055" s="12"/>
      <c r="BO6055" s="7"/>
      <c r="BP6055" s="7"/>
      <c r="BQ6055" s="7"/>
      <c r="BU6055" s="7"/>
      <c r="BV6055" s="7"/>
      <c r="BW6055" s="7"/>
      <c r="CD6055" s="7"/>
      <c r="CE6055" s="7"/>
      <c r="CF6055" s="7"/>
      <c r="CJ6055" s="7"/>
      <c r="CK6055" s="7"/>
      <c r="CL6055" s="7"/>
    </row>
    <row r="6056" spans="1:90">
      <c r="A6056" s="11"/>
      <c r="B6056" s="373"/>
      <c r="C6056" s="373"/>
      <c r="D6056" s="373"/>
      <c r="E6056" s="13"/>
      <c r="F6056" s="11"/>
      <c r="G6056" s="25"/>
      <c r="H6056" s="31"/>
      <c r="I6056" s="30"/>
      <c r="M6056" s="25"/>
      <c r="N6056" s="31"/>
      <c r="O6056" s="30"/>
      <c r="V6056" s="12"/>
      <c r="W6056" s="12"/>
      <c r="X6056" s="14"/>
      <c r="AB6056" s="25"/>
      <c r="AC6056" s="12"/>
      <c r="AD6056" s="12"/>
      <c r="AK6056" s="12"/>
      <c r="AL6056" s="30"/>
      <c r="AM6056" s="32"/>
      <c r="AQ6056" s="12"/>
      <c r="AR6056" s="12"/>
      <c r="AS6056" s="12"/>
      <c r="AZ6056" s="49"/>
      <c r="BA6056" s="30"/>
      <c r="BB6056" s="12"/>
      <c r="BF6056" s="12"/>
      <c r="BG6056" s="12"/>
      <c r="BH6056" s="12"/>
      <c r="BO6056" s="7"/>
      <c r="BP6056" s="7"/>
      <c r="BQ6056" s="7"/>
      <c r="BU6056" s="7"/>
      <c r="BV6056" s="7"/>
      <c r="BW6056" s="7"/>
      <c r="CD6056" s="7"/>
      <c r="CE6056" s="7"/>
      <c r="CF6056" s="7"/>
      <c r="CJ6056" s="7"/>
      <c r="CK6056" s="7"/>
      <c r="CL6056" s="7"/>
    </row>
    <row r="6057" spans="1:90">
      <c r="A6057" s="11"/>
      <c r="B6057" s="373"/>
      <c r="C6057" s="373"/>
      <c r="D6057" s="373"/>
      <c r="E6057" s="13"/>
      <c r="F6057" s="11"/>
      <c r="G6057" s="25"/>
      <c r="H6057" s="31"/>
      <c r="I6057" s="30"/>
      <c r="M6057" s="25"/>
      <c r="N6057" s="31"/>
      <c r="O6057" s="30"/>
      <c r="V6057" s="12"/>
      <c r="W6057" s="12"/>
      <c r="X6057" s="14"/>
      <c r="AB6057" s="25"/>
      <c r="AC6057" s="12"/>
      <c r="AD6057" s="12"/>
      <c r="AK6057" s="12"/>
      <c r="AL6057" s="30"/>
      <c r="AM6057" s="32"/>
      <c r="AQ6057" s="12"/>
      <c r="AR6057" s="12"/>
      <c r="AS6057" s="12"/>
      <c r="AZ6057" s="49"/>
      <c r="BA6057" s="30"/>
      <c r="BB6057" s="12"/>
      <c r="BF6057" s="12"/>
      <c r="BG6057" s="12"/>
      <c r="BH6057" s="12"/>
      <c r="BO6057" s="7"/>
      <c r="BP6057" s="7"/>
      <c r="BQ6057" s="7"/>
      <c r="BU6057" s="7"/>
      <c r="BV6057" s="7"/>
      <c r="BW6057" s="7"/>
      <c r="CD6057" s="7"/>
      <c r="CE6057" s="7"/>
      <c r="CF6057" s="7"/>
      <c r="CJ6057" s="7"/>
      <c r="CK6057" s="7"/>
      <c r="CL6057" s="7"/>
    </row>
    <row r="6058" spans="1:90">
      <c r="A6058" s="11"/>
      <c r="B6058" s="373"/>
      <c r="C6058" s="373"/>
      <c r="D6058" s="373"/>
      <c r="E6058" s="13"/>
      <c r="F6058" s="11"/>
      <c r="G6058" s="25"/>
      <c r="H6058" s="31"/>
      <c r="I6058" s="30"/>
      <c r="M6058" s="25"/>
      <c r="N6058" s="31"/>
      <c r="O6058" s="30"/>
      <c r="V6058" s="12"/>
      <c r="W6058" s="12"/>
      <c r="X6058" s="14"/>
      <c r="AB6058" s="25"/>
      <c r="AC6058" s="12"/>
      <c r="AD6058" s="12"/>
      <c r="AK6058" s="12"/>
      <c r="AL6058" s="30"/>
      <c r="AM6058" s="32"/>
      <c r="AQ6058" s="12"/>
      <c r="AR6058" s="12"/>
      <c r="AS6058" s="12"/>
      <c r="AZ6058" s="49"/>
      <c r="BA6058" s="30"/>
      <c r="BB6058" s="12"/>
      <c r="BF6058" s="12"/>
      <c r="BG6058" s="12"/>
      <c r="BH6058" s="12"/>
      <c r="BO6058" s="7"/>
      <c r="BP6058" s="7"/>
      <c r="BQ6058" s="7"/>
      <c r="BU6058" s="7"/>
      <c r="BV6058" s="7"/>
      <c r="BW6058" s="7"/>
      <c r="CD6058" s="7"/>
      <c r="CE6058" s="7"/>
      <c r="CF6058" s="7"/>
      <c r="CJ6058" s="7"/>
      <c r="CK6058" s="7"/>
      <c r="CL6058" s="7"/>
    </row>
    <row r="6059" spans="1:90">
      <c r="A6059" s="11"/>
      <c r="B6059" s="373"/>
      <c r="C6059" s="373"/>
      <c r="D6059" s="373"/>
      <c r="E6059" s="13"/>
      <c r="F6059" s="11"/>
      <c r="G6059" s="25"/>
      <c r="H6059" s="31"/>
      <c r="I6059" s="30"/>
      <c r="M6059" s="25"/>
      <c r="N6059" s="31"/>
      <c r="O6059" s="30"/>
      <c r="V6059" s="12"/>
      <c r="W6059" s="12"/>
      <c r="X6059" s="14"/>
      <c r="AB6059" s="25"/>
      <c r="AC6059" s="12"/>
      <c r="AD6059" s="12"/>
      <c r="AK6059" s="12"/>
      <c r="AL6059" s="30"/>
      <c r="AM6059" s="32"/>
      <c r="AQ6059" s="12"/>
      <c r="AR6059" s="12"/>
      <c r="AS6059" s="12"/>
      <c r="AZ6059" s="49"/>
      <c r="BA6059" s="30"/>
      <c r="BB6059" s="12"/>
      <c r="BF6059" s="12"/>
      <c r="BG6059" s="12"/>
      <c r="BH6059" s="12"/>
      <c r="BO6059" s="7"/>
      <c r="BP6059" s="7"/>
      <c r="BQ6059" s="7"/>
      <c r="BU6059" s="7"/>
      <c r="BV6059" s="7"/>
      <c r="BW6059" s="7"/>
      <c r="CD6059" s="7"/>
      <c r="CE6059" s="7"/>
      <c r="CF6059" s="7"/>
      <c r="CJ6059" s="7"/>
      <c r="CK6059" s="7"/>
      <c r="CL6059" s="7"/>
    </row>
    <row r="6060" spans="1:90">
      <c r="A6060" s="11"/>
      <c r="B6060" s="373"/>
      <c r="C6060" s="373"/>
      <c r="D6060" s="373"/>
      <c r="E6060" s="13"/>
      <c r="F6060" s="11"/>
      <c r="G6060" s="25"/>
      <c r="H6060" s="31"/>
      <c r="I6060" s="30"/>
      <c r="M6060" s="25"/>
      <c r="N6060" s="31"/>
      <c r="O6060" s="30"/>
      <c r="V6060" s="12"/>
      <c r="W6060" s="12"/>
      <c r="X6060" s="14"/>
      <c r="AB6060" s="25"/>
      <c r="AC6060" s="12"/>
      <c r="AD6060" s="12"/>
      <c r="AK6060" s="12"/>
      <c r="AL6060" s="30"/>
      <c r="AM6060" s="32"/>
      <c r="AQ6060" s="12"/>
      <c r="AR6060" s="12"/>
      <c r="AS6060" s="12"/>
      <c r="AZ6060" s="49"/>
      <c r="BA6060" s="30"/>
      <c r="BB6060" s="12"/>
      <c r="BF6060" s="12"/>
      <c r="BG6060" s="12"/>
      <c r="BH6060" s="12"/>
      <c r="BO6060" s="7"/>
      <c r="BP6060" s="7"/>
      <c r="BQ6060" s="7"/>
      <c r="BU6060" s="7"/>
      <c r="BV6060" s="7"/>
      <c r="BW6060" s="7"/>
      <c r="CD6060" s="7"/>
      <c r="CE6060" s="7"/>
      <c r="CF6060" s="7"/>
      <c r="CJ6060" s="7"/>
      <c r="CK6060" s="7"/>
      <c r="CL6060" s="7"/>
    </row>
    <row r="6061" spans="1:90">
      <c r="A6061" s="11"/>
      <c r="B6061" s="373"/>
      <c r="C6061" s="373"/>
      <c r="D6061" s="373"/>
      <c r="E6061" s="13"/>
      <c r="F6061" s="11"/>
      <c r="G6061" s="25"/>
      <c r="H6061" s="31"/>
      <c r="I6061" s="30"/>
      <c r="M6061" s="25"/>
      <c r="N6061" s="31"/>
      <c r="O6061" s="30"/>
      <c r="V6061" s="12"/>
      <c r="W6061" s="12"/>
      <c r="X6061" s="14"/>
      <c r="AB6061" s="25"/>
      <c r="AC6061" s="12"/>
      <c r="AD6061" s="12"/>
      <c r="AK6061" s="12"/>
      <c r="AL6061" s="30"/>
      <c r="AM6061" s="32"/>
      <c r="AQ6061" s="12"/>
      <c r="AR6061" s="12"/>
      <c r="AS6061" s="12"/>
      <c r="AZ6061" s="49"/>
      <c r="BA6061" s="30"/>
      <c r="BB6061" s="12"/>
      <c r="BF6061" s="12"/>
      <c r="BG6061" s="12"/>
      <c r="BH6061" s="12"/>
      <c r="BO6061" s="7"/>
      <c r="BP6061" s="7"/>
      <c r="BQ6061" s="7"/>
      <c r="BU6061" s="7"/>
      <c r="BV6061" s="7"/>
      <c r="BW6061" s="7"/>
      <c r="CD6061" s="7"/>
      <c r="CE6061" s="7"/>
      <c r="CF6061" s="7"/>
      <c r="CJ6061" s="7"/>
      <c r="CK6061" s="7"/>
      <c r="CL6061" s="7"/>
    </row>
    <row r="6062" spans="1:90">
      <c r="A6062" s="11"/>
      <c r="B6062" s="373"/>
      <c r="C6062" s="373"/>
      <c r="D6062" s="373"/>
      <c r="E6062" s="13"/>
      <c r="F6062" s="11"/>
      <c r="G6062" s="25"/>
      <c r="H6062" s="31"/>
      <c r="I6062" s="30"/>
      <c r="M6062" s="25"/>
      <c r="N6062" s="31"/>
      <c r="O6062" s="30"/>
      <c r="V6062" s="12"/>
      <c r="W6062" s="12"/>
      <c r="X6062" s="14"/>
      <c r="AB6062" s="25"/>
      <c r="AC6062" s="12"/>
      <c r="AD6062" s="12"/>
      <c r="AK6062" s="12"/>
      <c r="AL6062" s="30"/>
      <c r="AM6062" s="32"/>
      <c r="AQ6062" s="12"/>
      <c r="AR6062" s="12"/>
      <c r="AS6062" s="12"/>
      <c r="AZ6062" s="49"/>
      <c r="BA6062" s="30"/>
      <c r="BB6062" s="12"/>
      <c r="BF6062" s="12"/>
      <c r="BG6062" s="12"/>
      <c r="BH6062" s="12"/>
      <c r="BO6062" s="7"/>
      <c r="BP6062" s="7"/>
      <c r="BQ6062" s="7"/>
      <c r="BU6062" s="7"/>
      <c r="BV6062" s="7"/>
      <c r="BW6062" s="7"/>
      <c r="CD6062" s="7"/>
      <c r="CE6062" s="7"/>
      <c r="CF6062" s="7"/>
      <c r="CJ6062" s="7"/>
      <c r="CK6062" s="7"/>
      <c r="CL6062" s="7"/>
    </row>
    <row r="6063" spans="1:90">
      <c r="A6063" s="11"/>
      <c r="B6063" s="373"/>
      <c r="C6063" s="373"/>
      <c r="D6063" s="373"/>
      <c r="E6063" s="13"/>
      <c r="F6063" s="11"/>
      <c r="G6063" s="25"/>
      <c r="H6063" s="31"/>
      <c r="I6063" s="30"/>
      <c r="M6063" s="25"/>
      <c r="N6063" s="31"/>
      <c r="O6063" s="30"/>
      <c r="V6063" s="12"/>
      <c r="W6063" s="12"/>
      <c r="X6063" s="14"/>
      <c r="AB6063" s="25"/>
      <c r="AC6063" s="12"/>
      <c r="AD6063" s="12"/>
      <c r="AK6063" s="12"/>
      <c r="AL6063" s="30"/>
      <c r="AM6063" s="32"/>
      <c r="AQ6063" s="12"/>
      <c r="AR6063" s="12"/>
      <c r="AS6063" s="12"/>
      <c r="AZ6063" s="49"/>
      <c r="BA6063" s="30"/>
      <c r="BB6063" s="12"/>
      <c r="BF6063" s="12"/>
      <c r="BG6063" s="12"/>
      <c r="BH6063" s="12"/>
      <c r="BO6063" s="7"/>
      <c r="BP6063" s="7"/>
      <c r="BQ6063" s="7"/>
      <c r="BU6063" s="7"/>
      <c r="BV6063" s="7"/>
      <c r="BW6063" s="7"/>
      <c r="CD6063" s="7"/>
      <c r="CE6063" s="7"/>
      <c r="CF6063" s="7"/>
      <c r="CJ6063" s="7"/>
      <c r="CK6063" s="7"/>
      <c r="CL6063" s="7"/>
    </row>
    <row r="6064" spans="1:90">
      <c r="A6064" s="11"/>
      <c r="B6064" s="373"/>
      <c r="C6064" s="373"/>
      <c r="D6064" s="373"/>
      <c r="E6064" s="13"/>
      <c r="F6064" s="11"/>
      <c r="G6064" s="25"/>
      <c r="H6064" s="31"/>
      <c r="I6064" s="30"/>
      <c r="M6064" s="25"/>
      <c r="N6064" s="31"/>
      <c r="O6064" s="30"/>
      <c r="V6064" s="12"/>
      <c r="W6064" s="12"/>
      <c r="X6064" s="14"/>
      <c r="AB6064" s="25"/>
      <c r="AC6064" s="12"/>
      <c r="AD6064" s="12"/>
      <c r="AK6064" s="12"/>
      <c r="AL6064" s="30"/>
      <c r="AM6064" s="32"/>
      <c r="AQ6064" s="12"/>
      <c r="AR6064" s="12"/>
      <c r="AS6064" s="12"/>
      <c r="AZ6064" s="49"/>
      <c r="BA6064" s="30"/>
      <c r="BB6064" s="12"/>
      <c r="BF6064" s="12"/>
      <c r="BG6064" s="12"/>
      <c r="BH6064" s="12"/>
      <c r="BO6064" s="7"/>
      <c r="BP6064" s="7"/>
      <c r="BQ6064" s="7"/>
      <c r="BU6064" s="7"/>
      <c r="BV6064" s="7"/>
      <c r="BW6064" s="7"/>
      <c r="CD6064" s="7"/>
      <c r="CE6064" s="7"/>
      <c r="CF6064" s="7"/>
      <c r="CJ6064" s="7"/>
      <c r="CK6064" s="7"/>
      <c r="CL6064" s="7"/>
    </row>
    <row r="6065" spans="1:90">
      <c r="A6065" s="11"/>
      <c r="B6065" s="373"/>
      <c r="C6065" s="373"/>
      <c r="D6065" s="373"/>
      <c r="E6065" s="13"/>
      <c r="F6065" s="11"/>
      <c r="G6065" s="25"/>
      <c r="H6065" s="31"/>
      <c r="I6065" s="30"/>
      <c r="M6065" s="25"/>
      <c r="N6065" s="31"/>
      <c r="O6065" s="30"/>
      <c r="V6065" s="12"/>
      <c r="W6065" s="12"/>
      <c r="X6065" s="14"/>
      <c r="AB6065" s="25"/>
      <c r="AC6065" s="12"/>
      <c r="AD6065" s="12"/>
      <c r="AK6065" s="12"/>
      <c r="AL6065" s="30"/>
      <c r="AM6065" s="32"/>
      <c r="AQ6065" s="12"/>
      <c r="AR6065" s="12"/>
      <c r="AS6065" s="12"/>
      <c r="AZ6065" s="49"/>
      <c r="BA6065" s="30"/>
      <c r="BB6065" s="12"/>
      <c r="BF6065" s="12"/>
      <c r="BG6065" s="12"/>
      <c r="BH6065" s="12"/>
      <c r="BO6065" s="7"/>
      <c r="BP6065" s="7"/>
      <c r="BQ6065" s="7"/>
      <c r="BU6065" s="7"/>
      <c r="BV6065" s="7"/>
      <c r="BW6065" s="7"/>
      <c r="CD6065" s="7"/>
      <c r="CE6065" s="7"/>
      <c r="CF6065" s="7"/>
      <c r="CJ6065" s="7"/>
      <c r="CK6065" s="7"/>
      <c r="CL6065" s="7"/>
    </row>
    <row r="6066" spans="1:90">
      <c r="A6066" s="11"/>
      <c r="B6066" s="373"/>
      <c r="C6066" s="373"/>
      <c r="D6066" s="373"/>
      <c r="E6066" s="13"/>
      <c r="F6066" s="11"/>
      <c r="G6066" s="25"/>
      <c r="H6066" s="31"/>
      <c r="I6066" s="30"/>
      <c r="M6066" s="25"/>
      <c r="N6066" s="31"/>
      <c r="O6066" s="30"/>
      <c r="V6066" s="12"/>
      <c r="W6066" s="12"/>
      <c r="X6066" s="14"/>
      <c r="AB6066" s="25"/>
      <c r="AC6066" s="12"/>
      <c r="AD6066" s="12"/>
      <c r="AK6066" s="12"/>
      <c r="AL6066" s="30"/>
      <c r="AM6066" s="32"/>
      <c r="AQ6066" s="12"/>
      <c r="AR6066" s="12"/>
      <c r="AS6066" s="12"/>
      <c r="AZ6066" s="49"/>
      <c r="BA6066" s="30"/>
      <c r="BB6066" s="12"/>
      <c r="BF6066" s="12"/>
      <c r="BG6066" s="12"/>
      <c r="BH6066" s="12"/>
      <c r="BO6066" s="7"/>
      <c r="BP6066" s="7"/>
      <c r="BQ6066" s="7"/>
      <c r="BU6066" s="7"/>
      <c r="BV6066" s="7"/>
      <c r="BW6066" s="7"/>
      <c r="CD6066" s="7"/>
      <c r="CE6066" s="7"/>
      <c r="CF6066" s="7"/>
      <c r="CJ6066" s="7"/>
      <c r="CK6066" s="7"/>
      <c r="CL6066" s="7"/>
    </row>
    <row r="6067" spans="1:90">
      <c r="A6067" s="11"/>
      <c r="B6067" s="373"/>
      <c r="C6067" s="373"/>
      <c r="D6067" s="373"/>
      <c r="E6067" s="13"/>
      <c r="F6067" s="11"/>
      <c r="G6067" s="25"/>
      <c r="H6067" s="31"/>
      <c r="I6067" s="30"/>
      <c r="M6067" s="25"/>
      <c r="N6067" s="31"/>
      <c r="O6067" s="30"/>
      <c r="V6067" s="12"/>
      <c r="W6067" s="12"/>
      <c r="X6067" s="14"/>
      <c r="AB6067" s="25"/>
      <c r="AC6067" s="12"/>
      <c r="AD6067" s="12"/>
      <c r="AK6067" s="12"/>
      <c r="AL6067" s="30"/>
      <c r="AM6067" s="32"/>
      <c r="AQ6067" s="12"/>
      <c r="AR6067" s="12"/>
      <c r="AS6067" s="12"/>
      <c r="AZ6067" s="49"/>
      <c r="BA6067" s="30"/>
      <c r="BB6067" s="12"/>
      <c r="BF6067" s="12"/>
      <c r="BG6067" s="12"/>
      <c r="BH6067" s="12"/>
      <c r="BO6067" s="7"/>
      <c r="BP6067" s="7"/>
      <c r="BQ6067" s="7"/>
      <c r="BU6067" s="7"/>
      <c r="BV6067" s="7"/>
      <c r="BW6067" s="7"/>
      <c r="CD6067" s="7"/>
      <c r="CE6067" s="7"/>
      <c r="CF6067" s="7"/>
      <c r="CJ6067" s="7"/>
      <c r="CK6067" s="7"/>
      <c r="CL6067" s="7"/>
    </row>
    <row r="6068" spans="1:90">
      <c r="A6068" s="11"/>
      <c r="B6068" s="373"/>
      <c r="C6068" s="373"/>
      <c r="D6068" s="373"/>
      <c r="E6068" s="13"/>
      <c r="F6068" s="11"/>
      <c r="G6068" s="25"/>
      <c r="H6068" s="31"/>
      <c r="I6068" s="30"/>
      <c r="M6068" s="25"/>
      <c r="N6068" s="31"/>
      <c r="O6068" s="30"/>
      <c r="V6068" s="12"/>
      <c r="W6068" s="12"/>
      <c r="X6068" s="14"/>
      <c r="AB6068" s="25"/>
      <c r="AC6068" s="12"/>
      <c r="AD6068" s="12"/>
      <c r="AK6068" s="12"/>
      <c r="AL6068" s="30"/>
      <c r="AM6068" s="32"/>
      <c r="AQ6068" s="12"/>
      <c r="AR6068" s="12"/>
      <c r="AS6068" s="12"/>
      <c r="AZ6068" s="49"/>
      <c r="BA6068" s="30"/>
      <c r="BB6068" s="12"/>
      <c r="BF6068" s="12"/>
      <c r="BG6068" s="12"/>
      <c r="BH6068" s="12"/>
      <c r="BO6068" s="7"/>
      <c r="BP6068" s="7"/>
      <c r="BQ6068" s="7"/>
      <c r="BU6068" s="7"/>
      <c r="BV6068" s="7"/>
      <c r="BW6068" s="7"/>
      <c r="CD6068" s="7"/>
      <c r="CE6068" s="7"/>
      <c r="CF6068" s="7"/>
      <c r="CJ6068" s="7"/>
      <c r="CK6068" s="7"/>
      <c r="CL6068" s="7"/>
    </row>
    <row r="6069" spans="1:90">
      <c r="A6069" s="11"/>
      <c r="B6069" s="373"/>
      <c r="C6069" s="373"/>
      <c r="D6069" s="373"/>
      <c r="E6069" s="13"/>
      <c r="F6069" s="11"/>
      <c r="G6069" s="25"/>
      <c r="H6069" s="31"/>
      <c r="I6069" s="30"/>
      <c r="M6069" s="25"/>
      <c r="N6069" s="31"/>
      <c r="O6069" s="30"/>
      <c r="V6069" s="12"/>
      <c r="W6069" s="12"/>
      <c r="X6069" s="14"/>
      <c r="AB6069" s="25"/>
      <c r="AC6069" s="12"/>
      <c r="AD6069" s="12"/>
      <c r="AK6069" s="12"/>
      <c r="AL6069" s="30"/>
      <c r="AM6069" s="32"/>
      <c r="AQ6069" s="12"/>
      <c r="AR6069" s="12"/>
      <c r="AS6069" s="12"/>
      <c r="AZ6069" s="49"/>
      <c r="BA6069" s="30"/>
      <c r="BB6069" s="12"/>
      <c r="BF6069" s="12"/>
      <c r="BG6069" s="12"/>
      <c r="BH6069" s="12"/>
      <c r="BO6069" s="7"/>
      <c r="BP6069" s="7"/>
      <c r="BQ6069" s="7"/>
      <c r="BU6069" s="7"/>
      <c r="BV6069" s="7"/>
      <c r="BW6069" s="7"/>
      <c r="CD6069" s="7"/>
      <c r="CE6069" s="7"/>
      <c r="CF6069" s="7"/>
      <c r="CJ6069" s="7"/>
      <c r="CK6069" s="7"/>
      <c r="CL6069" s="7"/>
    </row>
    <row r="6070" spans="1:90">
      <c r="A6070" s="11"/>
      <c r="B6070" s="373"/>
      <c r="C6070" s="373"/>
      <c r="D6070" s="373"/>
      <c r="E6070" s="13"/>
      <c r="F6070" s="11"/>
      <c r="G6070" s="25"/>
      <c r="H6070" s="31"/>
      <c r="I6070" s="30"/>
      <c r="M6070" s="25"/>
      <c r="N6070" s="31"/>
      <c r="O6070" s="30"/>
      <c r="V6070" s="12"/>
      <c r="W6070" s="12"/>
      <c r="X6070" s="14"/>
      <c r="AB6070" s="25"/>
      <c r="AC6070" s="12"/>
      <c r="AD6070" s="12"/>
      <c r="AK6070" s="12"/>
      <c r="AL6070" s="30"/>
      <c r="AM6070" s="32"/>
      <c r="AQ6070" s="12"/>
      <c r="AR6070" s="12"/>
      <c r="AS6070" s="12"/>
      <c r="AZ6070" s="49"/>
      <c r="BA6070" s="30"/>
      <c r="BB6070" s="12"/>
      <c r="BF6070" s="12"/>
      <c r="BG6070" s="12"/>
      <c r="BH6070" s="12"/>
      <c r="BO6070" s="7"/>
      <c r="BP6070" s="7"/>
      <c r="BQ6070" s="7"/>
      <c r="BU6070" s="7"/>
      <c r="BV6070" s="7"/>
      <c r="BW6070" s="7"/>
      <c r="CD6070" s="7"/>
      <c r="CE6070" s="7"/>
      <c r="CF6070" s="7"/>
      <c r="CJ6070" s="7"/>
      <c r="CK6070" s="7"/>
      <c r="CL6070" s="7"/>
    </row>
    <row r="6071" spans="1:90">
      <c r="A6071" s="11"/>
      <c r="B6071" s="373"/>
      <c r="C6071" s="373"/>
      <c r="D6071" s="373"/>
      <c r="E6071" s="13"/>
      <c r="F6071" s="11"/>
      <c r="G6071" s="25"/>
      <c r="H6071" s="31"/>
      <c r="I6071" s="30"/>
      <c r="M6071" s="25"/>
      <c r="N6071" s="31"/>
      <c r="O6071" s="30"/>
      <c r="V6071" s="12"/>
      <c r="W6071" s="12"/>
      <c r="X6071" s="14"/>
      <c r="AB6071" s="25"/>
      <c r="AC6071" s="12"/>
      <c r="AD6071" s="12"/>
      <c r="AK6071" s="12"/>
      <c r="AL6071" s="30"/>
      <c r="AM6071" s="32"/>
      <c r="AQ6071" s="12"/>
      <c r="AR6071" s="12"/>
      <c r="AS6071" s="12"/>
      <c r="AZ6071" s="49"/>
      <c r="BA6071" s="30"/>
      <c r="BB6071" s="12"/>
      <c r="BF6071" s="12"/>
      <c r="BG6071" s="12"/>
      <c r="BH6071" s="12"/>
      <c r="BO6071" s="7"/>
      <c r="BP6071" s="7"/>
      <c r="BQ6071" s="7"/>
      <c r="BU6071" s="7"/>
      <c r="BV6071" s="7"/>
      <c r="BW6071" s="7"/>
      <c r="CD6071" s="7"/>
      <c r="CE6071" s="7"/>
      <c r="CF6071" s="7"/>
      <c r="CJ6071" s="7"/>
      <c r="CK6071" s="7"/>
      <c r="CL6071" s="7"/>
    </row>
    <row r="6072" spans="1:90">
      <c r="A6072" s="11"/>
      <c r="B6072" s="373"/>
      <c r="C6072" s="373"/>
      <c r="D6072" s="373"/>
      <c r="E6072" s="13"/>
      <c r="F6072" s="11"/>
      <c r="G6072" s="25"/>
      <c r="H6072" s="31"/>
      <c r="I6072" s="30"/>
      <c r="M6072" s="25"/>
      <c r="N6072" s="31"/>
      <c r="O6072" s="30"/>
      <c r="V6072" s="12"/>
      <c r="W6072" s="12"/>
      <c r="X6072" s="14"/>
      <c r="AB6072" s="25"/>
      <c r="AC6072" s="12"/>
      <c r="AD6072" s="12"/>
      <c r="AK6072" s="12"/>
      <c r="AL6072" s="30"/>
      <c r="AM6072" s="32"/>
      <c r="AQ6072" s="12"/>
      <c r="AR6072" s="12"/>
      <c r="AS6072" s="12"/>
      <c r="AZ6072" s="49"/>
      <c r="BA6072" s="30"/>
      <c r="BB6072" s="12"/>
      <c r="BF6072" s="12"/>
      <c r="BG6072" s="12"/>
      <c r="BH6072" s="12"/>
      <c r="BO6072" s="7"/>
      <c r="BP6072" s="7"/>
      <c r="BQ6072" s="7"/>
      <c r="BU6072" s="7"/>
      <c r="BV6072" s="7"/>
      <c r="BW6072" s="7"/>
      <c r="CD6072" s="7"/>
      <c r="CE6072" s="7"/>
      <c r="CF6072" s="7"/>
      <c r="CJ6072" s="7"/>
      <c r="CK6072" s="7"/>
      <c r="CL6072" s="7"/>
    </row>
    <row r="6073" spans="1:90">
      <c r="A6073" s="11"/>
      <c r="B6073" s="373"/>
      <c r="C6073" s="373"/>
      <c r="D6073" s="373"/>
      <c r="E6073" s="13"/>
      <c r="F6073" s="11"/>
      <c r="G6073" s="25"/>
      <c r="H6073" s="31"/>
      <c r="I6073" s="30"/>
      <c r="M6073" s="25"/>
      <c r="N6073" s="31"/>
      <c r="O6073" s="30"/>
      <c r="V6073" s="12"/>
      <c r="W6073" s="12"/>
      <c r="X6073" s="14"/>
      <c r="AB6073" s="25"/>
      <c r="AC6073" s="12"/>
      <c r="AD6073" s="12"/>
      <c r="AK6073" s="12"/>
      <c r="AL6073" s="30"/>
      <c r="AM6073" s="32"/>
      <c r="AQ6073" s="12"/>
      <c r="AR6073" s="12"/>
      <c r="AS6073" s="12"/>
      <c r="AZ6073" s="49"/>
      <c r="BA6073" s="30"/>
      <c r="BB6073" s="12"/>
      <c r="BF6073" s="12"/>
      <c r="BG6073" s="12"/>
      <c r="BH6073" s="12"/>
      <c r="BO6073" s="7"/>
      <c r="BP6073" s="7"/>
      <c r="BQ6073" s="7"/>
      <c r="BU6073" s="7"/>
      <c r="BV6073" s="7"/>
      <c r="BW6073" s="7"/>
      <c r="CD6073" s="7"/>
      <c r="CE6073" s="7"/>
      <c r="CF6073" s="7"/>
      <c r="CJ6073" s="7"/>
      <c r="CK6073" s="7"/>
      <c r="CL6073" s="7"/>
    </row>
    <row r="6074" spans="1:90">
      <c r="A6074" s="11"/>
      <c r="B6074" s="373"/>
      <c r="C6074" s="373"/>
      <c r="D6074" s="373"/>
      <c r="E6074" s="13"/>
      <c r="F6074" s="11"/>
      <c r="G6074" s="25"/>
      <c r="H6074" s="31"/>
      <c r="I6074" s="30"/>
      <c r="M6074" s="25"/>
      <c r="N6074" s="31"/>
      <c r="O6074" s="30"/>
      <c r="V6074" s="12"/>
      <c r="W6074" s="12"/>
      <c r="X6074" s="14"/>
      <c r="AB6074" s="25"/>
      <c r="AC6074" s="12"/>
      <c r="AD6074" s="12"/>
      <c r="AK6074" s="12"/>
      <c r="AL6074" s="30"/>
      <c r="AM6074" s="32"/>
      <c r="AQ6074" s="12"/>
      <c r="AR6074" s="12"/>
      <c r="AS6074" s="12"/>
      <c r="AZ6074" s="49"/>
      <c r="BA6074" s="30"/>
      <c r="BB6074" s="12"/>
      <c r="BF6074" s="12"/>
      <c r="BG6074" s="12"/>
      <c r="BH6074" s="12"/>
      <c r="BO6074" s="7"/>
      <c r="BP6074" s="7"/>
      <c r="BQ6074" s="7"/>
      <c r="BU6074" s="7"/>
      <c r="BV6074" s="7"/>
      <c r="BW6074" s="7"/>
      <c r="CD6074" s="7"/>
      <c r="CE6074" s="7"/>
      <c r="CF6074" s="7"/>
      <c r="CJ6074" s="7"/>
      <c r="CK6074" s="7"/>
      <c r="CL6074" s="7"/>
    </row>
    <row r="6075" spans="1:90">
      <c r="A6075" s="11"/>
      <c r="B6075" s="373"/>
      <c r="C6075" s="373"/>
      <c r="D6075" s="373"/>
      <c r="E6075" s="13"/>
      <c r="F6075" s="11"/>
      <c r="G6075" s="25"/>
      <c r="H6075" s="31"/>
      <c r="I6075" s="30"/>
      <c r="M6075" s="25"/>
      <c r="N6075" s="31"/>
      <c r="O6075" s="30"/>
      <c r="V6075" s="12"/>
      <c r="W6075" s="12"/>
      <c r="X6075" s="14"/>
      <c r="AB6075" s="25"/>
      <c r="AC6075" s="12"/>
      <c r="AD6075" s="12"/>
      <c r="AK6075" s="12"/>
      <c r="AL6075" s="30"/>
      <c r="AM6075" s="32"/>
      <c r="AQ6075" s="12"/>
      <c r="AR6075" s="12"/>
      <c r="AS6075" s="12"/>
      <c r="AZ6075" s="49"/>
      <c r="BA6075" s="30"/>
      <c r="BB6075" s="12"/>
      <c r="BF6075" s="12"/>
      <c r="BG6075" s="12"/>
      <c r="BH6075" s="12"/>
      <c r="BO6075" s="7"/>
      <c r="BP6075" s="7"/>
      <c r="BQ6075" s="7"/>
      <c r="BU6075" s="7"/>
      <c r="BV6075" s="7"/>
      <c r="BW6075" s="7"/>
      <c r="CD6075" s="7"/>
      <c r="CE6075" s="7"/>
      <c r="CF6075" s="7"/>
      <c r="CJ6075" s="7"/>
      <c r="CK6075" s="7"/>
      <c r="CL6075" s="7"/>
    </row>
    <row r="6076" spans="1:90">
      <c r="A6076" s="11"/>
      <c r="B6076" s="373"/>
      <c r="C6076" s="373"/>
      <c r="D6076" s="373"/>
      <c r="E6076" s="13"/>
      <c r="F6076" s="11"/>
      <c r="G6076" s="25"/>
      <c r="H6076" s="31"/>
      <c r="I6076" s="30"/>
      <c r="M6076" s="25"/>
      <c r="N6076" s="31"/>
      <c r="O6076" s="30"/>
      <c r="V6076" s="12"/>
      <c r="W6076" s="12"/>
      <c r="X6076" s="14"/>
      <c r="AB6076" s="25"/>
      <c r="AC6076" s="12"/>
      <c r="AD6076" s="12"/>
      <c r="AK6076" s="12"/>
      <c r="AL6076" s="30"/>
      <c r="AM6076" s="32"/>
      <c r="AQ6076" s="12"/>
      <c r="AR6076" s="12"/>
      <c r="AS6076" s="12"/>
      <c r="AZ6076" s="49"/>
      <c r="BA6076" s="30"/>
      <c r="BB6076" s="12"/>
      <c r="BF6076" s="12"/>
      <c r="BG6076" s="12"/>
      <c r="BH6076" s="12"/>
      <c r="BO6076" s="7"/>
      <c r="BP6076" s="7"/>
      <c r="BQ6076" s="7"/>
      <c r="BU6076" s="7"/>
      <c r="BV6076" s="7"/>
      <c r="BW6076" s="7"/>
      <c r="CD6076" s="7"/>
      <c r="CE6076" s="7"/>
      <c r="CF6076" s="7"/>
      <c r="CJ6076" s="7"/>
      <c r="CK6076" s="7"/>
      <c r="CL6076" s="7"/>
    </row>
    <row r="6077" spans="1:90">
      <c r="A6077" s="11"/>
      <c r="B6077" s="373"/>
      <c r="C6077" s="373"/>
      <c r="D6077" s="373"/>
      <c r="E6077" s="13"/>
      <c r="F6077" s="11"/>
      <c r="G6077" s="25"/>
      <c r="H6077" s="31"/>
      <c r="I6077" s="30"/>
      <c r="M6077" s="25"/>
      <c r="N6077" s="31"/>
      <c r="O6077" s="30"/>
      <c r="V6077" s="12"/>
      <c r="W6077" s="12"/>
      <c r="X6077" s="14"/>
      <c r="AB6077" s="25"/>
      <c r="AC6077" s="12"/>
      <c r="AD6077" s="12"/>
      <c r="AK6077" s="12"/>
      <c r="AL6077" s="30"/>
      <c r="AM6077" s="32"/>
      <c r="AQ6077" s="12"/>
      <c r="AR6077" s="12"/>
      <c r="AS6077" s="12"/>
      <c r="AZ6077" s="49"/>
      <c r="BA6077" s="30"/>
      <c r="BB6077" s="12"/>
      <c r="BF6077" s="12"/>
      <c r="BG6077" s="12"/>
      <c r="BH6077" s="12"/>
      <c r="BO6077" s="7"/>
      <c r="BP6077" s="7"/>
      <c r="BQ6077" s="7"/>
      <c r="BU6077" s="7"/>
      <c r="BV6077" s="7"/>
      <c r="BW6077" s="7"/>
      <c r="CD6077" s="7"/>
      <c r="CE6077" s="7"/>
      <c r="CF6077" s="7"/>
      <c r="CJ6077" s="7"/>
      <c r="CK6077" s="7"/>
      <c r="CL6077" s="7"/>
    </row>
    <row r="6078" spans="1:90">
      <c r="A6078" s="11"/>
      <c r="B6078" s="373"/>
      <c r="C6078" s="373"/>
      <c r="D6078" s="373"/>
      <c r="E6078" s="13"/>
      <c r="F6078" s="11"/>
      <c r="G6078" s="25"/>
      <c r="H6078" s="31"/>
      <c r="I6078" s="30"/>
      <c r="M6078" s="25"/>
      <c r="N6078" s="31"/>
      <c r="O6078" s="30"/>
      <c r="V6078" s="12"/>
      <c r="W6078" s="12"/>
      <c r="X6078" s="14"/>
      <c r="AB6078" s="25"/>
      <c r="AC6078" s="12"/>
      <c r="AD6078" s="12"/>
      <c r="AK6078" s="12"/>
      <c r="AL6078" s="30"/>
      <c r="AM6078" s="32"/>
      <c r="AQ6078" s="12"/>
      <c r="AR6078" s="12"/>
      <c r="AS6078" s="12"/>
      <c r="AZ6078" s="49"/>
      <c r="BA6078" s="30"/>
      <c r="BB6078" s="12"/>
      <c r="BF6078" s="12"/>
      <c r="BG6078" s="12"/>
      <c r="BH6078" s="12"/>
      <c r="BO6078" s="7"/>
      <c r="BP6078" s="7"/>
      <c r="BQ6078" s="7"/>
      <c r="BU6078" s="7"/>
      <c r="BV6078" s="7"/>
      <c r="BW6078" s="7"/>
      <c r="CD6078" s="7"/>
      <c r="CE6078" s="7"/>
      <c r="CF6078" s="7"/>
      <c r="CJ6078" s="7"/>
      <c r="CK6078" s="7"/>
      <c r="CL6078" s="7"/>
    </row>
    <row r="6079" spans="1:90">
      <c r="A6079" s="11"/>
      <c r="B6079" s="373"/>
      <c r="C6079" s="373"/>
      <c r="D6079" s="373"/>
      <c r="E6079" s="13"/>
      <c r="F6079" s="11"/>
      <c r="G6079" s="25"/>
      <c r="H6079" s="31"/>
      <c r="I6079" s="30"/>
      <c r="M6079" s="25"/>
      <c r="N6079" s="31"/>
      <c r="O6079" s="30"/>
      <c r="V6079" s="12"/>
      <c r="W6079" s="12"/>
      <c r="X6079" s="14"/>
      <c r="AB6079" s="25"/>
      <c r="AC6079" s="12"/>
      <c r="AD6079" s="12"/>
      <c r="AK6079" s="12"/>
      <c r="AL6079" s="30"/>
      <c r="AM6079" s="32"/>
      <c r="AQ6079" s="12"/>
      <c r="AR6079" s="12"/>
      <c r="AS6079" s="12"/>
      <c r="AZ6079" s="49"/>
      <c r="BA6079" s="30"/>
      <c r="BB6079" s="12"/>
      <c r="BF6079" s="12"/>
      <c r="BG6079" s="12"/>
      <c r="BH6079" s="12"/>
      <c r="BO6079" s="7"/>
      <c r="BP6079" s="7"/>
      <c r="BQ6079" s="7"/>
      <c r="BU6079" s="7"/>
      <c r="BV6079" s="7"/>
      <c r="BW6079" s="7"/>
      <c r="CD6079" s="7"/>
      <c r="CE6079" s="7"/>
      <c r="CF6079" s="7"/>
      <c r="CJ6079" s="7"/>
      <c r="CK6079" s="7"/>
      <c r="CL6079" s="7"/>
    </row>
    <row r="6080" spans="1:90">
      <c r="A6080" s="11"/>
      <c r="B6080" s="373"/>
      <c r="C6080" s="373"/>
      <c r="D6080" s="373"/>
      <c r="E6080" s="13"/>
      <c r="F6080" s="11"/>
      <c r="G6080" s="25"/>
      <c r="H6080" s="31"/>
      <c r="I6080" s="30"/>
      <c r="M6080" s="25"/>
      <c r="N6080" s="31"/>
      <c r="O6080" s="30"/>
      <c r="V6080" s="12"/>
      <c r="W6080" s="12"/>
      <c r="X6080" s="14"/>
      <c r="AB6080" s="25"/>
      <c r="AC6080" s="12"/>
      <c r="AD6080" s="12"/>
      <c r="AK6080" s="12"/>
      <c r="AL6080" s="30"/>
      <c r="AM6080" s="32"/>
      <c r="AQ6080" s="12"/>
      <c r="AR6080" s="12"/>
      <c r="AS6080" s="12"/>
      <c r="AZ6080" s="49"/>
      <c r="BA6080" s="30"/>
      <c r="BB6080" s="12"/>
      <c r="BF6080" s="12"/>
      <c r="BG6080" s="12"/>
      <c r="BH6080" s="12"/>
      <c r="BO6080" s="7"/>
      <c r="BP6080" s="7"/>
      <c r="BQ6080" s="7"/>
      <c r="BU6080" s="7"/>
      <c r="BV6080" s="7"/>
      <c r="BW6080" s="7"/>
      <c r="CD6080" s="7"/>
      <c r="CE6080" s="7"/>
      <c r="CF6080" s="7"/>
      <c r="CJ6080" s="7"/>
      <c r="CK6080" s="7"/>
      <c r="CL6080" s="7"/>
    </row>
    <row r="6081" spans="1:90">
      <c r="A6081" s="11"/>
      <c r="B6081" s="373"/>
      <c r="C6081" s="373"/>
      <c r="D6081" s="373"/>
      <c r="E6081" s="13"/>
      <c r="F6081" s="11"/>
      <c r="G6081" s="25"/>
      <c r="H6081" s="31"/>
      <c r="I6081" s="30"/>
      <c r="M6081" s="25"/>
      <c r="N6081" s="31"/>
      <c r="O6081" s="30"/>
      <c r="V6081" s="12"/>
      <c r="W6081" s="12"/>
      <c r="X6081" s="14"/>
      <c r="AB6081" s="25"/>
      <c r="AC6081" s="12"/>
      <c r="AD6081" s="12"/>
      <c r="AK6081" s="12"/>
      <c r="AL6081" s="30"/>
      <c r="AM6081" s="32"/>
      <c r="AQ6081" s="12"/>
      <c r="AR6081" s="12"/>
      <c r="AS6081" s="12"/>
      <c r="AZ6081" s="49"/>
      <c r="BA6081" s="30"/>
      <c r="BB6081" s="12"/>
      <c r="BF6081" s="12"/>
      <c r="BG6081" s="12"/>
      <c r="BH6081" s="12"/>
      <c r="BO6081" s="7"/>
      <c r="BP6081" s="7"/>
      <c r="BQ6081" s="7"/>
      <c r="BU6081" s="7"/>
      <c r="BV6081" s="7"/>
      <c r="BW6081" s="7"/>
      <c r="CD6081" s="7"/>
      <c r="CE6081" s="7"/>
      <c r="CF6081" s="7"/>
      <c r="CJ6081" s="7"/>
      <c r="CK6081" s="7"/>
      <c r="CL6081" s="7"/>
    </row>
    <row r="6082" spans="1:90">
      <c r="A6082" s="11"/>
      <c r="B6082" s="373"/>
      <c r="C6082" s="373"/>
      <c r="D6082" s="373"/>
      <c r="E6082" s="13"/>
      <c r="F6082" s="11"/>
      <c r="G6082" s="25"/>
      <c r="H6082" s="31"/>
      <c r="I6082" s="30"/>
      <c r="M6082" s="25"/>
      <c r="N6082" s="31"/>
      <c r="O6082" s="30"/>
      <c r="V6082" s="12"/>
      <c r="W6082" s="12"/>
      <c r="X6082" s="14"/>
      <c r="AB6082" s="25"/>
      <c r="AC6082" s="12"/>
      <c r="AD6082" s="12"/>
      <c r="AK6082" s="12"/>
      <c r="AL6082" s="30"/>
      <c r="AM6082" s="32"/>
      <c r="AQ6082" s="12"/>
      <c r="AR6082" s="12"/>
      <c r="AS6082" s="12"/>
      <c r="AZ6082" s="49"/>
      <c r="BA6082" s="30"/>
      <c r="BB6082" s="12"/>
      <c r="BF6082" s="12"/>
      <c r="BG6082" s="12"/>
      <c r="BH6082" s="12"/>
      <c r="BO6082" s="7"/>
      <c r="BP6082" s="7"/>
      <c r="BQ6082" s="7"/>
      <c r="BU6082" s="7"/>
      <c r="BV6082" s="7"/>
      <c r="BW6082" s="7"/>
      <c r="CD6082" s="7"/>
      <c r="CE6082" s="7"/>
      <c r="CF6082" s="7"/>
      <c r="CJ6082" s="7"/>
      <c r="CK6082" s="7"/>
      <c r="CL6082" s="7"/>
    </row>
    <row r="6083" spans="1:90">
      <c r="A6083" s="11"/>
      <c r="B6083" s="373"/>
      <c r="C6083" s="373"/>
      <c r="D6083" s="373"/>
      <c r="E6083" s="13"/>
      <c r="F6083" s="11"/>
      <c r="G6083" s="25"/>
      <c r="H6083" s="31"/>
      <c r="I6083" s="30"/>
      <c r="M6083" s="25"/>
      <c r="N6083" s="31"/>
      <c r="O6083" s="30"/>
      <c r="V6083" s="12"/>
      <c r="W6083" s="12"/>
      <c r="X6083" s="14"/>
      <c r="AB6083" s="25"/>
      <c r="AC6083" s="12"/>
      <c r="AD6083" s="12"/>
      <c r="AK6083" s="12"/>
      <c r="AL6083" s="30"/>
      <c r="AM6083" s="32"/>
      <c r="AQ6083" s="12"/>
      <c r="AR6083" s="12"/>
      <c r="AS6083" s="12"/>
      <c r="AZ6083" s="49"/>
      <c r="BA6083" s="30"/>
      <c r="BB6083" s="12"/>
      <c r="BF6083" s="12"/>
      <c r="BG6083" s="12"/>
      <c r="BH6083" s="12"/>
      <c r="BO6083" s="7"/>
      <c r="BP6083" s="7"/>
      <c r="BQ6083" s="7"/>
      <c r="BU6083" s="7"/>
      <c r="BV6083" s="7"/>
      <c r="BW6083" s="7"/>
      <c r="CD6083" s="7"/>
      <c r="CE6083" s="7"/>
      <c r="CF6083" s="7"/>
      <c r="CJ6083" s="7"/>
      <c r="CK6083" s="7"/>
      <c r="CL6083" s="7"/>
    </row>
    <row r="6084" spans="1:90">
      <c r="A6084" s="11"/>
      <c r="B6084" s="373"/>
      <c r="C6084" s="373"/>
      <c r="D6084" s="373"/>
      <c r="E6084" s="13"/>
      <c r="F6084" s="11"/>
      <c r="G6084" s="25"/>
      <c r="H6084" s="31"/>
      <c r="I6084" s="30"/>
      <c r="M6084" s="25"/>
      <c r="N6084" s="31"/>
      <c r="O6084" s="30"/>
      <c r="V6084" s="12"/>
      <c r="W6084" s="12"/>
      <c r="X6084" s="14"/>
      <c r="AB6084" s="25"/>
      <c r="AC6084" s="12"/>
      <c r="AD6084" s="12"/>
      <c r="AK6084" s="12"/>
      <c r="AL6084" s="30"/>
      <c r="AM6084" s="32"/>
      <c r="AQ6084" s="12"/>
      <c r="AR6084" s="12"/>
      <c r="AS6084" s="12"/>
      <c r="AZ6084" s="49"/>
      <c r="BA6084" s="30"/>
      <c r="BB6084" s="12"/>
      <c r="BF6084" s="12"/>
      <c r="BG6084" s="12"/>
      <c r="BH6084" s="12"/>
      <c r="BO6084" s="7"/>
      <c r="BP6084" s="7"/>
      <c r="BQ6084" s="7"/>
      <c r="BU6084" s="7"/>
      <c r="BV6084" s="7"/>
      <c r="BW6084" s="7"/>
      <c r="CD6084" s="7"/>
      <c r="CE6084" s="7"/>
      <c r="CF6084" s="7"/>
      <c r="CJ6084" s="7"/>
      <c r="CK6084" s="7"/>
      <c r="CL6084" s="7"/>
    </row>
    <row r="6085" spans="1:90">
      <c r="A6085" s="11"/>
      <c r="B6085" s="373"/>
      <c r="C6085" s="373"/>
      <c r="D6085" s="373"/>
      <c r="E6085" s="13"/>
      <c r="F6085" s="11"/>
      <c r="G6085" s="25"/>
      <c r="H6085" s="31"/>
      <c r="I6085" s="30"/>
      <c r="M6085" s="25"/>
      <c r="N6085" s="31"/>
      <c r="O6085" s="30"/>
      <c r="V6085" s="12"/>
      <c r="W6085" s="12"/>
      <c r="X6085" s="14"/>
      <c r="AB6085" s="25"/>
      <c r="AC6085" s="12"/>
      <c r="AD6085" s="12"/>
      <c r="AK6085" s="12"/>
      <c r="AL6085" s="30"/>
      <c r="AM6085" s="32"/>
      <c r="AQ6085" s="12"/>
      <c r="AR6085" s="12"/>
      <c r="AS6085" s="12"/>
      <c r="AZ6085" s="49"/>
      <c r="BA6085" s="30"/>
      <c r="BB6085" s="12"/>
      <c r="BF6085" s="12"/>
      <c r="BG6085" s="12"/>
      <c r="BH6085" s="12"/>
      <c r="BO6085" s="7"/>
      <c r="BP6085" s="7"/>
      <c r="BQ6085" s="7"/>
      <c r="BU6085" s="7"/>
      <c r="BV6085" s="7"/>
      <c r="BW6085" s="7"/>
      <c r="CD6085" s="7"/>
      <c r="CE6085" s="7"/>
      <c r="CF6085" s="7"/>
      <c r="CJ6085" s="7"/>
      <c r="CK6085" s="7"/>
      <c r="CL6085" s="7"/>
    </row>
    <row r="6086" spans="1:90">
      <c r="A6086" s="11"/>
      <c r="B6086" s="373"/>
      <c r="C6086" s="373"/>
      <c r="D6086" s="373"/>
      <c r="E6086" s="13"/>
      <c r="F6086" s="11"/>
      <c r="G6086" s="25"/>
      <c r="H6086" s="31"/>
      <c r="I6086" s="30"/>
      <c r="M6086" s="25"/>
      <c r="N6086" s="31"/>
      <c r="O6086" s="30"/>
      <c r="V6086" s="12"/>
      <c r="W6086" s="12"/>
      <c r="X6086" s="14"/>
      <c r="AB6086" s="25"/>
      <c r="AC6086" s="12"/>
      <c r="AD6086" s="12"/>
      <c r="AK6086" s="12"/>
      <c r="AL6086" s="30"/>
      <c r="AM6086" s="32"/>
      <c r="AQ6086" s="12"/>
      <c r="AR6086" s="12"/>
      <c r="AS6086" s="12"/>
      <c r="AZ6086" s="49"/>
      <c r="BA6086" s="30"/>
      <c r="BB6086" s="12"/>
      <c r="BF6086" s="12"/>
      <c r="BG6086" s="12"/>
      <c r="BH6086" s="12"/>
      <c r="BO6086" s="7"/>
      <c r="BP6086" s="7"/>
      <c r="BQ6086" s="7"/>
      <c r="BU6086" s="7"/>
      <c r="BV6086" s="7"/>
      <c r="BW6086" s="7"/>
      <c r="CD6086" s="7"/>
      <c r="CE6086" s="7"/>
      <c r="CF6086" s="7"/>
      <c r="CJ6086" s="7"/>
      <c r="CK6086" s="7"/>
      <c r="CL6086" s="7"/>
    </row>
    <row r="6087" spans="1:90">
      <c r="A6087" s="11"/>
      <c r="B6087" s="373"/>
      <c r="C6087" s="373"/>
      <c r="D6087" s="373"/>
      <c r="E6087" s="13"/>
      <c r="F6087" s="11"/>
      <c r="G6087" s="25"/>
      <c r="H6087" s="31"/>
      <c r="I6087" s="30"/>
      <c r="M6087" s="25"/>
      <c r="N6087" s="31"/>
      <c r="O6087" s="30"/>
      <c r="V6087" s="12"/>
      <c r="W6087" s="12"/>
      <c r="X6087" s="14"/>
      <c r="AB6087" s="25"/>
      <c r="AC6087" s="12"/>
      <c r="AD6087" s="12"/>
      <c r="AK6087" s="12"/>
      <c r="AL6087" s="30"/>
      <c r="AM6087" s="32"/>
      <c r="AQ6087" s="12"/>
      <c r="AR6087" s="12"/>
      <c r="AS6087" s="12"/>
      <c r="AZ6087" s="49"/>
      <c r="BA6087" s="30"/>
      <c r="BB6087" s="12"/>
      <c r="BF6087" s="12"/>
      <c r="BG6087" s="12"/>
      <c r="BH6087" s="12"/>
      <c r="BO6087" s="7"/>
      <c r="BP6087" s="7"/>
      <c r="BQ6087" s="7"/>
      <c r="BU6087" s="7"/>
      <c r="BV6087" s="7"/>
      <c r="BW6087" s="7"/>
      <c r="CD6087" s="7"/>
      <c r="CE6087" s="7"/>
      <c r="CF6087" s="7"/>
      <c r="CJ6087" s="7"/>
      <c r="CK6087" s="7"/>
      <c r="CL6087" s="7"/>
    </row>
    <row r="6088" spans="1:90">
      <c r="A6088" s="11"/>
      <c r="B6088" s="373"/>
      <c r="C6088" s="373"/>
      <c r="D6088" s="373"/>
      <c r="E6088" s="13"/>
      <c r="F6088" s="11"/>
      <c r="G6088" s="25"/>
      <c r="H6088" s="31"/>
      <c r="I6088" s="30"/>
      <c r="M6088" s="25"/>
      <c r="N6088" s="31"/>
      <c r="O6088" s="30"/>
      <c r="V6088" s="12"/>
      <c r="W6088" s="12"/>
      <c r="X6088" s="14"/>
      <c r="AB6088" s="25"/>
      <c r="AC6088" s="12"/>
      <c r="AD6088" s="12"/>
      <c r="AK6088" s="12"/>
      <c r="AL6088" s="30"/>
      <c r="AM6088" s="32"/>
      <c r="AQ6088" s="12"/>
      <c r="AR6088" s="12"/>
      <c r="AS6088" s="12"/>
      <c r="AZ6088" s="49"/>
      <c r="BA6088" s="30"/>
      <c r="BB6088" s="12"/>
      <c r="BF6088" s="12"/>
      <c r="BG6088" s="12"/>
      <c r="BH6088" s="12"/>
      <c r="BO6088" s="7"/>
      <c r="BP6088" s="7"/>
      <c r="BQ6088" s="7"/>
      <c r="BU6088" s="7"/>
      <c r="BV6088" s="7"/>
      <c r="BW6088" s="7"/>
      <c r="CD6088" s="7"/>
      <c r="CE6088" s="7"/>
      <c r="CF6088" s="7"/>
      <c r="CJ6088" s="7"/>
      <c r="CK6088" s="7"/>
      <c r="CL6088" s="7"/>
    </row>
    <row r="6089" spans="1:90">
      <c r="A6089" s="11"/>
      <c r="B6089" s="373"/>
      <c r="C6089" s="373"/>
      <c r="D6089" s="373"/>
      <c r="E6089" s="13"/>
      <c r="F6089" s="11"/>
      <c r="G6089" s="25"/>
      <c r="H6089" s="31"/>
      <c r="I6089" s="30"/>
      <c r="M6089" s="25"/>
      <c r="N6089" s="31"/>
      <c r="O6089" s="30"/>
      <c r="V6089" s="12"/>
      <c r="W6089" s="12"/>
      <c r="X6089" s="14"/>
      <c r="AB6089" s="25"/>
      <c r="AC6089" s="12"/>
      <c r="AD6089" s="12"/>
      <c r="AK6089" s="12"/>
      <c r="AL6089" s="30"/>
      <c r="AM6089" s="32"/>
      <c r="AQ6089" s="12"/>
      <c r="AR6089" s="12"/>
      <c r="AS6089" s="12"/>
      <c r="AZ6089" s="49"/>
      <c r="BA6089" s="30"/>
      <c r="BB6089" s="12"/>
      <c r="BF6089" s="12"/>
      <c r="BG6089" s="12"/>
      <c r="BH6089" s="12"/>
      <c r="BO6089" s="7"/>
      <c r="BP6089" s="7"/>
      <c r="BQ6089" s="7"/>
      <c r="BU6089" s="7"/>
      <c r="BV6089" s="7"/>
      <c r="BW6089" s="7"/>
      <c r="CD6089" s="7"/>
      <c r="CE6089" s="7"/>
      <c r="CF6089" s="7"/>
      <c r="CJ6089" s="7"/>
      <c r="CK6089" s="7"/>
      <c r="CL6089" s="7"/>
    </row>
    <row r="6090" spans="1:90">
      <c r="A6090" s="11"/>
      <c r="B6090" s="373"/>
      <c r="C6090" s="373"/>
      <c r="D6090" s="373"/>
      <c r="E6090" s="13"/>
      <c r="F6090" s="11"/>
      <c r="G6090" s="25"/>
      <c r="H6090" s="31"/>
      <c r="I6090" s="30"/>
      <c r="M6090" s="25"/>
      <c r="N6090" s="31"/>
      <c r="O6090" s="30"/>
      <c r="V6090" s="12"/>
      <c r="W6090" s="12"/>
      <c r="X6090" s="14"/>
      <c r="AB6090" s="25"/>
      <c r="AC6090" s="12"/>
      <c r="AD6090" s="12"/>
      <c r="AK6090" s="12"/>
      <c r="AL6090" s="30"/>
      <c r="AM6090" s="32"/>
      <c r="AQ6090" s="12"/>
      <c r="AR6090" s="12"/>
      <c r="AS6090" s="12"/>
      <c r="AZ6090" s="49"/>
      <c r="BA6090" s="30"/>
      <c r="BB6090" s="12"/>
      <c r="BF6090" s="12"/>
      <c r="BG6090" s="12"/>
      <c r="BH6090" s="12"/>
      <c r="BO6090" s="7"/>
      <c r="BP6090" s="7"/>
      <c r="BQ6090" s="7"/>
      <c r="BU6090" s="7"/>
      <c r="BV6090" s="7"/>
      <c r="BW6090" s="7"/>
      <c r="CD6090" s="7"/>
      <c r="CE6090" s="7"/>
      <c r="CF6090" s="7"/>
      <c r="CJ6090" s="7"/>
      <c r="CK6090" s="7"/>
      <c r="CL6090" s="7"/>
    </row>
    <row r="6091" spans="1:90">
      <c r="A6091" s="11"/>
      <c r="B6091" s="373"/>
      <c r="C6091" s="373"/>
      <c r="D6091" s="373"/>
      <c r="E6091" s="13"/>
      <c r="F6091" s="11"/>
      <c r="G6091" s="25"/>
      <c r="H6091" s="31"/>
      <c r="I6091" s="30"/>
      <c r="M6091" s="25"/>
      <c r="N6091" s="31"/>
      <c r="O6091" s="30"/>
      <c r="V6091" s="12"/>
      <c r="W6091" s="12"/>
      <c r="X6091" s="14"/>
      <c r="AB6091" s="25"/>
      <c r="AC6091" s="12"/>
      <c r="AD6091" s="12"/>
      <c r="AK6091" s="12"/>
      <c r="AL6091" s="30"/>
      <c r="AM6091" s="32"/>
      <c r="AQ6091" s="12"/>
      <c r="AR6091" s="12"/>
      <c r="AS6091" s="12"/>
      <c r="AZ6091" s="49"/>
      <c r="BA6091" s="30"/>
      <c r="BB6091" s="12"/>
      <c r="BF6091" s="12"/>
      <c r="BG6091" s="12"/>
      <c r="BH6091" s="12"/>
      <c r="BO6091" s="7"/>
      <c r="BP6091" s="7"/>
      <c r="BQ6091" s="7"/>
      <c r="BU6091" s="7"/>
      <c r="BV6091" s="7"/>
      <c r="BW6091" s="7"/>
      <c r="CD6091" s="7"/>
      <c r="CE6091" s="7"/>
      <c r="CF6091" s="7"/>
      <c r="CJ6091" s="7"/>
      <c r="CK6091" s="7"/>
      <c r="CL6091" s="7"/>
    </row>
    <row r="6092" spans="1:90">
      <c r="A6092" s="11"/>
      <c r="B6092" s="373"/>
      <c r="C6092" s="373"/>
      <c r="D6092" s="373"/>
      <c r="E6092" s="13"/>
      <c r="F6092" s="11"/>
      <c r="G6092" s="25"/>
      <c r="H6092" s="31"/>
      <c r="I6092" s="30"/>
      <c r="M6092" s="25"/>
      <c r="N6092" s="31"/>
      <c r="O6092" s="30"/>
      <c r="V6092" s="12"/>
      <c r="W6092" s="12"/>
      <c r="X6092" s="14"/>
      <c r="AB6092" s="25"/>
      <c r="AC6092" s="12"/>
      <c r="AD6092" s="12"/>
      <c r="AK6092" s="12"/>
      <c r="AL6092" s="30"/>
      <c r="AM6092" s="32"/>
      <c r="AQ6092" s="12"/>
      <c r="AR6092" s="12"/>
      <c r="AS6092" s="12"/>
      <c r="AZ6092" s="49"/>
      <c r="BA6092" s="30"/>
      <c r="BB6092" s="12"/>
      <c r="BF6092" s="12"/>
      <c r="BG6092" s="12"/>
      <c r="BH6092" s="12"/>
      <c r="BO6092" s="7"/>
      <c r="BP6092" s="7"/>
      <c r="BQ6092" s="7"/>
      <c r="BU6092" s="7"/>
      <c r="BV6092" s="7"/>
      <c r="BW6092" s="7"/>
      <c r="CD6092" s="7"/>
      <c r="CE6092" s="7"/>
      <c r="CF6092" s="7"/>
      <c r="CJ6092" s="7"/>
      <c r="CK6092" s="7"/>
      <c r="CL6092" s="7"/>
    </row>
    <row r="6093" spans="1:90">
      <c r="A6093" s="11"/>
      <c r="B6093" s="373"/>
      <c r="C6093" s="373"/>
      <c r="D6093" s="373"/>
      <c r="E6093" s="13"/>
      <c r="F6093" s="11"/>
      <c r="G6093" s="25"/>
      <c r="H6093" s="31"/>
      <c r="I6093" s="30"/>
      <c r="M6093" s="25"/>
      <c r="N6093" s="31"/>
      <c r="O6093" s="30"/>
      <c r="V6093" s="12"/>
      <c r="W6093" s="12"/>
      <c r="X6093" s="14"/>
      <c r="AB6093" s="25"/>
      <c r="AC6093" s="12"/>
      <c r="AD6093" s="12"/>
      <c r="AK6093" s="12"/>
      <c r="AL6093" s="30"/>
      <c r="AM6093" s="32"/>
      <c r="AQ6093" s="12"/>
      <c r="AR6093" s="12"/>
      <c r="AS6093" s="12"/>
      <c r="AZ6093" s="49"/>
      <c r="BA6093" s="30"/>
      <c r="BB6093" s="12"/>
      <c r="BF6093" s="12"/>
      <c r="BG6093" s="12"/>
      <c r="BH6093" s="12"/>
      <c r="BO6093" s="7"/>
      <c r="BP6093" s="7"/>
      <c r="BQ6093" s="7"/>
      <c r="BU6093" s="7"/>
      <c r="BV6093" s="7"/>
      <c r="BW6093" s="7"/>
      <c r="CD6093" s="7"/>
      <c r="CE6093" s="7"/>
      <c r="CF6093" s="7"/>
      <c r="CJ6093" s="7"/>
      <c r="CK6093" s="7"/>
      <c r="CL6093" s="7"/>
    </row>
    <row r="6094" spans="1:90">
      <c r="A6094" s="11"/>
      <c r="B6094" s="373"/>
      <c r="C6094" s="373"/>
      <c r="D6094" s="373"/>
      <c r="E6094" s="13"/>
      <c r="F6094" s="11"/>
      <c r="G6094" s="25"/>
      <c r="H6094" s="31"/>
      <c r="I6094" s="30"/>
      <c r="M6094" s="25"/>
      <c r="N6094" s="31"/>
      <c r="O6094" s="30"/>
      <c r="V6094" s="12"/>
      <c r="W6094" s="12"/>
      <c r="X6094" s="14"/>
      <c r="AB6094" s="25"/>
      <c r="AC6094" s="12"/>
      <c r="AD6094" s="12"/>
      <c r="AK6094" s="12"/>
      <c r="AL6094" s="30"/>
      <c r="AM6094" s="32"/>
      <c r="AQ6094" s="12"/>
      <c r="AR6094" s="12"/>
      <c r="AS6094" s="12"/>
      <c r="AZ6094" s="49"/>
      <c r="BA6094" s="30"/>
      <c r="BB6094" s="12"/>
      <c r="BF6094" s="12"/>
      <c r="BG6094" s="12"/>
      <c r="BH6094" s="12"/>
      <c r="BO6094" s="7"/>
      <c r="BP6094" s="7"/>
      <c r="BQ6094" s="7"/>
      <c r="BU6094" s="7"/>
      <c r="BV6094" s="7"/>
      <c r="BW6094" s="7"/>
      <c r="CD6094" s="7"/>
      <c r="CE6094" s="7"/>
      <c r="CF6094" s="7"/>
      <c r="CJ6094" s="7"/>
      <c r="CK6094" s="7"/>
      <c r="CL6094" s="7"/>
    </row>
    <row r="6095" spans="1:90">
      <c r="A6095" s="11"/>
      <c r="B6095" s="373"/>
      <c r="C6095" s="373"/>
      <c r="D6095" s="373"/>
      <c r="E6095" s="13"/>
      <c r="F6095" s="11"/>
      <c r="G6095" s="25"/>
      <c r="H6095" s="31"/>
      <c r="I6095" s="30"/>
      <c r="M6095" s="25"/>
      <c r="N6095" s="31"/>
      <c r="O6095" s="30"/>
      <c r="V6095" s="12"/>
      <c r="W6095" s="12"/>
      <c r="X6095" s="14"/>
      <c r="AB6095" s="25"/>
      <c r="AC6095" s="12"/>
      <c r="AD6095" s="12"/>
      <c r="AK6095" s="12"/>
      <c r="AL6095" s="30"/>
      <c r="AM6095" s="32"/>
      <c r="AQ6095" s="12"/>
      <c r="AR6095" s="12"/>
      <c r="AS6095" s="12"/>
      <c r="AZ6095" s="49"/>
      <c r="BA6095" s="30"/>
      <c r="BB6095" s="12"/>
      <c r="BF6095" s="12"/>
      <c r="BG6095" s="12"/>
      <c r="BH6095" s="12"/>
      <c r="BO6095" s="7"/>
      <c r="BP6095" s="7"/>
      <c r="BQ6095" s="7"/>
      <c r="BU6095" s="7"/>
      <c r="BV6095" s="7"/>
      <c r="BW6095" s="7"/>
      <c r="CD6095" s="7"/>
      <c r="CE6095" s="7"/>
      <c r="CF6095" s="7"/>
      <c r="CJ6095" s="7"/>
      <c r="CK6095" s="7"/>
      <c r="CL6095" s="7"/>
    </row>
    <row r="6096" spans="1:90">
      <c r="A6096" s="11"/>
      <c r="B6096" s="373"/>
      <c r="C6096" s="373"/>
      <c r="D6096" s="373"/>
      <c r="E6096" s="13"/>
      <c r="F6096" s="11"/>
      <c r="G6096" s="25"/>
      <c r="H6096" s="31"/>
      <c r="I6096" s="30"/>
      <c r="M6096" s="25"/>
      <c r="N6096" s="31"/>
      <c r="O6096" s="30"/>
      <c r="V6096" s="12"/>
      <c r="W6096" s="12"/>
      <c r="X6096" s="14"/>
      <c r="AB6096" s="25"/>
      <c r="AC6096" s="12"/>
      <c r="AD6096" s="12"/>
      <c r="AK6096" s="12"/>
      <c r="AL6096" s="30"/>
      <c r="AM6096" s="32"/>
      <c r="AQ6096" s="12"/>
      <c r="AR6096" s="12"/>
      <c r="AS6096" s="12"/>
      <c r="AZ6096" s="49"/>
      <c r="BA6096" s="30"/>
      <c r="BB6096" s="12"/>
      <c r="BF6096" s="12"/>
      <c r="BG6096" s="12"/>
      <c r="BH6096" s="12"/>
      <c r="BO6096" s="7"/>
      <c r="BP6096" s="7"/>
      <c r="BQ6096" s="7"/>
      <c r="BU6096" s="7"/>
      <c r="BV6096" s="7"/>
      <c r="BW6096" s="7"/>
      <c r="CD6096" s="7"/>
      <c r="CE6096" s="7"/>
      <c r="CF6096" s="7"/>
      <c r="CJ6096" s="7"/>
      <c r="CK6096" s="7"/>
      <c r="CL6096" s="7"/>
    </row>
    <row r="6097" spans="1:90">
      <c r="A6097" s="11"/>
      <c r="B6097" s="373"/>
      <c r="C6097" s="373"/>
      <c r="D6097" s="373"/>
      <c r="E6097" s="13"/>
      <c r="F6097" s="11"/>
      <c r="G6097" s="25"/>
      <c r="H6097" s="31"/>
      <c r="I6097" s="30"/>
      <c r="M6097" s="25"/>
      <c r="N6097" s="31"/>
      <c r="O6097" s="30"/>
      <c r="V6097" s="12"/>
      <c r="W6097" s="12"/>
      <c r="X6097" s="14"/>
      <c r="AB6097" s="25"/>
      <c r="AC6097" s="12"/>
      <c r="AD6097" s="12"/>
      <c r="AK6097" s="12"/>
      <c r="AL6097" s="30"/>
      <c r="AM6097" s="32"/>
      <c r="AQ6097" s="12"/>
      <c r="AR6097" s="12"/>
      <c r="AS6097" s="12"/>
      <c r="AZ6097" s="49"/>
      <c r="BA6097" s="30"/>
      <c r="BB6097" s="12"/>
      <c r="BF6097" s="12"/>
      <c r="BG6097" s="12"/>
      <c r="BH6097" s="12"/>
      <c r="BO6097" s="7"/>
      <c r="BP6097" s="7"/>
      <c r="BQ6097" s="7"/>
      <c r="BU6097" s="7"/>
      <c r="BV6097" s="7"/>
      <c r="BW6097" s="7"/>
      <c r="CD6097" s="7"/>
      <c r="CE6097" s="7"/>
      <c r="CF6097" s="7"/>
      <c r="CJ6097" s="7"/>
      <c r="CK6097" s="7"/>
      <c r="CL6097" s="7"/>
    </row>
    <row r="6098" spans="1:90">
      <c r="A6098" s="11"/>
      <c r="B6098" s="373"/>
      <c r="C6098" s="373"/>
      <c r="D6098" s="373"/>
      <c r="E6098" s="13"/>
      <c r="F6098" s="11"/>
      <c r="G6098" s="25"/>
      <c r="H6098" s="31"/>
      <c r="I6098" s="30"/>
      <c r="M6098" s="25"/>
      <c r="N6098" s="31"/>
      <c r="O6098" s="30"/>
      <c r="V6098" s="12"/>
      <c r="W6098" s="12"/>
      <c r="X6098" s="14"/>
      <c r="AB6098" s="25"/>
      <c r="AC6098" s="12"/>
      <c r="AD6098" s="12"/>
      <c r="AK6098" s="12"/>
      <c r="AL6098" s="30"/>
      <c r="AM6098" s="32"/>
      <c r="AQ6098" s="12"/>
      <c r="AR6098" s="12"/>
      <c r="AS6098" s="12"/>
      <c r="AZ6098" s="49"/>
      <c r="BA6098" s="30"/>
      <c r="BB6098" s="12"/>
      <c r="BF6098" s="12"/>
      <c r="BG6098" s="12"/>
      <c r="BH6098" s="12"/>
      <c r="BO6098" s="7"/>
      <c r="BP6098" s="7"/>
      <c r="BQ6098" s="7"/>
      <c r="BU6098" s="7"/>
      <c r="BV6098" s="7"/>
      <c r="BW6098" s="7"/>
      <c r="CD6098" s="7"/>
      <c r="CE6098" s="7"/>
      <c r="CF6098" s="7"/>
      <c r="CJ6098" s="7"/>
      <c r="CK6098" s="7"/>
      <c r="CL6098" s="7"/>
    </row>
    <row r="6099" spans="1:90">
      <c r="A6099" s="11"/>
      <c r="B6099" s="373"/>
      <c r="C6099" s="373"/>
      <c r="D6099" s="373"/>
      <c r="E6099" s="13"/>
      <c r="F6099" s="11"/>
      <c r="G6099" s="25"/>
      <c r="H6099" s="31"/>
      <c r="I6099" s="30"/>
      <c r="M6099" s="25"/>
      <c r="N6099" s="31"/>
      <c r="O6099" s="30"/>
      <c r="V6099" s="12"/>
      <c r="W6099" s="12"/>
      <c r="X6099" s="14"/>
      <c r="AB6099" s="25"/>
      <c r="AC6099" s="12"/>
      <c r="AD6099" s="12"/>
      <c r="AK6099" s="12"/>
      <c r="AL6099" s="30"/>
      <c r="AM6099" s="32"/>
      <c r="AQ6099" s="12"/>
      <c r="AR6099" s="12"/>
      <c r="AS6099" s="12"/>
      <c r="AZ6099" s="49"/>
      <c r="BA6099" s="30"/>
      <c r="BB6099" s="12"/>
      <c r="BF6099" s="12"/>
      <c r="BG6099" s="12"/>
      <c r="BH6099" s="12"/>
      <c r="BO6099" s="7"/>
      <c r="BP6099" s="7"/>
      <c r="BQ6099" s="7"/>
      <c r="BU6099" s="7"/>
      <c r="BV6099" s="7"/>
      <c r="BW6099" s="7"/>
      <c r="CD6099" s="7"/>
      <c r="CE6099" s="7"/>
      <c r="CF6099" s="7"/>
      <c r="CJ6099" s="7"/>
      <c r="CK6099" s="7"/>
      <c r="CL6099" s="7"/>
    </row>
    <row r="6100" spans="1:90">
      <c r="A6100" s="11"/>
      <c r="B6100" s="373"/>
      <c r="C6100" s="373"/>
      <c r="D6100" s="373"/>
      <c r="E6100" s="13"/>
      <c r="F6100" s="11"/>
      <c r="G6100" s="25"/>
      <c r="H6100" s="31"/>
      <c r="I6100" s="30"/>
      <c r="M6100" s="25"/>
      <c r="N6100" s="31"/>
      <c r="O6100" s="30"/>
      <c r="V6100" s="12"/>
      <c r="W6100" s="12"/>
      <c r="X6100" s="14"/>
      <c r="AB6100" s="25"/>
      <c r="AC6100" s="12"/>
      <c r="AD6100" s="12"/>
      <c r="AK6100" s="12"/>
      <c r="AL6100" s="30"/>
      <c r="AM6100" s="32"/>
      <c r="AQ6100" s="12"/>
      <c r="AR6100" s="12"/>
      <c r="AS6100" s="12"/>
      <c r="AZ6100" s="49"/>
      <c r="BA6100" s="30"/>
      <c r="BB6100" s="12"/>
      <c r="BF6100" s="12"/>
      <c r="BG6100" s="12"/>
      <c r="BH6100" s="12"/>
      <c r="BO6100" s="7"/>
      <c r="BP6100" s="7"/>
      <c r="BQ6100" s="7"/>
      <c r="BU6100" s="7"/>
      <c r="BV6100" s="7"/>
      <c r="BW6100" s="7"/>
      <c r="CD6100" s="7"/>
      <c r="CE6100" s="7"/>
      <c r="CF6100" s="7"/>
      <c r="CJ6100" s="7"/>
      <c r="CK6100" s="7"/>
      <c r="CL6100" s="7"/>
    </row>
    <row r="6101" spans="1:90">
      <c r="A6101" s="11"/>
      <c r="B6101" s="373"/>
      <c r="C6101" s="373"/>
      <c r="D6101" s="373"/>
      <c r="E6101" s="13"/>
      <c r="F6101" s="11"/>
      <c r="G6101" s="25"/>
      <c r="H6101" s="31"/>
      <c r="I6101" s="30"/>
      <c r="M6101" s="25"/>
      <c r="N6101" s="31"/>
      <c r="O6101" s="30"/>
      <c r="V6101" s="12"/>
      <c r="W6101" s="12"/>
      <c r="X6101" s="14"/>
      <c r="AB6101" s="25"/>
      <c r="AC6101" s="12"/>
      <c r="AD6101" s="12"/>
      <c r="AK6101" s="12"/>
      <c r="AL6101" s="30"/>
      <c r="AM6101" s="32"/>
      <c r="AQ6101" s="12"/>
      <c r="AR6101" s="12"/>
      <c r="AS6101" s="12"/>
      <c r="AZ6101" s="49"/>
      <c r="BA6101" s="30"/>
      <c r="BB6101" s="12"/>
      <c r="BF6101" s="12"/>
      <c r="BG6101" s="12"/>
      <c r="BH6101" s="12"/>
      <c r="BO6101" s="7"/>
      <c r="BP6101" s="7"/>
      <c r="BQ6101" s="7"/>
      <c r="BU6101" s="7"/>
      <c r="BV6101" s="7"/>
      <c r="BW6101" s="7"/>
      <c r="CD6101" s="7"/>
      <c r="CE6101" s="7"/>
      <c r="CF6101" s="7"/>
      <c r="CJ6101" s="7"/>
      <c r="CK6101" s="7"/>
      <c r="CL6101" s="7"/>
    </row>
    <row r="6102" spans="1:90">
      <c r="A6102" s="11"/>
      <c r="B6102" s="373"/>
      <c r="C6102" s="373"/>
      <c r="D6102" s="373"/>
      <c r="E6102" s="13"/>
      <c r="F6102" s="11"/>
      <c r="G6102" s="25"/>
      <c r="H6102" s="31"/>
      <c r="I6102" s="30"/>
      <c r="M6102" s="25"/>
      <c r="N6102" s="31"/>
      <c r="O6102" s="30"/>
      <c r="V6102" s="12"/>
      <c r="W6102" s="12"/>
      <c r="X6102" s="14"/>
      <c r="AB6102" s="25"/>
      <c r="AC6102" s="12"/>
      <c r="AD6102" s="12"/>
      <c r="AK6102" s="12"/>
      <c r="AL6102" s="30"/>
      <c r="AM6102" s="32"/>
      <c r="AQ6102" s="12"/>
      <c r="AR6102" s="12"/>
      <c r="AS6102" s="12"/>
      <c r="AZ6102" s="49"/>
      <c r="BA6102" s="30"/>
      <c r="BB6102" s="12"/>
      <c r="BF6102" s="12"/>
      <c r="BG6102" s="12"/>
      <c r="BH6102" s="12"/>
      <c r="BO6102" s="7"/>
      <c r="BP6102" s="7"/>
      <c r="BQ6102" s="7"/>
      <c r="BU6102" s="7"/>
      <c r="BV6102" s="7"/>
      <c r="BW6102" s="7"/>
      <c r="CD6102" s="7"/>
      <c r="CE6102" s="7"/>
      <c r="CF6102" s="7"/>
      <c r="CJ6102" s="7"/>
      <c r="CK6102" s="7"/>
      <c r="CL6102" s="7"/>
    </row>
    <row r="6103" spans="1:90">
      <c r="A6103" s="11"/>
      <c r="B6103" s="373"/>
      <c r="C6103" s="373"/>
      <c r="D6103" s="373"/>
      <c r="E6103" s="13"/>
      <c r="F6103" s="11"/>
      <c r="G6103" s="25"/>
      <c r="H6103" s="31"/>
      <c r="I6103" s="30"/>
      <c r="M6103" s="25"/>
      <c r="N6103" s="31"/>
      <c r="O6103" s="30"/>
      <c r="V6103" s="12"/>
      <c r="W6103" s="12"/>
      <c r="X6103" s="14"/>
      <c r="AB6103" s="25"/>
      <c r="AC6103" s="12"/>
      <c r="AD6103" s="12"/>
      <c r="AK6103" s="12"/>
      <c r="AL6103" s="30"/>
      <c r="AM6103" s="32"/>
      <c r="AQ6103" s="12"/>
      <c r="AR6103" s="12"/>
      <c r="AS6103" s="12"/>
      <c r="AZ6103" s="49"/>
      <c r="BA6103" s="30"/>
      <c r="BB6103" s="12"/>
      <c r="BF6103" s="12"/>
      <c r="BG6103" s="12"/>
      <c r="BH6103" s="12"/>
      <c r="BO6103" s="7"/>
      <c r="BP6103" s="7"/>
      <c r="BQ6103" s="7"/>
      <c r="BU6103" s="7"/>
      <c r="BV6103" s="7"/>
      <c r="BW6103" s="7"/>
      <c r="CD6103" s="7"/>
      <c r="CE6103" s="7"/>
      <c r="CF6103" s="7"/>
      <c r="CJ6103" s="7"/>
      <c r="CK6103" s="7"/>
      <c r="CL6103" s="7"/>
    </row>
    <row r="6104" spans="1:90">
      <c r="A6104" s="11"/>
      <c r="B6104" s="373"/>
      <c r="C6104" s="373"/>
      <c r="D6104" s="373"/>
      <c r="E6104" s="13"/>
      <c r="F6104" s="11"/>
      <c r="G6104" s="25"/>
      <c r="H6104" s="31"/>
      <c r="I6104" s="30"/>
      <c r="M6104" s="25"/>
      <c r="N6104" s="31"/>
      <c r="O6104" s="30"/>
      <c r="V6104" s="12"/>
      <c r="W6104" s="12"/>
      <c r="X6104" s="14"/>
      <c r="AB6104" s="25"/>
      <c r="AC6104" s="12"/>
      <c r="AD6104" s="12"/>
      <c r="AK6104" s="12"/>
      <c r="AL6104" s="30"/>
      <c r="AM6104" s="32"/>
      <c r="AQ6104" s="12"/>
      <c r="AR6104" s="12"/>
      <c r="AS6104" s="12"/>
      <c r="AZ6104" s="49"/>
      <c r="BA6104" s="30"/>
      <c r="BB6104" s="12"/>
      <c r="BF6104" s="12"/>
      <c r="BG6104" s="12"/>
      <c r="BH6104" s="12"/>
      <c r="BO6104" s="7"/>
      <c r="BP6104" s="7"/>
      <c r="BQ6104" s="7"/>
      <c r="BU6104" s="7"/>
      <c r="BV6104" s="7"/>
      <c r="BW6104" s="7"/>
      <c r="CD6104" s="7"/>
      <c r="CE6104" s="7"/>
      <c r="CF6104" s="7"/>
      <c r="CJ6104" s="7"/>
      <c r="CK6104" s="7"/>
      <c r="CL6104" s="7"/>
    </row>
    <row r="6105" spans="1:90">
      <c r="A6105" s="11"/>
      <c r="B6105" s="373"/>
      <c r="C6105" s="373"/>
      <c r="D6105" s="373"/>
      <c r="E6105" s="13"/>
      <c r="F6105" s="11"/>
      <c r="G6105" s="25"/>
      <c r="H6105" s="31"/>
      <c r="I6105" s="30"/>
      <c r="M6105" s="25"/>
      <c r="N6105" s="31"/>
      <c r="O6105" s="30"/>
      <c r="V6105" s="12"/>
      <c r="W6105" s="12"/>
      <c r="X6105" s="14"/>
      <c r="AB6105" s="25"/>
      <c r="AC6105" s="12"/>
      <c r="AD6105" s="12"/>
      <c r="AK6105" s="12"/>
      <c r="AL6105" s="30"/>
      <c r="AM6105" s="32"/>
      <c r="AQ6105" s="12"/>
      <c r="AR6105" s="12"/>
      <c r="AS6105" s="12"/>
      <c r="AZ6105" s="49"/>
      <c r="BA6105" s="30"/>
      <c r="BB6105" s="12"/>
      <c r="BF6105" s="12"/>
      <c r="BG6105" s="12"/>
      <c r="BH6105" s="12"/>
      <c r="BO6105" s="7"/>
      <c r="BP6105" s="7"/>
      <c r="BQ6105" s="7"/>
      <c r="BU6105" s="7"/>
      <c r="BV6105" s="7"/>
      <c r="BW6105" s="7"/>
      <c r="CD6105" s="7"/>
      <c r="CE6105" s="7"/>
      <c r="CF6105" s="7"/>
      <c r="CJ6105" s="7"/>
      <c r="CK6105" s="7"/>
      <c r="CL6105" s="7"/>
    </row>
    <row r="6106" spans="1:90">
      <c r="A6106" s="11"/>
      <c r="B6106" s="373"/>
      <c r="C6106" s="373"/>
      <c r="D6106" s="373"/>
      <c r="E6106" s="13"/>
      <c r="F6106" s="11"/>
      <c r="G6106" s="25"/>
      <c r="H6106" s="31"/>
      <c r="I6106" s="30"/>
      <c r="M6106" s="25"/>
      <c r="N6106" s="31"/>
      <c r="O6106" s="30"/>
      <c r="V6106" s="12"/>
      <c r="W6106" s="12"/>
      <c r="X6106" s="14"/>
      <c r="AB6106" s="25"/>
      <c r="AC6106" s="12"/>
      <c r="AD6106" s="12"/>
      <c r="AK6106" s="12"/>
      <c r="AL6106" s="30"/>
      <c r="AM6106" s="32"/>
      <c r="AQ6106" s="12"/>
      <c r="AR6106" s="12"/>
      <c r="AS6106" s="12"/>
      <c r="AZ6106" s="49"/>
      <c r="BA6106" s="30"/>
      <c r="BB6106" s="12"/>
      <c r="BF6106" s="12"/>
      <c r="BG6106" s="12"/>
      <c r="BH6106" s="12"/>
      <c r="BO6106" s="7"/>
      <c r="BP6106" s="7"/>
      <c r="BQ6106" s="7"/>
      <c r="BU6106" s="7"/>
      <c r="BV6106" s="7"/>
      <c r="BW6106" s="7"/>
      <c r="CD6106" s="7"/>
      <c r="CE6106" s="7"/>
      <c r="CF6106" s="7"/>
      <c r="CJ6106" s="7"/>
      <c r="CK6106" s="7"/>
      <c r="CL6106" s="7"/>
    </row>
    <row r="6107" spans="1:90">
      <c r="A6107" s="11"/>
      <c r="B6107" s="373"/>
      <c r="C6107" s="373"/>
      <c r="D6107" s="373"/>
      <c r="E6107" s="13"/>
      <c r="F6107" s="11"/>
      <c r="G6107" s="25"/>
      <c r="H6107" s="31"/>
      <c r="I6107" s="30"/>
      <c r="M6107" s="25"/>
      <c r="N6107" s="31"/>
      <c r="O6107" s="30"/>
      <c r="V6107" s="12"/>
      <c r="W6107" s="12"/>
      <c r="X6107" s="14"/>
      <c r="AB6107" s="25"/>
      <c r="AC6107" s="12"/>
      <c r="AD6107" s="12"/>
      <c r="AK6107" s="12"/>
      <c r="AL6107" s="30"/>
      <c r="AM6107" s="32"/>
      <c r="AQ6107" s="12"/>
      <c r="AR6107" s="12"/>
      <c r="AS6107" s="12"/>
      <c r="AZ6107" s="49"/>
      <c r="BA6107" s="30"/>
      <c r="BB6107" s="12"/>
      <c r="BF6107" s="12"/>
      <c r="BG6107" s="12"/>
      <c r="BH6107" s="12"/>
      <c r="BO6107" s="7"/>
      <c r="BP6107" s="7"/>
      <c r="BQ6107" s="7"/>
      <c r="BU6107" s="7"/>
      <c r="BV6107" s="7"/>
      <c r="BW6107" s="7"/>
      <c r="CD6107" s="7"/>
      <c r="CE6107" s="7"/>
      <c r="CF6107" s="7"/>
      <c r="CJ6107" s="7"/>
      <c r="CK6107" s="7"/>
      <c r="CL6107" s="7"/>
    </row>
    <row r="6108" spans="1:90">
      <c r="A6108" s="11"/>
      <c r="B6108" s="373"/>
      <c r="C6108" s="373"/>
      <c r="D6108" s="373"/>
      <c r="E6108" s="13"/>
      <c r="F6108" s="11"/>
      <c r="G6108" s="25"/>
      <c r="H6108" s="31"/>
      <c r="I6108" s="30"/>
      <c r="M6108" s="25"/>
      <c r="N6108" s="31"/>
      <c r="O6108" s="30"/>
      <c r="V6108" s="12"/>
      <c r="W6108" s="12"/>
      <c r="X6108" s="14"/>
      <c r="AB6108" s="25"/>
      <c r="AC6108" s="12"/>
      <c r="AD6108" s="12"/>
      <c r="AK6108" s="12"/>
      <c r="AL6108" s="30"/>
      <c r="AM6108" s="32"/>
      <c r="AQ6108" s="12"/>
      <c r="AR6108" s="12"/>
      <c r="AS6108" s="12"/>
      <c r="AZ6108" s="49"/>
      <c r="BA6108" s="30"/>
      <c r="BB6108" s="12"/>
      <c r="BF6108" s="12"/>
      <c r="BG6108" s="12"/>
      <c r="BH6108" s="12"/>
      <c r="BO6108" s="7"/>
      <c r="BP6108" s="7"/>
      <c r="BQ6108" s="7"/>
      <c r="BU6108" s="7"/>
      <c r="BV6108" s="7"/>
      <c r="BW6108" s="7"/>
      <c r="CD6108" s="7"/>
      <c r="CE6108" s="7"/>
      <c r="CF6108" s="7"/>
      <c r="CJ6108" s="7"/>
      <c r="CK6108" s="7"/>
      <c r="CL6108" s="7"/>
    </row>
    <row r="6109" spans="1:90">
      <c r="A6109" s="11"/>
      <c r="B6109" s="373"/>
      <c r="C6109" s="373"/>
      <c r="D6109" s="373"/>
      <c r="E6109" s="13"/>
      <c r="F6109" s="11"/>
      <c r="G6109" s="25"/>
      <c r="H6109" s="31"/>
      <c r="I6109" s="30"/>
      <c r="M6109" s="25"/>
      <c r="N6109" s="31"/>
      <c r="O6109" s="30"/>
      <c r="V6109" s="12"/>
      <c r="W6109" s="12"/>
      <c r="X6109" s="14"/>
      <c r="AB6109" s="25"/>
      <c r="AC6109" s="12"/>
      <c r="AD6109" s="12"/>
      <c r="AK6109" s="12"/>
      <c r="AL6109" s="30"/>
      <c r="AM6109" s="32"/>
      <c r="AQ6109" s="12"/>
      <c r="AR6109" s="12"/>
      <c r="AS6109" s="12"/>
      <c r="AZ6109" s="49"/>
      <c r="BA6109" s="30"/>
      <c r="BB6109" s="12"/>
      <c r="BF6109" s="12"/>
      <c r="BG6109" s="12"/>
      <c r="BH6109" s="12"/>
      <c r="BO6109" s="7"/>
      <c r="BP6109" s="7"/>
      <c r="BQ6109" s="7"/>
      <c r="BU6109" s="7"/>
      <c r="BV6109" s="7"/>
      <c r="BW6109" s="7"/>
      <c r="CD6109" s="7"/>
      <c r="CE6109" s="7"/>
      <c r="CF6109" s="7"/>
      <c r="CJ6109" s="7"/>
      <c r="CK6109" s="7"/>
      <c r="CL6109" s="7"/>
    </row>
    <row r="6110" spans="1:90">
      <c r="A6110" s="11"/>
      <c r="B6110" s="373"/>
      <c r="C6110" s="373"/>
      <c r="D6110" s="373"/>
      <c r="E6110" s="13"/>
      <c r="F6110" s="11"/>
      <c r="G6110" s="25"/>
      <c r="H6110" s="31"/>
      <c r="I6110" s="30"/>
      <c r="M6110" s="25"/>
      <c r="N6110" s="31"/>
      <c r="O6110" s="30"/>
      <c r="V6110" s="12"/>
      <c r="W6110" s="12"/>
      <c r="X6110" s="14"/>
      <c r="AB6110" s="25"/>
      <c r="AC6110" s="12"/>
      <c r="AD6110" s="12"/>
      <c r="AK6110" s="12"/>
      <c r="AL6110" s="30"/>
      <c r="AM6110" s="32"/>
      <c r="AQ6110" s="12"/>
      <c r="AR6110" s="12"/>
      <c r="AS6110" s="12"/>
      <c r="AZ6110" s="49"/>
      <c r="BA6110" s="30"/>
      <c r="BB6110" s="12"/>
      <c r="BF6110" s="12"/>
      <c r="BG6110" s="12"/>
      <c r="BH6110" s="12"/>
      <c r="BO6110" s="7"/>
      <c r="BP6110" s="7"/>
      <c r="BQ6110" s="7"/>
      <c r="BU6110" s="7"/>
      <c r="BV6110" s="7"/>
      <c r="BW6110" s="7"/>
      <c r="CD6110" s="7"/>
      <c r="CE6110" s="7"/>
      <c r="CF6110" s="7"/>
      <c r="CJ6110" s="7"/>
      <c r="CK6110" s="7"/>
      <c r="CL6110" s="7"/>
    </row>
    <row r="6111" spans="1:90">
      <c r="A6111" s="11"/>
      <c r="B6111" s="373"/>
      <c r="C6111" s="373"/>
      <c r="D6111" s="373"/>
      <c r="E6111" s="13"/>
      <c r="F6111" s="11"/>
      <c r="G6111" s="25"/>
      <c r="H6111" s="31"/>
      <c r="I6111" s="30"/>
      <c r="M6111" s="25"/>
      <c r="N6111" s="31"/>
      <c r="O6111" s="30"/>
      <c r="V6111" s="12"/>
      <c r="W6111" s="12"/>
      <c r="X6111" s="14"/>
      <c r="AB6111" s="25"/>
      <c r="AC6111" s="12"/>
      <c r="AD6111" s="12"/>
      <c r="AK6111" s="12"/>
      <c r="AL6111" s="30"/>
      <c r="AM6111" s="32"/>
      <c r="AQ6111" s="12"/>
      <c r="AR6111" s="12"/>
      <c r="AS6111" s="12"/>
      <c r="AZ6111" s="49"/>
      <c r="BA6111" s="30"/>
      <c r="BB6111" s="12"/>
      <c r="BF6111" s="12"/>
      <c r="BG6111" s="12"/>
      <c r="BH6111" s="12"/>
      <c r="BO6111" s="7"/>
      <c r="BP6111" s="7"/>
      <c r="BQ6111" s="7"/>
      <c r="BU6111" s="7"/>
      <c r="BV6111" s="7"/>
      <c r="BW6111" s="7"/>
      <c r="CD6111" s="7"/>
      <c r="CE6111" s="7"/>
      <c r="CF6111" s="7"/>
      <c r="CJ6111" s="7"/>
      <c r="CK6111" s="7"/>
      <c r="CL6111" s="7"/>
    </row>
    <row r="6112" spans="1:90">
      <c r="A6112" s="11"/>
      <c r="B6112" s="373"/>
      <c r="C6112" s="373"/>
      <c r="D6112" s="373"/>
      <c r="E6112" s="13"/>
      <c r="F6112" s="11"/>
      <c r="G6112" s="25"/>
      <c r="H6112" s="31"/>
      <c r="I6112" s="30"/>
      <c r="M6112" s="25"/>
      <c r="N6112" s="31"/>
      <c r="O6112" s="30"/>
      <c r="V6112" s="12"/>
      <c r="W6112" s="12"/>
      <c r="X6112" s="14"/>
      <c r="AB6112" s="25"/>
      <c r="AC6112" s="12"/>
      <c r="AD6112" s="12"/>
      <c r="AK6112" s="12"/>
      <c r="AL6112" s="30"/>
      <c r="AM6112" s="32"/>
      <c r="AQ6112" s="12"/>
      <c r="AR6112" s="12"/>
      <c r="AS6112" s="12"/>
      <c r="AZ6112" s="49"/>
      <c r="BA6112" s="30"/>
      <c r="BB6112" s="12"/>
      <c r="BF6112" s="12"/>
      <c r="BG6112" s="12"/>
      <c r="BH6112" s="12"/>
      <c r="BO6112" s="7"/>
      <c r="BP6112" s="7"/>
      <c r="BQ6112" s="7"/>
      <c r="BU6112" s="7"/>
      <c r="BV6112" s="7"/>
      <c r="BW6112" s="7"/>
      <c r="CD6112" s="7"/>
      <c r="CE6112" s="7"/>
      <c r="CF6112" s="7"/>
      <c r="CJ6112" s="7"/>
      <c r="CK6112" s="7"/>
      <c r="CL6112" s="7"/>
    </row>
    <row r="6113" spans="1:90">
      <c r="A6113" s="11"/>
      <c r="B6113" s="373"/>
      <c r="C6113" s="373"/>
      <c r="D6113" s="373"/>
      <c r="E6113" s="13"/>
      <c r="F6113" s="11"/>
      <c r="G6113" s="25"/>
      <c r="H6113" s="31"/>
      <c r="I6113" s="30"/>
      <c r="M6113" s="25"/>
      <c r="N6113" s="31"/>
      <c r="O6113" s="30"/>
      <c r="V6113" s="12"/>
      <c r="W6113" s="12"/>
      <c r="X6113" s="14"/>
      <c r="AB6113" s="25"/>
      <c r="AC6113" s="12"/>
      <c r="AD6113" s="12"/>
      <c r="AK6113" s="12"/>
      <c r="AL6113" s="30"/>
      <c r="AM6113" s="32"/>
      <c r="AQ6113" s="12"/>
      <c r="AR6113" s="12"/>
      <c r="AS6113" s="12"/>
      <c r="AZ6113" s="49"/>
      <c r="BA6113" s="30"/>
      <c r="BB6113" s="12"/>
      <c r="BF6113" s="12"/>
      <c r="BG6113" s="12"/>
      <c r="BH6113" s="12"/>
      <c r="BO6113" s="7"/>
      <c r="BP6113" s="7"/>
      <c r="BQ6113" s="7"/>
      <c r="BU6113" s="7"/>
      <c r="BV6113" s="7"/>
      <c r="BW6113" s="7"/>
      <c r="CD6113" s="7"/>
      <c r="CE6113" s="7"/>
      <c r="CF6113" s="7"/>
      <c r="CJ6113" s="7"/>
      <c r="CK6113" s="7"/>
      <c r="CL6113" s="7"/>
    </row>
    <row r="6114" spans="1:90">
      <c r="A6114" s="11"/>
      <c r="B6114" s="373"/>
      <c r="C6114" s="373"/>
      <c r="D6114" s="373"/>
      <c r="E6114" s="13"/>
      <c r="F6114" s="11"/>
      <c r="G6114" s="25"/>
      <c r="H6114" s="31"/>
      <c r="I6114" s="30"/>
      <c r="M6114" s="25"/>
      <c r="N6114" s="31"/>
      <c r="O6114" s="30"/>
      <c r="V6114" s="12"/>
      <c r="W6114" s="12"/>
      <c r="X6114" s="14"/>
      <c r="AB6114" s="25"/>
      <c r="AC6114" s="12"/>
      <c r="AD6114" s="12"/>
      <c r="AK6114" s="12"/>
      <c r="AL6114" s="30"/>
      <c r="AM6114" s="32"/>
      <c r="AQ6114" s="12"/>
      <c r="AR6114" s="12"/>
      <c r="AS6114" s="12"/>
      <c r="AZ6114" s="49"/>
      <c r="BA6114" s="30"/>
      <c r="BB6114" s="12"/>
      <c r="BF6114" s="12"/>
      <c r="BG6114" s="12"/>
      <c r="BH6114" s="12"/>
      <c r="BO6114" s="7"/>
      <c r="BP6114" s="7"/>
      <c r="BQ6114" s="7"/>
      <c r="BU6114" s="7"/>
      <c r="BV6114" s="7"/>
      <c r="BW6114" s="7"/>
      <c r="CD6114" s="7"/>
      <c r="CE6114" s="7"/>
      <c r="CF6114" s="7"/>
      <c r="CJ6114" s="7"/>
      <c r="CK6114" s="7"/>
      <c r="CL6114" s="7"/>
    </row>
    <row r="6115" spans="1:90">
      <c r="A6115" s="11"/>
      <c r="B6115" s="373"/>
      <c r="C6115" s="373"/>
      <c r="D6115" s="373"/>
      <c r="E6115" s="13"/>
      <c r="F6115" s="11"/>
      <c r="G6115" s="25"/>
      <c r="H6115" s="31"/>
      <c r="I6115" s="30"/>
      <c r="M6115" s="25"/>
      <c r="N6115" s="31"/>
      <c r="O6115" s="30"/>
      <c r="V6115" s="12"/>
      <c r="W6115" s="12"/>
      <c r="X6115" s="14"/>
      <c r="AB6115" s="25"/>
      <c r="AC6115" s="12"/>
      <c r="AD6115" s="12"/>
      <c r="AK6115" s="12"/>
      <c r="AL6115" s="30"/>
      <c r="AM6115" s="32"/>
      <c r="AQ6115" s="12"/>
      <c r="AR6115" s="12"/>
      <c r="AS6115" s="12"/>
      <c r="AZ6115" s="49"/>
      <c r="BA6115" s="30"/>
      <c r="BB6115" s="12"/>
      <c r="BF6115" s="12"/>
      <c r="BG6115" s="12"/>
      <c r="BH6115" s="12"/>
      <c r="BO6115" s="7"/>
      <c r="BP6115" s="7"/>
      <c r="BQ6115" s="7"/>
      <c r="BU6115" s="7"/>
      <c r="BV6115" s="7"/>
      <c r="BW6115" s="7"/>
      <c r="CD6115" s="7"/>
      <c r="CE6115" s="7"/>
      <c r="CF6115" s="7"/>
      <c r="CJ6115" s="7"/>
      <c r="CK6115" s="7"/>
      <c r="CL6115" s="7"/>
    </row>
    <row r="6116" spans="1:90">
      <c r="A6116" s="11"/>
      <c r="B6116" s="373"/>
      <c r="C6116" s="373"/>
      <c r="D6116" s="373"/>
      <c r="E6116" s="13"/>
      <c r="F6116" s="11"/>
      <c r="G6116" s="25"/>
      <c r="H6116" s="31"/>
      <c r="I6116" s="30"/>
      <c r="M6116" s="25"/>
      <c r="N6116" s="31"/>
      <c r="O6116" s="30"/>
      <c r="V6116" s="12"/>
      <c r="W6116" s="12"/>
      <c r="X6116" s="14"/>
      <c r="AB6116" s="25"/>
      <c r="AC6116" s="12"/>
      <c r="AD6116" s="12"/>
      <c r="AK6116" s="12"/>
      <c r="AL6116" s="30"/>
      <c r="AM6116" s="32"/>
      <c r="AQ6116" s="12"/>
      <c r="AR6116" s="12"/>
      <c r="AS6116" s="12"/>
      <c r="AZ6116" s="49"/>
      <c r="BA6116" s="30"/>
      <c r="BB6116" s="12"/>
      <c r="BF6116" s="12"/>
      <c r="BG6116" s="12"/>
      <c r="BH6116" s="12"/>
      <c r="BO6116" s="7"/>
      <c r="BP6116" s="7"/>
      <c r="BQ6116" s="7"/>
      <c r="BU6116" s="7"/>
      <c r="BV6116" s="7"/>
      <c r="BW6116" s="7"/>
      <c r="CD6116" s="7"/>
      <c r="CE6116" s="7"/>
      <c r="CF6116" s="7"/>
      <c r="CJ6116" s="7"/>
      <c r="CK6116" s="7"/>
      <c r="CL6116" s="7"/>
    </row>
    <row r="6117" spans="1:90">
      <c r="A6117" s="11"/>
      <c r="B6117" s="373"/>
      <c r="C6117" s="373"/>
      <c r="D6117" s="373"/>
      <c r="E6117" s="13"/>
      <c r="F6117" s="11"/>
      <c r="G6117" s="25"/>
      <c r="H6117" s="31"/>
      <c r="I6117" s="30"/>
      <c r="M6117" s="25"/>
      <c r="N6117" s="31"/>
      <c r="O6117" s="30"/>
      <c r="V6117" s="12"/>
      <c r="W6117" s="12"/>
      <c r="X6117" s="14"/>
      <c r="AB6117" s="25"/>
      <c r="AC6117" s="12"/>
      <c r="AD6117" s="12"/>
      <c r="AK6117" s="12"/>
      <c r="AL6117" s="30"/>
      <c r="AM6117" s="32"/>
      <c r="AQ6117" s="12"/>
      <c r="AR6117" s="12"/>
      <c r="AS6117" s="12"/>
      <c r="AZ6117" s="49"/>
      <c r="BA6117" s="30"/>
      <c r="BB6117" s="12"/>
      <c r="BF6117" s="12"/>
      <c r="BG6117" s="12"/>
      <c r="BH6117" s="12"/>
      <c r="BO6117" s="7"/>
      <c r="BP6117" s="7"/>
      <c r="BQ6117" s="7"/>
      <c r="BU6117" s="7"/>
      <c r="BV6117" s="7"/>
      <c r="BW6117" s="7"/>
      <c r="CD6117" s="7"/>
      <c r="CE6117" s="7"/>
      <c r="CF6117" s="7"/>
      <c r="CJ6117" s="7"/>
      <c r="CK6117" s="7"/>
      <c r="CL6117" s="7"/>
    </row>
    <row r="6118" spans="1:90">
      <c r="A6118" s="11"/>
      <c r="B6118" s="373"/>
      <c r="C6118" s="373"/>
      <c r="D6118" s="373"/>
      <c r="E6118" s="13"/>
      <c r="F6118" s="11"/>
      <c r="G6118" s="25"/>
      <c r="H6118" s="31"/>
      <c r="I6118" s="30"/>
      <c r="M6118" s="25"/>
      <c r="N6118" s="31"/>
      <c r="O6118" s="30"/>
      <c r="V6118" s="12"/>
      <c r="W6118" s="12"/>
      <c r="X6118" s="14"/>
      <c r="AB6118" s="25"/>
      <c r="AC6118" s="12"/>
      <c r="AD6118" s="12"/>
      <c r="AK6118" s="12"/>
      <c r="AL6118" s="30"/>
      <c r="AM6118" s="32"/>
      <c r="AQ6118" s="12"/>
      <c r="AR6118" s="12"/>
      <c r="AS6118" s="12"/>
      <c r="AZ6118" s="49"/>
      <c r="BA6118" s="30"/>
      <c r="BB6118" s="12"/>
      <c r="BF6118" s="12"/>
      <c r="BG6118" s="12"/>
      <c r="BH6118" s="12"/>
      <c r="BO6118" s="7"/>
      <c r="BP6118" s="7"/>
      <c r="BQ6118" s="7"/>
      <c r="BU6118" s="7"/>
      <c r="BV6118" s="7"/>
      <c r="BW6118" s="7"/>
      <c r="CD6118" s="7"/>
      <c r="CE6118" s="7"/>
      <c r="CF6118" s="7"/>
      <c r="CJ6118" s="7"/>
      <c r="CK6118" s="7"/>
      <c r="CL6118" s="7"/>
    </row>
    <row r="6119" spans="1:90">
      <c r="A6119" s="11"/>
      <c r="B6119" s="373"/>
      <c r="C6119" s="373"/>
      <c r="D6119" s="373"/>
      <c r="E6119" s="13"/>
      <c r="F6119" s="11"/>
      <c r="G6119" s="25"/>
      <c r="H6119" s="31"/>
      <c r="I6119" s="30"/>
      <c r="M6119" s="25"/>
      <c r="N6119" s="31"/>
      <c r="O6119" s="30"/>
      <c r="V6119" s="12"/>
      <c r="W6119" s="12"/>
      <c r="X6119" s="14"/>
      <c r="AB6119" s="25"/>
      <c r="AC6119" s="12"/>
      <c r="AD6119" s="12"/>
      <c r="AK6119" s="12"/>
      <c r="AL6119" s="30"/>
      <c r="AM6119" s="32"/>
      <c r="AQ6119" s="12"/>
      <c r="AR6119" s="12"/>
      <c r="AS6119" s="12"/>
      <c r="AZ6119" s="49"/>
      <c r="BA6119" s="30"/>
      <c r="BB6119" s="12"/>
      <c r="BF6119" s="12"/>
      <c r="BG6119" s="12"/>
      <c r="BH6119" s="12"/>
      <c r="BO6119" s="7"/>
      <c r="BP6119" s="7"/>
      <c r="BQ6119" s="7"/>
      <c r="BU6119" s="7"/>
      <c r="BV6119" s="7"/>
      <c r="BW6119" s="7"/>
      <c r="CD6119" s="7"/>
      <c r="CE6119" s="7"/>
      <c r="CF6119" s="7"/>
      <c r="CJ6119" s="7"/>
      <c r="CK6119" s="7"/>
      <c r="CL6119" s="7"/>
    </row>
    <row r="6120" spans="1:90">
      <c r="A6120" s="11"/>
      <c r="B6120" s="373"/>
      <c r="C6120" s="373"/>
      <c r="D6120" s="373"/>
      <c r="E6120" s="13"/>
      <c r="F6120" s="11"/>
      <c r="G6120" s="25"/>
      <c r="H6120" s="31"/>
      <c r="I6120" s="30"/>
      <c r="M6120" s="25"/>
      <c r="N6120" s="31"/>
      <c r="O6120" s="30"/>
      <c r="V6120" s="12"/>
      <c r="W6120" s="12"/>
      <c r="X6120" s="14"/>
      <c r="AB6120" s="25"/>
      <c r="AC6120" s="12"/>
      <c r="AD6120" s="12"/>
      <c r="AK6120" s="12"/>
      <c r="AL6120" s="30"/>
      <c r="AM6120" s="32"/>
      <c r="AQ6120" s="12"/>
      <c r="AR6120" s="12"/>
      <c r="AS6120" s="12"/>
      <c r="AZ6120" s="49"/>
      <c r="BA6120" s="30"/>
      <c r="BB6120" s="12"/>
      <c r="BF6120" s="12"/>
      <c r="BG6120" s="12"/>
      <c r="BH6120" s="12"/>
      <c r="BO6120" s="7"/>
      <c r="BP6120" s="7"/>
      <c r="BQ6120" s="7"/>
      <c r="BU6120" s="7"/>
      <c r="BV6120" s="7"/>
      <c r="BW6120" s="7"/>
      <c r="CD6120" s="7"/>
      <c r="CE6120" s="7"/>
      <c r="CF6120" s="7"/>
      <c r="CJ6120" s="7"/>
      <c r="CK6120" s="7"/>
      <c r="CL6120" s="7"/>
    </row>
    <row r="6121" spans="1:90">
      <c r="A6121" s="11"/>
      <c r="B6121" s="373"/>
      <c r="C6121" s="373"/>
      <c r="D6121" s="373"/>
      <c r="E6121" s="13"/>
      <c r="F6121" s="11"/>
      <c r="G6121" s="25"/>
      <c r="H6121" s="31"/>
      <c r="I6121" s="30"/>
      <c r="M6121" s="25"/>
      <c r="N6121" s="31"/>
      <c r="O6121" s="30"/>
      <c r="V6121" s="12"/>
      <c r="W6121" s="12"/>
      <c r="X6121" s="14"/>
      <c r="AB6121" s="25"/>
      <c r="AC6121" s="12"/>
      <c r="AD6121" s="12"/>
      <c r="AK6121" s="12"/>
      <c r="AL6121" s="30"/>
      <c r="AM6121" s="32"/>
      <c r="AQ6121" s="12"/>
      <c r="AR6121" s="12"/>
      <c r="AS6121" s="12"/>
      <c r="AZ6121" s="49"/>
      <c r="BA6121" s="30"/>
      <c r="BB6121" s="12"/>
      <c r="BF6121" s="12"/>
      <c r="BG6121" s="12"/>
      <c r="BH6121" s="12"/>
      <c r="BO6121" s="7"/>
      <c r="BP6121" s="7"/>
      <c r="BQ6121" s="7"/>
      <c r="BU6121" s="7"/>
      <c r="BV6121" s="7"/>
      <c r="BW6121" s="7"/>
      <c r="CD6121" s="7"/>
      <c r="CE6121" s="7"/>
      <c r="CF6121" s="7"/>
      <c r="CJ6121" s="7"/>
      <c r="CK6121" s="7"/>
      <c r="CL6121" s="7"/>
    </row>
    <row r="6122" spans="1:90">
      <c r="A6122" s="11"/>
      <c r="B6122" s="373"/>
      <c r="C6122" s="373"/>
      <c r="D6122" s="373"/>
      <c r="E6122" s="13"/>
      <c r="F6122" s="11"/>
      <c r="G6122" s="25"/>
      <c r="H6122" s="31"/>
      <c r="I6122" s="30"/>
      <c r="M6122" s="25"/>
      <c r="N6122" s="31"/>
      <c r="O6122" s="30"/>
      <c r="V6122" s="12"/>
      <c r="W6122" s="12"/>
      <c r="X6122" s="14"/>
      <c r="AB6122" s="25"/>
      <c r="AC6122" s="12"/>
      <c r="AD6122" s="12"/>
      <c r="AK6122" s="12"/>
      <c r="AL6122" s="30"/>
      <c r="AM6122" s="32"/>
      <c r="AQ6122" s="12"/>
      <c r="AR6122" s="12"/>
      <c r="AS6122" s="12"/>
      <c r="AZ6122" s="49"/>
      <c r="BA6122" s="30"/>
      <c r="BB6122" s="12"/>
      <c r="BF6122" s="12"/>
      <c r="BG6122" s="12"/>
      <c r="BH6122" s="12"/>
      <c r="BO6122" s="7"/>
      <c r="BP6122" s="7"/>
      <c r="BQ6122" s="7"/>
      <c r="BU6122" s="7"/>
      <c r="BV6122" s="7"/>
      <c r="BW6122" s="7"/>
      <c r="CD6122" s="7"/>
      <c r="CE6122" s="7"/>
      <c r="CF6122" s="7"/>
      <c r="CJ6122" s="7"/>
      <c r="CK6122" s="7"/>
      <c r="CL6122" s="7"/>
    </row>
    <row r="6123" spans="1:90">
      <c r="A6123" s="11"/>
      <c r="B6123" s="373"/>
      <c r="C6123" s="373"/>
      <c r="D6123" s="373"/>
      <c r="E6123" s="13"/>
      <c r="F6123" s="11"/>
      <c r="G6123" s="25"/>
      <c r="H6123" s="31"/>
      <c r="I6123" s="30"/>
      <c r="M6123" s="25"/>
      <c r="N6123" s="31"/>
      <c r="O6123" s="30"/>
      <c r="V6123" s="12"/>
      <c r="W6123" s="12"/>
      <c r="X6123" s="14"/>
      <c r="AB6123" s="25"/>
      <c r="AC6123" s="12"/>
      <c r="AD6123" s="12"/>
      <c r="AK6123" s="12"/>
      <c r="AL6123" s="30"/>
      <c r="AM6123" s="32"/>
      <c r="AQ6123" s="12"/>
      <c r="AR6123" s="12"/>
      <c r="AS6123" s="12"/>
      <c r="AZ6123" s="49"/>
      <c r="BA6123" s="30"/>
      <c r="BB6123" s="12"/>
      <c r="BF6123" s="12"/>
      <c r="BG6123" s="12"/>
      <c r="BH6123" s="12"/>
      <c r="BO6123" s="7"/>
      <c r="BP6123" s="7"/>
      <c r="BQ6123" s="7"/>
      <c r="BU6123" s="7"/>
      <c r="BV6123" s="7"/>
      <c r="BW6123" s="7"/>
      <c r="CD6123" s="7"/>
      <c r="CE6123" s="7"/>
      <c r="CF6123" s="7"/>
      <c r="CJ6123" s="7"/>
      <c r="CK6123" s="7"/>
      <c r="CL6123" s="7"/>
    </row>
    <row r="6124" spans="1:90">
      <c r="A6124" s="11"/>
      <c r="B6124" s="373"/>
      <c r="C6124" s="373"/>
      <c r="D6124" s="373"/>
      <c r="E6124" s="13"/>
      <c r="F6124" s="11"/>
      <c r="G6124" s="25"/>
      <c r="H6124" s="31"/>
      <c r="I6124" s="30"/>
      <c r="M6124" s="25"/>
      <c r="N6124" s="31"/>
      <c r="O6124" s="30"/>
      <c r="V6124" s="12"/>
      <c r="W6124" s="12"/>
      <c r="X6124" s="14"/>
      <c r="AB6124" s="25"/>
      <c r="AC6124" s="12"/>
      <c r="AD6124" s="12"/>
      <c r="AK6124" s="12"/>
      <c r="AL6124" s="30"/>
      <c r="AM6124" s="32"/>
      <c r="AQ6124" s="12"/>
      <c r="AR6124" s="12"/>
      <c r="AS6124" s="12"/>
      <c r="AZ6124" s="49"/>
      <c r="BA6124" s="30"/>
      <c r="BB6124" s="12"/>
      <c r="BF6124" s="12"/>
      <c r="BG6124" s="12"/>
      <c r="BH6124" s="12"/>
      <c r="BO6124" s="7"/>
      <c r="BP6124" s="7"/>
      <c r="BQ6124" s="7"/>
      <c r="BU6124" s="7"/>
      <c r="BV6124" s="7"/>
      <c r="BW6124" s="7"/>
      <c r="CD6124" s="7"/>
      <c r="CE6124" s="7"/>
      <c r="CF6124" s="7"/>
      <c r="CJ6124" s="7"/>
      <c r="CK6124" s="7"/>
      <c r="CL6124" s="7"/>
    </row>
    <row r="6125" spans="1:90">
      <c r="A6125" s="11"/>
      <c r="B6125" s="373"/>
      <c r="C6125" s="373"/>
      <c r="D6125" s="373"/>
      <c r="E6125" s="13"/>
      <c r="F6125" s="11"/>
      <c r="G6125" s="25"/>
      <c r="H6125" s="31"/>
      <c r="I6125" s="30"/>
      <c r="M6125" s="25"/>
      <c r="N6125" s="31"/>
      <c r="O6125" s="30"/>
      <c r="V6125" s="12"/>
      <c r="W6125" s="12"/>
      <c r="X6125" s="14"/>
      <c r="AB6125" s="25"/>
      <c r="AC6125" s="12"/>
      <c r="AD6125" s="12"/>
      <c r="AK6125" s="12"/>
      <c r="AL6125" s="30"/>
      <c r="AM6125" s="32"/>
      <c r="AQ6125" s="12"/>
      <c r="AR6125" s="12"/>
      <c r="AS6125" s="12"/>
      <c r="AZ6125" s="49"/>
      <c r="BA6125" s="30"/>
      <c r="BB6125" s="12"/>
      <c r="BF6125" s="12"/>
      <c r="BG6125" s="12"/>
      <c r="BH6125" s="12"/>
      <c r="BO6125" s="7"/>
      <c r="BP6125" s="7"/>
      <c r="BQ6125" s="7"/>
      <c r="BU6125" s="7"/>
      <c r="BV6125" s="7"/>
      <c r="BW6125" s="7"/>
      <c r="CD6125" s="7"/>
      <c r="CE6125" s="7"/>
      <c r="CF6125" s="7"/>
      <c r="CJ6125" s="7"/>
      <c r="CK6125" s="7"/>
      <c r="CL6125" s="7"/>
    </row>
    <row r="6126" spans="1:90">
      <c r="A6126" s="11"/>
      <c r="B6126" s="373"/>
      <c r="C6126" s="373"/>
      <c r="D6126" s="373"/>
      <c r="E6126" s="13"/>
      <c r="F6126" s="11"/>
      <c r="G6126" s="25"/>
      <c r="H6126" s="31"/>
      <c r="I6126" s="30"/>
      <c r="M6126" s="25"/>
      <c r="N6126" s="31"/>
      <c r="O6126" s="30"/>
      <c r="V6126" s="12"/>
      <c r="W6126" s="12"/>
      <c r="X6126" s="14"/>
      <c r="AB6126" s="25"/>
      <c r="AC6126" s="12"/>
      <c r="AD6126" s="12"/>
      <c r="AK6126" s="12"/>
      <c r="AL6126" s="30"/>
      <c r="AM6126" s="32"/>
      <c r="AQ6126" s="12"/>
      <c r="AR6126" s="12"/>
      <c r="AS6126" s="12"/>
      <c r="AZ6126" s="49"/>
      <c r="BA6126" s="30"/>
      <c r="BB6126" s="12"/>
      <c r="BF6126" s="12"/>
      <c r="BG6126" s="12"/>
      <c r="BH6126" s="12"/>
      <c r="BO6126" s="7"/>
      <c r="BP6126" s="7"/>
      <c r="BQ6126" s="7"/>
      <c r="BU6126" s="7"/>
      <c r="BV6126" s="7"/>
      <c r="BW6126" s="7"/>
      <c r="CD6126" s="7"/>
      <c r="CE6126" s="7"/>
      <c r="CF6126" s="7"/>
      <c r="CJ6126" s="7"/>
      <c r="CK6126" s="7"/>
      <c r="CL6126" s="7"/>
    </row>
    <row r="6127" spans="1:90">
      <c r="A6127" s="11"/>
      <c r="B6127" s="373"/>
      <c r="C6127" s="373"/>
      <c r="D6127" s="373"/>
      <c r="E6127" s="13"/>
      <c r="F6127" s="11"/>
      <c r="G6127" s="25"/>
      <c r="H6127" s="31"/>
      <c r="I6127" s="30"/>
      <c r="M6127" s="25"/>
      <c r="N6127" s="31"/>
      <c r="O6127" s="30"/>
      <c r="V6127" s="12"/>
      <c r="W6127" s="12"/>
      <c r="X6127" s="14"/>
      <c r="AB6127" s="25"/>
      <c r="AC6127" s="12"/>
      <c r="AD6127" s="12"/>
      <c r="AK6127" s="12"/>
      <c r="AL6127" s="30"/>
      <c r="AM6127" s="32"/>
      <c r="AQ6127" s="12"/>
      <c r="AR6127" s="12"/>
      <c r="AS6127" s="12"/>
      <c r="AZ6127" s="49"/>
      <c r="BA6127" s="30"/>
      <c r="BB6127" s="12"/>
      <c r="BF6127" s="12"/>
      <c r="BG6127" s="12"/>
      <c r="BH6127" s="12"/>
      <c r="BO6127" s="7"/>
      <c r="BP6127" s="7"/>
      <c r="BQ6127" s="7"/>
      <c r="BU6127" s="7"/>
      <c r="BV6127" s="7"/>
      <c r="BW6127" s="7"/>
      <c r="CD6127" s="7"/>
      <c r="CE6127" s="7"/>
      <c r="CF6127" s="7"/>
      <c r="CJ6127" s="7"/>
      <c r="CK6127" s="7"/>
      <c r="CL6127" s="7"/>
    </row>
    <row r="6128" spans="1:90">
      <c r="A6128" s="11"/>
      <c r="B6128" s="373"/>
      <c r="C6128" s="373"/>
      <c r="D6128" s="373"/>
      <c r="E6128" s="13"/>
      <c r="F6128" s="11"/>
      <c r="G6128" s="25"/>
      <c r="H6128" s="31"/>
      <c r="I6128" s="30"/>
      <c r="M6128" s="25"/>
      <c r="N6128" s="31"/>
      <c r="O6128" s="30"/>
      <c r="V6128" s="12"/>
      <c r="W6128" s="12"/>
      <c r="X6128" s="14"/>
      <c r="AB6128" s="25"/>
      <c r="AC6128" s="12"/>
      <c r="AD6128" s="12"/>
      <c r="AK6128" s="12"/>
      <c r="AL6128" s="30"/>
      <c r="AM6128" s="32"/>
      <c r="AQ6128" s="12"/>
      <c r="AR6128" s="12"/>
      <c r="AS6128" s="12"/>
      <c r="AZ6128" s="49"/>
      <c r="BA6128" s="30"/>
      <c r="BB6128" s="12"/>
      <c r="BF6128" s="12"/>
      <c r="BG6128" s="12"/>
      <c r="BH6128" s="12"/>
      <c r="BO6128" s="7"/>
      <c r="BP6128" s="7"/>
      <c r="BQ6128" s="7"/>
      <c r="BU6128" s="7"/>
      <c r="BV6128" s="7"/>
      <c r="BW6128" s="7"/>
      <c r="CD6128" s="7"/>
      <c r="CE6128" s="7"/>
      <c r="CF6128" s="7"/>
      <c r="CJ6128" s="7"/>
      <c r="CK6128" s="7"/>
      <c r="CL6128" s="7"/>
    </row>
    <row r="6129" spans="1:90">
      <c r="A6129" s="11"/>
      <c r="B6129" s="373"/>
      <c r="C6129" s="373"/>
      <c r="D6129" s="373"/>
      <c r="E6129" s="13"/>
      <c r="F6129" s="11"/>
      <c r="G6129" s="25"/>
      <c r="H6129" s="31"/>
      <c r="I6129" s="30"/>
      <c r="M6129" s="25"/>
      <c r="N6129" s="31"/>
      <c r="O6129" s="30"/>
      <c r="V6129" s="12"/>
      <c r="W6129" s="12"/>
      <c r="X6129" s="14"/>
      <c r="AB6129" s="25"/>
      <c r="AC6129" s="12"/>
      <c r="AD6129" s="12"/>
      <c r="AK6129" s="12"/>
      <c r="AL6129" s="30"/>
      <c r="AM6129" s="32"/>
      <c r="AQ6129" s="12"/>
      <c r="AR6129" s="12"/>
      <c r="AS6129" s="12"/>
      <c r="AZ6129" s="49"/>
      <c r="BA6129" s="30"/>
      <c r="BB6129" s="12"/>
      <c r="BF6129" s="12"/>
      <c r="BG6129" s="12"/>
      <c r="BH6129" s="12"/>
      <c r="BO6129" s="7"/>
      <c r="BP6129" s="7"/>
      <c r="BQ6129" s="7"/>
      <c r="BU6129" s="7"/>
      <c r="BV6129" s="7"/>
      <c r="BW6129" s="7"/>
      <c r="CD6129" s="7"/>
      <c r="CE6129" s="7"/>
      <c r="CF6129" s="7"/>
      <c r="CJ6129" s="7"/>
      <c r="CK6129" s="7"/>
      <c r="CL6129" s="7"/>
    </row>
    <row r="6130" spans="1:90">
      <c r="A6130" s="11"/>
      <c r="B6130" s="373"/>
      <c r="C6130" s="373"/>
      <c r="D6130" s="373"/>
      <c r="E6130" s="13"/>
      <c r="F6130" s="11"/>
      <c r="G6130" s="25"/>
      <c r="H6130" s="31"/>
      <c r="I6130" s="30"/>
      <c r="M6130" s="25"/>
      <c r="N6130" s="31"/>
      <c r="O6130" s="30"/>
      <c r="V6130" s="12"/>
      <c r="W6130" s="12"/>
      <c r="X6130" s="14"/>
      <c r="AB6130" s="25"/>
      <c r="AC6130" s="12"/>
      <c r="AD6130" s="12"/>
      <c r="AK6130" s="12"/>
      <c r="AL6130" s="30"/>
      <c r="AM6130" s="32"/>
      <c r="AQ6130" s="12"/>
      <c r="AR6130" s="12"/>
      <c r="AS6130" s="12"/>
      <c r="AZ6130" s="49"/>
      <c r="BA6130" s="30"/>
      <c r="BB6130" s="12"/>
      <c r="BF6130" s="12"/>
      <c r="BG6130" s="12"/>
      <c r="BH6130" s="12"/>
      <c r="BO6130" s="7"/>
      <c r="BP6130" s="7"/>
      <c r="BQ6130" s="7"/>
      <c r="BU6130" s="7"/>
      <c r="BV6130" s="7"/>
      <c r="BW6130" s="7"/>
      <c r="CD6130" s="7"/>
      <c r="CE6130" s="7"/>
      <c r="CF6130" s="7"/>
      <c r="CJ6130" s="7"/>
      <c r="CK6130" s="7"/>
      <c r="CL6130" s="7"/>
    </row>
    <row r="6131" spans="1:90">
      <c r="A6131" s="11"/>
      <c r="B6131" s="373"/>
      <c r="C6131" s="373"/>
      <c r="D6131" s="373"/>
      <c r="E6131" s="13"/>
      <c r="F6131" s="11"/>
      <c r="G6131" s="25"/>
      <c r="H6131" s="31"/>
      <c r="I6131" s="30"/>
      <c r="M6131" s="25"/>
      <c r="N6131" s="31"/>
      <c r="O6131" s="30"/>
      <c r="V6131" s="12"/>
      <c r="W6131" s="12"/>
      <c r="X6131" s="14"/>
      <c r="AB6131" s="25"/>
      <c r="AC6131" s="12"/>
      <c r="AD6131" s="12"/>
      <c r="AK6131" s="12"/>
      <c r="AL6131" s="30"/>
      <c r="AM6131" s="32"/>
      <c r="AQ6131" s="12"/>
      <c r="AR6131" s="12"/>
      <c r="AS6131" s="12"/>
      <c r="AZ6131" s="49"/>
      <c r="BA6131" s="30"/>
      <c r="BB6131" s="12"/>
      <c r="BF6131" s="12"/>
      <c r="BG6131" s="12"/>
      <c r="BH6131" s="12"/>
      <c r="BO6131" s="7"/>
      <c r="BP6131" s="7"/>
      <c r="BQ6131" s="7"/>
      <c r="BU6131" s="7"/>
      <c r="BV6131" s="7"/>
      <c r="BW6131" s="7"/>
      <c r="CD6131" s="7"/>
      <c r="CE6131" s="7"/>
      <c r="CF6131" s="7"/>
      <c r="CJ6131" s="7"/>
      <c r="CK6131" s="7"/>
      <c r="CL6131" s="7"/>
    </row>
    <row r="6132" spans="1:90">
      <c r="A6132" s="11"/>
      <c r="B6132" s="373"/>
      <c r="C6132" s="373"/>
      <c r="D6132" s="373"/>
      <c r="E6132" s="13"/>
      <c r="F6132" s="11"/>
      <c r="G6132" s="25"/>
      <c r="H6132" s="31"/>
      <c r="I6132" s="30"/>
      <c r="M6132" s="25"/>
      <c r="N6132" s="31"/>
      <c r="O6132" s="30"/>
      <c r="V6132" s="12"/>
      <c r="W6132" s="12"/>
      <c r="X6132" s="14"/>
      <c r="AB6132" s="25"/>
      <c r="AC6132" s="12"/>
      <c r="AD6132" s="12"/>
      <c r="AK6132" s="12"/>
      <c r="AL6132" s="30"/>
      <c r="AM6132" s="32"/>
      <c r="AQ6132" s="12"/>
      <c r="AR6132" s="12"/>
      <c r="AS6132" s="12"/>
      <c r="AZ6132" s="49"/>
      <c r="BA6132" s="30"/>
      <c r="BB6132" s="12"/>
      <c r="BF6132" s="12"/>
      <c r="BG6132" s="12"/>
      <c r="BH6132" s="12"/>
      <c r="BO6132" s="7"/>
      <c r="BP6132" s="7"/>
      <c r="BQ6132" s="7"/>
      <c r="BU6132" s="7"/>
      <c r="BV6132" s="7"/>
      <c r="BW6132" s="7"/>
      <c r="CD6132" s="7"/>
      <c r="CE6132" s="7"/>
      <c r="CF6132" s="7"/>
      <c r="CJ6132" s="7"/>
      <c r="CK6132" s="7"/>
      <c r="CL6132" s="7"/>
    </row>
    <row r="6133" spans="1:90">
      <c r="A6133" s="11"/>
      <c r="B6133" s="373"/>
      <c r="C6133" s="373"/>
      <c r="D6133" s="373"/>
      <c r="E6133" s="13"/>
      <c r="F6133" s="11"/>
      <c r="G6133" s="25"/>
      <c r="H6133" s="31"/>
      <c r="I6133" s="30"/>
      <c r="M6133" s="25"/>
      <c r="N6133" s="31"/>
      <c r="O6133" s="30"/>
      <c r="V6133" s="12"/>
      <c r="W6133" s="12"/>
      <c r="X6133" s="14"/>
      <c r="AB6133" s="25"/>
      <c r="AC6133" s="12"/>
      <c r="AD6133" s="12"/>
      <c r="AK6133" s="12"/>
      <c r="AL6133" s="30"/>
      <c r="AM6133" s="32"/>
      <c r="AQ6133" s="12"/>
      <c r="AR6133" s="12"/>
      <c r="AS6133" s="12"/>
      <c r="AZ6133" s="49"/>
      <c r="BA6133" s="30"/>
      <c r="BB6133" s="12"/>
      <c r="BF6133" s="12"/>
      <c r="BG6133" s="12"/>
      <c r="BH6133" s="12"/>
      <c r="BO6133" s="7"/>
      <c r="BP6133" s="7"/>
      <c r="BQ6133" s="7"/>
      <c r="BU6133" s="7"/>
      <c r="BV6133" s="7"/>
      <c r="BW6133" s="7"/>
      <c r="CD6133" s="7"/>
      <c r="CE6133" s="7"/>
      <c r="CF6133" s="7"/>
      <c r="CJ6133" s="7"/>
      <c r="CK6133" s="7"/>
      <c r="CL6133" s="7"/>
    </row>
    <row r="6134" spans="1:90">
      <c r="A6134" s="11"/>
      <c r="B6134" s="373"/>
      <c r="C6134" s="373"/>
      <c r="D6134" s="373"/>
      <c r="E6134" s="13"/>
      <c r="F6134" s="11"/>
      <c r="G6134" s="25"/>
      <c r="H6134" s="31"/>
      <c r="I6134" s="30"/>
      <c r="M6134" s="25"/>
      <c r="N6134" s="31"/>
      <c r="O6134" s="30"/>
      <c r="V6134" s="12"/>
      <c r="W6134" s="12"/>
      <c r="X6134" s="14"/>
      <c r="AB6134" s="25"/>
      <c r="AC6134" s="12"/>
      <c r="AD6134" s="12"/>
      <c r="AK6134" s="12"/>
      <c r="AL6134" s="30"/>
      <c r="AM6134" s="32"/>
      <c r="AQ6134" s="12"/>
      <c r="AR6134" s="12"/>
      <c r="AS6134" s="12"/>
      <c r="AZ6134" s="49"/>
      <c r="BA6134" s="30"/>
      <c r="BB6134" s="12"/>
      <c r="BF6134" s="12"/>
      <c r="BG6134" s="12"/>
      <c r="BH6134" s="12"/>
      <c r="BO6134" s="7"/>
      <c r="BP6134" s="7"/>
      <c r="BQ6134" s="7"/>
      <c r="BU6134" s="7"/>
      <c r="BV6134" s="7"/>
      <c r="BW6134" s="7"/>
      <c r="CD6134" s="7"/>
      <c r="CE6134" s="7"/>
      <c r="CF6134" s="7"/>
      <c r="CJ6134" s="7"/>
      <c r="CK6134" s="7"/>
      <c r="CL6134" s="7"/>
    </row>
    <row r="6135" spans="1:90">
      <c r="A6135" s="11"/>
      <c r="B6135" s="373"/>
      <c r="C6135" s="373"/>
      <c r="D6135" s="373"/>
      <c r="E6135" s="13"/>
      <c r="F6135" s="11"/>
      <c r="G6135" s="25"/>
      <c r="H6135" s="31"/>
      <c r="I6135" s="30"/>
      <c r="M6135" s="25"/>
      <c r="N6135" s="31"/>
      <c r="O6135" s="30"/>
      <c r="V6135" s="12"/>
      <c r="W6135" s="12"/>
      <c r="X6135" s="14"/>
      <c r="AB6135" s="25"/>
      <c r="AC6135" s="12"/>
      <c r="AD6135" s="12"/>
      <c r="AK6135" s="12"/>
      <c r="AL6135" s="30"/>
      <c r="AM6135" s="32"/>
      <c r="AQ6135" s="12"/>
      <c r="AR6135" s="12"/>
      <c r="AS6135" s="12"/>
      <c r="AZ6135" s="49"/>
      <c r="BA6135" s="30"/>
      <c r="BB6135" s="12"/>
      <c r="BF6135" s="12"/>
      <c r="BG6135" s="12"/>
      <c r="BH6135" s="12"/>
      <c r="BO6135" s="7"/>
      <c r="BP6135" s="7"/>
      <c r="BQ6135" s="7"/>
      <c r="BU6135" s="7"/>
      <c r="BV6135" s="7"/>
      <c r="BW6135" s="7"/>
      <c r="CD6135" s="7"/>
      <c r="CE6135" s="7"/>
      <c r="CF6135" s="7"/>
      <c r="CJ6135" s="7"/>
      <c r="CK6135" s="7"/>
      <c r="CL6135" s="7"/>
    </row>
    <row r="6136" spans="1:90">
      <c r="A6136" s="11"/>
      <c r="B6136" s="373"/>
      <c r="C6136" s="373"/>
      <c r="D6136" s="373"/>
      <c r="E6136" s="13"/>
      <c r="F6136" s="11"/>
      <c r="G6136" s="25"/>
      <c r="H6136" s="31"/>
      <c r="I6136" s="30"/>
      <c r="M6136" s="25"/>
      <c r="N6136" s="31"/>
      <c r="O6136" s="30"/>
      <c r="V6136" s="12"/>
      <c r="W6136" s="12"/>
      <c r="X6136" s="14"/>
      <c r="AB6136" s="25"/>
      <c r="AC6136" s="12"/>
      <c r="AD6136" s="12"/>
      <c r="AK6136" s="12"/>
      <c r="AL6136" s="30"/>
      <c r="AM6136" s="32"/>
      <c r="AQ6136" s="12"/>
      <c r="AR6136" s="12"/>
      <c r="AS6136" s="12"/>
      <c r="AZ6136" s="49"/>
      <c r="BA6136" s="30"/>
      <c r="BB6136" s="12"/>
      <c r="BF6136" s="12"/>
      <c r="BG6136" s="12"/>
      <c r="BH6136" s="12"/>
      <c r="BO6136" s="7"/>
      <c r="BP6136" s="7"/>
      <c r="BQ6136" s="7"/>
      <c r="BU6136" s="7"/>
      <c r="BV6136" s="7"/>
      <c r="BW6136" s="7"/>
      <c r="CD6136" s="7"/>
      <c r="CE6136" s="7"/>
      <c r="CF6136" s="7"/>
      <c r="CJ6136" s="7"/>
      <c r="CK6136" s="7"/>
      <c r="CL6136" s="7"/>
    </row>
    <row r="6137" spans="1:90">
      <c r="A6137" s="11"/>
      <c r="B6137" s="373"/>
      <c r="C6137" s="373"/>
      <c r="D6137" s="373"/>
      <c r="E6137" s="13"/>
      <c r="F6137" s="11"/>
      <c r="G6137" s="25"/>
      <c r="H6137" s="31"/>
      <c r="I6137" s="30"/>
      <c r="M6137" s="25"/>
      <c r="N6137" s="31"/>
      <c r="O6137" s="30"/>
      <c r="V6137" s="12"/>
      <c r="W6137" s="12"/>
      <c r="X6137" s="14"/>
      <c r="AB6137" s="25"/>
      <c r="AC6137" s="12"/>
      <c r="AD6137" s="12"/>
      <c r="AK6137" s="12"/>
      <c r="AL6137" s="30"/>
      <c r="AM6137" s="32"/>
      <c r="AQ6137" s="12"/>
      <c r="AR6137" s="12"/>
      <c r="AS6137" s="12"/>
      <c r="AZ6137" s="49"/>
      <c r="BA6137" s="30"/>
      <c r="BB6137" s="12"/>
      <c r="BF6137" s="12"/>
      <c r="BG6137" s="12"/>
      <c r="BH6137" s="12"/>
      <c r="BO6137" s="7"/>
      <c r="BP6137" s="7"/>
      <c r="BQ6137" s="7"/>
      <c r="BU6137" s="7"/>
      <c r="BV6137" s="7"/>
      <c r="BW6137" s="7"/>
      <c r="CD6137" s="7"/>
      <c r="CE6137" s="7"/>
      <c r="CF6137" s="7"/>
      <c r="CJ6137" s="7"/>
      <c r="CK6137" s="7"/>
      <c r="CL6137" s="7"/>
    </row>
    <row r="6138" spans="1:90">
      <c r="A6138" s="11"/>
      <c r="B6138" s="373"/>
      <c r="C6138" s="373"/>
      <c r="D6138" s="373"/>
      <c r="E6138" s="13"/>
      <c r="F6138" s="11"/>
      <c r="G6138" s="25"/>
      <c r="H6138" s="31"/>
      <c r="I6138" s="30"/>
      <c r="M6138" s="25"/>
      <c r="N6138" s="31"/>
      <c r="O6138" s="30"/>
      <c r="V6138" s="12"/>
      <c r="W6138" s="12"/>
      <c r="X6138" s="14"/>
      <c r="AB6138" s="25"/>
      <c r="AC6138" s="12"/>
      <c r="AD6138" s="12"/>
      <c r="AK6138" s="12"/>
      <c r="AL6138" s="30"/>
      <c r="AM6138" s="32"/>
      <c r="AQ6138" s="12"/>
      <c r="AR6138" s="12"/>
      <c r="AS6138" s="12"/>
      <c r="AZ6138" s="49"/>
      <c r="BA6138" s="30"/>
      <c r="BB6138" s="12"/>
      <c r="BF6138" s="12"/>
      <c r="BG6138" s="12"/>
      <c r="BH6138" s="12"/>
      <c r="BO6138" s="7"/>
      <c r="BP6138" s="7"/>
      <c r="BQ6138" s="7"/>
      <c r="BU6138" s="7"/>
      <c r="BV6138" s="7"/>
      <c r="BW6138" s="7"/>
      <c r="CD6138" s="7"/>
      <c r="CE6138" s="7"/>
      <c r="CF6138" s="7"/>
      <c r="CJ6138" s="7"/>
      <c r="CK6138" s="7"/>
      <c r="CL6138" s="7"/>
    </row>
    <row r="6139" spans="1:90">
      <c r="A6139" s="11"/>
      <c r="B6139" s="373"/>
      <c r="C6139" s="373"/>
      <c r="D6139" s="373"/>
      <c r="E6139" s="13"/>
      <c r="F6139" s="11"/>
      <c r="G6139" s="25"/>
      <c r="H6139" s="31"/>
      <c r="I6139" s="30"/>
      <c r="M6139" s="25"/>
      <c r="N6139" s="31"/>
      <c r="O6139" s="30"/>
      <c r="V6139" s="12"/>
      <c r="W6139" s="12"/>
      <c r="X6139" s="14"/>
      <c r="AB6139" s="25"/>
      <c r="AC6139" s="12"/>
      <c r="AD6139" s="12"/>
      <c r="AK6139" s="12"/>
      <c r="AL6139" s="30"/>
      <c r="AM6139" s="32"/>
      <c r="AQ6139" s="12"/>
      <c r="AR6139" s="12"/>
      <c r="AS6139" s="12"/>
      <c r="AZ6139" s="49"/>
      <c r="BA6139" s="30"/>
      <c r="BB6139" s="12"/>
      <c r="BF6139" s="12"/>
      <c r="BG6139" s="12"/>
      <c r="BH6139" s="12"/>
      <c r="BO6139" s="7"/>
      <c r="BP6139" s="7"/>
      <c r="BQ6139" s="7"/>
      <c r="BU6139" s="7"/>
      <c r="BV6139" s="7"/>
      <c r="BW6139" s="7"/>
      <c r="CD6139" s="7"/>
      <c r="CE6139" s="7"/>
      <c r="CF6139" s="7"/>
      <c r="CJ6139" s="7"/>
      <c r="CK6139" s="7"/>
      <c r="CL6139" s="7"/>
    </row>
    <row r="6140" spans="1:90">
      <c r="A6140" s="11"/>
      <c r="B6140" s="373"/>
      <c r="C6140" s="373"/>
      <c r="D6140" s="373"/>
      <c r="E6140" s="13"/>
      <c r="F6140" s="11"/>
      <c r="G6140" s="25"/>
      <c r="H6140" s="31"/>
      <c r="I6140" s="30"/>
      <c r="M6140" s="25"/>
      <c r="N6140" s="31"/>
      <c r="O6140" s="30"/>
      <c r="V6140" s="12"/>
      <c r="W6140" s="12"/>
      <c r="X6140" s="14"/>
      <c r="AB6140" s="25"/>
      <c r="AC6140" s="12"/>
      <c r="AD6140" s="12"/>
      <c r="AK6140" s="12"/>
      <c r="AL6140" s="30"/>
      <c r="AM6140" s="32"/>
      <c r="AQ6140" s="12"/>
      <c r="AR6140" s="12"/>
      <c r="AS6140" s="12"/>
      <c r="AZ6140" s="49"/>
      <c r="BA6140" s="30"/>
      <c r="BB6140" s="12"/>
      <c r="BF6140" s="12"/>
      <c r="BG6140" s="12"/>
      <c r="BH6140" s="12"/>
      <c r="BO6140" s="7"/>
      <c r="BP6140" s="7"/>
      <c r="BQ6140" s="7"/>
      <c r="BU6140" s="7"/>
      <c r="BV6140" s="7"/>
      <c r="BW6140" s="7"/>
      <c r="CD6140" s="7"/>
      <c r="CE6140" s="7"/>
      <c r="CF6140" s="7"/>
      <c r="CJ6140" s="7"/>
      <c r="CK6140" s="7"/>
      <c r="CL6140" s="7"/>
    </row>
    <row r="6141" spans="1:90">
      <c r="A6141" s="11"/>
      <c r="B6141" s="373"/>
      <c r="C6141" s="373"/>
      <c r="D6141" s="373"/>
      <c r="E6141" s="13"/>
      <c r="F6141" s="11"/>
      <c r="G6141" s="25"/>
      <c r="H6141" s="31"/>
      <c r="I6141" s="30"/>
      <c r="M6141" s="25"/>
      <c r="N6141" s="31"/>
      <c r="O6141" s="30"/>
      <c r="V6141" s="12"/>
      <c r="W6141" s="12"/>
      <c r="X6141" s="14"/>
      <c r="AB6141" s="25"/>
      <c r="AC6141" s="12"/>
      <c r="AD6141" s="12"/>
      <c r="AK6141" s="12"/>
      <c r="AL6141" s="30"/>
      <c r="AM6141" s="32"/>
      <c r="AQ6141" s="12"/>
      <c r="AR6141" s="12"/>
      <c r="AS6141" s="12"/>
      <c r="AZ6141" s="49"/>
      <c r="BA6141" s="30"/>
      <c r="BB6141" s="12"/>
      <c r="BF6141" s="12"/>
      <c r="BG6141" s="12"/>
      <c r="BH6141" s="12"/>
      <c r="BO6141" s="7"/>
      <c r="BP6141" s="7"/>
      <c r="BQ6141" s="7"/>
      <c r="BU6141" s="7"/>
      <c r="BV6141" s="7"/>
      <c r="BW6141" s="7"/>
      <c r="CD6141" s="7"/>
      <c r="CE6141" s="7"/>
      <c r="CF6141" s="7"/>
      <c r="CJ6141" s="7"/>
      <c r="CK6141" s="7"/>
      <c r="CL6141" s="7"/>
    </row>
    <row r="6142" spans="1:90">
      <c r="A6142" s="11"/>
      <c r="B6142" s="373"/>
      <c r="C6142" s="373"/>
      <c r="D6142" s="373"/>
      <c r="E6142" s="13"/>
      <c r="F6142" s="11"/>
      <c r="G6142" s="25"/>
      <c r="H6142" s="31"/>
      <c r="I6142" s="30"/>
      <c r="M6142" s="25"/>
      <c r="N6142" s="31"/>
      <c r="O6142" s="30"/>
      <c r="V6142" s="12"/>
      <c r="W6142" s="12"/>
      <c r="X6142" s="14"/>
      <c r="AB6142" s="25"/>
      <c r="AC6142" s="12"/>
      <c r="AD6142" s="12"/>
      <c r="AK6142" s="12"/>
      <c r="AL6142" s="30"/>
      <c r="AM6142" s="32"/>
      <c r="AQ6142" s="12"/>
      <c r="AR6142" s="12"/>
      <c r="AS6142" s="12"/>
      <c r="AZ6142" s="49"/>
      <c r="BA6142" s="30"/>
      <c r="BB6142" s="12"/>
      <c r="BF6142" s="12"/>
      <c r="BG6142" s="12"/>
      <c r="BH6142" s="12"/>
      <c r="BO6142" s="7"/>
      <c r="BP6142" s="7"/>
      <c r="BQ6142" s="7"/>
      <c r="BU6142" s="7"/>
      <c r="BV6142" s="7"/>
      <c r="BW6142" s="7"/>
      <c r="CD6142" s="7"/>
      <c r="CE6142" s="7"/>
      <c r="CF6142" s="7"/>
      <c r="CJ6142" s="7"/>
      <c r="CK6142" s="7"/>
      <c r="CL6142" s="7"/>
    </row>
    <row r="6143" spans="1:90">
      <c r="A6143" s="11"/>
      <c r="B6143" s="373"/>
      <c r="C6143" s="373"/>
      <c r="D6143" s="373"/>
      <c r="E6143" s="13"/>
      <c r="F6143" s="11"/>
      <c r="G6143" s="25"/>
      <c r="H6143" s="31"/>
      <c r="I6143" s="30"/>
      <c r="M6143" s="25"/>
      <c r="N6143" s="31"/>
      <c r="O6143" s="30"/>
      <c r="V6143" s="12"/>
      <c r="W6143" s="12"/>
      <c r="X6143" s="14"/>
      <c r="AB6143" s="25"/>
      <c r="AC6143" s="12"/>
      <c r="AD6143" s="12"/>
      <c r="AK6143" s="12"/>
      <c r="AL6143" s="30"/>
      <c r="AM6143" s="32"/>
      <c r="AQ6143" s="12"/>
      <c r="AR6143" s="12"/>
      <c r="AS6143" s="12"/>
      <c r="AZ6143" s="49"/>
      <c r="BA6143" s="30"/>
      <c r="BB6143" s="12"/>
      <c r="BF6143" s="12"/>
      <c r="BG6143" s="12"/>
      <c r="BH6143" s="12"/>
      <c r="BO6143" s="7"/>
      <c r="BP6143" s="7"/>
      <c r="BQ6143" s="7"/>
      <c r="BU6143" s="7"/>
      <c r="BV6143" s="7"/>
      <c r="BW6143" s="7"/>
      <c r="CD6143" s="7"/>
      <c r="CE6143" s="7"/>
      <c r="CF6143" s="7"/>
      <c r="CJ6143" s="7"/>
      <c r="CK6143" s="7"/>
      <c r="CL6143" s="7"/>
    </row>
    <row r="6144" spans="1:90">
      <c r="A6144" s="11"/>
      <c r="B6144" s="373"/>
      <c r="C6144" s="373"/>
      <c r="D6144" s="373"/>
      <c r="E6144" s="13"/>
      <c r="F6144" s="11"/>
      <c r="G6144" s="25"/>
      <c r="H6144" s="31"/>
      <c r="I6144" s="30"/>
      <c r="M6144" s="25"/>
      <c r="N6144" s="31"/>
      <c r="O6144" s="30"/>
      <c r="V6144" s="12"/>
      <c r="W6144" s="12"/>
      <c r="X6144" s="14"/>
      <c r="AB6144" s="25"/>
      <c r="AC6144" s="12"/>
      <c r="AD6144" s="12"/>
      <c r="AK6144" s="12"/>
      <c r="AL6144" s="30"/>
      <c r="AM6144" s="32"/>
      <c r="AQ6144" s="12"/>
      <c r="AR6144" s="12"/>
      <c r="AS6144" s="12"/>
      <c r="AZ6144" s="49"/>
      <c r="BA6144" s="30"/>
      <c r="BB6144" s="12"/>
      <c r="BF6144" s="12"/>
      <c r="BG6144" s="12"/>
      <c r="BH6144" s="12"/>
      <c r="BO6144" s="7"/>
      <c r="BP6144" s="7"/>
      <c r="BQ6144" s="7"/>
      <c r="BU6144" s="7"/>
      <c r="BV6144" s="7"/>
      <c r="BW6144" s="7"/>
      <c r="CD6144" s="7"/>
      <c r="CE6144" s="7"/>
      <c r="CF6144" s="7"/>
      <c r="CJ6144" s="7"/>
      <c r="CK6144" s="7"/>
      <c r="CL6144" s="7"/>
    </row>
    <row r="6145" spans="1:90">
      <c r="A6145" s="11"/>
      <c r="B6145" s="373"/>
      <c r="C6145" s="373"/>
      <c r="D6145" s="373"/>
      <c r="E6145" s="13"/>
      <c r="F6145" s="11"/>
      <c r="G6145" s="25"/>
      <c r="H6145" s="31"/>
      <c r="I6145" s="30"/>
      <c r="M6145" s="25"/>
      <c r="N6145" s="31"/>
      <c r="O6145" s="30"/>
      <c r="V6145" s="12"/>
      <c r="W6145" s="12"/>
      <c r="X6145" s="14"/>
      <c r="AB6145" s="25"/>
      <c r="AC6145" s="12"/>
      <c r="AD6145" s="12"/>
      <c r="AK6145" s="12"/>
      <c r="AL6145" s="30"/>
      <c r="AM6145" s="32"/>
      <c r="AQ6145" s="12"/>
      <c r="AR6145" s="12"/>
      <c r="AS6145" s="12"/>
      <c r="AZ6145" s="49"/>
      <c r="BA6145" s="30"/>
      <c r="BB6145" s="12"/>
      <c r="BF6145" s="12"/>
      <c r="BG6145" s="12"/>
      <c r="BH6145" s="12"/>
      <c r="BO6145" s="7"/>
      <c r="BP6145" s="7"/>
      <c r="BQ6145" s="7"/>
      <c r="BU6145" s="7"/>
      <c r="BV6145" s="7"/>
      <c r="BW6145" s="7"/>
      <c r="CD6145" s="7"/>
      <c r="CE6145" s="7"/>
      <c r="CF6145" s="7"/>
      <c r="CJ6145" s="7"/>
      <c r="CK6145" s="7"/>
      <c r="CL6145" s="7"/>
    </row>
    <row r="6146" spans="1:90">
      <c r="A6146" s="11"/>
      <c r="B6146" s="373"/>
      <c r="C6146" s="373"/>
      <c r="D6146" s="373"/>
      <c r="E6146" s="13"/>
      <c r="F6146" s="11"/>
      <c r="G6146" s="25"/>
      <c r="H6146" s="31"/>
      <c r="I6146" s="30"/>
      <c r="M6146" s="25"/>
      <c r="N6146" s="31"/>
      <c r="O6146" s="30"/>
      <c r="V6146" s="12"/>
      <c r="W6146" s="12"/>
      <c r="X6146" s="14"/>
      <c r="AB6146" s="25"/>
      <c r="AC6146" s="12"/>
      <c r="AD6146" s="12"/>
      <c r="AK6146" s="12"/>
      <c r="AL6146" s="30"/>
      <c r="AM6146" s="32"/>
      <c r="AQ6146" s="12"/>
      <c r="AR6146" s="12"/>
      <c r="AS6146" s="12"/>
      <c r="AZ6146" s="49"/>
      <c r="BA6146" s="30"/>
      <c r="BB6146" s="12"/>
      <c r="BF6146" s="12"/>
      <c r="BG6146" s="12"/>
      <c r="BH6146" s="12"/>
      <c r="BO6146" s="7"/>
      <c r="BP6146" s="7"/>
      <c r="BQ6146" s="7"/>
      <c r="BU6146" s="7"/>
      <c r="BV6146" s="7"/>
      <c r="BW6146" s="7"/>
      <c r="CD6146" s="7"/>
      <c r="CE6146" s="7"/>
      <c r="CF6146" s="7"/>
      <c r="CJ6146" s="7"/>
      <c r="CK6146" s="7"/>
      <c r="CL6146" s="7"/>
    </row>
    <row r="6147" spans="1:90">
      <c r="A6147" s="11"/>
      <c r="B6147" s="373"/>
      <c r="C6147" s="373"/>
      <c r="D6147" s="373"/>
      <c r="E6147" s="13"/>
      <c r="F6147" s="11"/>
      <c r="G6147" s="25"/>
      <c r="H6147" s="31"/>
      <c r="I6147" s="30"/>
      <c r="M6147" s="25"/>
      <c r="N6147" s="31"/>
      <c r="O6147" s="30"/>
      <c r="V6147" s="12"/>
      <c r="W6147" s="12"/>
      <c r="X6147" s="14"/>
      <c r="AB6147" s="25"/>
      <c r="AC6147" s="12"/>
      <c r="AD6147" s="12"/>
      <c r="AK6147" s="12"/>
      <c r="AL6147" s="30"/>
      <c r="AM6147" s="32"/>
      <c r="AQ6147" s="12"/>
      <c r="AR6147" s="12"/>
      <c r="AS6147" s="12"/>
      <c r="AZ6147" s="49"/>
      <c r="BA6147" s="30"/>
      <c r="BB6147" s="12"/>
      <c r="BF6147" s="12"/>
      <c r="BG6147" s="12"/>
      <c r="BH6147" s="12"/>
      <c r="BO6147" s="7"/>
      <c r="BP6147" s="7"/>
      <c r="BQ6147" s="7"/>
      <c r="BU6147" s="7"/>
      <c r="BV6147" s="7"/>
      <c r="BW6147" s="7"/>
      <c r="CD6147" s="7"/>
      <c r="CE6147" s="7"/>
      <c r="CF6147" s="7"/>
      <c r="CJ6147" s="7"/>
      <c r="CK6147" s="7"/>
      <c r="CL6147" s="7"/>
    </row>
    <row r="6148" spans="1:90">
      <c r="A6148" s="11"/>
      <c r="B6148" s="373"/>
      <c r="C6148" s="373"/>
      <c r="D6148" s="373"/>
      <c r="E6148" s="13"/>
      <c r="F6148" s="11"/>
      <c r="G6148" s="25"/>
      <c r="H6148" s="31"/>
      <c r="I6148" s="30"/>
      <c r="M6148" s="25"/>
      <c r="N6148" s="31"/>
      <c r="O6148" s="30"/>
      <c r="V6148" s="12"/>
      <c r="W6148" s="12"/>
      <c r="X6148" s="14"/>
      <c r="AB6148" s="25"/>
      <c r="AC6148" s="12"/>
      <c r="AD6148" s="12"/>
      <c r="AK6148" s="12"/>
      <c r="AL6148" s="30"/>
      <c r="AM6148" s="32"/>
      <c r="AQ6148" s="12"/>
      <c r="AR6148" s="12"/>
      <c r="AS6148" s="12"/>
      <c r="AZ6148" s="49"/>
      <c r="BA6148" s="30"/>
      <c r="BB6148" s="12"/>
      <c r="BF6148" s="12"/>
      <c r="BG6148" s="12"/>
      <c r="BH6148" s="12"/>
      <c r="BO6148" s="7"/>
      <c r="BP6148" s="7"/>
      <c r="BQ6148" s="7"/>
      <c r="BU6148" s="7"/>
      <c r="BV6148" s="7"/>
      <c r="BW6148" s="7"/>
      <c r="CD6148" s="7"/>
      <c r="CE6148" s="7"/>
      <c r="CF6148" s="7"/>
      <c r="CJ6148" s="7"/>
      <c r="CK6148" s="7"/>
      <c r="CL6148" s="7"/>
    </row>
    <row r="6149" spans="1:90">
      <c r="A6149" s="11"/>
      <c r="B6149" s="373"/>
      <c r="C6149" s="373"/>
      <c r="D6149" s="373"/>
      <c r="E6149" s="13"/>
      <c r="F6149" s="11"/>
      <c r="G6149" s="25"/>
      <c r="H6149" s="31"/>
      <c r="I6149" s="30"/>
      <c r="M6149" s="25"/>
      <c r="N6149" s="31"/>
      <c r="O6149" s="30"/>
      <c r="V6149" s="12"/>
      <c r="W6149" s="12"/>
      <c r="X6149" s="14"/>
      <c r="AB6149" s="25"/>
      <c r="AC6149" s="12"/>
      <c r="AD6149" s="12"/>
      <c r="AK6149" s="12"/>
      <c r="AL6149" s="30"/>
      <c r="AM6149" s="32"/>
      <c r="AQ6149" s="12"/>
      <c r="AR6149" s="12"/>
      <c r="AS6149" s="12"/>
      <c r="AZ6149" s="49"/>
      <c r="BA6149" s="30"/>
      <c r="BB6149" s="12"/>
      <c r="BF6149" s="12"/>
      <c r="BG6149" s="12"/>
      <c r="BH6149" s="12"/>
      <c r="BO6149" s="7"/>
      <c r="BP6149" s="7"/>
      <c r="BQ6149" s="7"/>
      <c r="BU6149" s="7"/>
      <c r="BV6149" s="7"/>
      <c r="BW6149" s="7"/>
      <c r="CD6149" s="7"/>
      <c r="CE6149" s="7"/>
      <c r="CF6149" s="7"/>
      <c r="CJ6149" s="7"/>
      <c r="CK6149" s="7"/>
      <c r="CL6149" s="7"/>
    </row>
    <row r="6150" spans="1:90">
      <c r="A6150" s="11"/>
      <c r="B6150" s="373"/>
      <c r="C6150" s="373"/>
      <c r="D6150" s="373"/>
      <c r="E6150" s="13"/>
      <c r="F6150" s="11"/>
      <c r="G6150" s="25"/>
      <c r="H6150" s="31"/>
      <c r="I6150" s="30"/>
      <c r="M6150" s="25"/>
      <c r="N6150" s="31"/>
      <c r="O6150" s="30"/>
      <c r="V6150" s="12"/>
      <c r="W6150" s="12"/>
      <c r="X6150" s="14"/>
      <c r="AB6150" s="25"/>
      <c r="AC6150" s="12"/>
      <c r="AD6150" s="12"/>
      <c r="AK6150" s="12"/>
      <c r="AL6150" s="30"/>
      <c r="AM6150" s="32"/>
      <c r="AQ6150" s="12"/>
      <c r="AR6150" s="12"/>
      <c r="AS6150" s="12"/>
      <c r="AZ6150" s="49"/>
      <c r="BA6150" s="30"/>
      <c r="BB6150" s="12"/>
      <c r="BF6150" s="12"/>
      <c r="BG6150" s="12"/>
      <c r="BH6150" s="12"/>
      <c r="BO6150" s="7"/>
      <c r="BP6150" s="7"/>
      <c r="BQ6150" s="7"/>
      <c r="BU6150" s="7"/>
      <c r="BV6150" s="7"/>
      <c r="BW6150" s="7"/>
      <c r="CD6150" s="7"/>
      <c r="CE6150" s="7"/>
      <c r="CF6150" s="7"/>
      <c r="CJ6150" s="7"/>
      <c r="CK6150" s="7"/>
      <c r="CL6150" s="7"/>
    </row>
    <row r="6151" spans="1:90">
      <c r="A6151" s="11"/>
      <c r="B6151" s="373"/>
      <c r="C6151" s="373"/>
      <c r="D6151" s="373"/>
      <c r="E6151" s="13"/>
      <c r="F6151" s="11"/>
      <c r="G6151" s="25"/>
      <c r="H6151" s="31"/>
      <c r="I6151" s="30"/>
      <c r="M6151" s="25"/>
      <c r="N6151" s="31"/>
      <c r="O6151" s="30"/>
      <c r="V6151" s="12"/>
      <c r="W6151" s="12"/>
      <c r="X6151" s="14"/>
      <c r="AB6151" s="25"/>
      <c r="AC6151" s="12"/>
      <c r="AD6151" s="12"/>
      <c r="AK6151" s="12"/>
      <c r="AL6151" s="30"/>
      <c r="AM6151" s="32"/>
      <c r="AQ6151" s="12"/>
      <c r="AR6151" s="12"/>
      <c r="AS6151" s="12"/>
      <c r="AZ6151" s="49"/>
      <c r="BA6151" s="30"/>
      <c r="BB6151" s="12"/>
      <c r="BF6151" s="12"/>
      <c r="BG6151" s="12"/>
      <c r="BH6151" s="12"/>
      <c r="BO6151" s="7"/>
      <c r="BP6151" s="7"/>
      <c r="BQ6151" s="7"/>
      <c r="BU6151" s="7"/>
      <c r="BV6151" s="7"/>
      <c r="BW6151" s="7"/>
      <c r="CD6151" s="7"/>
      <c r="CE6151" s="7"/>
      <c r="CF6151" s="7"/>
      <c r="CJ6151" s="7"/>
      <c r="CK6151" s="7"/>
      <c r="CL6151" s="7"/>
    </row>
    <row r="6152" spans="1:90">
      <c r="A6152" s="11"/>
      <c r="B6152" s="373"/>
      <c r="C6152" s="373"/>
      <c r="D6152" s="373"/>
      <c r="E6152" s="13"/>
      <c r="F6152" s="11"/>
      <c r="G6152" s="25"/>
      <c r="H6152" s="31"/>
      <c r="I6152" s="30"/>
      <c r="M6152" s="25"/>
      <c r="N6152" s="31"/>
      <c r="O6152" s="30"/>
      <c r="V6152" s="12"/>
      <c r="W6152" s="12"/>
      <c r="X6152" s="14"/>
      <c r="AB6152" s="25"/>
      <c r="AC6152" s="12"/>
      <c r="AD6152" s="12"/>
      <c r="AK6152" s="12"/>
      <c r="AL6152" s="30"/>
      <c r="AM6152" s="32"/>
      <c r="AQ6152" s="12"/>
      <c r="AR6152" s="12"/>
      <c r="AS6152" s="12"/>
      <c r="AZ6152" s="49"/>
      <c r="BA6152" s="30"/>
      <c r="BB6152" s="12"/>
      <c r="BF6152" s="12"/>
      <c r="BG6152" s="12"/>
      <c r="BH6152" s="12"/>
      <c r="BO6152" s="7"/>
      <c r="BP6152" s="7"/>
      <c r="BQ6152" s="7"/>
      <c r="BU6152" s="7"/>
      <c r="BV6152" s="7"/>
      <c r="BW6152" s="7"/>
      <c r="CD6152" s="7"/>
      <c r="CE6152" s="7"/>
      <c r="CF6152" s="7"/>
      <c r="CJ6152" s="7"/>
      <c r="CK6152" s="7"/>
      <c r="CL6152" s="7"/>
    </row>
    <row r="6153" spans="1:90">
      <c r="A6153" s="11"/>
      <c r="B6153" s="373"/>
      <c r="C6153" s="373"/>
      <c r="D6153" s="373"/>
      <c r="E6153" s="13"/>
      <c r="F6153" s="11"/>
      <c r="G6153" s="25"/>
      <c r="H6153" s="31"/>
      <c r="I6153" s="30"/>
      <c r="M6153" s="25"/>
      <c r="N6153" s="31"/>
      <c r="O6153" s="30"/>
      <c r="V6153" s="12"/>
      <c r="W6153" s="12"/>
      <c r="X6153" s="14"/>
      <c r="AB6153" s="25"/>
      <c r="AC6153" s="12"/>
      <c r="AD6153" s="12"/>
      <c r="AK6153" s="12"/>
      <c r="AL6153" s="30"/>
      <c r="AM6153" s="32"/>
      <c r="AQ6153" s="12"/>
      <c r="AR6153" s="12"/>
      <c r="AS6153" s="12"/>
      <c r="AZ6153" s="49"/>
      <c r="BA6153" s="30"/>
      <c r="BB6153" s="12"/>
      <c r="BF6153" s="12"/>
      <c r="BG6153" s="12"/>
      <c r="BH6153" s="12"/>
      <c r="BO6153" s="7"/>
      <c r="BP6153" s="7"/>
      <c r="BQ6153" s="7"/>
      <c r="BU6153" s="7"/>
      <c r="BV6153" s="7"/>
      <c r="BW6153" s="7"/>
      <c r="CD6153" s="7"/>
      <c r="CE6153" s="7"/>
      <c r="CF6153" s="7"/>
      <c r="CJ6153" s="7"/>
      <c r="CK6153" s="7"/>
      <c r="CL6153" s="7"/>
    </row>
    <row r="6154" spans="1:90">
      <c r="A6154" s="11"/>
      <c r="B6154" s="373"/>
      <c r="C6154" s="373"/>
      <c r="D6154" s="373"/>
      <c r="E6154" s="13"/>
      <c r="F6154" s="11"/>
      <c r="G6154" s="25"/>
      <c r="H6154" s="31"/>
      <c r="I6154" s="30"/>
      <c r="M6154" s="25"/>
      <c r="N6154" s="31"/>
      <c r="O6154" s="30"/>
      <c r="V6154" s="12"/>
      <c r="W6154" s="12"/>
      <c r="X6154" s="14"/>
      <c r="AB6154" s="25"/>
      <c r="AC6154" s="12"/>
      <c r="AD6154" s="12"/>
      <c r="AK6154" s="12"/>
      <c r="AL6154" s="30"/>
      <c r="AM6154" s="32"/>
      <c r="AQ6154" s="12"/>
      <c r="AR6154" s="12"/>
      <c r="AS6154" s="12"/>
      <c r="AZ6154" s="49"/>
      <c r="BA6154" s="30"/>
      <c r="BB6154" s="12"/>
      <c r="BF6154" s="12"/>
      <c r="BG6154" s="12"/>
      <c r="BH6154" s="12"/>
      <c r="BO6154" s="7"/>
      <c r="BP6154" s="7"/>
      <c r="BQ6154" s="7"/>
      <c r="BU6154" s="7"/>
      <c r="BV6154" s="7"/>
      <c r="BW6154" s="7"/>
      <c r="CD6154" s="7"/>
      <c r="CE6154" s="7"/>
      <c r="CF6154" s="7"/>
      <c r="CJ6154" s="7"/>
      <c r="CK6154" s="7"/>
      <c r="CL6154" s="7"/>
    </row>
    <row r="6155" spans="1:90">
      <c r="A6155" s="11"/>
      <c r="B6155" s="373"/>
      <c r="C6155" s="373"/>
      <c r="D6155" s="373"/>
      <c r="E6155" s="13"/>
      <c r="F6155" s="11"/>
      <c r="G6155" s="25"/>
      <c r="H6155" s="31"/>
      <c r="I6155" s="30"/>
      <c r="M6155" s="25"/>
      <c r="N6155" s="31"/>
      <c r="O6155" s="30"/>
      <c r="V6155" s="12"/>
      <c r="W6155" s="12"/>
      <c r="X6155" s="14"/>
      <c r="AB6155" s="25"/>
      <c r="AC6155" s="12"/>
      <c r="AD6155" s="12"/>
      <c r="AK6155" s="12"/>
      <c r="AL6155" s="30"/>
      <c r="AM6155" s="32"/>
      <c r="AQ6155" s="12"/>
      <c r="AR6155" s="12"/>
      <c r="AS6155" s="12"/>
      <c r="AZ6155" s="49"/>
      <c r="BA6155" s="30"/>
      <c r="BB6155" s="12"/>
      <c r="BF6155" s="12"/>
      <c r="BG6155" s="12"/>
      <c r="BH6155" s="12"/>
      <c r="BO6155" s="7"/>
      <c r="BP6155" s="7"/>
      <c r="BQ6155" s="7"/>
      <c r="BU6155" s="7"/>
      <c r="BV6155" s="7"/>
      <c r="BW6155" s="7"/>
      <c r="CD6155" s="7"/>
      <c r="CE6155" s="7"/>
      <c r="CF6155" s="7"/>
      <c r="CJ6155" s="7"/>
      <c r="CK6155" s="7"/>
      <c r="CL6155" s="7"/>
    </row>
    <row r="6156" spans="1:90">
      <c r="A6156" s="11"/>
      <c r="B6156" s="373"/>
      <c r="C6156" s="373"/>
      <c r="D6156" s="373"/>
      <c r="E6156" s="13"/>
      <c r="F6156" s="11"/>
      <c r="G6156" s="25"/>
      <c r="H6156" s="31"/>
      <c r="I6156" s="30"/>
      <c r="M6156" s="25"/>
      <c r="N6156" s="31"/>
      <c r="O6156" s="30"/>
      <c r="V6156" s="12"/>
      <c r="W6156" s="12"/>
      <c r="X6156" s="14"/>
      <c r="AB6156" s="25"/>
      <c r="AC6156" s="12"/>
      <c r="AD6156" s="12"/>
      <c r="AK6156" s="12"/>
      <c r="AL6156" s="30"/>
      <c r="AM6156" s="32"/>
      <c r="AQ6156" s="12"/>
      <c r="AR6156" s="12"/>
      <c r="AS6156" s="12"/>
      <c r="AZ6156" s="49"/>
      <c r="BA6156" s="30"/>
      <c r="BB6156" s="12"/>
      <c r="BF6156" s="12"/>
      <c r="BG6156" s="12"/>
      <c r="BH6156" s="12"/>
      <c r="BO6156" s="7"/>
      <c r="BP6156" s="7"/>
      <c r="BQ6156" s="7"/>
      <c r="BU6156" s="7"/>
      <c r="BV6156" s="7"/>
      <c r="BW6156" s="7"/>
      <c r="CD6156" s="7"/>
      <c r="CE6156" s="7"/>
      <c r="CF6156" s="7"/>
      <c r="CJ6156" s="7"/>
      <c r="CK6156" s="7"/>
      <c r="CL6156" s="7"/>
    </row>
    <row r="6157" spans="1:90">
      <c r="A6157" s="11"/>
      <c r="B6157" s="373"/>
      <c r="C6157" s="373"/>
      <c r="D6157" s="373"/>
      <c r="E6157" s="13"/>
      <c r="F6157" s="11"/>
      <c r="G6157" s="25"/>
      <c r="H6157" s="31"/>
      <c r="I6157" s="30"/>
      <c r="M6157" s="25"/>
      <c r="N6157" s="31"/>
      <c r="O6157" s="30"/>
      <c r="V6157" s="12"/>
      <c r="W6157" s="12"/>
      <c r="X6157" s="14"/>
      <c r="AB6157" s="25"/>
      <c r="AC6157" s="12"/>
      <c r="AD6157" s="12"/>
      <c r="AK6157" s="12"/>
      <c r="AL6157" s="30"/>
      <c r="AM6157" s="32"/>
      <c r="AQ6157" s="12"/>
      <c r="AR6157" s="12"/>
      <c r="AS6157" s="12"/>
      <c r="AZ6157" s="49"/>
      <c r="BA6157" s="30"/>
      <c r="BB6157" s="12"/>
      <c r="BF6157" s="12"/>
      <c r="BG6157" s="12"/>
      <c r="BH6157" s="12"/>
      <c r="BO6157" s="7"/>
      <c r="BP6157" s="7"/>
      <c r="BQ6157" s="7"/>
      <c r="BU6157" s="7"/>
      <c r="BV6157" s="7"/>
      <c r="BW6157" s="7"/>
      <c r="CD6157" s="7"/>
      <c r="CE6157" s="7"/>
      <c r="CF6157" s="7"/>
      <c r="CJ6157" s="7"/>
      <c r="CK6157" s="7"/>
      <c r="CL6157" s="7"/>
    </row>
    <row r="6158" spans="1:90">
      <c r="A6158" s="11"/>
      <c r="B6158" s="373"/>
      <c r="C6158" s="373"/>
      <c r="D6158" s="373"/>
      <c r="E6158" s="13"/>
      <c r="F6158" s="11"/>
      <c r="G6158" s="25"/>
      <c r="H6158" s="31"/>
      <c r="I6158" s="30"/>
      <c r="M6158" s="25"/>
      <c r="N6158" s="31"/>
      <c r="O6158" s="30"/>
      <c r="V6158" s="12"/>
      <c r="W6158" s="12"/>
      <c r="X6158" s="14"/>
      <c r="AB6158" s="25"/>
      <c r="AC6158" s="12"/>
      <c r="AD6158" s="12"/>
      <c r="AK6158" s="12"/>
      <c r="AL6158" s="30"/>
      <c r="AM6158" s="32"/>
      <c r="AQ6158" s="12"/>
      <c r="AR6158" s="12"/>
      <c r="AS6158" s="12"/>
      <c r="AZ6158" s="49"/>
      <c r="BA6158" s="30"/>
      <c r="BB6158" s="12"/>
      <c r="BF6158" s="12"/>
      <c r="BG6158" s="12"/>
      <c r="BH6158" s="12"/>
      <c r="BO6158" s="7"/>
      <c r="BP6158" s="7"/>
      <c r="BQ6158" s="7"/>
      <c r="BU6158" s="7"/>
      <c r="BV6158" s="7"/>
      <c r="BW6158" s="7"/>
      <c r="CD6158" s="7"/>
      <c r="CE6158" s="7"/>
      <c r="CF6158" s="7"/>
      <c r="CJ6158" s="7"/>
      <c r="CK6158" s="7"/>
      <c r="CL6158" s="7"/>
    </row>
    <row r="6159" spans="1:90">
      <c r="A6159" s="11"/>
      <c r="B6159" s="373"/>
      <c r="C6159" s="373"/>
      <c r="D6159" s="373"/>
      <c r="E6159" s="13"/>
      <c r="F6159" s="11"/>
      <c r="G6159" s="25"/>
      <c r="H6159" s="31"/>
      <c r="I6159" s="30"/>
      <c r="M6159" s="25"/>
      <c r="N6159" s="31"/>
      <c r="O6159" s="30"/>
      <c r="V6159" s="12"/>
      <c r="W6159" s="12"/>
      <c r="X6159" s="14"/>
      <c r="AB6159" s="25"/>
      <c r="AC6159" s="12"/>
      <c r="AD6159" s="12"/>
      <c r="AK6159" s="12"/>
      <c r="AL6159" s="30"/>
      <c r="AM6159" s="32"/>
      <c r="AQ6159" s="12"/>
      <c r="AR6159" s="12"/>
      <c r="AS6159" s="12"/>
      <c r="AZ6159" s="49"/>
      <c r="BA6159" s="30"/>
      <c r="BB6159" s="12"/>
      <c r="BF6159" s="12"/>
      <c r="BG6159" s="12"/>
      <c r="BH6159" s="12"/>
      <c r="BO6159" s="7"/>
      <c r="BP6159" s="7"/>
      <c r="BQ6159" s="7"/>
      <c r="BU6159" s="7"/>
      <c r="BV6159" s="7"/>
      <c r="BW6159" s="7"/>
      <c r="CD6159" s="7"/>
      <c r="CE6159" s="7"/>
      <c r="CF6159" s="7"/>
      <c r="CJ6159" s="7"/>
      <c r="CK6159" s="7"/>
      <c r="CL6159" s="7"/>
    </row>
    <row r="6160" spans="1:90">
      <c r="A6160" s="11"/>
      <c r="B6160" s="373"/>
      <c r="C6160" s="373"/>
      <c r="D6160" s="373"/>
      <c r="E6160" s="13"/>
      <c r="F6160" s="11"/>
      <c r="G6160" s="25"/>
      <c r="H6160" s="31"/>
      <c r="I6160" s="30"/>
      <c r="M6160" s="25"/>
      <c r="N6160" s="31"/>
      <c r="O6160" s="30"/>
      <c r="V6160" s="12"/>
      <c r="W6160" s="12"/>
      <c r="X6160" s="14"/>
      <c r="AB6160" s="25"/>
      <c r="AC6160" s="12"/>
      <c r="AD6160" s="12"/>
      <c r="AK6160" s="12"/>
      <c r="AL6160" s="30"/>
      <c r="AM6160" s="32"/>
      <c r="AQ6160" s="12"/>
      <c r="AR6160" s="12"/>
      <c r="AS6160" s="12"/>
      <c r="AZ6160" s="49"/>
      <c r="BA6160" s="30"/>
      <c r="BB6160" s="12"/>
      <c r="BF6160" s="12"/>
      <c r="BG6160" s="12"/>
      <c r="BH6160" s="12"/>
      <c r="BO6160" s="7"/>
      <c r="BP6160" s="7"/>
      <c r="BQ6160" s="7"/>
      <c r="BU6160" s="7"/>
      <c r="BV6160" s="7"/>
      <c r="BW6160" s="7"/>
      <c r="CD6160" s="7"/>
      <c r="CE6160" s="7"/>
      <c r="CF6160" s="7"/>
      <c r="CJ6160" s="7"/>
      <c r="CK6160" s="7"/>
      <c r="CL6160" s="7"/>
    </row>
    <row r="6161" spans="1:90">
      <c r="A6161" s="11"/>
      <c r="B6161" s="373"/>
      <c r="C6161" s="373"/>
      <c r="D6161" s="373"/>
      <c r="E6161" s="13"/>
      <c r="F6161" s="11"/>
      <c r="G6161" s="25"/>
      <c r="H6161" s="31"/>
      <c r="I6161" s="30"/>
      <c r="M6161" s="25"/>
      <c r="N6161" s="31"/>
      <c r="O6161" s="30"/>
      <c r="V6161" s="12"/>
      <c r="W6161" s="12"/>
      <c r="X6161" s="14"/>
      <c r="AB6161" s="25"/>
      <c r="AC6161" s="12"/>
      <c r="AD6161" s="12"/>
      <c r="AK6161" s="12"/>
      <c r="AL6161" s="30"/>
      <c r="AM6161" s="32"/>
      <c r="AQ6161" s="12"/>
      <c r="AR6161" s="12"/>
      <c r="AS6161" s="12"/>
      <c r="AZ6161" s="49"/>
      <c r="BA6161" s="30"/>
      <c r="BB6161" s="12"/>
      <c r="BF6161" s="12"/>
      <c r="BG6161" s="12"/>
      <c r="BH6161" s="12"/>
      <c r="BO6161" s="7"/>
      <c r="BP6161" s="7"/>
      <c r="BQ6161" s="7"/>
      <c r="BU6161" s="7"/>
      <c r="BV6161" s="7"/>
      <c r="BW6161" s="7"/>
      <c r="CD6161" s="7"/>
      <c r="CE6161" s="7"/>
      <c r="CF6161" s="7"/>
      <c r="CJ6161" s="7"/>
      <c r="CK6161" s="7"/>
      <c r="CL6161" s="7"/>
    </row>
    <row r="6162" spans="1:90">
      <c r="A6162" s="11"/>
      <c r="B6162" s="373"/>
      <c r="C6162" s="373"/>
      <c r="D6162" s="373"/>
      <c r="E6162" s="13"/>
      <c r="F6162" s="11"/>
      <c r="G6162" s="25"/>
      <c r="H6162" s="31"/>
      <c r="I6162" s="30"/>
      <c r="M6162" s="25"/>
      <c r="N6162" s="31"/>
      <c r="O6162" s="30"/>
      <c r="V6162" s="12"/>
      <c r="W6162" s="12"/>
      <c r="X6162" s="14"/>
      <c r="AB6162" s="25"/>
      <c r="AC6162" s="12"/>
      <c r="AD6162" s="12"/>
      <c r="AK6162" s="12"/>
      <c r="AL6162" s="30"/>
      <c r="AM6162" s="32"/>
      <c r="AQ6162" s="12"/>
      <c r="AR6162" s="12"/>
      <c r="AS6162" s="12"/>
      <c r="AZ6162" s="49"/>
      <c r="BA6162" s="30"/>
      <c r="BB6162" s="12"/>
      <c r="BF6162" s="12"/>
      <c r="BG6162" s="12"/>
      <c r="BH6162" s="12"/>
      <c r="BO6162" s="7"/>
      <c r="BP6162" s="7"/>
      <c r="BQ6162" s="7"/>
      <c r="BU6162" s="7"/>
      <c r="BV6162" s="7"/>
      <c r="BW6162" s="7"/>
      <c r="CD6162" s="7"/>
      <c r="CE6162" s="7"/>
      <c r="CF6162" s="7"/>
      <c r="CJ6162" s="7"/>
      <c r="CK6162" s="7"/>
      <c r="CL6162" s="7"/>
    </row>
    <row r="6163" spans="1:90">
      <c r="A6163" s="11"/>
      <c r="B6163" s="373"/>
      <c r="C6163" s="373"/>
      <c r="D6163" s="373"/>
      <c r="E6163" s="13"/>
      <c r="F6163" s="11"/>
      <c r="G6163" s="25"/>
      <c r="H6163" s="31"/>
      <c r="I6163" s="30"/>
      <c r="M6163" s="25"/>
      <c r="N6163" s="31"/>
      <c r="O6163" s="30"/>
      <c r="V6163" s="12"/>
      <c r="W6163" s="12"/>
      <c r="X6163" s="14"/>
      <c r="AB6163" s="25"/>
      <c r="AC6163" s="12"/>
      <c r="AD6163" s="12"/>
      <c r="AK6163" s="12"/>
      <c r="AL6163" s="30"/>
      <c r="AM6163" s="32"/>
      <c r="AQ6163" s="12"/>
      <c r="AR6163" s="12"/>
      <c r="AS6163" s="12"/>
      <c r="AZ6163" s="49"/>
      <c r="BA6163" s="30"/>
      <c r="BB6163" s="12"/>
      <c r="BF6163" s="12"/>
      <c r="BG6163" s="12"/>
      <c r="BH6163" s="12"/>
      <c r="BO6163" s="7"/>
      <c r="BP6163" s="7"/>
      <c r="BQ6163" s="7"/>
      <c r="BU6163" s="7"/>
      <c r="BV6163" s="7"/>
      <c r="BW6163" s="7"/>
      <c r="CD6163" s="7"/>
      <c r="CE6163" s="7"/>
      <c r="CF6163" s="7"/>
      <c r="CJ6163" s="7"/>
      <c r="CK6163" s="7"/>
      <c r="CL6163" s="7"/>
    </row>
    <row r="6164" spans="1:90">
      <c r="A6164" s="11"/>
      <c r="B6164" s="373"/>
      <c r="C6164" s="373"/>
      <c r="D6164" s="373"/>
      <c r="E6164" s="13"/>
      <c r="F6164" s="11"/>
      <c r="G6164" s="25"/>
      <c r="H6164" s="31"/>
      <c r="I6164" s="30"/>
      <c r="M6164" s="25"/>
      <c r="N6164" s="31"/>
      <c r="O6164" s="30"/>
      <c r="V6164" s="12"/>
      <c r="W6164" s="12"/>
      <c r="X6164" s="14"/>
      <c r="AB6164" s="25"/>
      <c r="AC6164" s="12"/>
      <c r="AD6164" s="12"/>
      <c r="AK6164" s="12"/>
      <c r="AL6164" s="30"/>
      <c r="AM6164" s="32"/>
      <c r="AQ6164" s="12"/>
      <c r="AR6164" s="12"/>
      <c r="AS6164" s="12"/>
      <c r="AZ6164" s="49"/>
      <c r="BA6164" s="30"/>
      <c r="BB6164" s="12"/>
      <c r="BF6164" s="12"/>
      <c r="BG6164" s="12"/>
      <c r="BH6164" s="12"/>
      <c r="BO6164" s="7"/>
      <c r="BP6164" s="7"/>
      <c r="BQ6164" s="7"/>
      <c r="BU6164" s="7"/>
      <c r="BV6164" s="7"/>
      <c r="BW6164" s="7"/>
      <c r="CD6164" s="7"/>
      <c r="CE6164" s="7"/>
      <c r="CF6164" s="7"/>
      <c r="CJ6164" s="7"/>
      <c r="CK6164" s="7"/>
      <c r="CL6164" s="7"/>
    </row>
    <row r="6165" spans="1:90">
      <c r="A6165" s="11"/>
      <c r="B6165" s="373"/>
      <c r="C6165" s="373"/>
      <c r="D6165" s="373"/>
      <c r="E6165" s="13"/>
      <c r="F6165" s="11"/>
      <c r="G6165" s="25"/>
      <c r="H6165" s="31"/>
      <c r="I6165" s="30"/>
      <c r="M6165" s="25"/>
      <c r="N6165" s="31"/>
      <c r="O6165" s="30"/>
      <c r="V6165" s="12"/>
      <c r="W6165" s="12"/>
      <c r="X6165" s="14"/>
      <c r="AB6165" s="25"/>
      <c r="AC6165" s="12"/>
      <c r="AD6165" s="12"/>
      <c r="AK6165" s="12"/>
      <c r="AL6165" s="30"/>
      <c r="AM6165" s="32"/>
      <c r="AQ6165" s="12"/>
      <c r="AR6165" s="12"/>
      <c r="AS6165" s="12"/>
      <c r="AZ6165" s="49"/>
      <c r="BA6165" s="30"/>
      <c r="BB6165" s="12"/>
      <c r="BF6165" s="12"/>
      <c r="BG6165" s="12"/>
      <c r="BH6165" s="12"/>
      <c r="BO6165" s="7"/>
      <c r="BP6165" s="7"/>
      <c r="BQ6165" s="7"/>
      <c r="BU6165" s="7"/>
      <c r="BV6165" s="7"/>
      <c r="BW6165" s="7"/>
      <c r="CD6165" s="7"/>
      <c r="CE6165" s="7"/>
      <c r="CF6165" s="7"/>
      <c r="CJ6165" s="7"/>
      <c r="CK6165" s="7"/>
      <c r="CL6165" s="7"/>
    </row>
    <row r="6166" spans="1:90">
      <c r="A6166" s="11"/>
      <c r="B6166" s="373"/>
      <c r="C6166" s="373"/>
      <c r="D6166" s="373"/>
      <c r="E6166" s="13"/>
      <c r="F6166" s="11"/>
      <c r="G6166" s="25"/>
      <c r="H6166" s="31"/>
      <c r="I6166" s="30"/>
      <c r="M6166" s="25"/>
      <c r="N6166" s="31"/>
      <c r="O6166" s="30"/>
      <c r="V6166" s="12"/>
      <c r="W6166" s="12"/>
      <c r="X6166" s="14"/>
      <c r="AB6166" s="25"/>
      <c r="AC6166" s="12"/>
      <c r="AD6166" s="12"/>
      <c r="AK6166" s="12"/>
      <c r="AL6166" s="30"/>
      <c r="AM6166" s="32"/>
      <c r="AQ6166" s="12"/>
      <c r="AR6166" s="12"/>
      <c r="AS6166" s="12"/>
      <c r="AZ6166" s="49"/>
      <c r="BA6166" s="30"/>
      <c r="BB6166" s="12"/>
      <c r="BF6166" s="12"/>
      <c r="BG6166" s="12"/>
      <c r="BH6166" s="12"/>
      <c r="BO6166" s="7"/>
      <c r="BP6166" s="7"/>
      <c r="BQ6166" s="7"/>
      <c r="BU6166" s="7"/>
      <c r="BV6166" s="7"/>
      <c r="BW6166" s="7"/>
      <c r="CD6166" s="7"/>
      <c r="CE6166" s="7"/>
      <c r="CF6166" s="7"/>
      <c r="CJ6166" s="7"/>
      <c r="CK6166" s="7"/>
      <c r="CL6166" s="7"/>
    </row>
    <row r="6167" spans="1:90">
      <c r="A6167" s="11"/>
      <c r="B6167" s="373"/>
      <c r="C6167" s="373"/>
      <c r="D6167" s="373"/>
      <c r="E6167" s="13"/>
      <c r="F6167" s="11"/>
      <c r="G6167" s="25"/>
      <c r="H6167" s="31"/>
      <c r="I6167" s="30"/>
      <c r="M6167" s="25"/>
      <c r="N6167" s="31"/>
      <c r="O6167" s="30"/>
      <c r="V6167" s="12"/>
      <c r="W6167" s="12"/>
      <c r="X6167" s="14"/>
      <c r="AB6167" s="25"/>
      <c r="AC6167" s="12"/>
      <c r="AD6167" s="12"/>
      <c r="AK6167" s="12"/>
      <c r="AL6167" s="30"/>
      <c r="AM6167" s="32"/>
      <c r="AQ6167" s="12"/>
      <c r="AR6167" s="12"/>
      <c r="AS6167" s="12"/>
      <c r="AZ6167" s="49"/>
      <c r="BA6167" s="30"/>
      <c r="BB6167" s="12"/>
      <c r="BF6167" s="12"/>
      <c r="BG6167" s="12"/>
      <c r="BH6167" s="12"/>
      <c r="BO6167" s="7"/>
      <c r="BP6167" s="7"/>
      <c r="BQ6167" s="7"/>
      <c r="BU6167" s="7"/>
      <c r="BV6167" s="7"/>
      <c r="BW6167" s="7"/>
      <c r="CD6167" s="7"/>
      <c r="CE6167" s="7"/>
      <c r="CF6167" s="7"/>
      <c r="CJ6167" s="7"/>
      <c r="CK6167" s="7"/>
      <c r="CL6167" s="7"/>
    </row>
    <row r="6168" spans="1:90">
      <c r="A6168" s="11"/>
      <c r="B6168" s="373"/>
      <c r="C6168" s="373"/>
      <c r="D6168" s="373"/>
      <c r="E6168" s="13"/>
      <c r="F6168" s="11"/>
      <c r="G6168" s="25"/>
      <c r="H6168" s="31"/>
      <c r="I6168" s="30"/>
      <c r="M6168" s="25"/>
      <c r="N6168" s="31"/>
      <c r="O6168" s="30"/>
      <c r="V6168" s="12"/>
      <c r="W6168" s="12"/>
      <c r="X6168" s="14"/>
      <c r="AB6168" s="25"/>
      <c r="AC6168" s="12"/>
      <c r="AD6168" s="12"/>
      <c r="AK6168" s="12"/>
      <c r="AL6168" s="30"/>
      <c r="AM6168" s="32"/>
      <c r="AQ6168" s="12"/>
      <c r="AR6168" s="12"/>
      <c r="AS6168" s="12"/>
      <c r="AZ6168" s="49"/>
      <c r="BA6168" s="30"/>
      <c r="BB6168" s="12"/>
      <c r="BF6168" s="12"/>
      <c r="BG6168" s="12"/>
      <c r="BH6168" s="12"/>
      <c r="BO6168" s="7"/>
      <c r="BP6168" s="7"/>
      <c r="BQ6168" s="7"/>
      <c r="BU6168" s="7"/>
      <c r="BV6168" s="7"/>
      <c r="BW6168" s="7"/>
      <c r="CD6168" s="7"/>
      <c r="CE6168" s="7"/>
      <c r="CF6168" s="7"/>
      <c r="CJ6168" s="7"/>
      <c r="CK6168" s="7"/>
      <c r="CL6168" s="7"/>
    </row>
    <row r="6169" spans="1:90">
      <c r="A6169" s="11"/>
      <c r="B6169" s="373"/>
      <c r="C6169" s="373"/>
      <c r="D6169" s="373"/>
      <c r="E6169" s="13"/>
      <c r="F6169" s="11"/>
      <c r="G6169" s="25"/>
      <c r="H6169" s="31"/>
      <c r="I6169" s="30"/>
      <c r="M6169" s="25"/>
      <c r="N6169" s="31"/>
      <c r="O6169" s="30"/>
      <c r="V6169" s="12"/>
      <c r="W6169" s="12"/>
      <c r="X6169" s="14"/>
      <c r="AB6169" s="25"/>
      <c r="AC6169" s="12"/>
      <c r="AD6169" s="12"/>
      <c r="AK6169" s="12"/>
      <c r="AL6169" s="30"/>
      <c r="AM6169" s="32"/>
      <c r="AQ6169" s="12"/>
      <c r="AR6169" s="12"/>
      <c r="AS6169" s="12"/>
      <c r="AZ6169" s="49"/>
      <c r="BA6169" s="30"/>
      <c r="BB6169" s="12"/>
      <c r="BF6169" s="12"/>
      <c r="BG6169" s="12"/>
      <c r="BH6169" s="12"/>
      <c r="BO6169" s="7"/>
      <c r="BP6169" s="7"/>
      <c r="BQ6169" s="7"/>
      <c r="BU6169" s="7"/>
      <c r="BV6169" s="7"/>
      <c r="BW6169" s="7"/>
      <c r="CD6169" s="7"/>
      <c r="CE6169" s="7"/>
      <c r="CF6169" s="7"/>
      <c r="CJ6169" s="7"/>
      <c r="CK6169" s="7"/>
      <c r="CL6169" s="7"/>
    </row>
    <row r="6170" spans="1:90">
      <c r="A6170" s="11"/>
      <c r="B6170" s="373"/>
      <c r="C6170" s="373"/>
      <c r="D6170" s="373"/>
      <c r="E6170" s="13"/>
      <c r="F6170" s="11"/>
      <c r="G6170" s="25"/>
      <c r="H6170" s="31"/>
      <c r="I6170" s="30"/>
      <c r="M6170" s="25"/>
      <c r="N6170" s="31"/>
      <c r="O6170" s="30"/>
      <c r="V6170" s="12"/>
      <c r="W6170" s="12"/>
      <c r="X6170" s="14"/>
      <c r="AB6170" s="25"/>
      <c r="AC6170" s="12"/>
      <c r="AD6170" s="12"/>
      <c r="AK6170" s="12"/>
      <c r="AL6170" s="30"/>
      <c r="AM6170" s="32"/>
      <c r="AQ6170" s="12"/>
      <c r="AR6170" s="12"/>
      <c r="AS6170" s="12"/>
      <c r="AZ6170" s="49"/>
      <c r="BA6170" s="30"/>
      <c r="BB6170" s="12"/>
      <c r="BF6170" s="12"/>
      <c r="BG6170" s="12"/>
      <c r="BH6170" s="12"/>
      <c r="BO6170" s="7"/>
      <c r="BP6170" s="7"/>
      <c r="BQ6170" s="7"/>
      <c r="BU6170" s="7"/>
      <c r="BV6170" s="7"/>
      <c r="BW6170" s="7"/>
      <c r="CD6170" s="7"/>
      <c r="CE6170" s="7"/>
      <c r="CF6170" s="7"/>
      <c r="CJ6170" s="7"/>
      <c r="CK6170" s="7"/>
      <c r="CL6170" s="7"/>
    </row>
    <row r="6171" spans="1:90">
      <c r="A6171" s="11"/>
      <c r="B6171" s="373"/>
      <c r="C6171" s="373"/>
      <c r="D6171" s="373"/>
      <c r="E6171" s="13"/>
      <c r="F6171" s="11"/>
      <c r="G6171" s="25"/>
      <c r="H6171" s="31"/>
      <c r="I6171" s="30"/>
      <c r="M6171" s="25"/>
      <c r="N6171" s="31"/>
      <c r="O6171" s="30"/>
      <c r="V6171" s="12"/>
      <c r="W6171" s="12"/>
      <c r="X6171" s="14"/>
      <c r="AB6171" s="25"/>
      <c r="AC6171" s="12"/>
      <c r="AD6171" s="12"/>
      <c r="AK6171" s="12"/>
      <c r="AL6171" s="30"/>
      <c r="AM6171" s="32"/>
      <c r="AQ6171" s="12"/>
      <c r="AR6171" s="12"/>
      <c r="AS6171" s="12"/>
      <c r="AZ6171" s="49"/>
      <c r="BA6171" s="30"/>
      <c r="BB6171" s="12"/>
      <c r="BF6171" s="12"/>
      <c r="BG6171" s="12"/>
      <c r="BH6171" s="12"/>
      <c r="BO6171" s="7"/>
      <c r="BP6171" s="7"/>
      <c r="BQ6171" s="7"/>
      <c r="BU6171" s="7"/>
      <c r="BV6171" s="7"/>
      <c r="BW6171" s="7"/>
      <c r="CD6171" s="7"/>
      <c r="CE6171" s="7"/>
      <c r="CF6171" s="7"/>
      <c r="CJ6171" s="7"/>
      <c r="CK6171" s="7"/>
      <c r="CL6171" s="7"/>
    </row>
    <row r="6172" spans="1:90">
      <c r="A6172" s="11"/>
      <c r="B6172" s="373"/>
      <c r="C6172" s="373"/>
      <c r="D6172" s="373"/>
      <c r="E6172" s="13"/>
      <c r="F6172" s="11"/>
      <c r="G6172" s="25"/>
      <c r="H6172" s="31"/>
      <c r="I6172" s="30"/>
      <c r="M6172" s="25"/>
      <c r="N6172" s="31"/>
      <c r="O6172" s="30"/>
      <c r="V6172" s="12"/>
      <c r="W6172" s="12"/>
      <c r="X6172" s="14"/>
      <c r="AB6172" s="25"/>
      <c r="AC6172" s="12"/>
      <c r="AD6172" s="12"/>
      <c r="AK6172" s="12"/>
      <c r="AL6172" s="30"/>
      <c r="AM6172" s="32"/>
      <c r="AQ6172" s="12"/>
      <c r="AR6172" s="12"/>
      <c r="AS6172" s="12"/>
      <c r="AZ6172" s="49"/>
      <c r="BA6172" s="30"/>
      <c r="BB6172" s="12"/>
      <c r="BF6172" s="12"/>
      <c r="BG6172" s="12"/>
      <c r="BH6172" s="12"/>
      <c r="BO6172" s="7"/>
      <c r="BP6172" s="7"/>
      <c r="BQ6172" s="7"/>
      <c r="BU6172" s="7"/>
      <c r="BV6172" s="7"/>
      <c r="BW6172" s="7"/>
      <c r="CD6172" s="7"/>
      <c r="CE6172" s="7"/>
      <c r="CF6172" s="7"/>
      <c r="CJ6172" s="7"/>
      <c r="CK6172" s="7"/>
      <c r="CL6172" s="7"/>
    </row>
    <row r="6173" spans="1:90">
      <c r="A6173" s="11"/>
      <c r="B6173" s="373"/>
      <c r="C6173" s="373"/>
      <c r="D6173" s="373"/>
      <c r="E6173" s="13"/>
      <c r="F6173" s="11"/>
      <c r="G6173" s="25"/>
      <c r="H6173" s="31"/>
      <c r="I6173" s="30"/>
      <c r="M6173" s="25"/>
      <c r="N6173" s="31"/>
      <c r="O6173" s="30"/>
      <c r="V6173" s="12"/>
      <c r="W6173" s="12"/>
      <c r="X6173" s="14"/>
      <c r="AB6173" s="25"/>
      <c r="AC6173" s="12"/>
      <c r="AD6173" s="12"/>
      <c r="AK6173" s="12"/>
      <c r="AL6173" s="30"/>
      <c r="AM6173" s="32"/>
      <c r="AQ6173" s="12"/>
      <c r="AR6173" s="12"/>
      <c r="AS6173" s="12"/>
      <c r="AZ6173" s="49"/>
      <c r="BA6173" s="30"/>
      <c r="BB6173" s="12"/>
      <c r="BF6173" s="12"/>
      <c r="BG6173" s="12"/>
      <c r="BH6173" s="12"/>
      <c r="BO6173" s="7"/>
      <c r="BP6173" s="7"/>
      <c r="BQ6173" s="7"/>
      <c r="BU6173" s="7"/>
      <c r="BV6173" s="7"/>
      <c r="BW6173" s="7"/>
      <c r="CD6173" s="7"/>
      <c r="CE6173" s="7"/>
      <c r="CF6173" s="7"/>
      <c r="CJ6173" s="7"/>
      <c r="CK6173" s="7"/>
      <c r="CL6173" s="7"/>
    </row>
    <row r="6174" spans="1:90">
      <c r="A6174" s="11"/>
      <c r="B6174" s="373"/>
      <c r="C6174" s="373"/>
      <c r="D6174" s="373"/>
      <c r="E6174" s="13"/>
      <c r="F6174" s="11"/>
      <c r="G6174" s="25"/>
      <c r="H6174" s="31"/>
      <c r="I6174" s="30"/>
      <c r="M6174" s="25"/>
      <c r="N6174" s="31"/>
      <c r="O6174" s="30"/>
      <c r="V6174" s="12"/>
      <c r="W6174" s="12"/>
      <c r="X6174" s="14"/>
      <c r="AB6174" s="25"/>
      <c r="AC6174" s="12"/>
      <c r="AD6174" s="12"/>
      <c r="AK6174" s="12"/>
      <c r="AL6174" s="30"/>
      <c r="AM6174" s="32"/>
      <c r="AQ6174" s="12"/>
      <c r="AR6174" s="12"/>
      <c r="AS6174" s="12"/>
      <c r="AZ6174" s="49"/>
      <c r="BA6174" s="30"/>
      <c r="BB6174" s="12"/>
      <c r="BF6174" s="12"/>
      <c r="BG6174" s="12"/>
      <c r="BH6174" s="12"/>
      <c r="BO6174" s="7"/>
      <c r="BP6174" s="7"/>
      <c r="BQ6174" s="7"/>
      <c r="BU6174" s="7"/>
      <c r="BV6174" s="7"/>
      <c r="BW6174" s="7"/>
      <c r="CD6174" s="7"/>
      <c r="CE6174" s="7"/>
      <c r="CF6174" s="7"/>
      <c r="CJ6174" s="7"/>
      <c r="CK6174" s="7"/>
      <c r="CL6174" s="7"/>
    </row>
    <row r="6175" spans="1:90">
      <c r="A6175" s="11"/>
      <c r="B6175" s="373"/>
      <c r="C6175" s="373"/>
      <c r="D6175" s="373"/>
      <c r="E6175" s="13"/>
      <c r="F6175" s="11"/>
      <c r="G6175" s="25"/>
      <c r="H6175" s="31"/>
      <c r="I6175" s="30"/>
      <c r="M6175" s="25"/>
      <c r="N6175" s="31"/>
      <c r="O6175" s="30"/>
      <c r="V6175" s="12"/>
      <c r="W6175" s="12"/>
      <c r="X6175" s="14"/>
      <c r="AB6175" s="25"/>
      <c r="AC6175" s="12"/>
      <c r="AD6175" s="12"/>
      <c r="AK6175" s="12"/>
      <c r="AL6175" s="30"/>
      <c r="AM6175" s="32"/>
      <c r="AQ6175" s="12"/>
      <c r="AR6175" s="12"/>
      <c r="AS6175" s="12"/>
      <c r="AZ6175" s="49"/>
      <c r="BA6175" s="30"/>
      <c r="BB6175" s="12"/>
      <c r="BF6175" s="12"/>
      <c r="BG6175" s="12"/>
      <c r="BH6175" s="12"/>
      <c r="BO6175" s="7"/>
      <c r="BP6175" s="7"/>
      <c r="BQ6175" s="7"/>
      <c r="BU6175" s="7"/>
      <c r="BV6175" s="7"/>
      <c r="BW6175" s="7"/>
      <c r="CD6175" s="7"/>
      <c r="CE6175" s="7"/>
      <c r="CF6175" s="7"/>
      <c r="CJ6175" s="7"/>
      <c r="CK6175" s="7"/>
      <c r="CL6175" s="7"/>
    </row>
    <row r="6176" spans="1:90">
      <c r="A6176" s="11"/>
      <c r="B6176" s="373"/>
      <c r="C6176" s="373"/>
      <c r="D6176" s="373"/>
      <c r="E6176" s="13"/>
      <c r="F6176" s="11"/>
      <c r="G6176" s="25"/>
      <c r="H6176" s="31"/>
      <c r="I6176" s="30"/>
      <c r="M6176" s="25"/>
      <c r="N6176" s="31"/>
      <c r="O6176" s="30"/>
      <c r="V6176" s="12"/>
      <c r="W6176" s="12"/>
      <c r="X6176" s="14"/>
      <c r="AB6176" s="25"/>
      <c r="AC6176" s="12"/>
      <c r="AD6176" s="12"/>
      <c r="AK6176" s="12"/>
      <c r="AL6176" s="30"/>
      <c r="AM6176" s="32"/>
      <c r="AQ6176" s="12"/>
      <c r="AR6176" s="12"/>
      <c r="AS6176" s="12"/>
      <c r="AZ6176" s="49"/>
      <c r="BA6176" s="30"/>
      <c r="BB6176" s="12"/>
      <c r="BF6176" s="12"/>
      <c r="BG6176" s="12"/>
      <c r="BH6176" s="12"/>
      <c r="BO6176" s="7"/>
      <c r="BP6176" s="7"/>
      <c r="BQ6176" s="7"/>
      <c r="BU6176" s="7"/>
      <c r="BV6176" s="7"/>
      <c r="BW6176" s="7"/>
      <c r="CD6176" s="7"/>
      <c r="CE6176" s="7"/>
      <c r="CF6176" s="7"/>
      <c r="CJ6176" s="7"/>
      <c r="CK6176" s="7"/>
      <c r="CL6176" s="7"/>
    </row>
    <row r="6177" spans="1:90">
      <c r="A6177" s="11"/>
      <c r="B6177" s="373"/>
      <c r="C6177" s="373"/>
      <c r="D6177" s="373"/>
      <c r="E6177" s="13"/>
      <c r="F6177" s="11"/>
      <c r="G6177" s="25"/>
      <c r="H6177" s="31"/>
      <c r="I6177" s="30"/>
      <c r="M6177" s="25"/>
      <c r="N6177" s="31"/>
      <c r="O6177" s="30"/>
      <c r="V6177" s="12"/>
      <c r="W6177" s="12"/>
      <c r="X6177" s="14"/>
      <c r="AB6177" s="25"/>
      <c r="AC6177" s="12"/>
      <c r="AD6177" s="12"/>
      <c r="AK6177" s="12"/>
      <c r="AL6177" s="30"/>
      <c r="AM6177" s="32"/>
      <c r="AQ6177" s="12"/>
      <c r="AR6177" s="12"/>
      <c r="AS6177" s="12"/>
      <c r="AZ6177" s="49"/>
      <c r="BA6177" s="30"/>
      <c r="BB6177" s="12"/>
      <c r="BF6177" s="12"/>
      <c r="BG6177" s="12"/>
      <c r="BH6177" s="12"/>
      <c r="BO6177" s="7"/>
      <c r="BP6177" s="7"/>
      <c r="BQ6177" s="7"/>
      <c r="BU6177" s="7"/>
      <c r="BV6177" s="7"/>
      <c r="BW6177" s="7"/>
      <c r="CD6177" s="7"/>
      <c r="CE6177" s="7"/>
      <c r="CF6177" s="7"/>
      <c r="CJ6177" s="7"/>
      <c r="CK6177" s="7"/>
      <c r="CL6177" s="7"/>
    </row>
    <row r="6178" spans="1:90">
      <c r="A6178" s="11"/>
      <c r="B6178" s="373"/>
      <c r="C6178" s="373"/>
      <c r="D6178" s="373"/>
      <c r="E6178" s="13"/>
      <c r="F6178" s="11"/>
      <c r="G6178" s="25"/>
      <c r="H6178" s="31"/>
      <c r="I6178" s="30"/>
      <c r="M6178" s="25"/>
      <c r="N6178" s="31"/>
      <c r="O6178" s="30"/>
      <c r="V6178" s="12"/>
      <c r="W6178" s="12"/>
      <c r="X6178" s="14"/>
      <c r="AB6178" s="25"/>
      <c r="AC6178" s="12"/>
      <c r="AD6178" s="12"/>
      <c r="AK6178" s="12"/>
      <c r="AL6178" s="30"/>
      <c r="AM6178" s="32"/>
      <c r="AQ6178" s="12"/>
      <c r="AR6178" s="12"/>
      <c r="AS6178" s="12"/>
      <c r="AZ6178" s="49"/>
      <c r="BA6178" s="30"/>
      <c r="BB6178" s="12"/>
      <c r="BF6178" s="12"/>
      <c r="BG6178" s="12"/>
      <c r="BH6178" s="12"/>
      <c r="BO6178" s="7"/>
      <c r="BP6178" s="7"/>
      <c r="BQ6178" s="7"/>
      <c r="BU6178" s="7"/>
      <c r="BV6178" s="7"/>
      <c r="BW6178" s="7"/>
      <c r="CD6178" s="7"/>
      <c r="CE6178" s="7"/>
      <c r="CF6178" s="7"/>
      <c r="CJ6178" s="7"/>
      <c r="CK6178" s="7"/>
      <c r="CL6178" s="7"/>
    </row>
    <row r="6179" spans="1:90">
      <c r="A6179" s="11"/>
      <c r="B6179" s="373"/>
      <c r="C6179" s="373"/>
      <c r="D6179" s="373"/>
      <c r="E6179" s="13"/>
      <c r="F6179" s="11"/>
      <c r="G6179" s="25"/>
      <c r="H6179" s="31"/>
      <c r="I6179" s="30"/>
      <c r="M6179" s="25"/>
      <c r="N6179" s="31"/>
      <c r="O6179" s="30"/>
      <c r="V6179" s="12"/>
      <c r="W6179" s="12"/>
      <c r="X6179" s="14"/>
      <c r="AB6179" s="25"/>
      <c r="AC6179" s="12"/>
      <c r="AD6179" s="12"/>
      <c r="AK6179" s="12"/>
      <c r="AL6179" s="30"/>
      <c r="AM6179" s="32"/>
      <c r="AQ6179" s="12"/>
      <c r="AR6179" s="12"/>
      <c r="AS6179" s="12"/>
      <c r="AZ6179" s="49"/>
      <c r="BA6179" s="30"/>
      <c r="BB6179" s="12"/>
      <c r="BF6179" s="12"/>
      <c r="BG6179" s="12"/>
      <c r="BH6179" s="12"/>
      <c r="BO6179" s="7"/>
      <c r="BP6179" s="7"/>
      <c r="BQ6179" s="7"/>
      <c r="BU6179" s="7"/>
      <c r="BV6179" s="7"/>
      <c r="BW6179" s="7"/>
      <c r="CD6179" s="7"/>
      <c r="CE6179" s="7"/>
      <c r="CF6179" s="7"/>
      <c r="CJ6179" s="7"/>
      <c r="CK6179" s="7"/>
      <c r="CL6179" s="7"/>
    </row>
    <row r="6180" spans="1:90">
      <c r="A6180" s="11"/>
      <c r="B6180" s="373"/>
      <c r="C6180" s="373"/>
      <c r="D6180" s="373"/>
      <c r="E6180" s="13"/>
      <c r="F6180" s="11"/>
      <c r="G6180" s="25"/>
      <c r="H6180" s="31"/>
      <c r="I6180" s="30"/>
      <c r="M6180" s="25"/>
      <c r="N6180" s="31"/>
      <c r="O6180" s="30"/>
      <c r="V6180" s="12"/>
      <c r="W6180" s="12"/>
      <c r="X6180" s="14"/>
      <c r="AB6180" s="25"/>
      <c r="AC6180" s="12"/>
      <c r="AD6180" s="12"/>
      <c r="AK6180" s="12"/>
      <c r="AL6180" s="30"/>
      <c r="AM6180" s="32"/>
      <c r="AQ6180" s="12"/>
      <c r="AR6180" s="12"/>
      <c r="AS6180" s="12"/>
      <c r="AZ6180" s="49"/>
      <c r="BA6180" s="30"/>
      <c r="BB6180" s="12"/>
      <c r="BF6180" s="12"/>
      <c r="BG6180" s="12"/>
      <c r="BH6180" s="12"/>
      <c r="BO6180" s="7"/>
      <c r="BP6180" s="7"/>
      <c r="BQ6180" s="7"/>
      <c r="BU6180" s="7"/>
      <c r="BV6180" s="7"/>
      <c r="BW6180" s="7"/>
      <c r="CD6180" s="7"/>
      <c r="CE6180" s="7"/>
      <c r="CF6180" s="7"/>
      <c r="CJ6180" s="7"/>
      <c r="CK6180" s="7"/>
      <c r="CL6180" s="7"/>
    </row>
    <row r="6181" spans="1:90">
      <c r="A6181" s="11"/>
      <c r="B6181" s="373"/>
      <c r="C6181" s="373"/>
      <c r="D6181" s="373"/>
      <c r="E6181" s="13"/>
      <c r="F6181" s="11"/>
      <c r="G6181" s="25"/>
      <c r="H6181" s="31"/>
      <c r="I6181" s="30"/>
      <c r="M6181" s="25"/>
      <c r="N6181" s="31"/>
      <c r="O6181" s="30"/>
      <c r="V6181" s="12"/>
      <c r="W6181" s="12"/>
      <c r="X6181" s="14"/>
      <c r="AB6181" s="25"/>
      <c r="AC6181" s="12"/>
      <c r="AD6181" s="12"/>
      <c r="AK6181" s="12"/>
      <c r="AL6181" s="30"/>
      <c r="AM6181" s="32"/>
      <c r="AQ6181" s="12"/>
      <c r="AR6181" s="12"/>
      <c r="AS6181" s="12"/>
      <c r="AZ6181" s="49"/>
      <c r="BA6181" s="30"/>
      <c r="BB6181" s="12"/>
      <c r="BF6181" s="12"/>
      <c r="BG6181" s="12"/>
      <c r="BH6181" s="12"/>
      <c r="BO6181" s="7"/>
      <c r="BP6181" s="7"/>
      <c r="BQ6181" s="7"/>
      <c r="BU6181" s="7"/>
      <c r="BV6181" s="7"/>
      <c r="BW6181" s="7"/>
      <c r="CD6181" s="7"/>
      <c r="CE6181" s="7"/>
      <c r="CF6181" s="7"/>
      <c r="CJ6181" s="7"/>
      <c r="CK6181" s="7"/>
      <c r="CL6181" s="7"/>
    </row>
    <row r="6182" spans="1:90">
      <c r="A6182" s="11"/>
      <c r="B6182" s="373"/>
      <c r="C6182" s="373"/>
      <c r="D6182" s="373"/>
      <c r="E6182" s="13"/>
      <c r="F6182" s="11"/>
      <c r="G6182" s="25"/>
      <c r="H6182" s="31"/>
      <c r="I6182" s="30"/>
      <c r="M6182" s="25"/>
      <c r="N6182" s="31"/>
      <c r="O6182" s="30"/>
      <c r="V6182" s="12"/>
      <c r="W6182" s="12"/>
      <c r="X6182" s="14"/>
      <c r="AB6182" s="25"/>
      <c r="AC6182" s="12"/>
      <c r="AD6182" s="12"/>
      <c r="AK6182" s="12"/>
      <c r="AL6182" s="30"/>
      <c r="AM6182" s="32"/>
      <c r="AQ6182" s="12"/>
      <c r="AR6182" s="12"/>
      <c r="AS6182" s="12"/>
      <c r="AZ6182" s="49"/>
      <c r="BA6182" s="30"/>
      <c r="BB6182" s="12"/>
      <c r="BF6182" s="12"/>
      <c r="BG6182" s="12"/>
      <c r="BH6182" s="12"/>
      <c r="BO6182" s="7"/>
      <c r="BP6182" s="7"/>
      <c r="BQ6182" s="7"/>
      <c r="BU6182" s="7"/>
      <c r="BV6182" s="7"/>
      <c r="BW6182" s="7"/>
      <c r="CD6182" s="7"/>
      <c r="CE6182" s="7"/>
      <c r="CF6182" s="7"/>
      <c r="CJ6182" s="7"/>
      <c r="CK6182" s="7"/>
      <c r="CL6182" s="7"/>
    </row>
    <row r="6183" spans="1:90">
      <c r="A6183" s="11"/>
      <c r="B6183" s="373"/>
      <c r="C6183" s="373"/>
      <c r="D6183" s="373"/>
      <c r="E6183" s="13"/>
      <c r="F6183" s="11"/>
      <c r="G6183" s="25"/>
      <c r="H6183" s="31"/>
      <c r="I6183" s="30"/>
      <c r="M6183" s="25"/>
      <c r="N6183" s="31"/>
      <c r="O6183" s="30"/>
      <c r="V6183" s="12"/>
      <c r="W6183" s="12"/>
      <c r="X6183" s="14"/>
      <c r="AB6183" s="25"/>
      <c r="AC6183" s="12"/>
      <c r="AD6183" s="12"/>
      <c r="AK6183" s="12"/>
      <c r="AL6183" s="30"/>
      <c r="AM6183" s="32"/>
      <c r="AQ6183" s="12"/>
      <c r="AR6183" s="12"/>
      <c r="AS6183" s="12"/>
      <c r="AZ6183" s="49"/>
      <c r="BA6183" s="30"/>
      <c r="BB6183" s="12"/>
      <c r="BF6183" s="12"/>
      <c r="BG6183" s="12"/>
      <c r="BH6183" s="12"/>
      <c r="BO6183" s="7"/>
      <c r="BP6183" s="7"/>
      <c r="BQ6183" s="7"/>
      <c r="BU6183" s="7"/>
      <c r="BV6183" s="7"/>
      <c r="BW6183" s="7"/>
      <c r="CD6183" s="7"/>
      <c r="CE6183" s="7"/>
      <c r="CF6183" s="7"/>
      <c r="CJ6183" s="7"/>
      <c r="CK6183" s="7"/>
      <c r="CL6183" s="7"/>
    </row>
    <row r="6184" spans="1:90">
      <c r="A6184" s="11"/>
      <c r="B6184" s="373"/>
      <c r="C6184" s="373"/>
      <c r="D6184" s="373"/>
      <c r="E6184" s="13"/>
      <c r="F6184" s="11"/>
      <c r="G6184" s="25"/>
      <c r="H6184" s="31"/>
      <c r="I6184" s="30"/>
      <c r="M6184" s="25"/>
      <c r="N6184" s="31"/>
      <c r="O6184" s="30"/>
      <c r="V6184" s="12"/>
      <c r="W6184" s="12"/>
      <c r="X6184" s="14"/>
      <c r="AB6184" s="25"/>
      <c r="AC6184" s="12"/>
      <c r="AD6184" s="12"/>
      <c r="AK6184" s="12"/>
      <c r="AL6184" s="30"/>
      <c r="AM6184" s="32"/>
      <c r="AQ6184" s="12"/>
      <c r="AR6184" s="12"/>
      <c r="AS6184" s="12"/>
      <c r="AZ6184" s="49"/>
      <c r="BA6184" s="30"/>
      <c r="BB6184" s="12"/>
      <c r="BF6184" s="12"/>
      <c r="BG6184" s="12"/>
      <c r="BH6184" s="12"/>
      <c r="BO6184" s="7"/>
      <c r="BP6184" s="7"/>
      <c r="BQ6184" s="7"/>
      <c r="BU6184" s="7"/>
      <c r="BV6184" s="7"/>
      <c r="BW6184" s="7"/>
      <c r="CD6184" s="7"/>
      <c r="CE6184" s="7"/>
      <c r="CF6184" s="7"/>
      <c r="CJ6184" s="7"/>
      <c r="CK6184" s="7"/>
      <c r="CL6184" s="7"/>
    </row>
    <row r="6185" spans="1:90">
      <c r="A6185" s="11"/>
      <c r="B6185" s="373"/>
      <c r="C6185" s="373"/>
      <c r="D6185" s="373"/>
      <c r="E6185" s="13"/>
      <c r="F6185" s="11"/>
      <c r="G6185" s="25"/>
      <c r="H6185" s="31"/>
      <c r="I6185" s="30"/>
      <c r="M6185" s="25"/>
      <c r="N6185" s="31"/>
      <c r="O6185" s="30"/>
      <c r="V6185" s="12"/>
      <c r="W6185" s="12"/>
      <c r="X6185" s="14"/>
      <c r="AB6185" s="25"/>
      <c r="AC6185" s="12"/>
      <c r="AD6185" s="12"/>
      <c r="AK6185" s="12"/>
      <c r="AL6185" s="30"/>
      <c r="AM6185" s="32"/>
      <c r="AQ6185" s="12"/>
      <c r="AR6185" s="12"/>
      <c r="AS6185" s="12"/>
      <c r="AZ6185" s="49"/>
      <c r="BA6185" s="30"/>
      <c r="BB6185" s="12"/>
      <c r="BF6185" s="12"/>
      <c r="BG6185" s="12"/>
      <c r="BH6185" s="12"/>
      <c r="BO6185" s="7"/>
      <c r="BP6185" s="7"/>
      <c r="BQ6185" s="7"/>
      <c r="BU6185" s="7"/>
      <c r="BV6185" s="7"/>
      <c r="BW6185" s="7"/>
      <c r="CD6185" s="7"/>
      <c r="CE6185" s="7"/>
      <c r="CF6185" s="7"/>
      <c r="CJ6185" s="7"/>
      <c r="CK6185" s="7"/>
      <c r="CL6185" s="7"/>
    </row>
    <row r="6186" spans="1:90">
      <c r="A6186" s="11"/>
      <c r="B6186" s="373"/>
      <c r="C6186" s="373"/>
      <c r="D6186" s="373"/>
      <c r="E6186" s="13"/>
      <c r="F6186" s="11"/>
      <c r="G6186" s="25"/>
      <c r="H6186" s="31"/>
      <c r="I6186" s="30"/>
      <c r="M6186" s="25"/>
      <c r="N6186" s="31"/>
      <c r="O6186" s="30"/>
      <c r="V6186" s="12"/>
      <c r="W6186" s="12"/>
      <c r="X6186" s="14"/>
      <c r="AB6186" s="25"/>
      <c r="AC6186" s="12"/>
      <c r="AD6186" s="12"/>
      <c r="AK6186" s="12"/>
      <c r="AL6186" s="30"/>
      <c r="AM6186" s="32"/>
      <c r="AQ6186" s="12"/>
      <c r="AR6186" s="12"/>
      <c r="AS6186" s="12"/>
      <c r="AZ6186" s="49"/>
      <c r="BA6186" s="30"/>
      <c r="BB6186" s="12"/>
      <c r="BF6186" s="12"/>
      <c r="BG6186" s="12"/>
      <c r="BH6186" s="12"/>
      <c r="BO6186" s="7"/>
      <c r="BP6186" s="7"/>
      <c r="BQ6186" s="7"/>
      <c r="BU6186" s="7"/>
      <c r="BV6186" s="7"/>
      <c r="BW6186" s="7"/>
      <c r="CD6186" s="7"/>
      <c r="CE6186" s="7"/>
      <c r="CF6186" s="7"/>
      <c r="CJ6186" s="7"/>
      <c r="CK6186" s="7"/>
      <c r="CL6186" s="7"/>
    </row>
    <row r="6187" spans="1:90">
      <c r="A6187" s="11"/>
      <c r="B6187" s="373"/>
      <c r="C6187" s="373"/>
      <c r="D6187" s="373"/>
      <c r="E6187" s="13"/>
      <c r="F6187" s="11"/>
      <c r="G6187" s="25"/>
      <c r="H6187" s="31"/>
      <c r="I6187" s="30"/>
      <c r="M6187" s="25"/>
      <c r="N6187" s="31"/>
      <c r="O6187" s="30"/>
      <c r="V6187" s="12"/>
      <c r="W6187" s="12"/>
      <c r="X6187" s="14"/>
      <c r="AB6187" s="25"/>
      <c r="AC6187" s="12"/>
      <c r="AD6187" s="12"/>
      <c r="AK6187" s="12"/>
      <c r="AL6187" s="30"/>
      <c r="AM6187" s="32"/>
      <c r="AQ6187" s="12"/>
      <c r="AR6187" s="12"/>
      <c r="AS6187" s="12"/>
      <c r="AZ6187" s="49"/>
      <c r="BA6187" s="30"/>
      <c r="BB6187" s="12"/>
      <c r="BF6187" s="12"/>
      <c r="BG6187" s="12"/>
      <c r="BH6187" s="12"/>
      <c r="BO6187" s="7"/>
      <c r="BP6187" s="7"/>
      <c r="BQ6187" s="7"/>
      <c r="BU6187" s="7"/>
      <c r="BV6187" s="7"/>
      <c r="BW6187" s="7"/>
      <c r="CD6187" s="7"/>
      <c r="CE6187" s="7"/>
      <c r="CF6187" s="7"/>
      <c r="CJ6187" s="7"/>
      <c r="CK6187" s="7"/>
      <c r="CL6187" s="7"/>
    </row>
    <row r="6188" spans="1:90">
      <c r="A6188" s="11"/>
      <c r="B6188" s="373"/>
      <c r="C6188" s="373"/>
      <c r="D6188" s="373"/>
      <c r="E6188" s="13"/>
      <c r="F6188" s="11"/>
      <c r="G6188" s="25"/>
      <c r="H6188" s="31"/>
      <c r="I6188" s="30"/>
      <c r="M6188" s="25"/>
      <c r="N6188" s="31"/>
      <c r="O6188" s="30"/>
      <c r="V6188" s="12"/>
      <c r="W6188" s="12"/>
      <c r="X6188" s="14"/>
      <c r="AB6188" s="25"/>
      <c r="AC6188" s="12"/>
      <c r="AD6188" s="12"/>
      <c r="AK6188" s="12"/>
      <c r="AL6188" s="30"/>
      <c r="AM6188" s="32"/>
      <c r="AQ6188" s="12"/>
      <c r="AR6188" s="12"/>
      <c r="AS6188" s="12"/>
      <c r="AZ6188" s="49"/>
      <c r="BA6188" s="30"/>
      <c r="BB6188" s="12"/>
      <c r="BF6188" s="12"/>
      <c r="BG6188" s="12"/>
      <c r="BH6188" s="12"/>
      <c r="BO6188" s="7"/>
      <c r="BP6188" s="7"/>
      <c r="BQ6188" s="7"/>
      <c r="BU6188" s="7"/>
      <c r="BV6188" s="7"/>
      <c r="BW6188" s="7"/>
      <c r="CD6188" s="7"/>
      <c r="CE6188" s="7"/>
      <c r="CF6188" s="7"/>
      <c r="CJ6188" s="7"/>
      <c r="CK6188" s="7"/>
      <c r="CL6188" s="7"/>
    </row>
    <row r="6189" spans="1:90">
      <c r="A6189" s="11"/>
      <c r="B6189" s="373"/>
      <c r="C6189" s="373"/>
      <c r="D6189" s="373"/>
      <c r="E6189" s="13"/>
      <c r="F6189" s="11"/>
      <c r="G6189" s="25"/>
      <c r="H6189" s="31"/>
      <c r="I6189" s="30"/>
      <c r="M6189" s="25"/>
      <c r="N6189" s="31"/>
      <c r="O6189" s="30"/>
      <c r="V6189" s="12"/>
      <c r="W6189" s="12"/>
      <c r="X6189" s="14"/>
      <c r="AB6189" s="25"/>
      <c r="AC6189" s="12"/>
      <c r="AD6189" s="12"/>
      <c r="AK6189" s="12"/>
      <c r="AL6189" s="30"/>
      <c r="AM6189" s="32"/>
      <c r="AQ6189" s="12"/>
      <c r="AR6189" s="12"/>
      <c r="AS6189" s="12"/>
      <c r="AZ6189" s="49"/>
      <c r="BA6189" s="30"/>
      <c r="BB6189" s="12"/>
      <c r="BF6189" s="12"/>
      <c r="BG6189" s="12"/>
      <c r="BH6189" s="12"/>
      <c r="BO6189" s="7"/>
      <c r="BP6189" s="7"/>
      <c r="BQ6189" s="7"/>
      <c r="BU6189" s="7"/>
      <c r="BV6189" s="7"/>
      <c r="BW6189" s="7"/>
      <c r="CD6189" s="7"/>
      <c r="CE6189" s="7"/>
      <c r="CF6189" s="7"/>
      <c r="CJ6189" s="7"/>
      <c r="CK6189" s="7"/>
      <c r="CL6189" s="7"/>
    </row>
    <row r="6190" spans="1:90">
      <c r="A6190" s="11"/>
      <c r="B6190" s="373"/>
      <c r="C6190" s="373"/>
      <c r="D6190" s="373"/>
      <c r="E6190" s="13"/>
      <c r="F6190" s="11"/>
      <c r="G6190" s="25"/>
      <c r="H6190" s="31"/>
      <c r="I6190" s="30"/>
      <c r="M6190" s="25"/>
      <c r="N6190" s="31"/>
      <c r="O6190" s="30"/>
      <c r="V6190" s="12"/>
      <c r="W6190" s="12"/>
      <c r="X6190" s="14"/>
      <c r="AB6190" s="25"/>
      <c r="AC6190" s="12"/>
      <c r="AD6190" s="12"/>
      <c r="AK6190" s="12"/>
      <c r="AL6190" s="30"/>
      <c r="AM6190" s="32"/>
      <c r="AQ6190" s="12"/>
      <c r="AR6190" s="12"/>
      <c r="AS6190" s="12"/>
      <c r="AZ6190" s="49"/>
      <c r="BA6190" s="30"/>
      <c r="BB6190" s="12"/>
      <c r="BF6190" s="12"/>
      <c r="BG6190" s="12"/>
      <c r="BH6190" s="12"/>
      <c r="BO6190" s="7"/>
      <c r="BP6190" s="7"/>
      <c r="BQ6190" s="7"/>
      <c r="BU6190" s="7"/>
      <c r="BV6190" s="7"/>
      <c r="BW6190" s="7"/>
      <c r="CD6190" s="7"/>
      <c r="CE6190" s="7"/>
      <c r="CF6190" s="7"/>
      <c r="CJ6190" s="7"/>
      <c r="CK6190" s="7"/>
      <c r="CL6190" s="7"/>
    </row>
    <row r="6191" spans="1:90">
      <c r="A6191" s="11"/>
      <c r="B6191" s="373"/>
      <c r="C6191" s="373"/>
      <c r="D6191" s="373"/>
      <c r="E6191" s="13"/>
      <c r="F6191" s="11"/>
      <c r="G6191" s="25"/>
      <c r="H6191" s="31"/>
      <c r="I6191" s="30"/>
      <c r="M6191" s="25"/>
      <c r="N6191" s="31"/>
      <c r="O6191" s="30"/>
      <c r="V6191" s="12"/>
      <c r="W6191" s="12"/>
      <c r="X6191" s="14"/>
      <c r="AB6191" s="25"/>
      <c r="AC6191" s="12"/>
      <c r="AD6191" s="12"/>
      <c r="AK6191" s="12"/>
      <c r="AL6191" s="30"/>
      <c r="AM6191" s="32"/>
      <c r="AQ6191" s="12"/>
      <c r="AR6191" s="12"/>
      <c r="AS6191" s="12"/>
      <c r="AZ6191" s="49"/>
      <c r="BA6191" s="30"/>
      <c r="BB6191" s="12"/>
      <c r="BF6191" s="12"/>
      <c r="BG6191" s="12"/>
      <c r="BH6191" s="12"/>
      <c r="BO6191" s="7"/>
      <c r="BP6191" s="7"/>
      <c r="BQ6191" s="7"/>
      <c r="BU6191" s="7"/>
      <c r="BV6191" s="7"/>
      <c r="BW6191" s="7"/>
      <c r="CD6191" s="7"/>
      <c r="CE6191" s="7"/>
      <c r="CF6191" s="7"/>
      <c r="CJ6191" s="7"/>
      <c r="CK6191" s="7"/>
      <c r="CL6191" s="7"/>
    </row>
    <row r="6192" spans="1:90">
      <c r="A6192" s="11"/>
      <c r="B6192" s="373"/>
      <c r="C6192" s="373"/>
      <c r="D6192" s="373"/>
      <c r="E6192" s="13"/>
      <c r="F6192" s="11"/>
      <c r="G6192" s="25"/>
      <c r="H6192" s="31"/>
      <c r="I6192" s="30"/>
      <c r="M6192" s="25"/>
      <c r="N6192" s="31"/>
      <c r="O6192" s="30"/>
      <c r="V6192" s="12"/>
      <c r="W6192" s="12"/>
      <c r="X6192" s="14"/>
      <c r="AB6192" s="25"/>
      <c r="AC6192" s="12"/>
      <c r="AD6192" s="12"/>
      <c r="AK6192" s="12"/>
      <c r="AL6192" s="30"/>
      <c r="AM6192" s="32"/>
      <c r="AQ6192" s="12"/>
      <c r="AR6192" s="12"/>
      <c r="AS6192" s="12"/>
      <c r="AZ6192" s="49"/>
      <c r="BA6192" s="30"/>
      <c r="BB6192" s="12"/>
      <c r="BF6192" s="12"/>
      <c r="BG6192" s="12"/>
      <c r="BH6192" s="12"/>
      <c r="BO6192" s="7"/>
      <c r="BP6192" s="7"/>
      <c r="BQ6192" s="7"/>
      <c r="BU6192" s="7"/>
      <c r="BV6192" s="7"/>
      <c r="BW6192" s="7"/>
      <c r="CD6192" s="7"/>
      <c r="CE6192" s="7"/>
      <c r="CF6192" s="7"/>
      <c r="CJ6192" s="7"/>
      <c r="CK6192" s="7"/>
      <c r="CL6192" s="7"/>
    </row>
    <row r="6193" spans="1:90">
      <c r="A6193" s="11"/>
      <c r="B6193" s="373"/>
      <c r="C6193" s="373"/>
      <c r="D6193" s="373"/>
      <c r="E6193" s="13"/>
      <c r="F6193" s="11"/>
      <c r="G6193" s="25"/>
      <c r="H6193" s="31"/>
      <c r="I6193" s="30"/>
      <c r="M6193" s="25"/>
      <c r="N6193" s="31"/>
      <c r="O6193" s="30"/>
      <c r="V6193" s="12"/>
      <c r="W6193" s="12"/>
      <c r="X6193" s="14"/>
      <c r="AB6193" s="25"/>
      <c r="AC6193" s="12"/>
      <c r="AD6193" s="12"/>
      <c r="AK6193" s="12"/>
      <c r="AL6193" s="30"/>
      <c r="AM6193" s="32"/>
      <c r="AQ6193" s="12"/>
      <c r="AR6193" s="12"/>
      <c r="AS6193" s="12"/>
      <c r="AZ6193" s="49"/>
      <c r="BA6193" s="30"/>
      <c r="BB6193" s="12"/>
      <c r="BF6193" s="12"/>
      <c r="BG6193" s="12"/>
      <c r="BH6193" s="12"/>
      <c r="BO6193" s="7"/>
      <c r="BP6193" s="7"/>
      <c r="BQ6193" s="7"/>
      <c r="BU6193" s="7"/>
      <c r="BV6193" s="7"/>
      <c r="BW6193" s="7"/>
      <c r="CD6193" s="7"/>
      <c r="CE6193" s="7"/>
      <c r="CF6193" s="7"/>
      <c r="CJ6193" s="7"/>
      <c r="CK6193" s="7"/>
      <c r="CL6193" s="7"/>
    </row>
    <row r="6194" spans="1:90">
      <c r="A6194" s="11"/>
      <c r="B6194" s="373"/>
      <c r="C6194" s="373"/>
      <c r="D6194" s="373"/>
      <c r="E6194" s="13"/>
      <c r="F6194" s="11"/>
      <c r="G6194" s="25"/>
      <c r="H6194" s="31"/>
      <c r="I6194" s="30"/>
      <c r="M6194" s="25"/>
      <c r="N6194" s="31"/>
      <c r="O6194" s="30"/>
      <c r="V6194" s="12"/>
      <c r="W6194" s="12"/>
      <c r="X6194" s="14"/>
      <c r="AB6194" s="25"/>
      <c r="AC6194" s="12"/>
      <c r="AD6194" s="12"/>
      <c r="AK6194" s="12"/>
      <c r="AL6194" s="30"/>
      <c r="AM6194" s="32"/>
      <c r="AQ6194" s="12"/>
      <c r="AR6194" s="12"/>
      <c r="AS6194" s="12"/>
      <c r="AZ6194" s="49"/>
      <c r="BA6194" s="30"/>
      <c r="BB6194" s="12"/>
      <c r="BF6194" s="12"/>
      <c r="BG6194" s="12"/>
      <c r="BH6194" s="12"/>
      <c r="BO6194" s="7"/>
      <c r="BP6194" s="7"/>
      <c r="BQ6194" s="7"/>
      <c r="BU6194" s="7"/>
      <c r="BV6194" s="7"/>
      <c r="BW6194" s="7"/>
      <c r="CD6194" s="7"/>
      <c r="CE6194" s="7"/>
      <c r="CF6194" s="7"/>
      <c r="CJ6194" s="7"/>
      <c r="CK6194" s="7"/>
      <c r="CL6194" s="7"/>
    </row>
    <row r="6195" spans="1:90">
      <c r="A6195" s="11"/>
      <c r="B6195" s="373"/>
      <c r="C6195" s="373"/>
      <c r="D6195" s="373"/>
      <c r="E6195" s="13"/>
      <c r="F6195" s="11"/>
      <c r="G6195" s="25"/>
      <c r="H6195" s="31"/>
      <c r="I6195" s="30"/>
      <c r="M6195" s="25"/>
      <c r="N6195" s="31"/>
      <c r="O6195" s="30"/>
      <c r="V6195" s="12"/>
      <c r="W6195" s="12"/>
      <c r="X6195" s="14"/>
      <c r="AB6195" s="25"/>
      <c r="AC6195" s="12"/>
      <c r="AD6195" s="12"/>
      <c r="AK6195" s="12"/>
      <c r="AL6195" s="30"/>
      <c r="AM6195" s="32"/>
      <c r="AQ6195" s="12"/>
      <c r="AR6195" s="12"/>
      <c r="AS6195" s="12"/>
      <c r="AZ6195" s="49"/>
      <c r="BA6195" s="30"/>
      <c r="BB6195" s="12"/>
      <c r="BF6195" s="12"/>
      <c r="BG6195" s="12"/>
      <c r="BH6195" s="12"/>
      <c r="BO6195" s="7"/>
      <c r="BP6195" s="7"/>
      <c r="BQ6195" s="7"/>
      <c r="BU6195" s="7"/>
      <c r="BV6195" s="7"/>
      <c r="BW6195" s="7"/>
      <c r="CD6195" s="7"/>
      <c r="CE6195" s="7"/>
      <c r="CF6195" s="7"/>
      <c r="CJ6195" s="7"/>
      <c r="CK6195" s="7"/>
      <c r="CL6195" s="7"/>
    </row>
    <row r="6196" spans="1:90">
      <c r="A6196" s="11"/>
      <c r="B6196" s="373"/>
      <c r="C6196" s="373"/>
      <c r="D6196" s="373"/>
      <c r="E6196" s="13"/>
      <c r="F6196" s="11"/>
      <c r="G6196" s="25"/>
      <c r="H6196" s="31"/>
      <c r="I6196" s="30"/>
      <c r="M6196" s="25"/>
      <c r="N6196" s="31"/>
      <c r="O6196" s="30"/>
      <c r="V6196" s="12"/>
      <c r="W6196" s="12"/>
      <c r="X6196" s="14"/>
      <c r="AB6196" s="25"/>
      <c r="AC6196" s="12"/>
      <c r="AD6196" s="12"/>
      <c r="AK6196" s="12"/>
      <c r="AL6196" s="30"/>
      <c r="AM6196" s="32"/>
      <c r="AQ6196" s="12"/>
      <c r="AR6196" s="12"/>
      <c r="AS6196" s="12"/>
      <c r="AZ6196" s="49"/>
      <c r="BA6196" s="30"/>
      <c r="BB6196" s="12"/>
      <c r="BF6196" s="12"/>
      <c r="BG6196" s="12"/>
      <c r="BH6196" s="12"/>
      <c r="BO6196" s="7"/>
      <c r="BP6196" s="7"/>
      <c r="BQ6196" s="7"/>
      <c r="BU6196" s="7"/>
      <c r="BV6196" s="7"/>
      <c r="BW6196" s="7"/>
      <c r="CD6196" s="7"/>
      <c r="CE6196" s="7"/>
      <c r="CF6196" s="7"/>
      <c r="CJ6196" s="7"/>
      <c r="CK6196" s="7"/>
      <c r="CL6196" s="7"/>
    </row>
    <row r="6197" spans="1:90">
      <c r="A6197" s="11"/>
      <c r="B6197" s="373"/>
      <c r="C6197" s="373"/>
      <c r="D6197" s="373"/>
      <c r="E6197" s="13"/>
      <c r="F6197" s="11"/>
      <c r="G6197" s="25"/>
      <c r="H6197" s="31"/>
      <c r="I6197" s="30"/>
      <c r="M6197" s="25"/>
      <c r="N6197" s="31"/>
      <c r="O6197" s="30"/>
      <c r="V6197" s="12"/>
      <c r="W6197" s="12"/>
      <c r="X6197" s="14"/>
      <c r="AB6197" s="25"/>
      <c r="AC6197" s="12"/>
      <c r="AD6197" s="12"/>
      <c r="AK6197" s="12"/>
      <c r="AL6197" s="30"/>
      <c r="AM6197" s="32"/>
      <c r="AQ6197" s="12"/>
      <c r="AR6197" s="12"/>
      <c r="AS6197" s="12"/>
      <c r="AZ6197" s="49"/>
      <c r="BA6197" s="30"/>
      <c r="BB6197" s="12"/>
      <c r="BF6197" s="12"/>
      <c r="BG6197" s="12"/>
      <c r="BH6197" s="12"/>
      <c r="BO6197" s="7"/>
      <c r="BP6197" s="7"/>
      <c r="BQ6197" s="7"/>
      <c r="BU6197" s="7"/>
      <c r="BV6197" s="7"/>
      <c r="BW6197" s="7"/>
      <c r="CD6197" s="7"/>
      <c r="CE6197" s="7"/>
      <c r="CF6197" s="7"/>
      <c r="CJ6197" s="7"/>
      <c r="CK6197" s="7"/>
      <c r="CL6197" s="7"/>
    </row>
    <row r="6198" spans="1:90">
      <c r="A6198" s="11"/>
      <c r="B6198" s="373"/>
      <c r="C6198" s="373"/>
      <c r="D6198" s="373"/>
      <c r="E6198" s="13"/>
      <c r="F6198" s="11"/>
      <c r="G6198" s="25"/>
      <c r="H6198" s="31"/>
      <c r="I6198" s="30"/>
      <c r="M6198" s="25"/>
      <c r="N6198" s="31"/>
      <c r="O6198" s="30"/>
      <c r="V6198" s="12"/>
      <c r="W6198" s="12"/>
      <c r="X6198" s="14"/>
      <c r="AB6198" s="25"/>
      <c r="AC6198" s="12"/>
      <c r="AD6198" s="12"/>
      <c r="AK6198" s="12"/>
      <c r="AL6198" s="30"/>
      <c r="AM6198" s="32"/>
      <c r="AQ6198" s="12"/>
      <c r="AR6198" s="12"/>
      <c r="AS6198" s="12"/>
      <c r="AZ6198" s="49"/>
      <c r="BA6198" s="30"/>
      <c r="BB6198" s="12"/>
      <c r="BF6198" s="12"/>
      <c r="BG6198" s="12"/>
      <c r="BH6198" s="12"/>
      <c r="BO6198" s="7"/>
      <c r="BP6198" s="7"/>
      <c r="BQ6198" s="7"/>
      <c r="BU6198" s="7"/>
      <c r="BV6198" s="7"/>
      <c r="BW6198" s="7"/>
      <c r="CD6198" s="7"/>
      <c r="CE6198" s="7"/>
      <c r="CF6198" s="7"/>
      <c r="CJ6198" s="7"/>
      <c r="CK6198" s="7"/>
      <c r="CL6198" s="7"/>
    </row>
    <row r="6199" spans="1:90">
      <c r="A6199" s="11"/>
      <c r="B6199" s="373"/>
      <c r="C6199" s="373"/>
      <c r="D6199" s="373"/>
      <c r="E6199" s="13"/>
      <c r="F6199" s="11"/>
      <c r="G6199" s="25"/>
      <c r="H6199" s="31"/>
      <c r="I6199" s="30"/>
      <c r="M6199" s="25"/>
      <c r="N6199" s="31"/>
      <c r="O6199" s="30"/>
      <c r="V6199" s="12"/>
      <c r="W6199" s="12"/>
      <c r="X6199" s="14"/>
      <c r="AB6199" s="25"/>
      <c r="AC6199" s="12"/>
      <c r="AD6199" s="12"/>
      <c r="AK6199" s="12"/>
      <c r="AL6199" s="30"/>
      <c r="AM6199" s="32"/>
      <c r="AQ6199" s="12"/>
      <c r="AR6199" s="12"/>
      <c r="AS6199" s="12"/>
      <c r="AZ6199" s="49"/>
      <c r="BA6199" s="30"/>
      <c r="BB6199" s="12"/>
      <c r="BF6199" s="12"/>
      <c r="BG6199" s="12"/>
      <c r="BH6199" s="12"/>
      <c r="BO6199" s="7"/>
      <c r="BP6199" s="7"/>
      <c r="BQ6199" s="7"/>
      <c r="BU6199" s="7"/>
      <c r="BV6199" s="7"/>
      <c r="BW6199" s="7"/>
      <c r="CD6199" s="7"/>
      <c r="CE6199" s="7"/>
      <c r="CF6199" s="7"/>
      <c r="CJ6199" s="7"/>
      <c r="CK6199" s="7"/>
      <c r="CL6199" s="7"/>
    </row>
    <row r="6200" spans="1:90">
      <c r="A6200" s="11"/>
      <c r="B6200" s="373"/>
      <c r="C6200" s="373"/>
      <c r="D6200" s="373"/>
      <c r="E6200" s="13"/>
      <c r="F6200" s="11"/>
      <c r="G6200" s="25"/>
      <c r="H6200" s="31"/>
      <c r="I6200" s="30"/>
      <c r="M6200" s="25"/>
      <c r="N6200" s="31"/>
      <c r="O6200" s="30"/>
      <c r="V6200" s="12"/>
      <c r="W6200" s="12"/>
      <c r="X6200" s="14"/>
      <c r="AB6200" s="25"/>
      <c r="AC6200" s="12"/>
      <c r="AD6200" s="12"/>
      <c r="AK6200" s="12"/>
      <c r="AL6200" s="30"/>
      <c r="AM6200" s="32"/>
      <c r="AQ6200" s="12"/>
      <c r="AR6200" s="12"/>
      <c r="AS6200" s="12"/>
      <c r="AZ6200" s="49"/>
      <c r="BA6200" s="30"/>
      <c r="BB6200" s="12"/>
      <c r="BF6200" s="12"/>
      <c r="BG6200" s="12"/>
      <c r="BH6200" s="12"/>
      <c r="BO6200" s="7"/>
      <c r="BP6200" s="7"/>
      <c r="BQ6200" s="7"/>
      <c r="BU6200" s="7"/>
      <c r="BV6200" s="7"/>
      <c r="BW6200" s="7"/>
      <c r="CD6200" s="7"/>
      <c r="CE6200" s="7"/>
      <c r="CF6200" s="7"/>
      <c r="CJ6200" s="7"/>
      <c r="CK6200" s="7"/>
      <c r="CL6200" s="7"/>
    </row>
    <row r="6201" spans="1:90">
      <c r="A6201" s="11"/>
      <c r="B6201" s="373"/>
      <c r="C6201" s="373"/>
      <c r="D6201" s="373"/>
      <c r="E6201" s="13"/>
      <c r="F6201" s="11"/>
      <c r="G6201" s="25"/>
      <c r="H6201" s="31"/>
      <c r="I6201" s="30"/>
      <c r="M6201" s="25"/>
      <c r="N6201" s="31"/>
      <c r="O6201" s="30"/>
      <c r="V6201" s="12"/>
      <c r="W6201" s="12"/>
      <c r="X6201" s="14"/>
      <c r="AB6201" s="25"/>
      <c r="AC6201" s="12"/>
      <c r="AD6201" s="12"/>
      <c r="AK6201" s="12"/>
      <c r="AL6201" s="30"/>
      <c r="AM6201" s="32"/>
      <c r="AQ6201" s="12"/>
      <c r="AR6201" s="12"/>
      <c r="AS6201" s="12"/>
      <c r="AZ6201" s="49"/>
      <c r="BA6201" s="30"/>
      <c r="BB6201" s="12"/>
      <c r="BF6201" s="12"/>
      <c r="BG6201" s="12"/>
      <c r="BH6201" s="12"/>
      <c r="BO6201" s="7"/>
      <c r="BP6201" s="7"/>
      <c r="BQ6201" s="7"/>
      <c r="BU6201" s="7"/>
      <c r="BV6201" s="7"/>
      <c r="BW6201" s="7"/>
      <c r="CD6201" s="7"/>
      <c r="CE6201" s="7"/>
      <c r="CF6201" s="7"/>
      <c r="CJ6201" s="7"/>
      <c r="CK6201" s="7"/>
      <c r="CL6201" s="7"/>
    </row>
    <row r="6202" spans="1:90">
      <c r="A6202" s="11"/>
      <c r="B6202" s="373"/>
      <c r="C6202" s="373"/>
      <c r="D6202" s="373"/>
      <c r="E6202" s="13"/>
      <c r="F6202" s="11"/>
      <c r="G6202" s="25"/>
      <c r="H6202" s="31"/>
      <c r="I6202" s="30"/>
      <c r="M6202" s="25"/>
      <c r="N6202" s="31"/>
      <c r="O6202" s="30"/>
      <c r="V6202" s="12"/>
      <c r="W6202" s="12"/>
      <c r="X6202" s="14"/>
      <c r="AB6202" s="25"/>
      <c r="AC6202" s="12"/>
      <c r="AD6202" s="12"/>
      <c r="AK6202" s="12"/>
      <c r="AL6202" s="30"/>
      <c r="AM6202" s="32"/>
      <c r="AQ6202" s="12"/>
      <c r="AR6202" s="12"/>
      <c r="AS6202" s="12"/>
      <c r="AZ6202" s="49"/>
      <c r="BA6202" s="30"/>
      <c r="BB6202" s="12"/>
      <c r="BF6202" s="12"/>
      <c r="BG6202" s="12"/>
      <c r="BH6202" s="12"/>
      <c r="BO6202" s="7"/>
      <c r="BP6202" s="7"/>
      <c r="BQ6202" s="7"/>
      <c r="BU6202" s="7"/>
      <c r="BV6202" s="7"/>
      <c r="BW6202" s="7"/>
      <c r="CD6202" s="7"/>
      <c r="CE6202" s="7"/>
      <c r="CF6202" s="7"/>
      <c r="CJ6202" s="7"/>
      <c r="CK6202" s="7"/>
      <c r="CL6202" s="7"/>
    </row>
    <row r="6203" spans="1:90">
      <c r="A6203" s="11"/>
      <c r="B6203" s="373"/>
      <c r="C6203" s="373"/>
      <c r="D6203" s="373"/>
      <c r="E6203" s="13"/>
      <c r="F6203" s="11"/>
      <c r="G6203" s="25"/>
      <c r="H6203" s="31"/>
      <c r="I6203" s="30"/>
      <c r="M6203" s="25"/>
      <c r="N6203" s="31"/>
      <c r="O6203" s="30"/>
      <c r="V6203" s="12"/>
      <c r="W6203" s="12"/>
      <c r="X6203" s="14"/>
      <c r="AB6203" s="25"/>
      <c r="AC6203" s="12"/>
      <c r="AD6203" s="12"/>
      <c r="AK6203" s="12"/>
      <c r="AL6203" s="30"/>
      <c r="AM6203" s="32"/>
      <c r="AQ6203" s="12"/>
      <c r="AR6203" s="12"/>
      <c r="AS6203" s="12"/>
      <c r="AZ6203" s="49"/>
      <c r="BA6203" s="30"/>
      <c r="BB6203" s="12"/>
      <c r="BF6203" s="12"/>
      <c r="BG6203" s="12"/>
      <c r="BH6203" s="12"/>
      <c r="BO6203" s="7"/>
      <c r="BP6203" s="7"/>
      <c r="BQ6203" s="7"/>
      <c r="BU6203" s="7"/>
      <c r="BV6203" s="7"/>
      <c r="BW6203" s="7"/>
      <c r="CD6203" s="7"/>
      <c r="CE6203" s="7"/>
      <c r="CF6203" s="7"/>
      <c r="CJ6203" s="7"/>
      <c r="CK6203" s="7"/>
      <c r="CL6203" s="7"/>
    </row>
    <row r="6204" spans="1:90">
      <c r="A6204" s="11"/>
      <c r="B6204" s="373"/>
      <c r="C6204" s="373"/>
      <c r="D6204" s="373"/>
      <c r="E6204" s="13"/>
      <c r="F6204" s="11"/>
      <c r="G6204" s="25"/>
      <c r="H6204" s="31"/>
      <c r="I6204" s="30"/>
      <c r="M6204" s="25"/>
      <c r="N6204" s="31"/>
      <c r="O6204" s="30"/>
      <c r="V6204" s="12"/>
      <c r="W6204" s="12"/>
      <c r="X6204" s="14"/>
      <c r="AB6204" s="25"/>
      <c r="AC6204" s="12"/>
      <c r="AD6204" s="12"/>
      <c r="AK6204" s="12"/>
      <c r="AL6204" s="30"/>
      <c r="AM6204" s="32"/>
      <c r="AQ6204" s="12"/>
      <c r="AR6204" s="12"/>
      <c r="AS6204" s="12"/>
      <c r="AZ6204" s="49"/>
      <c r="BA6204" s="30"/>
      <c r="BB6204" s="12"/>
      <c r="BF6204" s="12"/>
      <c r="BG6204" s="12"/>
      <c r="BH6204" s="12"/>
      <c r="BO6204" s="7"/>
      <c r="BP6204" s="7"/>
      <c r="BQ6204" s="7"/>
      <c r="BU6204" s="7"/>
      <c r="BV6204" s="7"/>
      <c r="BW6204" s="7"/>
      <c r="CD6204" s="7"/>
      <c r="CE6204" s="7"/>
      <c r="CF6204" s="7"/>
      <c r="CJ6204" s="7"/>
      <c r="CK6204" s="7"/>
      <c r="CL6204" s="7"/>
    </row>
    <row r="6205" spans="1:90">
      <c r="A6205" s="11"/>
      <c r="B6205" s="373"/>
      <c r="C6205" s="373"/>
      <c r="D6205" s="373"/>
      <c r="E6205" s="13"/>
      <c r="F6205" s="11"/>
      <c r="G6205" s="25"/>
      <c r="H6205" s="31"/>
      <c r="I6205" s="30"/>
      <c r="M6205" s="25"/>
      <c r="N6205" s="31"/>
      <c r="O6205" s="30"/>
      <c r="V6205" s="12"/>
      <c r="W6205" s="12"/>
      <c r="X6205" s="14"/>
      <c r="AB6205" s="25"/>
      <c r="AC6205" s="12"/>
      <c r="AD6205" s="12"/>
      <c r="AK6205" s="12"/>
      <c r="AL6205" s="30"/>
      <c r="AM6205" s="32"/>
      <c r="AQ6205" s="12"/>
      <c r="AR6205" s="12"/>
      <c r="AS6205" s="12"/>
      <c r="AZ6205" s="49"/>
      <c r="BA6205" s="30"/>
      <c r="BB6205" s="12"/>
      <c r="BF6205" s="12"/>
      <c r="BG6205" s="12"/>
      <c r="BH6205" s="12"/>
      <c r="BO6205" s="7"/>
      <c r="BP6205" s="7"/>
      <c r="BQ6205" s="7"/>
      <c r="BU6205" s="7"/>
      <c r="BV6205" s="7"/>
      <c r="BW6205" s="7"/>
      <c r="CD6205" s="7"/>
      <c r="CE6205" s="7"/>
      <c r="CF6205" s="7"/>
      <c r="CJ6205" s="7"/>
      <c r="CK6205" s="7"/>
      <c r="CL6205" s="7"/>
    </row>
    <row r="6206" spans="1:90">
      <c r="A6206" s="11"/>
      <c r="B6206" s="373"/>
      <c r="C6206" s="373"/>
      <c r="D6206" s="373"/>
      <c r="E6206" s="13"/>
      <c r="F6206" s="11"/>
      <c r="G6206" s="25"/>
      <c r="H6206" s="31"/>
      <c r="I6206" s="30"/>
      <c r="M6206" s="25"/>
      <c r="N6206" s="31"/>
      <c r="O6206" s="30"/>
      <c r="V6206" s="12"/>
      <c r="W6206" s="12"/>
      <c r="X6206" s="14"/>
      <c r="AB6206" s="25"/>
      <c r="AC6206" s="12"/>
      <c r="AD6206" s="12"/>
      <c r="AK6206" s="12"/>
      <c r="AL6206" s="30"/>
      <c r="AM6206" s="32"/>
      <c r="AQ6206" s="12"/>
      <c r="AR6206" s="12"/>
      <c r="AS6206" s="12"/>
      <c r="AZ6206" s="49"/>
      <c r="BA6206" s="30"/>
      <c r="BB6206" s="12"/>
      <c r="BF6206" s="12"/>
      <c r="BG6206" s="12"/>
      <c r="BH6206" s="12"/>
      <c r="BO6206" s="7"/>
      <c r="BP6206" s="7"/>
      <c r="BQ6206" s="7"/>
      <c r="BU6206" s="7"/>
      <c r="BV6206" s="7"/>
      <c r="BW6206" s="7"/>
      <c r="CD6206" s="7"/>
      <c r="CE6206" s="7"/>
      <c r="CF6206" s="7"/>
      <c r="CJ6206" s="7"/>
      <c r="CK6206" s="7"/>
      <c r="CL6206" s="7"/>
    </row>
    <row r="6207" spans="1:90">
      <c r="A6207" s="11"/>
      <c r="B6207" s="373"/>
      <c r="C6207" s="373"/>
      <c r="D6207" s="373"/>
      <c r="E6207" s="13"/>
      <c r="F6207" s="11"/>
      <c r="G6207" s="25"/>
      <c r="H6207" s="31"/>
      <c r="I6207" s="30"/>
      <c r="M6207" s="25"/>
      <c r="N6207" s="31"/>
      <c r="O6207" s="30"/>
      <c r="V6207" s="12"/>
      <c r="W6207" s="12"/>
      <c r="X6207" s="14"/>
      <c r="AB6207" s="25"/>
      <c r="AC6207" s="12"/>
      <c r="AD6207" s="12"/>
      <c r="AK6207" s="12"/>
      <c r="AL6207" s="30"/>
      <c r="AM6207" s="32"/>
      <c r="AQ6207" s="12"/>
      <c r="AR6207" s="12"/>
      <c r="AS6207" s="12"/>
      <c r="AZ6207" s="49"/>
      <c r="BA6207" s="30"/>
      <c r="BB6207" s="12"/>
      <c r="BF6207" s="12"/>
      <c r="BG6207" s="12"/>
      <c r="BH6207" s="12"/>
      <c r="BO6207" s="7"/>
      <c r="BP6207" s="7"/>
      <c r="BQ6207" s="7"/>
      <c r="BU6207" s="7"/>
      <c r="BV6207" s="7"/>
      <c r="BW6207" s="7"/>
      <c r="CD6207" s="7"/>
      <c r="CE6207" s="7"/>
      <c r="CF6207" s="7"/>
      <c r="CJ6207" s="7"/>
      <c r="CK6207" s="7"/>
      <c r="CL6207" s="7"/>
    </row>
    <row r="6208" spans="1:90">
      <c r="A6208" s="11"/>
      <c r="B6208" s="373"/>
      <c r="C6208" s="373"/>
      <c r="D6208" s="373"/>
      <c r="E6208" s="13"/>
      <c r="F6208" s="11"/>
      <c r="G6208" s="25"/>
      <c r="H6208" s="31"/>
      <c r="I6208" s="30"/>
      <c r="M6208" s="25"/>
      <c r="N6208" s="31"/>
      <c r="O6208" s="30"/>
      <c r="V6208" s="12"/>
      <c r="W6208" s="12"/>
      <c r="X6208" s="14"/>
      <c r="AB6208" s="25"/>
      <c r="AC6208" s="12"/>
      <c r="AD6208" s="12"/>
      <c r="AK6208" s="12"/>
      <c r="AL6208" s="30"/>
      <c r="AM6208" s="32"/>
      <c r="AQ6208" s="12"/>
      <c r="AR6208" s="12"/>
      <c r="AS6208" s="12"/>
      <c r="AZ6208" s="49"/>
      <c r="BA6208" s="30"/>
      <c r="BB6208" s="12"/>
      <c r="BF6208" s="12"/>
      <c r="BG6208" s="12"/>
      <c r="BH6208" s="12"/>
      <c r="BO6208" s="7"/>
      <c r="BP6208" s="7"/>
      <c r="BQ6208" s="7"/>
      <c r="BU6208" s="7"/>
      <c r="BV6208" s="7"/>
      <c r="BW6208" s="7"/>
      <c r="CD6208" s="7"/>
      <c r="CE6208" s="7"/>
      <c r="CF6208" s="7"/>
      <c r="CJ6208" s="7"/>
      <c r="CK6208" s="7"/>
      <c r="CL6208" s="7"/>
    </row>
    <row r="6209" spans="1:90">
      <c r="A6209" s="11"/>
      <c r="B6209" s="373"/>
      <c r="C6209" s="373"/>
      <c r="D6209" s="373"/>
      <c r="E6209" s="13"/>
      <c r="F6209" s="11"/>
      <c r="G6209" s="25"/>
      <c r="H6209" s="31"/>
      <c r="I6209" s="30"/>
      <c r="M6209" s="25"/>
      <c r="N6209" s="31"/>
      <c r="O6209" s="30"/>
      <c r="V6209" s="12"/>
      <c r="W6209" s="12"/>
      <c r="X6209" s="14"/>
      <c r="AB6209" s="25"/>
      <c r="AC6209" s="12"/>
      <c r="AD6209" s="12"/>
      <c r="AK6209" s="12"/>
      <c r="AL6209" s="30"/>
      <c r="AM6209" s="32"/>
      <c r="AQ6209" s="12"/>
      <c r="AR6209" s="12"/>
      <c r="AS6209" s="12"/>
      <c r="AZ6209" s="49"/>
      <c r="BA6209" s="30"/>
      <c r="BB6209" s="12"/>
      <c r="BF6209" s="12"/>
      <c r="BG6209" s="12"/>
      <c r="BH6209" s="12"/>
      <c r="BO6209" s="7"/>
      <c r="BP6209" s="7"/>
      <c r="BQ6209" s="7"/>
      <c r="BU6209" s="7"/>
      <c r="BV6209" s="7"/>
      <c r="BW6209" s="7"/>
      <c r="CD6209" s="7"/>
      <c r="CE6209" s="7"/>
      <c r="CF6209" s="7"/>
      <c r="CJ6209" s="7"/>
      <c r="CK6209" s="7"/>
      <c r="CL6209" s="7"/>
    </row>
    <row r="6210" spans="1:90">
      <c r="A6210" s="11"/>
      <c r="B6210" s="373"/>
      <c r="C6210" s="373"/>
      <c r="D6210" s="373"/>
      <c r="E6210" s="13"/>
      <c r="F6210" s="11"/>
      <c r="G6210" s="25"/>
      <c r="H6210" s="31"/>
      <c r="I6210" s="30"/>
      <c r="M6210" s="25"/>
      <c r="N6210" s="31"/>
      <c r="O6210" s="30"/>
      <c r="V6210" s="12"/>
      <c r="W6210" s="12"/>
      <c r="X6210" s="14"/>
      <c r="AB6210" s="25"/>
      <c r="AC6210" s="12"/>
      <c r="AD6210" s="12"/>
      <c r="AK6210" s="12"/>
      <c r="AL6210" s="30"/>
      <c r="AM6210" s="32"/>
      <c r="AQ6210" s="12"/>
      <c r="AR6210" s="12"/>
      <c r="AS6210" s="12"/>
      <c r="AZ6210" s="49"/>
      <c r="BA6210" s="30"/>
      <c r="BB6210" s="12"/>
      <c r="BF6210" s="12"/>
      <c r="BG6210" s="12"/>
      <c r="BH6210" s="12"/>
      <c r="BO6210" s="7"/>
      <c r="BP6210" s="7"/>
      <c r="BQ6210" s="7"/>
      <c r="BU6210" s="7"/>
      <c r="BV6210" s="7"/>
      <c r="BW6210" s="7"/>
      <c r="CD6210" s="7"/>
      <c r="CE6210" s="7"/>
      <c r="CF6210" s="7"/>
      <c r="CJ6210" s="7"/>
      <c r="CK6210" s="7"/>
      <c r="CL6210" s="7"/>
    </row>
    <row r="6211" spans="1:90">
      <c r="A6211" s="11"/>
      <c r="B6211" s="373"/>
      <c r="C6211" s="373"/>
      <c r="D6211" s="373"/>
      <c r="E6211" s="13"/>
      <c r="F6211" s="11"/>
      <c r="G6211" s="25"/>
      <c r="H6211" s="31"/>
      <c r="I6211" s="30"/>
      <c r="M6211" s="25"/>
      <c r="N6211" s="31"/>
      <c r="O6211" s="30"/>
      <c r="V6211" s="12"/>
      <c r="W6211" s="12"/>
      <c r="X6211" s="14"/>
      <c r="AB6211" s="25"/>
      <c r="AC6211" s="12"/>
      <c r="AD6211" s="12"/>
      <c r="AK6211" s="12"/>
      <c r="AL6211" s="30"/>
      <c r="AM6211" s="32"/>
      <c r="AQ6211" s="12"/>
      <c r="AR6211" s="12"/>
      <c r="AS6211" s="12"/>
      <c r="AZ6211" s="49"/>
      <c r="BA6211" s="30"/>
      <c r="BB6211" s="12"/>
      <c r="BF6211" s="12"/>
      <c r="BG6211" s="12"/>
      <c r="BH6211" s="12"/>
      <c r="BO6211" s="7"/>
      <c r="BP6211" s="7"/>
      <c r="BQ6211" s="7"/>
      <c r="BU6211" s="7"/>
      <c r="BV6211" s="7"/>
      <c r="BW6211" s="7"/>
      <c r="CD6211" s="7"/>
      <c r="CE6211" s="7"/>
      <c r="CF6211" s="7"/>
      <c r="CJ6211" s="7"/>
      <c r="CK6211" s="7"/>
      <c r="CL6211" s="7"/>
    </row>
    <row r="6212" spans="1:90">
      <c r="A6212" s="11"/>
      <c r="B6212" s="373"/>
      <c r="C6212" s="373"/>
      <c r="D6212" s="373"/>
      <c r="E6212" s="13"/>
      <c r="F6212" s="11"/>
      <c r="G6212" s="25"/>
      <c r="H6212" s="31"/>
      <c r="I6212" s="30"/>
      <c r="M6212" s="25"/>
      <c r="N6212" s="31"/>
      <c r="O6212" s="30"/>
      <c r="V6212" s="12"/>
      <c r="W6212" s="12"/>
      <c r="X6212" s="14"/>
      <c r="AB6212" s="25"/>
      <c r="AC6212" s="12"/>
      <c r="AD6212" s="12"/>
      <c r="AK6212" s="12"/>
      <c r="AL6212" s="30"/>
      <c r="AM6212" s="32"/>
      <c r="AQ6212" s="12"/>
      <c r="AR6212" s="12"/>
      <c r="AS6212" s="12"/>
      <c r="AZ6212" s="49"/>
      <c r="BA6212" s="30"/>
      <c r="BB6212" s="12"/>
      <c r="BF6212" s="12"/>
      <c r="BG6212" s="12"/>
      <c r="BH6212" s="12"/>
      <c r="BO6212" s="7"/>
      <c r="BP6212" s="7"/>
      <c r="BQ6212" s="7"/>
      <c r="BU6212" s="7"/>
      <c r="BV6212" s="7"/>
      <c r="BW6212" s="7"/>
      <c r="CD6212" s="7"/>
      <c r="CE6212" s="7"/>
      <c r="CF6212" s="7"/>
      <c r="CJ6212" s="7"/>
      <c r="CK6212" s="7"/>
      <c r="CL6212" s="7"/>
    </row>
    <row r="6213" spans="1:90">
      <c r="A6213" s="11"/>
      <c r="B6213" s="373"/>
      <c r="C6213" s="373"/>
      <c r="D6213" s="373"/>
      <c r="E6213" s="13"/>
      <c r="F6213" s="11"/>
      <c r="G6213" s="25"/>
      <c r="H6213" s="31"/>
      <c r="I6213" s="30"/>
      <c r="M6213" s="25"/>
      <c r="N6213" s="31"/>
      <c r="O6213" s="30"/>
      <c r="V6213" s="12"/>
      <c r="W6213" s="12"/>
      <c r="X6213" s="14"/>
      <c r="AB6213" s="25"/>
      <c r="AC6213" s="12"/>
      <c r="AD6213" s="12"/>
      <c r="AK6213" s="12"/>
      <c r="AL6213" s="30"/>
      <c r="AM6213" s="32"/>
      <c r="AQ6213" s="12"/>
      <c r="AR6213" s="12"/>
      <c r="AS6213" s="12"/>
      <c r="AZ6213" s="49"/>
      <c r="BA6213" s="30"/>
      <c r="BB6213" s="12"/>
      <c r="BF6213" s="12"/>
      <c r="BG6213" s="12"/>
      <c r="BH6213" s="12"/>
      <c r="BO6213" s="7"/>
      <c r="BP6213" s="7"/>
      <c r="BQ6213" s="7"/>
      <c r="BU6213" s="7"/>
      <c r="BV6213" s="7"/>
      <c r="BW6213" s="7"/>
      <c r="CD6213" s="7"/>
      <c r="CE6213" s="7"/>
      <c r="CF6213" s="7"/>
      <c r="CJ6213" s="7"/>
      <c r="CK6213" s="7"/>
      <c r="CL6213" s="7"/>
    </row>
    <row r="6214" spans="1:90">
      <c r="A6214" s="11"/>
      <c r="B6214" s="373"/>
      <c r="C6214" s="373"/>
      <c r="D6214" s="373"/>
      <c r="E6214" s="13"/>
      <c r="F6214" s="11"/>
      <c r="G6214" s="25"/>
      <c r="H6214" s="31"/>
      <c r="I6214" s="30"/>
      <c r="M6214" s="25"/>
      <c r="N6214" s="31"/>
      <c r="O6214" s="30"/>
      <c r="V6214" s="12"/>
      <c r="W6214" s="12"/>
      <c r="X6214" s="14"/>
      <c r="AB6214" s="25"/>
      <c r="AC6214" s="12"/>
      <c r="AD6214" s="12"/>
      <c r="AK6214" s="12"/>
      <c r="AL6214" s="30"/>
      <c r="AM6214" s="32"/>
      <c r="AQ6214" s="12"/>
      <c r="AR6214" s="12"/>
      <c r="AS6214" s="12"/>
      <c r="AZ6214" s="49"/>
      <c r="BA6214" s="30"/>
      <c r="BB6214" s="12"/>
      <c r="BF6214" s="12"/>
      <c r="BG6214" s="12"/>
      <c r="BH6214" s="12"/>
      <c r="BO6214" s="7"/>
      <c r="BP6214" s="7"/>
      <c r="BQ6214" s="7"/>
      <c r="BU6214" s="7"/>
      <c r="BV6214" s="7"/>
      <c r="BW6214" s="7"/>
      <c r="CD6214" s="7"/>
      <c r="CE6214" s="7"/>
      <c r="CF6214" s="7"/>
      <c r="CJ6214" s="7"/>
      <c r="CK6214" s="7"/>
      <c r="CL6214" s="7"/>
    </row>
    <row r="6215" spans="1:90">
      <c r="A6215" s="11"/>
      <c r="B6215" s="373"/>
      <c r="C6215" s="373"/>
      <c r="D6215" s="373"/>
      <c r="E6215" s="13"/>
      <c r="F6215" s="11"/>
      <c r="G6215" s="25"/>
      <c r="H6215" s="31"/>
      <c r="I6215" s="30"/>
      <c r="M6215" s="25"/>
      <c r="N6215" s="31"/>
      <c r="O6215" s="30"/>
      <c r="V6215" s="12"/>
      <c r="W6215" s="12"/>
      <c r="X6215" s="14"/>
      <c r="AB6215" s="25"/>
      <c r="AC6215" s="12"/>
      <c r="AD6215" s="12"/>
      <c r="AK6215" s="12"/>
      <c r="AL6215" s="30"/>
      <c r="AM6215" s="32"/>
      <c r="AQ6215" s="12"/>
      <c r="AR6215" s="12"/>
      <c r="AS6215" s="12"/>
      <c r="AZ6215" s="49"/>
      <c r="BA6215" s="30"/>
      <c r="BB6215" s="12"/>
      <c r="BF6215" s="12"/>
      <c r="BG6215" s="12"/>
      <c r="BH6215" s="12"/>
      <c r="BO6215" s="7"/>
      <c r="BP6215" s="7"/>
      <c r="BQ6215" s="7"/>
      <c r="BU6215" s="7"/>
      <c r="BV6215" s="7"/>
      <c r="BW6215" s="7"/>
      <c r="CD6215" s="7"/>
      <c r="CE6215" s="7"/>
      <c r="CF6215" s="7"/>
      <c r="CJ6215" s="7"/>
      <c r="CK6215" s="7"/>
      <c r="CL6215" s="7"/>
    </row>
    <row r="6216" spans="1:90">
      <c r="A6216" s="11"/>
      <c r="B6216" s="373"/>
      <c r="C6216" s="373"/>
      <c r="D6216" s="373"/>
      <c r="E6216" s="13"/>
      <c r="F6216" s="11"/>
      <c r="G6216" s="25"/>
      <c r="H6216" s="31"/>
      <c r="I6216" s="30"/>
      <c r="M6216" s="25"/>
      <c r="N6216" s="31"/>
      <c r="O6216" s="30"/>
      <c r="V6216" s="12"/>
      <c r="W6216" s="12"/>
      <c r="X6216" s="14"/>
      <c r="AB6216" s="25"/>
      <c r="AC6216" s="12"/>
      <c r="AD6216" s="12"/>
      <c r="AK6216" s="12"/>
      <c r="AL6216" s="30"/>
      <c r="AM6216" s="32"/>
      <c r="AQ6216" s="12"/>
      <c r="AR6216" s="12"/>
      <c r="AS6216" s="12"/>
      <c r="AZ6216" s="49"/>
      <c r="BA6216" s="30"/>
      <c r="BB6216" s="12"/>
      <c r="BF6216" s="12"/>
      <c r="BG6216" s="12"/>
      <c r="BH6216" s="12"/>
      <c r="BO6216" s="7"/>
      <c r="BP6216" s="7"/>
      <c r="BQ6216" s="7"/>
      <c r="BU6216" s="7"/>
      <c r="BV6216" s="7"/>
      <c r="BW6216" s="7"/>
      <c r="CD6216" s="7"/>
      <c r="CE6216" s="7"/>
      <c r="CF6216" s="7"/>
      <c r="CJ6216" s="7"/>
      <c r="CK6216" s="7"/>
      <c r="CL6216" s="7"/>
    </row>
    <row r="6217" spans="1:90">
      <c r="A6217" s="11"/>
      <c r="B6217" s="373"/>
      <c r="C6217" s="373"/>
      <c r="D6217" s="373"/>
      <c r="E6217" s="13"/>
      <c r="F6217" s="11"/>
      <c r="G6217" s="25"/>
      <c r="H6217" s="31"/>
      <c r="I6217" s="30"/>
      <c r="M6217" s="25"/>
      <c r="N6217" s="31"/>
      <c r="O6217" s="30"/>
      <c r="V6217" s="12"/>
      <c r="W6217" s="12"/>
      <c r="X6217" s="14"/>
      <c r="AB6217" s="25"/>
      <c r="AC6217" s="12"/>
      <c r="AD6217" s="12"/>
      <c r="AK6217" s="12"/>
      <c r="AL6217" s="30"/>
      <c r="AM6217" s="32"/>
      <c r="AQ6217" s="12"/>
      <c r="AR6217" s="12"/>
      <c r="AS6217" s="12"/>
      <c r="AZ6217" s="49"/>
      <c r="BA6217" s="30"/>
      <c r="BB6217" s="12"/>
      <c r="BF6217" s="12"/>
      <c r="BG6217" s="12"/>
      <c r="BH6217" s="12"/>
      <c r="BO6217" s="7"/>
      <c r="BP6217" s="7"/>
      <c r="BQ6217" s="7"/>
      <c r="BU6217" s="7"/>
      <c r="BV6217" s="7"/>
      <c r="BW6217" s="7"/>
      <c r="CD6217" s="7"/>
      <c r="CE6217" s="7"/>
      <c r="CF6217" s="7"/>
      <c r="CJ6217" s="7"/>
      <c r="CK6217" s="7"/>
      <c r="CL6217" s="7"/>
    </row>
    <row r="6218" spans="1:90">
      <c r="A6218" s="11"/>
      <c r="B6218" s="373"/>
      <c r="C6218" s="373"/>
      <c r="D6218" s="373"/>
      <c r="E6218" s="13"/>
      <c r="F6218" s="11"/>
      <c r="G6218" s="25"/>
      <c r="H6218" s="31"/>
      <c r="I6218" s="30"/>
      <c r="M6218" s="25"/>
      <c r="N6218" s="31"/>
      <c r="O6218" s="30"/>
      <c r="V6218" s="12"/>
      <c r="W6218" s="12"/>
      <c r="X6218" s="14"/>
      <c r="AB6218" s="25"/>
      <c r="AC6218" s="12"/>
      <c r="AD6218" s="12"/>
      <c r="AK6218" s="12"/>
      <c r="AL6218" s="30"/>
      <c r="AM6218" s="32"/>
      <c r="AQ6218" s="12"/>
      <c r="AR6218" s="12"/>
      <c r="AS6218" s="12"/>
      <c r="AZ6218" s="49"/>
      <c r="BA6218" s="30"/>
      <c r="BB6218" s="12"/>
      <c r="BF6218" s="12"/>
      <c r="BG6218" s="12"/>
      <c r="BH6218" s="12"/>
      <c r="BO6218" s="7"/>
      <c r="BP6218" s="7"/>
      <c r="BQ6218" s="7"/>
      <c r="BU6218" s="7"/>
      <c r="BV6218" s="7"/>
      <c r="BW6218" s="7"/>
      <c r="CD6218" s="7"/>
      <c r="CE6218" s="7"/>
      <c r="CF6218" s="7"/>
      <c r="CJ6218" s="7"/>
      <c r="CK6218" s="7"/>
      <c r="CL6218" s="7"/>
    </row>
    <row r="6219" spans="1:90">
      <c r="A6219" s="11"/>
      <c r="B6219" s="373"/>
      <c r="C6219" s="373"/>
      <c r="D6219" s="373"/>
      <c r="E6219" s="13"/>
      <c r="F6219" s="11"/>
      <c r="G6219" s="25"/>
      <c r="H6219" s="31"/>
      <c r="I6219" s="30"/>
      <c r="M6219" s="25"/>
      <c r="N6219" s="31"/>
      <c r="O6219" s="30"/>
      <c r="V6219" s="12"/>
      <c r="W6219" s="12"/>
      <c r="X6219" s="14"/>
      <c r="AB6219" s="25"/>
      <c r="AC6219" s="12"/>
      <c r="AD6219" s="12"/>
      <c r="AK6219" s="12"/>
      <c r="AL6219" s="30"/>
      <c r="AM6219" s="32"/>
      <c r="AQ6219" s="12"/>
      <c r="AR6219" s="12"/>
      <c r="AS6219" s="12"/>
      <c r="AZ6219" s="49"/>
      <c r="BA6219" s="30"/>
      <c r="BB6219" s="12"/>
      <c r="BF6219" s="12"/>
      <c r="BG6219" s="12"/>
      <c r="BH6219" s="12"/>
      <c r="BO6219" s="7"/>
      <c r="BP6219" s="7"/>
      <c r="BQ6219" s="7"/>
      <c r="BU6219" s="7"/>
      <c r="BV6219" s="7"/>
      <c r="BW6219" s="7"/>
      <c r="CD6219" s="7"/>
      <c r="CE6219" s="7"/>
      <c r="CF6219" s="7"/>
      <c r="CJ6219" s="7"/>
      <c r="CK6219" s="7"/>
      <c r="CL6219" s="7"/>
    </row>
    <row r="6220" spans="1:90">
      <c r="A6220" s="11"/>
      <c r="B6220" s="373"/>
      <c r="C6220" s="373"/>
      <c r="D6220" s="373"/>
      <c r="E6220" s="13"/>
      <c r="F6220" s="11"/>
      <c r="G6220" s="25"/>
      <c r="H6220" s="31"/>
      <c r="I6220" s="30"/>
      <c r="M6220" s="25"/>
      <c r="N6220" s="31"/>
      <c r="O6220" s="30"/>
      <c r="V6220" s="12"/>
      <c r="W6220" s="12"/>
      <c r="X6220" s="14"/>
      <c r="AB6220" s="25"/>
      <c r="AC6220" s="12"/>
      <c r="AD6220" s="12"/>
      <c r="AK6220" s="12"/>
      <c r="AL6220" s="30"/>
      <c r="AM6220" s="32"/>
      <c r="AQ6220" s="12"/>
      <c r="AR6220" s="12"/>
      <c r="AS6220" s="12"/>
      <c r="AZ6220" s="49"/>
      <c r="BA6220" s="30"/>
      <c r="BB6220" s="12"/>
      <c r="BF6220" s="12"/>
      <c r="BG6220" s="12"/>
      <c r="BH6220" s="12"/>
      <c r="BO6220" s="7"/>
      <c r="BP6220" s="7"/>
      <c r="BQ6220" s="7"/>
      <c r="BU6220" s="7"/>
      <c r="BV6220" s="7"/>
      <c r="BW6220" s="7"/>
      <c r="CD6220" s="7"/>
      <c r="CE6220" s="7"/>
      <c r="CF6220" s="7"/>
      <c r="CJ6220" s="7"/>
      <c r="CK6220" s="7"/>
      <c r="CL6220" s="7"/>
    </row>
    <row r="6221" spans="1:90">
      <c r="A6221" s="11"/>
      <c r="B6221" s="373"/>
      <c r="C6221" s="373"/>
      <c r="D6221" s="373"/>
      <c r="E6221" s="13"/>
      <c r="F6221" s="11"/>
      <c r="G6221" s="25"/>
      <c r="H6221" s="31"/>
      <c r="I6221" s="30"/>
      <c r="M6221" s="25"/>
      <c r="N6221" s="31"/>
      <c r="O6221" s="30"/>
      <c r="V6221" s="12"/>
      <c r="W6221" s="12"/>
      <c r="X6221" s="14"/>
      <c r="AB6221" s="25"/>
      <c r="AC6221" s="12"/>
      <c r="AD6221" s="12"/>
      <c r="AK6221" s="12"/>
      <c r="AL6221" s="30"/>
      <c r="AM6221" s="32"/>
      <c r="AQ6221" s="12"/>
      <c r="AR6221" s="12"/>
      <c r="AS6221" s="12"/>
      <c r="AZ6221" s="49"/>
      <c r="BA6221" s="30"/>
      <c r="BB6221" s="12"/>
      <c r="BF6221" s="12"/>
      <c r="BG6221" s="12"/>
      <c r="BH6221" s="12"/>
      <c r="BO6221" s="7"/>
      <c r="BP6221" s="7"/>
      <c r="BQ6221" s="7"/>
      <c r="BU6221" s="7"/>
      <c r="BV6221" s="7"/>
      <c r="BW6221" s="7"/>
      <c r="CD6221" s="7"/>
      <c r="CE6221" s="7"/>
      <c r="CF6221" s="7"/>
      <c r="CJ6221" s="7"/>
      <c r="CK6221" s="7"/>
      <c r="CL6221" s="7"/>
    </row>
    <row r="6222" spans="1:90">
      <c r="A6222" s="11"/>
      <c r="B6222" s="373"/>
      <c r="C6222" s="373"/>
      <c r="D6222" s="373"/>
      <c r="E6222" s="13"/>
      <c r="F6222" s="11"/>
      <c r="G6222" s="25"/>
      <c r="H6222" s="31"/>
      <c r="I6222" s="30"/>
      <c r="M6222" s="25"/>
      <c r="N6222" s="31"/>
      <c r="O6222" s="30"/>
      <c r="V6222" s="12"/>
      <c r="W6222" s="12"/>
      <c r="X6222" s="14"/>
      <c r="AB6222" s="25"/>
      <c r="AC6222" s="12"/>
      <c r="AD6222" s="12"/>
      <c r="AK6222" s="12"/>
      <c r="AL6222" s="30"/>
      <c r="AM6222" s="32"/>
      <c r="AQ6222" s="12"/>
      <c r="AR6222" s="12"/>
      <c r="AS6222" s="12"/>
      <c r="AZ6222" s="49"/>
      <c r="BA6222" s="30"/>
      <c r="BB6222" s="12"/>
      <c r="BF6222" s="12"/>
      <c r="BG6222" s="12"/>
      <c r="BH6222" s="12"/>
      <c r="BO6222" s="7"/>
      <c r="BP6222" s="7"/>
      <c r="BQ6222" s="7"/>
      <c r="BU6222" s="7"/>
      <c r="BV6222" s="7"/>
      <c r="BW6222" s="7"/>
      <c r="CD6222" s="7"/>
      <c r="CE6222" s="7"/>
      <c r="CF6222" s="7"/>
      <c r="CJ6222" s="7"/>
      <c r="CK6222" s="7"/>
      <c r="CL6222" s="7"/>
    </row>
    <row r="6223" spans="1:90">
      <c r="A6223" s="11"/>
      <c r="B6223" s="373"/>
      <c r="C6223" s="373"/>
      <c r="D6223" s="373"/>
      <c r="E6223" s="13"/>
      <c r="F6223" s="11"/>
      <c r="G6223" s="25"/>
      <c r="H6223" s="31"/>
      <c r="I6223" s="30"/>
      <c r="M6223" s="25"/>
      <c r="N6223" s="31"/>
      <c r="O6223" s="30"/>
      <c r="V6223" s="12"/>
      <c r="W6223" s="12"/>
      <c r="X6223" s="14"/>
      <c r="AB6223" s="25"/>
      <c r="AC6223" s="12"/>
      <c r="AD6223" s="12"/>
      <c r="AK6223" s="12"/>
      <c r="AL6223" s="30"/>
      <c r="AM6223" s="32"/>
      <c r="AQ6223" s="12"/>
      <c r="AR6223" s="12"/>
      <c r="AS6223" s="12"/>
      <c r="AZ6223" s="49"/>
      <c r="BA6223" s="30"/>
      <c r="BB6223" s="12"/>
      <c r="BF6223" s="12"/>
      <c r="BG6223" s="12"/>
      <c r="BH6223" s="12"/>
      <c r="BO6223" s="7"/>
      <c r="BP6223" s="7"/>
      <c r="BQ6223" s="7"/>
      <c r="BU6223" s="7"/>
      <c r="BV6223" s="7"/>
      <c r="BW6223" s="7"/>
      <c r="CD6223" s="7"/>
      <c r="CE6223" s="7"/>
      <c r="CF6223" s="7"/>
      <c r="CJ6223" s="7"/>
      <c r="CK6223" s="7"/>
      <c r="CL6223" s="7"/>
    </row>
    <row r="6224" spans="1:90">
      <c r="A6224" s="11"/>
      <c r="B6224" s="373"/>
      <c r="C6224" s="373"/>
      <c r="D6224" s="373"/>
      <c r="E6224" s="13"/>
      <c r="F6224" s="11"/>
      <c r="G6224" s="25"/>
      <c r="H6224" s="31"/>
      <c r="I6224" s="30"/>
      <c r="M6224" s="25"/>
      <c r="N6224" s="31"/>
      <c r="O6224" s="30"/>
      <c r="V6224" s="12"/>
      <c r="W6224" s="12"/>
      <c r="X6224" s="14"/>
      <c r="AB6224" s="25"/>
      <c r="AC6224" s="12"/>
      <c r="AD6224" s="12"/>
      <c r="AK6224" s="12"/>
      <c r="AL6224" s="30"/>
      <c r="AM6224" s="32"/>
      <c r="AQ6224" s="12"/>
      <c r="AR6224" s="12"/>
      <c r="AS6224" s="12"/>
      <c r="AZ6224" s="49"/>
      <c r="BA6224" s="30"/>
      <c r="BB6224" s="12"/>
      <c r="BF6224" s="12"/>
      <c r="BG6224" s="12"/>
      <c r="BH6224" s="12"/>
      <c r="BO6224" s="7"/>
      <c r="BP6224" s="7"/>
      <c r="BQ6224" s="7"/>
      <c r="BU6224" s="7"/>
      <c r="BV6224" s="7"/>
      <c r="BW6224" s="7"/>
      <c r="CD6224" s="7"/>
      <c r="CE6224" s="7"/>
      <c r="CF6224" s="7"/>
      <c r="CJ6224" s="7"/>
      <c r="CK6224" s="7"/>
      <c r="CL6224" s="7"/>
    </row>
    <row r="6225" spans="1:90">
      <c r="A6225" s="11"/>
      <c r="B6225" s="373"/>
      <c r="C6225" s="373"/>
      <c r="D6225" s="373"/>
      <c r="E6225" s="13"/>
      <c r="F6225" s="11"/>
      <c r="G6225" s="25"/>
      <c r="H6225" s="31"/>
      <c r="I6225" s="30"/>
      <c r="M6225" s="25"/>
      <c r="N6225" s="31"/>
      <c r="O6225" s="30"/>
      <c r="V6225" s="12"/>
      <c r="W6225" s="12"/>
      <c r="X6225" s="14"/>
      <c r="AB6225" s="25"/>
      <c r="AC6225" s="12"/>
      <c r="AD6225" s="12"/>
      <c r="AK6225" s="12"/>
      <c r="AL6225" s="30"/>
      <c r="AM6225" s="32"/>
      <c r="AQ6225" s="12"/>
      <c r="AR6225" s="12"/>
      <c r="AS6225" s="12"/>
      <c r="AZ6225" s="49"/>
      <c r="BA6225" s="30"/>
      <c r="BB6225" s="12"/>
      <c r="BF6225" s="12"/>
      <c r="BG6225" s="12"/>
      <c r="BH6225" s="12"/>
      <c r="BO6225" s="7"/>
      <c r="BP6225" s="7"/>
      <c r="BQ6225" s="7"/>
      <c r="BU6225" s="7"/>
      <c r="BV6225" s="7"/>
      <c r="BW6225" s="7"/>
      <c r="CD6225" s="7"/>
      <c r="CE6225" s="7"/>
      <c r="CF6225" s="7"/>
      <c r="CJ6225" s="7"/>
      <c r="CK6225" s="7"/>
      <c r="CL6225" s="7"/>
    </row>
    <row r="6226" spans="1:90">
      <c r="A6226" s="11"/>
      <c r="B6226" s="373"/>
      <c r="C6226" s="373"/>
      <c r="D6226" s="373"/>
      <c r="E6226" s="13"/>
      <c r="F6226" s="11"/>
      <c r="G6226" s="25"/>
      <c r="H6226" s="31"/>
      <c r="I6226" s="30"/>
      <c r="M6226" s="25"/>
      <c r="N6226" s="31"/>
      <c r="O6226" s="30"/>
      <c r="V6226" s="12"/>
      <c r="W6226" s="12"/>
      <c r="X6226" s="14"/>
      <c r="AB6226" s="25"/>
      <c r="AC6226" s="12"/>
      <c r="AD6226" s="12"/>
      <c r="AK6226" s="12"/>
      <c r="AL6226" s="30"/>
      <c r="AM6226" s="32"/>
      <c r="AQ6226" s="12"/>
      <c r="AR6226" s="12"/>
      <c r="AS6226" s="12"/>
      <c r="AZ6226" s="49"/>
      <c r="BA6226" s="30"/>
      <c r="BB6226" s="12"/>
      <c r="BF6226" s="12"/>
      <c r="BG6226" s="12"/>
      <c r="BH6226" s="12"/>
      <c r="BO6226" s="7"/>
      <c r="BP6226" s="7"/>
      <c r="BQ6226" s="7"/>
      <c r="BU6226" s="7"/>
      <c r="BV6226" s="7"/>
      <c r="BW6226" s="7"/>
      <c r="CD6226" s="7"/>
      <c r="CE6226" s="7"/>
      <c r="CF6226" s="7"/>
      <c r="CJ6226" s="7"/>
      <c r="CK6226" s="7"/>
      <c r="CL6226" s="7"/>
    </row>
    <row r="6227" spans="1:90">
      <c r="A6227" s="11"/>
      <c r="B6227" s="373"/>
      <c r="C6227" s="373"/>
      <c r="D6227" s="373"/>
      <c r="E6227" s="13"/>
      <c r="F6227" s="11"/>
      <c r="G6227" s="25"/>
      <c r="H6227" s="31"/>
      <c r="I6227" s="30"/>
      <c r="M6227" s="25"/>
      <c r="N6227" s="31"/>
      <c r="O6227" s="30"/>
      <c r="V6227" s="12"/>
      <c r="W6227" s="12"/>
      <c r="X6227" s="14"/>
      <c r="AB6227" s="25"/>
      <c r="AC6227" s="12"/>
      <c r="AD6227" s="12"/>
      <c r="AK6227" s="12"/>
      <c r="AL6227" s="30"/>
      <c r="AM6227" s="32"/>
      <c r="AQ6227" s="12"/>
      <c r="AR6227" s="12"/>
      <c r="AS6227" s="12"/>
      <c r="AZ6227" s="49"/>
      <c r="BA6227" s="30"/>
      <c r="BB6227" s="12"/>
      <c r="BF6227" s="12"/>
      <c r="BG6227" s="12"/>
      <c r="BH6227" s="12"/>
      <c r="BO6227" s="7"/>
      <c r="BP6227" s="7"/>
      <c r="BQ6227" s="7"/>
      <c r="BU6227" s="7"/>
      <c r="BV6227" s="7"/>
      <c r="BW6227" s="7"/>
      <c r="CD6227" s="7"/>
      <c r="CE6227" s="7"/>
      <c r="CF6227" s="7"/>
      <c r="CJ6227" s="7"/>
      <c r="CK6227" s="7"/>
      <c r="CL6227" s="7"/>
    </row>
    <row r="6228" spans="1:90">
      <c r="A6228" s="11"/>
      <c r="B6228" s="373"/>
      <c r="C6228" s="373"/>
      <c r="D6228" s="373"/>
      <c r="E6228" s="13"/>
      <c r="F6228" s="11"/>
      <c r="G6228" s="25"/>
      <c r="H6228" s="31"/>
      <c r="I6228" s="30"/>
      <c r="M6228" s="25"/>
      <c r="N6228" s="31"/>
      <c r="O6228" s="30"/>
      <c r="V6228" s="12"/>
      <c r="W6228" s="12"/>
      <c r="X6228" s="14"/>
      <c r="AB6228" s="25"/>
      <c r="AC6228" s="12"/>
      <c r="AD6228" s="12"/>
      <c r="AK6228" s="12"/>
      <c r="AL6228" s="30"/>
      <c r="AM6228" s="32"/>
      <c r="AQ6228" s="12"/>
      <c r="AR6228" s="12"/>
      <c r="AS6228" s="12"/>
      <c r="AZ6228" s="49"/>
      <c r="BA6228" s="30"/>
      <c r="BB6228" s="12"/>
      <c r="BF6228" s="12"/>
      <c r="BG6228" s="12"/>
      <c r="BH6228" s="12"/>
      <c r="BO6228" s="7"/>
      <c r="BP6228" s="7"/>
      <c r="BQ6228" s="7"/>
      <c r="BU6228" s="7"/>
      <c r="BV6228" s="7"/>
      <c r="BW6228" s="7"/>
      <c r="CD6228" s="7"/>
      <c r="CE6228" s="7"/>
      <c r="CF6228" s="7"/>
      <c r="CJ6228" s="7"/>
      <c r="CK6228" s="7"/>
      <c r="CL6228" s="7"/>
    </row>
    <row r="6229" spans="1:90">
      <c r="A6229" s="11"/>
      <c r="B6229" s="373"/>
      <c r="C6229" s="373"/>
      <c r="D6229" s="373"/>
      <c r="E6229" s="13"/>
      <c r="F6229" s="11"/>
      <c r="G6229" s="25"/>
      <c r="H6229" s="31"/>
      <c r="I6229" s="30"/>
      <c r="M6229" s="25"/>
      <c r="N6229" s="31"/>
      <c r="O6229" s="30"/>
      <c r="V6229" s="12"/>
      <c r="W6229" s="12"/>
      <c r="X6229" s="14"/>
      <c r="AB6229" s="25"/>
      <c r="AC6229" s="12"/>
      <c r="AD6229" s="12"/>
      <c r="AK6229" s="12"/>
      <c r="AL6229" s="30"/>
      <c r="AM6229" s="32"/>
      <c r="AQ6229" s="12"/>
      <c r="AR6229" s="12"/>
      <c r="AS6229" s="12"/>
      <c r="AZ6229" s="49"/>
      <c r="BA6229" s="30"/>
      <c r="BB6229" s="12"/>
      <c r="BF6229" s="12"/>
      <c r="BG6229" s="12"/>
      <c r="BH6229" s="12"/>
      <c r="BO6229" s="7"/>
      <c r="BP6229" s="7"/>
      <c r="BQ6229" s="7"/>
      <c r="BU6229" s="7"/>
      <c r="BV6229" s="7"/>
      <c r="BW6229" s="7"/>
      <c r="CD6229" s="7"/>
      <c r="CE6229" s="7"/>
      <c r="CF6229" s="7"/>
      <c r="CJ6229" s="7"/>
      <c r="CK6229" s="7"/>
      <c r="CL6229" s="7"/>
    </row>
    <row r="6230" spans="1:90">
      <c r="A6230" s="11"/>
      <c r="B6230" s="373"/>
      <c r="C6230" s="373"/>
      <c r="D6230" s="373"/>
      <c r="E6230" s="13"/>
      <c r="F6230" s="11"/>
      <c r="G6230" s="25"/>
      <c r="H6230" s="31"/>
      <c r="I6230" s="30"/>
      <c r="M6230" s="25"/>
      <c r="N6230" s="31"/>
      <c r="O6230" s="30"/>
      <c r="V6230" s="12"/>
      <c r="W6230" s="12"/>
      <c r="X6230" s="14"/>
      <c r="AB6230" s="25"/>
      <c r="AC6230" s="12"/>
      <c r="AD6230" s="12"/>
      <c r="AK6230" s="12"/>
      <c r="AL6230" s="30"/>
      <c r="AM6230" s="32"/>
      <c r="AQ6230" s="12"/>
      <c r="AR6230" s="12"/>
      <c r="AS6230" s="12"/>
      <c r="AZ6230" s="49"/>
      <c r="BA6230" s="30"/>
      <c r="BB6230" s="12"/>
      <c r="BF6230" s="12"/>
      <c r="BG6230" s="12"/>
      <c r="BH6230" s="12"/>
      <c r="BO6230" s="7"/>
      <c r="BP6230" s="7"/>
      <c r="BQ6230" s="7"/>
      <c r="BU6230" s="7"/>
      <c r="BV6230" s="7"/>
      <c r="BW6230" s="7"/>
      <c r="CD6230" s="7"/>
      <c r="CE6230" s="7"/>
      <c r="CF6230" s="7"/>
      <c r="CJ6230" s="7"/>
      <c r="CK6230" s="7"/>
      <c r="CL6230" s="7"/>
    </row>
    <row r="6231" spans="1:90">
      <c r="A6231" s="11"/>
      <c r="B6231" s="373"/>
      <c r="C6231" s="373"/>
      <c r="D6231" s="373"/>
      <c r="E6231" s="13"/>
      <c r="F6231" s="11"/>
      <c r="G6231" s="25"/>
      <c r="H6231" s="31"/>
      <c r="I6231" s="30"/>
      <c r="M6231" s="25"/>
      <c r="N6231" s="31"/>
      <c r="O6231" s="30"/>
      <c r="V6231" s="12"/>
      <c r="W6231" s="12"/>
      <c r="X6231" s="14"/>
      <c r="AB6231" s="25"/>
      <c r="AC6231" s="12"/>
      <c r="AD6231" s="12"/>
      <c r="AK6231" s="12"/>
      <c r="AL6231" s="30"/>
      <c r="AM6231" s="32"/>
      <c r="AQ6231" s="12"/>
      <c r="AR6231" s="12"/>
      <c r="AS6231" s="12"/>
      <c r="AZ6231" s="49"/>
      <c r="BA6231" s="30"/>
      <c r="BB6231" s="12"/>
      <c r="BF6231" s="12"/>
      <c r="BG6231" s="12"/>
      <c r="BH6231" s="12"/>
      <c r="BO6231" s="7"/>
      <c r="BP6231" s="7"/>
      <c r="BQ6231" s="7"/>
      <c r="BU6231" s="7"/>
      <c r="BV6231" s="7"/>
      <c r="BW6231" s="7"/>
      <c r="CD6231" s="7"/>
      <c r="CE6231" s="7"/>
      <c r="CF6231" s="7"/>
      <c r="CJ6231" s="7"/>
      <c r="CK6231" s="7"/>
      <c r="CL6231" s="7"/>
    </row>
    <row r="6232" spans="1:90">
      <c r="A6232" s="11"/>
      <c r="B6232" s="373"/>
      <c r="C6232" s="373"/>
      <c r="D6232" s="373"/>
      <c r="E6232" s="13"/>
      <c r="F6232" s="11"/>
      <c r="G6232" s="25"/>
      <c r="H6232" s="31"/>
      <c r="I6232" s="30"/>
      <c r="M6232" s="25"/>
      <c r="N6232" s="31"/>
      <c r="O6232" s="30"/>
      <c r="V6232" s="12"/>
      <c r="W6232" s="12"/>
      <c r="X6232" s="14"/>
      <c r="AB6232" s="25"/>
      <c r="AC6232" s="12"/>
      <c r="AD6232" s="12"/>
      <c r="AK6232" s="12"/>
      <c r="AL6232" s="30"/>
      <c r="AM6232" s="32"/>
      <c r="AQ6232" s="12"/>
      <c r="AR6232" s="12"/>
      <c r="AS6232" s="12"/>
      <c r="AZ6232" s="49"/>
      <c r="BA6232" s="30"/>
      <c r="BB6232" s="12"/>
      <c r="BF6232" s="12"/>
      <c r="BG6232" s="12"/>
      <c r="BH6232" s="12"/>
      <c r="BO6232" s="7"/>
      <c r="BP6232" s="7"/>
      <c r="BQ6232" s="7"/>
      <c r="BU6232" s="7"/>
      <c r="BV6232" s="7"/>
      <c r="BW6232" s="7"/>
      <c r="CD6232" s="7"/>
      <c r="CE6232" s="7"/>
      <c r="CF6232" s="7"/>
      <c r="CJ6232" s="7"/>
      <c r="CK6232" s="7"/>
      <c r="CL6232" s="7"/>
    </row>
    <row r="6233" spans="1:90">
      <c r="A6233" s="11"/>
      <c r="B6233" s="373"/>
      <c r="C6233" s="373"/>
      <c r="D6233" s="373"/>
      <c r="E6233" s="13"/>
      <c r="F6233" s="11"/>
      <c r="G6233" s="25"/>
      <c r="H6233" s="31"/>
      <c r="I6233" s="30"/>
      <c r="M6233" s="25"/>
      <c r="N6233" s="31"/>
      <c r="O6233" s="30"/>
      <c r="V6233" s="12"/>
      <c r="W6233" s="12"/>
      <c r="X6233" s="14"/>
      <c r="AB6233" s="25"/>
      <c r="AC6233" s="12"/>
      <c r="AD6233" s="12"/>
      <c r="AK6233" s="12"/>
      <c r="AL6233" s="30"/>
      <c r="AM6233" s="32"/>
      <c r="AQ6233" s="12"/>
      <c r="AR6233" s="12"/>
      <c r="AS6233" s="12"/>
      <c r="AZ6233" s="49"/>
      <c r="BA6233" s="30"/>
      <c r="BB6233" s="12"/>
      <c r="BF6233" s="12"/>
      <c r="BG6233" s="12"/>
      <c r="BH6233" s="12"/>
      <c r="BO6233" s="7"/>
      <c r="BP6233" s="7"/>
      <c r="BQ6233" s="7"/>
      <c r="BU6233" s="7"/>
      <c r="BV6233" s="7"/>
      <c r="BW6233" s="7"/>
      <c r="CD6233" s="7"/>
      <c r="CE6233" s="7"/>
      <c r="CF6233" s="7"/>
      <c r="CJ6233" s="7"/>
      <c r="CK6233" s="7"/>
      <c r="CL6233" s="7"/>
    </row>
    <row r="6234" spans="1:90">
      <c r="A6234" s="11"/>
      <c r="B6234" s="373"/>
      <c r="C6234" s="373"/>
      <c r="D6234" s="373"/>
      <c r="E6234" s="13"/>
      <c r="F6234" s="11"/>
      <c r="G6234" s="25"/>
      <c r="H6234" s="31"/>
      <c r="I6234" s="30"/>
      <c r="M6234" s="25"/>
      <c r="N6234" s="31"/>
      <c r="O6234" s="30"/>
      <c r="V6234" s="12"/>
      <c r="W6234" s="12"/>
      <c r="X6234" s="14"/>
      <c r="AB6234" s="25"/>
      <c r="AC6234" s="12"/>
      <c r="AD6234" s="12"/>
      <c r="AK6234" s="12"/>
      <c r="AL6234" s="30"/>
      <c r="AM6234" s="32"/>
      <c r="AQ6234" s="12"/>
      <c r="AR6234" s="12"/>
      <c r="AS6234" s="12"/>
      <c r="AZ6234" s="49"/>
      <c r="BA6234" s="30"/>
      <c r="BB6234" s="12"/>
      <c r="BF6234" s="12"/>
      <c r="BG6234" s="12"/>
      <c r="BH6234" s="12"/>
      <c r="BO6234" s="7"/>
      <c r="BP6234" s="7"/>
      <c r="BQ6234" s="7"/>
      <c r="BU6234" s="7"/>
      <c r="BV6234" s="7"/>
      <c r="BW6234" s="7"/>
      <c r="CD6234" s="7"/>
      <c r="CE6234" s="7"/>
      <c r="CF6234" s="7"/>
      <c r="CJ6234" s="7"/>
      <c r="CK6234" s="7"/>
      <c r="CL6234" s="7"/>
    </row>
    <row r="6235" spans="1:90">
      <c r="A6235" s="11"/>
      <c r="B6235" s="373"/>
      <c r="C6235" s="373"/>
      <c r="D6235" s="373"/>
      <c r="E6235" s="13"/>
      <c r="F6235" s="11"/>
      <c r="G6235" s="25"/>
      <c r="H6235" s="31"/>
      <c r="I6235" s="30"/>
      <c r="M6235" s="25"/>
      <c r="N6235" s="31"/>
      <c r="O6235" s="30"/>
      <c r="V6235" s="12"/>
      <c r="W6235" s="12"/>
      <c r="X6235" s="14"/>
      <c r="AB6235" s="25"/>
      <c r="AC6235" s="12"/>
      <c r="AD6235" s="12"/>
      <c r="AK6235" s="12"/>
      <c r="AL6235" s="30"/>
      <c r="AM6235" s="32"/>
      <c r="AQ6235" s="12"/>
      <c r="AR6235" s="12"/>
      <c r="AS6235" s="12"/>
      <c r="AZ6235" s="49"/>
      <c r="BA6235" s="30"/>
      <c r="BB6235" s="12"/>
      <c r="BF6235" s="12"/>
      <c r="BG6235" s="12"/>
      <c r="BH6235" s="12"/>
      <c r="BO6235" s="7"/>
      <c r="BP6235" s="7"/>
      <c r="BQ6235" s="7"/>
      <c r="BU6235" s="7"/>
      <c r="BV6235" s="7"/>
      <c r="BW6235" s="7"/>
      <c r="CD6235" s="7"/>
      <c r="CE6235" s="7"/>
      <c r="CF6235" s="7"/>
      <c r="CJ6235" s="7"/>
      <c r="CK6235" s="7"/>
      <c r="CL6235" s="7"/>
    </row>
    <row r="6236" spans="1:90">
      <c r="A6236" s="11"/>
      <c r="B6236" s="373"/>
      <c r="C6236" s="373"/>
      <c r="D6236" s="373"/>
      <c r="E6236" s="13"/>
      <c r="F6236" s="11"/>
      <c r="G6236" s="25"/>
      <c r="H6236" s="31"/>
      <c r="I6236" s="30"/>
      <c r="M6236" s="25"/>
      <c r="N6236" s="31"/>
      <c r="O6236" s="30"/>
      <c r="V6236" s="12"/>
      <c r="W6236" s="12"/>
      <c r="X6236" s="14"/>
      <c r="AB6236" s="25"/>
      <c r="AC6236" s="12"/>
      <c r="AD6236" s="12"/>
      <c r="AK6236" s="12"/>
      <c r="AL6236" s="30"/>
      <c r="AM6236" s="32"/>
      <c r="AQ6236" s="12"/>
      <c r="AR6236" s="12"/>
      <c r="AS6236" s="12"/>
      <c r="AZ6236" s="49"/>
      <c r="BA6236" s="30"/>
      <c r="BB6236" s="12"/>
      <c r="BF6236" s="12"/>
      <c r="BG6236" s="12"/>
      <c r="BH6236" s="12"/>
      <c r="BO6236" s="7"/>
      <c r="BP6236" s="7"/>
      <c r="BQ6236" s="7"/>
      <c r="BU6236" s="7"/>
      <c r="BV6236" s="7"/>
      <c r="BW6236" s="7"/>
      <c r="CD6236" s="7"/>
      <c r="CE6236" s="7"/>
      <c r="CF6236" s="7"/>
      <c r="CJ6236" s="7"/>
      <c r="CK6236" s="7"/>
      <c r="CL6236" s="7"/>
    </row>
    <row r="6237" spans="1:90">
      <c r="A6237" s="11"/>
      <c r="B6237" s="373"/>
      <c r="C6237" s="373"/>
      <c r="D6237" s="373"/>
      <c r="E6237" s="13"/>
      <c r="F6237" s="11"/>
      <c r="G6237" s="25"/>
      <c r="H6237" s="31"/>
      <c r="I6237" s="30"/>
      <c r="M6237" s="25"/>
      <c r="N6237" s="31"/>
      <c r="O6237" s="30"/>
      <c r="V6237" s="12"/>
      <c r="W6237" s="12"/>
      <c r="X6237" s="14"/>
      <c r="AB6237" s="25"/>
      <c r="AC6237" s="12"/>
      <c r="AD6237" s="12"/>
      <c r="AK6237" s="12"/>
      <c r="AL6237" s="30"/>
      <c r="AM6237" s="32"/>
      <c r="AQ6237" s="12"/>
      <c r="AR6237" s="12"/>
      <c r="AS6237" s="12"/>
      <c r="AZ6237" s="49"/>
      <c r="BA6237" s="30"/>
      <c r="BB6237" s="12"/>
      <c r="BF6237" s="12"/>
      <c r="BG6237" s="12"/>
      <c r="BH6237" s="12"/>
      <c r="BO6237" s="7"/>
      <c r="BP6237" s="7"/>
      <c r="BQ6237" s="7"/>
      <c r="BU6237" s="7"/>
      <c r="BV6237" s="7"/>
      <c r="BW6237" s="7"/>
      <c r="CD6237" s="7"/>
      <c r="CE6237" s="7"/>
      <c r="CF6237" s="7"/>
      <c r="CJ6237" s="7"/>
      <c r="CK6237" s="7"/>
      <c r="CL6237" s="7"/>
    </row>
    <row r="6238" spans="1:90">
      <c r="A6238" s="11"/>
      <c r="B6238" s="373"/>
      <c r="C6238" s="373"/>
      <c r="D6238" s="373"/>
      <c r="E6238" s="13"/>
      <c r="F6238" s="11"/>
      <c r="G6238" s="25"/>
      <c r="H6238" s="31"/>
      <c r="I6238" s="30"/>
      <c r="M6238" s="25"/>
      <c r="N6238" s="31"/>
      <c r="O6238" s="30"/>
      <c r="V6238" s="12"/>
      <c r="W6238" s="12"/>
      <c r="X6238" s="14"/>
      <c r="AB6238" s="25"/>
      <c r="AC6238" s="12"/>
      <c r="AD6238" s="12"/>
      <c r="AK6238" s="12"/>
      <c r="AL6238" s="30"/>
      <c r="AM6238" s="32"/>
      <c r="AQ6238" s="12"/>
      <c r="AR6238" s="12"/>
      <c r="AS6238" s="12"/>
      <c r="AZ6238" s="49"/>
      <c r="BA6238" s="30"/>
      <c r="BB6238" s="12"/>
      <c r="BF6238" s="12"/>
      <c r="BG6238" s="12"/>
      <c r="BH6238" s="12"/>
      <c r="BO6238" s="7"/>
      <c r="BP6238" s="7"/>
      <c r="BQ6238" s="7"/>
      <c r="BU6238" s="7"/>
      <c r="BV6238" s="7"/>
      <c r="BW6238" s="7"/>
      <c r="CD6238" s="7"/>
      <c r="CE6238" s="7"/>
      <c r="CF6238" s="7"/>
      <c r="CJ6238" s="7"/>
      <c r="CK6238" s="7"/>
      <c r="CL6238" s="7"/>
    </row>
    <row r="6239" spans="1:90">
      <c r="A6239" s="11"/>
      <c r="B6239" s="373"/>
      <c r="C6239" s="373"/>
      <c r="D6239" s="373"/>
      <c r="E6239" s="13"/>
      <c r="F6239" s="11"/>
      <c r="G6239" s="25"/>
      <c r="H6239" s="31"/>
      <c r="I6239" s="30"/>
      <c r="M6239" s="25"/>
      <c r="N6239" s="31"/>
      <c r="O6239" s="30"/>
      <c r="V6239" s="12"/>
      <c r="W6239" s="12"/>
      <c r="X6239" s="14"/>
      <c r="AB6239" s="25"/>
      <c r="AC6239" s="12"/>
      <c r="AD6239" s="12"/>
      <c r="AK6239" s="12"/>
      <c r="AL6239" s="30"/>
      <c r="AM6239" s="32"/>
      <c r="AQ6239" s="12"/>
      <c r="AR6239" s="12"/>
      <c r="AS6239" s="12"/>
      <c r="AZ6239" s="49"/>
      <c r="BA6239" s="30"/>
      <c r="BB6239" s="12"/>
      <c r="BF6239" s="12"/>
      <c r="BG6239" s="12"/>
      <c r="BH6239" s="12"/>
      <c r="BO6239" s="7"/>
      <c r="BP6239" s="7"/>
      <c r="BQ6239" s="7"/>
      <c r="BU6239" s="7"/>
      <c r="BV6239" s="7"/>
      <c r="BW6239" s="7"/>
      <c r="CD6239" s="7"/>
      <c r="CE6239" s="7"/>
      <c r="CF6239" s="7"/>
      <c r="CJ6239" s="7"/>
      <c r="CK6239" s="7"/>
      <c r="CL6239" s="7"/>
    </row>
    <row r="6240" spans="1:90">
      <c r="A6240" s="11"/>
      <c r="B6240" s="373"/>
      <c r="C6240" s="373"/>
      <c r="D6240" s="373"/>
      <c r="E6240" s="13"/>
      <c r="F6240" s="11"/>
      <c r="G6240" s="25"/>
      <c r="H6240" s="31"/>
      <c r="I6240" s="30"/>
      <c r="M6240" s="25"/>
      <c r="N6240" s="31"/>
      <c r="O6240" s="30"/>
      <c r="V6240" s="12"/>
      <c r="W6240" s="12"/>
      <c r="X6240" s="14"/>
      <c r="AB6240" s="25"/>
      <c r="AC6240" s="12"/>
      <c r="AD6240" s="12"/>
      <c r="AK6240" s="12"/>
      <c r="AL6240" s="30"/>
      <c r="AM6240" s="32"/>
      <c r="AQ6240" s="12"/>
      <c r="AR6240" s="12"/>
      <c r="AS6240" s="12"/>
      <c r="AZ6240" s="49"/>
      <c r="BA6240" s="30"/>
      <c r="BB6240" s="12"/>
      <c r="BF6240" s="12"/>
      <c r="BG6240" s="12"/>
      <c r="BH6240" s="12"/>
      <c r="BO6240" s="7"/>
      <c r="BP6240" s="7"/>
      <c r="BQ6240" s="7"/>
      <c r="BU6240" s="7"/>
      <c r="BV6240" s="7"/>
      <c r="BW6240" s="7"/>
      <c r="CD6240" s="7"/>
      <c r="CE6240" s="7"/>
      <c r="CF6240" s="7"/>
      <c r="CJ6240" s="7"/>
      <c r="CK6240" s="7"/>
      <c r="CL6240" s="7"/>
    </row>
    <row r="6241" spans="1:90">
      <c r="A6241" s="11"/>
      <c r="B6241" s="373"/>
      <c r="C6241" s="373"/>
      <c r="D6241" s="373"/>
      <c r="E6241" s="13"/>
      <c r="F6241" s="11"/>
      <c r="G6241" s="25"/>
      <c r="H6241" s="31"/>
      <c r="I6241" s="30"/>
      <c r="M6241" s="25"/>
      <c r="N6241" s="31"/>
      <c r="O6241" s="30"/>
      <c r="V6241" s="12"/>
      <c r="W6241" s="12"/>
      <c r="X6241" s="14"/>
      <c r="AB6241" s="25"/>
      <c r="AC6241" s="12"/>
      <c r="AD6241" s="12"/>
      <c r="AK6241" s="12"/>
      <c r="AL6241" s="30"/>
      <c r="AM6241" s="32"/>
      <c r="AQ6241" s="12"/>
      <c r="AR6241" s="12"/>
      <c r="AS6241" s="12"/>
      <c r="AZ6241" s="49"/>
      <c r="BA6241" s="30"/>
      <c r="BB6241" s="12"/>
      <c r="BF6241" s="12"/>
      <c r="BG6241" s="12"/>
      <c r="BH6241" s="12"/>
      <c r="BO6241" s="7"/>
      <c r="BP6241" s="7"/>
      <c r="BQ6241" s="7"/>
      <c r="BU6241" s="7"/>
      <c r="BV6241" s="7"/>
      <c r="BW6241" s="7"/>
      <c r="CD6241" s="7"/>
      <c r="CE6241" s="7"/>
      <c r="CF6241" s="7"/>
      <c r="CJ6241" s="7"/>
      <c r="CK6241" s="7"/>
      <c r="CL6241" s="7"/>
    </row>
    <row r="6242" spans="1:90">
      <c r="A6242" s="11"/>
      <c r="B6242" s="373"/>
      <c r="C6242" s="373"/>
      <c r="D6242" s="373"/>
      <c r="E6242" s="13"/>
      <c r="F6242" s="11"/>
      <c r="G6242" s="25"/>
      <c r="H6242" s="31"/>
      <c r="I6242" s="30"/>
      <c r="M6242" s="25"/>
      <c r="N6242" s="31"/>
      <c r="O6242" s="30"/>
      <c r="V6242" s="12"/>
      <c r="W6242" s="12"/>
      <c r="X6242" s="14"/>
      <c r="AB6242" s="25"/>
      <c r="AC6242" s="12"/>
      <c r="AD6242" s="12"/>
      <c r="AK6242" s="12"/>
      <c r="AL6242" s="30"/>
      <c r="AM6242" s="32"/>
      <c r="AQ6242" s="12"/>
      <c r="AR6242" s="12"/>
      <c r="AS6242" s="12"/>
      <c r="AZ6242" s="49"/>
      <c r="BA6242" s="30"/>
      <c r="BB6242" s="12"/>
      <c r="BF6242" s="12"/>
      <c r="BG6242" s="12"/>
      <c r="BH6242" s="12"/>
      <c r="BO6242" s="7"/>
      <c r="BP6242" s="7"/>
      <c r="BQ6242" s="7"/>
      <c r="BU6242" s="7"/>
      <c r="BV6242" s="7"/>
      <c r="BW6242" s="7"/>
      <c r="CD6242" s="7"/>
      <c r="CE6242" s="7"/>
      <c r="CF6242" s="7"/>
      <c r="CJ6242" s="7"/>
      <c r="CK6242" s="7"/>
      <c r="CL6242" s="7"/>
    </row>
    <row r="6243" spans="1:90">
      <c r="A6243" s="11"/>
      <c r="B6243" s="373"/>
      <c r="C6243" s="373"/>
      <c r="D6243" s="373"/>
      <c r="E6243" s="13"/>
      <c r="F6243" s="11"/>
      <c r="G6243" s="25"/>
      <c r="H6243" s="31"/>
      <c r="I6243" s="30"/>
      <c r="M6243" s="25"/>
      <c r="N6243" s="31"/>
      <c r="O6243" s="30"/>
      <c r="V6243" s="12"/>
      <c r="W6243" s="12"/>
      <c r="X6243" s="14"/>
      <c r="AB6243" s="25"/>
      <c r="AC6243" s="12"/>
      <c r="AD6243" s="12"/>
      <c r="AK6243" s="12"/>
      <c r="AL6243" s="30"/>
      <c r="AM6243" s="32"/>
      <c r="AQ6243" s="12"/>
      <c r="AR6243" s="12"/>
      <c r="AS6243" s="12"/>
      <c r="AZ6243" s="49"/>
      <c r="BA6243" s="30"/>
      <c r="BB6243" s="12"/>
      <c r="BF6243" s="12"/>
      <c r="BG6243" s="12"/>
      <c r="BH6243" s="12"/>
      <c r="BO6243" s="7"/>
      <c r="BP6243" s="7"/>
      <c r="BQ6243" s="7"/>
      <c r="BU6243" s="7"/>
      <c r="BV6243" s="7"/>
      <c r="BW6243" s="7"/>
      <c r="CD6243" s="7"/>
      <c r="CE6243" s="7"/>
      <c r="CF6243" s="7"/>
      <c r="CJ6243" s="7"/>
      <c r="CK6243" s="7"/>
      <c r="CL6243" s="7"/>
    </row>
    <row r="6244" spans="1:90">
      <c r="A6244" s="11"/>
      <c r="B6244" s="373"/>
      <c r="C6244" s="373"/>
      <c r="D6244" s="373"/>
      <c r="E6244" s="13"/>
      <c r="F6244" s="11"/>
      <c r="G6244" s="25"/>
      <c r="H6244" s="31"/>
      <c r="I6244" s="30"/>
      <c r="M6244" s="25"/>
      <c r="N6244" s="31"/>
      <c r="O6244" s="30"/>
      <c r="V6244" s="12"/>
      <c r="W6244" s="12"/>
      <c r="X6244" s="14"/>
      <c r="AB6244" s="25"/>
      <c r="AC6244" s="12"/>
      <c r="AD6244" s="12"/>
      <c r="AK6244" s="12"/>
      <c r="AL6244" s="30"/>
      <c r="AM6244" s="32"/>
      <c r="AQ6244" s="12"/>
      <c r="AR6244" s="12"/>
      <c r="AS6244" s="12"/>
      <c r="AZ6244" s="49"/>
      <c r="BA6244" s="30"/>
      <c r="BB6244" s="12"/>
      <c r="BF6244" s="12"/>
      <c r="BG6244" s="12"/>
      <c r="BH6244" s="12"/>
      <c r="BO6244" s="7"/>
      <c r="BP6244" s="7"/>
      <c r="BQ6244" s="7"/>
      <c r="BU6244" s="7"/>
      <c r="BV6244" s="7"/>
      <c r="BW6244" s="7"/>
      <c r="CD6244" s="7"/>
      <c r="CE6244" s="7"/>
      <c r="CF6244" s="7"/>
      <c r="CJ6244" s="7"/>
      <c r="CK6244" s="7"/>
      <c r="CL6244" s="7"/>
    </row>
    <row r="6245" spans="1:90">
      <c r="A6245" s="11"/>
      <c r="B6245" s="373"/>
      <c r="C6245" s="373"/>
      <c r="D6245" s="373"/>
      <c r="E6245" s="13"/>
      <c r="F6245" s="11"/>
      <c r="G6245" s="25"/>
      <c r="H6245" s="31"/>
      <c r="I6245" s="30"/>
      <c r="M6245" s="25"/>
      <c r="N6245" s="31"/>
      <c r="O6245" s="30"/>
      <c r="V6245" s="12"/>
      <c r="W6245" s="12"/>
      <c r="X6245" s="14"/>
      <c r="AB6245" s="25"/>
      <c r="AC6245" s="12"/>
      <c r="AD6245" s="12"/>
      <c r="AK6245" s="12"/>
      <c r="AL6245" s="30"/>
      <c r="AM6245" s="32"/>
      <c r="AQ6245" s="12"/>
      <c r="AR6245" s="12"/>
      <c r="AS6245" s="12"/>
      <c r="AZ6245" s="49"/>
      <c r="BA6245" s="30"/>
      <c r="BB6245" s="12"/>
      <c r="BF6245" s="12"/>
      <c r="BG6245" s="12"/>
      <c r="BH6245" s="12"/>
      <c r="BO6245" s="7"/>
      <c r="BP6245" s="7"/>
      <c r="BQ6245" s="7"/>
      <c r="BU6245" s="7"/>
      <c r="BV6245" s="7"/>
      <c r="BW6245" s="7"/>
      <c r="CD6245" s="7"/>
      <c r="CE6245" s="7"/>
      <c r="CF6245" s="7"/>
      <c r="CJ6245" s="7"/>
      <c r="CK6245" s="7"/>
      <c r="CL6245" s="7"/>
    </row>
    <row r="6246" spans="1:90">
      <c r="A6246" s="11"/>
      <c r="B6246" s="373"/>
      <c r="C6246" s="373"/>
      <c r="D6246" s="373"/>
      <c r="E6246" s="13"/>
      <c r="F6246" s="11"/>
      <c r="G6246" s="25"/>
      <c r="H6246" s="31"/>
      <c r="I6246" s="30"/>
      <c r="M6246" s="25"/>
      <c r="N6246" s="31"/>
      <c r="O6246" s="30"/>
      <c r="V6246" s="12"/>
      <c r="W6246" s="12"/>
      <c r="X6246" s="14"/>
      <c r="AB6246" s="25"/>
      <c r="AC6246" s="12"/>
      <c r="AD6246" s="12"/>
      <c r="AK6246" s="12"/>
      <c r="AL6246" s="30"/>
      <c r="AM6246" s="32"/>
      <c r="AQ6246" s="12"/>
      <c r="AR6246" s="12"/>
      <c r="AS6246" s="12"/>
      <c r="AZ6246" s="49"/>
      <c r="BA6246" s="30"/>
      <c r="BB6246" s="12"/>
      <c r="BF6246" s="12"/>
      <c r="BG6246" s="12"/>
      <c r="BH6246" s="12"/>
      <c r="BO6246" s="7"/>
      <c r="BP6246" s="7"/>
      <c r="BQ6246" s="7"/>
      <c r="BU6246" s="7"/>
      <c r="BV6246" s="7"/>
      <c r="BW6246" s="7"/>
      <c r="CD6246" s="7"/>
      <c r="CE6246" s="7"/>
      <c r="CF6246" s="7"/>
      <c r="CJ6246" s="7"/>
      <c r="CK6246" s="7"/>
      <c r="CL6246" s="7"/>
    </row>
    <row r="6247" spans="1:90">
      <c r="A6247" s="11"/>
      <c r="B6247" s="373"/>
      <c r="C6247" s="373"/>
      <c r="D6247" s="373"/>
      <c r="E6247" s="13"/>
      <c r="F6247" s="11"/>
      <c r="G6247" s="25"/>
      <c r="H6247" s="31"/>
      <c r="I6247" s="30"/>
      <c r="M6247" s="25"/>
      <c r="N6247" s="31"/>
      <c r="O6247" s="30"/>
      <c r="V6247" s="12"/>
      <c r="W6247" s="12"/>
      <c r="X6247" s="14"/>
      <c r="AB6247" s="25"/>
      <c r="AC6247" s="12"/>
      <c r="AD6247" s="12"/>
      <c r="AK6247" s="12"/>
      <c r="AL6247" s="30"/>
      <c r="AM6247" s="32"/>
      <c r="AQ6247" s="12"/>
      <c r="AR6247" s="12"/>
      <c r="AS6247" s="12"/>
      <c r="AZ6247" s="49"/>
      <c r="BA6247" s="30"/>
      <c r="BB6247" s="12"/>
      <c r="BF6247" s="12"/>
      <c r="BG6247" s="12"/>
      <c r="BH6247" s="12"/>
      <c r="BO6247" s="7"/>
      <c r="BP6247" s="7"/>
      <c r="BQ6247" s="7"/>
      <c r="BU6247" s="7"/>
      <c r="BV6247" s="7"/>
      <c r="BW6247" s="7"/>
      <c r="CD6247" s="7"/>
      <c r="CE6247" s="7"/>
      <c r="CF6247" s="7"/>
      <c r="CJ6247" s="7"/>
      <c r="CK6247" s="7"/>
      <c r="CL6247" s="7"/>
    </row>
    <row r="6248" spans="1:90">
      <c r="A6248" s="11"/>
      <c r="B6248" s="373"/>
      <c r="C6248" s="373"/>
      <c r="D6248" s="373"/>
      <c r="E6248" s="13"/>
      <c r="F6248" s="11"/>
      <c r="G6248" s="25"/>
      <c r="H6248" s="31"/>
      <c r="I6248" s="30"/>
      <c r="M6248" s="25"/>
      <c r="N6248" s="31"/>
      <c r="O6248" s="30"/>
      <c r="V6248" s="12"/>
      <c r="W6248" s="12"/>
      <c r="X6248" s="14"/>
      <c r="AB6248" s="25"/>
      <c r="AC6248" s="12"/>
      <c r="AD6248" s="12"/>
      <c r="AK6248" s="12"/>
      <c r="AL6248" s="30"/>
      <c r="AM6248" s="32"/>
      <c r="AQ6248" s="12"/>
      <c r="AR6248" s="12"/>
      <c r="AS6248" s="12"/>
      <c r="AZ6248" s="49"/>
      <c r="BA6248" s="30"/>
      <c r="BB6248" s="12"/>
      <c r="BF6248" s="12"/>
      <c r="BG6248" s="12"/>
      <c r="BH6248" s="12"/>
      <c r="BO6248" s="7"/>
      <c r="BP6248" s="7"/>
      <c r="BQ6248" s="7"/>
      <c r="BU6248" s="7"/>
      <c r="BV6248" s="7"/>
      <c r="BW6248" s="7"/>
      <c r="CD6248" s="7"/>
      <c r="CE6248" s="7"/>
      <c r="CF6248" s="7"/>
      <c r="CJ6248" s="7"/>
      <c r="CK6248" s="7"/>
      <c r="CL6248" s="7"/>
    </row>
    <row r="6249" spans="1:90">
      <c r="A6249" s="11"/>
      <c r="B6249" s="373"/>
      <c r="C6249" s="373"/>
      <c r="D6249" s="373"/>
      <c r="E6249" s="13"/>
      <c r="F6249" s="11"/>
      <c r="G6249" s="25"/>
      <c r="H6249" s="31"/>
      <c r="I6249" s="30"/>
      <c r="M6249" s="25"/>
      <c r="N6249" s="31"/>
      <c r="O6249" s="30"/>
      <c r="V6249" s="12"/>
      <c r="W6249" s="12"/>
      <c r="X6249" s="14"/>
      <c r="AB6249" s="25"/>
      <c r="AC6249" s="12"/>
      <c r="AD6249" s="12"/>
      <c r="AK6249" s="12"/>
      <c r="AL6249" s="30"/>
      <c r="AM6249" s="32"/>
      <c r="AQ6249" s="12"/>
      <c r="AR6249" s="12"/>
      <c r="AS6249" s="12"/>
      <c r="AZ6249" s="49"/>
      <c r="BA6249" s="30"/>
      <c r="BB6249" s="12"/>
      <c r="BF6249" s="12"/>
      <c r="BG6249" s="12"/>
      <c r="BH6249" s="12"/>
      <c r="BO6249" s="7"/>
      <c r="BP6249" s="7"/>
      <c r="BQ6249" s="7"/>
      <c r="BU6249" s="7"/>
      <c r="BV6249" s="7"/>
      <c r="BW6249" s="7"/>
      <c r="CD6249" s="7"/>
      <c r="CE6249" s="7"/>
      <c r="CF6249" s="7"/>
      <c r="CJ6249" s="7"/>
      <c r="CK6249" s="7"/>
      <c r="CL6249" s="7"/>
    </row>
    <row r="6250" spans="1:90">
      <c r="A6250" s="11"/>
      <c r="B6250" s="373"/>
      <c r="C6250" s="373"/>
      <c r="D6250" s="373"/>
      <c r="E6250" s="13"/>
      <c r="F6250" s="11"/>
      <c r="G6250" s="25"/>
      <c r="H6250" s="31"/>
      <c r="I6250" s="30"/>
      <c r="M6250" s="25"/>
      <c r="N6250" s="31"/>
      <c r="O6250" s="30"/>
      <c r="V6250" s="12"/>
      <c r="W6250" s="12"/>
      <c r="X6250" s="14"/>
      <c r="AB6250" s="25"/>
      <c r="AC6250" s="12"/>
      <c r="AD6250" s="12"/>
      <c r="AK6250" s="12"/>
      <c r="AL6250" s="30"/>
      <c r="AM6250" s="32"/>
      <c r="AQ6250" s="12"/>
      <c r="AR6250" s="12"/>
      <c r="AS6250" s="12"/>
      <c r="AZ6250" s="49"/>
      <c r="BA6250" s="30"/>
      <c r="BB6250" s="12"/>
      <c r="BF6250" s="12"/>
      <c r="BG6250" s="12"/>
      <c r="BH6250" s="12"/>
      <c r="BO6250" s="7"/>
      <c r="BP6250" s="7"/>
      <c r="BQ6250" s="7"/>
      <c r="BU6250" s="7"/>
      <c r="BV6250" s="7"/>
      <c r="BW6250" s="7"/>
      <c r="CD6250" s="7"/>
      <c r="CE6250" s="7"/>
      <c r="CF6250" s="7"/>
      <c r="CJ6250" s="7"/>
      <c r="CK6250" s="7"/>
      <c r="CL6250" s="7"/>
    </row>
    <row r="6251" spans="1:90">
      <c r="A6251" s="11"/>
      <c r="B6251" s="373"/>
      <c r="C6251" s="373"/>
      <c r="D6251" s="373"/>
      <c r="E6251" s="13"/>
      <c r="F6251" s="11"/>
      <c r="G6251" s="25"/>
      <c r="H6251" s="31"/>
      <c r="I6251" s="30"/>
      <c r="M6251" s="25"/>
      <c r="N6251" s="31"/>
      <c r="O6251" s="30"/>
      <c r="V6251" s="12"/>
      <c r="W6251" s="12"/>
      <c r="X6251" s="14"/>
      <c r="AB6251" s="25"/>
      <c r="AC6251" s="12"/>
      <c r="AD6251" s="12"/>
      <c r="AK6251" s="12"/>
      <c r="AL6251" s="30"/>
      <c r="AM6251" s="32"/>
      <c r="AQ6251" s="12"/>
      <c r="AR6251" s="12"/>
      <c r="AS6251" s="12"/>
      <c r="AZ6251" s="49"/>
      <c r="BA6251" s="30"/>
      <c r="BB6251" s="12"/>
      <c r="BF6251" s="12"/>
      <c r="BG6251" s="12"/>
      <c r="BH6251" s="12"/>
      <c r="BO6251" s="7"/>
      <c r="BP6251" s="7"/>
      <c r="BQ6251" s="7"/>
      <c r="BU6251" s="7"/>
      <c r="BV6251" s="7"/>
      <c r="BW6251" s="7"/>
      <c r="CD6251" s="7"/>
      <c r="CE6251" s="7"/>
      <c r="CF6251" s="7"/>
      <c r="CJ6251" s="7"/>
      <c r="CK6251" s="7"/>
      <c r="CL6251" s="7"/>
    </row>
    <row r="6252" spans="1:90">
      <c r="A6252" s="11"/>
      <c r="B6252" s="373"/>
      <c r="C6252" s="373"/>
      <c r="D6252" s="373"/>
      <c r="E6252" s="13"/>
      <c r="F6252" s="11"/>
      <c r="G6252" s="25"/>
      <c r="H6252" s="31"/>
      <c r="I6252" s="30"/>
      <c r="M6252" s="25"/>
      <c r="N6252" s="31"/>
      <c r="O6252" s="30"/>
      <c r="V6252" s="12"/>
      <c r="W6252" s="12"/>
      <c r="X6252" s="14"/>
      <c r="AB6252" s="25"/>
      <c r="AC6252" s="12"/>
      <c r="AD6252" s="12"/>
      <c r="AK6252" s="12"/>
      <c r="AL6252" s="30"/>
      <c r="AM6252" s="32"/>
      <c r="AQ6252" s="12"/>
      <c r="AR6252" s="12"/>
      <c r="AS6252" s="12"/>
      <c r="AZ6252" s="49"/>
      <c r="BA6252" s="30"/>
      <c r="BB6252" s="12"/>
      <c r="BF6252" s="12"/>
      <c r="BG6252" s="12"/>
      <c r="BH6252" s="12"/>
      <c r="BO6252" s="7"/>
      <c r="BP6252" s="7"/>
      <c r="BQ6252" s="7"/>
      <c r="BU6252" s="7"/>
      <c r="BV6252" s="7"/>
      <c r="BW6252" s="7"/>
      <c r="CD6252" s="7"/>
      <c r="CE6252" s="7"/>
      <c r="CF6252" s="7"/>
      <c r="CJ6252" s="7"/>
      <c r="CK6252" s="7"/>
      <c r="CL6252" s="7"/>
    </row>
    <row r="6253" spans="1:90">
      <c r="A6253" s="11"/>
      <c r="B6253" s="373"/>
      <c r="C6253" s="373"/>
      <c r="D6253" s="373"/>
      <c r="E6253" s="13"/>
      <c r="F6253" s="11"/>
      <c r="G6253" s="25"/>
      <c r="H6253" s="31"/>
      <c r="I6253" s="30"/>
      <c r="M6253" s="25"/>
      <c r="N6253" s="31"/>
      <c r="O6253" s="30"/>
      <c r="V6253" s="12"/>
      <c r="W6253" s="12"/>
      <c r="X6253" s="14"/>
      <c r="AB6253" s="25"/>
      <c r="AC6253" s="12"/>
      <c r="AD6253" s="12"/>
      <c r="AK6253" s="12"/>
      <c r="AL6253" s="30"/>
      <c r="AM6253" s="32"/>
      <c r="AQ6253" s="12"/>
      <c r="AR6253" s="12"/>
      <c r="AS6253" s="12"/>
      <c r="AZ6253" s="49"/>
      <c r="BA6253" s="30"/>
      <c r="BB6253" s="12"/>
      <c r="BF6253" s="12"/>
      <c r="BG6253" s="12"/>
      <c r="BH6253" s="12"/>
      <c r="BO6253" s="7"/>
      <c r="BP6253" s="7"/>
      <c r="BQ6253" s="7"/>
      <c r="BU6253" s="7"/>
      <c r="BV6253" s="7"/>
      <c r="BW6253" s="7"/>
      <c r="CD6253" s="7"/>
      <c r="CE6253" s="7"/>
      <c r="CF6253" s="7"/>
      <c r="CJ6253" s="7"/>
      <c r="CK6253" s="7"/>
      <c r="CL6253" s="7"/>
    </row>
    <row r="6254" spans="1:90">
      <c r="A6254" s="11"/>
      <c r="B6254" s="373"/>
      <c r="C6254" s="373"/>
      <c r="D6254" s="373"/>
      <c r="E6254" s="13"/>
      <c r="F6254" s="11"/>
      <c r="G6254" s="25"/>
      <c r="H6254" s="31"/>
      <c r="I6254" s="30"/>
      <c r="M6254" s="25"/>
      <c r="N6254" s="31"/>
      <c r="O6254" s="30"/>
      <c r="V6254" s="12"/>
      <c r="W6254" s="12"/>
      <c r="X6254" s="14"/>
      <c r="AB6254" s="25"/>
      <c r="AC6254" s="12"/>
      <c r="AD6254" s="12"/>
      <c r="AK6254" s="12"/>
      <c r="AL6254" s="30"/>
      <c r="AM6254" s="32"/>
      <c r="AQ6254" s="12"/>
      <c r="AR6254" s="12"/>
      <c r="AS6254" s="12"/>
      <c r="AZ6254" s="49"/>
      <c r="BA6254" s="30"/>
      <c r="BB6254" s="12"/>
      <c r="BF6254" s="12"/>
      <c r="BG6254" s="12"/>
      <c r="BH6254" s="12"/>
      <c r="BO6254" s="7"/>
      <c r="BP6254" s="7"/>
      <c r="BQ6254" s="7"/>
      <c r="BU6254" s="7"/>
      <c r="BV6254" s="7"/>
      <c r="BW6254" s="7"/>
      <c r="CD6254" s="7"/>
      <c r="CE6254" s="7"/>
      <c r="CF6254" s="7"/>
      <c r="CJ6254" s="7"/>
      <c r="CK6254" s="7"/>
      <c r="CL6254" s="7"/>
    </row>
    <row r="6255" spans="1:90">
      <c r="A6255" s="11"/>
      <c r="B6255" s="373"/>
      <c r="C6255" s="373"/>
      <c r="D6255" s="373"/>
      <c r="E6255" s="13"/>
      <c r="F6255" s="11"/>
      <c r="G6255" s="25"/>
      <c r="H6255" s="31"/>
      <c r="I6255" s="30"/>
      <c r="M6255" s="25"/>
      <c r="N6255" s="31"/>
      <c r="O6255" s="30"/>
      <c r="V6255" s="12"/>
      <c r="W6255" s="12"/>
      <c r="X6255" s="14"/>
      <c r="AB6255" s="25"/>
      <c r="AC6255" s="12"/>
      <c r="AD6255" s="12"/>
      <c r="AK6255" s="12"/>
      <c r="AL6255" s="30"/>
      <c r="AM6255" s="32"/>
      <c r="AQ6255" s="12"/>
      <c r="AR6255" s="12"/>
      <c r="AS6255" s="12"/>
      <c r="AZ6255" s="49"/>
      <c r="BA6255" s="30"/>
      <c r="BB6255" s="12"/>
      <c r="BF6255" s="12"/>
      <c r="BG6255" s="12"/>
      <c r="BH6255" s="12"/>
      <c r="BO6255" s="7"/>
      <c r="BP6255" s="7"/>
      <c r="BQ6255" s="7"/>
      <c r="BU6255" s="7"/>
      <c r="BV6255" s="7"/>
      <c r="BW6255" s="7"/>
      <c r="CD6255" s="7"/>
      <c r="CE6255" s="7"/>
      <c r="CF6255" s="7"/>
      <c r="CJ6255" s="7"/>
      <c r="CK6255" s="7"/>
      <c r="CL6255" s="7"/>
    </row>
    <row r="6256" spans="1:90">
      <c r="A6256" s="11"/>
      <c r="B6256" s="373"/>
      <c r="C6256" s="373"/>
      <c r="D6256" s="373"/>
      <c r="E6256" s="13"/>
      <c r="F6256" s="11"/>
      <c r="G6256" s="25"/>
      <c r="H6256" s="31"/>
      <c r="I6256" s="30"/>
      <c r="M6256" s="25"/>
      <c r="N6256" s="31"/>
      <c r="O6256" s="30"/>
      <c r="V6256" s="12"/>
      <c r="W6256" s="12"/>
      <c r="X6256" s="14"/>
      <c r="AB6256" s="25"/>
      <c r="AC6256" s="12"/>
      <c r="AD6256" s="12"/>
      <c r="AK6256" s="12"/>
      <c r="AL6256" s="30"/>
      <c r="AM6256" s="32"/>
      <c r="AQ6256" s="12"/>
      <c r="AR6256" s="12"/>
      <c r="AS6256" s="12"/>
      <c r="AZ6256" s="49"/>
      <c r="BA6256" s="30"/>
      <c r="BB6256" s="12"/>
      <c r="BF6256" s="12"/>
      <c r="BG6256" s="12"/>
      <c r="BH6256" s="12"/>
      <c r="BO6256" s="7"/>
      <c r="BP6256" s="7"/>
      <c r="BQ6256" s="7"/>
      <c r="BU6256" s="7"/>
      <c r="BV6256" s="7"/>
      <c r="BW6256" s="7"/>
      <c r="CD6256" s="7"/>
      <c r="CE6256" s="7"/>
      <c r="CF6256" s="7"/>
      <c r="CJ6256" s="7"/>
      <c r="CK6256" s="7"/>
      <c r="CL6256" s="7"/>
    </row>
    <row r="6257" spans="1:90">
      <c r="A6257" s="11"/>
      <c r="B6257" s="373"/>
      <c r="C6257" s="373"/>
      <c r="D6257" s="373"/>
      <c r="E6257" s="13"/>
      <c r="F6257" s="11"/>
      <c r="G6257" s="25"/>
      <c r="H6257" s="31"/>
      <c r="I6257" s="30"/>
      <c r="M6257" s="25"/>
      <c r="N6257" s="31"/>
      <c r="O6257" s="30"/>
      <c r="V6257" s="12"/>
      <c r="W6257" s="12"/>
      <c r="X6257" s="14"/>
      <c r="AB6257" s="25"/>
      <c r="AC6257" s="12"/>
      <c r="AD6257" s="12"/>
      <c r="AK6257" s="12"/>
      <c r="AL6257" s="30"/>
      <c r="AM6257" s="32"/>
      <c r="AQ6257" s="12"/>
      <c r="AR6257" s="12"/>
      <c r="AS6257" s="12"/>
      <c r="AZ6257" s="49"/>
      <c r="BA6257" s="30"/>
      <c r="BB6257" s="12"/>
      <c r="BF6257" s="12"/>
      <c r="BG6257" s="12"/>
      <c r="BH6257" s="12"/>
      <c r="BO6257" s="7"/>
      <c r="BP6257" s="7"/>
      <c r="BQ6257" s="7"/>
      <c r="BU6257" s="7"/>
      <c r="BV6257" s="7"/>
      <c r="BW6257" s="7"/>
      <c r="CD6257" s="7"/>
      <c r="CE6257" s="7"/>
      <c r="CF6257" s="7"/>
      <c r="CJ6257" s="7"/>
      <c r="CK6257" s="7"/>
      <c r="CL6257" s="7"/>
    </row>
    <row r="6258" spans="1:90">
      <c r="A6258" s="11"/>
      <c r="B6258" s="373"/>
      <c r="C6258" s="373"/>
      <c r="D6258" s="373"/>
      <c r="E6258" s="13"/>
      <c r="F6258" s="11"/>
      <c r="G6258" s="25"/>
      <c r="H6258" s="31"/>
      <c r="I6258" s="30"/>
      <c r="M6258" s="25"/>
      <c r="N6258" s="31"/>
      <c r="O6258" s="30"/>
      <c r="V6258" s="12"/>
      <c r="W6258" s="12"/>
      <c r="X6258" s="14"/>
      <c r="AB6258" s="25"/>
      <c r="AC6258" s="12"/>
      <c r="AD6258" s="12"/>
      <c r="AK6258" s="12"/>
      <c r="AL6258" s="30"/>
      <c r="AM6258" s="32"/>
      <c r="AQ6258" s="12"/>
      <c r="AR6258" s="12"/>
      <c r="AS6258" s="12"/>
      <c r="AZ6258" s="49"/>
      <c r="BA6258" s="30"/>
      <c r="BB6258" s="12"/>
      <c r="BF6258" s="12"/>
      <c r="BG6258" s="12"/>
      <c r="BH6258" s="12"/>
      <c r="BO6258" s="7"/>
      <c r="BP6258" s="7"/>
      <c r="BQ6258" s="7"/>
      <c r="BU6258" s="7"/>
      <c r="BV6258" s="7"/>
      <c r="BW6258" s="7"/>
      <c r="CD6258" s="7"/>
      <c r="CE6258" s="7"/>
      <c r="CF6258" s="7"/>
      <c r="CJ6258" s="7"/>
      <c r="CK6258" s="7"/>
      <c r="CL6258" s="7"/>
    </row>
    <row r="6259" spans="1:90">
      <c r="A6259" s="11"/>
      <c r="B6259" s="373"/>
      <c r="C6259" s="373"/>
      <c r="D6259" s="373"/>
      <c r="E6259" s="13"/>
      <c r="F6259" s="11"/>
      <c r="G6259" s="25"/>
      <c r="H6259" s="31"/>
      <c r="I6259" s="30"/>
      <c r="M6259" s="25"/>
      <c r="N6259" s="31"/>
      <c r="O6259" s="30"/>
      <c r="V6259" s="12"/>
      <c r="W6259" s="12"/>
      <c r="X6259" s="14"/>
      <c r="AB6259" s="25"/>
      <c r="AC6259" s="12"/>
      <c r="AD6259" s="12"/>
      <c r="AK6259" s="12"/>
      <c r="AL6259" s="30"/>
      <c r="AM6259" s="32"/>
      <c r="AQ6259" s="12"/>
      <c r="AR6259" s="12"/>
      <c r="AS6259" s="12"/>
      <c r="AZ6259" s="49"/>
      <c r="BA6259" s="30"/>
      <c r="BB6259" s="12"/>
      <c r="BF6259" s="12"/>
      <c r="BG6259" s="12"/>
      <c r="BH6259" s="12"/>
      <c r="BO6259" s="7"/>
      <c r="BP6259" s="7"/>
      <c r="BQ6259" s="7"/>
      <c r="BU6259" s="7"/>
      <c r="BV6259" s="7"/>
      <c r="BW6259" s="7"/>
      <c r="CD6259" s="7"/>
      <c r="CE6259" s="7"/>
      <c r="CF6259" s="7"/>
      <c r="CJ6259" s="7"/>
      <c r="CK6259" s="7"/>
      <c r="CL6259" s="7"/>
    </row>
    <row r="6260" spans="1:90">
      <c r="A6260" s="11"/>
      <c r="B6260" s="373"/>
      <c r="C6260" s="373"/>
      <c r="D6260" s="373"/>
      <c r="E6260" s="13"/>
      <c r="F6260" s="11"/>
      <c r="G6260" s="25"/>
      <c r="H6260" s="31"/>
      <c r="I6260" s="30"/>
      <c r="M6260" s="25"/>
      <c r="N6260" s="31"/>
      <c r="O6260" s="30"/>
      <c r="V6260" s="12"/>
      <c r="W6260" s="12"/>
      <c r="X6260" s="14"/>
      <c r="AB6260" s="25"/>
      <c r="AC6260" s="12"/>
      <c r="AD6260" s="12"/>
      <c r="AK6260" s="12"/>
      <c r="AL6260" s="30"/>
      <c r="AM6260" s="32"/>
      <c r="AQ6260" s="12"/>
      <c r="AR6260" s="12"/>
      <c r="AS6260" s="12"/>
      <c r="AZ6260" s="49"/>
      <c r="BA6260" s="30"/>
      <c r="BB6260" s="12"/>
      <c r="BF6260" s="12"/>
      <c r="BG6260" s="12"/>
      <c r="BH6260" s="12"/>
      <c r="BO6260" s="7"/>
      <c r="BP6260" s="7"/>
      <c r="BQ6260" s="7"/>
      <c r="BU6260" s="7"/>
      <c r="BV6260" s="7"/>
      <c r="BW6260" s="7"/>
      <c r="CD6260" s="7"/>
      <c r="CE6260" s="7"/>
      <c r="CF6260" s="7"/>
      <c r="CJ6260" s="7"/>
      <c r="CK6260" s="7"/>
      <c r="CL6260" s="7"/>
    </row>
    <row r="6261" spans="1:90">
      <c r="A6261" s="11"/>
      <c r="B6261" s="373"/>
      <c r="C6261" s="373"/>
      <c r="D6261" s="373"/>
      <c r="E6261" s="13"/>
      <c r="F6261" s="11"/>
      <c r="G6261" s="25"/>
      <c r="H6261" s="31"/>
      <c r="I6261" s="30"/>
      <c r="M6261" s="25"/>
      <c r="N6261" s="31"/>
      <c r="O6261" s="30"/>
      <c r="V6261" s="12"/>
      <c r="W6261" s="12"/>
      <c r="X6261" s="14"/>
      <c r="AB6261" s="25"/>
      <c r="AC6261" s="12"/>
      <c r="AD6261" s="12"/>
      <c r="AK6261" s="12"/>
      <c r="AL6261" s="30"/>
      <c r="AM6261" s="32"/>
      <c r="AQ6261" s="12"/>
      <c r="AR6261" s="12"/>
      <c r="AS6261" s="12"/>
      <c r="AZ6261" s="49"/>
      <c r="BA6261" s="30"/>
      <c r="BB6261" s="12"/>
      <c r="BF6261" s="12"/>
      <c r="BG6261" s="12"/>
      <c r="BH6261" s="12"/>
      <c r="BO6261" s="7"/>
      <c r="BP6261" s="7"/>
      <c r="BQ6261" s="7"/>
      <c r="BU6261" s="7"/>
      <c r="BV6261" s="7"/>
      <c r="BW6261" s="7"/>
      <c r="CD6261" s="7"/>
      <c r="CE6261" s="7"/>
      <c r="CF6261" s="7"/>
      <c r="CJ6261" s="7"/>
      <c r="CK6261" s="7"/>
      <c r="CL6261" s="7"/>
    </row>
    <row r="6262" spans="1:90">
      <c r="A6262" s="11"/>
      <c r="B6262" s="373"/>
      <c r="C6262" s="373"/>
      <c r="D6262" s="373"/>
      <c r="E6262" s="13"/>
      <c r="F6262" s="11"/>
      <c r="G6262" s="25"/>
      <c r="H6262" s="31"/>
      <c r="I6262" s="30"/>
      <c r="M6262" s="25"/>
      <c r="N6262" s="31"/>
      <c r="O6262" s="30"/>
      <c r="V6262" s="12"/>
      <c r="W6262" s="12"/>
      <c r="X6262" s="14"/>
      <c r="AB6262" s="25"/>
      <c r="AC6262" s="12"/>
      <c r="AD6262" s="12"/>
      <c r="AK6262" s="12"/>
      <c r="AL6262" s="30"/>
      <c r="AM6262" s="32"/>
      <c r="AQ6262" s="12"/>
      <c r="AR6262" s="12"/>
      <c r="AS6262" s="12"/>
      <c r="AZ6262" s="49"/>
      <c r="BA6262" s="30"/>
      <c r="BB6262" s="12"/>
      <c r="BF6262" s="12"/>
      <c r="BG6262" s="12"/>
      <c r="BH6262" s="12"/>
      <c r="BO6262" s="7"/>
      <c r="BP6262" s="7"/>
      <c r="BQ6262" s="7"/>
      <c r="BU6262" s="7"/>
      <c r="BV6262" s="7"/>
      <c r="BW6262" s="7"/>
      <c r="CD6262" s="7"/>
      <c r="CE6262" s="7"/>
      <c r="CF6262" s="7"/>
      <c r="CJ6262" s="7"/>
      <c r="CK6262" s="7"/>
      <c r="CL6262" s="7"/>
    </row>
    <row r="6263" spans="1:90">
      <c r="A6263" s="11"/>
      <c r="B6263" s="373"/>
      <c r="C6263" s="373"/>
      <c r="D6263" s="373"/>
      <c r="E6263" s="13"/>
      <c r="F6263" s="11"/>
      <c r="G6263" s="25"/>
      <c r="H6263" s="31"/>
      <c r="I6263" s="30"/>
      <c r="M6263" s="25"/>
      <c r="N6263" s="31"/>
      <c r="O6263" s="30"/>
      <c r="V6263" s="12"/>
      <c r="W6263" s="12"/>
      <c r="X6263" s="14"/>
      <c r="AB6263" s="25"/>
      <c r="AC6263" s="12"/>
      <c r="AD6263" s="12"/>
      <c r="AK6263" s="12"/>
      <c r="AL6263" s="30"/>
      <c r="AM6263" s="32"/>
      <c r="AQ6263" s="12"/>
      <c r="AR6263" s="12"/>
      <c r="AS6263" s="12"/>
      <c r="AZ6263" s="49"/>
      <c r="BA6263" s="30"/>
      <c r="BB6263" s="12"/>
      <c r="BF6263" s="12"/>
      <c r="BG6263" s="12"/>
      <c r="BH6263" s="12"/>
      <c r="BO6263" s="7"/>
      <c r="BP6263" s="7"/>
      <c r="BQ6263" s="7"/>
      <c r="BU6263" s="7"/>
      <c r="BV6263" s="7"/>
      <c r="BW6263" s="7"/>
      <c r="CD6263" s="7"/>
      <c r="CE6263" s="7"/>
      <c r="CF6263" s="7"/>
      <c r="CJ6263" s="7"/>
      <c r="CK6263" s="7"/>
      <c r="CL6263" s="7"/>
    </row>
    <row r="6264" spans="1:90">
      <c r="A6264" s="11"/>
      <c r="B6264" s="373"/>
      <c r="C6264" s="373"/>
      <c r="D6264" s="373"/>
      <c r="E6264" s="13"/>
      <c r="F6264" s="11"/>
      <c r="G6264" s="25"/>
      <c r="H6264" s="31"/>
      <c r="I6264" s="30"/>
      <c r="M6264" s="25"/>
      <c r="N6264" s="31"/>
      <c r="O6264" s="30"/>
      <c r="V6264" s="12"/>
      <c r="W6264" s="12"/>
      <c r="X6264" s="14"/>
      <c r="AB6264" s="25"/>
      <c r="AC6264" s="12"/>
      <c r="AD6264" s="12"/>
      <c r="AK6264" s="12"/>
      <c r="AL6264" s="30"/>
      <c r="AM6264" s="32"/>
      <c r="AQ6264" s="12"/>
      <c r="AR6264" s="12"/>
      <c r="AS6264" s="12"/>
      <c r="AZ6264" s="49"/>
      <c r="BA6264" s="30"/>
      <c r="BB6264" s="12"/>
      <c r="BF6264" s="12"/>
      <c r="BG6264" s="12"/>
      <c r="BH6264" s="12"/>
      <c r="BO6264" s="7"/>
      <c r="BP6264" s="7"/>
      <c r="BQ6264" s="7"/>
      <c r="BU6264" s="7"/>
      <c r="BV6264" s="7"/>
      <c r="BW6264" s="7"/>
      <c r="CD6264" s="7"/>
      <c r="CE6264" s="7"/>
      <c r="CF6264" s="7"/>
      <c r="CJ6264" s="7"/>
      <c r="CK6264" s="7"/>
      <c r="CL6264" s="7"/>
    </row>
    <row r="6265" spans="1:90">
      <c r="A6265" s="11"/>
      <c r="B6265" s="373"/>
      <c r="C6265" s="373"/>
      <c r="D6265" s="373"/>
      <c r="E6265" s="13"/>
      <c r="F6265" s="11"/>
      <c r="G6265" s="25"/>
      <c r="H6265" s="31"/>
      <c r="I6265" s="30"/>
      <c r="M6265" s="25"/>
      <c r="N6265" s="31"/>
      <c r="O6265" s="30"/>
      <c r="V6265" s="12"/>
      <c r="W6265" s="12"/>
      <c r="X6265" s="14"/>
      <c r="AB6265" s="25"/>
      <c r="AC6265" s="12"/>
      <c r="AD6265" s="12"/>
      <c r="AK6265" s="12"/>
      <c r="AL6265" s="30"/>
      <c r="AM6265" s="32"/>
      <c r="AQ6265" s="12"/>
      <c r="AR6265" s="12"/>
      <c r="AS6265" s="12"/>
      <c r="AZ6265" s="49"/>
      <c r="BA6265" s="30"/>
      <c r="BB6265" s="12"/>
      <c r="BF6265" s="12"/>
      <c r="BG6265" s="12"/>
      <c r="BH6265" s="12"/>
      <c r="BO6265" s="7"/>
      <c r="BP6265" s="7"/>
      <c r="BQ6265" s="7"/>
      <c r="BU6265" s="7"/>
      <c r="BV6265" s="7"/>
      <c r="BW6265" s="7"/>
      <c r="CD6265" s="7"/>
      <c r="CE6265" s="7"/>
      <c r="CF6265" s="7"/>
      <c r="CJ6265" s="7"/>
      <c r="CK6265" s="7"/>
      <c r="CL6265" s="7"/>
    </row>
    <row r="6266" spans="1:90">
      <c r="A6266" s="11"/>
      <c r="B6266" s="373"/>
      <c r="C6266" s="373"/>
      <c r="D6266" s="373"/>
      <c r="E6266" s="13"/>
      <c r="F6266" s="11"/>
      <c r="G6266" s="25"/>
      <c r="H6266" s="31"/>
      <c r="I6266" s="30"/>
      <c r="M6266" s="25"/>
      <c r="N6266" s="31"/>
      <c r="O6266" s="30"/>
      <c r="V6266" s="12"/>
      <c r="W6266" s="12"/>
      <c r="X6266" s="14"/>
      <c r="AB6266" s="25"/>
      <c r="AC6266" s="12"/>
      <c r="AD6266" s="12"/>
      <c r="AK6266" s="12"/>
      <c r="AL6266" s="30"/>
      <c r="AM6266" s="32"/>
      <c r="AQ6266" s="12"/>
      <c r="AR6266" s="12"/>
      <c r="AS6266" s="12"/>
      <c r="AZ6266" s="49"/>
      <c r="BA6266" s="30"/>
      <c r="BB6266" s="12"/>
      <c r="BF6266" s="12"/>
      <c r="BG6266" s="12"/>
      <c r="BH6266" s="12"/>
      <c r="BO6266" s="7"/>
      <c r="BP6266" s="7"/>
      <c r="BQ6266" s="7"/>
      <c r="BU6266" s="7"/>
      <c r="BV6266" s="7"/>
      <c r="BW6266" s="7"/>
      <c r="CD6266" s="7"/>
      <c r="CE6266" s="7"/>
      <c r="CF6266" s="7"/>
      <c r="CJ6266" s="7"/>
      <c r="CK6266" s="7"/>
      <c r="CL6266" s="7"/>
    </row>
    <row r="6267" spans="1:90">
      <c r="A6267" s="11"/>
      <c r="B6267" s="373"/>
      <c r="C6267" s="373"/>
      <c r="D6267" s="373"/>
      <c r="E6267" s="13"/>
      <c r="F6267" s="11"/>
      <c r="G6267" s="25"/>
      <c r="H6267" s="31"/>
      <c r="I6267" s="30"/>
      <c r="M6267" s="25"/>
      <c r="N6267" s="31"/>
      <c r="O6267" s="30"/>
      <c r="V6267" s="12"/>
      <c r="W6267" s="12"/>
      <c r="X6267" s="14"/>
      <c r="AB6267" s="25"/>
      <c r="AC6267" s="12"/>
      <c r="AD6267" s="12"/>
      <c r="AK6267" s="12"/>
      <c r="AL6267" s="30"/>
      <c r="AM6267" s="32"/>
      <c r="AQ6267" s="12"/>
      <c r="AR6267" s="12"/>
      <c r="AS6267" s="12"/>
      <c r="AZ6267" s="49"/>
      <c r="BA6267" s="30"/>
      <c r="BB6267" s="12"/>
      <c r="BF6267" s="12"/>
      <c r="BG6267" s="12"/>
      <c r="BH6267" s="12"/>
      <c r="BO6267" s="7"/>
      <c r="BP6267" s="7"/>
      <c r="BQ6267" s="7"/>
      <c r="BU6267" s="7"/>
      <c r="BV6267" s="7"/>
      <c r="BW6267" s="7"/>
      <c r="CD6267" s="7"/>
      <c r="CE6267" s="7"/>
      <c r="CF6267" s="7"/>
      <c r="CJ6267" s="7"/>
      <c r="CK6267" s="7"/>
      <c r="CL6267" s="7"/>
    </row>
    <row r="6268" spans="1:90">
      <c r="A6268" s="11"/>
      <c r="B6268" s="373"/>
      <c r="C6268" s="373"/>
      <c r="D6268" s="373"/>
      <c r="E6268" s="13"/>
      <c r="F6268" s="11"/>
      <c r="G6268" s="25"/>
      <c r="H6268" s="31"/>
      <c r="I6268" s="30"/>
      <c r="M6268" s="25"/>
      <c r="N6268" s="31"/>
      <c r="O6268" s="30"/>
      <c r="V6268" s="12"/>
      <c r="W6268" s="12"/>
      <c r="X6268" s="14"/>
      <c r="AB6268" s="25"/>
      <c r="AC6268" s="12"/>
      <c r="AD6268" s="12"/>
      <c r="AK6268" s="12"/>
      <c r="AL6268" s="30"/>
      <c r="AM6268" s="32"/>
      <c r="AQ6268" s="12"/>
      <c r="AR6268" s="12"/>
      <c r="AS6268" s="12"/>
      <c r="AZ6268" s="49"/>
      <c r="BA6268" s="30"/>
      <c r="BB6268" s="12"/>
      <c r="BF6268" s="12"/>
      <c r="BG6268" s="12"/>
      <c r="BH6268" s="12"/>
      <c r="BO6268" s="7"/>
      <c r="BP6268" s="7"/>
      <c r="BQ6268" s="7"/>
      <c r="BU6268" s="7"/>
      <c r="BV6268" s="7"/>
      <c r="BW6268" s="7"/>
      <c r="CD6268" s="7"/>
      <c r="CE6268" s="7"/>
      <c r="CF6268" s="7"/>
      <c r="CJ6268" s="7"/>
      <c r="CK6268" s="7"/>
      <c r="CL6268" s="7"/>
    </row>
    <row r="6269" spans="1:90">
      <c r="A6269" s="11"/>
      <c r="B6269" s="373"/>
      <c r="C6269" s="373"/>
      <c r="D6269" s="373"/>
      <c r="E6269" s="13"/>
      <c r="F6269" s="11"/>
      <c r="G6269" s="25"/>
      <c r="H6269" s="31"/>
      <c r="I6269" s="30"/>
      <c r="M6269" s="25"/>
      <c r="N6269" s="31"/>
      <c r="O6269" s="30"/>
      <c r="V6269" s="12"/>
      <c r="W6269" s="12"/>
      <c r="X6269" s="14"/>
      <c r="AB6269" s="25"/>
      <c r="AC6269" s="12"/>
      <c r="AD6269" s="12"/>
      <c r="AK6269" s="12"/>
      <c r="AL6269" s="30"/>
      <c r="AM6269" s="32"/>
      <c r="AQ6269" s="12"/>
      <c r="AR6269" s="12"/>
      <c r="AS6269" s="12"/>
      <c r="AZ6269" s="49"/>
      <c r="BA6269" s="30"/>
      <c r="BB6269" s="12"/>
      <c r="BF6269" s="12"/>
      <c r="BG6269" s="12"/>
      <c r="BH6269" s="12"/>
      <c r="BO6269" s="7"/>
      <c r="BP6269" s="7"/>
      <c r="BQ6269" s="7"/>
      <c r="BU6269" s="7"/>
      <c r="BV6269" s="7"/>
      <c r="BW6269" s="7"/>
      <c r="CD6269" s="7"/>
      <c r="CE6269" s="7"/>
      <c r="CF6269" s="7"/>
      <c r="CJ6269" s="7"/>
      <c r="CK6269" s="7"/>
      <c r="CL6269" s="7"/>
    </row>
    <row r="6270" spans="1:90">
      <c r="A6270" s="11"/>
      <c r="B6270" s="373"/>
      <c r="C6270" s="373"/>
      <c r="D6270" s="373"/>
      <c r="E6270" s="13"/>
      <c r="F6270" s="11"/>
      <c r="G6270" s="25"/>
      <c r="H6270" s="31"/>
      <c r="I6270" s="30"/>
      <c r="M6270" s="25"/>
      <c r="N6270" s="31"/>
      <c r="O6270" s="30"/>
      <c r="V6270" s="12"/>
      <c r="W6270" s="12"/>
      <c r="X6270" s="14"/>
      <c r="AB6270" s="25"/>
      <c r="AC6270" s="12"/>
      <c r="AD6270" s="12"/>
      <c r="AK6270" s="12"/>
      <c r="AL6270" s="30"/>
      <c r="AM6270" s="32"/>
      <c r="AQ6270" s="12"/>
      <c r="AR6270" s="12"/>
      <c r="AS6270" s="12"/>
      <c r="AZ6270" s="49"/>
      <c r="BA6270" s="30"/>
      <c r="BB6270" s="12"/>
      <c r="BF6270" s="12"/>
      <c r="BG6270" s="12"/>
      <c r="BH6270" s="12"/>
      <c r="BO6270" s="7"/>
      <c r="BP6270" s="7"/>
      <c r="BQ6270" s="7"/>
      <c r="BU6270" s="7"/>
      <c r="BV6270" s="7"/>
      <c r="BW6270" s="7"/>
      <c r="CD6270" s="7"/>
      <c r="CE6270" s="7"/>
      <c r="CF6270" s="7"/>
      <c r="CJ6270" s="7"/>
      <c r="CK6270" s="7"/>
      <c r="CL6270" s="7"/>
    </row>
    <row r="6271" spans="1:90">
      <c r="A6271" s="11"/>
      <c r="B6271" s="373"/>
      <c r="C6271" s="373"/>
      <c r="D6271" s="373"/>
      <c r="E6271" s="13"/>
      <c r="F6271" s="11"/>
      <c r="G6271" s="25"/>
      <c r="H6271" s="31"/>
      <c r="I6271" s="30"/>
      <c r="M6271" s="25"/>
      <c r="N6271" s="31"/>
      <c r="O6271" s="30"/>
      <c r="V6271" s="12"/>
      <c r="W6271" s="12"/>
      <c r="X6271" s="14"/>
      <c r="AB6271" s="25"/>
      <c r="AC6271" s="12"/>
      <c r="AD6271" s="12"/>
      <c r="AK6271" s="12"/>
      <c r="AL6271" s="30"/>
      <c r="AM6271" s="32"/>
      <c r="AQ6271" s="12"/>
      <c r="AR6271" s="12"/>
      <c r="AS6271" s="12"/>
      <c r="AZ6271" s="49"/>
      <c r="BA6271" s="30"/>
      <c r="BB6271" s="12"/>
      <c r="BF6271" s="12"/>
      <c r="BG6271" s="12"/>
      <c r="BH6271" s="12"/>
      <c r="BO6271" s="7"/>
      <c r="BP6271" s="7"/>
      <c r="BQ6271" s="7"/>
      <c r="BU6271" s="7"/>
      <c r="BV6271" s="7"/>
      <c r="BW6271" s="7"/>
      <c r="CD6271" s="7"/>
      <c r="CE6271" s="7"/>
      <c r="CF6271" s="7"/>
      <c r="CJ6271" s="7"/>
      <c r="CK6271" s="7"/>
      <c r="CL6271" s="7"/>
    </row>
    <row r="6272" spans="1:90">
      <c r="A6272" s="11"/>
      <c r="B6272" s="373"/>
      <c r="C6272" s="373"/>
      <c r="D6272" s="373"/>
      <c r="E6272" s="13"/>
      <c r="F6272" s="11"/>
      <c r="G6272" s="25"/>
      <c r="H6272" s="31"/>
      <c r="I6272" s="30"/>
      <c r="M6272" s="25"/>
      <c r="N6272" s="31"/>
      <c r="O6272" s="30"/>
      <c r="V6272" s="12"/>
      <c r="W6272" s="12"/>
      <c r="X6272" s="14"/>
      <c r="AB6272" s="25"/>
      <c r="AC6272" s="12"/>
      <c r="AD6272" s="12"/>
      <c r="AK6272" s="12"/>
      <c r="AL6272" s="30"/>
      <c r="AM6272" s="32"/>
      <c r="AQ6272" s="12"/>
      <c r="AR6272" s="12"/>
      <c r="AS6272" s="12"/>
      <c r="AZ6272" s="49"/>
      <c r="BA6272" s="30"/>
      <c r="BB6272" s="12"/>
      <c r="BF6272" s="12"/>
      <c r="BG6272" s="12"/>
      <c r="BH6272" s="12"/>
      <c r="BO6272" s="7"/>
      <c r="BP6272" s="7"/>
      <c r="BQ6272" s="7"/>
      <c r="BU6272" s="7"/>
      <c r="BV6272" s="7"/>
      <c r="BW6272" s="7"/>
      <c r="CD6272" s="7"/>
      <c r="CE6272" s="7"/>
      <c r="CF6272" s="7"/>
      <c r="CJ6272" s="7"/>
      <c r="CK6272" s="7"/>
      <c r="CL6272" s="7"/>
    </row>
    <row r="6273" spans="1:90">
      <c r="A6273" s="11"/>
      <c r="B6273" s="373"/>
      <c r="C6273" s="373"/>
      <c r="D6273" s="373"/>
      <c r="E6273" s="13"/>
      <c r="F6273" s="11"/>
      <c r="G6273" s="25"/>
      <c r="H6273" s="31"/>
      <c r="I6273" s="30"/>
      <c r="M6273" s="25"/>
      <c r="N6273" s="31"/>
      <c r="O6273" s="30"/>
      <c r="V6273" s="12"/>
      <c r="W6273" s="12"/>
      <c r="X6273" s="14"/>
      <c r="AB6273" s="25"/>
      <c r="AC6273" s="12"/>
      <c r="AD6273" s="12"/>
      <c r="AK6273" s="12"/>
      <c r="AL6273" s="30"/>
      <c r="AM6273" s="32"/>
      <c r="AQ6273" s="12"/>
      <c r="AR6273" s="12"/>
      <c r="AS6273" s="12"/>
      <c r="AZ6273" s="49"/>
      <c r="BA6273" s="30"/>
      <c r="BB6273" s="12"/>
      <c r="BF6273" s="12"/>
      <c r="BG6273" s="12"/>
      <c r="BH6273" s="12"/>
      <c r="BO6273" s="7"/>
      <c r="BP6273" s="7"/>
      <c r="BQ6273" s="7"/>
      <c r="BU6273" s="7"/>
      <c r="BV6273" s="7"/>
      <c r="BW6273" s="7"/>
      <c r="CD6273" s="7"/>
      <c r="CE6273" s="7"/>
      <c r="CF6273" s="7"/>
      <c r="CJ6273" s="7"/>
      <c r="CK6273" s="7"/>
      <c r="CL6273" s="7"/>
    </row>
    <row r="6274" spans="1:90">
      <c r="A6274" s="11"/>
      <c r="B6274" s="373"/>
      <c r="C6274" s="373"/>
      <c r="D6274" s="373"/>
      <c r="E6274" s="13"/>
      <c r="F6274" s="11"/>
      <c r="G6274" s="25"/>
      <c r="H6274" s="31"/>
      <c r="I6274" s="30"/>
      <c r="M6274" s="25"/>
      <c r="N6274" s="31"/>
      <c r="O6274" s="30"/>
      <c r="V6274" s="12"/>
      <c r="W6274" s="12"/>
      <c r="X6274" s="14"/>
      <c r="AB6274" s="25"/>
      <c r="AC6274" s="12"/>
      <c r="AD6274" s="12"/>
      <c r="AK6274" s="12"/>
      <c r="AL6274" s="30"/>
      <c r="AM6274" s="32"/>
      <c r="AQ6274" s="12"/>
      <c r="AR6274" s="12"/>
      <c r="AS6274" s="12"/>
      <c r="AZ6274" s="49"/>
      <c r="BA6274" s="30"/>
      <c r="BB6274" s="12"/>
      <c r="BF6274" s="12"/>
      <c r="BG6274" s="12"/>
      <c r="BH6274" s="12"/>
      <c r="BO6274" s="7"/>
      <c r="BP6274" s="7"/>
      <c r="BQ6274" s="7"/>
      <c r="BU6274" s="7"/>
      <c r="BV6274" s="7"/>
      <c r="BW6274" s="7"/>
      <c r="CD6274" s="7"/>
      <c r="CE6274" s="7"/>
      <c r="CF6274" s="7"/>
      <c r="CJ6274" s="7"/>
      <c r="CK6274" s="7"/>
      <c r="CL6274" s="7"/>
    </row>
    <row r="6275" spans="1:90">
      <c r="A6275" s="11"/>
      <c r="B6275" s="373"/>
      <c r="C6275" s="373"/>
      <c r="D6275" s="373"/>
      <c r="E6275" s="13"/>
      <c r="F6275" s="11"/>
      <c r="G6275" s="25"/>
      <c r="H6275" s="31"/>
      <c r="I6275" s="30"/>
      <c r="M6275" s="25"/>
      <c r="N6275" s="31"/>
      <c r="O6275" s="30"/>
      <c r="V6275" s="12"/>
      <c r="W6275" s="12"/>
      <c r="X6275" s="14"/>
      <c r="AB6275" s="25"/>
      <c r="AC6275" s="12"/>
      <c r="AD6275" s="12"/>
      <c r="AK6275" s="12"/>
      <c r="AL6275" s="30"/>
      <c r="AM6275" s="32"/>
      <c r="AQ6275" s="12"/>
      <c r="AR6275" s="12"/>
      <c r="AS6275" s="12"/>
      <c r="AZ6275" s="49"/>
      <c r="BA6275" s="30"/>
      <c r="BB6275" s="12"/>
      <c r="BF6275" s="12"/>
      <c r="BG6275" s="12"/>
      <c r="BH6275" s="12"/>
      <c r="BO6275" s="7"/>
      <c r="BP6275" s="7"/>
      <c r="BQ6275" s="7"/>
      <c r="BU6275" s="7"/>
      <c r="BV6275" s="7"/>
      <c r="BW6275" s="7"/>
      <c r="CD6275" s="7"/>
      <c r="CE6275" s="7"/>
      <c r="CF6275" s="7"/>
      <c r="CJ6275" s="7"/>
      <c r="CK6275" s="7"/>
      <c r="CL6275" s="7"/>
    </row>
    <row r="6276" spans="1:90">
      <c r="A6276" s="11"/>
      <c r="B6276" s="373"/>
      <c r="C6276" s="373"/>
      <c r="D6276" s="373"/>
      <c r="E6276" s="13"/>
      <c r="F6276" s="11"/>
      <c r="G6276" s="25"/>
      <c r="H6276" s="31"/>
      <c r="I6276" s="30"/>
      <c r="M6276" s="25"/>
      <c r="N6276" s="31"/>
      <c r="O6276" s="30"/>
      <c r="V6276" s="12"/>
      <c r="W6276" s="12"/>
      <c r="X6276" s="14"/>
      <c r="AB6276" s="25"/>
      <c r="AC6276" s="12"/>
      <c r="AD6276" s="12"/>
      <c r="AK6276" s="12"/>
      <c r="AL6276" s="30"/>
      <c r="AM6276" s="32"/>
      <c r="AQ6276" s="12"/>
      <c r="AR6276" s="12"/>
      <c r="AS6276" s="12"/>
      <c r="AZ6276" s="49"/>
      <c r="BA6276" s="30"/>
      <c r="BB6276" s="12"/>
      <c r="BF6276" s="12"/>
      <c r="BG6276" s="12"/>
      <c r="BH6276" s="12"/>
      <c r="BO6276" s="7"/>
      <c r="BP6276" s="7"/>
      <c r="BQ6276" s="7"/>
      <c r="BU6276" s="7"/>
      <c r="BV6276" s="7"/>
      <c r="BW6276" s="7"/>
      <c r="CD6276" s="7"/>
      <c r="CE6276" s="7"/>
      <c r="CF6276" s="7"/>
      <c r="CJ6276" s="7"/>
      <c r="CK6276" s="7"/>
      <c r="CL6276" s="7"/>
    </row>
    <row r="6277" spans="1:90">
      <c r="A6277" s="11"/>
      <c r="B6277" s="373"/>
      <c r="C6277" s="373"/>
      <c r="D6277" s="373"/>
      <c r="E6277" s="13"/>
      <c r="F6277" s="11"/>
      <c r="G6277" s="25"/>
      <c r="H6277" s="31"/>
      <c r="I6277" s="30"/>
      <c r="M6277" s="25"/>
      <c r="N6277" s="31"/>
      <c r="O6277" s="30"/>
      <c r="V6277" s="12"/>
      <c r="W6277" s="12"/>
      <c r="X6277" s="14"/>
      <c r="AB6277" s="25"/>
      <c r="AC6277" s="12"/>
      <c r="AD6277" s="12"/>
      <c r="AK6277" s="12"/>
      <c r="AL6277" s="30"/>
      <c r="AM6277" s="32"/>
      <c r="AQ6277" s="12"/>
      <c r="AR6277" s="12"/>
      <c r="AS6277" s="12"/>
      <c r="AZ6277" s="49"/>
      <c r="BA6277" s="30"/>
      <c r="BB6277" s="12"/>
      <c r="BF6277" s="12"/>
      <c r="BG6277" s="12"/>
      <c r="BH6277" s="12"/>
      <c r="BO6277" s="7"/>
      <c r="BP6277" s="7"/>
      <c r="BQ6277" s="7"/>
      <c r="BU6277" s="7"/>
      <c r="BV6277" s="7"/>
      <c r="BW6277" s="7"/>
      <c r="CD6277" s="7"/>
      <c r="CE6277" s="7"/>
      <c r="CF6277" s="7"/>
      <c r="CJ6277" s="7"/>
      <c r="CK6277" s="7"/>
      <c r="CL6277" s="7"/>
    </row>
    <row r="6278" spans="1:90">
      <c r="A6278" s="11"/>
      <c r="B6278" s="373"/>
      <c r="C6278" s="373"/>
      <c r="D6278" s="373"/>
      <c r="E6278" s="13"/>
      <c r="F6278" s="11"/>
      <c r="G6278" s="25"/>
      <c r="H6278" s="31"/>
      <c r="I6278" s="30"/>
      <c r="M6278" s="25"/>
      <c r="N6278" s="31"/>
      <c r="O6278" s="30"/>
      <c r="V6278" s="12"/>
      <c r="W6278" s="12"/>
      <c r="X6278" s="14"/>
      <c r="AB6278" s="25"/>
      <c r="AC6278" s="12"/>
      <c r="AD6278" s="12"/>
      <c r="AK6278" s="12"/>
      <c r="AL6278" s="30"/>
      <c r="AM6278" s="32"/>
      <c r="AQ6278" s="12"/>
      <c r="AR6278" s="12"/>
      <c r="AS6278" s="12"/>
      <c r="AZ6278" s="49"/>
      <c r="BA6278" s="30"/>
      <c r="BB6278" s="12"/>
      <c r="BF6278" s="12"/>
      <c r="BG6278" s="12"/>
      <c r="BH6278" s="12"/>
      <c r="BO6278" s="7"/>
      <c r="BP6278" s="7"/>
      <c r="BQ6278" s="7"/>
      <c r="BU6278" s="7"/>
      <c r="BV6278" s="7"/>
      <c r="BW6278" s="7"/>
      <c r="CD6278" s="7"/>
      <c r="CE6278" s="7"/>
      <c r="CF6278" s="7"/>
      <c r="CJ6278" s="7"/>
      <c r="CK6278" s="7"/>
      <c r="CL6278" s="7"/>
    </row>
    <row r="6279" spans="1:90">
      <c r="A6279" s="11"/>
      <c r="B6279" s="373"/>
      <c r="C6279" s="373"/>
      <c r="D6279" s="373"/>
      <c r="E6279" s="13"/>
      <c r="F6279" s="11"/>
      <c r="G6279" s="25"/>
      <c r="H6279" s="31"/>
      <c r="I6279" s="30"/>
      <c r="M6279" s="25"/>
      <c r="N6279" s="31"/>
      <c r="O6279" s="30"/>
      <c r="V6279" s="12"/>
      <c r="W6279" s="12"/>
      <c r="X6279" s="14"/>
      <c r="AB6279" s="25"/>
      <c r="AC6279" s="12"/>
      <c r="AD6279" s="12"/>
      <c r="AK6279" s="12"/>
      <c r="AL6279" s="30"/>
      <c r="AM6279" s="32"/>
      <c r="AQ6279" s="12"/>
      <c r="AR6279" s="12"/>
      <c r="AS6279" s="12"/>
      <c r="AZ6279" s="49"/>
      <c r="BA6279" s="30"/>
      <c r="BB6279" s="12"/>
      <c r="BF6279" s="12"/>
      <c r="BG6279" s="12"/>
      <c r="BH6279" s="12"/>
      <c r="BO6279" s="7"/>
      <c r="BP6279" s="7"/>
      <c r="BQ6279" s="7"/>
      <c r="BU6279" s="7"/>
      <c r="BV6279" s="7"/>
      <c r="BW6279" s="7"/>
      <c r="CD6279" s="7"/>
      <c r="CE6279" s="7"/>
      <c r="CF6279" s="7"/>
      <c r="CJ6279" s="7"/>
      <c r="CK6279" s="7"/>
      <c r="CL6279" s="7"/>
    </row>
    <row r="6280" spans="1:90">
      <c r="A6280" s="11"/>
      <c r="B6280" s="373"/>
      <c r="C6280" s="373"/>
      <c r="D6280" s="373"/>
      <c r="E6280" s="13"/>
      <c r="F6280" s="11"/>
      <c r="G6280" s="25"/>
      <c r="H6280" s="31"/>
      <c r="I6280" s="30"/>
      <c r="M6280" s="25"/>
      <c r="N6280" s="31"/>
      <c r="O6280" s="30"/>
      <c r="V6280" s="12"/>
      <c r="W6280" s="12"/>
      <c r="X6280" s="14"/>
      <c r="AB6280" s="25"/>
      <c r="AC6280" s="12"/>
      <c r="AD6280" s="12"/>
      <c r="AK6280" s="12"/>
      <c r="AL6280" s="30"/>
      <c r="AM6280" s="32"/>
      <c r="AQ6280" s="12"/>
      <c r="AR6280" s="12"/>
      <c r="AS6280" s="12"/>
      <c r="AZ6280" s="49"/>
      <c r="BA6280" s="30"/>
      <c r="BB6280" s="12"/>
      <c r="BF6280" s="12"/>
      <c r="BG6280" s="12"/>
      <c r="BH6280" s="12"/>
      <c r="BO6280" s="7"/>
      <c r="BP6280" s="7"/>
      <c r="BQ6280" s="7"/>
      <c r="BU6280" s="7"/>
      <c r="BV6280" s="7"/>
      <c r="BW6280" s="7"/>
      <c r="CD6280" s="7"/>
      <c r="CE6280" s="7"/>
      <c r="CF6280" s="7"/>
      <c r="CJ6280" s="7"/>
      <c r="CK6280" s="7"/>
      <c r="CL6280" s="7"/>
    </row>
    <row r="6281" spans="1:90">
      <c r="A6281" s="11"/>
      <c r="B6281" s="373"/>
      <c r="C6281" s="373"/>
      <c r="D6281" s="373"/>
      <c r="E6281" s="13"/>
      <c r="F6281" s="11"/>
      <c r="G6281" s="25"/>
      <c r="H6281" s="31"/>
      <c r="I6281" s="30"/>
      <c r="M6281" s="25"/>
      <c r="N6281" s="31"/>
      <c r="O6281" s="30"/>
      <c r="V6281" s="12"/>
      <c r="W6281" s="12"/>
      <c r="X6281" s="14"/>
      <c r="AB6281" s="25"/>
      <c r="AC6281" s="12"/>
      <c r="AD6281" s="12"/>
      <c r="AK6281" s="12"/>
      <c r="AL6281" s="30"/>
      <c r="AM6281" s="32"/>
      <c r="AQ6281" s="12"/>
      <c r="AR6281" s="12"/>
      <c r="AS6281" s="12"/>
      <c r="AZ6281" s="49"/>
      <c r="BA6281" s="30"/>
      <c r="BB6281" s="12"/>
      <c r="BF6281" s="12"/>
      <c r="BG6281" s="12"/>
      <c r="BH6281" s="12"/>
      <c r="BO6281" s="7"/>
      <c r="BP6281" s="7"/>
      <c r="BQ6281" s="7"/>
      <c r="BU6281" s="7"/>
      <c r="BV6281" s="7"/>
      <c r="BW6281" s="7"/>
      <c r="CD6281" s="7"/>
      <c r="CE6281" s="7"/>
      <c r="CF6281" s="7"/>
      <c r="CJ6281" s="7"/>
      <c r="CK6281" s="7"/>
      <c r="CL6281" s="7"/>
    </row>
    <row r="6282" spans="1:90">
      <c r="A6282" s="11"/>
      <c r="B6282" s="373"/>
      <c r="C6282" s="373"/>
      <c r="D6282" s="373"/>
      <c r="E6282" s="13"/>
      <c r="F6282" s="11"/>
      <c r="G6282" s="25"/>
      <c r="H6282" s="31"/>
      <c r="I6282" s="30"/>
      <c r="M6282" s="25"/>
      <c r="N6282" s="31"/>
      <c r="O6282" s="30"/>
      <c r="V6282" s="12"/>
      <c r="W6282" s="12"/>
      <c r="X6282" s="14"/>
      <c r="AB6282" s="25"/>
      <c r="AC6282" s="12"/>
      <c r="AD6282" s="12"/>
      <c r="AK6282" s="12"/>
      <c r="AL6282" s="30"/>
      <c r="AM6282" s="32"/>
      <c r="AQ6282" s="12"/>
      <c r="AR6282" s="12"/>
      <c r="AS6282" s="12"/>
      <c r="AZ6282" s="49"/>
      <c r="BA6282" s="30"/>
      <c r="BB6282" s="12"/>
      <c r="BF6282" s="12"/>
      <c r="BG6282" s="12"/>
      <c r="BH6282" s="12"/>
      <c r="BO6282" s="7"/>
      <c r="BP6282" s="7"/>
      <c r="BQ6282" s="7"/>
      <c r="BU6282" s="7"/>
      <c r="BV6282" s="7"/>
      <c r="BW6282" s="7"/>
      <c r="CD6282" s="7"/>
      <c r="CE6282" s="7"/>
      <c r="CF6282" s="7"/>
      <c r="CJ6282" s="7"/>
      <c r="CK6282" s="7"/>
      <c r="CL6282" s="7"/>
    </row>
    <row r="6283" spans="1:90">
      <c r="A6283" s="11"/>
      <c r="B6283" s="373"/>
      <c r="C6283" s="373"/>
      <c r="D6283" s="373"/>
      <c r="E6283" s="13"/>
      <c r="F6283" s="11"/>
      <c r="G6283" s="25"/>
      <c r="H6283" s="31"/>
      <c r="I6283" s="30"/>
      <c r="M6283" s="25"/>
      <c r="N6283" s="31"/>
      <c r="O6283" s="30"/>
      <c r="V6283" s="12"/>
      <c r="W6283" s="12"/>
      <c r="X6283" s="14"/>
      <c r="AB6283" s="25"/>
      <c r="AC6283" s="12"/>
      <c r="AD6283" s="12"/>
      <c r="AK6283" s="12"/>
      <c r="AL6283" s="30"/>
      <c r="AM6283" s="32"/>
      <c r="AQ6283" s="12"/>
      <c r="AR6283" s="12"/>
      <c r="AS6283" s="12"/>
      <c r="AZ6283" s="49"/>
      <c r="BA6283" s="30"/>
      <c r="BB6283" s="12"/>
      <c r="BF6283" s="12"/>
      <c r="BG6283" s="12"/>
      <c r="BH6283" s="12"/>
      <c r="BO6283" s="7"/>
      <c r="BP6283" s="7"/>
      <c r="BQ6283" s="7"/>
      <c r="BU6283" s="7"/>
      <c r="BV6283" s="7"/>
      <c r="BW6283" s="7"/>
      <c r="CD6283" s="7"/>
      <c r="CE6283" s="7"/>
      <c r="CF6283" s="7"/>
      <c r="CJ6283" s="7"/>
      <c r="CK6283" s="7"/>
      <c r="CL6283" s="7"/>
    </row>
    <row r="6284" spans="1:90">
      <c r="A6284" s="11"/>
      <c r="B6284" s="373"/>
      <c r="C6284" s="373"/>
      <c r="D6284" s="373"/>
      <c r="E6284" s="13"/>
      <c r="F6284" s="11"/>
      <c r="G6284" s="25"/>
      <c r="H6284" s="31"/>
      <c r="I6284" s="30"/>
      <c r="M6284" s="25"/>
      <c r="N6284" s="31"/>
      <c r="O6284" s="30"/>
      <c r="V6284" s="12"/>
      <c r="W6284" s="12"/>
      <c r="X6284" s="14"/>
      <c r="AB6284" s="25"/>
      <c r="AC6284" s="12"/>
      <c r="AD6284" s="12"/>
      <c r="AK6284" s="12"/>
      <c r="AL6284" s="30"/>
      <c r="AM6284" s="32"/>
      <c r="AQ6284" s="12"/>
      <c r="AR6284" s="12"/>
      <c r="AS6284" s="12"/>
      <c r="AZ6284" s="49"/>
      <c r="BA6284" s="30"/>
      <c r="BB6284" s="12"/>
      <c r="BF6284" s="12"/>
      <c r="BG6284" s="12"/>
      <c r="BH6284" s="12"/>
      <c r="BO6284" s="7"/>
      <c r="BP6284" s="7"/>
      <c r="BQ6284" s="7"/>
      <c r="BU6284" s="7"/>
      <c r="BV6284" s="7"/>
      <c r="BW6284" s="7"/>
      <c r="CD6284" s="7"/>
      <c r="CE6284" s="7"/>
      <c r="CF6284" s="7"/>
      <c r="CJ6284" s="7"/>
      <c r="CK6284" s="7"/>
      <c r="CL6284" s="7"/>
    </row>
    <row r="6285" spans="1:90">
      <c r="A6285" s="11"/>
      <c r="B6285" s="373"/>
      <c r="C6285" s="373"/>
      <c r="D6285" s="373"/>
      <c r="E6285" s="13"/>
      <c r="F6285" s="11"/>
      <c r="G6285" s="25"/>
      <c r="H6285" s="31"/>
      <c r="I6285" s="30"/>
      <c r="M6285" s="25"/>
      <c r="N6285" s="31"/>
      <c r="O6285" s="30"/>
      <c r="V6285" s="12"/>
      <c r="W6285" s="12"/>
      <c r="X6285" s="14"/>
      <c r="AB6285" s="25"/>
      <c r="AC6285" s="12"/>
      <c r="AD6285" s="12"/>
      <c r="AK6285" s="12"/>
      <c r="AL6285" s="30"/>
      <c r="AM6285" s="32"/>
      <c r="AQ6285" s="12"/>
      <c r="AR6285" s="12"/>
      <c r="AS6285" s="12"/>
      <c r="AZ6285" s="49"/>
      <c r="BA6285" s="30"/>
      <c r="BB6285" s="12"/>
      <c r="BF6285" s="12"/>
      <c r="BG6285" s="12"/>
      <c r="BH6285" s="12"/>
      <c r="BO6285" s="7"/>
      <c r="BP6285" s="7"/>
      <c r="BQ6285" s="7"/>
      <c r="BU6285" s="7"/>
      <c r="BV6285" s="7"/>
      <c r="BW6285" s="7"/>
      <c r="CD6285" s="7"/>
      <c r="CE6285" s="7"/>
      <c r="CF6285" s="7"/>
      <c r="CJ6285" s="7"/>
      <c r="CK6285" s="7"/>
      <c r="CL6285" s="7"/>
    </row>
    <row r="6286" spans="1:90">
      <c r="A6286" s="11"/>
      <c r="B6286" s="373"/>
      <c r="C6286" s="373"/>
      <c r="D6286" s="373"/>
      <c r="E6286" s="13"/>
      <c r="F6286" s="11"/>
      <c r="G6286" s="25"/>
      <c r="H6286" s="31"/>
      <c r="I6286" s="30"/>
      <c r="M6286" s="25"/>
      <c r="N6286" s="31"/>
      <c r="O6286" s="30"/>
      <c r="V6286" s="12"/>
      <c r="W6286" s="12"/>
      <c r="X6286" s="14"/>
      <c r="AB6286" s="25"/>
      <c r="AC6286" s="12"/>
      <c r="AD6286" s="12"/>
      <c r="AK6286" s="12"/>
      <c r="AL6286" s="30"/>
      <c r="AM6286" s="32"/>
      <c r="AQ6286" s="12"/>
      <c r="AR6286" s="12"/>
      <c r="AS6286" s="12"/>
      <c r="AZ6286" s="49"/>
      <c r="BA6286" s="30"/>
      <c r="BB6286" s="12"/>
      <c r="BF6286" s="12"/>
      <c r="BG6286" s="12"/>
      <c r="BH6286" s="12"/>
      <c r="BO6286" s="7"/>
      <c r="BP6286" s="7"/>
      <c r="BQ6286" s="7"/>
      <c r="BU6286" s="7"/>
      <c r="BV6286" s="7"/>
      <c r="BW6286" s="7"/>
      <c r="CD6286" s="7"/>
      <c r="CE6286" s="7"/>
      <c r="CF6286" s="7"/>
      <c r="CJ6286" s="7"/>
      <c r="CK6286" s="7"/>
      <c r="CL6286" s="7"/>
    </row>
    <row r="6287" spans="1:90">
      <c r="A6287" s="11"/>
      <c r="B6287" s="373"/>
      <c r="C6287" s="373"/>
      <c r="D6287" s="373"/>
      <c r="E6287" s="13"/>
      <c r="F6287" s="11"/>
      <c r="G6287" s="25"/>
      <c r="H6287" s="31"/>
      <c r="I6287" s="30"/>
      <c r="M6287" s="25"/>
      <c r="N6287" s="31"/>
      <c r="O6287" s="30"/>
      <c r="V6287" s="12"/>
      <c r="W6287" s="12"/>
      <c r="X6287" s="14"/>
      <c r="AB6287" s="25"/>
      <c r="AC6287" s="12"/>
      <c r="AD6287" s="12"/>
      <c r="AK6287" s="12"/>
      <c r="AL6287" s="30"/>
      <c r="AM6287" s="32"/>
      <c r="AQ6287" s="12"/>
      <c r="AR6287" s="12"/>
      <c r="AS6287" s="12"/>
      <c r="AZ6287" s="49"/>
      <c r="BA6287" s="30"/>
      <c r="BB6287" s="12"/>
      <c r="BF6287" s="12"/>
      <c r="BG6287" s="12"/>
      <c r="BH6287" s="12"/>
      <c r="BO6287" s="7"/>
      <c r="BP6287" s="7"/>
      <c r="BQ6287" s="7"/>
      <c r="BU6287" s="7"/>
      <c r="BV6287" s="7"/>
      <c r="BW6287" s="7"/>
      <c r="CD6287" s="7"/>
      <c r="CE6287" s="7"/>
      <c r="CF6287" s="7"/>
      <c r="CJ6287" s="7"/>
      <c r="CK6287" s="7"/>
      <c r="CL6287" s="7"/>
    </row>
    <row r="6288" spans="1:90">
      <c r="A6288" s="11"/>
      <c r="B6288" s="373"/>
      <c r="C6288" s="373"/>
      <c r="D6288" s="373"/>
      <c r="E6288" s="13"/>
      <c r="F6288" s="11"/>
      <c r="G6288" s="25"/>
      <c r="H6288" s="31"/>
      <c r="I6288" s="30"/>
      <c r="M6288" s="25"/>
      <c r="N6288" s="31"/>
      <c r="O6288" s="30"/>
      <c r="V6288" s="12"/>
      <c r="W6288" s="12"/>
      <c r="X6288" s="14"/>
      <c r="AB6288" s="25"/>
      <c r="AC6288" s="12"/>
      <c r="AD6288" s="12"/>
      <c r="AK6288" s="12"/>
      <c r="AL6288" s="30"/>
      <c r="AM6288" s="32"/>
      <c r="AQ6288" s="12"/>
      <c r="AR6288" s="12"/>
      <c r="AS6288" s="12"/>
      <c r="AZ6288" s="49"/>
      <c r="BA6288" s="30"/>
      <c r="BB6288" s="12"/>
      <c r="BF6288" s="12"/>
      <c r="BG6288" s="12"/>
      <c r="BH6288" s="12"/>
      <c r="BO6288" s="7"/>
      <c r="BP6288" s="7"/>
      <c r="BQ6288" s="7"/>
      <c r="BU6288" s="7"/>
      <c r="BV6288" s="7"/>
      <c r="BW6288" s="7"/>
      <c r="CD6288" s="7"/>
      <c r="CE6288" s="7"/>
      <c r="CF6288" s="7"/>
      <c r="CJ6288" s="7"/>
      <c r="CK6288" s="7"/>
      <c r="CL6288" s="7"/>
    </row>
    <row r="6289" spans="1:90">
      <c r="A6289" s="11"/>
      <c r="B6289" s="373"/>
      <c r="C6289" s="373"/>
      <c r="D6289" s="373"/>
      <c r="E6289" s="13"/>
      <c r="F6289" s="11"/>
      <c r="G6289" s="25"/>
      <c r="H6289" s="31"/>
      <c r="I6289" s="30"/>
      <c r="M6289" s="25"/>
      <c r="N6289" s="31"/>
      <c r="O6289" s="30"/>
      <c r="V6289" s="12"/>
      <c r="W6289" s="12"/>
      <c r="X6289" s="14"/>
      <c r="AB6289" s="25"/>
      <c r="AC6289" s="12"/>
      <c r="AD6289" s="12"/>
      <c r="AK6289" s="12"/>
      <c r="AL6289" s="30"/>
      <c r="AM6289" s="32"/>
      <c r="AQ6289" s="12"/>
      <c r="AR6289" s="12"/>
      <c r="AS6289" s="12"/>
      <c r="AZ6289" s="49"/>
      <c r="BA6289" s="30"/>
      <c r="BB6289" s="12"/>
      <c r="BF6289" s="12"/>
      <c r="BG6289" s="12"/>
      <c r="BH6289" s="12"/>
      <c r="BO6289" s="7"/>
      <c r="BP6289" s="7"/>
      <c r="BQ6289" s="7"/>
      <c r="BU6289" s="7"/>
      <c r="BV6289" s="7"/>
      <c r="BW6289" s="7"/>
      <c r="CD6289" s="7"/>
      <c r="CE6289" s="7"/>
      <c r="CF6289" s="7"/>
      <c r="CJ6289" s="7"/>
      <c r="CK6289" s="7"/>
      <c r="CL6289" s="7"/>
    </row>
    <row r="6290" spans="1:90">
      <c r="A6290" s="11"/>
      <c r="B6290" s="373"/>
      <c r="C6290" s="373"/>
      <c r="D6290" s="373"/>
      <c r="E6290" s="13"/>
      <c r="F6290" s="11"/>
      <c r="G6290" s="25"/>
      <c r="H6290" s="31"/>
      <c r="I6290" s="30"/>
      <c r="M6290" s="25"/>
      <c r="N6290" s="31"/>
      <c r="O6290" s="30"/>
      <c r="V6290" s="12"/>
      <c r="W6290" s="12"/>
      <c r="X6290" s="14"/>
      <c r="AB6290" s="25"/>
      <c r="AC6290" s="12"/>
      <c r="AD6290" s="12"/>
      <c r="AK6290" s="12"/>
      <c r="AL6290" s="30"/>
      <c r="AM6290" s="32"/>
      <c r="AQ6290" s="12"/>
      <c r="AR6290" s="12"/>
      <c r="AS6290" s="12"/>
      <c r="AZ6290" s="49"/>
      <c r="BA6290" s="30"/>
      <c r="BB6290" s="12"/>
      <c r="BF6290" s="12"/>
      <c r="BG6290" s="12"/>
      <c r="BH6290" s="12"/>
      <c r="BO6290" s="7"/>
      <c r="BP6290" s="7"/>
      <c r="BQ6290" s="7"/>
      <c r="BU6290" s="7"/>
      <c r="BV6290" s="7"/>
      <c r="BW6290" s="7"/>
      <c r="CD6290" s="7"/>
      <c r="CE6290" s="7"/>
      <c r="CF6290" s="7"/>
      <c r="CJ6290" s="7"/>
      <c r="CK6290" s="7"/>
      <c r="CL6290" s="7"/>
    </row>
    <row r="6291" spans="1:90">
      <c r="A6291" s="11"/>
      <c r="B6291" s="373"/>
      <c r="C6291" s="373"/>
      <c r="D6291" s="373"/>
      <c r="E6291" s="13"/>
      <c r="F6291" s="11"/>
      <c r="G6291" s="25"/>
      <c r="H6291" s="31"/>
      <c r="I6291" s="30"/>
      <c r="M6291" s="25"/>
      <c r="N6291" s="31"/>
      <c r="O6291" s="30"/>
      <c r="V6291" s="12"/>
      <c r="W6291" s="12"/>
      <c r="X6291" s="14"/>
      <c r="AB6291" s="25"/>
      <c r="AC6291" s="12"/>
      <c r="AD6291" s="12"/>
      <c r="AK6291" s="12"/>
      <c r="AL6291" s="30"/>
      <c r="AM6291" s="32"/>
      <c r="AQ6291" s="12"/>
      <c r="AR6291" s="12"/>
      <c r="AS6291" s="12"/>
      <c r="AZ6291" s="49"/>
      <c r="BA6291" s="30"/>
      <c r="BB6291" s="12"/>
      <c r="BF6291" s="12"/>
      <c r="BG6291" s="12"/>
      <c r="BH6291" s="12"/>
      <c r="BO6291" s="7"/>
      <c r="BP6291" s="7"/>
      <c r="BQ6291" s="7"/>
      <c r="BU6291" s="7"/>
      <c r="BV6291" s="7"/>
      <c r="BW6291" s="7"/>
      <c r="CD6291" s="7"/>
      <c r="CE6291" s="7"/>
      <c r="CF6291" s="7"/>
      <c r="CJ6291" s="7"/>
      <c r="CK6291" s="7"/>
      <c r="CL6291" s="7"/>
    </row>
    <row r="6292" spans="1:90">
      <c r="A6292" s="11"/>
      <c r="B6292" s="373"/>
      <c r="C6292" s="373"/>
      <c r="D6292" s="373"/>
      <c r="E6292" s="13"/>
      <c r="F6292" s="11"/>
      <c r="G6292" s="25"/>
      <c r="H6292" s="31"/>
      <c r="I6292" s="30"/>
      <c r="M6292" s="25"/>
      <c r="N6292" s="31"/>
      <c r="O6292" s="30"/>
      <c r="V6292" s="12"/>
      <c r="W6292" s="12"/>
      <c r="X6292" s="14"/>
      <c r="AB6292" s="25"/>
      <c r="AC6292" s="12"/>
      <c r="AD6292" s="12"/>
      <c r="AK6292" s="12"/>
      <c r="AL6292" s="30"/>
      <c r="AM6292" s="32"/>
      <c r="AQ6292" s="12"/>
      <c r="AR6292" s="12"/>
      <c r="AS6292" s="12"/>
      <c r="AZ6292" s="49"/>
      <c r="BA6292" s="30"/>
      <c r="BB6292" s="12"/>
      <c r="BF6292" s="12"/>
      <c r="BG6292" s="12"/>
      <c r="BH6292" s="12"/>
      <c r="BO6292" s="7"/>
      <c r="BP6292" s="7"/>
      <c r="BQ6292" s="7"/>
      <c r="BU6292" s="7"/>
      <c r="BV6292" s="7"/>
      <c r="BW6292" s="7"/>
      <c r="CD6292" s="7"/>
      <c r="CE6292" s="7"/>
      <c r="CF6292" s="7"/>
      <c r="CJ6292" s="7"/>
      <c r="CK6292" s="7"/>
      <c r="CL6292" s="7"/>
    </row>
    <row r="6293" spans="1:90">
      <c r="A6293" s="11"/>
      <c r="B6293" s="373"/>
      <c r="C6293" s="373"/>
      <c r="D6293" s="373"/>
      <c r="E6293" s="13"/>
      <c r="F6293" s="11"/>
      <c r="G6293" s="25"/>
      <c r="H6293" s="31"/>
      <c r="I6293" s="30"/>
      <c r="M6293" s="25"/>
      <c r="N6293" s="31"/>
      <c r="O6293" s="30"/>
      <c r="V6293" s="12"/>
      <c r="W6293" s="12"/>
      <c r="X6293" s="14"/>
      <c r="AB6293" s="25"/>
      <c r="AC6293" s="12"/>
      <c r="AD6293" s="12"/>
      <c r="AK6293" s="12"/>
      <c r="AL6293" s="30"/>
      <c r="AM6293" s="32"/>
      <c r="AQ6293" s="12"/>
      <c r="AR6293" s="12"/>
      <c r="AS6293" s="12"/>
      <c r="AZ6293" s="49"/>
      <c r="BA6293" s="30"/>
      <c r="BB6293" s="12"/>
      <c r="BF6293" s="12"/>
      <c r="BG6293" s="12"/>
      <c r="BH6293" s="12"/>
      <c r="BO6293" s="7"/>
      <c r="BP6293" s="7"/>
      <c r="BQ6293" s="7"/>
      <c r="BU6293" s="7"/>
      <c r="BV6293" s="7"/>
      <c r="BW6293" s="7"/>
      <c r="CD6293" s="7"/>
      <c r="CE6293" s="7"/>
      <c r="CF6293" s="7"/>
      <c r="CJ6293" s="7"/>
      <c r="CK6293" s="7"/>
      <c r="CL6293" s="7"/>
    </row>
    <row r="6294" spans="1:90">
      <c r="A6294" s="11"/>
      <c r="B6294" s="373"/>
      <c r="C6294" s="373"/>
      <c r="D6294" s="373"/>
      <c r="E6294" s="13"/>
      <c r="F6294" s="11"/>
      <c r="G6294" s="25"/>
      <c r="H6294" s="31"/>
      <c r="I6294" s="30"/>
      <c r="M6294" s="25"/>
      <c r="N6294" s="31"/>
      <c r="O6294" s="30"/>
      <c r="V6294" s="12"/>
      <c r="W6294" s="12"/>
      <c r="X6294" s="14"/>
      <c r="AB6294" s="25"/>
      <c r="AC6294" s="12"/>
      <c r="AD6294" s="12"/>
      <c r="AK6294" s="12"/>
      <c r="AL6294" s="30"/>
      <c r="AM6294" s="32"/>
      <c r="AQ6294" s="12"/>
      <c r="AR6294" s="12"/>
      <c r="AS6294" s="12"/>
      <c r="AZ6294" s="49"/>
      <c r="BA6294" s="30"/>
      <c r="BB6294" s="12"/>
      <c r="BF6294" s="12"/>
      <c r="BG6294" s="12"/>
      <c r="BH6294" s="12"/>
      <c r="BO6294" s="7"/>
      <c r="BP6294" s="7"/>
      <c r="BQ6294" s="7"/>
      <c r="BU6294" s="7"/>
      <c r="BV6294" s="7"/>
      <c r="BW6294" s="7"/>
      <c r="CD6294" s="7"/>
      <c r="CE6294" s="7"/>
      <c r="CF6294" s="7"/>
      <c r="CJ6294" s="7"/>
      <c r="CK6294" s="7"/>
      <c r="CL6294" s="7"/>
    </row>
    <row r="6295" spans="1:90">
      <c r="A6295" s="11"/>
      <c r="B6295" s="373"/>
      <c r="C6295" s="373"/>
      <c r="D6295" s="373"/>
      <c r="E6295" s="13"/>
      <c r="F6295" s="11"/>
      <c r="G6295" s="25"/>
      <c r="H6295" s="31"/>
      <c r="I6295" s="30"/>
      <c r="M6295" s="25"/>
      <c r="N6295" s="31"/>
      <c r="O6295" s="30"/>
      <c r="V6295" s="12"/>
      <c r="W6295" s="12"/>
      <c r="X6295" s="14"/>
      <c r="AB6295" s="25"/>
      <c r="AC6295" s="12"/>
      <c r="AD6295" s="12"/>
      <c r="AK6295" s="12"/>
      <c r="AL6295" s="30"/>
      <c r="AM6295" s="32"/>
      <c r="AQ6295" s="12"/>
      <c r="AR6295" s="12"/>
      <c r="AS6295" s="12"/>
      <c r="AZ6295" s="49"/>
      <c r="BA6295" s="30"/>
      <c r="BB6295" s="12"/>
      <c r="BF6295" s="12"/>
      <c r="BG6295" s="12"/>
      <c r="BH6295" s="12"/>
      <c r="BO6295" s="7"/>
      <c r="BP6295" s="7"/>
      <c r="BQ6295" s="7"/>
      <c r="BU6295" s="7"/>
      <c r="BV6295" s="7"/>
      <c r="BW6295" s="7"/>
      <c r="CD6295" s="7"/>
      <c r="CE6295" s="7"/>
      <c r="CF6295" s="7"/>
      <c r="CJ6295" s="7"/>
      <c r="CK6295" s="7"/>
      <c r="CL6295" s="7"/>
    </row>
    <row r="6296" spans="1:90">
      <c r="A6296" s="11"/>
      <c r="B6296" s="373"/>
      <c r="C6296" s="373"/>
      <c r="D6296" s="373"/>
      <c r="E6296" s="13"/>
      <c r="F6296" s="11"/>
      <c r="G6296" s="25"/>
      <c r="H6296" s="31"/>
      <c r="I6296" s="30"/>
      <c r="M6296" s="25"/>
      <c r="N6296" s="31"/>
      <c r="O6296" s="30"/>
      <c r="V6296" s="12"/>
      <c r="W6296" s="12"/>
      <c r="X6296" s="14"/>
      <c r="AB6296" s="25"/>
      <c r="AC6296" s="12"/>
      <c r="AD6296" s="12"/>
      <c r="AK6296" s="12"/>
      <c r="AL6296" s="30"/>
      <c r="AM6296" s="32"/>
      <c r="AQ6296" s="12"/>
      <c r="AR6296" s="12"/>
      <c r="AS6296" s="12"/>
      <c r="AZ6296" s="49"/>
      <c r="BA6296" s="30"/>
      <c r="BB6296" s="12"/>
      <c r="BF6296" s="12"/>
      <c r="BG6296" s="12"/>
      <c r="BH6296" s="12"/>
      <c r="BO6296" s="7"/>
      <c r="BP6296" s="7"/>
      <c r="BQ6296" s="7"/>
      <c r="BU6296" s="7"/>
      <c r="BV6296" s="7"/>
      <c r="BW6296" s="7"/>
      <c r="CD6296" s="7"/>
      <c r="CE6296" s="7"/>
      <c r="CF6296" s="7"/>
      <c r="CJ6296" s="7"/>
      <c r="CK6296" s="7"/>
      <c r="CL6296" s="7"/>
    </row>
    <row r="6297" spans="1:90">
      <c r="A6297" s="11"/>
      <c r="B6297" s="373"/>
      <c r="C6297" s="373"/>
      <c r="D6297" s="373"/>
      <c r="E6297" s="13"/>
      <c r="F6297" s="11"/>
      <c r="G6297" s="25"/>
      <c r="H6297" s="31"/>
      <c r="I6297" s="30"/>
      <c r="M6297" s="25"/>
      <c r="N6297" s="31"/>
      <c r="O6297" s="30"/>
      <c r="V6297" s="12"/>
      <c r="W6297" s="12"/>
      <c r="X6297" s="14"/>
      <c r="AB6297" s="25"/>
      <c r="AC6297" s="12"/>
      <c r="AD6297" s="12"/>
      <c r="AK6297" s="12"/>
      <c r="AL6297" s="30"/>
      <c r="AM6297" s="32"/>
      <c r="AQ6297" s="12"/>
      <c r="AR6297" s="12"/>
      <c r="AS6297" s="12"/>
      <c r="AZ6297" s="49"/>
      <c r="BA6297" s="30"/>
      <c r="BB6297" s="12"/>
      <c r="BF6297" s="12"/>
      <c r="BG6297" s="12"/>
      <c r="BH6297" s="12"/>
      <c r="BO6297" s="7"/>
      <c r="BP6297" s="7"/>
      <c r="BQ6297" s="7"/>
      <c r="BU6297" s="7"/>
      <c r="BV6297" s="7"/>
      <c r="BW6297" s="7"/>
      <c r="CD6297" s="7"/>
      <c r="CE6297" s="7"/>
      <c r="CF6297" s="7"/>
      <c r="CJ6297" s="7"/>
      <c r="CK6297" s="7"/>
      <c r="CL6297" s="7"/>
    </row>
    <row r="6298" spans="1:90">
      <c r="A6298" s="11"/>
      <c r="B6298" s="373"/>
      <c r="C6298" s="373"/>
      <c r="D6298" s="373"/>
      <c r="E6298" s="13"/>
      <c r="F6298" s="11"/>
      <c r="G6298" s="25"/>
      <c r="H6298" s="31"/>
      <c r="I6298" s="30"/>
      <c r="M6298" s="25"/>
      <c r="N6298" s="31"/>
      <c r="O6298" s="30"/>
      <c r="V6298" s="12"/>
      <c r="W6298" s="12"/>
      <c r="X6298" s="14"/>
      <c r="AB6298" s="25"/>
      <c r="AC6298" s="12"/>
      <c r="AD6298" s="12"/>
      <c r="AK6298" s="12"/>
      <c r="AL6298" s="30"/>
      <c r="AM6298" s="32"/>
      <c r="AQ6298" s="12"/>
      <c r="AR6298" s="12"/>
      <c r="AS6298" s="12"/>
      <c r="AZ6298" s="49"/>
      <c r="BA6298" s="30"/>
      <c r="BB6298" s="12"/>
      <c r="BF6298" s="12"/>
      <c r="BG6298" s="12"/>
      <c r="BH6298" s="12"/>
      <c r="BO6298" s="7"/>
      <c r="BP6298" s="7"/>
      <c r="BQ6298" s="7"/>
      <c r="BU6298" s="7"/>
      <c r="BV6298" s="7"/>
      <c r="BW6298" s="7"/>
      <c r="CD6298" s="7"/>
      <c r="CE6298" s="7"/>
      <c r="CF6298" s="7"/>
      <c r="CJ6298" s="7"/>
      <c r="CK6298" s="7"/>
      <c r="CL6298" s="7"/>
    </row>
    <row r="6299" spans="1:90">
      <c r="A6299" s="11"/>
      <c r="B6299" s="373"/>
      <c r="C6299" s="373"/>
      <c r="D6299" s="373"/>
      <c r="E6299" s="13"/>
      <c r="F6299" s="11"/>
      <c r="G6299" s="25"/>
      <c r="H6299" s="31"/>
      <c r="I6299" s="30"/>
      <c r="M6299" s="25"/>
      <c r="N6299" s="31"/>
      <c r="O6299" s="30"/>
      <c r="V6299" s="12"/>
      <c r="W6299" s="12"/>
      <c r="X6299" s="14"/>
      <c r="AB6299" s="25"/>
      <c r="AC6299" s="12"/>
      <c r="AD6299" s="12"/>
      <c r="AK6299" s="12"/>
      <c r="AL6299" s="30"/>
      <c r="AM6299" s="32"/>
      <c r="AQ6299" s="12"/>
      <c r="AR6299" s="12"/>
      <c r="AS6299" s="12"/>
      <c r="AZ6299" s="49"/>
      <c r="BA6299" s="30"/>
      <c r="BB6299" s="12"/>
      <c r="BF6299" s="12"/>
      <c r="BG6299" s="12"/>
      <c r="BH6299" s="12"/>
      <c r="BO6299" s="7"/>
      <c r="BP6299" s="7"/>
      <c r="BQ6299" s="7"/>
      <c r="BU6299" s="7"/>
      <c r="BV6299" s="7"/>
      <c r="BW6299" s="7"/>
      <c r="CD6299" s="7"/>
      <c r="CE6299" s="7"/>
      <c r="CF6299" s="7"/>
      <c r="CJ6299" s="7"/>
      <c r="CK6299" s="7"/>
      <c r="CL6299" s="7"/>
    </row>
    <row r="6300" spans="1:90">
      <c r="A6300" s="11"/>
      <c r="B6300" s="373"/>
      <c r="C6300" s="373"/>
      <c r="D6300" s="373"/>
      <c r="E6300" s="13"/>
      <c r="F6300" s="11"/>
      <c r="G6300" s="25"/>
      <c r="H6300" s="31"/>
      <c r="I6300" s="30"/>
      <c r="M6300" s="25"/>
      <c r="N6300" s="31"/>
      <c r="O6300" s="30"/>
      <c r="V6300" s="12"/>
      <c r="W6300" s="12"/>
      <c r="X6300" s="14"/>
      <c r="AB6300" s="25"/>
      <c r="AC6300" s="12"/>
      <c r="AD6300" s="12"/>
      <c r="AK6300" s="12"/>
      <c r="AL6300" s="30"/>
      <c r="AM6300" s="32"/>
      <c r="AQ6300" s="12"/>
      <c r="AR6300" s="12"/>
      <c r="AS6300" s="12"/>
      <c r="AZ6300" s="49"/>
      <c r="BA6300" s="30"/>
      <c r="BB6300" s="12"/>
      <c r="BF6300" s="12"/>
      <c r="BG6300" s="12"/>
      <c r="BH6300" s="12"/>
      <c r="BO6300" s="7"/>
      <c r="BP6300" s="7"/>
      <c r="BQ6300" s="7"/>
      <c r="BU6300" s="7"/>
      <c r="BV6300" s="7"/>
      <c r="BW6300" s="7"/>
      <c r="CD6300" s="7"/>
      <c r="CE6300" s="7"/>
      <c r="CF6300" s="7"/>
      <c r="CJ6300" s="7"/>
      <c r="CK6300" s="7"/>
      <c r="CL6300" s="7"/>
    </row>
    <row r="6301" spans="1:90">
      <c r="A6301" s="11"/>
      <c r="B6301" s="373"/>
      <c r="C6301" s="373"/>
      <c r="D6301" s="373"/>
      <c r="E6301" s="13"/>
      <c r="F6301" s="11"/>
      <c r="G6301" s="25"/>
      <c r="H6301" s="31"/>
      <c r="I6301" s="30"/>
      <c r="M6301" s="25"/>
      <c r="N6301" s="31"/>
      <c r="O6301" s="30"/>
      <c r="V6301" s="12"/>
      <c r="W6301" s="12"/>
      <c r="X6301" s="14"/>
      <c r="AB6301" s="25"/>
      <c r="AC6301" s="12"/>
      <c r="AD6301" s="12"/>
      <c r="AK6301" s="12"/>
      <c r="AL6301" s="30"/>
      <c r="AM6301" s="32"/>
      <c r="AQ6301" s="12"/>
      <c r="AR6301" s="12"/>
      <c r="AS6301" s="12"/>
      <c r="AZ6301" s="49"/>
      <c r="BA6301" s="30"/>
      <c r="BB6301" s="12"/>
      <c r="BF6301" s="12"/>
      <c r="BG6301" s="12"/>
      <c r="BH6301" s="12"/>
      <c r="BO6301" s="7"/>
      <c r="BP6301" s="7"/>
      <c r="BQ6301" s="7"/>
      <c r="BU6301" s="7"/>
      <c r="BV6301" s="7"/>
      <c r="BW6301" s="7"/>
      <c r="CD6301" s="7"/>
      <c r="CE6301" s="7"/>
      <c r="CF6301" s="7"/>
      <c r="CJ6301" s="7"/>
      <c r="CK6301" s="7"/>
      <c r="CL6301" s="7"/>
    </row>
    <row r="6302" spans="1:90">
      <c r="A6302" s="11"/>
      <c r="B6302" s="373"/>
      <c r="C6302" s="373"/>
      <c r="D6302" s="373"/>
      <c r="E6302" s="13"/>
      <c r="F6302" s="11"/>
      <c r="G6302" s="25"/>
      <c r="H6302" s="31"/>
      <c r="I6302" s="30"/>
      <c r="M6302" s="25"/>
      <c r="N6302" s="31"/>
      <c r="O6302" s="30"/>
      <c r="V6302" s="12"/>
      <c r="W6302" s="12"/>
      <c r="X6302" s="14"/>
      <c r="AB6302" s="25"/>
      <c r="AC6302" s="12"/>
      <c r="AD6302" s="12"/>
      <c r="AK6302" s="12"/>
      <c r="AL6302" s="30"/>
      <c r="AM6302" s="32"/>
      <c r="AQ6302" s="12"/>
      <c r="AR6302" s="12"/>
      <c r="AS6302" s="12"/>
      <c r="AZ6302" s="49"/>
      <c r="BA6302" s="30"/>
      <c r="BB6302" s="12"/>
      <c r="BF6302" s="12"/>
      <c r="BG6302" s="12"/>
      <c r="BH6302" s="12"/>
      <c r="BO6302" s="7"/>
      <c r="BP6302" s="7"/>
      <c r="BQ6302" s="7"/>
      <c r="BU6302" s="7"/>
      <c r="BV6302" s="7"/>
      <c r="BW6302" s="7"/>
      <c r="CD6302" s="7"/>
      <c r="CE6302" s="7"/>
      <c r="CF6302" s="7"/>
      <c r="CJ6302" s="7"/>
      <c r="CK6302" s="7"/>
      <c r="CL6302" s="7"/>
    </row>
    <row r="6303" spans="1:90">
      <c r="A6303" s="11"/>
      <c r="B6303" s="373"/>
      <c r="C6303" s="373"/>
      <c r="D6303" s="373"/>
      <c r="E6303" s="13"/>
      <c r="F6303" s="11"/>
      <c r="G6303" s="25"/>
      <c r="H6303" s="31"/>
      <c r="I6303" s="30"/>
      <c r="M6303" s="25"/>
      <c r="N6303" s="31"/>
      <c r="O6303" s="30"/>
      <c r="V6303" s="12"/>
      <c r="W6303" s="12"/>
      <c r="X6303" s="14"/>
      <c r="AB6303" s="25"/>
      <c r="AC6303" s="12"/>
      <c r="AD6303" s="12"/>
      <c r="AK6303" s="12"/>
      <c r="AL6303" s="30"/>
      <c r="AM6303" s="32"/>
      <c r="AQ6303" s="12"/>
      <c r="AR6303" s="12"/>
      <c r="AS6303" s="12"/>
      <c r="AZ6303" s="49"/>
      <c r="BA6303" s="30"/>
      <c r="BB6303" s="12"/>
      <c r="BF6303" s="12"/>
      <c r="BG6303" s="12"/>
      <c r="BH6303" s="12"/>
      <c r="BO6303" s="7"/>
      <c r="BP6303" s="7"/>
      <c r="BQ6303" s="7"/>
      <c r="BU6303" s="7"/>
      <c r="BV6303" s="7"/>
      <c r="BW6303" s="7"/>
      <c r="CD6303" s="7"/>
      <c r="CE6303" s="7"/>
      <c r="CF6303" s="7"/>
      <c r="CJ6303" s="7"/>
      <c r="CK6303" s="7"/>
      <c r="CL6303" s="7"/>
    </row>
    <row r="6304" spans="1:90">
      <c r="A6304" s="11"/>
      <c r="B6304" s="373"/>
      <c r="C6304" s="373"/>
      <c r="D6304" s="373"/>
      <c r="E6304" s="13"/>
      <c r="F6304" s="11"/>
      <c r="G6304" s="25"/>
      <c r="H6304" s="31"/>
      <c r="I6304" s="30"/>
      <c r="M6304" s="25"/>
      <c r="N6304" s="31"/>
      <c r="O6304" s="30"/>
      <c r="V6304" s="12"/>
      <c r="W6304" s="12"/>
      <c r="X6304" s="14"/>
      <c r="AB6304" s="25"/>
      <c r="AC6304" s="12"/>
      <c r="AD6304" s="12"/>
      <c r="AK6304" s="12"/>
      <c r="AL6304" s="30"/>
      <c r="AM6304" s="32"/>
      <c r="AQ6304" s="12"/>
      <c r="AR6304" s="12"/>
      <c r="AS6304" s="12"/>
      <c r="AZ6304" s="49"/>
      <c r="BA6304" s="30"/>
      <c r="BB6304" s="12"/>
      <c r="BF6304" s="12"/>
      <c r="BG6304" s="12"/>
      <c r="BH6304" s="12"/>
      <c r="BO6304" s="7"/>
      <c r="BP6304" s="7"/>
      <c r="BQ6304" s="7"/>
      <c r="BU6304" s="7"/>
      <c r="BV6304" s="7"/>
      <c r="BW6304" s="7"/>
      <c r="CD6304" s="7"/>
      <c r="CE6304" s="7"/>
      <c r="CF6304" s="7"/>
      <c r="CJ6304" s="7"/>
      <c r="CK6304" s="7"/>
      <c r="CL6304" s="7"/>
    </row>
    <row r="6305" spans="1:90">
      <c r="A6305" s="11"/>
      <c r="B6305" s="373"/>
      <c r="C6305" s="373"/>
      <c r="D6305" s="373"/>
      <c r="E6305" s="13"/>
      <c r="F6305" s="11"/>
      <c r="G6305" s="25"/>
      <c r="H6305" s="31"/>
      <c r="I6305" s="30"/>
      <c r="M6305" s="25"/>
      <c r="N6305" s="31"/>
      <c r="O6305" s="30"/>
      <c r="V6305" s="12"/>
      <c r="W6305" s="12"/>
      <c r="X6305" s="14"/>
      <c r="AB6305" s="25"/>
      <c r="AC6305" s="12"/>
      <c r="AD6305" s="12"/>
      <c r="AK6305" s="12"/>
      <c r="AL6305" s="30"/>
      <c r="AM6305" s="32"/>
      <c r="AQ6305" s="12"/>
      <c r="AR6305" s="12"/>
      <c r="AS6305" s="12"/>
      <c r="AZ6305" s="49"/>
      <c r="BA6305" s="30"/>
      <c r="BB6305" s="12"/>
      <c r="BF6305" s="12"/>
      <c r="BG6305" s="12"/>
      <c r="BH6305" s="12"/>
      <c r="BO6305" s="7"/>
      <c r="BP6305" s="7"/>
      <c r="BQ6305" s="7"/>
      <c r="BU6305" s="7"/>
      <c r="BV6305" s="7"/>
      <c r="BW6305" s="7"/>
      <c r="CD6305" s="7"/>
      <c r="CE6305" s="7"/>
      <c r="CF6305" s="7"/>
      <c r="CJ6305" s="7"/>
      <c r="CK6305" s="7"/>
      <c r="CL6305" s="7"/>
    </row>
    <row r="6306" spans="1:90">
      <c r="A6306" s="11"/>
      <c r="B6306" s="373"/>
      <c r="C6306" s="373"/>
      <c r="D6306" s="373"/>
      <c r="E6306" s="13"/>
      <c r="F6306" s="11"/>
      <c r="G6306" s="25"/>
      <c r="H6306" s="31"/>
      <c r="I6306" s="30"/>
      <c r="M6306" s="25"/>
      <c r="N6306" s="31"/>
      <c r="O6306" s="30"/>
      <c r="V6306" s="12"/>
      <c r="W6306" s="12"/>
      <c r="X6306" s="14"/>
      <c r="AB6306" s="25"/>
      <c r="AC6306" s="12"/>
      <c r="AD6306" s="12"/>
      <c r="AK6306" s="12"/>
      <c r="AL6306" s="30"/>
      <c r="AM6306" s="32"/>
      <c r="AQ6306" s="12"/>
      <c r="AR6306" s="12"/>
      <c r="AS6306" s="12"/>
      <c r="AZ6306" s="49"/>
      <c r="BA6306" s="30"/>
      <c r="BB6306" s="12"/>
      <c r="BF6306" s="12"/>
      <c r="BG6306" s="12"/>
      <c r="BH6306" s="12"/>
      <c r="BO6306" s="7"/>
      <c r="BP6306" s="7"/>
      <c r="BQ6306" s="7"/>
      <c r="BU6306" s="7"/>
      <c r="BV6306" s="7"/>
      <c r="BW6306" s="7"/>
      <c r="CD6306" s="7"/>
      <c r="CE6306" s="7"/>
      <c r="CF6306" s="7"/>
      <c r="CJ6306" s="7"/>
      <c r="CK6306" s="7"/>
      <c r="CL6306" s="7"/>
    </row>
    <row r="6307" spans="1:90">
      <c r="A6307" s="11"/>
      <c r="B6307" s="373"/>
      <c r="C6307" s="373"/>
      <c r="D6307" s="373"/>
      <c r="E6307" s="13"/>
      <c r="F6307" s="11"/>
      <c r="G6307" s="25"/>
      <c r="H6307" s="31"/>
      <c r="I6307" s="30"/>
      <c r="M6307" s="25"/>
      <c r="N6307" s="31"/>
      <c r="O6307" s="30"/>
      <c r="V6307" s="12"/>
      <c r="W6307" s="12"/>
      <c r="X6307" s="14"/>
      <c r="AB6307" s="25"/>
      <c r="AC6307" s="12"/>
      <c r="AD6307" s="12"/>
      <c r="AK6307" s="12"/>
      <c r="AL6307" s="30"/>
      <c r="AM6307" s="32"/>
      <c r="AQ6307" s="12"/>
      <c r="AR6307" s="12"/>
      <c r="AS6307" s="12"/>
      <c r="AZ6307" s="49"/>
      <c r="BA6307" s="30"/>
      <c r="BB6307" s="12"/>
      <c r="BF6307" s="12"/>
      <c r="BG6307" s="12"/>
      <c r="BH6307" s="12"/>
      <c r="BO6307" s="7"/>
      <c r="BP6307" s="7"/>
      <c r="BQ6307" s="7"/>
      <c r="BU6307" s="7"/>
      <c r="BV6307" s="7"/>
      <c r="BW6307" s="7"/>
      <c r="CD6307" s="7"/>
      <c r="CE6307" s="7"/>
      <c r="CF6307" s="7"/>
      <c r="CJ6307" s="7"/>
      <c r="CK6307" s="7"/>
      <c r="CL6307" s="7"/>
    </row>
    <row r="6308" spans="1:90">
      <c r="A6308" s="11"/>
      <c r="B6308" s="373"/>
      <c r="C6308" s="373"/>
      <c r="D6308" s="373"/>
      <c r="E6308" s="13"/>
      <c r="F6308" s="11"/>
      <c r="G6308" s="25"/>
      <c r="H6308" s="31"/>
      <c r="I6308" s="30"/>
      <c r="M6308" s="25"/>
      <c r="N6308" s="31"/>
      <c r="O6308" s="30"/>
      <c r="V6308" s="12"/>
      <c r="W6308" s="12"/>
      <c r="X6308" s="14"/>
      <c r="AB6308" s="25"/>
      <c r="AC6308" s="12"/>
      <c r="AD6308" s="12"/>
      <c r="AK6308" s="12"/>
      <c r="AL6308" s="30"/>
      <c r="AM6308" s="32"/>
      <c r="AQ6308" s="12"/>
      <c r="AR6308" s="12"/>
      <c r="AS6308" s="12"/>
      <c r="AZ6308" s="49"/>
      <c r="BA6308" s="30"/>
      <c r="BB6308" s="12"/>
      <c r="BF6308" s="12"/>
      <c r="BG6308" s="12"/>
      <c r="BH6308" s="12"/>
      <c r="BO6308" s="7"/>
      <c r="BP6308" s="7"/>
      <c r="BQ6308" s="7"/>
      <c r="BU6308" s="7"/>
      <c r="BV6308" s="7"/>
      <c r="BW6308" s="7"/>
      <c r="CD6308" s="7"/>
      <c r="CE6308" s="7"/>
      <c r="CF6308" s="7"/>
      <c r="CJ6308" s="7"/>
      <c r="CK6308" s="7"/>
      <c r="CL6308" s="7"/>
    </row>
    <row r="6309" spans="1:90">
      <c r="A6309" s="11"/>
      <c r="B6309" s="373"/>
      <c r="C6309" s="373"/>
      <c r="D6309" s="373"/>
      <c r="E6309" s="13"/>
      <c r="F6309" s="11"/>
      <c r="G6309" s="25"/>
      <c r="H6309" s="31"/>
      <c r="I6309" s="30"/>
      <c r="M6309" s="25"/>
      <c r="N6309" s="31"/>
      <c r="O6309" s="30"/>
      <c r="V6309" s="12"/>
      <c r="W6309" s="12"/>
      <c r="X6309" s="14"/>
      <c r="AB6309" s="25"/>
      <c r="AC6309" s="12"/>
      <c r="AD6309" s="12"/>
      <c r="AK6309" s="12"/>
      <c r="AL6309" s="30"/>
      <c r="AM6309" s="32"/>
      <c r="AQ6309" s="12"/>
      <c r="AR6309" s="12"/>
      <c r="AS6309" s="12"/>
      <c r="AZ6309" s="49"/>
      <c r="BA6309" s="30"/>
      <c r="BB6309" s="12"/>
      <c r="BF6309" s="12"/>
      <c r="BG6309" s="12"/>
      <c r="BH6309" s="12"/>
      <c r="BO6309" s="7"/>
      <c r="BP6309" s="7"/>
      <c r="BQ6309" s="7"/>
      <c r="BU6309" s="7"/>
      <c r="BV6309" s="7"/>
      <c r="BW6309" s="7"/>
      <c r="CD6309" s="7"/>
      <c r="CE6309" s="7"/>
      <c r="CF6309" s="7"/>
      <c r="CJ6309" s="7"/>
      <c r="CK6309" s="7"/>
      <c r="CL6309" s="7"/>
    </row>
    <row r="6310" spans="1:90">
      <c r="A6310" s="11"/>
      <c r="B6310" s="373"/>
      <c r="C6310" s="373"/>
      <c r="D6310" s="373"/>
      <c r="E6310" s="13"/>
      <c r="F6310" s="11"/>
      <c r="G6310" s="25"/>
      <c r="H6310" s="31"/>
      <c r="I6310" s="30"/>
      <c r="M6310" s="25"/>
      <c r="N6310" s="31"/>
      <c r="O6310" s="30"/>
      <c r="V6310" s="12"/>
      <c r="W6310" s="12"/>
      <c r="X6310" s="14"/>
      <c r="AB6310" s="25"/>
      <c r="AC6310" s="12"/>
      <c r="AD6310" s="12"/>
      <c r="AK6310" s="12"/>
      <c r="AL6310" s="30"/>
      <c r="AM6310" s="32"/>
      <c r="AQ6310" s="12"/>
      <c r="AR6310" s="12"/>
      <c r="AS6310" s="12"/>
      <c r="AZ6310" s="49"/>
      <c r="BA6310" s="30"/>
      <c r="BB6310" s="12"/>
      <c r="BF6310" s="12"/>
      <c r="BG6310" s="12"/>
      <c r="BH6310" s="12"/>
      <c r="BO6310" s="7"/>
      <c r="BP6310" s="7"/>
      <c r="BQ6310" s="7"/>
      <c r="BU6310" s="7"/>
      <c r="BV6310" s="7"/>
      <c r="BW6310" s="7"/>
      <c r="CD6310" s="7"/>
      <c r="CE6310" s="7"/>
      <c r="CF6310" s="7"/>
      <c r="CJ6310" s="7"/>
      <c r="CK6310" s="7"/>
      <c r="CL6310" s="7"/>
    </row>
    <row r="6311" spans="1:90">
      <c r="A6311" s="11"/>
      <c r="B6311" s="373"/>
      <c r="C6311" s="373"/>
      <c r="D6311" s="373"/>
      <c r="E6311" s="13"/>
      <c r="F6311" s="11"/>
      <c r="G6311" s="25"/>
      <c r="H6311" s="31"/>
      <c r="I6311" s="30"/>
      <c r="M6311" s="25"/>
      <c r="N6311" s="31"/>
      <c r="O6311" s="30"/>
      <c r="V6311" s="12"/>
      <c r="W6311" s="12"/>
      <c r="X6311" s="14"/>
      <c r="AB6311" s="25"/>
      <c r="AC6311" s="12"/>
      <c r="AD6311" s="12"/>
      <c r="AK6311" s="12"/>
      <c r="AL6311" s="30"/>
      <c r="AM6311" s="32"/>
      <c r="AQ6311" s="12"/>
      <c r="AR6311" s="12"/>
      <c r="AS6311" s="12"/>
      <c r="AZ6311" s="49"/>
      <c r="BA6311" s="30"/>
      <c r="BB6311" s="12"/>
      <c r="BF6311" s="12"/>
      <c r="BG6311" s="12"/>
      <c r="BH6311" s="12"/>
      <c r="BO6311" s="7"/>
      <c r="BP6311" s="7"/>
      <c r="BQ6311" s="7"/>
      <c r="BU6311" s="7"/>
      <c r="BV6311" s="7"/>
      <c r="BW6311" s="7"/>
      <c r="CD6311" s="7"/>
      <c r="CE6311" s="7"/>
      <c r="CF6311" s="7"/>
      <c r="CJ6311" s="7"/>
      <c r="CK6311" s="7"/>
      <c r="CL6311" s="7"/>
    </row>
    <row r="6312" spans="1:90">
      <c r="A6312" s="11"/>
      <c r="B6312" s="373"/>
      <c r="C6312" s="373"/>
      <c r="D6312" s="373"/>
      <c r="E6312" s="13"/>
      <c r="F6312" s="11"/>
      <c r="G6312" s="25"/>
      <c r="H6312" s="31"/>
      <c r="I6312" s="30"/>
      <c r="M6312" s="25"/>
      <c r="N6312" s="31"/>
      <c r="O6312" s="30"/>
      <c r="V6312" s="12"/>
      <c r="W6312" s="12"/>
      <c r="X6312" s="14"/>
      <c r="AB6312" s="25"/>
      <c r="AC6312" s="12"/>
      <c r="AD6312" s="12"/>
      <c r="AK6312" s="12"/>
      <c r="AL6312" s="30"/>
      <c r="AM6312" s="32"/>
      <c r="AQ6312" s="12"/>
      <c r="AR6312" s="12"/>
      <c r="AS6312" s="12"/>
      <c r="AZ6312" s="49"/>
      <c r="BA6312" s="30"/>
      <c r="BB6312" s="12"/>
      <c r="BF6312" s="12"/>
      <c r="BG6312" s="12"/>
      <c r="BH6312" s="12"/>
      <c r="BO6312" s="7"/>
      <c r="BP6312" s="7"/>
      <c r="BQ6312" s="7"/>
      <c r="BU6312" s="7"/>
      <c r="BV6312" s="7"/>
      <c r="BW6312" s="7"/>
      <c r="CD6312" s="7"/>
      <c r="CE6312" s="7"/>
      <c r="CF6312" s="7"/>
      <c r="CJ6312" s="7"/>
      <c r="CK6312" s="7"/>
      <c r="CL6312" s="7"/>
    </row>
    <row r="6313" spans="1:90">
      <c r="A6313" s="11"/>
      <c r="B6313" s="373"/>
      <c r="C6313" s="373"/>
      <c r="D6313" s="373"/>
      <c r="E6313" s="13"/>
      <c r="F6313" s="11"/>
      <c r="G6313" s="25"/>
      <c r="H6313" s="31"/>
      <c r="I6313" s="30"/>
      <c r="M6313" s="25"/>
      <c r="N6313" s="31"/>
      <c r="O6313" s="30"/>
      <c r="V6313" s="12"/>
      <c r="W6313" s="12"/>
      <c r="X6313" s="14"/>
      <c r="AB6313" s="25"/>
      <c r="AC6313" s="12"/>
      <c r="AD6313" s="12"/>
      <c r="AK6313" s="12"/>
      <c r="AL6313" s="30"/>
      <c r="AM6313" s="32"/>
      <c r="AQ6313" s="12"/>
      <c r="AR6313" s="12"/>
      <c r="AS6313" s="12"/>
      <c r="AZ6313" s="49"/>
      <c r="BA6313" s="30"/>
      <c r="BB6313" s="12"/>
      <c r="BF6313" s="12"/>
      <c r="BG6313" s="12"/>
      <c r="BH6313" s="12"/>
      <c r="BO6313" s="7"/>
      <c r="BP6313" s="7"/>
      <c r="BQ6313" s="7"/>
      <c r="BU6313" s="7"/>
      <c r="BV6313" s="7"/>
      <c r="BW6313" s="7"/>
      <c r="CD6313" s="7"/>
      <c r="CE6313" s="7"/>
      <c r="CF6313" s="7"/>
      <c r="CJ6313" s="7"/>
      <c r="CK6313" s="7"/>
      <c r="CL6313" s="7"/>
    </row>
    <row r="6314" spans="1:90">
      <c r="A6314" s="11"/>
      <c r="B6314" s="373"/>
      <c r="C6314" s="373"/>
      <c r="D6314" s="373"/>
      <c r="E6314" s="13"/>
      <c r="F6314" s="11"/>
      <c r="G6314" s="25"/>
      <c r="H6314" s="31"/>
      <c r="I6314" s="30"/>
      <c r="M6314" s="25"/>
      <c r="N6314" s="31"/>
      <c r="O6314" s="30"/>
      <c r="V6314" s="12"/>
      <c r="W6314" s="12"/>
      <c r="X6314" s="14"/>
      <c r="AB6314" s="25"/>
      <c r="AC6314" s="12"/>
      <c r="AD6314" s="12"/>
      <c r="AK6314" s="12"/>
      <c r="AL6314" s="30"/>
      <c r="AM6314" s="32"/>
      <c r="AQ6314" s="12"/>
      <c r="AR6314" s="12"/>
      <c r="AS6314" s="12"/>
      <c r="AZ6314" s="49"/>
      <c r="BA6314" s="30"/>
      <c r="BB6314" s="12"/>
      <c r="BF6314" s="12"/>
      <c r="BG6314" s="12"/>
      <c r="BH6314" s="12"/>
      <c r="BO6314" s="7"/>
      <c r="BP6314" s="7"/>
      <c r="BQ6314" s="7"/>
      <c r="BU6314" s="7"/>
      <c r="BV6314" s="7"/>
      <c r="BW6314" s="7"/>
      <c r="CD6314" s="7"/>
      <c r="CE6314" s="7"/>
      <c r="CF6314" s="7"/>
      <c r="CJ6314" s="7"/>
      <c r="CK6314" s="7"/>
      <c r="CL6314" s="7"/>
    </row>
    <row r="6315" spans="1:90">
      <c r="A6315" s="11"/>
      <c r="B6315" s="373"/>
      <c r="C6315" s="373"/>
      <c r="D6315" s="373"/>
      <c r="E6315" s="13"/>
      <c r="F6315" s="11"/>
      <c r="G6315" s="25"/>
      <c r="H6315" s="31"/>
      <c r="I6315" s="30"/>
      <c r="M6315" s="25"/>
      <c r="N6315" s="31"/>
      <c r="O6315" s="30"/>
      <c r="V6315" s="12"/>
      <c r="W6315" s="12"/>
      <c r="X6315" s="14"/>
      <c r="AB6315" s="25"/>
      <c r="AC6315" s="12"/>
      <c r="AD6315" s="12"/>
      <c r="AK6315" s="12"/>
      <c r="AL6315" s="30"/>
      <c r="AM6315" s="32"/>
      <c r="AQ6315" s="12"/>
      <c r="AR6315" s="12"/>
      <c r="AS6315" s="12"/>
      <c r="AZ6315" s="49"/>
      <c r="BA6315" s="30"/>
      <c r="BB6315" s="12"/>
      <c r="BF6315" s="12"/>
      <c r="BG6315" s="12"/>
      <c r="BH6315" s="12"/>
      <c r="BO6315" s="7"/>
      <c r="BP6315" s="7"/>
      <c r="BQ6315" s="7"/>
      <c r="BU6315" s="7"/>
      <c r="BV6315" s="7"/>
      <c r="BW6315" s="7"/>
      <c r="CD6315" s="7"/>
      <c r="CE6315" s="7"/>
      <c r="CF6315" s="7"/>
      <c r="CJ6315" s="7"/>
      <c r="CK6315" s="7"/>
      <c r="CL6315" s="7"/>
    </row>
    <row r="6316" spans="1:90">
      <c r="A6316" s="11"/>
      <c r="B6316" s="373"/>
      <c r="C6316" s="373"/>
      <c r="D6316" s="373"/>
      <c r="E6316" s="13"/>
      <c r="F6316" s="11"/>
      <c r="G6316" s="25"/>
      <c r="H6316" s="31"/>
      <c r="I6316" s="30"/>
      <c r="M6316" s="25"/>
      <c r="N6316" s="31"/>
      <c r="O6316" s="30"/>
      <c r="V6316" s="12"/>
      <c r="W6316" s="12"/>
      <c r="X6316" s="14"/>
      <c r="AB6316" s="25"/>
      <c r="AC6316" s="12"/>
      <c r="AD6316" s="12"/>
      <c r="AK6316" s="12"/>
      <c r="AL6316" s="30"/>
      <c r="AM6316" s="32"/>
      <c r="AQ6316" s="12"/>
      <c r="AR6316" s="12"/>
      <c r="AS6316" s="12"/>
      <c r="AZ6316" s="49"/>
      <c r="BA6316" s="30"/>
      <c r="BB6316" s="12"/>
      <c r="BF6316" s="12"/>
      <c r="BG6316" s="12"/>
      <c r="BH6316" s="12"/>
      <c r="BO6316" s="7"/>
      <c r="BP6316" s="7"/>
      <c r="BQ6316" s="7"/>
      <c r="BU6316" s="7"/>
      <c r="BV6316" s="7"/>
      <c r="BW6316" s="7"/>
      <c r="CD6316" s="7"/>
      <c r="CE6316" s="7"/>
      <c r="CF6316" s="7"/>
      <c r="CJ6316" s="7"/>
      <c r="CK6316" s="7"/>
      <c r="CL6316" s="7"/>
    </row>
    <row r="6317" spans="1:90">
      <c r="A6317" s="11"/>
      <c r="B6317" s="373"/>
      <c r="C6317" s="373"/>
      <c r="D6317" s="373"/>
      <c r="E6317" s="13"/>
      <c r="F6317" s="11"/>
      <c r="G6317" s="25"/>
      <c r="H6317" s="31"/>
      <c r="I6317" s="30"/>
      <c r="M6317" s="25"/>
      <c r="N6317" s="31"/>
      <c r="O6317" s="30"/>
      <c r="V6317" s="12"/>
      <c r="W6317" s="12"/>
      <c r="X6317" s="14"/>
      <c r="AB6317" s="25"/>
      <c r="AC6317" s="12"/>
      <c r="AD6317" s="12"/>
      <c r="AK6317" s="12"/>
      <c r="AL6317" s="30"/>
      <c r="AM6317" s="32"/>
      <c r="AQ6317" s="12"/>
      <c r="AR6317" s="12"/>
      <c r="AS6317" s="12"/>
      <c r="AZ6317" s="49"/>
      <c r="BA6317" s="30"/>
      <c r="BB6317" s="12"/>
      <c r="BF6317" s="12"/>
      <c r="BG6317" s="12"/>
      <c r="BH6317" s="12"/>
      <c r="BO6317" s="7"/>
      <c r="BP6317" s="7"/>
      <c r="BQ6317" s="7"/>
      <c r="BU6317" s="7"/>
      <c r="BV6317" s="7"/>
      <c r="BW6317" s="7"/>
      <c r="CD6317" s="7"/>
      <c r="CE6317" s="7"/>
      <c r="CF6317" s="7"/>
      <c r="CJ6317" s="7"/>
      <c r="CK6317" s="7"/>
      <c r="CL6317" s="7"/>
    </row>
    <row r="6318" spans="1:90">
      <c r="A6318" s="11"/>
      <c r="B6318" s="373"/>
      <c r="C6318" s="373"/>
      <c r="D6318" s="373"/>
      <c r="E6318" s="13"/>
      <c r="F6318" s="11"/>
      <c r="G6318" s="25"/>
      <c r="H6318" s="31"/>
      <c r="I6318" s="30"/>
      <c r="M6318" s="25"/>
      <c r="N6318" s="31"/>
      <c r="O6318" s="30"/>
      <c r="V6318" s="12"/>
      <c r="W6318" s="12"/>
      <c r="X6318" s="14"/>
      <c r="AB6318" s="25"/>
      <c r="AC6318" s="12"/>
      <c r="AD6318" s="12"/>
      <c r="AK6318" s="12"/>
      <c r="AL6318" s="30"/>
      <c r="AM6318" s="32"/>
      <c r="AQ6318" s="12"/>
      <c r="AR6318" s="12"/>
      <c r="AS6318" s="12"/>
      <c r="AZ6318" s="49"/>
      <c r="BA6318" s="30"/>
      <c r="BB6318" s="12"/>
      <c r="BF6318" s="12"/>
      <c r="BG6318" s="12"/>
      <c r="BH6318" s="12"/>
      <c r="BO6318" s="7"/>
      <c r="BP6318" s="7"/>
      <c r="BQ6318" s="7"/>
      <c r="BU6318" s="7"/>
      <c r="BV6318" s="7"/>
      <c r="BW6318" s="7"/>
      <c r="CD6318" s="7"/>
      <c r="CE6318" s="7"/>
      <c r="CF6318" s="7"/>
      <c r="CJ6318" s="7"/>
      <c r="CK6318" s="7"/>
      <c r="CL6318" s="7"/>
    </row>
    <row r="6319" spans="1:90">
      <c r="A6319" s="11"/>
      <c r="B6319" s="373"/>
      <c r="C6319" s="373"/>
      <c r="D6319" s="373"/>
      <c r="E6319" s="13"/>
      <c r="F6319" s="11"/>
      <c r="G6319" s="25"/>
      <c r="H6319" s="31"/>
      <c r="I6319" s="30"/>
      <c r="M6319" s="25"/>
      <c r="N6319" s="31"/>
      <c r="O6319" s="30"/>
      <c r="V6319" s="12"/>
      <c r="W6319" s="12"/>
      <c r="X6319" s="14"/>
      <c r="AB6319" s="25"/>
      <c r="AC6319" s="12"/>
      <c r="AD6319" s="12"/>
      <c r="AK6319" s="12"/>
      <c r="AL6319" s="30"/>
      <c r="AM6319" s="32"/>
      <c r="AQ6319" s="12"/>
      <c r="AR6319" s="12"/>
      <c r="AS6319" s="12"/>
      <c r="AZ6319" s="49"/>
      <c r="BA6319" s="30"/>
      <c r="BB6319" s="12"/>
      <c r="BF6319" s="12"/>
      <c r="BG6319" s="12"/>
      <c r="BH6319" s="12"/>
      <c r="BO6319" s="7"/>
      <c r="BP6319" s="7"/>
      <c r="BQ6319" s="7"/>
      <c r="BU6319" s="7"/>
      <c r="BV6319" s="7"/>
      <c r="BW6319" s="7"/>
      <c r="CD6319" s="7"/>
      <c r="CE6319" s="7"/>
      <c r="CF6319" s="7"/>
      <c r="CJ6319" s="7"/>
      <c r="CK6319" s="7"/>
      <c r="CL6319" s="7"/>
    </row>
    <row r="6320" spans="1:90">
      <c r="A6320" s="11"/>
      <c r="B6320" s="373"/>
      <c r="C6320" s="373"/>
      <c r="D6320" s="373"/>
      <c r="E6320" s="13"/>
      <c r="F6320" s="11"/>
      <c r="G6320" s="25"/>
      <c r="H6320" s="31"/>
      <c r="I6320" s="30"/>
      <c r="M6320" s="25"/>
      <c r="N6320" s="31"/>
      <c r="O6320" s="30"/>
      <c r="V6320" s="12"/>
      <c r="W6320" s="12"/>
      <c r="X6320" s="14"/>
      <c r="AB6320" s="25"/>
      <c r="AC6320" s="12"/>
      <c r="AD6320" s="12"/>
      <c r="AK6320" s="12"/>
      <c r="AL6320" s="30"/>
      <c r="AM6320" s="32"/>
      <c r="AQ6320" s="12"/>
      <c r="AR6320" s="12"/>
      <c r="AS6320" s="12"/>
      <c r="AZ6320" s="49"/>
      <c r="BA6320" s="30"/>
      <c r="BB6320" s="12"/>
      <c r="BF6320" s="12"/>
      <c r="BG6320" s="12"/>
      <c r="BH6320" s="12"/>
      <c r="BO6320" s="7"/>
      <c r="BP6320" s="7"/>
      <c r="BQ6320" s="7"/>
      <c r="BU6320" s="7"/>
      <c r="BV6320" s="7"/>
      <c r="BW6320" s="7"/>
      <c r="CD6320" s="7"/>
      <c r="CE6320" s="7"/>
      <c r="CF6320" s="7"/>
      <c r="CJ6320" s="7"/>
      <c r="CK6320" s="7"/>
      <c r="CL6320" s="7"/>
    </row>
    <row r="6321" spans="1:90">
      <c r="A6321" s="11"/>
      <c r="B6321" s="373"/>
      <c r="C6321" s="373"/>
      <c r="D6321" s="373"/>
      <c r="E6321" s="13"/>
      <c r="F6321" s="11"/>
      <c r="G6321" s="25"/>
      <c r="H6321" s="31"/>
      <c r="I6321" s="30"/>
      <c r="M6321" s="25"/>
      <c r="N6321" s="31"/>
      <c r="O6321" s="30"/>
      <c r="V6321" s="12"/>
      <c r="W6321" s="12"/>
      <c r="X6321" s="14"/>
      <c r="AB6321" s="25"/>
      <c r="AC6321" s="12"/>
      <c r="AD6321" s="12"/>
      <c r="AK6321" s="12"/>
      <c r="AL6321" s="30"/>
      <c r="AM6321" s="32"/>
      <c r="AQ6321" s="12"/>
      <c r="AR6321" s="12"/>
      <c r="AS6321" s="12"/>
      <c r="AZ6321" s="49"/>
      <c r="BA6321" s="30"/>
      <c r="BB6321" s="12"/>
      <c r="BF6321" s="12"/>
      <c r="BG6321" s="12"/>
      <c r="BH6321" s="12"/>
      <c r="BO6321" s="7"/>
      <c r="BP6321" s="7"/>
      <c r="BQ6321" s="7"/>
      <c r="BU6321" s="7"/>
      <c r="BV6321" s="7"/>
      <c r="BW6321" s="7"/>
      <c r="CD6321" s="7"/>
      <c r="CE6321" s="7"/>
      <c r="CF6321" s="7"/>
      <c r="CJ6321" s="7"/>
      <c r="CK6321" s="7"/>
      <c r="CL6321" s="7"/>
    </row>
    <row r="6322" spans="1:90">
      <c r="A6322" s="11"/>
      <c r="B6322" s="373"/>
      <c r="C6322" s="373"/>
      <c r="D6322" s="373"/>
      <c r="E6322" s="13"/>
      <c r="F6322" s="11"/>
      <c r="G6322" s="25"/>
      <c r="H6322" s="31"/>
      <c r="I6322" s="30"/>
      <c r="M6322" s="25"/>
      <c r="N6322" s="31"/>
      <c r="O6322" s="30"/>
      <c r="V6322" s="12"/>
      <c r="W6322" s="12"/>
      <c r="X6322" s="14"/>
      <c r="AB6322" s="25"/>
      <c r="AC6322" s="12"/>
      <c r="AD6322" s="12"/>
      <c r="AK6322" s="12"/>
      <c r="AL6322" s="30"/>
      <c r="AM6322" s="32"/>
      <c r="AQ6322" s="12"/>
      <c r="AR6322" s="12"/>
      <c r="AS6322" s="12"/>
      <c r="AZ6322" s="49"/>
      <c r="BA6322" s="30"/>
      <c r="BB6322" s="12"/>
      <c r="BF6322" s="12"/>
      <c r="BG6322" s="12"/>
      <c r="BH6322" s="12"/>
      <c r="BO6322" s="7"/>
      <c r="BP6322" s="7"/>
      <c r="BQ6322" s="7"/>
      <c r="BU6322" s="7"/>
      <c r="BV6322" s="7"/>
      <c r="BW6322" s="7"/>
      <c r="CD6322" s="7"/>
      <c r="CE6322" s="7"/>
      <c r="CF6322" s="7"/>
      <c r="CJ6322" s="7"/>
      <c r="CK6322" s="7"/>
      <c r="CL6322" s="7"/>
    </row>
    <row r="6323" spans="1:90">
      <c r="A6323" s="11"/>
      <c r="B6323" s="373"/>
      <c r="C6323" s="373"/>
      <c r="D6323" s="373"/>
      <c r="E6323" s="13"/>
      <c r="F6323" s="11"/>
      <c r="G6323" s="25"/>
      <c r="H6323" s="31"/>
      <c r="I6323" s="30"/>
      <c r="M6323" s="25"/>
      <c r="N6323" s="31"/>
      <c r="O6323" s="30"/>
      <c r="V6323" s="12"/>
      <c r="W6323" s="12"/>
      <c r="X6323" s="14"/>
      <c r="AB6323" s="25"/>
      <c r="AC6323" s="12"/>
      <c r="AD6323" s="12"/>
      <c r="AK6323" s="12"/>
      <c r="AL6323" s="30"/>
      <c r="AM6323" s="32"/>
      <c r="AQ6323" s="12"/>
      <c r="AR6323" s="12"/>
      <c r="AS6323" s="12"/>
      <c r="AZ6323" s="49"/>
      <c r="BA6323" s="30"/>
      <c r="BB6323" s="12"/>
      <c r="BF6323" s="12"/>
      <c r="BG6323" s="12"/>
      <c r="BH6323" s="12"/>
      <c r="BO6323" s="7"/>
      <c r="BP6323" s="7"/>
      <c r="BQ6323" s="7"/>
      <c r="BU6323" s="7"/>
      <c r="BV6323" s="7"/>
      <c r="BW6323" s="7"/>
      <c r="CD6323" s="7"/>
      <c r="CE6323" s="7"/>
      <c r="CF6323" s="7"/>
      <c r="CJ6323" s="7"/>
      <c r="CK6323" s="7"/>
      <c r="CL6323" s="7"/>
    </row>
    <row r="6324" spans="1:90">
      <c r="A6324" s="11"/>
      <c r="B6324" s="373"/>
      <c r="C6324" s="373"/>
      <c r="D6324" s="373"/>
      <c r="E6324" s="13"/>
      <c r="F6324" s="11"/>
      <c r="G6324" s="25"/>
      <c r="H6324" s="31"/>
      <c r="I6324" s="30"/>
      <c r="M6324" s="25"/>
      <c r="N6324" s="31"/>
      <c r="O6324" s="30"/>
      <c r="V6324" s="12"/>
      <c r="W6324" s="12"/>
      <c r="X6324" s="14"/>
      <c r="AB6324" s="25"/>
      <c r="AC6324" s="12"/>
      <c r="AD6324" s="12"/>
      <c r="AK6324" s="12"/>
      <c r="AL6324" s="30"/>
      <c r="AM6324" s="32"/>
      <c r="AQ6324" s="12"/>
      <c r="AR6324" s="12"/>
      <c r="AS6324" s="12"/>
      <c r="AZ6324" s="49"/>
      <c r="BA6324" s="30"/>
      <c r="BB6324" s="12"/>
      <c r="BF6324" s="12"/>
      <c r="BG6324" s="12"/>
      <c r="BH6324" s="12"/>
      <c r="BO6324" s="7"/>
      <c r="BP6324" s="7"/>
      <c r="BQ6324" s="7"/>
      <c r="BU6324" s="7"/>
      <c r="BV6324" s="7"/>
      <c r="BW6324" s="7"/>
      <c r="CD6324" s="7"/>
      <c r="CE6324" s="7"/>
      <c r="CF6324" s="7"/>
      <c r="CJ6324" s="7"/>
      <c r="CK6324" s="7"/>
      <c r="CL6324" s="7"/>
    </row>
    <row r="6325" spans="1:90">
      <c r="A6325" s="11"/>
      <c r="B6325" s="373"/>
      <c r="C6325" s="373"/>
      <c r="D6325" s="373"/>
      <c r="E6325" s="13"/>
      <c r="F6325" s="11"/>
      <c r="G6325" s="25"/>
      <c r="H6325" s="31"/>
      <c r="I6325" s="30"/>
      <c r="M6325" s="25"/>
      <c r="N6325" s="31"/>
      <c r="O6325" s="30"/>
      <c r="V6325" s="12"/>
      <c r="W6325" s="12"/>
      <c r="X6325" s="14"/>
      <c r="AB6325" s="25"/>
      <c r="AC6325" s="12"/>
      <c r="AD6325" s="12"/>
      <c r="AK6325" s="12"/>
      <c r="AL6325" s="30"/>
      <c r="AM6325" s="32"/>
      <c r="AQ6325" s="12"/>
      <c r="AR6325" s="12"/>
      <c r="AS6325" s="12"/>
      <c r="AZ6325" s="49"/>
      <c r="BA6325" s="30"/>
      <c r="BB6325" s="12"/>
      <c r="BF6325" s="12"/>
      <c r="BG6325" s="12"/>
      <c r="BH6325" s="12"/>
      <c r="BO6325" s="7"/>
      <c r="BP6325" s="7"/>
      <c r="BQ6325" s="7"/>
      <c r="BU6325" s="7"/>
      <c r="BV6325" s="7"/>
      <c r="BW6325" s="7"/>
      <c r="CD6325" s="7"/>
      <c r="CE6325" s="7"/>
      <c r="CF6325" s="7"/>
      <c r="CJ6325" s="7"/>
      <c r="CK6325" s="7"/>
      <c r="CL6325" s="7"/>
    </row>
    <row r="6326" spans="1:90">
      <c r="A6326" s="11"/>
      <c r="B6326" s="373"/>
      <c r="C6326" s="373"/>
      <c r="D6326" s="373"/>
      <c r="E6326" s="13"/>
      <c r="F6326" s="11"/>
      <c r="G6326" s="25"/>
      <c r="H6326" s="31"/>
      <c r="I6326" s="30"/>
      <c r="M6326" s="25"/>
      <c r="N6326" s="31"/>
      <c r="O6326" s="30"/>
      <c r="V6326" s="12"/>
      <c r="W6326" s="12"/>
      <c r="X6326" s="14"/>
      <c r="AB6326" s="25"/>
      <c r="AC6326" s="12"/>
      <c r="AD6326" s="12"/>
      <c r="AK6326" s="12"/>
      <c r="AL6326" s="30"/>
      <c r="AM6326" s="32"/>
      <c r="AQ6326" s="12"/>
      <c r="AR6326" s="12"/>
      <c r="AS6326" s="12"/>
      <c r="AZ6326" s="49"/>
      <c r="BA6326" s="30"/>
      <c r="BB6326" s="12"/>
      <c r="BF6326" s="12"/>
      <c r="BG6326" s="12"/>
      <c r="BH6326" s="12"/>
      <c r="BO6326" s="7"/>
      <c r="BP6326" s="7"/>
      <c r="BQ6326" s="7"/>
      <c r="BU6326" s="7"/>
      <c r="BV6326" s="7"/>
      <c r="BW6326" s="7"/>
      <c r="CD6326" s="7"/>
      <c r="CE6326" s="7"/>
      <c r="CF6326" s="7"/>
      <c r="CJ6326" s="7"/>
      <c r="CK6326" s="7"/>
      <c r="CL6326" s="7"/>
    </row>
    <row r="6327" spans="1:90">
      <c r="A6327" s="11"/>
      <c r="B6327" s="373"/>
      <c r="C6327" s="373"/>
      <c r="D6327" s="373"/>
      <c r="E6327" s="13"/>
      <c r="F6327" s="11"/>
      <c r="G6327" s="25"/>
      <c r="H6327" s="31"/>
      <c r="I6327" s="30"/>
      <c r="M6327" s="25"/>
      <c r="N6327" s="31"/>
      <c r="O6327" s="30"/>
      <c r="V6327" s="12"/>
      <c r="W6327" s="12"/>
      <c r="X6327" s="14"/>
      <c r="AB6327" s="25"/>
      <c r="AC6327" s="12"/>
      <c r="AD6327" s="12"/>
      <c r="AK6327" s="12"/>
      <c r="AL6327" s="30"/>
      <c r="AM6327" s="32"/>
      <c r="AQ6327" s="12"/>
      <c r="AR6327" s="12"/>
      <c r="AS6327" s="12"/>
      <c r="AZ6327" s="49"/>
      <c r="BA6327" s="30"/>
      <c r="BB6327" s="12"/>
      <c r="BF6327" s="12"/>
      <c r="BG6327" s="12"/>
      <c r="BH6327" s="12"/>
      <c r="BO6327" s="7"/>
      <c r="BP6327" s="7"/>
      <c r="BQ6327" s="7"/>
      <c r="BU6327" s="7"/>
      <c r="BV6327" s="7"/>
      <c r="BW6327" s="7"/>
      <c r="CD6327" s="7"/>
      <c r="CE6327" s="7"/>
      <c r="CF6327" s="7"/>
      <c r="CJ6327" s="7"/>
      <c r="CK6327" s="7"/>
      <c r="CL6327" s="7"/>
    </row>
    <row r="6328" spans="1:90">
      <c r="A6328" s="11"/>
      <c r="B6328" s="373"/>
      <c r="C6328" s="373"/>
      <c r="D6328" s="373"/>
      <c r="E6328" s="13"/>
      <c r="F6328" s="11"/>
      <c r="G6328" s="25"/>
      <c r="H6328" s="31"/>
      <c r="I6328" s="30"/>
      <c r="M6328" s="25"/>
      <c r="N6328" s="31"/>
      <c r="O6328" s="30"/>
      <c r="V6328" s="12"/>
      <c r="W6328" s="12"/>
      <c r="X6328" s="14"/>
      <c r="AB6328" s="25"/>
      <c r="AC6328" s="12"/>
      <c r="AD6328" s="12"/>
      <c r="AK6328" s="12"/>
      <c r="AL6328" s="30"/>
      <c r="AM6328" s="32"/>
      <c r="AQ6328" s="12"/>
      <c r="AR6328" s="12"/>
      <c r="AS6328" s="12"/>
      <c r="AZ6328" s="49"/>
      <c r="BA6328" s="30"/>
      <c r="BB6328" s="12"/>
      <c r="BF6328" s="12"/>
      <c r="BG6328" s="12"/>
      <c r="BH6328" s="12"/>
      <c r="BO6328" s="7"/>
      <c r="BP6328" s="7"/>
      <c r="BQ6328" s="7"/>
      <c r="BU6328" s="7"/>
      <c r="BV6328" s="7"/>
      <c r="BW6328" s="7"/>
      <c r="CD6328" s="7"/>
      <c r="CE6328" s="7"/>
      <c r="CF6328" s="7"/>
      <c r="CJ6328" s="7"/>
      <c r="CK6328" s="7"/>
      <c r="CL6328" s="7"/>
    </row>
    <row r="6329" spans="1:90">
      <c r="A6329" s="11"/>
      <c r="B6329" s="373"/>
      <c r="C6329" s="373"/>
      <c r="D6329" s="373"/>
      <c r="E6329" s="13"/>
      <c r="F6329" s="11"/>
      <c r="G6329" s="25"/>
      <c r="H6329" s="31"/>
      <c r="I6329" s="30"/>
      <c r="M6329" s="25"/>
      <c r="N6329" s="31"/>
      <c r="O6329" s="30"/>
      <c r="V6329" s="12"/>
      <c r="W6329" s="12"/>
      <c r="X6329" s="14"/>
      <c r="AB6329" s="25"/>
      <c r="AC6329" s="12"/>
      <c r="AD6329" s="12"/>
      <c r="AK6329" s="12"/>
      <c r="AL6329" s="30"/>
      <c r="AM6329" s="32"/>
      <c r="AQ6329" s="12"/>
      <c r="AR6329" s="12"/>
      <c r="AS6329" s="12"/>
      <c r="AZ6329" s="49"/>
      <c r="BA6329" s="30"/>
      <c r="BB6329" s="12"/>
      <c r="BF6329" s="12"/>
      <c r="BG6329" s="12"/>
      <c r="BH6329" s="12"/>
      <c r="BO6329" s="7"/>
      <c r="BP6329" s="7"/>
      <c r="BQ6329" s="7"/>
      <c r="BU6329" s="7"/>
      <c r="BV6329" s="7"/>
      <c r="BW6329" s="7"/>
      <c r="CD6329" s="7"/>
      <c r="CE6329" s="7"/>
      <c r="CF6329" s="7"/>
      <c r="CJ6329" s="7"/>
      <c r="CK6329" s="7"/>
      <c r="CL6329" s="7"/>
    </row>
    <row r="6330" spans="1:90">
      <c r="A6330" s="11"/>
      <c r="B6330" s="373"/>
      <c r="C6330" s="373"/>
      <c r="D6330" s="373"/>
      <c r="E6330" s="13"/>
      <c r="F6330" s="11"/>
      <c r="G6330" s="25"/>
      <c r="H6330" s="31"/>
      <c r="I6330" s="30"/>
      <c r="M6330" s="25"/>
      <c r="N6330" s="31"/>
      <c r="O6330" s="30"/>
      <c r="V6330" s="12"/>
      <c r="W6330" s="12"/>
      <c r="X6330" s="14"/>
      <c r="AB6330" s="25"/>
      <c r="AC6330" s="12"/>
      <c r="AD6330" s="12"/>
      <c r="AK6330" s="12"/>
      <c r="AL6330" s="30"/>
      <c r="AM6330" s="32"/>
      <c r="AQ6330" s="12"/>
      <c r="AR6330" s="12"/>
      <c r="AS6330" s="12"/>
      <c r="AZ6330" s="49"/>
      <c r="BA6330" s="30"/>
      <c r="BB6330" s="12"/>
      <c r="BF6330" s="12"/>
      <c r="BG6330" s="12"/>
      <c r="BH6330" s="12"/>
      <c r="BO6330" s="7"/>
      <c r="BP6330" s="7"/>
      <c r="BQ6330" s="7"/>
      <c r="BU6330" s="7"/>
      <c r="BV6330" s="7"/>
      <c r="BW6330" s="7"/>
      <c r="CD6330" s="7"/>
      <c r="CE6330" s="7"/>
      <c r="CF6330" s="7"/>
      <c r="CJ6330" s="7"/>
      <c r="CK6330" s="7"/>
      <c r="CL6330" s="7"/>
    </row>
    <row r="6331" spans="1:90">
      <c r="A6331" s="11"/>
      <c r="B6331" s="373"/>
      <c r="C6331" s="373"/>
      <c r="D6331" s="373"/>
      <c r="E6331" s="13"/>
      <c r="F6331" s="11"/>
      <c r="G6331" s="25"/>
      <c r="H6331" s="31"/>
      <c r="I6331" s="30"/>
      <c r="M6331" s="25"/>
      <c r="N6331" s="31"/>
      <c r="O6331" s="30"/>
      <c r="V6331" s="12"/>
      <c r="W6331" s="12"/>
      <c r="X6331" s="14"/>
      <c r="AB6331" s="25"/>
      <c r="AC6331" s="12"/>
      <c r="AD6331" s="12"/>
      <c r="AK6331" s="12"/>
      <c r="AL6331" s="30"/>
      <c r="AM6331" s="32"/>
      <c r="AQ6331" s="12"/>
      <c r="AR6331" s="12"/>
      <c r="AS6331" s="12"/>
      <c r="AZ6331" s="49"/>
      <c r="BA6331" s="30"/>
      <c r="BB6331" s="12"/>
      <c r="BF6331" s="12"/>
      <c r="BG6331" s="12"/>
      <c r="BH6331" s="12"/>
      <c r="BO6331" s="7"/>
      <c r="BP6331" s="7"/>
      <c r="BQ6331" s="7"/>
      <c r="BU6331" s="7"/>
      <c r="BV6331" s="7"/>
      <c r="BW6331" s="7"/>
      <c r="CD6331" s="7"/>
      <c r="CE6331" s="7"/>
      <c r="CF6331" s="7"/>
      <c r="CJ6331" s="7"/>
      <c r="CK6331" s="7"/>
      <c r="CL6331" s="7"/>
    </row>
    <row r="6332" spans="1:90">
      <c r="A6332" s="11"/>
      <c r="B6332" s="373"/>
      <c r="C6332" s="373"/>
      <c r="D6332" s="373"/>
      <c r="E6332" s="13"/>
      <c r="F6332" s="11"/>
      <c r="G6332" s="25"/>
      <c r="H6332" s="31"/>
      <c r="I6332" s="30"/>
      <c r="M6332" s="25"/>
      <c r="N6332" s="31"/>
      <c r="O6332" s="30"/>
      <c r="V6332" s="12"/>
      <c r="W6332" s="12"/>
      <c r="X6332" s="14"/>
      <c r="AB6332" s="25"/>
      <c r="AC6332" s="12"/>
      <c r="AD6332" s="12"/>
      <c r="AK6332" s="12"/>
      <c r="AL6332" s="30"/>
      <c r="AM6332" s="32"/>
      <c r="AQ6332" s="12"/>
      <c r="AR6332" s="12"/>
      <c r="AS6332" s="12"/>
      <c r="AZ6332" s="49"/>
      <c r="BA6332" s="30"/>
      <c r="BB6332" s="12"/>
      <c r="BF6332" s="12"/>
      <c r="BG6332" s="12"/>
      <c r="BH6332" s="12"/>
      <c r="BO6332" s="7"/>
      <c r="BP6332" s="7"/>
      <c r="BQ6332" s="7"/>
      <c r="BU6332" s="7"/>
      <c r="BV6332" s="7"/>
      <c r="BW6332" s="7"/>
      <c r="CD6332" s="7"/>
      <c r="CE6332" s="7"/>
      <c r="CF6332" s="7"/>
      <c r="CJ6332" s="7"/>
      <c r="CK6332" s="7"/>
      <c r="CL6332" s="7"/>
    </row>
    <row r="6333" spans="1:90">
      <c r="A6333" s="11"/>
      <c r="B6333" s="373"/>
      <c r="C6333" s="373"/>
      <c r="D6333" s="373"/>
      <c r="E6333" s="13"/>
      <c r="F6333" s="11"/>
      <c r="G6333" s="25"/>
      <c r="H6333" s="31"/>
      <c r="I6333" s="30"/>
      <c r="M6333" s="25"/>
      <c r="N6333" s="31"/>
      <c r="O6333" s="30"/>
      <c r="V6333" s="12"/>
      <c r="W6333" s="12"/>
      <c r="X6333" s="14"/>
      <c r="AB6333" s="25"/>
      <c r="AC6333" s="12"/>
      <c r="AD6333" s="12"/>
      <c r="AK6333" s="12"/>
      <c r="AL6333" s="30"/>
      <c r="AM6333" s="32"/>
      <c r="AQ6333" s="12"/>
      <c r="AR6333" s="12"/>
      <c r="AS6333" s="12"/>
      <c r="AZ6333" s="49"/>
      <c r="BA6333" s="30"/>
      <c r="BB6333" s="12"/>
      <c r="BF6333" s="12"/>
      <c r="BG6333" s="12"/>
      <c r="BH6333" s="12"/>
      <c r="BO6333" s="7"/>
      <c r="BP6333" s="7"/>
      <c r="BQ6333" s="7"/>
      <c r="BU6333" s="7"/>
      <c r="BV6333" s="7"/>
      <c r="BW6333" s="7"/>
      <c r="CD6333" s="7"/>
      <c r="CE6333" s="7"/>
      <c r="CF6333" s="7"/>
      <c r="CJ6333" s="7"/>
      <c r="CK6333" s="7"/>
      <c r="CL6333" s="7"/>
    </row>
    <row r="6334" spans="1:90">
      <c r="A6334" s="11"/>
      <c r="B6334" s="373"/>
      <c r="C6334" s="373"/>
      <c r="D6334" s="373"/>
      <c r="E6334" s="13"/>
      <c r="F6334" s="11"/>
      <c r="G6334" s="25"/>
      <c r="H6334" s="31"/>
      <c r="I6334" s="30"/>
      <c r="M6334" s="25"/>
      <c r="N6334" s="31"/>
      <c r="O6334" s="30"/>
      <c r="V6334" s="12"/>
      <c r="W6334" s="12"/>
      <c r="X6334" s="14"/>
      <c r="AB6334" s="25"/>
      <c r="AC6334" s="12"/>
      <c r="AD6334" s="12"/>
      <c r="AK6334" s="12"/>
      <c r="AL6334" s="30"/>
      <c r="AM6334" s="32"/>
      <c r="AQ6334" s="12"/>
      <c r="AR6334" s="12"/>
      <c r="AS6334" s="12"/>
      <c r="AZ6334" s="49"/>
      <c r="BA6334" s="30"/>
      <c r="BB6334" s="12"/>
      <c r="BF6334" s="12"/>
      <c r="BG6334" s="12"/>
      <c r="BH6334" s="12"/>
      <c r="BO6334" s="7"/>
      <c r="BP6334" s="7"/>
      <c r="BQ6334" s="7"/>
      <c r="BU6334" s="7"/>
      <c r="BV6334" s="7"/>
      <c r="BW6334" s="7"/>
      <c r="CD6334" s="7"/>
      <c r="CE6334" s="7"/>
      <c r="CF6334" s="7"/>
      <c r="CJ6334" s="7"/>
      <c r="CK6334" s="7"/>
      <c r="CL6334" s="7"/>
    </row>
    <row r="6335" spans="1:90">
      <c r="A6335" s="11"/>
      <c r="B6335" s="373"/>
      <c r="C6335" s="373"/>
      <c r="D6335" s="373"/>
      <c r="E6335" s="13"/>
      <c r="F6335" s="11"/>
      <c r="G6335" s="25"/>
      <c r="H6335" s="31"/>
      <c r="I6335" s="30"/>
      <c r="M6335" s="25"/>
      <c r="N6335" s="31"/>
      <c r="O6335" s="30"/>
      <c r="V6335" s="12"/>
      <c r="W6335" s="12"/>
      <c r="X6335" s="14"/>
      <c r="AB6335" s="25"/>
      <c r="AC6335" s="12"/>
      <c r="AD6335" s="12"/>
      <c r="AK6335" s="12"/>
      <c r="AL6335" s="30"/>
      <c r="AM6335" s="32"/>
      <c r="AQ6335" s="12"/>
      <c r="AR6335" s="12"/>
      <c r="AS6335" s="12"/>
      <c r="AZ6335" s="49"/>
      <c r="BA6335" s="30"/>
      <c r="BB6335" s="12"/>
      <c r="BF6335" s="12"/>
      <c r="BG6335" s="12"/>
      <c r="BH6335" s="12"/>
      <c r="BO6335" s="7"/>
      <c r="BP6335" s="7"/>
      <c r="BQ6335" s="7"/>
      <c r="BU6335" s="7"/>
      <c r="BV6335" s="7"/>
      <c r="BW6335" s="7"/>
      <c r="CD6335" s="7"/>
      <c r="CE6335" s="7"/>
      <c r="CF6335" s="7"/>
      <c r="CJ6335" s="7"/>
      <c r="CK6335" s="7"/>
      <c r="CL6335" s="7"/>
    </row>
    <row r="6336" spans="1:90">
      <c r="A6336" s="11"/>
      <c r="B6336" s="373"/>
      <c r="C6336" s="373"/>
      <c r="D6336" s="373"/>
      <c r="E6336" s="13"/>
      <c r="F6336" s="11"/>
      <c r="G6336" s="25"/>
      <c r="H6336" s="31"/>
      <c r="I6336" s="30"/>
      <c r="M6336" s="25"/>
      <c r="N6336" s="31"/>
      <c r="O6336" s="30"/>
      <c r="V6336" s="12"/>
      <c r="W6336" s="12"/>
      <c r="X6336" s="14"/>
      <c r="AB6336" s="25"/>
      <c r="AC6336" s="12"/>
      <c r="AD6336" s="12"/>
      <c r="AK6336" s="12"/>
      <c r="AL6336" s="30"/>
      <c r="AM6336" s="32"/>
      <c r="AQ6336" s="12"/>
      <c r="AR6336" s="12"/>
      <c r="AS6336" s="12"/>
      <c r="AZ6336" s="49"/>
      <c r="BA6336" s="30"/>
      <c r="BB6336" s="12"/>
      <c r="BF6336" s="12"/>
      <c r="BG6336" s="12"/>
      <c r="BH6336" s="12"/>
      <c r="BO6336" s="7"/>
      <c r="BP6336" s="7"/>
      <c r="BQ6336" s="7"/>
      <c r="BU6336" s="7"/>
      <c r="BV6336" s="7"/>
      <c r="BW6336" s="7"/>
      <c r="CD6336" s="7"/>
      <c r="CE6336" s="7"/>
      <c r="CF6336" s="7"/>
      <c r="CJ6336" s="7"/>
      <c r="CK6336" s="7"/>
      <c r="CL6336" s="7"/>
    </row>
    <row r="6337" spans="1:90">
      <c r="A6337" s="11"/>
      <c r="B6337" s="373"/>
      <c r="C6337" s="373"/>
      <c r="D6337" s="373"/>
      <c r="E6337" s="13"/>
      <c r="F6337" s="11"/>
      <c r="G6337" s="25"/>
      <c r="H6337" s="31"/>
      <c r="I6337" s="30"/>
      <c r="M6337" s="25"/>
      <c r="N6337" s="31"/>
      <c r="O6337" s="30"/>
      <c r="V6337" s="12"/>
      <c r="W6337" s="12"/>
      <c r="X6337" s="14"/>
      <c r="AB6337" s="25"/>
      <c r="AC6337" s="12"/>
      <c r="AD6337" s="12"/>
      <c r="AK6337" s="12"/>
      <c r="AL6337" s="30"/>
      <c r="AM6337" s="32"/>
      <c r="AQ6337" s="12"/>
      <c r="AR6337" s="12"/>
      <c r="AS6337" s="12"/>
      <c r="AZ6337" s="49"/>
      <c r="BA6337" s="30"/>
      <c r="BB6337" s="12"/>
      <c r="BF6337" s="12"/>
      <c r="BG6337" s="12"/>
      <c r="BH6337" s="12"/>
      <c r="BO6337" s="7"/>
      <c r="BP6337" s="7"/>
      <c r="BQ6337" s="7"/>
      <c r="BU6337" s="7"/>
      <c r="BV6337" s="7"/>
      <c r="BW6337" s="7"/>
      <c r="CD6337" s="7"/>
      <c r="CE6337" s="7"/>
      <c r="CF6337" s="7"/>
      <c r="CJ6337" s="7"/>
      <c r="CK6337" s="7"/>
      <c r="CL6337" s="7"/>
    </row>
    <row r="6338" spans="1:90">
      <c r="A6338" s="11"/>
      <c r="B6338" s="373"/>
      <c r="C6338" s="373"/>
      <c r="D6338" s="373"/>
      <c r="E6338" s="13"/>
      <c r="F6338" s="11"/>
      <c r="G6338" s="25"/>
      <c r="H6338" s="31"/>
      <c r="I6338" s="30"/>
      <c r="M6338" s="25"/>
      <c r="N6338" s="31"/>
      <c r="O6338" s="30"/>
      <c r="V6338" s="12"/>
      <c r="W6338" s="12"/>
      <c r="X6338" s="14"/>
      <c r="AB6338" s="25"/>
      <c r="AC6338" s="12"/>
      <c r="AD6338" s="12"/>
      <c r="AK6338" s="12"/>
      <c r="AL6338" s="30"/>
      <c r="AM6338" s="32"/>
      <c r="AQ6338" s="12"/>
      <c r="AR6338" s="12"/>
      <c r="AS6338" s="12"/>
      <c r="AZ6338" s="49"/>
      <c r="BA6338" s="30"/>
      <c r="BB6338" s="12"/>
      <c r="BF6338" s="12"/>
      <c r="BG6338" s="12"/>
      <c r="BH6338" s="12"/>
      <c r="BO6338" s="7"/>
      <c r="BP6338" s="7"/>
      <c r="BQ6338" s="7"/>
      <c r="BU6338" s="7"/>
      <c r="BV6338" s="7"/>
      <c r="BW6338" s="7"/>
      <c r="CD6338" s="7"/>
      <c r="CE6338" s="7"/>
      <c r="CF6338" s="7"/>
      <c r="CJ6338" s="7"/>
      <c r="CK6338" s="7"/>
      <c r="CL6338" s="7"/>
    </row>
    <row r="6339" spans="1:90">
      <c r="A6339" s="11"/>
      <c r="B6339" s="373"/>
      <c r="C6339" s="373"/>
      <c r="D6339" s="373"/>
      <c r="E6339" s="13"/>
      <c r="F6339" s="11"/>
      <c r="G6339" s="25"/>
      <c r="H6339" s="31"/>
      <c r="I6339" s="30"/>
      <c r="M6339" s="25"/>
      <c r="N6339" s="31"/>
      <c r="O6339" s="30"/>
      <c r="V6339" s="12"/>
      <c r="W6339" s="12"/>
      <c r="X6339" s="14"/>
      <c r="AB6339" s="25"/>
      <c r="AC6339" s="12"/>
      <c r="AD6339" s="12"/>
      <c r="AK6339" s="12"/>
      <c r="AL6339" s="30"/>
      <c r="AM6339" s="32"/>
      <c r="AQ6339" s="12"/>
      <c r="AR6339" s="12"/>
      <c r="AS6339" s="12"/>
      <c r="AZ6339" s="49"/>
      <c r="BA6339" s="30"/>
      <c r="BB6339" s="12"/>
      <c r="BF6339" s="12"/>
      <c r="BG6339" s="12"/>
      <c r="BH6339" s="12"/>
      <c r="BO6339" s="7"/>
      <c r="BP6339" s="7"/>
      <c r="BQ6339" s="7"/>
      <c r="BU6339" s="7"/>
      <c r="BV6339" s="7"/>
      <c r="BW6339" s="7"/>
      <c r="CD6339" s="7"/>
      <c r="CE6339" s="7"/>
      <c r="CF6339" s="7"/>
      <c r="CJ6339" s="7"/>
      <c r="CK6339" s="7"/>
      <c r="CL6339" s="7"/>
    </row>
    <row r="6340" spans="1:90">
      <c r="A6340" s="11"/>
      <c r="B6340" s="373"/>
      <c r="C6340" s="373"/>
      <c r="D6340" s="373"/>
      <c r="E6340" s="13"/>
      <c r="F6340" s="11"/>
      <c r="G6340" s="25"/>
      <c r="H6340" s="31"/>
      <c r="I6340" s="30"/>
      <c r="M6340" s="25"/>
      <c r="N6340" s="31"/>
      <c r="O6340" s="30"/>
      <c r="V6340" s="12"/>
      <c r="W6340" s="12"/>
      <c r="X6340" s="14"/>
      <c r="AB6340" s="25"/>
      <c r="AC6340" s="12"/>
      <c r="AD6340" s="12"/>
      <c r="AK6340" s="12"/>
      <c r="AL6340" s="30"/>
      <c r="AM6340" s="32"/>
      <c r="AQ6340" s="12"/>
      <c r="AR6340" s="12"/>
      <c r="AS6340" s="12"/>
      <c r="AZ6340" s="49"/>
      <c r="BA6340" s="30"/>
      <c r="BB6340" s="12"/>
      <c r="BF6340" s="12"/>
      <c r="BG6340" s="12"/>
      <c r="BH6340" s="12"/>
      <c r="BO6340" s="7"/>
      <c r="BP6340" s="7"/>
      <c r="BQ6340" s="7"/>
      <c r="BU6340" s="7"/>
      <c r="BV6340" s="7"/>
      <c r="BW6340" s="7"/>
      <c r="CD6340" s="7"/>
      <c r="CE6340" s="7"/>
      <c r="CF6340" s="7"/>
      <c r="CJ6340" s="7"/>
      <c r="CK6340" s="7"/>
      <c r="CL6340" s="7"/>
    </row>
    <row r="6341" spans="1:90">
      <c r="A6341" s="11"/>
      <c r="B6341" s="373"/>
      <c r="C6341" s="373"/>
      <c r="D6341" s="373"/>
      <c r="E6341" s="13"/>
      <c r="F6341" s="11"/>
      <c r="G6341" s="25"/>
      <c r="H6341" s="31"/>
      <c r="I6341" s="30"/>
      <c r="M6341" s="25"/>
      <c r="N6341" s="31"/>
      <c r="O6341" s="30"/>
      <c r="V6341" s="12"/>
      <c r="W6341" s="12"/>
      <c r="X6341" s="14"/>
      <c r="AB6341" s="25"/>
      <c r="AC6341" s="12"/>
      <c r="AD6341" s="12"/>
      <c r="AK6341" s="12"/>
      <c r="AL6341" s="30"/>
      <c r="AM6341" s="32"/>
      <c r="AQ6341" s="12"/>
      <c r="AR6341" s="12"/>
      <c r="AS6341" s="12"/>
      <c r="AZ6341" s="49"/>
      <c r="BA6341" s="30"/>
      <c r="BB6341" s="12"/>
      <c r="BF6341" s="12"/>
      <c r="BG6341" s="12"/>
      <c r="BH6341" s="12"/>
      <c r="BO6341" s="7"/>
      <c r="BP6341" s="7"/>
      <c r="BQ6341" s="7"/>
      <c r="BU6341" s="7"/>
      <c r="BV6341" s="7"/>
      <c r="BW6341" s="7"/>
      <c r="CD6341" s="7"/>
      <c r="CE6341" s="7"/>
      <c r="CF6341" s="7"/>
      <c r="CJ6341" s="7"/>
      <c r="CK6341" s="7"/>
      <c r="CL6341" s="7"/>
    </row>
    <row r="6342" spans="1:90">
      <c r="A6342" s="11"/>
      <c r="B6342" s="373"/>
      <c r="C6342" s="373"/>
      <c r="D6342" s="373"/>
      <c r="E6342" s="13"/>
      <c r="F6342" s="11"/>
      <c r="G6342" s="25"/>
      <c r="H6342" s="31"/>
      <c r="I6342" s="30"/>
      <c r="M6342" s="25"/>
      <c r="N6342" s="31"/>
      <c r="O6342" s="30"/>
      <c r="V6342" s="12"/>
      <c r="W6342" s="12"/>
      <c r="X6342" s="14"/>
      <c r="AB6342" s="25"/>
      <c r="AC6342" s="12"/>
      <c r="AD6342" s="12"/>
      <c r="AK6342" s="12"/>
      <c r="AL6342" s="30"/>
      <c r="AM6342" s="32"/>
      <c r="AQ6342" s="12"/>
      <c r="AR6342" s="12"/>
      <c r="AS6342" s="12"/>
      <c r="AZ6342" s="49"/>
      <c r="BA6342" s="30"/>
      <c r="BB6342" s="12"/>
      <c r="BF6342" s="12"/>
      <c r="BG6342" s="12"/>
      <c r="BH6342" s="12"/>
      <c r="BO6342" s="7"/>
      <c r="BP6342" s="7"/>
      <c r="BQ6342" s="7"/>
      <c r="BU6342" s="7"/>
      <c r="BV6342" s="7"/>
      <c r="BW6342" s="7"/>
      <c r="CD6342" s="7"/>
      <c r="CE6342" s="7"/>
      <c r="CF6342" s="7"/>
      <c r="CJ6342" s="7"/>
      <c r="CK6342" s="7"/>
      <c r="CL6342" s="7"/>
    </row>
    <row r="6343" spans="1:90">
      <c r="A6343" s="11"/>
      <c r="B6343" s="373"/>
      <c r="C6343" s="373"/>
      <c r="D6343" s="373"/>
      <c r="E6343" s="13"/>
      <c r="F6343" s="11"/>
      <c r="G6343" s="25"/>
      <c r="H6343" s="31"/>
      <c r="I6343" s="30"/>
      <c r="M6343" s="25"/>
      <c r="N6343" s="31"/>
      <c r="O6343" s="30"/>
      <c r="V6343" s="12"/>
      <c r="W6343" s="12"/>
      <c r="X6343" s="14"/>
      <c r="AB6343" s="25"/>
      <c r="AC6343" s="12"/>
      <c r="AD6343" s="12"/>
      <c r="AK6343" s="12"/>
      <c r="AL6343" s="30"/>
      <c r="AM6343" s="32"/>
      <c r="AQ6343" s="12"/>
      <c r="AR6343" s="12"/>
      <c r="AS6343" s="12"/>
      <c r="AZ6343" s="49"/>
      <c r="BA6343" s="30"/>
      <c r="BB6343" s="12"/>
      <c r="BF6343" s="12"/>
      <c r="BG6343" s="12"/>
      <c r="BH6343" s="12"/>
      <c r="BO6343" s="7"/>
      <c r="BP6343" s="7"/>
      <c r="BQ6343" s="7"/>
      <c r="BU6343" s="7"/>
      <c r="BV6343" s="7"/>
      <c r="BW6343" s="7"/>
      <c r="CD6343" s="7"/>
      <c r="CE6343" s="7"/>
      <c r="CF6343" s="7"/>
      <c r="CJ6343" s="7"/>
      <c r="CK6343" s="7"/>
      <c r="CL6343" s="7"/>
    </row>
    <row r="6344" spans="1:90">
      <c r="A6344" s="11"/>
      <c r="B6344" s="373"/>
      <c r="C6344" s="373"/>
      <c r="D6344" s="373"/>
      <c r="E6344" s="13"/>
      <c r="F6344" s="11"/>
      <c r="G6344" s="25"/>
      <c r="H6344" s="31"/>
      <c r="I6344" s="30"/>
      <c r="M6344" s="25"/>
      <c r="N6344" s="31"/>
      <c r="O6344" s="30"/>
      <c r="V6344" s="12"/>
      <c r="W6344" s="12"/>
      <c r="X6344" s="14"/>
      <c r="AB6344" s="25"/>
      <c r="AC6344" s="12"/>
      <c r="AD6344" s="12"/>
      <c r="AK6344" s="12"/>
      <c r="AL6344" s="30"/>
      <c r="AM6344" s="32"/>
      <c r="AQ6344" s="12"/>
      <c r="AR6344" s="12"/>
      <c r="AS6344" s="12"/>
      <c r="AZ6344" s="49"/>
      <c r="BA6344" s="30"/>
      <c r="BB6344" s="12"/>
      <c r="BF6344" s="12"/>
      <c r="BG6344" s="12"/>
      <c r="BH6344" s="12"/>
      <c r="BO6344" s="7"/>
      <c r="BP6344" s="7"/>
      <c r="BQ6344" s="7"/>
      <c r="BU6344" s="7"/>
      <c r="BV6344" s="7"/>
      <c r="BW6344" s="7"/>
      <c r="CD6344" s="7"/>
      <c r="CE6344" s="7"/>
      <c r="CF6344" s="7"/>
      <c r="CJ6344" s="7"/>
      <c r="CK6344" s="7"/>
      <c r="CL6344" s="7"/>
    </row>
    <row r="6345" spans="1:90">
      <c r="A6345" s="11"/>
      <c r="B6345" s="373"/>
      <c r="C6345" s="373"/>
      <c r="D6345" s="373"/>
      <c r="E6345" s="13"/>
      <c r="F6345" s="11"/>
      <c r="G6345" s="25"/>
      <c r="H6345" s="31"/>
      <c r="I6345" s="30"/>
      <c r="M6345" s="25"/>
      <c r="N6345" s="31"/>
      <c r="O6345" s="30"/>
      <c r="V6345" s="12"/>
      <c r="W6345" s="12"/>
      <c r="X6345" s="14"/>
      <c r="AB6345" s="25"/>
      <c r="AC6345" s="12"/>
      <c r="AD6345" s="12"/>
      <c r="AK6345" s="12"/>
      <c r="AL6345" s="30"/>
      <c r="AM6345" s="32"/>
      <c r="AQ6345" s="12"/>
      <c r="AR6345" s="12"/>
      <c r="AS6345" s="12"/>
      <c r="AZ6345" s="49"/>
      <c r="BA6345" s="30"/>
      <c r="BB6345" s="12"/>
      <c r="BF6345" s="12"/>
      <c r="BG6345" s="12"/>
      <c r="BH6345" s="12"/>
      <c r="BO6345" s="7"/>
      <c r="BP6345" s="7"/>
      <c r="BQ6345" s="7"/>
      <c r="BU6345" s="7"/>
      <c r="BV6345" s="7"/>
      <c r="BW6345" s="7"/>
      <c r="CD6345" s="7"/>
      <c r="CE6345" s="7"/>
      <c r="CF6345" s="7"/>
      <c r="CJ6345" s="7"/>
      <c r="CK6345" s="7"/>
      <c r="CL6345" s="7"/>
    </row>
    <row r="6346" spans="1:90">
      <c r="A6346" s="11"/>
      <c r="B6346" s="373"/>
      <c r="C6346" s="373"/>
      <c r="D6346" s="373"/>
      <c r="E6346" s="13"/>
      <c r="F6346" s="11"/>
      <c r="G6346" s="25"/>
      <c r="H6346" s="31"/>
      <c r="I6346" s="30"/>
      <c r="M6346" s="25"/>
      <c r="N6346" s="31"/>
      <c r="O6346" s="30"/>
      <c r="V6346" s="12"/>
      <c r="W6346" s="12"/>
      <c r="X6346" s="14"/>
      <c r="AB6346" s="25"/>
      <c r="AC6346" s="12"/>
      <c r="AD6346" s="12"/>
      <c r="AK6346" s="12"/>
      <c r="AL6346" s="30"/>
      <c r="AM6346" s="32"/>
      <c r="AQ6346" s="12"/>
      <c r="AR6346" s="12"/>
      <c r="AS6346" s="12"/>
      <c r="AZ6346" s="49"/>
      <c r="BA6346" s="30"/>
      <c r="BB6346" s="12"/>
      <c r="BF6346" s="12"/>
      <c r="BG6346" s="12"/>
      <c r="BH6346" s="12"/>
      <c r="BO6346" s="7"/>
      <c r="BP6346" s="7"/>
      <c r="BQ6346" s="7"/>
      <c r="BU6346" s="7"/>
      <c r="BV6346" s="7"/>
      <c r="BW6346" s="7"/>
      <c r="CD6346" s="7"/>
      <c r="CE6346" s="7"/>
      <c r="CF6346" s="7"/>
      <c r="CJ6346" s="7"/>
      <c r="CK6346" s="7"/>
      <c r="CL6346" s="7"/>
    </row>
    <row r="6347" spans="1:90">
      <c r="A6347" s="11"/>
      <c r="B6347" s="373"/>
      <c r="C6347" s="373"/>
      <c r="D6347" s="373"/>
      <c r="E6347" s="13"/>
      <c r="F6347" s="11"/>
      <c r="G6347" s="25"/>
      <c r="H6347" s="31"/>
      <c r="I6347" s="30"/>
      <c r="M6347" s="25"/>
      <c r="N6347" s="31"/>
      <c r="O6347" s="30"/>
      <c r="V6347" s="12"/>
      <c r="W6347" s="12"/>
      <c r="X6347" s="14"/>
      <c r="AB6347" s="25"/>
      <c r="AC6347" s="12"/>
      <c r="AD6347" s="12"/>
      <c r="AK6347" s="12"/>
      <c r="AL6347" s="30"/>
      <c r="AM6347" s="32"/>
      <c r="AQ6347" s="12"/>
      <c r="AR6347" s="12"/>
      <c r="AS6347" s="12"/>
      <c r="AZ6347" s="49"/>
      <c r="BA6347" s="30"/>
      <c r="BB6347" s="12"/>
      <c r="BF6347" s="12"/>
      <c r="BG6347" s="12"/>
      <c r="BH6347" s="12"/>
      <c r="BO6347" s="7"/>
      <c r="BP6347" s="7"/>
      <c r="BQ6347" s="7"/>
      <c r="BU6347" s="7"/>
      <c r="BV6347" s="7"/>
      <c r="BW6347" s="7"/>
      <c r="CD6347" s="7"/>
      <c r="CE6347" s="7"/>
      <c r="CF6347" s="7"/>
      <c r="CJ6347" s="7"/>
      <c r="CK6347" s="7"/>
      <c r="CL6347" s="7"/>
    </row>
    <row r="6348" spans="1:90">
      <c r="A6348" s="11"/>
      <c r="B6348" s="373"/>
      <c r="C6348" s="373"/>
      <c r="D6348" s="373"/>
      <c r="E6348" s="13"/>
      <c r="F6348" s="11"/>
      <c r="G6348" s="25"/>
      <c r="H6348" s="31"/>
      <c r="I6348" s="30"/>
      <c r="M6348" s="25"/>
      <c r="N6348" s="31"/>
      <c r="O6348" s="30"/>
      <c r="V6348" s="12"/>
      <c r="W6348" s="12"/>
      <c r="X6348" s="14"/>
      <c r="AB6348" s="25"/>
      <c r="AC6348" s="12"/>
      <c r="AD6348" s="12"/>
      <c r="AK6348" s="12"/>
      <c r="AL6348" s="30"/>
      <c r="AM6348" s="32"/>
      <c r="AQ6348" s="12"/>
      <c r="AR6348" s="12"/>
      <c r="AS6348" s="12"/>
      <c r="AZ6348" s="49"/>
      <c r="BA6348" s="30"/>
      <c r="BB6348" s="12"/>
      <c r="BF6348" s="12"/>
      <c r="BG6348" s="12"/>
      <c r="BH6348" s="12"/>
      <c r="BO6348" s="7"/>
      <c r="BP6348" s="7"/>
      <c r="BQ6348" s="7"/>
      <c r="BU6348" s="7"/>
      <c r="BV6348" s="7"/>
      <c r="BW6348" s="7"/>
      <c r="CD6348" s="7"/>
      <c r="CE6348" s="7"/>
      <c r="CF6348" s="7"/>
      <c r="CJ6348" s="7"/>
      <c r="CK6348" s="7"/>
      <c r="CL6348" s="7"/>
    </row>
    <row r="6349" spans="1:90">
      <c r="A6349" s="11"/>
      <c r="B6349" s="373"/>
      <c r="C6349" s="373"/>
      <c r="D6349" s="373"/>
      <c r="E6349" s="13"/>
      <c r="F6349" s="11"/>
      <c r="G6349" s="25"/>
      <c r="H6349" s="31"/>
      <c r="I6349" s="30"/>
      <c r="M6349" s="25"/>
      <c r="N6349" s="31"/>
      <c r="O6349" s="30"/>
      <c r="V6349" s="12"/>
      <c r="W6349" s="12"/>
      <c r="X6349" s="14"/>
      <c r="AB6349" s="25"/>
      <c r="AC6349" s="12"/>
      <c r="AD6349" s="12"/>
      <c r="AK6349" s="12"/>
      <c r="AL6349" s="30"/>
      <c r="AM6349" s="32"/>
      <c r="AQ6349" s="12"/>
      <c r="AR6349" s="12"/>
      <c r="AS6349" s="12"/>
      <c r="AZ6349" s="49"/>
      <c r="BA6349" s="30"/>
      <c r="BB6349" s="12"/>
      <c r="BF6349" s="12"/>
      <c r="BG6349" s="12"/>
      <c r="BH6349" s="12"/>
      <c r="BO6349" s="7"/>
      <c r="BP6349" s="7"/>
      <c r="BQ6349" s="7"/>
      <c r="BU6349" s="7"/>
      <c r="BV6349" s="7"/>
      <c r="BW6349" s="7"/>
      <c r="CD6349" s="7"/>
      <c r="CE6349" s="7"/>
      <c r="CF6349" s="7"/>
      <c r="CJ6349" s="7"/>
      <c r="CK6349" s="7"/>
      <c r="CL6349" s="7"/>
    </row>
    <row r="6350" spans="1:90">
      <c r="A6350" s="11"/>
      <c r="B6350" s="373"/>
      <c r="C6350" s="373"/>
      <c r="D6350" s="373"/>
      <c r="E6350" s="13"/>
      <c r="F6350" s="11"/>
      <c r="G6350" s="25"/>
      <c r="H6350" s="31"/>
      <c r="I6350" s="30"/>
      <c r="M6350" s="25"/>
      <c r="N6350" s="31"/>
      <c r="O6350" s="30"/>
      <c r="V6350" s="12"/>
      <c r="W6350" s="12"/>
      <c r="X6350" s="14"/>
      <c r="AB6350" s="25"/>
      <c r="AC6350" s="12"/>
      <c r="AD6350" s="12"/>
      <c r="AK6350" s="12"/>
      <c r="AL6350" s="30"/>
      <c r="AM6350" s="32"/>
      <c r="AQ6350" s="12"/>
      <c r="AR6350" s="12"/>
      <c r="AS6350" s="12"/>
      <c r="AZ6350" s="49"/>
      <c r="BA6350" s="30"/>
      <c r="BB6350" s="12"/>
      <c r="BF6350" s="12"/>
      <c r="BG6350" s="12"/>
      <c r="BH6350" s="12"/>
      <c r="BO6350" s="7"/>
      <c r="BP6350" s="7"/>
      <c r="BQ6350" s="7"/>
      <c r="BU6350" s="7"/>
      <c r="BV6350" s="7"/>
      <c r="BW6350" s="7"/>
      <c r="CD6350" s="7"/>
      <c r="CE6350" s="7"/>
      <c r="CF6350" s="7"/>
      <c r="CJ6350" s="7"/>
      <c r="CK6350" s="7"/>
      <c r="CL6350" s="7"/>
    </row>
    <row r="6351" spans="1:90">
      <c r="A6351" s="11"/>
      <c r="B6351" s="373"/>
      <c r="C6351" s="373"/>
      <c r="D6351" s="373"/>
      <c r="E6351" s="13"/>
      <c r="F6351" s="11"/>
      <c r="G6351" s="25"/>
      <c r="H6351" s="31"/>
      <c r="I6351" s="30"/>
      <c r="M6351" s="25"/>
      <c r="N6351" s="31"/>
      <c r="O6351" s="30"/>
      <c r="V6351" s="12"/>
      <c r="W6351" s="12"/>
      <c r="X6351" s="14"/>
      <c r="AB6351" s="25"/>
      <c r="AC6351" s="12"/>
      <c r="AD6351" s="12"/>
      <c r="AK6351" s="12"/>
      <c r="AL6351" s="30"/>
      <c r="AM6351" s="32"/>
      <c r="AQ6351" s="12"/>
      <c r="AR6351" s="12"/>
      <c r="AS6351" s="12"/>
      <c r="AZ6351" s="49"/>
      <c r="BA6351" s="30"/>
      <c r="BB6351" s="12"/>
      <c r="BF6351" s="12"/>
      <c r="BG6351" s="12"/>
      <c r="BH6351" s="12"/>
      <c r="BO6351" s="7"/>
      <c r="BP6351" s="7"/>
      <c r="BQ6351" s="7"/>
      <c r="BU6351" s="7"/>
      <c r="BV6351" s="7"/>
      <c r="BW6351" s="7"/>
      <c r="CD6351" s="7"/>
      <c r="CE6351" s="7"/>
      <c r="CF6351" s="7"/>
      <c r="CJ6351" s="7"/>
      <c r="CK6351" s="7"/>
      <c r="CL6351" s="7"/>
    </row>
    <row r="6352" spans="1:90">
      <c r="A6352" s="11"/>
      <c r="B6352" s="373"/>
      <c r="C6352" s="373"/>
      <c r="D6352" s="373"/>
      <c r="E6352" s="13"/>
      <c r="F6352" s="11"/>
      <c r="G6352" s="25"/>
      <c r="H6352" s="31"/>
      <c r="I6352" s="30"/>
      <c r="M6352" s="25"/>
      <c r="N6352" s="31"/>
      <c r="O6352" s="30"/>
      <c r="V6352" s="12"/>
      <c r="W6352" s="12"/>
      <c r="X6352" s="14"/>
      <c r="AB6352" s="25"/>
      <c r="AC6352" s="12"/>
      <c r="AD6352" s="12"/>
      <c r="AK6352" s="12"/>
      <c r="AL6352" s="30"/>
      <c r="AM6352" s="32"/>
      <c r="AQ6352" s="12"/>
      <c r="AR6352" s="12"/>
      <c r="AS6352" s="12"/>
      <c r="AZ6352" s="49"/>
      <c r="BA6352" s="30"/>
      <c r="BB6352" s="12"/>
      <c r="BF6352" s="12"/>
      <c r="BG6352" s="12"/>
      <c r="BH6352" s="12"/>
      <c r="BO6352" s="7"/>
      <c r="BP6352" s="7"/>
      <c r="BQ6352" s="7"/>
      <c r="BU6352" s="7"/>
      <c r="BV6352" s="7"/>
      <c r="BW6352" s="7"/>
      <c r="CD6352" s="7"/>
      <c r="CE6352" s="7"/>
      <c r="CF6352" s="7"/>
      <c r="CJ6352" s="7"/>
      <c r="CK6352" s="7"/>
      <c r="CL6352" s="7"/>
    </row>
    <row r="6353" spans="1:90">
      <c r="A6353" s="11"/>
      <c r="B6353" s="373"/>
      <c r="C6353" s="373"/>
      <c r="D6353" s="373"/>
      <c r="E6353" s="13"/>
      <c r="F6353" s="11"/>
      <c r="G6353" s="25"/>
      <c r="H6353" s="31"/>
      <c r="I6353" s="30"/>
      <c r="M6353" s="25"/>
      <c r="N6353" s="31"/>
      <c r="O6353" s="30"/>
      <c r="V6353" s="12"/>
      <c r="W6353" s="12"/>
      <c r="X6353" s="14"/>
      <c r="AB6353" s="25"/>
      <c r="AC6353" s="12"/>
      <c r="AD6353" s="12"/>
      <c r="AK6353" s="12"/>
      <c r="AL6353" s="30"/>
      <c r="AM6353" s="32"/>
      <c r="AQ6353" s="12"/>
      <c r="AR6353" s="12"/>
      <c r="AS6353" s="12"/>
      <c r="AZ6353" s="49"/>
      <c r="BA6353" s="30"/>
      <c r="BB6353" s="12"/>
      <c r="BF6353" s="12"/>
      <c r="BG6353" s="12"/>
      <c r="BH6353" s="12"/>
      <c r="BO6353" s="7"/>
      <c r="BP6353" s="7"/>
      <c r="BQ6353" s="7"/>
      <c r="BU6353" s="7"/>
      <c r="BV6353" s="7"/>
      <c r="BW6353" s="7"/>
      <c r="CD6353" s="7"/>
      <c r="CE6353" s="7"/>
      <c r="CF6353" s="7"/>
      <c r="CJ6353" s="7"/>
      <c r="CK6353" s="7"/>
      <c r="CL6353" s="7"/>
    </row>
    <row r="6354" spans="1:90">
      <c r="A6354" s="11"/>
      <c r="B6354" s="373"/>
      <c r="C6354" s="373"/>
      <c r="D6354" s="373"/>
      <c r="E6354" s="13"/>
      <c r="F6354" s="11"/>
      <c r="G6354" s="25"/>
      <c r="H6354" s="31"/>
      <c r="I6354" s="30"/>
      <c r="M6354" s="25"/>
      <c r="N6354" s="31"/>
      <c r="O6354" s="30"/>
      <c r="V6354" s="12"/>
      <c r="W6354" s="12"/>
      <c r="X6354" s="14"/>
      <c r="AB6354" s="25"/>
      <c r="AC6354" s="12"/>
      <c r="AD6354" s="12"/>
      <c r="AK6354" s="12"/>
      <c r="AL6354" s="30"/>
      <c r="AM6354" s="32"/>
      <c r="AQ6354" s="12"/>
      <c r="AR6354" s="12"/>
      <c r="AS6354" s="12"/>
      <c r="AZ6354" s="49"/>
      <c r="BA6354" s="30"/>
      <c r="BB6354" s="12"/>
      <c r="BF6354" s="12"/>
      <c r="BG6354" s="12"/>
      <c r="BH6354" s="12"/>
      <c r="BO6354" s="7"/>
      <c r="BP6354" s="7"/>
      <c r="BQ6354" s="7"/>
      <c r="BU6354" s="7"/>
      <c r="BV6354" s="7"/>
      <c r="BW6354" s="7"/>
      <c r="CD6354" s="7"/>
      <c r="CE6354" s="7"/>
      <c r="CF6354" s="7"/>
      <c r="CJ6354" s="7"/>
      <c r="CK6354" s="7"/>
      <c r="CL6354" s="7"/>
    </row>
    <row r="6355" spans="1:90">
      <c r="A6355" s="11"/>
      <c r="B6355" s="373"/>
      <c r="C6355" s="373"/>
      <c r="D6355" s="373"/>
      <c r="E6355" s="13"/>
      <c r="F6355" s="11"/>
      <c r="G6355" s="25"/>
      <c r="H6355" s="31"/>
      <c r="I6355" s="30"/>
      <c r="M6355" s="25"/>
      <c r="N6355" s="31"/>
      <c r="O6355" s="30"/>
      <c r="V6355" s="12"/>
      <c r="W6355" s="12"/>
      <c r="X6355" s="14"/>
      <c r="AB6355" s="25"/>
      <c r="AC6355" s="12"/>
      <c r="AD6355" s="12"/>
      <c r="AK6355" s="12"/>
      <c r="AL6355" s="30"/>
      <c r="AM6355" s="32"/>
      <c r="AQ6355" s="12"/>
      <c r="AR6355" s="12"/>
      <c r="AS6355" s="12"/>
      <c r="AZ6355" s="49"/>
      <c r="BA6355" s="30"/>
      <c r="BB6355" s="12"/>
      <c r="BF6355" s="12"/>
      <c r="BG6355" s="12"/>
      <c r="BH6355" s="12"/>
      <c r="BO6355" s="7"/>
      <c r="BP6355" s="7"/>
      <c r="BQ6355" s="7"/>
      <c r="BU6355" s="7"/>
      <c r="BV6355" s="7"/>
      <c r="BW6355" s="7"/>
      <c r="CD6355" s="7"/>
      <c r="CE6355" s="7"/>
      <c r="CF6355" s="7"/>
      <c r="CJ6355" s="7"/>
      <c r="CK6355" s="7"/>
      <c r="CL6355" s="7"/>
    </row>
    <row r="6356" spans="1:90">
      <c r="A6356" s="11"/>
      <c r="B6356" s="373"/>
      <c r="C6356" s="373"/>
      <c r="D6356" s="373"/>
      <c r="E6356" s="13"/>
      <c r="F6356" s="11"/>
      <c r="G6356" s="25"/>
      <c r="H6356" s="31"/>
      <c r="I6356" s="30"/>
      <c r="M6356" s="25"/>
      <c r="N6356" s="31"/>
      <c r="O6356" s="30"/>
      <c r="V6356" s="12"/>
      <c r="W6356" s="12"/>
      <c r="X6356" s="14"/>
      <c r="AB6356" s="25"/>
      <c r="AC6356" s="12"/>
      <c r="AD6356" s="12"/>
      <c r="AK6356" s="12"/>
      <c r="AL6356" s="30"/>
      <c r="AM6356" s="32"/>
      <c r="AQ6356" s="12"/>
      <c r="AR6356" s="12"/>
      <c r="AS6356" s="12"/>
      <c r="AZ6356" s="49"/>
      <c r="BA6356" s="30"/>
      <c r="BB6356" s="12"/>
      <c r="BF6356" s="12"/>
      <c r="BG6356" s="12"/>
      <c r="BH6356" s="12"/>
      <c r="BO6356" s="7"/>
      <c r="BP6356" s="7"/>
      <c r="BQ6356" s="7"/>
      <c r="BU6356" s="7"/>
      <c r="BV6356" s="7"/>
      <c r="BW6356" s="7"/>
      <c r="CD6356" s="7"/>
      <c r="CE6356" s="7"/>
      <c r="CF6356" s="7"/>
      <c r="CJ6356" s="7"/>
      <c r="CK6356" s="7"/>
      <c r="CL6356" s="7"/>
    </row>
    <row r="6357" spans="1:90">
      <c r="A6357" s="11"/>
      <c r="B6357" s="373"/>
      <c r="C6357" s="373"/>
      <c r="D6357" s="373"/>
      <c r="E6357" s="13"/>
      <c r="F6357" s="11"/>
      <c r="G6357" s="25"/>
      <c r="H6357" s="31"/>
      <c r="I6357" s="30"/>
      <c r="M6357" s="25"/>
      <c r="N6357" s="31"/>
      <c r="O6357" s="30"/>
      <c r="V6357" s="12"/>
      <c r="W6357" s="12"/>
      <c r="X6357" s="14"/>
      <c r="AB6357" s="25"/>
      <c r="AC6357" s="12"/>
      <c r="AD6357" s="12"/>
      <c r="AK6357" s="12"/>
      <c r="AL6357" s="30"/>
      <c r="AM6357" s="32"/>
      <c r="AQ6357" s="12"/>
      <c r="AR6357" s="12"/>
      <c r="AS6357" s="12"/>
      <c r="AZ6357" s="49"/>
      <c r="BA6357" s="30"/>
      <c r="BB6357" s="12"/>
      <c r="BF6357" s="12"/>
      <c r="BG6357" s="12"/>
      <c r="BH6357" s="12"/>
      <c r="BO6357" s="7"/>
      <c r="BP6357" s="7"/>
      <c r="BQ6357" s="7"/>
      <c r="BU6357" s="7"/>
      <c r="BV6357" s="7"/>
      <c r="BW6357" s="7"/>
      <c r="CD6357" s="7"/>
      <c r="CE6357" s="7"/>
      <c r="CF6357" s="7"/>
      <c r="CJ6357" s="7"/>
      <c r="CK6357" s="7"/>
      <c r="CL6357" s="7"/>
    </row>
    <row r="6358" spans="1:90">
      <c r="A6358" s="11"/>
      <c r="B6358" s="373"/>
      <c r="C6358" s="373"/>
      <c r="D6358" s="373"/>
      <c r="E6358" s="13"/>
      <c r="F6358" s="11"/>
      <c r="G6358" s="25"/>
      <c r="H6358" s="31"/>
      <c r="I6358" s="30"/>
      <c r="M6358" s="25"/>
      <c r="N6358" s="31"/>
      <c r="O6358" s="30"/>
      <c r="V6358" s="12"/>
      <c r="W6358" s="12"/>
      <c r="X6358" s="14"/>
      <c r="AB6358" s="25"/>
      <c r="AC6358" s="12"/>
      <c r="AD6358" s="12"/>
      <c r="AK6358" s="12"/>
      <c r="AL6358" s="30"/>
      <c r="AM6358" s="32"/>
      <c r="AQ6358" s="12"/>
      <c r="AR6358" s="12"/>
      <c r="AS6358" s="12"/>
      <c r="AZ6358" s="49"/>
      <c r="BA6358" s="30"/>
      <c r="BB6358" s="12"/>
      <c r="BF6358" s="12"/>
      <c r="BG6358" s="12"/>
      <c r="BH6358" s="12"/>
      <c r="BO6358" s="7"/>
      <c r="BP6358" s="7"/>
      <c r="BQ6358" s="7"/>
      <c r="BU6358" s="7"/>
      <c r="BV6358" s="7"/>
      <c r="BW6358" s="7"/>
      <c r="CD6358" s="7"/>
      <c r="CE6358" s="7"/>
      <c r="CF6358" s="7"/>
      <c r="CJ6358" s="7"/>
      <c r="CK6358" s="7"/>
      <c r="CL6358" s="7"/>
    </row>
    <row r="6359" spans="1:90">
      <c r="A6359" s="11"/>
      <c r="B6359" s="373"/>
      <c r="C6359" s="373"/>
      <c r="D6359" s="373"/>
      <c r="E6359" s="13"/>
      <c r="F6359" s="11"/>
      <c r="G6359" s="25"/>
      <c r="H6359" s="31"/>
      <c r="I6359" s="30"/>
      <c r="M6359" s="25"/>
      <c r="N6359" s="31"/>
      <c r="O6359" s="30"/>
      <c r="V6359" s="12"/>
      <c r="W6359" s="12"/>
      <c r="X6359" s="14"/>
      <c r="AB6359" s="25"/>
      <c r="AC6359" s="12"/>
      <c r="AD6359" s="12"/>
      <c r="AK6359" s="12"/>
      <c r="AL6359" s="30"/>
      <c r="AM6359" s="32"/>
      <c r="AQ6359" s="12"/>
      <c r="AR6359" s="12"/>
      <c r="AS6359" s="12"/>
      <c r="AZ6359" s="49"/>
      <c r="BA6359" s="30"/>
      <c r="BB6359" s="12"/>
      <c r="BF6359" s="12"/>
      <c r="BG6359" s="12"/>
      <c r="BH6359" s="12"/>
      <c r="BO6359" s="7"/>
      <c r="BP6359" s="7"/>
      <c r="BQ6359" s="7"/>
      <c r="BU6359" s="7"/>
      <c r="BV6359" s="7"/>
      <c r="BW6359" s="7"/>
      <c r="CD6359" s="7"/>
      <c r="CE6359" s="7"/>
      <c r="CF6359" s="7"/>
      <c r="CJ6359" s="7"/>
      <c r="CK6359" s="7"/>
      <c r="CL6359" s="7"/>
    </row>
    <row r="6360" spans="1:90">
      <c r="A6360" s="11"/>
      <c r="B6360" s="373"/>
      <c r="C6360" s="373"/>
      <c r="D6360" s="373"/>
      <c r="E6360" s="13"/>
      <c r="F6360" s="11"/>
      <c r="G6360" s="25"/>
      <c r="H6360" s="31"/>
      <c r="I6360" s="30"/>
      <c r="M6360" s="25"/>
      <c r="N6360" s="31"/>
      <c r="O6360" s="30"/>
      <c r="V6360" s="12"/>
      <c r="W6360" s="12"/>
      <c r="X6360" s="14"/>
      <c r="AB6360" s="25"/>
      <c r="AC6360" s="12"/>
      <c r="AD6360" s="12"/>
      <c r="AK6360" s="12"/>
      <c r="AL6360" s="30"/>
      <c r="AM6360" s="32"/>
      <c r="AQ6360" s="12"/>
      <c r="AR6360" s="12"/>
      <c r="AS6360" s="12"/>
      <c r="AZ6360" s="49"/>
      <c r="BA6360" s="30"/>
      <c r="BB6360" s="12"/>
      <c r="BF6360" s="12"/>
      <c r="BG6360" s="12"/>
      <c r="BH6360" s="12"/>
      <c r="BO6360" s="7"/>
      <c r="BP6360" s="7"/>
      <c r="BQ6360" s="7"/>
      <c r="BU6360" s="7"/>
      <c r="BV6360" s="7"/>
      <c r="BW6360" s="7"/>
      <c r="CD6360" s="7"/>
      <c r="CE6360" s="7"/>
      <c r="CF6360" s="7"/>
      <c r="CJ6360" s="7"/>
      <c r="CK6360" s="7"/>
      <c r="CL6360" s="7"/>
    </row>
    <row r="6361" spans="1:90">
      <c r="A6361" s="11"/>
      <c r="B6361" s="373"/>
      <c r="C6361" s="373"/>
      <c r="D6361" s="373"/>
      <c r="E6361" s="13"/>
      <c r="F6361" s="11"/>
      <c r="G6361" s="25"/>
      <c r="H6361" s="31"/>
      <c r="I6361" s="30"/>
      <c r="M6361" s="25"/>
      <c r="N6361" s="31"/>
      <c r="O6361" s="30"/>
      <c r="V6361" s="12"/>
      <c r="W6361" s="12"/>
      <c r="X6361" s="14"/>
      <c r="AB6361" s="25"/>
      <c r="AC6361" s="12"/>
      <c r="AD6361" s="12"/>
      <c r="AK6361" s="12"/>
      <c r="AL6361" s="30"/>
      <c r="AM6361" s="32"/>
      <c r="AQ6361" s="12"/>
      <c r="AR6361" s="12"/>
      <c r="AS6361" s="12"/>
      <c r="AZ6361" s="49"/>
      <c r="BA6361" s="30"/>
      <c r="BB6361" s="12"/>
      <c r="BF6361" s="12"/>
      <c r="BG6361" s="12"/>
      <c r="BH6361" s="12"/>
      <c r="BO6361" s="7"/>
      <c r="BP6361" s="7"/>
      <c r="BQ6361" s="7"/>
      <c r="BU6361" s="7"/>
      <c r="BV6361" s="7"/>
      <c r="BW6361" s="7"/>
      <c r="CD6361" s="7"/>
      <c r="CE6361" s="7"/>
      <c r="CF6361" s="7"/>
      <c r="CJ6361" s="7"/>
      <c r="CK6361" s="7"/>
      <c r="CL6361" s="7"/>
    </row>
    <row r="6362" spans="1:90">
      <c r="A6362" s="11"/>
      <c r="B6362" s="373"/>
      <c r="C6362" s="373"/>
      <c r="D6362" s="373"/>
      <c r="E6362" s="13"/>
      <c r="F6362" s="11"/>
      <c r="G6362" s="25"/>
      <c r="H6362" s="31"/>
      <c r="I6362" s="30"/>
      <c r="M6362" s="25"/>
      <c r="N6362" s="31"/>
      <c r="O6362" s="30"/>
      <c r="V6362" s="12"/>
      <c r="W6362" s="12"/>
      <c r="X6362" s="14"/>
      <c r="AB6362" s="25"/>
      <c r="AC6362" s="12"/>
      <c r="AD6362" s="12"/>
      <c r="AK6362" s="12"/>
      <c r="AL6362" s="30"/>
      <c r="AM6362" s="32"/>
      <c r="AQ6362" s="12"/>
      <c r="AR6362" s="12"/>
      <c r="AS6362" s="12"/>
      <c r="AZ6362" s="49"/>
      <c r="BA6362" s="30"/>
      <c r="BB6362" s="12"/>
      <c r="BF6362" s="12"/>
      <c r="BG6362" s="12"/>
      <c r="BH6362" s="12"/>
      <c r="BO6362" s="7"/>
      <c r="BP6362" s="7"/>
      <c r="BQ6362" s="7"/>
      <c r="BU6362" s="7"/>
      <c r="BV6362" s="7"/>
      <c r="BW6362" s="7"/>
      <c r="CD6362" s="7"/>
      <c r="CE6362" s="7"/>
      <c r="CF6362" s="7"/>
      <c r="CJ6362" s="7"/>
      <c r="CK6362" s="7"/>
      <c r="CL6362" s="7"/>
    </row>
    <row r="6363" spans="1:90">
      <c r="A6363" s="11"/>
      <c r="B6363" s="373"/>
      <c r="C6363" s="373"/>
      <c r="D6363" s="373"/>
      <c r="E6363" s="13"/>
      <c r="F6363" s="11"/>
      <c r="G6363" s="25"/>
      <c r="H6363" s="31"/>
      <c r="I6363" s="30"/>
      <c r="M6363" s="25"/>
      <c r="N6363" s="31"/>
      <c r="O6363" s="30"/>
      <c r="V6363" s="12"/>
      <c r="W6363" s="12"/>
      <c r="X6363" s="14"/>
      <c r="AB6363" s="25"/>
      <c r="AC6363" s="12"/>
      <c r="AD6363" s="12"/>
      <c r="AK6363" s="12"/>
      <c r="AL6363" s="30"/>
      <c r="AM6363" s="32"/>
      <c r="AQ6363" s="12"/>
      <c r="AR6363" s="12"/>
      <c r="AS6363" s="12"/>
      <c r="AZ6363" s="49"/>
      <c r="BA6363" s="30"/>
      <c r="BB6363" s="12"/>
      <c r="BF6363" s="12"/>
      <c r="BG6363" s="12"/>
      <c r="BH6363" s="12"/>
      <c r="BO6363" s="7"/>
      <c r="BP6363" s="7"/>
      <c r="BQ6363" s="7"/>
      <c r="BU6363" s="7"/>
      <c r="BV6363" s="7"/>
      <c r="BW6363" s="7"/>
      <c r="CD6363" s="7"/>
      <c r="CE6363" s="7"/>
      <c r="CF6363" s="7"/>
      <c r="CJ6363" s="7"/>
      <c r="CK6363" s="7"/>
      <c r="CL6363" s="7"/>
    </row>
    <row r="6364" spans="1:90">
      <c r="A6364" s="11"/>
      <c r="B6364" s="373"/>
      <c r="C6364" s="373"/>
      <c r="D6364" s="373"/>
      <c r="E6364" s="13"/>
      <c r="F6364" s="11"/>
      <c r="G6364" s="25"/>
      <c r="H6364" s="31"/>
      <c r="I6364" s="30"/>
      <c r="M6364" s="25"/>
      <c r="N6364" s="31"/>
      <c r="O6364" s="30"/>
      <c r="V6364" s="12"/>
      <c r="W6364" s="12"/>
      <c r="X6364" s="14"/>
      <c r="AB6364" s="25"/>
      <c r="AC6364" s="12"/>
      <c r="AD6364" s="12"/>
      <c r="AK6364" s="12"/>
      <c r="AL6364" s="30"/>
      <c r="AM6364" s="32"/>
      <c r="AQ6364" s="12"/>
      <c r="AR6364" s="12"/>
      <c r="AS6364" s="12"/>
      <c r="AZ6364" s="49"/>
      <c r="BA6364" s="30"/>
      <c r="BB6364" s="12"/>
      <c r="BF6364" s="12"/>
      <c r="BG6364" s="12"/>
      <c r="BH6364" s="12"/>
      <c r="BO6364" s="7"/>
      <c r="BP6364" s="7"/>
      <c r="BQ6364" s="7"/>
      <c r="BU6364" s="7"/>
      <c r="BV6364" s="7"/>
      <c r="BW6364" s="7"/>
      <c r="CD6364" s="7"/>
      <c r="CE6364" s="7"/>
      <c r="CF6364" s="7"/>
      <c r="CJ6364" s="7"/>
      <c r="CK6364" s="7"/>
      <c r="CL6364" s="7"/>
    </row>
    <row r="6365" spans="1:90">
      <c r="A6365" s="11"/>
      <c r="B6365" s="373"/>
      <c r="C6365" s="373"/>
      <c r="D6365" s="373"/>
      <c r="E6365" s="13"/>
      <c r="F6365" s="11"/>
      <c r="G6365" s="25"/>
      <c r="H6365" s="31"/>
      <c r="I6365" s="30"/>
      <c r="M6365" s="25"/>
      <c r="N6365" s="31"/>
      <c r="O6365" s="30"/>
      <c r="V6365" s="12"/>
      <c r="W6365" s="12"/>
      <c r="X6365" s="14"/>
      <c r="AB6365" s="25"/>
      <c r="AC6365" s="12"/>
      <c r="AD6365" s="12"/>
      <c r="AK6365" s="12"/>
      <c r="AL6365" s="30"/>
      <c r="AM6365" s="32"/>
      <c r="AQ6365" s="12"/>
      <c r="AR6365" s="12"/>
      <c r="AS6365" s="12"/>
      <c r="AZ6365" s="49"/>
      <c r="BA6365" s="30"/>
      <c r="BB6365" s="12"/>
      <c r="BF6365" s="12"/>
      <c r="BG6365" s="12"/>
      <c r="BH6365" s="12"/>
      <c r="BO6365" s="7"/>
      <c r="BP6365" s="7"/>
      <c r="BQ6365" s="7"/>
      <c r="BU6365" s="7"/>
      <c r="BV6365" s="7"/>
      <c r="BW6365" s="7"/>
      <c r="CD6365" s="7"/>
      <c r="CE6365" s="7"/>
      <c r="CF6365" s="7"/>
      <c r="CJ6365" s="7"/>
      <c r="CK6365" s="7"/>
      <c r="CL6365" s="7"/>
    </row>
    <row r="6366" spans="1:90">
      <c r="A6366" s="11"/>
      <c r="B6366" s="373"/>
      <c r="C6366" s="373"/>
      <c r="D6366" s="373"/>
      <c r="E6366" s="13"/>
      <c r="F6366" s="11"/>
      <c r="G6366" s="25"/>
      <c r="H6366" s="31"/>
      <c r="I6366" s="30"/>
      <c r="M6366" s="25"/>
      <c r="N6366" s="31"/>
      <c r="O6366" s="30"/>
      <c r="V6366" s="12"/>
      <c r="W6366" s="12"/>
      <c r="X6366" s="14"/>
      <c r="AB6366" s="25"/>
      <c r="AC6366" s="12"/>
      <c r="AD6366" s="12"/>
      <c r="AK6366" s="12"/>
      <c r="AL6366" s="30"/>
      <c r="AM6366" s="32"/>
      <c r="AQ6366" s="12"/>
      <c r="AR6366" s="12"/>
      <c r="AS6366" s="12"/>
      <c r="AZ6366" s="49"/>
      <c r="BA6366" s="30"/>
      <c r="BB6366" s="12"/>
      <c r="BF6366" s="12"/>
      <c r="BG6366" s="12"/>
      <c r="BH6366" s="12"/>
      <c r="BO6366" s="7"/>
      <c r="BP6366" s="7"/>
      <c r="BQ6366" s="7"/>
      <c r="BU6366" s="7"/>
      <c r="BV6366" s="7"/>
      <c r="BW6366" s="7"/>
      <c r="CD6366" s="7"/>
      <c r="CE6366" s="7"/>
      <c r="CF6366" s="7"/>
      <c r="CJ6366" s="7"/>
      <c r="CK6366" s="7"/>
      <c r="CL6366" s="7"/>
    </row>
    <row r="6367" spans="1:90">
      <c r="A6367" s="11"/>
      <c r="B6367" s="373"/>
      <c r="C6367" s="373"/>
      <c r="D6367" s="373"/>
      <c r="E6367" s="13"/>
      <c r="F6367" s="11"/>
      <c r="G6367" s="25"/>
      <c r="H6367" s="31"/>
      <c r="I6367" s="30"/>
      <c r="M6367" s="25"/>
      <c r="N6367" s="31"/>
      <c r="O6367" s="30"/>
      <c r="V6367" s="12"/>
      <c r="W6367" s="12"/>
      <c r="X6367" s="14"/>
      <c r="AB6367" s="25"/>
      <c r="AC6367" s="12"/>
      <c r="AD6367" s="12"/>
      <c r="AK6367" s="12"/>
      <c r="AL6367" s="30"/>
      <c r="AM6367" s="32"/>
      <c r="AQ6367" s="12"/>
      <c r="AR6367" s="12"/>
      <c r="AS6367" s="12"/>
      <c r="AZ6367" s="49"/>
      <c r="BA6367" s="30"/>
      <c r="BB6367" s="12"/>
      <c r="BF6367" s="12"/>
      <c r="BG6367" s="12"/>
      <c r="BH6367" s="12"/>
      <c r="BO6367" s="7"/>
      <c r="BP6367" s="7"/>
      <c r="BQ6367" s="7"/>
      <c r="BU6367" s="7"/>
      <c r="BV6367" s="7"/>
      <c r="BW6367" s="7"/>
      <c r="CD6367" s="7"/>
      <c r="CE6367" s="7"/>
      <c r="CF6367" s="7"/>
      <c r="CJ6367" s="7"/>
      <c r="CK6367" s="7"/>
      <c r="CL6367" s="7"/>
    </row>
    <row r="6368" spans="1:90">
      <c r="A6368" s="11"/>
      <c r="B6368" s="373"/>
      <c r="C6368" s="373"/>
      <c r="D6368" s="373"/>
      <c r="E6368" s="13"/>
      <c r="F6368" s="11"/>
      <c r="G6368" s="25"/>
      <c r="H6368" s="31"/>
      <c r="I6368" s="30"/>
      <c r="M6368" s="25"/>
      <c r="N6368" s="31"/>
      <c r="O6368" s="30"/>
      <c r="V6368" s="12"/>
      <c r="W6368" s="12"/>
      <c r="X6368" s="14"/>
      <c r="AB6368" s="25"/>
      <c r="AC6368" s="12"/>
      <c r="AD6368" s="12"/>
      <c r="AK6368" s="12"/>
      <c r="AL6368" s="30"/>
      <c r="AM6368" s="32"/>
      <c r="AQ6368" s="12"/>
      <c r="AR6368" s="12"/>
      <c r="AS6368" s="12"/>
      <c r="AZ6368" s="49"/>
      <c r="BA6368" s="30"/>
      <c r="BB6368" s="12"/>
      <c r="BF6368" s="12"/>
      <c r="BG6368" s="12"/>
      <c r="BH6368" s="12"/>
      <c r="BO6368" s="7"/>
      <c r="BP6368" s="7"/>
      <c r="BQ6368" s="7"/>
      <c r="BU6368" s="7"/>
      <c r="BV6368" s="7"/>
      <c r="BW6368" s="7"/>
      <c r="CD6368" s="7"/>
      <c r="CE6368" s="7"/>
      <c r="CF6368" s="7"/>
      <c r="CJ6368" s="7"/>
      <c r="CK6368" s="7"/>
      <c r="CL6368" s="7"/>
    </row>
    <row r="6369" spans="1:90">
      <c r="A6369" s="11"/>
      <c r="B6369" s="373"/>
      <c r="C6369" s="373"/>
      <c r="D6369" s="373"/>
      <c r="E6369" s="13"/>
      <c r="F6369" s="11"/>
      <c r="G6369" s="25"/>
      <c r="H6369" s="31"/>
      <c r="I6369" s="30"/>
      <c r="M6369" s="25"/>
      <c r="N6369" s="31"/>
      <c r="O6369" s="30"/>
      <c r="V6369" s="12"/>
      <c r="W6369" s="12"/>
      <c r="X6369" s="14"/>
      <c r="AB6369" s="25"/>
      <c r="AC6369" s="12"/>
      <c r="AD6369" s="12"/>
      <c r="AK6369" s="12"/>
      <c r="AL6369" s="30"/>
      <c r="AM6369" s="32"/>
      <c r="AQ6369" s="12"/>
      <c r="AR6369" s="12"/>
      <c r="AS6369" s="12"/>
      <c r="AZ6369" s="49"/>
      <c r="BA6369" s="30"/>
      <c r="BB6369" s="12"/>
      <c r="BF6369" s="12"/>
      <c r="BG6369" s="12"/>
      <c r="BH6369" s="12"/>
      <c r="BO6369" s="7"/>
      <c r="BP6369" s="7"/>
      <c r="BQ6369" s="7"/>
      <c r="BU6369" s="7"/>
      <c r="BV6369" s="7"/>
      <c r="BW6369" s="7"/>
      <c r="CD6369" s="7"/>
      <c r="CE6369" s="7"/>
      <c r="CF6369" s="7"/>
      <c r="CJ6369" s="7"/>
      <c r="CK6369" s="7"/>
      <c r="CL6369" s="7"/>
    </row>
    <row r="6370" spans="1:90">
      <c r="A6370" s="11"/>
      <c r="B6370" s="373"/>
      <c r="C6370" s="373"/>
      <c r="D6370" s="373"/>
      <c r="E6370" s="13"/>
      <c r="F6370" s="11"/>
      <c r="G6370" s="25"/>
      <c r="H6370" s="31"/>
      <c r="I6370" s="30"/>
      <c r="M6370" s="25"/>
      <c r="N6370" s="31"/>
      <c r="O6370" s="30"/>
      <c r="V6370" s="12"/>
      <c r="W6370" s="12"/>
      <c r="X6370" s="14"/>
      <c r="AB6370" s="25"/>
      <c r="AC6370" s="12"/>
      <c r="AD6370" s="12"/>
      <c r="AK6370" s="12"/>
      <c r="AL6370" s="30"/>
      <c r="AM6370" s="32"/>
      <c r="AQ6370" s="12"/>
      <c r="AR6370" s="12"/>
      <c r="AS6370" s="12"/>
      <c r="AZ6370" s="49"/>
      <c r="BA6370" s="30"/>
      <c r="BB6370" s="12"/>
      <c r="BF6370" s="12"/>
      <c r="BG6370" s="12"/>
      <c r="BH6370" s="12"/>
      <c r="BO6370" s="7"/>
      <c r="BP6370" s="7"/>
      <c r="BQ6370" s="7"/>
      <c r="BU6370" s="7"/>
      <c r="BV6370" s="7"/>
      <c r="BW6370" s="7"/>
      <c r="CD6370" s="7"/>
      <c r="CE6370" s="7"/>
      <c r="CF6370" s="7"/>
      <c r="CJ6370" s="7"/>
      <c r="CK6370" s="7"/>
      <c r="CL6370" s="7"/>
    </row>
    <row r="6371" spans="1:90">
      <c r="A6371" s="11"/>
      <c r="B6371" s="373"/>
      <c r="C6371" s="373"/>
      <c r="D6371" s="373"/>
      <c r="E6371" s="13"/>
      <c r="F6371" s="11"/>
      <c r="G6371" s="25"/>
      <c r="H6371" s="31"/>
      <c r="I6371" s="30"/>
      <c r="M6371" s="25"/>
      <c r="N6371" s="31"/>
      <c r="O6371" s="30"/>
      <c r="V6371" s="12"/>
      <c r="W6371" s="12"/>
      <c r="X6371" s="14"/>
      <c r="AB6371" s="25"/>
      <c r="AC6371" s="12"/>
      <c r="AD6371" s="12"/>
      <c r="AK6371" s="12"/>
      <c r="AL6371" s="30"/>
      <c r="AM6371" s="32"/>
      <c r="AQ6371" s="12"/>
      <c r="AR6371" s="12"/>
      <c r="AS6371" s="12"/>
      <c r="AZ6371" s="49"/>
      <c r="BA6371" s="30"/>
      <c r="BB6371" s="12"/>
      <c r="BF6371" s="12"/>
      <c r="BG6371" s="12"/>
      <c r="BH6371" s="12"/>
      <c r="BO6371" s="7"/>
      <c r="BP6371" s="7"/>
      <c r="BQ6371" s="7"/>
      <c r="BU6371" s="7"/>
      <c r="BV6371" s="7"/>
      <c r="BW6371" s="7"/>
      <c r="CD6371" s="7"/>
      <c r="CE6371" s="7"/>
      <c r="CF6371" s="7"/>
      <c r="CJ6371" s="7"/>
      <c r="CK6371" s="7"/>
      <c r="CL6371" s="7"/>
    </row>
    <row r="6372" spans="1:90">
      <c r="A6372" s="11"/>
      <c r="B6372" s="373"/>
      <c r="C6372" s="373"/>
      <c r="D6372" s="373"/>
      <c r="E6372" s="13"/>
      <c r="F6372" s="11"/>
      <c r="G6372" s="25"/>
      <c r="H6372" s="31"/>
      <c r="I6372" s="30"/>
      <c r="M6372" s="25"/>
      <c r="N6372" s="31"/>
      <c r="O6372" s="30"/>
      <c r="V6372" s="12"/>
      <c r="W6372" s="12"/>
      <c r="X6372" s="14"/>
      <c r="AB6372" s="25"/>
      <c r="AC6372" s="12"/>
      <c r="AD6372" s="12"/>
      <c r="AK6372" s="12"/>
      <c r="AL6372" s="30"/>
      <c r="AM6372" s="32"/>
      <c r="AQ6372" s="12"/>
      <c r="AR6372" s="12"/>
      <c r="AS6372" s="12"/>
      <c r="AZ6372" s="49"/>
      <c r="BA6372" s="30"/>
      <c r="BB6372" s="12"/>
      <c r="BF6372" s="12"/>
      <c r="BG6372" s="12"/>
      <c r="BH6372" s="12"/>
      <c r="BO6372" s="7"/>
      <c r="BP6372" s="7"/>
      <c r="BQ6372" s="7"/>
      <c r="BU6372" s="7"/>
      <c r="BV6372" s="7"/>
      <c r="BW6372" s="7"/>
      <c r="CD6372" s="7"/>
      <c r="CE6372" s="7"/>
      <c r="CF6372" s="7"/>
      <c r="CJ6372" s="7"/>
      <c r="CK6372" s="7"/>
      <c r="CL6372" s="7"/>
    </row>
    <row r="6373" spans="1:90">
      <c r="A6373" s="11"/>
      <c r="B6373" s="373"/>
      <c r="C6373" s="373"/>
      <c r="D6373" s="373"/>
      <c r="E6373" s="13"/>
      <c r="F6373" s="11"/>
      <c r="G6373" s="25"/>
      <c r="H6373" s="31"/>
      <c r="I6373" s="30"/>
      <c r="M6373" s="25"/>
      <c r="N6373" s="31"/>
      <c r="O6373" s="30"/>
      <c r="V6373" s="12"/>
      <c r="W6373" s="12"/>
      <c r="X6373" s="14"/>
      <c r="AB6373" s="25"/>
      <c r="AC6373" s="12"/>
      <c r="AD6373" s="12"/>
      <c r="AK6373" s="12"/>
      <c r="AL6373" s="30"/>
      <c r="AM6373" s="32"/>
      <c r="AQ6373" s="12"/>
      <c r="AR6373" s="12"/>
      <c r="AS6373" s="12"/>
      <c r="AZ6373" s="49"/>
      <c r="BA6373" s="30"/>
      <c r="BB6373" s="12"/>
      <c r="BF6373" s="12"/>
      <c r="BG6373" s="12"/>
      <c r="BH6373" s="12"/>
      <c r="BO6373" s="7"/>
      <c r="BP6373" s="7"/>
      <c r="BQ6373" s="7"/>
      <c r="BU6373" s="7"/>
      <c r="BV6373" s="7"/>
      <c r="BW6373" s="7"/>
      <c r="CD6373" s="7"/>
      <c r="CE6373" s="7"/>
      <c r="CF6373" s="7"/>
      <c r="CJ6373" s="7"/>
      <c r="CK6373" s="7"/>
      <c r="CL6373" s="7"/>
    </row>
    <row r="6374" spans="1:90">
      <c r="A6374" s="11"/>
      <c r="B6374" s="373"/>
      <c r="C6374" s="373"/>
      <c r="D6374" s="373"/>
      <c r="E6374" s="13"/>
      <c r="F6374" s="11"/>
      <c r="G6374" s="25"/>
      <c r="H6374" s="31"/>
      <c r="I6374" s="30"/>
      <c r="M6374" s="25"/>
      <c r="N6374" s="31"/>
      <c r="O6374" s="30"/>
      <c r="V6374" s="12"/>
      <c r="W6374" s="12"/>
      <c r="X6374" s="14"/>
      <c r="AB6374" s="25"/>
      <c r="AC6374" s="12"/>
      <c r="AD6374" s="12"/>
      <c r="AK6374" s="12"/>
      <c r="AL6374" s="30"/>
      <c r="AM6374" s="32"/>
      <c r="AQ6374" s="12"/>
      <c r="AR6374" s="12"/>
      <c r="AS6374" s="12"/>
      <c r="AZ6374" s="49"/>
      <c r="BA6374" s="30"/>
      <c r="BB6374" s="12"/>
      <c r="BF6374" s="12"/>
      <c r="BG6374" s="12"/>
      <c r="BH6374" s="12"/>
      <c r="BO6374" s="7"/>
      <c r="BP6374" s="7"/>
      <c r="BQ6374" s="7"/>
      <c r="BU6374" s="7"/>
      <c r="BV6374" s="7"/>
      <c r="BW6374" s="7"/>
      <c r="CD6374" s="7"/>
      <c r="CE6374" s="7"/>
      <c r="CF6374" s="7"/>
      <c r="CJ6374" s="7"/>
      <c r="CK6374" s="7"/>
      <c r="CL6374" s="7"/>
    </row>
    <row r="6375" spans="1:90">
      <c r="A6375" s="11"/>
      <c r="B6375" s="373"/>
      <c r="C6375" s="373"/>
      <c r="D6375" s="373"/>
      <c r="E6375" s="13"/>
      <c r="F6375" s="11"/>
      <c r="G6375" s="25"/>
      <c r="H6375" s="31"/>
      <c r="I6375" s="30"/>
      <c r="M6375" s="25"/>
      <c r="N6375" s="31"/>
      <c r="O6375" s="30"/>
      <c r="V6375" s="12"/>
      <c r="W6375" s="12"/>
      <c r="X6375" s="14"/>
      <c r="AB6375" s="25"/>
      <c r="AC6375" s="12"/>
      <c r="AD6375" s="12"/>
      <c r="AK6375" s="12"/>
      <c r="AL6375" s="30"/>
      <c r="AM6375" s="32"/>
      <c r="AQ6375" s="12"/>
      <c r="AR6375" s="12"/>
      <c r="AS6375" s="12"/>
      <c r="AZ6375" s="49"/>
      <c r="BA6375" s="30"/>
      <c r="BB6375" s="12"/>
      <c r="BF6375" s="12"/>
      <c r="BG6375" s="12"/>
      <c r="BH6375" s="12"/>
      <c r="BO6375" s="7"/>
      <c r="BP6375" s="7"/>
      <c r="BQ6375" s="7"/>
      <c r="BU6375" s="7"/>
      <c r="BV6375" s="7"/>
      <c r="BW6375" s="7"/>
      <c r="CD6375" s="7"/>
      <c r="CE6375" s="7"/>
      <c r="CF6375" s="7"/>
      <c r="CJ6375" s="7"/>
      <c r="CK6375" s="7"/>
      <c r="CL6375" s="7"/>
    </row>
    <row r="6376" spans="1:90">
      <c r="A6376" s="11"/>
      <c r="B6376" s="373"/>
      <c r="C6376" s="373"/>
      <c r="D6376" s="373"/>
      <c r="E6376" s="13"/>
      <c r="F6376" s="11"/>
      <c r="G6376" s="25"/>
      <c r="H6376" s="31"/>
      <c r="I6376" s="30"/>
      <c r="M6376" s="25"/>
      <c r="N6376" s="31"/>
      <c r="O6376" s="30"/>
      <c r="V6376" s="12"/>
      <c r="W6376" s="12"/>
      <c r="X6376" s="14"/>
      <c r="AB6376" s="25"/>
      <c r="AC6376" s="12"/>
      <c r="AD6376" s="12"/>
      <c r="AK6376" s="12"/>
      <c r="AL6376" s="30"/>
      <c r="AM6376" s="32"/>
      <c r="AQ6376" s="12"/>
      <c r="AR6376" s="12"/>
      <c r="AS6376" s="12"/>
      <c r="AZ6376" s="49"/>
      <c r="BA6376" s="30"/>
      <c r="BB6376" s="12"/>
      <c r="BF6376" s="12"/>
      <c r="BG6376" s="12"/>
      <c r="BH6376" s="12"/>
      <c r="BO6376" s="7"/>
      <c r="BP6376" s="7"/>
      <c r="BQ6376" s="7"/>
      <c r="BU6376" s="7"/>
      <c r="BV6376" s="7"/>
      <c r="BW6376" s="7"/>
      <c r="CD6376" s="7"/>
      <c r="CE6376" s="7"/>
      <c r="CF6376" s="7"/>
      <c r="CJ6376" s="7"/>
      <c r="CK6376" s="7"/>
      <c r="CL6376" s="7"/>
    </row>
    <row r="6377" spans="1:90">
      <c r="A6377" s="11"/>
      <c r="B6377" s="373"/>
      <c r="C6377" s="373"/>
      <c r="D6377" s="373"/>
      <c r="E6377" s="13"/>
      <c r="F6377" s="11"/>
      <c r="G6377" s="25"/>
      <c r="H6377" s="31"/>
      <c r="I6377" s="30"/>
      <c r="M6377" s="25"/>
      <c r="N6377" s="31"/>
      <c r="O6377" s="30"/>
      <c r="V6377" s="12"/>
      <c r="W6377" s="12"/>
      <c r="X6377" s="14"/>
      <c r="AB6377" s="25"/>
      <c r="AC6377" s="12"/>
      <c r="AD6377" s="12"/>
      <c r="AK6377" s="12"/>
      <c r="AL6377" s="30"/>
      <c r="AM6377" s="32"/>
      <c r="AQ6377" s="12"/>
      <c r="AR6377" s="12"/>
      <c r="AS6377" s="12"/>
      <c r="AZ6377" s="49"/>
      <c r="BA6377" s="30"/>
      <c r="BB6377" s="12"/>
      <c r="BF6377" s="12"/>
      <c r="BG6377" s="12"/>
      <c r="BH6377" s="12"/>
      <c r="BO6377" s="7"/>
      <c r="BP6377" s="7"/>
      <c r="BQ6377" s="7"/>
      <c r="BU6377" s="7"/>
      <c r="BV6377" s="7"/>
      <c r="BW6377" s="7"/>
      <c r="CD6377" s="7"/>
      <c r="CE6377" s="7"/>
      <c r="CF6377" s="7"/>
      <c r="CJ6377" s="7"/>
      <c r="CK6377" s="7"/>
      <c r="CL6377" s="7"/>
    </row>
    <row r="6378" spans="1:90">
      <c r="A6378" s="11"/>
      <c r="B6378" s="373"/>
      <c r="C6378" s="373"/>
      <c r="D6378" s="373"/>
      <c r="E6378" s="13"/>
      <c r="F6378" s="11"/>
      <c r="G6378" s="25"/>
      <c r="H6378" s="31"/>
      <c r="I6378" s="30"/>
      <c r="M6378" s="25"/>
      <c r="N6378" s="31"/>
      <c r="O6378" s="30"/>
      <c r="V6378" s="12"/>
      <c r="W6378" s="12"/>
      <c r="X6378" s="14"/>
      <c r="AB6378" s="25"/>
      <c r="AC6378" s="12"/>
      <c r="AD6378" s="12"/>
      <c r="AK6378" s="12"/>
      <c r="AL6378" s="30"/>
      <c r="AM6378" s="32"/>
      <c r="AQ6378" s="12"/>
      <c r="AR6378" s="12"/>
      <c r="AS6378" s="12"/>
      <c r="AZ6378" s="49"/>
      <c r="BA6378" s="30"/>
      <c r="BB6378" s="12"/>
      <c r="BF6378" s="12"/>
      <c r="BG6378" s="12"/>
      <c r="BH6378" s="12"/>
      <c r="BO6378" s="7"/>
      <c r="BP6378" s="7"/>
      <c r="BQ6378" s="7"/>
      <c r="BU6378" s="7"/>
      <c r="BV6378" s="7"/>
      <c r="BW6378" s="7"/>
      <c r="CD6378" s="7"/>
      <c r="CE6378" s="7"/>
      <c r="CF6378" s="7"/>
      <c r="CJ6378" s="7"/>
      <c r="CK6378" s="7"/>
      <c r="CL6378" s="7"/>
    </row>
    <row r="6379" spans="1:90">
      <c r="A6379" s="11"/>
      <c r="B6379" s="373"/>
      <c r="C6379" s="373"/>
      <c r="D6379" s="373"/>
      <c r="E6379" s="13"/>
      <c r="F6379" s="11"/>
      <c r="G6379" s="25"/>
      <c r="H6379" s="31"/>
      <c r="I6379" s="30"/>
      <c r="M6379" s="25"/>
      <c r="N6379" s="31"/>
      <c r="O6379" s="30"/>
      <c r="V6379" s="12"/>
      <c r="W6379" s="12"/>
      <c r="X6379" s="14"/>
      <c r="AB6379" s="25"/>
      <c r="AC6379" s="12"/>
      <c r="AD6379" s="12"/>
      <c r="AK6379" s="12"/>
      <c r="AL6379" s="30"/>
      <c r="AM6379" s="32"/>
      <c r="AQ6379" s="12"/>
      <c r="AR6379" s="12"/>
      <c r="AS6379" s="12"/>
      <c r="AZ6379" s="49"/>
      <c r="BA6379" s="30"/>
      <c r="BB6379" s="12"/>
      <c r="BF6379" s="12"/>
      <c r="BG6379" s="12"/>
      <c r="BH6379" s="12"/>
      <c r="BO6379" s="7"/>
      <c r="BP6379" s="7"/>
      <c r="BQ6379" s="7"/>
      <c r="BU6379" s="7"/>
      <c r="BV6379" s="7"/>
      <c r="BW6379" s="7"/>
      <c r="CD6379" s="7"/>
      <c r="CE6379" s="7"/>
      <c r="CF6379" s="7"/>
      <c r="CJ6379" s="7"/>
      <c r="CK6379" s="7"/>
      <c r="CL6379" s="7"/>
    </row>
    <row r="6380" spans="1:90">
      <c r="A6380" s="11"/>
      <c r="B6380" s="373"/>
      <c r="C6380" s="373"/>
      <c r="D6380" s="373"/>
      <c r="E6380" s="13"/>
      <c r="F6380" s="11"/>
      <c r="G6380" s="25"/>
      <c r="H6380" s="31"/>
      <c r="I6380" s="30"/>
      <c r="M6380" s="25"/>
      <c r="N6380" s="31"/>
      <c r="O6380" s="30"/>
      <c r="V6380" s="12"/>
      <c r="W6380" s="12"/>
      <c r="X6380" s="14"/>
      <c r="AB6380" s="25"/>
      <c r="AC6380" s="12"/>
      <c r="AD6380" s="12"/>
      <c r="AK6380" s="12"/>
      <c r="AL6380" s="30"/>
      <c r="AM6380" s="32"/>
      <c r="AQ6380" s="12"/>
      <c r="AR6380" s="12"/>
      <c r="AS6380" s="12"/>
      <c r="AZ6380" s="49"/>
      <c r="BA6380" s="30"/>
      <c r="BB6380" s="12"/>
      <c r="BF6380" s="12"/>
      <c r="BG6380" s="12"/>
      <c r="BH6380" s="12"/>
      <c r="BO6380" s="7"/>
      <c r="BP6380" s="7"/>
      <c r="BQ6380" s="7"/>
      <c r="BU6380" s="7"/>
      <c r="BV6380" s="7"/>
      <c r="BW6380" s="7"/>
      <c r="CD6380" s="7"/>
      <c r="CE6380" s="7"/>
      <c r="CF6380" s="7"/>
      <c r="CJ6380" s="7"/>
      <c r="CK6380" s="7"/>
      <c r="CL6380" s="7"/>
    </row>
    <row r="6381" spans="1:90">
      <c r="A6381" s="11"/>
      <c r="B6381" s="373"/>
      <c r="C6381" s="373"/>
      <c r="D6381" s="373"/>
      <c r="E6381" s="13"/>
      <c r="F6381" s="11"/>
      <c r="G6381" s="25"/>
      <c r="H6381" s="31"/>
      <c r="I6381" s="30"/>
      <c r="M6381" s="25"/>
      <c r="N6381" s="31"/>
      <c r="O6381" s="30"/>
      <c r="V6381" s="12"/>
      <c r="W6381" s="12"/>
      <c r="X6381" s="14"/>
      <c r="AB6381" s="25"/>
      <c r="AC6381" s="12"/>
      <c r="AD6381" s="12"/>
      <c r="AK6381" s="12"/>
      <c r="AL6381" s="30"/>
      <c r="AM6381" s="32"/>
      <c r="AQ6381" s="12"/>
      <c r="AR6381" s="12"/>
      <c r="AS6381" s="12"/>
      <c r="AZ6381" s="49"/>
      <c r="BA6381" s="30"/>
      <c r="BB6381" s="12"/>
      <c r="BF6381" s="12"/>
      <c r="BG6381" s="12"/>
      <c r="BH6381" s="12"/>
      <c r="BO6381" s="7"/>
      <c r="BP6381" s="7"/>
      <c r="BQ6381" s="7"/>
      <c r="BU6381" s="7"/>
      <c r="BV6381" s="7"/>
      <c r="BW6381" s="7"/>
      <c r="CD6381" s="7"/>
      <c r="CE6381" s="7"/>
      <c r="CF6381" s="7"/>
      <c r="CJ6381" s="7"/>
      <c r="CK6381" s="7"/>
      <c r="CL6381" s="7"/>
    </row>
    <row r="6382" spans="1:90">
      <c r="A6382" s="11"/>
      <c r="B6382" s="373"/>
      <c r="C6382" s="373"/>
      <c r="D6382" s="373"/>
      <c r="E6382" s="13"/>
      <c r="F6382" s="11"/>
      <c r="G6382" s="25"/>
      <c r="H6382" s="31"/>
      <c r="I6382" s="30"/>
      <c r="M6382" s="25"/>
      <c r="N6382" s="31"/>
      <c r="O6382" s="30"/>
      <c r="V6382" s="12"/>
      <c r="W6382" s="12"/>
      <c r="X6382" s="14"/>
      <c r="AB6382" s="25"/>
      <c r="AC6382" s="12"/>
      <c r="AD6382" s="12"/>
      <c r="AK6382" s="12"/>
      <c r="AL6382" s="30"/>
      <c r="AM6382" s="32"/>
      <c r="AQ6382" s="12"/>
      <c r="AR6382" s="12"/>
      <c r="AS6382" s="12"/>
      <c r="AZ6382" s="49"/>
      <c r="BA6382" s="30"/>
      <c r="BB6382" s="12"/>
      <c r="BF6382" s="12"/>
      <c r="BG6382" s="12"/>
      <c r="BH6382" s="12"/>
      <c r="BO6382" s="7"/>
      <c r="BP6382" s="7"/>
      <c r="BQ6382" s="7"/>
      <c r="BU6382" s="7"/>
      <c r="BV6382" s="7"/>
      <c r="BW6382" s="7"/>
      <c r="CD6382" s="7"/>
      <c r="CE6382" s="7"/>
      <c r="CF6382" s="7"/>
      <c r="CJ6382" s="7"/>
      <c r="CK6382" s="7"/>
      <c r="CL6382" s="7"/>
    </row>
    <row r="6383" spans="1:90">
      <c r="A6383" s="11"/>
      <c r="B6383" s="373"/>
      <c r="C6383" s="373"/>
      <c r="D6383" s="373"/>
      <c r="E6383" s="13"/>
      <c r="F6383" s="11"/>
      <c r="G6383" s="25"/>
      <c r="H6383" s="31"/>
      <c r="I6383" s="30"/>
      <c r="M6383" s="25"/>
      <c r="N6383" s="31"/>
      <c r="O6383" s="30"/>
      <c r="V6383" s="12"/>
      <c r="W6383" s="12"/>
      <c r="X6383" s="14"/>
      <c r="AB6383" s="25"/>
      <c r="AC6383" s="12"/>
      <c r="AD6383" s="12"/>
      <c r="AK6383" s="12"/>
      <c r="AL6383" s="30"/>
      <c r="AM6383" s="32"/>
      <c r="AQ6383" s="12"/>
      <c r="AR6383" s="12"/>
      <c r="AS6383" s="12"/>
      <c r="AZ6383" s="49"/>
      <c r="BA6383" s="30"/>
      <c r="BB6383" s="12"/>
      <c r="BF6383" s="12"/>
      <c r="BG6383" s="12"/>
      <c r="BH6383" s="12"/>
      <c r="BO6383" s="7"/>
      <c r="BP6383" s="7"/>
      <c r="BQ6383" s="7"/>
      <c r="BU6383" s="7"/>
      <c r="BV6383" s="7"/>
      <c r="BW6383" s="7"/>
      <c r="CD6383" s="7"/>
      <c r="CE6383" s="7"/>
      <c r="CF6383" s="7"/>
      <c r="CJ6383" s="7"/>
      <c r="CK6383" s="7"/>
      <c r="CL6383" s="7"/>
    </row>
    <row r="6384" spans="1:90">
      <c r="A6384" s="11"/>
      <c r="B6384" s="373"/>
      <c r="C6384" s="373"/>
      <c r="D6384" s="373"/>
      <c r="E6384" s="13"/>
      <c r="F6384" s="11"/>
      <c r="G6384" s="25"/>
      <c r="H6384" s="31"/>
      <c r="I6384" s="30"/>
      <c r="M6384" s="25"/>
      <c r="N6384" s="31"/>
      <c r="O6384" s="30"/>
      <c r="V6384" s="12"/>
      <c r="W6384" s="12"/>
      <c r="X6384" s="14"/>
      <c r="AB6384" s="25"/>
      <c r="AC6384" s="12"/>
      <c r="AD6384" s="12"/>
      <c r="AK6384" s="12"/>
      <c r="AL6384" s="30"/>
      <c r="AM6384" s="32"/>
      <c r="AQ6384" s="12"/>
      <c r="AR6384" s="12"/>
      <c r="AS6384" s="12"/>
      <c r="AZ6384" s="49"/>
      <c r="BA6384" s="30"/>
      <c r="BB6384" s="12"/>
      <c r="BF6384" s="12"/>
      <c r="BG6384" s="12"/>
      <c r="BH6384" s="12"/>
      <c r="BO6384" s="7"/>
      <c r="BP6384" s="7"/>
      <c r="BQ6384" s="7"/>
      <c r="BU6384" s="7"/>
      <c r="BV6384" s="7"/>
      <c r="BW6384" s="7"/>
      <c r="CD6384" s="7"/>
      <c r="CE6384" s="7"/>
      <c r="CF6384" s="7"/>
      <c r="CJ6384" s="7"/>
      <c r="CK6384" s="7"/>
      <c r="CL6384" s="7"/>
    </row>
    <row r="6385" spans="1:90">
      <c r="A6385" s="11"/>
      <c r="B6385" s="373"/>
      <c r="C6385" s="373"/>
      <c r="D6385" s="373"/>
      <c r="E6385" s="13"/>
      <c r="F6385" s="11"/>
      <c r="G6385" s="25"/>
      <c r="H6385" s="31"/>
      <c r="I6385" s="30"/>
      <c r="M6385" s="25"/>
      <c r="N6385" s="31"/>
      <c r="O6385" s="30"/>
      <c r="V6385" s="12"/>
      <c r="W6385" s="12"/>
      <c r="X6385" s="14"/>
      <c r="AB6385" s="25"/>
      <c r="AC6385" s="12"/>
      <c r="AD6385" s="12"/>
      <c r="AK6385" s="12"/>
      <c r="AL6385" s="30"/>
      <c r="AM6385" s="32"/>
      <c r="AQ6385" s="12"/>
      <c r="AR6385" s="12"/>
      <c r="AS6385" s="12"/>
      <c r="AZ6385" s="49"/>
      <c r="BA6385" s="30"/>
      <c r="BB6385" s="12"/>
      <c r="BF6385" s="12"/>
      <c r="BG6385" s="12"/>
      <c r="BH6385" s="12"/>
      <c r="BO6385" s="7"/>
      <c r="BP6385" s="7"/>
      <c r="BQ6385" s="7"/>
      <c r="BU6385" s="7"/>
      <c r="BV6385" s="7"/>
      <c r="BW6385" s="7"/>
      <c r="CD6385" s="7"/>
      <c r="CE6385" s="7"/>
      <c r="CF6385" s="7"/>
      <c r="CJ6385" s="7"/>
      <c r="CK6385" s="7"/>
      <c r="CL6385" s="7"/>
    </row>
    <row r="6386" spans="1:90">
      <c r="A6386" s="11"/>
      <c r="B6386" s="373"/>
      <c r="C6386" s="373"/>
      <c r="D6386" s="373"/>
      <c r="E6386" s="13"/>
      <c r="F6386" s="11"/>
      <c r="G6386" s="25"/>
      <c r="H6386" s="31"/>
      <c r="I6386" s="30"/>
      <c r="M6386" s="25"/>
      <c r="N6386" s="31"/>
      <c r="O6386" s="30"/>
      <c r="V6386" s="12"/>
      <c r="W6386" s="12"/>
      <c r="X6386" s="14"/>
      <c r="AB6386" s="25"/>
      <c r="AC6386" s="12"/>
      <c r="AD6386" s="12"/>
      <c r="AK6386" s="12"/>
      <c r="AL6386" s="30"/>
      <c r="AM6386" s="32"/>
      <c r="AQ6386" s="12"/>
      <c r="AR6386" s="12"/>
      <c r="AS6386" s="12"/>
      <c r="AZ6386" s="49"/>
      <c r="BA6386" s="30"/>
      <c r="BB6386" s="12"/>
      <c r="BF6386" s="12"/>
      <c r="BG6386" s="12"/>
      <c r="BH6386" s="12"/>
      <c r="BO6386" s="7"/>
      <c r="BP6386" s="7"/>
      <c r="BQ6386" s="7"/>
      <c r="BU6386" s="7"/>
      <c r="BV6386" s="7"/>
      <c r="BW6386" s="7"/>
      <c r="CD6386" s="7"/>
      <c r="CE6386" s="7"/>
      <c r="CF6386" s="7"/>
      <c r="CJ6386" s="7"/>
      <c r="CK6386" s="7"/>
      <c r="CL6386" s="7"/>
    </row>
    <row r="6387" spans="1:90">
      <c r="A6387" s="11"/>
      <c r="B6387" s="373"/>
      <c r="C6387" s="373"/>
      <c r="D6387" s="373"/>
      <c r="E6387" s="13"/>
      <c r="F6387" s="11"/>
      <c r="G6387" s="25"/>
      <c r="H6387" s="31"/>
      <c r="I6387" s="30"/>
      <c r="M6387" s="25"/>
      <c r="N6387" s="31"/>
      <c r="O6387" s="30"/>
      <c r="V6387" s="12"/>
      <c r="W6387" s="12"/>
      <c r="X6387" s="14"/>
      <c r="AB6387" s="25"/>
      <c r="AC6387" s="12"/>
      <c r="AD6387" s="12"/>
      <c r="AK6387" s="12"/>
      <c r="AL6387" s="30"/>
      <c r="AM6387" s="32"/>
      <c r="AQ6387" s="12"/>
      <c r="AR6387" s="12"/>
      <c r="AS6387" s="12"/>
      <c r="AZ6387" s="49"/>
      <c r="BA6387" s="30"/>
      <c r="BB6387" s="12"/>
      <c r="BF6387" s="12"/>
      <c r="BG6387" s="12"/>
      <c r="BH6387" s="12"/>
      <c r="BO6387" s="7"/>
      <c r="BP6387" s="7"/>
      <c r="BQ6387" s="7"/>
      <c r="BU6387" s="7"/>
      <c r="BV6387" s="7"/>
      <c r="BW6387" s="7"/>
      <c r="CD6387" s="7"/>
      <c r="CE6387" s="7"/>
      <c r="CF6387" s="7"/>
      <c r="CJ6387" s="7"/>
      <c r="CK6387" s="7"/>
      <c r="CL6387" s="7"/>
    </row>
    <row r="6388" spans="1:90">
      <c r="A6388" s="11"/>
      <c r="B6388" s="373"/>
      <c r="C6388" s="373"/>
      <c r="D6388" s="373"/>
      <c r="E6388" s="13"/>
      <c r="F6388" s="11"/>
      <c r="G6388" s="25"/>
      <c r="H6388" s="31"/>
      <c r="I6388" s="30"/>
      <c r="M6388" s="25"/>
      <c r="N6388" s="31"/>
      <c r="O6388" s="30"/>
      <c r="V6388" s="12"/>
      <c r="W6388" s="12"/>
      <c r="X6388" s="14"/>
      <c r="AB6388" s="25"/>
      <c r="AC6388" s="12"/>
      <c r="AD6388" s="12"/>
      <c r="AK6388" s="12"/>
      <c r="AL6388" s="30"/>
      <c r="AM6388" s="32"/>
      <c r="AQ6388" s="12"/>
      <c r="AR6388" s="12"/>
      <c r="AS6388" s="12"/>
      <c r="AZ6388" s="49"/>
      <c r="BA6388" s="30"/>
      <c r="BB6388" s="12"/>
      <c r="BF6388" s="12"/>
      <c r="BG6388" s="12"/>
      <c r="BH6388" s="12"/>
      <c r="BO6388" s="7"/>
      <c r="BP6388" s="7"/>
      <c r="BQ6388" s="7"/>
      <c r="BU6388" s="7"/>
      <c r="BV6388" s="7"/>
      <c r="BW6388" s="7"/>
      <c r="CD6388" s="7"/>
      <c r="CE6388" s="7"/>
      <c r="CF6388" s="7"/>
      <c r="CJ6388" s="7"/>
      <c r="CK6388" s="7"/>
      <c r="CL6388" s="7"/>
    </row>
    <row r="6389" spans="1:90">
      <c r="A6389" s="11"/>
      <c r="B6389" s="373"/>
      <c r="C6389" s="373"/>
      <c r="D6389" s="373"/>
      <c r="E6389" s="13"/>
      <c r="F6389" s="11"/>
      <c r="G6389" s="25"/>
      <c r="H6389" s="31"/>
      <c r="I6389" s="30"/>
      <c r="M6389" s="25"/>
      <c r="N6389" s="31"/>
      <c r="O6389" s="30"/>
      <c r="V6389" s="12"/>
      <c r="W6389" s="12"/>
      <c r="X6389" s="14"/>
      <c r="AB6389" s="25"/>
      <c r="AC6389" s="12"/>
      <c r="AD6389" s="12"/>
      <c r="AK6389" s="12"/>
      <c r="AL6389" s="30"/>
      <c r="AM6389" s="32"/>
      <c r="AQ6389" s="12"/>
      <c r="AR6389" s="12"/>
      <c r="AS6389" s="12"/>
      <c r="AZ6389" s="49"/>
      <c r="BA6389" s="30"/>
      <c r="BB6389" s="12"/>
      <c r="BF6389" s="12"/>
      <c r="BG6389" s="12"/>
      <c r="BH6389" s="12"/>
      <c r="BO6389" s="7"/>
      <c r="BP6389" s="7"/>
      <c r="BQ6389" s="7"/>
      <c r="BU6389" s="7"/>
      <c r="BV6389" s="7"/>
      <c r="BW6389" s="7"/>
      <c r="CD6389" s="7"/>
      <c r="CE6389" s="7"/>
      <c r="CF6389" s="7"/>
      <c r="CJ6389" s="7"/>
      <c r="CK6389" s="7"/>
      <c r="CL6389" s="7"/>
    </row>
    <row r="6390" spans="1:90">
      <c r="A6390" s="11"/>
      <c r="B6390" s="373"/>
      <c r="C6390" s="373"/>
      <c r="D6390" s="373"/>
      <c r="E6390" s="13"/>
      <c r="F6390" s="11"/>
      <c r="G6390" s="25"/>
      <c r="H6390" s="31"/>
      <c r="I6390" s="30"/>
      <c r="M6390" s="25"/>
      <c r="N6390" s="31"/>
      <c r="O6390" s="30"/>
      <c r="V6390" s="12"/>
      <c r="W6390" s="12"/>
      <c r="X6390" s="14"/>
      <c r="AB6390" s="25"/>
      <c r="AC6390" s="12"/>
      <c r="AD6390" s="12"/>
      <c r="AK6390" s="12"/>
      <c r="AL6390" s="30"/>
      <c r="AM6390" s="32"/>
      <c r="AQ6390" s="12"/>
      <c r="AR6390" s="12"/>
      <c r="AS6390" s="12"/>
      <c r="AZ6390" s="49"/>
      <c r="BA6390" s="30"/>
      <c r="BB6390" s="12"/>
      <c r="BF6390" s="12"/>
      <c r="BG6390" s="12"/>
      <c r="BH6390" s="12"/>
      <c r="BO6390" s="7"/>
      <c r="BP6390" s="7"/>
      <c r="BQ6390" s="7"/>
      <c r="BU6390" s="7"/>
      <c r="BV6390" s="7"/>
      <c r="BW6390" s="7"/>
      <c r="CD6390" s="7"/>
      <c r="CE6390" s="7"/>
      <c r="CF6390" s="7"/>
      <c r="CJ6390" s="7"/>
      <c r="CK6390" s="7"/>
      <c r="CL6390" s="7"/>
    </row>
    <row r="6391" spans="1:90">
      <c r="A6391" s="11"/>
      <c r="B6391" s="373"/>
      <c r="C6391" s="373"/>
      <c r="D6391" s="373"/>
      <c r="E6391" s="13"/>
      <c r="F6391" s="11"/>
      <c r="G6391" s="25"/>
      <c r="H6391" s="31"/>
      <c r="I6391" s="30"/>
      <c r="M6391" s="25"/>
      <c r="N6391" s="31"/>
      <c r="O6391" s="30"/>
      <c r="V6391" s="12"/>
      <c r="W6391" s="12"/>
      <c r="X6391" s="14"/>
      <c r="AB6391" s="25"/>
      <c r="AC6391" s="12"/>
      <c r="AD6391" s="12"/>
      <c r="AK6391" s="12"/>
      <c r="AL6391" s="30"/>
      <c r="AM6391" s="32"/>
      <c r="AQ6391" s="12"/>
      <c r="AR6391" s="12"/>
      <c r="AS6391" s="12"/>
      <c r="AZ6391" s="49"/>
      <c r="BA6391" s="30"/>
      <c r="BB6391" s="12"/>
      <c r="BF6391" s="12"/>
      <c r="BG6391" s="12"/>
      <c r="BH6391" s="12"/>
      <c r="BO6391" s="7"/>
      <c r="BP6391" s="7"/>
      <c r="BQ6391" s="7"/>
      <c r="BU6391" s="7"/>
      <c r="BV6391" s="7"/>
      <c r="BW6391" s="7"/>
      <c r="CD6391" s="7"/>
      <c r="CE6391" s="7"/>
      <c r="CF6391" s="7"/>
      <c r="CJ6391" s="7"/>
      <c r="CK6391" s="7"/>
      <c r="CL6391" s="7"/>
    </row>
    <row r="6392" spans="1:90">
      <c r="A6392" s="11"/>
      <c r="B6392" s="373"/>
      <c r="C6392" s="373"/>
      <c r="D6392" s="373"/>
      <c r="E6392" s="13"/>
      <c r="F6392" s="11"/>
      <c r="G6392" s="25"/>
      <c r="H6392" s="31"/>
      <c r="I6392" s="30"/>
      <c r="M6392" s="25"/>
      <c r="N6392" s="31"/>
      <c r="O6392" s="30"/>
      <c r="V6392" s="12"/>
      <c r="W6392" s="12"/>
      <c r="X6392" s="14"/>
      <c r="AB6392" s="25"/>
      <c r="AC6392" s="12"/>
      <c r="AD6392" s="12"/>
      <c r="AK6392" s="12"/>
      <c r="AL6392" s="30"/>
      <c r="AM6392" s="32"/>
      <c r="AQ6392" s="12"/>
      <c r="AR6392" s="12"/>
      <c r="AS6392" s="12"/>
      <c r="AZ6392" s="49"/>
      <c r="BA6392" s="30"/>
      <c r="BB6392" s="12"/>
      <c r="BF6392" s="12"/>
      <c r="BG6392" s="12"/>
      <c r="BH6392" s="12"/>
      <c r="BO6392" s="7"/>
      <c r="BP6392" s="7"/>
      <c r="BQ6392" s="7"/>
      <c r="BU6392" s="7"/>
      <c r="BV6392" s="7"/>
      <c r="BW6392" s="7"/>
      <c r="CD6392" s="7"/>
      <c r="CE6392" s="7"/>
      <c r="CF6392" s="7"/>
      <c r="CJ6392" s="7"/>
      <c r="CK6392" s="7"/>
      <c r="CL6392" s="7"/>
    </row>
    <row r="6393" spans="1:90">
      <c r="A6393" s="11"/>
      <c r="B6393" s="373"/>
      <c r="C6393" s="373"/>
      <c r="D6393" s="373"/>
      <c r="E6393" s="13"/>
      <c r="F6393" s="11"/>
      <c r="G6393" s="25"/>
      <c r="H6393" s="31"/>
      <c r="I6393" s="30"/>
      <c r="M6393" s="25"/>
      <c r="N6393" s="31"/>
      <c r="O6393" s="30"/>
      <c r="V6393" s="12"/>
      <c r="W6393" s="12"/>
      <c r="X6393" s="14"/>
      <c r="AB6393" s="25"/>
      <c r="AC6393" s="12"/>
      <c r="AD6393" s="12"/>
      <c r="AK6393" s="12"/>
      <c r="AL6393" s="30"/>
      <c r="AM6393" s="32"/>
      <c r="AQ6393" s="12"/>
      <c r="AR6393" s="12"/>
      <c r="AS6393" s="12"/>
      <c r="AZ6393" s="49"/>
      <c r="BA6393" s="30"/>
      <c r="BB6393" s="12"/>
      <c r="BF6393" s="12"/>
      <c r="BG6393" s="12"/>
      <c r="BH6393" s="12"/>
      <c r="BO6393" s="7"/>
      <c r="BP6393" s="7"/>
      <c r="BQ6393" s="7"/>
      <c r="BU6393" s="7"/>
      <c r="BV6393" s="7"/>
      <c r="BW6393" s="7"/>
      <c r="CD6393" s="7"/>
      <c r="CE6393" s="7"/>
      <c r="CF6393" s="7"/>
      <c r="CJ6393" s="7"/>
      <c r="CK6393" s="7"/>
      <c r="CL6393" s="7"/>
    </row>
    <row r="6394" spans="1:90">
      <c r="A6394" s="11"/>
      <c r="B6394" s="373"/>
      <c r="C6394" s="373"/>
      <c r="D6394" s="373"/>
      <c r="E6394" s="13"/>
      <c r="F6394" s="11"/>
      <c r="G6394" s="25"/>
      <c r="H6394" s="31"/>
      <c r="I6394" s="30"/>
      <c r="M6394" s="25"/>
      <c r="N6394" s="31"/>
      <c r="O6394" s="30"/>
      <c r="V6394" s="12"/>
      <c r="W6394" s="12"/>
      <c r="X6394" s="14"/>
      <c r="AB6394" s="25"/>
      <c r="AC6394" s="12"/>
      <c r="AD6394" s="12"/>
      <c r="AK6394" s="12"/>
      <c r="AL6394" s="30"/>
      <c r="AM6394" s="32"/>
      <c r="AQ6394" s="12"/>
      <c r="AR6394" s="12"/>
      <c r="AS6394" s="12"/>
      <c r="AZ6394" s="49"/>
      <c r="BA6394" s="30"/>
      <c r="BB6394" s="12"/>
      <c r="BF6394" s="12"/>
      <c r="BG6394" s="12"/>
      <c r="BH6394" s="12"/>
      <c r="BO6394" s="7"/>
      <c r="BP6394" s="7"/>
      <c r="BQ6394" s="7"/>
      <c r="BU6394" s="7"/>
      <c r="BV6394" s="7"/>
      <c r="BW6394" s="7"/>
      <c r="CD6394" s="7"/>
      <c r="CE6394" s="7"/>
      <c r="CF6394" s="7"/>
      <c r="CJ6394" s="7"/>
      <c r="CK6394" s="7"/>
      <c r="CL6394" s="7"/>
    </row>
    <row r="6395" spans="1:90">
      <c r="A6395" s="11"/>
      <c r="B6395" s="373"/>
      <c r="C6395" s="373"/>
      <c r="D6395" s="373"/>
      <c r="E6395" s="13"/>
      <c r="F6395" s="11"/>
      <c r="G6395" s="25"/>
      <c r="H6395" s="31"/>
      <c r="I6395" s="30"/>
      <c r="M6395" s="25"/>
      <c r="N6395" s="31"/>
      <c r="O6395" s="30"/>
      <c r="V6395" s="12"/>
      <c r="W6395" s="12"/>
      <c r="X6395" s="14"/>
      <c r="AB6395" s="25"/>
      <c r="AC6395" s="12"/>
      <c r="AD6395" s="12"/>
      <c r="AK6395" s="12"/>
      <c r="AL6395" s="30"/>
      <c r="AM6395" s="32"/>
      <c r="AQ6395" s="12"/>
      <c r="AR6395" s="12"/>
      <c r="AS6395" s="12"/>
      <c r="AZ6395" s="49"/>
      <c r="BA6395" s="30"/>
      <c r="BB6395" s="12"/>
      <c r="BF6395" s="12"/>
      <c r="BG6395" s="12"/>
      <c r="BH6395" s="12"/>
      <c r="BO6395" s="7"/>
      <c r="BP6395" s="7"/>
      <c r="BQ6395" s="7"/>
      <c r="BU6395" s="7"/>
      <c r="BV6395" s="7"/>
      <c r="BW6395" s="7"/>
      <c r="CD6395" s="7"/>
      <c r="CE6395" s="7"/>
      <c r="CF6395" s="7"/>
      <c r="CJ6395" s="7"/>
      <c r="CK6395" s="7"/>
      <c r="CL6395" s="7"/>
    </row>
    <row r="6396" spans="1:90">
      <c r="A6396" s="11"/>
      <c r="B6396" s="373"/>
      <c r="C6396" s="373"/>
      <c r="D6396" s="373"/>
      <c r="E6396" s="13"/>
      <c r="F6396" s="11"/>
      <c r="G6396" s="25"/>
      <c r="H6396" s="31"/>
      <c r="I6396" s="30"/>
      <c r="M6396" s="25"/>
      <c r="N6396" s="31"/>
      <c r="O6396" s="30"/>
      <c r="V6396" s="12"/>
      <c r="W6396" s="12"/>
      <c r="X6396" s="14"/>
      <c r="AB6396" s="25"/>
      <c r="AC6396" s="12"/>
      <c r="AD6396" s="12"/>
      <c r="AK6396" s="12"/>
      <c r="AL6396" s="30"/>
      <c r="AM6396" s="32"/>
      <c r="AQ6396" s="12"/>
      <c r="AR6396" s="12"/>
      <c r="AS6396" s="12"/>
      <c r="AZ6396" s="49"/>
      <c r="BA6396" s="30"/>
      <c r="BB6396" s="12"/>
      <c r="BF6396" s="12"/>
      <c r="BG6396" s="12"/>
      <c r="BH6396" s="12"/>
      <c r="BO6396" s="7"/>
      <c r="BP6396" s="7"/>
      <c r="BQ6396" s="7"/>
      <c r="BU6396" s="7"/>
      <c r="BV6396" s="7"/>
      <c r="BW6396" s="7"/>
      <c r="CD6396" s="7"/>
      <c r="CE6396" s="7"/>
      <c r="CF6396" s="7"/>
      <c r="CJ6396" s="7"/>
      <c r="CK6396" s="7"/>
      <c r="CL6396" s="7"/>
    </row>
    <row r="6397" spans="1:90">
      <c r="A6397" s="11"/>
      <c r="B6397" s="373"/>
      <c r="C6397" s="373"/>
      <c r="D6397" s="373"/>
      <c r="E6397" s="13"/>
      <c r="F6397" s="11"/>
      <c r="G6397" s="25"/>
      <c r="H6397" s="31"/>
      <c r="I6397" s="30"/>
      <c r="M6397" s="25"/>
      <c r="N6397" s="31"/>
      <c r="O6397" s="30"/>
      <c r="V6397" s="12"/>
      <c r="W6397" s="12"/>
      <c r="X6397" s="14"/>
      <c r="AB6397" s="25"/>
      <c r="AC6397" s="12"/>
      <c r="AD6397" s="12"/>
      <c r="AK6397" s="12"/>
      <c r="AL6397" s="30"/>
      <c r="AM6397" s="32"/>
      <c r="AQ6397" s="12"/>
      <c r="AR6397" s="12"/>
      <c r="AS6397" s="12"/>
      <c r="AZ6397" s="49"/>
      <c r="BA6397" s="30"/>
      <c r="BB6397" s="12"/>
      <c r="BF6397" s="12"/>
      <c r="BG6397" s="12"/>
      <c r="BH6397" s="12"/>
      <c r="BO6397" s="7"/>
      <c r="BP6397" s="7"/>
      <c r="BQ6397" s="7"/>
      <c r="BU6397" s="7"/>
      <c r="BV6397" s="7"/>
      <c r="BW6397" s="7"/>
      <c r="CD6397" s="7"/>
      <c r="CE6397" s="7"/>
      <c r="CF6397" s="7"/>
      <c r="CJ6397" s="7"/>
      <c r="CK6397" s="7"/>
      <c r="CL6397" s="7"/>
    </row>
    <row r="6398" spans="1:90">
      <c r="A6398" s="11"/>
      <c r="B6398" s="373"/>
      <c r="C6398" s="373"/>
      <c r="D6398" s="373"/>
      <c r="E6398" s="13"/>
      <c r="F6398" s="11"/>
      <c r="G6398" s="25"/>
      <c r="H6398" s="31"/>
      <c r="I6398" s="30"/>
      <c r="M6398" s="25"/>
      <c r="N6398" s="31"/>
      <c r="O6398" s="30"/>
      <c r="V6398" s="12"/>
      <c r="W6398" s="12"/>
      <c r="X6398" s="14"/>
      <c r="AB6398" s="25"/>
      <c r="AC6398" s="12"/>
      <c r="AD6398" s="12"/>
      <c r="AK6398" s="12"/>
      <c r="AL6398" s="30"/>
      <c r="AM6398" s="32"/>
      <c r="AQ6398" s="12"/>
      <c r="AR6398" s="12"/>
      <c r="AS6398" s="12"/>
      <c r="AZ6398" s="49"/>
      <c r="BA6398" s="30"/>
      <c r="BB6398" s="12"/>
      <c r="BF6398" s="12"/>
      <c r="BG6398" s="12"/>
      <c r="BH6398" s="12"/>
      <c r="BO6398" s="7"/>
      <c r="BP6398" s="7"/>
      <c r="BQ6398" s="7"/>
      <c r="BU6398" s="7"/>
      <c r="BV6398" s="7"/>
      <c r="BW6398" s="7"/>
      <c r="CD6398" s="7"/>
      <c r="CE6398" s="7"/>
      <c r="CF6398" s="7"/>
      <c r="CJ6398" s="7"/>
      <c r="CK6398" s="7"/>
      <c r="CL6398" s="7"/>
    </row>
    <row r="6399" spans="1:90">
      <c r="A6399" s="11"/>
      <c r="B6399" s="373"/>
      <c r="C6399" s="373"/>
      <c r="D6399" s="373"/>
      <c r="E6399" s="13"/>
      <c r="F6399" s="11"/>
      <c r="G6399" s="25"/>
      <c r="H6399" s="31"/>
      <c r="I6399" s="30"/>
      <c r="M6399" s="25"/>
      <c r="N6399" s="31"/>
      <c r="O6399" s="30"/>
      <c r="V6399" s="12"/>
      <c r="W6399" s="12"/>
      <c r="X6399" s="14"/>
      <c r="AB6399" s="25"/>
      <c r="AC6399" s="12"/>
      <c r="AD6399" s="12"/>
      <c r="AK6399" s="12"/>
      <c r="AL6399" s="30"/>
      <c r="AM6399" s="32"/>
      <c r="AQ6399" s="12"/>
      <c r="AR6399" s="12"/>
      <c r="AS6399" s="12"/>
      <c r="AZ6399" s="49"/>
      <c r="BA6399" s="30"/>
      <c r="BB6399" s="12"/>
      <c r="BF6399" s="12"/>
      <c r="BG6399" s="12"/>
      <c r="BH6399" s="12"/>
      <c r="BO6399" s="7"/>
      <c r="BP6399" s="7"/>
      <c r="BQ6399" s="7"/>
      <c r="BU6399" s="7"/>
      <c r="BV6399" s="7"/>
      <c r="BW6399" s="7"/>
      <c r="CD6399" s="7"/>
      <c r="CE6399" s="7"/>
      <c r="CF6399" s="7"/>
      <c r="CJ6399" s="7"/>
      <c r="CK6399" s="7"/>
      <c r="CL6399" s="7"/>
    </row>
    <row r="6400" spans="1:90">
      <c r="A6400" s="11"/>
      <c r="B6400" s="373"/>
      <c r="C6400" s="373"/>
      <c r="D6400" s="373"/>
      <c r="E6400" s="13"/>
      <c r="F6400" s="11"/>
      <c r="G6400" s="25"/>
      <c r="H6400" s="31"/>
      <c r="I6400" s="30"/>
      <c r="M6400" s="25"/>
      <c r="N6400" s="31"/>
      <c r="O6400" s="30"/>
      <c r="V6400" s="12"/>
      <c r="W6400" s="12"/>
      <c r="X6400" s="14"/>
      <c r="AB6400" s="25"/>
      <c r="AC6400" s="12"/>
      <c r="AD6400" s="12"/>
      <c r="AK6400" s="12"/>
      <c r="AL6400" s="30"/>
      <c r="AM6400" s="32"/>
      <c r="AQ6400" s="12"/>
      <c r="AR6400" s="12"/>
      <c r="AS6400" s="12"/>
      <c r="AZ6400" s="49"/>
      <c r="BA6400" s="30"/>
      <c r="BB6400" s="12"/>
      <c r="BF6400" s="12"/>
      <c r="BG6400" s="12"/>
      <c r="BH6400" s="12"/>
      <c r="BO6400" s="7"/>
      <c r="BP6400" s="7"/>
      <c r="BQ6400" s="7"/>
      <c r="BU6400" s="7"/>
      <c r="BV6400" s="7"/>
      <c r="BW6400" s="7"/>
      <c r="CD6400" s="7"/>
      <c r="CE6400" s="7"/>
      <c r="CF6400" s="7"/>
      <c r="CJ6400" s="7"/>
      <c r="CK6400" s="7"/>
      <c r="CL6400" s="7"/>
    </row>
    <row r="6401" spans="1:90">
      <c r="A6401" s="11"/>
      <c r="B6401" s="373"/>
      <c r="C6401" s="373"/>
      <c r="D6401" s="373"/>
      <c r="E6401" s="13"/>
      <c r="F6401" s="11"/>
      <c r="G6401" s="25"/>
      <c r="H6401" s="31"/>
      <c r="I6401" s="30"/>
      <c r="M6401" s="25"/>
      <c r="N6401" s="31"/>
      <c r="O6401" s="30"/>
      <c r="V6401" s="12"/>
      <c r="W6401" s="12"/>
      <c r="X6401" s="14"/>
      <c r="AB6401" s="25"/>
      <c r="AC6401" s="12"/>
      <c r="AD6401" s="12"/>
      <c r="AK6401" s="12"/>
      <c r="AL6401" s="30"/>
      <c r="AM6401" s="32"/>
      <c r="AQ6401" s="12"/>
      <c r="AR6401" s="12"/>
      <c r="AS6401" s="12"/>
      <c r="AZ6401" s="49"/>
      <c r="BA6401" s="30"/>
      <c r="BB6401" s="12"/>
      <c r="BF6401" s="12"/>
      <c r="BG6401" s="12"/>
      <c r="BH6401" s="12"/>
      <c r="BO6401" s="7"/>
      <c r="BP6401" s="7"/>
      <c r="BQ6401" s="7"/>
      <c r="BU6401" s="7"/>
      <c r="BV6401" s="7"/>
      <c r="BW6401" s="7"/>
      <c r="CD6401" s="7"/>
      <c r="CE6401" s="7"/>
      <c r="CF6401" s="7"/>
      <c r="CJ6401" s="7"/>
      <c r="CK6401" s="7"/>
      <c r="CL6401" s="7"/>
    </row>
    <row r="6402" spans="1:90">
      <c r="A6402" s="11"/>
      <c r="B6402" s="373"/>
      <c r="C6402" s="373"/>
      <c r="D6402" s="373"/>
      <c r="E6402" s="13"/>
      <c r="F6402" s="11"/>
      <c r="G6402" s="25"/>
      <c r="H6402" s="31"/>
      <c r="I6402" s="30"/>
      <c r="M6402" s="25"/>
      <c r="N6402" s="31"/>
      <c r="O6402" s="30"/>
      <c r="V6402" s="12"/>
      <c r="W6402" s="12"/>
      <c r="X6402" s="14"/>
      <c r="AB6402" s="25"/>
      <c r="AC6402" s="12"/>
      <c r="AD6402" s="12"/>
      <c r="AK6402" s="12"/>
      <c r="AL6402" s="30"/>
      <c r="AM6402" s="32"/>
      <c r="AQ6402" s="12"/>
      <c r="AR6402" s="12"/>
      <c r="AS6402" s="12"/>
      <c r="AZ6402" s="49"/>
      <c r="BA6402" s="30"/>
      <c r="BB6402" s="12"/>
      <c r="BF6402" s="12"/>
      <c r="BG6402" s="12"/>
      <c r="BH6402" s="12"/>
      <c r="BO6402" s="7"/>
      <c r="BP6402" s="7"/>
      <c r="BQ6402" s="7"/>
      <c r="BU6402" s="7"/>
      <c r="BV6402" s="7"/>
      <c r="BW6402" s="7"/>
      <c r="CD6402" s="7"/>
      <c r="CE6402" s="7"/>
      <c r="CF6402" s="7"/>
      <c r="CJ6402" s="7"/>
      <c r="CK6402" s="7"/>
      <c r="CL6402" s="7"/>
    </row>
    <row r="6403" spans="1:90">
      <c r="A6403" s="11"/>
      <c r="B6403" s="373"/>
      <c r="C6403" s="373"/>
      <c r="D6403" s="373"/>
      <c r="E6403" s="13"/>
      <c r="F6403" s="11"/>
      <c r="G6403" s="25"/>
      <c r="H6403" s="31"/>
      <c r="I6403" s="30"/>
      <c r="M6403" s="25"/>
      <c r="N6403" s="31"/>
      <c r="O6403" s="30"/>
      <c r="V6403" s="12"/>
      <c r="W6403" s="12"/>
      <c r="X6403" s="14"/>
      <c r="AB6403" s="25"/>
      <c r="AC6403" s="12"/>
      <c r="AD6403" s="12"/>
      <c r="AK6403" s="12"/>
      <c r="AL6403" s="30"/>
      <c r="AM6403" s="32"/>
      <c r="AQ6403" s="12"/>
      <c r="AR6403" s="12"/>
      <c r="AS6403" s="12"/>
      <c r="AZ6403" s="49"/>
      <c r="BA6403" s="30"/>
      <c r="BB6403" s="12"/>
      <c r="BF6403" s="12"/>
      <c r="BG6403" s="12"/>
      <c r="BH6403" s="12"/>
      <c r="BO6403" s="7"/>
      <c r="BP6403" s="7"/>
      <c r="BQ6403" s="7"/>
      <c r="BU6403" s="7"/>
      <c r="BV6403" s="7"/>
      <c r="BW6403" s="7"/>
      <c r="CD6403" s="7"/>
      <c r="CE6403" s="7"/>
      <c r="CF6403" s="7"/>
      <c r="CJ6403" s="7"/>
      <c r="CK6403" s="7"/>
      <c r="CL6403" s="7"/>
    </row>
    <row r="6404" spans="1:90">
      <c r="A6404" s="11"/>
      <c r="B6404" s="373"/>
      <c r="C6404" s="373"/>
      <c r="D6404" s="373"/>
      <c r="E6404" s="13"/>
      <c r="F6404" s="11"/>
      <c r="G6404" s="25"/>
      <c r="H6404" s="31"/>
      <c r="I6404" s="30"/>
      <c r="M6404" s="25"/>
      <c r="N6404" s="31"/>
      <c r="O6404" s="30"/>
      <c r="V6404" s="12"/>
      <c r="W6404" s="12"/>
      <c r="X6404" s="14"/>
      <c r="AB6404" s="25"/>
      <c r="AC6404" s="12"/>
      <c r="AD6404" s="12"/>
      <c r="AK6404" s="12"/>
      <c r="AL6404" s="30"/>
      <c r="AM6404" s="32"/>
      <c r="AQ6404" s="12"/>
      <c r="AR6404" s="12"/>
      <c r="AS6404" s="12"/>
      <c r="AZ6404" s="49"/>
      <c r="BA6404" s="30"/>
      <c r="BB6404" s="12"/>
      <c r="BF6404" s="12"/>
      <c r="BG6404" s="12"/>
      <c r="BH6404" s="12"/>
      <c r="BO6404" s="7"/>
      <c r="BP6404" s="7"/>
      <c r="BQ6404" s="7"/>
      <c r="BU6404" s="7"/>
      <c r="BV6404" s="7"/>
      <c r="BW6404" s="7"/>
      <c r="CD6404" s="7"/>
      <c r="CE6404" s="7"/>
      <c r="CF6404" s="7"/>
      <c r="CJ6404" s="7"/>
      <c r="CK6404" s="7"/>
      <c r="CL6404" s="7"/>
    </row>
    <row r="6405" spans="1:90">
      <c r="A6405" s="11"/>
      <c r="B6405" s="373"/>
      <c r="C6405" s="373"/>
      <c r="D6405" s="373"/>
      <c r="E6405" s="13"/>
      <c r="F6405" s="11"/>
      <c r="G6405" s="25"/>
      <c r="H6405" s="31"/>
      <c r="I6405" s="30"/>
      <c r="M6405" s="25"/>
      <c r="N6405" s="31"/>
      <c r="O6405" s="30"/>
      <c r="V6405" s="12"/>
      <c r="W6405" s="12"/>
      <c r="X6405" s="14"/>
      <c r="AB6405" s="25"/>
      <c r="AC6405" s="12"/>
      <c r="AD6405" s="12"/>
      <c r="AK6405" s="12"/>
      <c r="AL6405" s="30"/>
      <c r="AM6405" s="32"/>
      <c r="AQ6405" s="12"/>
      <c r="AR6405" s="12"/>
      <c r="AS6405" s="12"/>
      <c r="AZ6405" s="49"/>
      <c r="BA6405" s="30"/>
      <c r="BB6405" s="12"/>
      <c r="BF6405" s="12"/>
      <c r="BG6405" s="12"/>
      <c r="BH6405" s="12"/>
      <c r="BO6405" s="7"/>
      <c r="BP6405" s="7"/>
      <c r="BQ6405" s="7"/>
      <c r="BU6405" s="7"/>
      <c r="BV6405" s="7"/>
      <c r="BW6405" s="7"/>
      <c r="CD6405" s="7"/>
      <c r="CE6405" s="7"/>
      <c r="CF6405" s="7"/>
      <c r="CJ6405" s="7"/>
      <c r="CK6405" s="7"/>
      <c r="CL6405" s="7"/>
    </row>
    <row r="6406" spans="1:90">
      <c r="A6406" s="11"/>
      <c r="B6406" s="373"/>
      <c r="C6406" s="373"/>
      <c r="D6406" s="373"/>
      <c r="E6406" s="13"/>
      <c r="F6406" s="11"/>
      <c r="G6406" s="25"/>
      <c r="H6406" s="31"/>
      <c r="I6406" s="30"/>
      <c r="M6406" s="25"/>
      <c r="N6406" s="31"/>
      <c r="O6406" s="30"/>
      <c r="V6406" s="12"/>
      <c r="W6406" s="12"/>
      <c r="X6406" s="14"/>
      <c r="AB6406" s="25"/>
      <c r="AC6406" s="12"/>
      <c r="AD6406" s="12"/>
      <c r="AK6406" s="12"/>
      <c r="AL6406" s="30"/>
      <c r="AM6406" s="32"/>
      <c r="AQ6406" s="12"/>
      <c r="AR6406" s="12"/>
      <c r="AS6406" s="12"/>
      <c r="AZ6406" s="49"/>
      <c r="BA6406" s="30"/>
      <c r="BB6406" s="12"/>
      <c r="BF6406" s="12"/>
      <c r="BG6406" s="12"/>
      <c r="BH6406" s="12"/>
      <c r="BO6406" s="7"/>
      <c r="BP6406" s="7"/>
      <c r="BQ6406" s="7"/>
      <c r="BU6406" s="7"/>
      <c r="BV6406" s="7"/>
      <c r="BW6406" s="7"/>
      <c r="CD6406" s="7"/>
      <c r="CE6406" s="7"/>
      <c r="CF6406" s="7"/>
      <c r="CJ6406" s="7"/>
      <c r="CK6406" s="7"/>
      <c r="CL6406" s="7"/>
    </row>
    <row r="6407" spans="1:90">
      <c r="A6407" s="11"/>
      <c r="B6407" s="373"/>
      <c r="C6407" s="373"/>
      <c r="D6407" s="373"/>
      <c r="E6407" s="13"/>
      <c r="F6407" s="11"/>
      <c r="G6407" s="25"/>
      <c r="H6407" s="31"/>
      <c r="I6407" s="30"/>
      <c r="M6407" s="25"/>
      <c r="N6407" s="31"/>
      <c r="O6407" s="30"/>
      <c r="V6407" s="12"/>
      <c r="W6407" s="12"/>
      <c r="X6407" s="14"/>
      <c r="AB6407" s="25"/>
      <c r="AC6407" s="12"/>
      <c r="AD6407" s="12"/>
      <c r="AK6407" s="12"/>
      <c r="AL6407" s="30"/>
      <c r="AM6407" s="32"/>
      <c r="AQ6407" s="12"/>
      <c r="AR6407" s="12"/>
      <c r="AS6407" s="12"/>
      <c r="AZ6407" s="49"/>
      <c r="BA6407" s="30"/>
      <c r="BB6407" s="12"/>
      <c r="BF6407" s="12"/>
      <c r="BG6407" s="12"/>
      <c r="BH6407" s="12"/>
      <c r="BO6407" s="7"/>
      <c r="BP6407" s="7"/>
      <c r="BQ6407" s="7"/>
      <c r="BU6407" s="7"/>
      <c r="BV6407" s="7"/>
      <c r="BW6407" s="7"/>
      <c r="CD6407" s="7"/>
      <c r="CE6407" s="7"/>
      <c r="CF6407" s="7"/>
      <c r="CJ6407" s="7"/>
      <c r="CK6407" s="7"/>
      <c r="CL6407" s="7"/>
    </row>
    <row r="6408" spans="1:90">
      <c r="A6408" s="11"/>
      <c r="B6408" s="373"/>
      <c r="C6408" s="373"/>
      <c r="D6408" s="373"/>
      <c r="E6408" s="13"/>
      <c r="F6408" s="11"/>
      <c r="G6408" s="25"/>
      <c r="H6408" s="31"/>
      <c r="I6408" s="30"/>
      <c r="M6408" s="25"/>
      <c r="N6408" s="31"/>
      <c r="O6408" s="30"/>
      <c r="V6408" s="12"/>
      <c r="W6408" s="12"/>
      <c r="X6408" s="14"/>
      <c r="AB6408" s="25"/>
      <c r="AC6408" s="12"/>
      <c r="AD6408" s="12"/>
      <c r="AK6408" s="12"/>
      <c r="AL6408" s="30"/>
      <c r="AM6408" s="32"/>
      <c r="AQ6408" s="12"/>
      <c r="AR6408" s="12"/>
      <c r="AS6408" s="12"/>
      <c r="AZ6408" s="49"/>
      <c r="BA6408" s="30"/>
      <c r="BB6408" s="12"/>
      <c r="BF6408" s="12"/>
      <c r="BG6408" s="12"/>
      <c r="BH6408" s="12"/>
      <c r="BO6408" s="7"/>
      <c r="BP6408" s="7"/>
      <c r="BQ6408" s="7"/>
      <c r="BU6408" s="7"/>
      <c r="BV6408" s="7"/>
      <c r="BW6408" s="7"/>
      <c r="CD6408" s="7"/>
      <c r="CE6408" s="7"/>
      <c r="CF6408" s="7"/>
      <c r="CJ6408" s="7"/>
      <c r="CK6408" s="7"/>
      <c r="CL6408" s="7"/>
    </row>
    <row r="6409" spans="1:90">
      <c r="A6409" s="11"/>
      <c r="B6409" s="373"/>
      <c r="C6409" s="373"/>
      <c r="D6409" s="373"/>
      <c r="E6409" s="13"/>
      <c r="F6409" s="11"/>
      <c r="G6409" s="25"/>
      <c r="H6409" s="31"/>
      <c r="I6409" s="30"/>
      <c r="M6409" s="25"/>
      <c r="N6409" s="31"/>
      <c r="O6409" s="30"/>
      <c r="V6409" s="12"/>
      <c r="W6409" s="12"/>
      <c r="X6409" s="14"/>
      <c r="AB6409" s="25"/>
      <c r="AC6409" s="12"/>
      <c r="AD6409" s="12"/>
      <c r="AK6409" s="12"/>
      <c r="AL6409" s="30"/>
      <c r="AM6409" s="32"/>
      <c r="AQ6409" s="12"/>
      <c r="AR6409" s="12"/>
      <c r="AS6409" s="12"/>
      <c r="AZ6409" s="49"/>
      <c r="BA6409" s="30"/>
      <c r="BB6409" s="12"/>
      <c r="BF6409" s="12"/>
      <c r="BG6409" s="12"/>
      <c r="BH6409" s="12"/>
      <c r="BO6409" s="7"/>
      <c r="BP6409" s="7"/>
      <c r="BQ6409" s="7"/>
      <c r="BU6409" s="7"/>
      <c r="BV6409" s="7"/>
      <c r="BW6409" s="7"/>
      <c r="CD6409" s="7"/>
      <c r="CE6409" s="7"/>
      <c r="CF6409" s="7"/>
      <c r="CJ6409" s="7"/>
      <c r="CK6409" s="7"/>
      <c r="CL6409" s="7"/>
    </row>
    <row r="6410" spans="1:90">
      <c r="A6410" s="11"/>
      <c r="B6410" s="373"/>
      <c r="C6410" s="373"/>
      <c r="D6410" s="373"/>
      <c r="E6410" s="13"/>
      <c r="F6410" s="11"/>
      <c r="G6410" s="25"/>
      <c r="H6410" s="31"/>
      <c r="I6410" s="30"/>
      <c r="M6410" s="25"/>
      <c r="N6410" s="31"/>
      <c r="O6410" s="30"/>
      <c r="V6410" s="12"/>
      <c r="W6410" s="12"/>
      <c r="X6410" s="14"/>
      <c r="AB6410" s="25"/>
      <c r="AC6410" s="12"/>
      <c r="AD6410" s="12"/>
      <c r="AK6410" s="12"/>
      <c r="AL6410" s="30"/>
      <c r="AM6410" s="32"/>
      <c r="AQ6410" s="12"/>
      <c r="AR6410" s="12"/>
      <c r="AS6410" s="12"/>
      <c r="AZ6410" s="49"/>
      <c r="BA6410" s="30"/>
      <c r="BB6410" s="12"/>
      <c r="BF6410" s="12"/>
      <c r="BG6410" s="12"/>
      <c r="BH6410" s="12"/>
      <c r="BO6410" s="7"/>
      <c r="BP6410" s="7"/>
      <c r="BQ6410" s="7"/>
      <c r="BU6410" s="7"/>
      <c r="BV6410" s="7"/>
      <c r="BW6410" s="7"/>
      <c r="CD6410" s="7"/>
      <c r="CE6410" s="7"/>
      <c r="CF6410" s="7"/>
      <c r="CJ6410" s="7"/>
      <c r="CK6410" s="7"/>
      <c r="CL6410" s="7"/>
    </row>
    <row r="6411" spans="1:90">
      <c r="A6411" s="11"/>
      <c r="B6411" s="373"/>
      <c r="C6411" s="373"/>
      <c r="D6411" s="373"/>
      <c r="E6411" s="13"/>
      <c r="F6411" s="11"/>
      <c r="G6411" s="25"/>
      <c r="H6411" s="31"/>
      <c r="I6411" s="30"/>
      <c r="M6411" s="25"/>
      <c r="N6411" s="31"/>
      <c r="O6411" s="30"/>
      <c r="V6411" s="12"/>
      <c r="W6411" s="12"/>
      <c r="X6411" s="14"/>
      <c r="AB6411" s="25"/>
      <c r="AC6411" s="12"/>
      <c r="AD6411" s="12"/>
      <c r="AK6411" s="12"/>
      <c r="AL6411" s="30"/>
      <c r="AM6411" s="32"/>
      <c r="AQ6411" s="12"/>
      <c r="AR6411" s="12"/>
      <c r="AS6411" s="12"/>
      <c r="AZ6411" s="49"/>
      <c r="BA6411" s="30"/>
      <c r="BB6411" s="12"/>
      <c r="BF6411" s="12"/>
      <c r="BG6411" s="12"/>
      <c r="BH6411" s="12"/>
      <c r="BO6411" s="7"/>
      <c r="BP6411" s="7"/>
      <c r="BQ6411" s="7"/>
      <c r="BU6411" s="7"/>
      <c r="BV6411" s="7"/>
      <c r="BW6411" s="7"/>
      <c r="CD6411" s="7"/>
      <c r="CE6411" s="7"/>
      <c r="CF6411" s="7"/>
      <c r="CJ6411" s="7"/>
      <c r="CK6411" s="7"/>
      <c r="CL6411" s="7"/>
    </row>
    <row r="6412" spans="1:90">
      <c r="A6412" s="11"/>
      <c r="B6412" s="373"/>
      <c r="C6412" s="373"/>
      <c r="D6412" s="373"/>
      <c r="E6412" s="13"/>
      <c r="F6412" s="11"/>
      <c r="G6412" s="25"/>
      <c r="H6412" s="31"/>
      <c r="I6412" s="30"/>
      <c r="M6412" s="25"/>
      <c r="N6412" s="31"/>
      <c r="O6412" s="30"/>
      <c r="V6412" s="12"/>
      <c r="W6412" s="12"/>
      <c r="X6412" s="14"/>
      <c r="AB6412" s="25"/>
      <c r="AC6412" s="12"/>
      <c r="AD6412" s="12"/>
      <c r="AK6412" s="12"/>
      <c r="AL6412" s="30"/>
      <c r="AM6412" s="32"/>
      <c r="AQ6412" s="12"/>
      <c r="AR6412" s="12"/>
      <c r="AS6412" s="12"/>
      <c r="AZ6412" s="49"/>
      <c r="BA6412" s="30"/>
      <c r="BB6412" s="12"/>
      <c r="BF6412" s="12"/>
      <c r="BG6412" s="12"/>
      <c r="BH6412" s="12"/>
      <c r="BO6412" s="7"/>
      <c r="BP6412" s="7"/>
      <c r="BQ6412" s="7"/>
      <c r="BU6412" s="7"/>
      <c r="BV6412" s="7"/>
      <c r="BW6412" s="7"/>
      <c r="CD6412" s="7"/>
      <c r="CE6412" s="7"/>
      <c r="CF6412" s="7"/>
      <c r="CJ6412" s="7"/>
      <c r="CK6412" s="7"/>
      <c r="CL6412" s="7"/>
    </row>
    <row r="6413" spans="1:90">
      <c r="A6413" s="11"/>
      <c r="B6413" s="373"/>
      <c r="C6413" s="373"/>
      <c r="D6413" s="373"/>
      <c r="E6413" s="13"/>
      <c r="F6413" s="11"/>
      <c r="G6413" s="25"/>
      <c r="H6413" s="31"/>
      <c r="I6413" s="30"/>
      <c r="M6413" s="25"/>
      <c r="N6413" s="31"/>
      <c r="O6413" s="30"/>
      <c r="V6413" s="12"/>
      <c r="W6413" s="12"/>
      <c r="X6413" s="14"/>
      <c r="AB6413" s="25"/>
      <c r="AC6413" s="12"/>
      <c r="AD6413" s="12"/>
      <c r="AK6413" s="12"/>
      <c r="AL6413" s="30"/>
      <c r="AM6413" s="32"/>
      <c r="AQ6413" s="12"/>
      <c r="AR6413" s="12"/>
      <c r="AS6413" s="12"/>
      <c r="AZ6413" s="49"/>
      <c r="BA6413" s="30"/>
      <c r="BB6413" s="12"/>
      <c r="BF6413" s="12"/>
      <c r="BG6413" s="12"/>
      <c r="BH6413" s="12"/>
      <c r="BO6413" s="7"/>
      <c r="BP6413" s="7"/>
      <c r="BQ6413" s="7"/>
      <c r="BU6413" s="7"/>
      <c r="BV6413" s="7"/>
      <c r="BW6413" s="7"/>
      <c r="CD6413" s="7"/>
      <c r="CE6413" s="7"/>
      <c r="CF6413" s="7"/>
      <c r="CJ6413" s="7"/>
      <c r="CK6413" s="7"/>
      <c r="CL6413" s="7"/>
    </row>
    <row r="6414" spans="1:90">
      <c r="A6414" s="11"/>
      <c r="B6414" s="373"/>
      <c r="C6414" s="373"/>
      <c r="D6414" s="373"/>
      <c r="E6414" s="13"/>
      <c r="F6414" s="11"/>
      <c r="G6414" s="25"/>
      <c r="H6414" s="31"/>
      <c r="I6414" s="30"/>
      <c r="M6414" s="25"/>
      <c r="N6414" s="31"/>
      <c r="O6414" s="30"/>
      <c r="V6414" s="12"/>
      <c r="W6414" s="12"/>
      <c r="X6414" s="14"/>
      <c r="AB6414" s="25"/>
      <c r="AC6414" s="12"/>
      <c r="AD6414" s="12"/>
      <c r="AK6414" s="12"/>
      <c r="AL6414" s="30"/>
      <c r="AM6414" s="32"/>
      <c r="AQ6414" s="12"/>
      <c r="AR6414" s="12"/>
      <c r="AS6414" s="12"/>
      <c r="AZ6414" s="49"/>
      <c r="BA6414" s="30"/>
      <c r="BB6414" s="12"/>
      <c r="BF6414" s="12"/>
      <c r="BG6414" s="12"/>
      <c r="BH6414" s="12"/>
      <c r="BO6414" s="7"/>
      <c r="BP6414" s="7"/>
      <c r="BQ6414" s="7"/>
      <c r="BU6414" s="7"/>
      <c r="BV6414" s="7"/>
      <c r="BW6414" s="7"/>
      <c r="CD6414" s="7"/>
      <c r="CE6414" s="7"/>
      <c r="CF6414" s="7"/>
      <c r="CJ6414" s="7"/>
      <c r="CK6414" s="7"/>
      <c r="CL6414" s="7"/>
    </row>
    <row r="6415" spans="1:90">
      <c r="A6415" s="11"/>
      <c r="B6415" s="373"/>
      <c r="C6415" s="373"/>
      <c r="D6415" s="373"/>
      <c r="E6415" s="13"/>
      <c r="F6415" s="11"/>
      <c r="G6415" s="25"/>
      <c r="H6415" s="31"/>
      <c r="I6415" s="30"/>
      <c r="M6415" s="25"/>
      <c r="N6415" s="31"/>
      <c r="O6415" s="30"/>
      <c r="V6415" s="12"/>
      <c r="W6415" s="12"/>
      <c r="X6415" s="14"/>
      <c r="AB6415" s="25"/>
      <c r="AC6415" s="12"/>
      <c r="AD6415" s="12"/>
      <c r="AK6415" s="12"/>
      <c r="AL6415" s="30"/>
      <c r="AM6415" s="32"/>
      <c r="AQ6415" s="12"/>
      <c r="AR6415" s="12"/>
      <c r="AS6415" s="12"/>
      <c r="AZ6415" s="49"/>
      <c r="BA6415" s="30"/>
      <c r="BB6415" s="12"/>
      <c r="BF6415" s="12"/>
      <c r="BG6415" s="12"/>
      <c r="BH6415" s="12"/>
      <c r="BO6415" s="7"/>
      <c r="BP6415" s="7"/>
      <c r="BQ6415" s="7"/>
      <c r="BU6415" s="7"/>
      <c r="BV6415" s="7"/>
      <c r="BW6415" s="7"/>
      <c r="CD6415" s="7"/>
      <c r="CE6415" s="7"/>
      <c r="CF6415" s="7"/>
      <c r="CJ6415" s="7"/>
      <c r="CK6415" s="7"/>
      <c r="CL6415" s="7"/>
    </row>
    <row r="6416" spans="1:90">
      <c r="A6416" s="11"/>
      <c r="B6416" s="373"/>
      <c r="C6416" s="373"/>
      <c r="D6416" s="373"/>
      <c r="E6416" s="13"/>
      <c r="F6416" s="11"/>
      <c r="G6416" s="25"/>
      <c r="H6416" s="31"/>
      <c r="I6416" s="30"/>
      <c r="M6416" s="25"/>
      <c r="N6416" s="31"/>
      <c r="O6416" s="30"/>
      <c r="V6416" s="12"/>
      <c r="W6416" s="12"/>
      <c r="X6416" s="14"/>
      <c r="AB6416" s="25"/>
      <c r="AC6416" s="12"/>
      <c r="AD6416" s="12"/>
      <c r="AK6416" s="12"/>
      <c r="AL6416" s="30"/>
      <c r="AM6416" s="32"/>
      <c r="AQ6416" s="12"/>
      <c r="AR6416" s="12"/>
      <c r="AS6416" s="12"/>
      <c r="AZ6416" s="49"/>
      <c r="BA6416" s="30"/>
      <c r="BB6416" s="12"/>
      <c r="BF6416" s="12"/>
      <c r="BG6416" s="12"/>
      <c r="BH6416" s="12"/>
      <c r="BO6416" s="7"/>
      <c r="BP6416" s="7"/>
      <c r="BQ6416" s="7"/>
      <c r="BU6416" s="7"/>
      <c r="BV6416" s="7"/>
      <c r="BW6416" s="7"/>
      <c r="CD6416" s="7"/>
      <c r="CE6416" s="7"/>
      <c r="CF6416" s="7"/>
      <c r="CJ6416" s="7"/>
      <c r="CK6416" s="7"/>
      <c r="CL6416" s="7"/>
    </row>
    <row r="6417" spans="1:90">
      <c r="A6417" s="11"/>
      <c r="B6417" s="373"/>
      <c r="C6417" s="373"/>
      <c r="D6417" s="373"/>
      <c r="E6417" s="13"/>
      <c r="F6417" s="11"/>
      <c r="G6417" s="25"/>
      <c r="H6417" s="31"/>
      <c r="I6417" s="30"/>
      <c r="M6417" s="25"/>
      <c r="N6417" s="31"/>
      <c r="O6417" s="30"/>
      <c r="V6417" s="12"/>
      <c r="W6417" s="12"/>
      <c r="X6417" s="14"/>
      <c r="AB6417" s="25"/>
      <c r="AC6417" s="12"/>
      <c r="AD6417" s="12"/>
      <c r="AK6417" s="12"/>
      <c r="AL6417" s="30"/>
      <c r="AM6417" s="32"/>
      <c r="AQ6417" s="12"/>
      <c r="AR6417" s="12"/>
      <c r="AS6417" s="12"/>
      <c r="AZ6417" s="49"/>
      <c r="BA6417" s="30"/>
      <c r="BB6417" s="12"/>
      <c r="BF6417" s="12"/>
      <c r="BG6417" s="12"/>
      <c r="BH6417" s="12"/>
      <c r="BO6417" s="7"/>
      <c r="BP6417" s="7"/>
      <c r="BQ6417" s="7"/>
      <c r="BU6417" s="7"/>
      <c r="BV6417" s="7"/>
      <c r="BW6417" s="7"/>
      <c r="CD6417" s="7"/>
      <c r="CE6417" s="7"/>
      <c r="CF6417" s="7"/>
      <c r="CJ6417" s="7"/>
      <c r="CK6417" s="7"/>
      <c r="CL6417" s="7"/>
    </row>
    <row r="6418" spans="1:90">
      <c r="A6418" s="11"/>
      <c r="B6418" s="373"/>
      <c r="C6418" s="373"/>
      <c r="D6418" s="373"/>
      <c r="E6418" s="13"/>
      <c r="F6418" s="11"/>
      <c r="G6418" s="25"/>
      <c r="H6418" s="31"/>
      <c r="I6418" s="30"/>
      <c r="M6418" s="25"/>
      <c r="N6418" s="31"/>
      <c r="O6418" s="30"/>
      <c r="V6418" s="12"/>
      <c r="W6418" s="12"/>
      <c r="X6418" s="14"/>
      <c r="AB6418" s="25"/>
      <c r="AC6418" s="12"/>
      <c r="AD6418" s="12"/>
      <c r="AK6418" s="12"/>
      <c r="AL6418" s="30"/>
      <c r="AM6418" s="32"/>
      <c r="AQ6418" s="12"/>
      <c r="AR6418" s="12"/>
      <c r="AS6418" s="12"/>
      <c r="AZ6418" s="49"/>
      <c r="BA6418" s="30"/>
      <c r="BB6418" s="12"/>
      <c r="BF6418" s="12"/>
      <c r="BG6418" s="12"/>
      <c r="BH6418" s="12"/>
      <c r="BO6418" s="7"/>
      <c r="BP6418" s="7"/>
      <c r="BQ6418" s="7"/>
      <c r="BU6418" s="7"/>
      <c r="BV6418" s="7"/>
      <c r="BW6418" s="7"/>
      <c r="CD6418" s="7"/>
      <c r="CE6418" s="7"/>
      <c r="CF6418" s="7"/>
      <c r="CJ6418" s="7"/>
      <c r="CK6418" s="7"/>
      <c r="CL6418" s="7"/>
    </row>
    <row r="6419" spans="1:90">
      <c r="A6419" s="11"/>
      <c r="B6419" s="373"/>
      <c r="C6419" s="373"/>
      <c r="D6419" s="373"/>
      <c r="E6419" s="13"/>
      <c r="F6419" s="11"/>
      <c r="G6419" s="25"/>
      <c r="H6419" s="31"/>
      <c r="I6419" s="30"/>
      <c r="M6419" s="25"/>
      <c r="N6419" s="31"/>
      <c r="O6419" s="30"/>
      <c r="V6419" s="12"/>
      <c r="W6419" s="12"/>
      <c r="X6419" s="14"/>
      <c r="AB6419" s="25"/>
      <c r="AC6419" s="12"/>
      <c r="AD6419" s="12"/>
      <c r="AK6419" s="12"/>
      <c r="AL6419" s="30"/>
      <c r="AM6419" s="32"/>
      <c r="AQ6419" s="12"/>
      <c r="AR6419" s="12"/>
      <c r="AS6419" s="12"/>
      <c r="AZ6419" s="49"/>
      <c r="BA6419" s="30"/>
      <c r="BB6419" s="12"/>
      <c r="BF6419" s="12"/>
      <c r="BG6419" s="12"/>
      <c r="BH6419" s="12"/>
      <c r="BO6419" s="7"/>
      <c r="BP6419" s="7"/>
      <c r="BQ6419" s="7"/>
      <c r="BU6419" s="7"/>
      <c r="BV6419" s="7"/>
      <c r="BW6419" s="7"/>
      <c r="CD6419" s="7"/>
      <c r="CE6419" s="7"/>
      <c r="CF6419" s="7"/>
      <c r="CJ6419" s="7"/>
      <c r="CK6419" s="7"/>
      <c r="CL6419" s="7"/>
    </row>
    <row r="6420" spans="1:90">
      <c r="A6420" s="11"/>
      <c r="B6420" s="373"/>
      <c r="C6420" s="373"/>
      <c r="D6420" s="373"/>
      <c r="E6420" s="13"/>
      <c r="F6420" s="11"/>
      <c r="G6420" s="25"/>
      <c r="H6420" s="31"/>
      <c r="I6420" s="30"/>
      <c r="M6420" s="25"/>
      <c r="N6420" s="31"/>
      <c r="O6420" s="30"/>
      <c r="V6420" s="12"/>
      <c r="W6420" s="12"/>
      <c r="X6420" s="14"/>
      <c r="AB6420" s="25"/>
      <c r="AC6420" s="12"/>
      <c r="AD6420" s="12"/>
      <c r="AK6420" s="12"/>
      <c r="AL6420" s="30"/>
      <c r="AM6420" s="32"/>
      <c r="AQ6420" s="12"/>
      <c r="AR6420" s="12"/>
      <c r="AS6420" s="12"/>
      <c r="AZ6420" s="49"/>
      <c r="BA6420" s="30"/>
      <c r="BB6420" s="12"/>
      <c r="BF6420" s="12"/>
      <c r="BG6420" s="12"/>
      <c r="BH6420" s="12"/>
      <c r="BO6420" s="7"/>
      <c r="BP6420" s="7"/>
      <c r="BQ6420" s="7"/>
      <c r="BU6420" s="7"/>
      <c r="BV6420" s="7"/>
      <c r="BW6420" s="7"/>
      <c r="CD6420" s="7"/>
      <c r="CE6420" s="7"/>
      <c r="CF6420" s="7"/>
      <c r="CJ6420" s="7"/>
      <c r="CK6420" s="7"/>
      <c r="CL6420" s="7"/>
    </row>
    <row r="6421" spans="1:90">
      <c r="A6421" s="11"/>
      <c r="B6421" s="373"/>
      <c r="C6421" s="373"/>
      <c r="D6421" s="373"/>
      <c r="E6421" s="13"/>
      <c r="F6421" s="11"/>
      <c r="G6421" s="25"/>
      <c r="H6421" s="31"/>
      <c r="I6421" s="30"/>
      <c r="M6421" s="25"/>
      <c r="N6421" s="31"/>
      <c r="O6421" s="30"/>
      <c r="V6421" s="12"/>
      <c r="W6421" s="12"/>
      <c r="X6421" s="14"/>
      <c r="AB6421" s="25"/>
      <c r="AC6421" s="12"/>
      <c r="AD6421" s="12"/>
      <c r="AK6421" s="12"/>
      <c r="AL6421" s="30"/>
      <c r="AM6421" s="32"/>
      <c r="AQ6421" s="12"/>
      <c r="AR6421" s="12"/>
      <c r="AS6421" s="12"/>
      <c r="AZ6421" s="49"/>
      <c r="BA6421" s="30"/>
      <c r="BB6421" s="12"/>
      <c r="BF6421" s="12"/>
      <c r="BG6421" s="12"/>
      <c r="BH6421" s="12"/>
      <c r="BO6421" s="7"/>
      <c r="BP6421" s="7"/>
      <c r="BQ6421" s="7"/>
      <c r="BU6421" s="7"/>
      <c r="BV6421" s="7"/>
      <c r="BW6421" s="7"/>
      <c r="CD6421" s="7"/>
      <c r="CE6421" s="7"/>
      <c r="CF6421" s="7"/>
      <c r="CJ6421" s="7"/>
      <c r="CK6421" s="7"/>
      <c r="CL6421" s="7"/>
    </row>
    <row r="6422" spans="1:90">
      <c r="A6422" s="11"/>
      <c r="B6422" s="373"/>
      <c r="C6422" s="373"/>
      <c r="D6422" s="373"/>
      <c r="E6422" s="13"/>
      <c r="F6422" s="11"/>
      <c r="G6422" s="25"/>
      <c r="H6422" s="31"/>
      <c r="I6422" s="30"/>
      <c r="M6422" s="25"/>
      <c r="N6422" s="31"/>
      <c r="O6422" s="30"/>
      <c r="V6422" s="12"/>
      <c r="W6422" s="12"/>
      <c r="X6422" s="14"/>
      <c r="AB6422" s="25"/>
      <c r="AC6422" s="12"/>
      <c r="AD6422" s="12"/>
      <c r="AK6422" s="12"/>
      <c r="AL6422" s="30"/>
      <c r="AM6422" s="32"/>
      <c r="AQ6422" s="12"/>
      <c r="AR6422" s="12"/>
      <c r="AS6422" s="12"/>
      <c r="AZ6422" s="49"/>
      <c r="BA6422" s="30"/>
      <c r="BB6422" s="12"/>
      <c r="BF6422" s="12"/>
      <c r="BG6422" s="12"/>
      <c r="BH6422" s="12"/>
      <c r="BO6422" s="7"/>
      <c r="BP6422" s="7"/>
      <c r="BQ6422" s="7"/>
      <c r="BU6422" s="7"/>
      <c r="BV6422" s="7"/>
      <c r="BW6422" s="7"/>
      <c r="CD6422" s="7"/>
      <c r="CE6422" s="7"/>
      <c r="CF6422" s="7"/>
      <c r="CJ6422" s="7"/>
      <c r="CK6422" s="7"/>
      <c r="CL6422" s="7"/>
    </row>
    <row r="6423" spans="1:90">
      <c r="A6423" s="11"/>
      <c r="B6423" s="373"/>
      <c r="C6423" s="373"/>
      <c r="D6423" s="373"/>
      <c r="E6423" s="13"/>
      <c r="F6423" s="11"/>
      <c r="G6423" s="25"/>
      <c r="H6423" s="31"/>
      <c r="I6423" s="30"/>
      <c r="M6423" s="25"/>
      <c r="N6423" s="31"/>
      <c r="O6423" s="30"/>
      <c r="V6423" s="12"/>
      <c r="W6423" s="12"/>
      <c r="X6423" s="14"/>
      <c r="AB6423" s="25"/>
      <c r="AC6423" s="12"/>
      <c r="AD6423" s="12"/>
      <c r="AK6423" s="12"/>
      <c r="AL6423" s="30"/>
      <c r="AM6423" s="32"/>
      <c r="AQ6423" s="12"/>
      <c r="AR6423" s="12"/>
      <c r="AS6423" s="12"/>
      <c r="AZ6423" s="49"/>
      <c r="BA6423" s="30"/>
      <c r="BB6423" s="12"/>
      <c r="BF6423" s="12"/>
      <c r="BG6423" s="12"/>
      <c r="BH6423" s="12"/>
      <c r="BO6423" s="7"/>
      <c r="BP6423" s="7"/>
      <c r="BQ6423" s="7"/>
      <c r="BU6423" s="7"/>
      <c r="BV6423" s="7"/>
      <c r="BW6423" s="7"/>
      <c r="CD6423" s="7"/>
      <c r="CE6423" s="7"/>
      <c r="CF6423" s="7"/>
      <c r="CJ6423" s="7"/>
      <c r="CK6423" s="7"/>
      <c r="CL6423" s="7"/>
    </row>
    <row r="6424" spans="1:90">
      <c r="A6424" s="11"/>
      <c r="B6424" s="373"/>
      <c r="C6424" s="373"/>
      <c r="D6424" s="373"/>
      <c r="E6424" s="13"/>
      <c r="F6424" s="11"/>
      <c r="G6424" s="25"/>
      <c r="H6424" s="31"/>
      <c r="I6424" s="30"/>
      <c r="M6424" s="25"/>
      <c r="N6424" s="31"/>
      <c r="O6424" s="30"/>
      <c r="V6424" s="12"/>
      <c r="W6424" s="12"/>
      <c r="X6424" s="14"/>
      <c r="AB6424" s="25"/>
      <c r="AC6424" s="12"/>
      <c r="AD6424" s="12"/>
      <c r="AK6424" s="12"/>
      <c r="AL6424" s="30"/>
      <c r="AM6424" s="32"/>
      <c r="AQ6424" s="12"/>
      <c r="AR6424" s="12"/>
      <c r="AS6424" s="12"/>
      <c r="AZ6424" s="49"/>
      <c r="BA6424" s="30"/>
      <c r="BB6424" s="12"/>
      <c r="BF6424" s="12"/>
      <c r="BG6424" s="12"/>
      <c r="BH6424" s="12"/>
      <c r="BO6424" s="7"/>
      <c r="BP6424" s="7"/>
      <c r="BQ6424" s="7"/>
      <c r="BU6424" s="7"/>
      <c r="BV6424" s="7"/>
      <c r="BW6424" s="7"/>
      <c r="CD6424" s="7"/>
      <c r="CE6424" s="7"/>
      <c r="CF6424" s="7"/>
      <c r="CJ6424" s="7"/>
      <c r="CK6424" s="7"/>
      <c r="CL6424" s="7"/>
    </row>
    <row r="6425" spans="1:90">
      <c r="A6425" s="11"/>
      <c r="B6425" s="373"/>
      <c r="C6425" s="373"/>
      <c r="D6425" s="373"/>
      <c r="E6425" s="13"/>
      <c r="F6425" s="11"/>
      <c r="G6425" s="25"/>
      <c r="H6425" s="31"/>
      <c r="I6425" s="30"/>
      <c r="M6425" s="25"/>
      <c r="N6425" s="31"/>
      <c r="O6425" s="30"/>
      <c r="V6425" s="12"/>
      <c r="W6425" s="12"/>
      <c r="X6425" s="14"/>
      <c r="AB6425" s="25"/>
      <c r="AC6425" s="12"/>
      <c r="AD6425" s="12"/>
      <c r="AK6425" s="12"/>
      <c r="AL6425" s="30"/>
      <c r="AM6425" s="32"/>
      <c r="AQ6425" s="12"/>
      <c r="AR6425" s="12"/>
      <c r="AS6425" s="12"/>
      <c r="AZ6425" s="49"/>
      <c r="BA6425" s="30"/>
      <c r="BB6425" s="12"/>
      <c r="BF6425" s="12"/>
      <c r="BG6425" s="12"/>
      <c r="BH6425" s="12"/>
      <c r="BO6425" s="7"/>
      <c r="BP6425" s="7"/>
      <c r="BQ6425" s="7"/>
      <c r="BU6425" s="7"/>
      <c r="BV6425" s="7"/>
      <c r="BW6425" s="7"/>
      <c r="CD6425" s="7"/>
      <c r="CE6425" s="7"/>
      <c r="CF6425" s="7"/>
      <c r="CJ6425" s="7"/>
      <c r="CK6425" s="7"/>
      <c r="CL6425" s="7"/>
    </row>
    <row r="6426" spans="1:90">
      <c r="A6426" s="11"/>
      <c r="B6426" s="373"/>
      <c r="C6426" s="373"/>
      <c r="D6426" s="373"/>
      <c r="E6426" s="13"/>
      <c r="F6426" s="11"/>
      <c r="G6426" s="25"/>
      <c r="H6426" s="31"/>
      <c r="I6426" s="30"/>
      <c r="M6426" s="25"/>
      <c r="N6426" s="31"/>
      <c r="O6426" s="30"/>
      <c r="V6426" s="12"/>
      <c r="W6426" s="12"/>
      <c r="X6426" s="14"/>
      <c r="AB6426" s="25"/>
      <c r="AC6426" s="12"/>
      <c r="AD6426" s="12"/>
      <c r="AK6426" s="12"/>
      <c r="AL6426" s="30"/>
      <c r="AM6426" s="32"/>
      <c r="AQ6426" s="12"/>
      <c r="AR6426" s="12"/>
      <c r="AS6426" s="12"/>
      <c r="AZ6426" s="49"/>
      <c r="BA6426" s="30"/>
      <c r="BB6426" s="12"/>
      <c r="BF6426" s="12"/>
      <c r="BG6426" s="12"/>
      <c r="BH6426" s="12"/>
      <c r="BO6426" s="7"/>
      <c r="BP6426" s="7"/>
      <c r="BQ6426" s="7"/>
      <c r="BU6426" s="7"/>
      <c r="BV6426" s="7"/>
      <c r="BW6426" s="7"/>
      <c r="CD6426" s="7"/>
      <c r="CE6426" s="7"/>
      <c r="CF6426" s="7"/>
      <c r="CJ6426" s="7"/>
      <c r="CK6426" s="7"/>
      <c r="CL6426" s="7"/>
    </row>
    <row r="6427" spans="1:90">
      <c r="A6427" s="11"/>
      <c r="B6427" s="373"/>
      <c r="C6427" s="373"/>
      <c r="D6427" s="373"/>
      <c r="E6427" s="13"/>
      <c r="F6427" s="11"/>
      <c r="G6427" s="25"/>
      <c r="H6427" s="31"/>
      <c r="I6427" s="30"/>
      <c r="M6427" s="25"/>
      <c r="N6427" s="31"/>
      <c r="O6427" s="30"/>
      <c r="V6427" s="12"/>
      <c r="W6427" s="12"/>
      <c r="X6427" s="14"/>
      <c r="AB6427" s="25"/>
      <c r="AC6427" s="12"/>
      <c r="AD6427" s="12"/>
      <c r="AK6427" s="12"/>
      <c r="AL6427" s="30"/>
      <c r="AM6427" s="32"/>
      <c r="AQ6427" s="12"/>
      <c r="AR6427" s="12"/>
      <c r="AS6427" s="12"/>
      <c r="AZ6427" s="49"/>
      <c r="BA6427" s="30"/>
      <c r="BB6427" s="12"/>
      <c r="BF6427" s="12"/>
      <c r="BG6427" s="12"/>
      <c r="BH6427" s="12"/>
      <c r="BO6427" s="7"/>
      <c r="BP6427" s="7"/>
      <c r="BQ6427" s="7"/>
      <c r="BU6427" s="7"/>
      <c r="BV6427" s="7"/>
      <c r="BW6427" s="7"/>
      <c r="CD6427" s="7"/>
      <c r="CE6427" s="7"/>
      <c r="CF6427" s="7"/>
      <c r="CJ6427" s="7"/>
      <c r="CK6427" s="7"/>
      <c r="CL6427" s="7"/>
    </row>
    <row r="6428" spans="1:90">
      <c r="A6428" s="11"/>
      <c r="B6428" s="373"/>
      <c r="C6428" s="373"/>
      <c r="D6428" s="373"/>
      <c r="E6428" s="13"/>
      <c r="F6428" s="11"/>
      <c r="G6428" s="25"/>
      <c r="H6428" s="31"/>
      <c r="I6428" s="30"/>
      <c r="M6428" s="25"/>
      <c r="N6428" s="31"/>
      <c r="O6428" s="30"/>
      <c r="V6428" s="12"/>
      <c r="W6428" s="12"/>
      <c r="X6428" s="14"/>
      <c r="AB6428" s="25"/>
      <c r="AC6428" s="12"/>
      <c r="AD6428" s="12"/>
      <c r="AK6428" s="12"/>
      <c r="AL6428" s="30"/>
      <c r="AM6428" s="32"/>
      <c r="AQ6428" s="12"/>
      <c r="AR6428" s="12"/>
      <c r="AS6428" s="12"/>
      <c r="AZ6428" s="49"/>
      <c r="BA6428" s="30"/>
      <c r="BB6428" s="12"/>
      <c r="BF6428" s="12"/>
      <c r="BG6428" s="12"/>
      <c r="BH6428" s="12"/>
      <c r="BO6428" s="7"/>
      <c r="BP6428" s="7"/>
      <c r="BQ6428" s="7"/>
      <c r="BU6428" s="7"/>
      <c r="BV6428" s="7"/>
      <c r="BW6428" s="7"/>
      <c r="CD6428" s="7"/>
      <c r="CE6428" s="7"/>
      <c r="CF6428" s="7"/>
      <c r="CJ6428" s="7"/>
      <c r="CK6428" s="7"/>
      <c r="CL6428" s="7"/>
    </row>
    <row r="6429" spans="1:90">
      <c r="A6429" s="11"/>
      <c r="B6429" s="373"/>
      <c r="C6429" s="373"/>
      <c r="D6429" s="373"/>
      <c r="E6429" s="13"/>
      <c r="F6429" s="11"/>
      <c r="G6429" s="25"/>
      <c r="H6429" s="31"/>
      <c r="I6429" s="30"/>
      <c r="M6429" s="25"/>
      <c r="N6429" s="31"/>
      <c r="O6429" s="30"/>
      <c r="V6429" s="12"/>
      <c r="W6429" s="12"/>
      <c r="X6429" s="14"/>
      <c r="AB6429" s="25"/>
      <c r="AC6429" s="12"/>
      <c r="AD6429" s="12"/>
      <c r="AK6429" s="12"/>
      <c r="AL6429" s="30"/>
      <c r="AM6429" s="32"/>
      <c r="AQ6429" s="12"/>
      <c r="AR6429" s="12"/>
      <c r="AS6429" s="12"/>
      <c r="AZ6429" s="49"/>
      <c r="BA6429" s="30"/>
      <c r="BB6429" s="12"/>
      <c r="BF6429" s="12"/>
      <c r="BG6429" s="12"/>
      <c r="BH6429" s="12"/>
      <c r="BO6429" s="7"/>
      <c r="BP6429" s="7"/>
      <c r="BQ6429" s="7"/>
      <c r="BU6429" s="7"/>
      <c r="BV6429" s="7"/>
      <c r="BW6429" s="7"/>
      <c r="CD6429" s="7"/>
      <c r="CE6429" s="7"/>
      <c r="CF6429" s="7"/>
      <c r="CJ6429" s="7"/>
      <c r="CK6429" s="7"/>
      <c r="CL6429" s="7"/>
    </row>
    <row r="6430" spans="1:90">
      <c r="A6430" s="11"/>
      <c r="B6430" s="373"/>
      <c r="C6430" s="373"/>
      <c r="D6430" s="373"/>
      <c r="E6430" s="13"/>
      <c r="F6430" s="11"/>
      <c r="G6430" s="25"/>
      <c r="H6430" s="31"/>
      <c r="I6430" s="30"/>
      <c r="M6430" s="25"/>
      <c r="N6430" s="31"/>
      <c r="O6430" s="30"/>
      <c r="V6430" s="12"/>
      <c r="W6430" s="12"/>
      <c r="X6430" s="14"/>
      <c r="AB6430" s="25"/>
      <c r="AC6430" s="12"/>
      <c r="AD6430" s="12"/>
      <c r="AK6430" s="12"/>
      <c r="AL6430" s="30"/>
      <c r="AM6430" s="32"/>
      <c r="AQ6430" s="12"/>
      <c r="AR6430" s="12"/>
      <c r="AS6430" s="12"/>
      <c r="AZ6430" s="49"/>
      <c r="BA6430" s="30"/>
      <c r="BB6430" s="12"/>
      <c r="BF6430" s="12"/>
      <c r="BG6430" s="12"/>
      <c r="BH6430" s="12"/>
      <c r="BO6430" s="7"/>
      <c r="BP6430" s="7"/>
      <c r="BQ6430" s="7"/>
      <c r="BU6430" s="7"/>
      <c r="BV6430" s="7"/>
      <c r="BW6430" s="7"/>
      <c r="CD6430" s="7"/>
      <c r="CE6430" s="7"/>
      <c r="CF6430" s="7"/>
      <c r="CJ6430" s="7"/>
      <c r="CK6430" s="7"/>
      <c r="CL6430" s="7"/>
    </row>
    <row r="6431" spans="1:90">
      <c r="A6431" s="11"/>
      <c r="B6431" s="373"/>
      <c r="C6431" s="373"/>
      <c r="D6431" s="373"/>
      <c r="E6431" s="13"/>
      <c r="F6431" s="11"/>
      <c r="G6431" s="25"/>
      <c r="H6431" s="31"/>
      <c r="I6431" s="30"/>
      <c r="M6431" s="25"/>
      <c r="N6431" s="31"/>
      <c r="O6431" s="30"/>
      <c r="V6431" s="12"/>
      <c r="W6431" s="12"/>
      <c r="X6431" s="14"/>
      <c r="AB6431" s="25"/>
      <c r="AC6431" s="12"/>
      <c r="AD6431" s="12"/>
      <c r="AK6431" s="12"/>
      <c r="AL6431" s="30"/>
      <c r="AM6431" s="32"/>
      <c r="AQ6431" s="12"/>
      <c r="AR6431" s="12"/>
      <c r="AS6431" s="12"/>
      <c r="AZ6431" s="49"/>
      <c r="BA6431" s="30"/>
      <c r="BB6431" s="12"/>
      <c r="BF6431" s="12"/>
      <c r="BG6431" s="12"/>
      <c r="BH6431" s="12"/>
      <c r="BO6431" s="7"/>
      <c r="BP6431" s="7"/>
      <c r="BQ6431" s="7"/>
      <c r="BU6431" s="7"/>
      <c r="BV6431" s="7"/>
      <c r="BW6431" s="7"/>
      <c r="CD6431" s="7"/>
      <c r="CE6431" s="7"/>
      <c r="CF6431" s="7"/>
      <c r="CJ6431" s="7"/>
      <c r="CK6431" s="7"/>
      <c r="CL6431" s="7"/>
    </row>
    <row r="6432" spans="1:90">
      <c r="A6432" s="11"/>
      <c r="B6432" s="373"/>
      <c r="C6432" s="373"/>
      <c r="D6432" s="373"/>
      <c r="E6432" s="13"/>
      <c r="F6432" s="11"/>
      <c r="G6432" s="25"/>
      <c r="H6432" s="31"/>
      <c r="I6432" s="30"/>
      <c r="M6432" s="25"/>
      <c r="N6432" s="31"/>
      <c r="O6432" s="30"/>
      <c r="V6432" s="12"/>
      <c r="W6432" s="12"/>
      <c r="X6432" s="14"/>
      <c r="AB6432" s="25"/>
      <c r="AC6432" s="12"/>
      <c r="AD6432" s="12"/>
      <c r="AK6432" s="12"/>
      <c r="AL6432" s="30"/>
      <c r="AM6432" s="32"/>
      <c r="AQ6432" s="12"/>
      <c r="AR6432" s="12"/>
      <c r="AS6432" s="12"/>
      <c r="AZ6432" s="49"/>
      <c r="BA6432" s="30"/>
      <c r="BB6432" s="12"/>
      <c r="BF6432" s="12"/>
      <c r="BG6432" s="12"/>
      <c r="BH6432" s="12"/>
      <c r="BO6432" s="7"/>
      <c r="BP6432" s="7"/>
      <c r="BQ6432" s="7"/>
      <c r="BU6432" s="7"/>
      <c r="BV6432" s="7"/>
      <c r="BW6432" s="7"/>
      <c r="CD6432" s="7"/>
      <c r="CE6432" s="7"/>
      <c r="CF6432" s="7"/>
      <c r="CJ6432" s="7"/>
      <c r="CK6432" s="7"/>
      <c r="CL6432" s="7"/>
    </row>
    <row r="6433" spans="1:90">
      <c r="A6433" s="11"/>
      <c r="B6433" s="373"/>
      <c r="C6433" s="373"/>
      <c r="D6433" s="373"/>
      <c r="E6433" s="13"/>
      <c r="F6433" s="11"/>
      <c r="G6433" s="25"/>
      <c r="H6433" s="31"/>
      <c r="I6433" s="30"/>
      <c r="M6433" s="25"/>
      <c r="N6433" s="31"/>
      <c r="O6433" s="30"/>
      <c r="V6433" s="12"/>
      <c r="W6433" s="12"/>
      <c r="X6433" s="14"/>
      <c r="AB6433" s="25"/>
      <c r="AC6433" s="12"/>
      <c r="AD6433" s="12"/>
      <c r="AK6433" s="12"/>
      <c r="AL6433" s="30"/>
      <c r="AM6433" s="32"/>
      <c r="AQ6433" s="12"/>
      <c r="AR6433" s="12"/>
      <c r="AS6433" s="12"/>
      <c r="AZ6433" s="49"/>
      <c r="BA6433" s="30"/>
      <c r="BB6433" s="12"/>
      <c r="BF6433" s="12"/>
      <c r="BG6433" s="12"/>
      <c r="BH6433" s="12"/>
      <c r="BO6433" s="7"/>
      <c r="BP6433" s="7"/>
      <c r="BQ6433" s="7"/>
      <c r="BU6433" s="7"/>
      <c r="BV6433" s="7"/>
      <c r="BW6433" s="7"/>
      <c r="CD6433" s="7"/>
      <c r="CE6433" s="7"/>
      <c r="CF6433" s="7"/>
      <c r="CJ6433" s="7"/>
      <c r="CK6433" s="7"/>
      <c r="CL6433" s="7"/>
    </row>
    <row r="6434" spans="1:90">
      <c r="A6434" s="11"/>
      <c r="B6434" s="373"/>
      <c r="C6434" s="373"/>
      <c r="D6434" s="373"/>
      <c r="E6434" s="13"/>
      <c r="F6434" s="11"/>
      <c r="G6434" s="25"/>
      <c r="H6434" s="31"/>
      <c r="I6434" s="30"/>
      <c r="M6434" s="25"/>
      <c r="N6434" s="31"/>
      <c r="O6434" s="30"/>
      <c r="V6434" s="12"/>
      <c r="W6434" s="12"/>
      <c r="X6434" s="14"/>
      <c r="AB6434" s="25"/>
      <c r="AC6434" s="12"/>
      <c r="AD6434" s="12"/>
      <c r="AK6434" s="12"/>
      <c r="AL6434" s="30"/>
      <c r="AM6434" s="32"/>
      <c r="AQ6434" s="12"/>
      <c r="AR6434" s="12"/>
      <c r="AS6434" s="12"/>
      <c r="AZ6434" s="49"/>
      <c r="BA6434" s="30"/>
      <c r="BB6434" s="12"/>
      <c r="BF6434" s="12"/>
      <c r="BG6434" s="12"/>
      <c r="BH6434" s="12"/>
      <c r="BO6434" s="7"/>
      <c r="BP6434" s="7"/>
      <c r="BQ6434" s="7"/>
      <c r="BU6434" s="7"/>
      <c r="BV6434" s="7"/>
      <c r="BW6434" s="7"/>
      <c r="CD6434" s="7"/>
      <c r="CE6434" s="7"/>
      <c r="CF6434" s="7"/>
      <c r="CJ6434" s="7"/>
      <c r="CK6434" s="7"/>
      <c r="CL6434" s="7"/>
    </row>
    <row r="6435" spans="1:90">
      <c r="A6435" s="11"/>
      <c r="B6435" s="373"/>
      <c r="C6435" s="373"/>
      <c r="D6435" s="373"/>
      <c r="E6435" s="13"/>
      <c r="F6435" s="11"/>
      <c r="G6435" s="25"/>
      <c r="H6435" s="31"/>
      <c r="I6435" s="30"/>
      <c r="M6435" s="25"/>
      <c r="N6435" s="31"/>
      <c r="O6435" s="30"/>
      <c r="V6435" s="12"/>
      <c r="W6435" s="12"/>
      <c r="X6435" s="14"/>
      <c r="AB6435" s="25"/>
      <c r="AC6435" s="12"/>
      <c r="AD6435" s="12"/>
      <c r="AK6435" s="12"/>
      <c r="AL6435" s="30"/>
      <c r="AM6435" s="32"/>
      <c r="AQ6435" s="12"/>
      <c r="AR6435" s="12"/>
      <c r="AS6435" s="12"/>
      <c r="AZ6435" s="49"/>
      <c r="BA6435" s="30"/>
      <c r="BB6435" s="12"/>
      <c r="BF6435" s="12"/>
      <c r="BG6435" s="12"/>
      <c r="BH6435" s="12"/>
      <c r="BO6435" s="7"/>
      <c r="BP6435" s="7"/>
      <c r="BQ6435" s="7"/>
      <c r="BU6435" s="7"/>
      <c r="BV6435" s="7"/>
      <c r="BW6435" s="7"/>
      <c r="CD6435" s="7"/>
      <c r="CE6435" s="7"/>
      <c r="CF6435" s="7"/>
      <c r="CJ6435" s="7"/>
      <c r="CK6435" s="7"/>
      <c r="CL6435" s="7"/>
    </row>
    <row r="6436" spans="1:90">
      <c r="A6436" s="11"/>
      <c r="B6436" s="373"/>
      <c r="C6436" s="373"/>
      <c r="D6436" s="373"/>
      <c r="E6436" s="13"/>
      <c r="F6436" s="11"/>
      <c r="G6436" s="25"/>
      <c r="H6436" s="31"/>
      <c r="I6436" s="30"/>
      <c r="M6436" s="25"/>
      <c r="N6436" s="31"/>
      <c r="O6436" s="30"/>
      <c r="V6436" s="12"/>
      <c r="W6436" s="12"/>
      <c r="X6436" s="14"/>
      <c r="AB6436" s="25"/>
      <c r="AC6436" s="12"/>
      <c r="AD6436" s="12"/>
      <c r="AK6436" s="12"/>
      <c r="AL6436" s="30"/>
      <c r="AM6436" s="32"/>
      <c r="AQ6436" s="12"/>
      <c r="AR6436" s="12"/>
      <c r="AS6436" s="12"/>
      <c r="AZ6436" s="49"/>
      <c r="BA6436" s="30"/>
      <c r="BB6436" s="12"/>
      <c r="BF6436" s="12"/>
      <c r="BG6436" s="12"/>
      <c r="BH6436" s="12"/>
      <c r="BO6436" s="7"/>
      <c r="BP6436" s="7"/>
      <c r="BQ6436" s="7"/>
      <c r="BU6436" s="7"/>
      <c r="BV6436" s="7"/>
      <c r="BW6436" s="7"/>
      <c r="CD6436" s="7"/>
      <c r="CE6436" s="7"/>
      <c r="CF6436" s="7"/>
      <c r="CJ6436" s="7"/>
      <c r="CK6436" s="7"/>
      <c r="CL6436" s="7"/>
    </row>
    <row r="6437" spans="1:90">
      <c r="A6437" s="11"/>
      <c r="B6437" s="373"/>
      <c r="C6437" s="373"/>
      <c r="D6437" s="373"/>
      <c r="E6437" s="13"/>
      <c r="F6437" s="11"/>
      <c r="G6437" s="25"/>
      <c r="H6437" s="31"/>
      <c r="I6437" s="30"/>
      <c r="M6437" s="25"/>
      <c r="N6437" s="31"/>
      <c r="O6437" s="30"/>
      <c r="V6437" s="12"/>
      <c r="W6437" s="12"/>
      <c r="X6437" s="14"/>
      <c r="AB6437" s="25"/>
      <c r="AC6437" s="12"/>
      <c r="AD6437" s="12"/>
      <c r="AK6437" s="12"/>
      <c r="AL6437" s="30"/>
      <c r="AM6437" s="32"/>
      <c r="AQ6437" s="12"/>
      <c r="AR6437" s="12"/>
      <c r="AS6437" s="12"/>
      <c r="AZ6437" s="49"/>
      <c r="BA6437" s="30"/>
      <c r="BB6437" s="12"/>
      <c r="BF6437" s="12"/>
      <c r="BG6437" s="12"/>
      <c r="BH6437" s="12"/>
      <c r="BO6437" s="7"/>
      <c r="BP6437" s="7"/>
      <c r="BQ6437" s="7"/>
      <c r="BU6437" s="7"/>
      <c r="BV6437" s="7"/>
      <c r="BW6437" s="7"/>
      <c r="CD6437" s="7"/>
      <c r="CE6437" s="7"/>
      <c r="CF6437" s="7"/>
      <c r="CJ6437" s="7"/>
      <c r="CK6437" s="7"/>
      <c r="CL6437" s="7"/>
    </row>
    <row r="6438" spans="1:90">
      <c r="A6438" s="11"/>
      <c r="B6438" s="373"/>
      <c r="C6438" s="373"/>
      <c r="D6438" s="373"/>
      <c r="E6438" s="13"/>
      <c r="F6438" s="11"/>
      <c r="G6438" s="25"/>
      <c r="H6438" s="31"/>
      <c r="I6438" s="30"/>
      <c r="M6438" s="25"/>
      <c r="N6438" s="31"/>
      <c r="O6438" s="30"/>
      <c r="V6438" s="12"/>
      <c r="W6438" s="12"/>
      <c r="X6438" s="14"/>
      <c r="AB6438" s="25"/>
      <c r="AC6438" s="12"/>
      <c r="AD6438" s="12"/>
      <c r="AK6438" s="12"/>
      <c r="AL6438" s="30"/>
      <c r="AM6438" s="32"/>
      <c r="AQ6438" s="12"/>
      <c r="AR6438" s="12"/>
      <c r="AS6438" s="12"/>
      <c r="AZ6438" s="49"/>
      <c r="BA6438" s="30"/>
      <c r="BB6438" s="12"/>
      <c r="BF6438" s="12"/>
      <c r="BG6438" s="12"/>
      <c r="BH6438" s="12"/>
      <c r="BO6438" s="7"/>
      <c r="BP6438" s="7"/>
      <c r="BQ6438" s="7"/>
      <c r="BU6438" s="7"/>
      <c r="BV6438" s="7"/>
      <c r="BW6438" s="7"/>
      <c r="CD6438" s="7"/>
      <c r="CE6438" s="7"/>
      <c r="CF6438" s="7"/>
      <c r="CJ6438" s="7"/>
      <c r="CK6438" s="7"/>
      <c r="CL6438" s="7"/>
    </row>
    <row r="6439" spans="1:90">
      <c r="A6439" s="11"/>
      <c r="B6439" s="373"/>
      <c r="C6439" s="373"/>
      <c r="D6439" s="373"/>
      <c r="E6439" s="13"/>
      <c r="F6439" s="11"/>
      <c r="G6439" s="25"/>
      <c r="H6439" s="31"/>
      <c r="I6439" s="30"/>
      <c r="M6439" s="25"/>
      <c r="N6439" s="31"/>
      <c r="O6439" s="30"/>
      <c r="V6439" s="12"/>
      <c r="W6439" s="12"/>
      <c r="X6439" s="14"/>
      <c r="AB6439" s="25"/>
      <c r="AC6439" s="12"/>
      <c r="AD6439" s="12"/>
      <c r="AK6439" s="12"/>
      <c r="AL6439" s="30"/>
      <c r="AM6439" s="32"/>
      <c r="AQ6439" s="12"/>
      <c r="AR6439" s="12"/>
      <c r="AS6439" s="12"/>
      <c r="AZ6439" s="49"/>
      <c r="BA6439" s="30"/>
      <c r="BB6439" s="12"/>
      <c r="BF6439" s="12"/>
      <c r="BG6439" s="12"/>
      <c r="BH6439" s="12"/>
      <c r="BO6439" s="7"/>
      <c r="BP6439" s="7"/>
      <c r="BQ6439" s="7"/>
      <c r="BU6439" s="7"/>
      <c r="BV6439" s="7"/>
      <c r="BW6439" s="7"/>
      <c r="CD6439" s="7"/>
      <c r="CE6439" s="7"/>
      <c r="CF6439" s="7"/>
      <c r="CJ6439" s="7"/>
      <c r="CK6439" s="7"/>
      <c r="CL6439" s="7"/>
    </row>
    <row r="6440" spans="1:90">
      <c r="A6440" s="11"/>
      <c r="B6440" s="373"/>
      <c r="C6440" s="373"/>
      <c r="D6440" s="373"/>
      <c r="E6440" s="13"/>
      <c r="F6440" s="11"/>
      <c r="G6440" s="25"/>
      <c r="H6440" s="31"/>
      <c r="I6440" s="30"/>
      <c r="M6440" s="25"/>
      <c r="N6440" s="31"/>
      <c r="O6440" s="30"/>
      <c r="V6440" s="12"/>
      <c r="W6440" s="12"/>
      <c r="X6440" s="14"/>
      <c r="AB6440" s="25"/>
      <c r="AC6440" s="12"/>
      <c r="AD6440" s="12"/>
      <c r="AK6440" s="12"/>
      <c r="AL6440" s="30"/>
      <c r="AM6440" s="32"/>
      <c r="AQ6440" s="12"/>
      <c r="AR6440" s="12"/>
      <c r="AS6440" s="12"/>
      <c r="AZ6440" s="49"/>
      <c r="BA6440" s="30"/>
      <c r="BB6440" s="12"/>
      <c r="BF6440" s="12"/>
      <c r="BG6440" s="12"/>
      <c r="BH6440" s="12"/>
      <c r="BO6440" s="7"/>
      <c r="BP6440" s="7"/>
      <c r="BQ6440" s="7"/>
      <c r="BU6440" s="7"/>
      <c r="BV6440" s="7"/>
      <c r="BW6440" s="7"/>
      <c r="CD6440" s="7"/>
      <c r="CE6440" s="7"/>
      <c r="CF6440" s="7"/>
      <c r="CJ6440" s="7"/>
      <c r="CK6440" s="7"/>
      <c r="CL6440" s="7"/>
    </row>
    <row r="6441" spans="1:90">
      <c r="A6441" s="11"/>
      <c r="B6441" s="373"/>
      <c r="C6441" s="373"/>
      <c r="D6441" s="373"/>
      <c r="E6441" s="13"/>
      <c r="F6441" s="11"/>
      <c r="G6441" s="25"/>
      <c r="H6441" s="31"/>
      <c r="I6441" s="30"/>
      <c r="M6441" s="25"/>
      <c r="N6441" s="31"/>
      <c r="O6441" s="30"/>
      <c r="V6441" s="12"/>
      <c r="W6441" s="12"/>
      <c r="X6441" s="14"/>
      <c r="AB6441" s="25"/>
      <c r="AC6441" s="12"/>
      <c r="AD6441" s="12"/>
      <c r="AK6441" s="12"/>
      <c r="AL6441" s="30"/>
      <c r="AM6441" s="32"/>
      <c r="AQ6441" s="12"/>
      <c r="AR6441" s="12"/>
      <c r="AS6441" s="12"/>
      <c r="AZ6441" s="49"/>
      <c r="BA6441" s="30"/>
      <c r="BB6441" s="12"/>
      <c r="BF6441" s="12"/>
      <c r="BG6441" s="12"/>
      <c r="BH6441" s="12"/>
      <c r="BO6441" s="7"/>
      <c r="BP6441" s="7"/>
      <c r="BQ6441" s="7"/>
      <c r="BU6441" s="7"/>
      <c r="BV6441" s="7"/>
      <c r="BW6441" s="7"/>
      <c r="CD6441" s="7"/>
      <c r="CE6441" s="7"/>
      <c r="CF6441" s="7"/>
      <c r="CJ6441" s="7"/>
      <c r="CK6441" s="7"/>
      <c r="CL6441" s="7"/>
    </row>
    <row r="6442" spans="1:90">
      <c r="A6442" s="11"/>
      <c r="B6442" s="373"/>
      <c r="C6442" s="373"/>
      <c r="D6442" s="373"/>
      <c r="E6442" s="13"/>
      <c r="F6442" s="11"/>
      <c r="G6442" s="25"/>
      <c r="H6442" s="31"/>
      <c r="I6442" s="30"/>
      <c r="M6442" s="25"/>
      <c r="N6442" s="31"/>
      <c r="O6442" s="30"/>
      <c r="V6442" s="12"/>
      <c r="W6442" s="12"/>
      <c r="X6442" s="14"/>
      <c r="AB6442" s="25"/>
      <c r="AC6442" s="12"/>
      <c r="AD6442" s="12"/>
      <c r="AK6442" s="12"/>
      <c r="AL6442" s="30"/>
      <c r="AM6442" s="32"/>
      <c r="AQ6442" s="12"/>
      <c r="AR6442" s="12"/>
      <c r="AS6442" s="12"/>
      <c r="AZ6442" s="49"/>
      <c r="BA6442" s="30"/>
      <c r="BB6442" s="12"/>
      <c r="BF6442" s="12"/>
      <c r="BG6442" s="12"/>
      <c r="BH6442" s="12"/>
      <c r="BO6442" s="7"/>
      <c r="BP6442" s="7"/>
      <c r="BQ6442" s="7"/>
      <c r="BU6442" s="7"/>
      <c r="BV6442" s="7"/>
      <c r="BW6442" s="7"/>
      <c r="CD6442" s="7"/>
      <c r="CE6442" s="7"/>
      <c r="CF6442" s="7"/>
      <c r="CJ6442" s="7"/>
      <c r="CK6442" s="7"/>
      <c r="CL6442" s="7"/>
    </row>
    <row r="6443" spans="1:90">
      <c r="A6443" s="11"/>
      <c r="B6443" s="373"/>
      <c r="C6443" s="373"/>
      <c r="D6443" s="373"/>
      <c r="E6443" s="13"/>
      <c r="F6443" s="11"/>
      <c r="G6443" s="25"/>
      <c r="H6443" s="31"/>
      <c r="I6443" s="30"/>
      <c r="M6443" s="25"/>
      <c r="N6443" s="31"/>
      <c r="O6443" s="30"/>
      <c r="V6443" s="12"/>
      <c r="W6443" s="12"/>
      <c r="X6443" s="14"/>
      <c r="AB6443" s="25"/>
      <c r="AC6443" s="12"/>
      <c r="AD6443" s="12"/>
      <c r="AK6443" s="12"/>
      <c r="AL6443" s="30"/>
      <c r="AM6443" s="32"/>
      <c r="AQ6443" s="12"/>
      <c r="AR6443" s="12"/>
      <c r="AS6443" s="12"/>
      <c r="AZ6443" s="49"/>
      <c r="BA6443" s="30"/>
      <c r="BB6443" s="12"/>
      <c r="BF6443" s="12"/>
      <c r="BG6443" s="12"/>
      <c r="BH6443" s="12"/>
      <c r="BO6443" s="7"/>
      <c r="BP6443" s="7"/>
      <c r="BQ6443" s="7"/>
      <c r="BU6443" s="7"/>
      <c r="BV6443" s="7"/>
      <c r="BW6443" s="7"/>
      <c r="CD6443" s="7"/>
      <c r="CE6443" s="7"/>
      <c r="CF6443" s="7"/>
      <c r="CJ6443" s="7"/>
      <c r="CK6443" s="7"/>
      <c r="CL6443" s="7"/>
    </row>
    <row r="6444" spans="1:90">
      <c r="A6444" s="11"/>
      <c r="B6444" s="373"/>
      <c r="C6444" s="373"/>
      <c r="D6444" s="373"/>
      <c r="E6444" s="13"/>
      <c r="F6444" s="11"/>
      <c r="G6444" s="25"/>
      <c r="H6444" s="31"/>
      <c r="I6444" s="30"/>
      <c r="M6444" s="25"/>
      <c r="N6444" s="31"/>
      <c r="O6444" s="30"/>
      <c r="V6444" s="12"/>
      <c r="W6444" s="12"/>
      <c r="X6444" s="14"/>
      <c r="AB6444" s="25"/>
      <c r="AC6444" s="12"/>
      <c r="AD6444" s="12"/>
      <c r="AK6444" s="12"/>
      <c r="AL6444" s="30"/>
      <c r="AM6444" s="32"/>
      <c r="AQ6444" s="12"/>
      <c r="AR6444" s="12"/>
      <c r="AS6444" s="12"/>
      <c r="AZ6444" s="49"/>
      <c r="BA6444" s="30"/>
      <c r="BB6444" s="12"/>
      <c r="BF6444" s="12"/>
      <c r="BG6444" s="12"/>
      <c r="BH6444" s="12"/>
      <c r="BO6444" s="7"/>
      <c r="BP6444" s="7"/>
      <c r="BQ6444" s="7"/>
      <c r="BU6444" s="7"/>
      <c r="BV6444" s="7"/>
      <c r="BW6444" s="7"/>
      <c r="CD6444" s="7"/>
      <c r="CE6444" s="7"/>
      <c r="CF6444" s="7"/>
      <c r="CJ6444" s="7"/>
      <c r="CK6444" s="7"/>
      <c r="CL6444" s="7"/>
    </row>
    <row r="6445" spans="1:90">
      <c r="A6445" s="11"/>
      <c r="B6445" s="373"/>
      <c r="C6445" s="373"/>
      <c r="D6445" s="373"/>
      <c r="E6445" s="13"/>
      <c r="F6445" s="11"/>
      <c r="G6445" s="25"/>
      <c r="H6445" s="31"/>
      <c r="I6445" s="30"/>
      <c r="M6445" s="25"/>
      <c r="N6445" s="31"/>
      <c r="O6445" s="30"/>
      <c r="V6445" s="12"/>
      <c r="W6445" s="12"/>
      <c r="X6445" s="14"/>
      <c r="AB6445" s="25"/>
      <c r="AC6445" s="12"/>
      <c r="AD6445" s="12"/>
      <c r="AK6445" s="12"/>
      <c r="AL6445" s="30"/>
      <c r="AM6445" s="32"/>
      <c r="AQ6445" s="12"/>
      <c r="AR6445" s="12"/>
      <c r="AS6445" s="12"/>
      <c r="AZ6445" s="49"/>
      <c r="BA6445" s="30"/>
      <c r="BB6445" s="12"/>
      <c r="BF6445" s="12"/>
      <c r="BG6445" s="12"/>
      <c r="BH6445" s="12"/>
      <c r="BO6445" s="7"/>
      <c r="BP6445" s="7"/>
      <c r="BQ6445" s="7"/>
      <c r="BU6445" s="7"/>
      <c r="BV6445" s="7"/>
      <c r="BW6445" s="7"/>
      <c r="CD6445" s="7"/>
      <c r="CE6445" s="7"/>
      <c r="CF6445" s="7"/>
      <c r="CJ6445" s="7"/>
      <c r="CK6445" s="7"/>
      <c r="CL6445" s="7"/>
    </row>
    <row r="6446" spans="1:90">
      <c r="A6446" s="11"/>
      <c r="B6446" s="373"/>
      <c r="C6446" s="373"/>
      <c r="D6446" s="373"/>
      <c r="E6446" s="13"/>
      <c r="F6446" s="11"/>
      <c r="G6446" s="25"/>
      <c r="H6446" s="31"/>
      <c r="I6446" s="30"/>
      <c r="M6446" s="25"/>
      <c r="N6446" s="31"/>
      <c r="O6446" s="30"/>
      <c r="V6446" s="12"/>
      <c r="W6446" s="12"/>
      <c r="X6446" s="14"/>
      <c r="AB6446" s="25"/>
      <c r="AC6446" s="12"/>
      <c r="AD6446" s="12"/>
      <c r="AK6446" s="12"/>
      <c r="AL6446" s="30"/>
      <c r="AM6446" s="32"/>
      <c r="AQ6446" s="12"/>
      <c r="AR6446" s="12"/>
      <c r="AS6446" s="12"/>
      <c r="AZ6446" s="49"/>
      <c r="BA6446" s="30"/>
      <c r="BB6446" s="12"/>
      <c r="BF6446" s="12"/>
      <c r="BG6446" s="12"/>
      <c r="BH6446" s="12"/>
      <c r="BO6446" s="7"/>
      <c r="BP6446" s="7"/>
      <c r="BQ6446" s="7"/>
      <c r="BU6446" s="7"/>
      <c r="BV6446" s="7"/>
      <c r="BW6446" s="7"/>
      <c r="CD6446" s="7"/>
      <c r="CE6446" s="7"/>
      <c r="CF6446" s="7"/>
      <c r="CJ6446" s="7"/>
      <c r="CK6446" s="7"/>
      <c r="CL6446" s="7"/>
    </row>
    <row r="6447" spans="1:90">
      <c r="A6447" s="11"/>
      <c r="B6447" s="373"/>
      <c r="C6447" s="373"/>
      <c r="D6447" s="373"/>
      <c r="E6447" s="13"/>
      <c r="F6447" s="11"/>
      <c r="G6447" s="25"/>
      <c r="H6447" s="31"/>
      <c r="I6447" s="30"/>
      <c r="M6447" s="25"/>
      <c r="N6447" s="31"/>
      <c r="O6447" s="30"/>
      <c r="V6447" s="12"/>
      <c r="W6447" s="12"/>
      <c r="X6447" s="14"/>
      <c r="AB6447" s="25"/>
      <c r="AC6447" s="12"/>
      <c r="AD6447" s="12"/>
      <c r="AK6447" s="12"/>
      <c r="AL6447" s="30"/>
      <c r="AM6447" s="32"/>
      <c r="AQ6447" s="12"/>
      <c r="AR6447" s="12"/>
      <c r="AS6447" s="12"/>
      <c r="AZ6447" s="49"/>
      <c r="BA6447" s="30"/>
      <c r="BB6447" s="12"/>
      <c r="BF6447" s="12"/>
      <c r="BG6447" s="12"/>
      <c r="BH6447" s="12"/>
      <c r="BO6447" s="7"/>
      <c r="BP6447" s="7"/>
      <c r="BQ6447" s="7"/>
      <c r="BU6447" s="7"/>
      <c r="BV6447" s="7"/>
      <c r="BW6447" s="7"/>
      <c r="CD6447" s="7"/>
      <c r="CE6447" s="7"/>
      <c r="CF6447" s="7"/>
      <c r="CJ6447" s="7"/>
      <c r="CK6447" s="7"/>
      <c r="CL6447" s="7"/>
    </row>
    <row r="6448" spans="1:90">
      <c r="A6448" s="11"/>
      <c r="B6448" s="373"/>
      <c r="C6448" s="373"/>
      <c r="D6448" s="373"/>
      <c r="E6448" s="13"/>
      <c r="F6448" s="11"/>
      <c r="G6448" s="25"/>
      <c r="H6448" s="31"/>
      <c r="I6448" s="30"/>
      <c r="M6448" s="25"/>
      <c r="N6448" s="31"/>
      <c r="O6448" s="30"/>
      <c r="V6448" s="12"/>
      <c r="W6448" s="12"/>
      <c r="X6448" s="14"/>
      <c r="AB6448" s="25"/>
      <c r="AC6448" s="12"/>
      <c r="AD6448" s="12"/>
      <c r="AK6448" s="12"/>
      <c r="AL6448" s="30"/>
      <c r="AM6448" s="32"/>
      <c r="AQ6448" s="12"/>
      <c r="AR6448" s="12"/>
      <c r="AS6448" s="12"/>
      <c r="AZ6448" s="49"/>
      <c r="BA6448" s="30"/>
      <c r="BB6448" s="12"/>
      <c r="BF6448" s="12"/>
      <c r="BG6448" s="12"/>
      <c r="BH6448" s="12"/>
      <c r="BO6448" s="7"/>
      <c r="BP6448" s="7"/>
      <c r="BQ6448" s="7"/>
      <c r="BU6448" s="7"/>
      <c r="BV6448" s="7"/>
      <c r="BW6448" s="7"/>
      <c r="CD6448" s="7"/>
      <c r="CE6448" s="7"/>
      <c r="CF6448" s="7"/>
      <c r="CJ6448" s="7"/>
      <c r="CK6448" s="7"/>
      <c r="CL6448" s="7"/>
    </row>
    <row r="6449" spans="1:90">
      <c r="A6449" s="11"/>
      <c r="B6449" s="373"/>
      <c r="C6449" s="373"/>
      <c r="D6449" s="373"/>
      <c r="E6449" s="13"/>
      <c r="F6449" s="11"/>
      <c r="G6449" s="25"/>
      <c r="H6449" s="31"/>
      <c r="I6449" s="30"/>
      <c r="M6449" s="25"/>
      <c r="N6449" s="31"/>
      <c r="O6449" s="30"/>
      <c r="V6449" s="12"/>
      <c r="W6449" s="12"/>
      <c r="X6449" s="14"/>
      <c r="AB6449" s="25"/>
      <c r="AC6449" s="12"/>
      <c r="AD6449" s="12"/>
      <c r="AK6449" s="12"/>
      <c r="AL6449" s="30"/>
      <c r="AM6449" s="32"/>
      <c r="AQ6449" s="12"/>
      <c r="AR6449" s="12"/>
      <c r="AS6449" s="12"/>
      <c r="AZ6449" s="49"/>
      <c r="BA6449" s="30"/>
      <c r="BB6449" s="12"/>
      <c r="BF6449" s="12"/>
      <c r="BG6449" s="12"/>
      <c r="BH6449" s="12"/>
      <c r="BO6449" s="7"/>
      <c r="BP6449" s="7"/>
      <c r="BQ6449" s="7"/>
      <c r="BU6449" s="7"/>
      <c r="BV6449" s="7"/>
      <c r="BW6449" s="7"/>
      <c r="CD6449" s="7"/>
      <c r="CE6449" s="7"/>
      <c r="CF6449" s="7"/>
      <c r="CJ6449" s="7"/>
      <c r="CK6449" s="7"/>
      <c r="CL6449" s="7"/>
    </row>
    <row r="6450" spans="1:90">
      <c r="A6450" s="11"/>
      <c r="B6450" s="373"/>
      <c r="C6450" s="373"/>
      <c r="D6450" s="373"/>
      <c r="E6450" s="13"/>
      <c r="F6450" s="11"/>
      <c r="G6450" s="25"/>
      <c r="H6450" s="31"/>
      <c r="I6450" s="30"/>
      <c r="M6450" s="25"/>
      <c r="N6450" s="31"/>
      <c r="O6450" s="30"/>
      <c r="V6450" s="12"/>
      <c r="W6450" s="12"/>
      <c r="X6450" s="14"/>
      <c r="AB6450" s="25"/>
      <c r="AC6450" s="12"/>
      <c r="AD6450" s="12"/>
      <c r="AK6450" s="12"/>
      <c r="AL6450" s="30"/>
      <c r="AM6450" s="32"/>
      <c r="AQ6450" s="12"/>
      <c r="AR6450" s="12"/>
      <c r="AS6450" s="12"/>
      <c r="AZ6450" s="49"/>
      <c r="BA6450" s="30"/>
      <c r="BB6450" s="12"/>
      <c r="BF6450" s="12"/>
      <c r="BG6450" s="12"/>
      <c r="BH6450" s="12"/>
      <c r="BO6450" s="7"/>
      <c r="BP6450" s="7"/>
      <c r="BQ6450" s="7"/>
      <c r="BU6450" s="7"/>
      <c r="BV6450" s="7"/>
      <c r="BW6450" s="7"/>
      <c r="CD6450" s="7"/>
      <c r="CE6450" s="7"/>
      <c r="CF6450" s="7"/>
      <c r="CJ6450" s="7"/>
      <c r="CK6450" s="7"/>
      <c r="CL6450" s="7"/>
    </row>
    <row r="6451" spans="1:90">
      <c r="A6451" s="11"/>
      <c r="B6451" s="373"/>
      <c r="C6451" s="373"/>
      <c r="D6451" s="373"/>
      <c r="E6451" s="13"/>
      <c r="F6451" s="11"/>
      <c r="G6451" s="25"/>
      <c r="H6451" s="31"/>
      <c r="I6451" s="30"/>
      <c r="M6451" s="25"/>
      <c r="N6451" s="31"/>
      <c r="O6451" s="30"/>
      <c r="V6451" s="12"/>
      <c r="W6451" s="12"/>
      <c r="X6451" s="14"/>
      <c r="AB6451" s="25"/>
      <c r="AC6451" s="12"/>
      <c r="AD6451" s="12"/>
      <c r="AK6451" s="12"/>
      <c r="AL6451" s="30"/>
      <c r="AM6451" s="32"/>
      <c r="AQ6451" s="12"/>
      <c r="AR6451" s="12"/>
      <c r="AS6451" s="12"/>
      <c r="AZ6451" s="49"/>
      <c r="BA6451" s="30"/>
      <c r="BB6451" s="12"/>
      <c r="BF6451" s="12"/>
      <c r="BG6451" s="12"/>
      <c r="BH6451" s="12"/>
      <c r="BO6451" s="7"/>
      <c r="BP6451" s="7"/>
      <c r="BQ6451" s="7"/>
      <c r="BU6451" s="7"/>
      <c r="BV6451" s="7"/>
      <c r="BW6451" s="7"/>
      <c r="CD6451" s="7"/>
      <c r="CE6451" s="7"/>
      <c r="CF6451" s="7"/>
      <c r="CJ6451" s="7"/>
      <c r="CK6451" s="7"/>
      <c r="CL6451" s="7"/>
    </row>
    <row r="6452" spans="1:90">
      <c r="A6452" s="11"/>
      <c r="B6452" s="373"/>
      <c r="C6452" s="373"/>
      <c r="D6452" s="373"/>
      <c r="E6452" s="13"/>
      <c r="F6452" s="11"/>
      <c r="G6452" s="25"/>
      <c r="H6452" s="31"/>
      <c r="I6452" s="30"/>
      <c r="M6452" s="25"/>
      <c r="N6452" s="31"/>
      <c r="O6452" s="30"/>
      <c r="V6452" s="12"/>
      <c r="W6452" s="12"/>
      <c r="X6452" s="14"/>
      <c r="AB6452" s="25"/>
      <c r="AC6452" s="12"/>
      <c r="AD6452" s="12"/>
      <c r="AK6452" s="12"/>
      <c r="AL6452" s="30"/>
      <c r="AM6452" s="32"/>
      <c r="AQ6452" s="12"/>
      <c r="AR6452" s="12"/>
      <c r="AS6452" s="12"/>
      <c r="AZ6452" s="49"/>
      <c r="BA6452" s="30"/>
      <c r="BB6452" s="12"/>
      <c r="BF6452" s="12"/>
      <c r="BG6452" s="12"/>
      <c r="BH6452" s="12"/>
      <c r="BO6452" s="7"/>
      <c r="BP6452" s="7"/>
      <c r="BQ6452" s="7"/>
      <c r="BU6452" s="7"/>
      <c r="BV6452" s="7"/>
      <c r="BW6452" s="7"/>
      <c r="CD6452" s="7"/>
      <c r="CE6452" s="7"/>
      <c r="CF6452" s="7"/>
      <c r="CJ6452" s="7"/>
      <c r="CK6452" s="7"/>
      <c r="CL6452" s="7"/>
    </row>
    <row r="6453" spans="1:90">
      <c r="A6453" s="11"/>
      <c r="B6453" s="373"/>
      <c r="C6453" s="373"/>
      <c r="D6453" s="373"/>
      <c r="E6453" s="13"/>
      <c r="F6453" s="11"/>
      <c r="G6453" s="25"/>
      <c r="H6453" s="31"/>
      <c r="I6453" s="30"/>
      <c r="M6453" s="25"/>
      <c r="N6453" s="31"/>
      <c r="O6453" s="30"/>
      <c r="V6453" s="12"/>
      <c r="W6453" s="12"/>
      <c r="X6453" s="14"/>
      <c r="AB6453" s="25"/>
      <c r="AC6453" s="12"/>
      <c r="AD6453" s="12"/>
      <c r="AK6453" s="12"/>
      <c r="AL6453" s="30"/>
      <c r="AM6453" s="32"/>
      <c r="AQ6453" s="12"/>
      <c r="AR6453" s="12"/>
      <c r="AS6453" s="12"/>
      <c r="AZ6453" s="49"/>
      <c r="BA6453" s="30"/>
      <c r="BB6453" s="12"/>
      <c r="BF6453" s="12"/>
      <c r="BG6453" s="12"/>
      <c r="BH6453" s="12"/>
      <c r="BO6453" s="7"/>
      <c r="BP6453" s="7"/>
      <c r="BQ6453" s="7"/>
      <c r="BU6453" s="7"/>
      <c r="BV6453" s="7"/>
      <c r="BW6453" s="7"/>
      <c r="CD6453" s="7"/>
      <c r="CE6453" s="7"/>
      <c r="CF6453" s="7"/>
      <c r="CJ6453" s="7"/>
      <c r="CK6453" s="7"/>
      <c r="CL6453" s="7"/>
    </row>
    <row r="6454" spans="1:90">
      <c r="A6454" s="11"/>
      <c r="B6454" s="373"/>
      <c r="C6454" s="373"/>
      <c r="D6454" s="373"/>
      <c r="E6454" s="13"/>
      <c r="F6454" s="11"/>
      <c r="G6454" s="25"/>
      <c r="H6454" s="31"/>
      <c r="I6454" s="30"/>
      <c r="M6454" s="25"/>
      <c r="N6454" s="31"/>
      <c r="O6454" s="30"/>
      <c r="V6454" s="12"/>
      <c r="W6454" s="12"/>
      <c r="X6454" s="14"/>
      <c r="AB6454" s="25"/>
      <c r="AC6454" s="12"/>
      <c r="AD6454" s="12"/>
      <c r="AK6454" s="12"/>
      <c r="AL6454" s="30"/>
      <c r="AM6454" s="32"/>
      <c r="AQ6454" s="12"/>
      <c r="AR6454" s="12"/>
      <c r="AS6454" s="12"/>
      <c r="AZ6454" s="49"/>
      <c r="BA6454" s="30"/>
      <c r="BB6454" s="12"/>
      <c r="BF6454" s="12"/>
      <c r="BG6454" s="12"/>
      <c r="BH6454" s="12"/>
      <c r="BO6454" s="7"/>
      <c r="BP6454" s="7"/>
      <c r="BQ6454" s="7"/>
      <c r="BU6454" s="7"/>
      <c r="BV6454" s="7"/>
      <c r="BW6454" s="7"/>
      <c r="CD6454" s="7"/>
      <c r="CE6454" s="7"/>
      <c r="CF6454" s="7"/>
      <c r="CJ6454" s="7"/>
      <c r="CK6454" s="7"/>
      <c r="CL6454" s="7"/>
    </row>
    <row r="6455" spans="1:90">
      <c r="A6455" s="11"/>
      <c r="B6455" s="373"/>
      <c r="C6455" s="373"/>
      <c r="D6455" s="373"/>
      <c r="E6455" s="13"/>
      <c r="F6455" s="11"/>
      <c r="G6455" s="25"/>
      <c r="H6455" s="31"/>
      <c r="I6455" s="30"/>
      <c r="M6455" s="25"/>
      <c r="N6455" s="31"/>
      <c r="O6455" s="30"/>
      <c r="V6455" s="12"/>
      <c r="W6455" s="12"/>
      <c r="X6455" s="14"/>
      <c r="AB6455" s="25"/>
      <c r="AC6455" s="12"/>
      <c r="AD6455" s="12"/>
      <c r="AK6455" s="12"/>
      <c r="AL6455" s="30"/>
      <c r="AM6455" s="32"/>
      <c r="AQ6455" s="12"/>
      <c r="AR6455" s="12"/>
      <c r="AS6455" s="12"/>
      <c r="AZ6455" s="49"/>
      <c r="BA6455" s="30"/>
      <c r="BB6455" s="12"/>
      <c r="BF6455" s="12"/>
      <c r="BG6455" s="12"/>
      <c r="BH6455" s="12"/>
      <c r="BO6455" s="7"/>
      <c r="BP6455" s="7"/>
      <c r="BQ6455" s="7"/>
      <c r="BU6455" s="7"/>
      <c r="BV6455" s="7"/>
      <c r="BW6455" s="7"/>
      <c r="CD6455" s="7"/>
      <c r="CE6455" s="7"/>
      <c r="CF6455" s="7"/>
      <c r="CJ6455" s="7"/>
      <c r="CK6455" s="7"/>
      <c r="CL6455" s="7"/>
    </row>
    <row r="6456" spans="1:90">
      <c r="A6456" s="11"/>
      <c r="B6456" s="373"/>
      <c r="C6456" s="373"/>
      <c r="D6456" s="373"/>
      <c r="E6456" s="13"/>
      <c r="F6456" s="11"/>
      <c r="G6456" s="25"/>
      <c r="H6456" s="31"/>
      <c r="I6456" s="30"/>
      <c r="M6456" s="25"/>
      <c r="N6456" s="31"/>
      <c r="O6456" s="30"/>
      <c r="V6456" s="12"/>
      <c r="W6456" s="12"/>
      <c r="X6456" s="14"/>
      <c r="AB6456" s="25"/>
      <c r="AC6456" s="12"/>
      <c r="AD6456" s="12"/>
      <c r="AK6456" s="12"/>
      <c r="AL6456" s="30"/>
      <c r="AM6456" s="32"/>
      <c r="AQ6456" s="12"/>
      <c r="AR6456" s="12"/>
      <c r="AS6456" s="12"/>
      <c r="AZ6456" s="49"/>
      <c r="BA6456" s="30"/>
      <c r="BB6456" s="12"/>
      <c r="BF6456" s="12"/>
      <c r="BG6456" s="12"/>
      <c r="BH6456" s="12"/>
      <c r="BO6456" s="7"/>
      <c r="BP6456" s="7"/>
      <c r="BQ6456" s="7"/>
      <c r="BU6456" s="7"/>
      <c r="BV6456" s="7"/>
      <c r="BW6456" s="7"/>
      <c r="CD6456" s="7"/>
      <c r="CE6456" s="7"/>
      <c r="CF6456" s="7"/>
      <c r="CJ6456" s="7"/>
      <c r="CK6456" s="7"/>
      <c r="CL6456" s="7"/>
    </row>
    <row r="6457" spans="1:90">
      <c r="A6457" s="11"/>
      <c r="B6457" s="373"/>
      <c r="C6457" s="373"/>
      <c r="D6457" s="373"/>
      <c r="E6457" s="13"/>
      <c r="F6457" s="11"/>
      <c r="G6457" s="25"/>
      <c r="H6457" s="31"/>
      <c r="I6457" s="30"/>
      <c r="M6457" s="25"/>
      <c r="N6457" s="31"/>
      <c r="O6457" s="30"/>
      <c r="V6457" s="12"/>
      <c r="W6457" s="12"/>
      <c r="X6457" s="14"/>
      <c r="AB6457" s="25"/>
      <c r="AC6457" s="12"/>
      <c r="AD6457" s="12"/>
      <c r="AK6457" s="12"/>
      <c r="AL6457" s="30"/>
      <c r="AM6457" s="32"/>
      <c r="AQ6457" s="12"/>
      <c r="AR6457" s="12"/>
      <c r="AS6457" s="12"/>
      <c r="AZ6457" s="49"/>
      <c r="BA6457" s="30"/>
      <c r="BB6457" s="12"/>
      <c r="BF6457" s="12"/>
      <c r="BG6457" s="12"/>
      <c r="BH6457" s="12"/>
      <c r="BO6457" s="7"/>
      <c r="BP6457" s="7"/>
      <c r="BQ6457" s="7"/>
      <c r="BU6457" s="7"/>
      <c r="BV6457" s="7"/>
      <c r="BW6457" s="7"/>
      <c r="CD6457" s="7"/>
      <c r="CE6457" s="7"/>
      <c r="CF6457" s="7"/>
      <c r="CJ6457" s="7"/>
      <c r="CK6457" s="7"/>
      <c r="CL6457" s="7"/>
    </row>
    <row r="6458" spans="1:90">
      <c r="A6458" s="11"/>
      <c r="B6458" s="373"/>
      <c r="C6458" s="373"/>
      <c r="D6458" s="373"/>
      <c r="E6458" s="13"/>
      <c r="F6458" s="11"/>
      <c r="G6458" s="25"/>
      <c r="H6458" s="31"/>
      <c r="I6458" s="30"/>
      <c r="M6458" s="25"/>
      <c r="N6458" s="31"/>
      <c r="O6458" s="30"/>
      <c r="V6458" s="12"/>
      <c r="W6458" s="12"/>
      <c r="X6458" s="14"/>
      <c r="AB6458" s="25"/>
      <c r="AC6458" s="12"/>
      <c r="AD6458" s="12"/>
      <c r="AK6458" s="12"/>
      <c r="AL6458" s="30"/>
      <c r="AM6458" s="32"/>
      <c r="AQ6458" s="12"/>
      <c r="AR6458" s="12"/>
      <c r="AS6458" s="12"/>
      <c r="AZ6458" s="49"/>
      <c r="BA6458" s="30"/>
      <c r="BB6458" s="12"/>
      <c r="BF6458" s="12"/>
      <c r="BG6458" s="12"/>
      <c r="BH6458" s="12"/>
      <c r="BO6458" s="7"/>
      <c r="BP6458" s="7"/>
      <c r="BQ6458" s="7"/>
      <c r="BU6458" s="7"/>
      <c r="BV6458" s="7"/>
      <c r="BW6458" s="7"/>
      <c r="CD6458" s="7"/>
      <c r="CE6458" s="7"/>
      <c r="CF6458" s="7"/>
      <c r="CJ6458" s="7"/>
      <c r="CK6458" s="7"/>
      <c r="CL6458" s="7"/>
    </row>
    <row r="6459" spans="1:90">
      <c r="A6459" s="11"/>
      <c r="B6459" s="373"/>
      <c r="C6459" s="373"/>
      <c r="D6459" s="373"/>
      <c r="E6459" s="13"/>
      <c r="F6459" s="11"/>
      <c r="G6459" s="25"/>
      <c r="H6459" s="31"/>
      <c r="I6459" s="30"/>
      <c r="M6459" s="25"/>
      <c r="N6459" s="31"/>
      <c r="O6459" s="30"/>
      <c r="V6459" s="12"/>
      <c r="W6459" s="12"/>
      <c r="X6459" s="14"/>
      <c r="AB6459" s="25"/>
      <c r="AC6459" s="12"/>
      <c r="AD6459" s="12"/>
      <c r="AK6459" s="12"/>
      <c r="AL6459" s="30"/>
      <c r="AM6459" s="32"/>
      <c r="AQ6459" s="12"/>
      <c r="AR6459" s="12"/>
      <c r="AS6459" s="12"/>
      <c r="AZ6459" s="49"/>
      <c r="BA6459" s="30"/>
      <c r="BB6459" s="12"/>
      <c r="BF6459" s="12"/>
      <c r="BG6459" s="12"/>
      <c r="BH6459" s="12"/>
      <c r="BO6459" s="7"/>
      <c r="BP6459" s="7"/>
      <c r="BQ6459" s="7"/>
      <c r="BU6459" s="7"/>
      <c r="BV6459" s="7"/>
      <c r="BW6459" s="7"/>
      <c r="CD6459" s="7"/>
      <c r="CE6459" s="7"/>
      <c r="CF6459" s="7"/>
      <c r="CJ6459" s="7"/>
      <c r="CK6459" s="7"/>
      <c r="CL6459" s="7"/>
    </row>
    <row r="6460" spans="1:90">
      <c r="A6460" s="11"/>
      <c r="B6460" s="373"/>
      <c r="C6460" s="373"/>
      <c r="D6460" s="373"/>
      <c r="E6460" s="13"/>
      <c r="F6460" s="11"/>
      <c r="G6460" s="25"/>
      <c r="H6460" s="31"/>
      <c r="I6460" s="30"/>
      <c r="M6460" s="25"/>
      <c r="N6460" s="31"/>
      <c r="O6460" s="30"/>
      <c r="V6460" s="12"/>
      <c r="W6460" s="12"/>
      <c r="X6460" s="14"/>
      <c r="AB6460" s="25"/>
      <c r="AC6460" s="12"/>
      <c r="AD6460" s="12"/>
      <c r="AK6460" s="12"/>
      <c r="AL6460" s="30"/>
      <c r="AM6460" s="32"/>
      <c r="AQ6460" s="12"/>
      <c r="AR6460" s="12"/>
      <c r="AS6460" s="12"/>
      <c r="AZ6460" s="49"/>
      <c r="BA6460" s="30"/>
      <c r="BB6460" s="12"/>
      <c r="BF6460" s="12"/>
      <c r="BG6460" s="12"/>
      <c r="BH6460" s="12"/>
      <c r="BO6460" s="7"/>
      <c r="BP6460" s="7"/>
      <c r="BQ6460" s="7"/>
      <c r="BU6460" s="7"/>
      <c r="BV6460" s="7"/>
      <c r="BW6460" s="7"/>
      <c r="CD6460" s="7"/>
      <c r="CE6460" s="7"/>
      <c r="CF6460" s="7"/>
      <c r="CJ6460" s="7"/>
      <c r="CK6460" s="7"/>
      <c r="CL6460" s="7"/>
    </row>
    <row r="6461" spans="1:90">
      <c r="A6461" s="11"/>
      <c r="B6461" s="373"/>
      <c r="C6461" s="373"/>
      <c r="D6461" s="373"/>
      <c r="E6461" s="13"/>
      <c r="F6461" s="11"/>
      <c r="G6461" s="25"/>
      <c r="H6461" s="31"/>
      <c r="I6461" s="30"/>
      <c r="M6461" s="25"/>
      <c r="N6461" s="31"/>
      <c r="O6461" s="30"/>
      <c r="V6461" s="12"/>
      <c r="W6461" s="12"/>
      <c r="X6461" s="14"/>
      <c r="AB6461" s="25"/>
      <c r="AC6461" s="12"/>
      <c r="AD6461" s="12"/>
      <c r="AK6461" s="12"/>
      <c r="AL6461" s="30"/>
      <c r="AM6461" s="32"/>
      <c r="AQ6461" s="12"/>
      <c r="AR6461" s="12"/>
      <c r="AS6461" s="12"/>
      <c r="AZ6461" s="49"/>
      <c r="BA6461" s="30"/>
      <c r="BB6461" s="12"/>
      <c r="BF6461" s="12"/>
      <c r="BG6461" s="12"/>
      <c r="BH6461" s="12"/>
      <c r="BO6461" s="7"/>
      <c r="BP6461" s="7"/>
      <c r="BQ6461" s="7"/>
      <c r="BU6461" s="7"/>
      <c r="BV6461" s="7"/>
      <c r="BW6461" s="7"/>
      <c r="CD6461" s="7"/>
      <c r="CE6461" s="7"/>
      <c r="CF6461" s="7"/>
      <c r="CJ6461" s="7"/>
      <c r="CK6461" s="7"/>
      <c r="CL6461" s="7"/>
    </row>
    <row r="6462" spans="1:90">
      <c r="A6462" s="11"/>
      <c r="B6462" s="373"/>
      <c r="C6462" s="373"/>
      <c r="D6462" s="373"/>
      <c r="E6462" s="13"/>
      <c r="F6462" s="11"/>
      <c r="G6462" s="25"/>
      <c r="H6462" s="31"/>
      <c r="I6462" s="30"/>
      <c r="M6462" s="25"/>
      <c r="N6462" s="31"/>
      <c r="O6462" s="30"/>
      <c r="V6462" s="12"/>
      <c r="W6462" s="12"/>
      <c r="X6462" s="14"/>
      <c r="AB6462" s="25"/>
      <c r="AC6462" s="12"/>
      <c r="AD6462" s="12"/>
      <c r="AK6462" s="12"/>
      <c r="AL6462" s="30"/>
      <c r="AM6462" s="32"/>
      <c r="AQ6462" s="12"/>
      <c r="AR6462" s="12"/>
      <c r="AS6462" s="12"/>
      <c r="AZ6462" s="49"/>
      <c r="BA6462" s="30"/>
      <c r="BB6462" s="12"/>
      <c r="BF6462" s="12"/>
      <c r="BG6462" s="12"/>
      <c r="BH6462" s="12"/>
      <c r="BO6462" s="7"/>
      <c r="BP6462" s="7"/>
      <c r="BQ6462" s="7"/>
      <c r="BU6462" s="7"/>
      <c r="BV6462" s="7"/>
      <c r="BW6462" s="7"/>
      <c r="CD6462" s="7"/>
      <c r="CE6462" s="7"/>
      <c r="CF6462" s="7"/>
      <c r="CJ6462" s="7"/>
      <c r="CK6462" s="7"/>
      <c r="CL6462" s="7"/>
    </row>
    <row r="6463" spans="1:90">
      <c r="A6463" s="11"/>
      <c r="B6463" s="373"/>
      <c r="C6463" s="373"/>
      <c r="D6463" s="373"/>
      <c r="E6463" s="13"/>
      <c r="F6463" s="11"/>
      <c r="G6463" s="25"/>
      <c r="H6463" s="31"/>
      <c r="I6463" s="30"/>
      <c r="M6463" s="25"/>
      <c r="N6463" s="31"/>
      <c r="O6463" s="30"/>
      <c r="V6463" s="12"/>
      <c r="W6463" s="12"/>
      <c r="X6463" s="14"/>
      <c r="AB6463" s="25"/>
      <c r="AC6463" s="12"/>
      <c r="AD6463" s="12"/>
      <c r="AK6463" s="12"/>
      <c r="AL6463" s="30"/>
      <c r="AM6463" s="32"/>
      <c r="AQ6463" s="12"/>
      <c r="AR6463" s="12"/>
      <c r="AS6463" s="12"/>
      <c r="AZ6463" s="49"/>
      <c r="BA6463" s="30"/>
      <c r="BB6463" s="12"/>
      <c r="BF6463" s="12"/>
      <c r="BG6463" s="12"/>
      <c r="BH6463" s="12"/>
      <c r="BO6463" s="7"/>
      <c r="BP6463" s="7"/>
      <c r="BQ6463" s="7"/>
      <c r="BU6463" s="7"/>
      <c r="BV6463" s="7"/>
      <c r="BW6463" s="7"/>
      <c r="CD6463" s="7"/>
      <c r="CE6463" s="7"/>
      <c r="CF6463" s="7"/>
      <c r="CJ6463" s="7"/>
      <c r="CK6463" s="7"/>
      <c r="CL6463" s="7"/>
    </row>
    <row r="6464" spans="1:90">
      <c r="A6464" s="11"/>
      <c r="B6464" s="373"/>
      <c r="C6464" s="373"/>
      <c r="D6464" s="373"/>
      <c r="E6464" s="13"/>
      <c r="F6464" s="11"/>
      <c r="G6464" s="25"/>
      <c r="H6464" s="31"/>
      <c r="I6464" s="30"/>
      <c r="M6464" s="25"/>
      <c r="N6464" s="31"/>
      <c r="O6464" s="30"/>
      <c r="V6464" s="12"/>
      <c r="W6464" s="12"/>
      <c r="X6464" s="14"/>
      <c r="AB6464" s="25"/>
      <c r="AC6464" s="12"/>
      <c r="AD6464" s="12"/>
      <c r="AK6464" s="12"/>
      <c r="AL6464" s="30"/>
      <c r="AM6464" s="32"/>
      <c r="AQ6464" s="12"/>
      <c r="AR6464" s="12"/>
      <c r="AS6464" s="12"/>
      <c r="AZ6464" s="49"/>
      <c r="BA6464" s="30"/>
      <c r="BB6464" s="12"/>
      <c r="BF6464" s="12"/>
      <c r="BG6464" s="12"/>
      <c r="BH6464" s="12"/>
      <c r="BO6464" s="7"/>
      <c r="BP6464" s="7"/>
      <c r="BQ6464" s="7"/>
      <c r="BU6464" s="7"/>
      <c r="BV6464" s="7"/>
      <c r="BW6464" s="7"/>
      <c r="CD6464" s="7"/>
      <c r="CE6464" s="7"/>
      <c r="CF6464" s="7"/>
      <c r="CJ6464" s="7"/>
      <c r="CK6464" s="7"/>
      <c r="CL6464" s="7"/>
    </row>
    <row r="6465" spans="1:90">
      <c r="A6465" s="11"/>
      <c r="B6465" s="373"/>
      <c r="C6465" s="373"/>
      <c r="D6465" s="373"/>
      <c r="E6465" s="13"/>
      <c r="F6465" s="11"/>
      <c r="G6465" s="25"/>
      <c r="H6465" s="31"/>
      <c r="I6465" s="30"/>
      <c r="M6465" s="25"/>
      <c r="N6465" s="31"/>
      <c r="O6465" s="30"/>
      <c r="V6465" s="12"/>
      <c r="W6465" s="12"/>
      <c r="X6465" s="14"/>
      <c r="AB6465" s="25"/>
      <c r="AC6465" s="12"/>
      <c r="AD6465" s="12"/>
      <c r="AK6465" s="12"/>
      <c r="AL6465" s="30"/>
      <c r="AM6465" s="32"/>
      <c r="AQ6465" s="12"/>
      <c r="AR6465" s="12"/>
      <c r="AS6465" s="12"/>
      <c r="AZ6465" s="49"/>
      <c r="BA6465" s="30"/>
      <c r="BB6465" s="12"/>
      <c r="BF6465" s="12"/>
      <c r="BG6465" s="12"/>
      <c r="BH6465" s="12"/>
      <c r="BO6465" s="7"/>
      <c r="BP6465" s="7"/>
      <c r="BQ6465" s="7"/>
      <c r="BU6465" s="7"/>
      <c r="BV6465" s="7"/>
      <c r="BW6465" s="7"/>
      <c r="CD6465" s="7"/>
      <c r="CE6465" s="7"/>
      <c r="CF6465" s="7"/>
      <c r="CJ6465" s="7"/>
      <c r="CK6465" s="7"/>
      <c r="CL6465" s="7"/>
    </row>
    <row r="6466" spans="1:90">
      <c r="A6466" s="11"/>
      <c r="B6466" s="373"/>
      <c r="C6466" s="373"/>
      <c r="D6466" s="373"/>
      <c r="E6466" s="13"/>
      <c r="F6466" s="11"/>
      <c r="G6466" s="25"/>
      <c r="H6466" s="31"/>
      <c r="I6466" s="30"/>
      <c r="M6466" s="25"/>
      <c r="N6466" s="31"/>
      <c r="O6466" s="30"/>
      <c r="V6466" s="12"/>
      <c r="W6466" s="12"/>
      <c r="X6466" s="14"/>
      <c r="AB6466" s="25"/>
      <c r="AC6466" s="12"/>
      <c r="AD6466" s="12"/>
      <c r="AK6466" s="12"/>
      <c r="AL6466" s="30"/>
      <c r="AM6466" s="32"/>
      <c r="AQ6466" s="12"/>
      <c r="AR6466" s="12"/>
      <c r="AS6466" s="12"/>
      <c r="AZ6466" s="49"/>
      <c r="BA6466" s="30"/>
      <c r="BB6466" s="12"/>
      <c r="BF6466" s="12"/>
      <c r="BG6466" s="12"/>
      <c r="BH6466" s="12"/>
      <c r="BO6466" s="7"/>
      <c r="BP6466" s="7"/>
      <c r="BQ6466" s="7"/>
      <c r="BU6466" s="7"/>
      <c r="BV6466" s="7"/>
      <c r="BW6466" s="7"/>
      <c r="CD6466" s="7"/>
      <c r="CE6466" s="7"/>
      <c r="CF6466" s="7"/>
      <c r="CJ6466" s="7"/>
      <c r="CK6466" s="7"/>
      <c r="CL6466" s="7"/>
    </row>
    <row r="6467" spans="1:90">
      <c r="A6467" s="11"/>
      <c r="B6467" s="373"/>
      <c r="C6467" s="373"/>
      <c r="D6467" s="373"/>
      <c r="E6467" s="13"/>
      <c r="F6467" s="11"/>
      <c r="G6467" s="25"/>
      <c r="H6467" s="31"/>
      <c r="I6467" s="30"/>
      <c r="M6467" s="25"/>
      <c r="N6467" s="31"/>
      <c r="O6467" s="30"/>
      <c r="V6467" s="12"/>
      <c r="W6467" s="12"/>
      <c r="X6467" s="14"/>
      <c r="AB6467" s="25"/>
      <c r="AC6467" s="12"/>
      <c r="AD6467" s="12"/>
      <c r="AK6467" s="12"/>
      <c r="AL6467" s="30"/>
      <c r="AM6467" s="32"/>
      <c r="AQ6467" s="12"/>
      <c r="AR6467" s="12"/>
      <c r="AS6467" s="12"/>
      <c r="AZ6467" s="49"/>
      <c r="BA6467" s="30"/>
      <c r="BB6467" s="12"/>
      <c r="BF6467" s="12"/>
      <c r="BG6467" s="12"/>
      <c r="BH6467" s="12"/>
      <c r="BO6467" s="7"/>
      <c r="BP6467" s="7"/>
      <c r="BQ6467" s="7"/>
      <c r="BU6467" s="7"/>
      <c r="BV6467" s="7"/>
      <c r="BW6467" s="7"/>
      <c r="CD6467" s="7"/>
      <c r="CE6467" s="7"/>
      <c r="CF6467" s="7"/>
      <c r="CJ6467" s="7"/>
      <c r="CK6467" s="7"/>
      <c r="CL6467" s="7"/>
    </row>
    <row r="6468" spans="1:90">
      <c r="A6468" s="11"/>
      <c r="B6468" s="373"/>
      <c r="C6468" s="373"/>
      <c r="D6468" s="373"/>
      <c r="E6468" s="13"/>
      <c r="F6468" s="11"/>
      <c r="G6468" s="25"/>
      <c r="H6468" s="31"/>
      <c r="I6468" s="30"/>
      <c r="M6468" s="25"/>
      <c r="N6468" s="31"/>
      <c r="O6468" s="30"/>
      <c r="V6468" s="12"/>
      <c r="W6468" s="12"/>
      <c r="X6468" s="14"/>
      <c r="AB6468" s="25"/>
      <c r="AC6468" s="12"/>
      <c r="AD6468" s="12"/>
      <c r="AK6468" s="12"/>
      <c r="AL6468" s="30"/>
      <c r="AM6468" s="32"/>
      <c r="AQ6468" s="12"/>
      <c r="AR6468" s="12"/>
      <c r="AS6468" s="12"/>
      <c r="AZ6468" s="49"/>
      <c r="BA6468" s="30"/>
      <c r="BB6468" s="12"/>
      <c r="BF6468" s="12"/>
      <c r="BG6468" s="12"/>
      <c r="BH6468" s="12"/>
      <c r="BO6468" s="7"/>
      <c r="BP6468" s="7"/>
      <c r="BQ6468" s="7"/>
      <c r="BU6468" s="7"/>
      <c r="BV6468" s="7"/>
      <c r="BW6468" s="7"/>
      <c r="CD6468" s="7"/>
      <c r="CE6468" s="7"/>
      <c r="CF6468" s="7"/>
      <c r="CJ6468" s="7"/>
      <c r="CK6468" s="7"/>
      <c r="CL6468" s="7"/>
    </row>
    <row r="6469" spans="1:90">
      <c r="A6469" s="11"/>
      <c r="B6469" s="373"/>
      <c r="C6469" s="373"/>
      <c r="D6469" s="373"/>
      <c r="E6469" s="13"/>
      <c r="F6469" s="11"/>
      <c r="G6469" s="25"/>
      <c r="H6469" s="31"/>
      <c r="I6469" s="30"/>
      <c r="M6469" s="25"/>
      <c r="N6469" s="31"/>
      <c r="O6469" s="30"/>
      <c r="V6469" s="12"/>
      <c r="W6469" s="12"/>
      <c r="X6469" s="14"/>
      <c r="AB6469" s="25"/>
      <c r="AC6469" s="12"/>
      <c r="AD6469" s="12"/>
      <c r="AK6469" s="12"/>
      <c r="AL6469" s="30"/>
      <c r="AM6469" s="32"/>
      <c r="AQ6469" s="12"/>
      <c r="AR6469" s="12"/>
      <c r="AS6469" s="12"/>
      <c r="AZ6469" s="49"/>
      <c r="BA6469" s="30"/>
      <c r="BB6469" s="12"/>
      <c r="BF6469" s="12"/>
      <c r="BG6469" s="12"/>
      <c r="BH6469" s="12"/>
      <c r="BO6469" s="7"/>
      <c r="BP6469" s="7"/>
      <c r="BQ6469" s="7"/>
      <c r="BU6469" s="7"/>
      <c r="BV6469" s="7"/>
      <c r="BW6469" s="7"/>
      <c r="CD6469" s="7"/>
      <c r="CE6469" s="7"/>
      <c r="CF6469" s="7"/>
      <c r="CJ6469" s="7"/>
      <c r="CK6469" s="7"/>
      <c r="CL6469" s="7"/>
    </row>
    <row r="6470" spans="1:90">
      <c r="A6470" s="11"/>
      <c r="B6470" s="373"/>
      <c r="C6470" s="373"/>
      <c r="D6470" s="373"/>
      <c r="E6470" s="13"/>
      <c r="F6470" s="11"/>
      <c r="G6470" s="25"/>
      <c r="H6470" s="31"/>
      <c r="I6470" s="30"/>
      <c r="M6470" s="25"/>
      <c r="N6470" s="31"/>
      <c r="O6470" s="30"/>
      <c r="V6470" s="12"/>
      <c r="W6470" s="12"/>
      <c r="X6470" s="14"/>
      <c r="AB6470" s="25"/>
      <c r="AC6470" s="12"/>
      <c r="AD6470" s="12"/>
      <c r="AK6470" s="12"/>
      <c r="AL6470" s="30"/>
      <c r="AM6470" s="32"/>
      <c r="AQ6470" s="12"/>
      <c r="AR6470" s="12"/>
      <c r="AS6470" s="12"/>
      <c r="AZ6470" s="49"/>
      <c r="BA6470" s="30"/>
      <c r="BB6470" s="12"/>
      <c r="BF6470" s="12"/>
      <c r="BG6470" s="12"/>
      <c r="BH6470" s="12"/>
      <c r="BO6470" s="7"/>
      <c r="BP6470" s="7"/>
      <c r="BQ6470" s="7"/>
      <c r="BU6470" s="7"/>
      <c r="BV6470" s="7"/>
      <c r="BW6470" s="7"/>
      <c r="CD6470" s="7"/>
      <c r="CE6470" s="7"/>
      <c r="CF6470" s="7"/>
      <c r="CJ6470" s="7"/>
      <c r="CK6470" s="7"/>
      <c r="CL6470" s="7"/>
    </row>
    <row r="6471" spans="1:90">
      <c r="A6471" s="11"/>
      <c r="B6471" s="373"/>
      <c r="C6471" s="373"/>
      <c r="D6471" s="373"/>
      <c r="E6471" s="13"/>
      <c r="F6471" s="11"/>
      <c r="G6471" s="25"/>
      <c r="H6471" s="31"/>
      <c r="I6471" s="30"/>
      <c r="M6471" s="25"/>
      <c r="N6471" s="31"/>
      <c r="O6471" s="30"/>
      <c r="V6471" s="12"/>
      <c r="W6471" s="12"/>
      <c r="X6471" s="14"/>
      <c r="AB6471" s="25"/>
      <c r="AC6471" s="12"/>
      <c r="AD6471" s="12"/>
      <c r="AK6471" s="12"/>
      <c r="AL6471" s="30"/>
      <c r="AM6471" s="32"/>
      <c r="AQ6471" s="12"/>
      <c r="AR6471" s="12"/>
      <c r="AS6471" s="12"/>
      <c r="AZ6471" s="49"/>
      <c r="BA6471" s="30"/>
      <c r="BB6471" s="12"/>
      <c r="BF6471" s="12"/>
      <c r="BG6471" s="12"/>
      <c r="BH6471" s="12"/>
      <c r="BO6471" s="7"/>
      <c r="BP6471" s="7"/>
      <c r="BQ6471" s="7"/>
      <c r="BU6471" s="7"/>
      <c r="BV6471" s="7"/>
      <c r="BW6471" s="7"/>
      <c r="CD6471" s="7"/>
      <c r="CE6471" s="7"/>
      <c r="CF6471" s="7"/>
      <c r="CJ6471" s="7"/>
      <c r="CK6471" s="7"/>
      <c r="CL6471" s="7"/>
    </row>
    <row r="6472" spans="1:90">
      <c r="A6472" s="11"/>
      <c r="B6472" s="373"/>
      <c r="C6472" s="373"/>
      <c r="D6472" s="373"/>
      <c r="E6472" s="13"/>
      <c r="F6472" s="11"/>
      <c r="G6472" s="25"/>
      <c r="H6472" s="31"/>
      <c r="I6472" s="30"/>
      <c r="M6472" s="25"/>
      <c r="N6472" s="31"/>
      <c r="O6472" s="30"/>
      <c r="V6472" s="12"/>
      <c r="W6472" s="12"/>
      <c r="X6472" s="14"/>
      <c r="AB6472" s="25"/>
      <c r="AC6472" s="12"/>
      <c r="AD6472" s="12"/>
      <c r="AK6472" s="12"/>
      <c r="AL6472" s="30"/>
      <c r="AM6472" s="32"/>
      <c r="AQ6472" s="12"/>
      <c r="AR6472" s="12"/>
      <c r="AS6472" s="12"/>
      <c r="AZ6472" s="49"/>
      <c r="BA6472" s="30"/>
      <c r="BB6472" s="12"/>
      <c r="BF6472" s="12"/>
      <c r="BG6472" s="12"/>
      <c r="BH6472" s="12"/>
      <c r="BO6472" s="7"/>
      <c r="BP6472" s="7"/>
      <c r="BQ6472" s="7"/>
      <c r="BU6472" s="7"/>
      <c r="BV6472" s="7"/>
      <c r="BW6472" s="7"/>
      <c r="CD6472" s="7"/>
      <c r="CE6472" s="7"/>
      <c r="CF6472" s="7"/>
      <c r="CJ6472" s="7"/>
      <c r="CK6472" s="7"/>
      <c r="CL6472" s="7"/>
    </row>
    <row r="6473" spans="1:90">
      <c r="A6473" s="11"/>
      <c r="B6473" s="373"/>
      <c r="C6473" s="373"/>
      <c r="D6473" s="373"/>
      <c r="E6473" s="13"/>
      <c r="F6473" s="11"/>
      <c r="G6473" s="25"/>
      <c r="H6473" s="31"/>
      <c r="I6473" s="30"/>
      <c r="M6473" s="25"/>
      <c r="N6473" s="31"/>
      <c r="O6473" s="30"/>
      <c r="V6473" s="12"/>
      <c r="W6473" s="12"/>
      <c r="X6473" s="14"/>
      <c r="AB6473" s="25"/>
      <c r="AC6473" s="12"/>
      <c r="AD6473" s="12"/>
      <c r="AK6473" s="12"/>
      <c r="AL6473" s="30"/>
      <c r="AM6473" s="32"/>
      <c r="AQ6473" s="12"/>
      <c r="AR6473" s="12"/>
      <c r="AS6473" s="12"/>
      <c r="AZ6473" s="49"/>
      <c r="BA6473" s="30"/>
      <c r="BB6473" s="12"/>
      <c r="BF6473" s="12"/>
      <c r="BG6473" s="12"/>
      <c r="BH6473" s="12"/>
      <c r="BO6473" s="7"/>
      <c r="BP6473" s="7"/>
      <c r="BQ6473" s="7"/>
      <c r="BU6473" s="7"/>
      <c r="BV6473" s="7"/>
      <c r="BW6473" s="7"/>
      <c r="CD6473" s="7"/>
      <c r="CE6473" s="7"/>
      <c r="CF6473" s="7"/>
      <c r="CJ6473" s="7"/>
      <c r="CK6473" s="7"/>
      <c r="CL6473" s="7"/>
    </row>
    <row r="6474" spans="1:90">
      <c r="A6474" s="11"/>
      <c r="B6474" s="373"/>
      <c r="C6474" s="373"/>
      <c r="D6474" s="373"/>
      <c r="E6474" s="13"/>
      <c r="F6474" s="11"/>
      <c r="G6474" s="25"/>
      <c r="H6474" s="31"/>
      <c r="I6474" s="30"/>
      <c r="M6474" s="25"/>
      <c r="N6474" s="31"/>
      <c r="O6474" s="30"/>
      <c r="V6474" s="12"/>
      <c r="W6474" s="12"/>
      <c r="X6474" s="14"/>
      <c r="AB6474" s="25"/>
      <c r="AC6474" s="12"/>
      <c r="AD6474" s="12"/>
      <c r="AK6474" s="12"/>
      <c r="AL6474" s="30"/>
      <c r="AM6474" s="32"/>
      <c r="AQ6474" s="12"/>
      <c r="AR6474" s="12"/>
      <c r="AS6474" s="12"/>
      <c r="AZ6474" s="49"/>
      <c r="BA6474" s="30"/>
      <c r="BB6474" s="12"/>
      <c r="BF6474" s="12"/>
      <c r="BG6474" s="12"/>
      <c r="BH6474" s="12"/>
      <c r="BO6474" s="7"/>
      <c r="BP6474" s="7"/>
      <c r="BQ6474" s="7"/>
      <c r="BU6474" s="7"/>
      <c r="BV6474" s="7"/>
      <c r="BW6474" s="7"/>
      <c r="CD6474" s="7"/>
      <c r="CE6474" s="7"/>
      <c r="CF6474" s="7"/>
      <c r="CJ6474" s="7"/>
      <c r="CK6474" s="7"/>
      <c r="CL6474" s="7"/>
    </row>
    <row r="6475" spans="1:90">
      <c r="A6475" s="11"/>
      <c r="B6475" s="373"/>
      <c r="C6475" s="373"/>
      <c r="D6475" s="373"/>
      <c r="E6475" s="13"/>
      <c r="F6475" s="11"/>
      <c r="G6475" s="25"/>
      <c r="H6475" s="31"/>
      <c r="I6475" s="30"/>
      <c r="M6475" s="25"/>
      <c r="N6475" s="31"/>
      <c r="O6475" s="30"/>
      <c r="V6475" s="12"/>
      <c r="W6475" s="12"/>
      <c r="X6475" s="14"/>
      <c r="AB6475" s="25"/>
      <c r="AC6475" s="12"/>
      <c r="AD6475" s="12"/>
      <c r="AK6475" s="12"/>
      <c r="AL6475" s="30"/>
      <c r="AM6475" s="32"/>
      <c r="AQ6475" s="12"/>
      <c r="AR6475" s="12"/>
      <c r="AS6475" s="12"/>
      <c r="AZ6475" s="49"/>
      <c r="BA6475" s="30"/>
      <c r="BB6475" s="12"/>
      <c r="BF6475" s="12"/>
      <c r="BG6475" s="12"/>
      <c r="BH6475" s="12"/>
      <c r="BO6475" s="7"/>
      <c r="BP6475" s="7"/>
      <c r="BQ6475" s="7"/>
      <c r="BU6475" s="7"/>
      <c r="BV6475" s="7"/>
      <c r="BW6475" s="7"/>
      <c r="CD6475" s="7"/>
      <c r="CE6475" s="7"/>
      <c r="CF6475" s="7"/>
      <c r="CJ6475" s="7"/>
      <c r="CK6475" s="7"/>
      <c r="CL6475" s="7"/>
    </row>
    <row r="6476" spans="1:90">
      <c r="A6476" s="11"/>
      <c r="B6476" s="373"/>
      <c r="C6476" s="373"/>
      <c r="D6476" s="373"/>
      <c r="E6476" s="13"/>
      <c r="F6476" s="11"/>
      <c r="G6476" s="25"/>
      <c r="H6476" s="31"/>
      <c r="I6476" s="30"/>
      <c r="M6476" s="25"/>
      <c r="N6476" s="31"/>
      <c r="O6476" s="30"/>
      <c r="V6476" s="12"/>
      <c r="W6476" s="12"/>
      <c r="X6476" s="14"/>
      <c r="AB6476" s="25"/>
      <c r="AC6476" s="12"/>
      <c r="AD6476" s="12"/>
      <c r="AK6476" s="12"/>
      <c r="AL6476" s="30"/>
      <c r="AM6476" s="32"/>
      <c r="AQ6476" s="12"/>
      <c r="AR6476" s="12"/>
      <c r="AS6476" s="12"/>
      <c r="AZ6476" s="49"/>
      <c r="BA6476" s="30"/>
      <c r="BB6476" s="12"/>
      <c r="BF6476" s="12"/>
      <c r="BG6476" s="12"/>
      <c r="BH6476" s="12"/>
      <c r="BO6476" s="7"/>
      <c r="BP6476" s="7"/>
      <c r="BQ6476" s="7"/>
      <c r="BU6476" s="7"/>
      <c r="BV6476" s="7"/>
      <c r="BW6476" s="7"/>
      <c r="CD6476" s="7"/>
      <c r="CE6476" s="7"/>
      <c r="CF6476" s="7"/>
      <c r="CJ6476" s="7"/>
      <c r="CK6476" s="7"/>
      <c r="CL6476" s="7"/>
    </row>
    <row r="6477" spans="1:90">
      <c r="A6477" s="11"/>
      <c r="B6477" s="373"/>
      <c r="C6477" s="373"/>
      <c r="D6477" s="373"/>
      <c r="E6477" s="13"/>
      <c r="F6477" s="11"/>
      <c r="G6477" s="25"/>
      <c r="H6477" s="31"/>
      <c r="I6477" s="30"/>
      <c r="M6477" s="25"/>
      <c r="N6477" s="31"/>
      <c r="O6477" s="30"/>
      <c r="V6477" s="12"/>
      <c r="W6477" s="12"/>
      <c r="X6477" s="14"/>
      <c r="AB6477" s="25"/>
      <c r="AC6477" s="12"/>
      <c r="AD6477" s="12"/>
      <c r="AK6477" s="12"/>
      <c r="AL6477" s="30"/>
      <c r="AM6477" s="32"/>
      <c r="AQ6477" s="12"/>
      <c r="AR6477" s="12"/>
      <c r="AS6477" s="12"/>
      <c r="AZ6477" s="49"/>
      <c r="BA6477" s="30"/>
      <c r="BB6477" s="12"/>
      <c r="BF6477" s="12"/>
      <c r="BG6477" s="12"/>
      <c r="BH6477" s="12"/>
      <c r="BO6477" s="7"/>
      <c r="BP6477" s="7"/>
      <c r="BQ6477" s="7"/>
      <c r="BU6477" s="7"/>
      <c r="BV6477" s="7"/>
      <c r="BW6477" s="7"/>
      <c r="CD6477" s="7"/>
      <c r="CE6477" s="7"/>
      <c r="CF6477" s="7"/>
      <c r="CJ6477" s="7"/>
      <c r="CK6477" s="7"/>
      <c r="CL6477" s="7"/>
    </row>
    <row r="6478" spans="1:90">
      <c r="A6478" s="11"/>
      <c r="B6478" s="373"/>
      <c r="C6478" s="373"/>
      <c r="D6478" s="373"/>
      <c r="E6478" s="13"/>
      <c r="F6478" s="11"/>
      <c r="G6478" s="25"/>
      <c r="H6478" s="31"/>
      <c r="I6478" s="30"/>
      <c r="M6478" s="25"/>
      <c r="N6478" s="31"/>
      <c r="O6478" s="30"/>
      <c r="V6478" s="12"/>
      <c r="W6478" s="12"/>
      <c r="X6478" s="14"/>
      <c r="AB6478" s="25"/>
      <c r="AC6478" s="12"/>
      <c r="AD6478" s="12"/>
      <c r="AK6478" s="12"/>
      <c r="AL6478" s="30"/>
      <c r="AM6478" s="32"/>
      <c r="AQ6478" s="12"/>
      <c r="AR6478" s="12"/>
      <c r="AS6478" s="12"/>
      <c r="AZ6478" s="49"/>
      <c r="BA6478" s="30"/>
      <c r="BB6478" s="12"/>
      <c r="BF6478" s="12"/>
      <c r="BG6478" s="12"/>
      <c r="BH6478" s="12"/>
      <c r="BO6478" s="7"/>
      <c r="BP6478" s="7"/>
      <c r="BQ6478" s="7"/>
      <c r="BU6478" s="7"/>
      <c r="BV6478" s="7"/>
      <c r="BW6478" s="7"/>
      <c r="CD6478" s="7"/>
      <c r="CE6478" s="7"/>
      <c r="CF6478" s="7"/>
      <c r="CJ6478" s="7"/>
      <c r="CK6478" s="7"/>
      <c r="CL6478" s="7"/>
    </row>
    <row r="6479" spans="1:90">
      <c r="A6479" s="11"/>
      <c r="B6479" s="373"/>
      <c r="C6479" s="373"/>
      <c r="D6479" s="373"/>
      <c r="E6479" s="13"/>
      <c r="F6479" s="11"/>
      <c r="G6479" s="25"/>
      <c r="H6479" s="31"/>
      <c r="I6479" s="30"/>
      <c r="M6479" s="25"/>
      <c r="N6479" s="31"/>
      <c r="O6479" s="30"/>
      <c r="V6479" s="12"/>
      <c r="W6479" s="12"/>
      <c r="X6479" s="14"/>
      <c r="AB6479" s="25"/>
      <c r="AC6479" s="12"/>
      <c r="AD6479" s="12"/>
      <c r="AK6479" s="12"/>
      <c r="AL6479" s="30"/>
      <c r="AM6479" s="32"/>
      <c r="AQ6479" s="12"/>
      <c r="AR6479" s="12"/>
      <c r="AS6479" s="12"/>
      <c r="AZ6479" s="49"/>
      <c r="BA6479" s="30"/>
      <c r="BB6479" s="12"/>
      <c r="BF6479" s="12"/>
      <c r="BG6479" s="12"/>
      <c r="BH6479" s="12"/>
      <c r="BO6479" s="7"/>
      <c r="BP6479" s="7"/>
      <c r="BQ6479" s="7"/>
      <c r="BU6479" s="7"/>
      <c r="BV6479" s="7"/>
      <c r="BW6479" s="7"/>
      <c r="CD6479" s="7"/>
      <c r="CE6479" s="7"/>
      <c r="CF6479" s="7"/>
      <c r="CJ6479" s="7"/>
      <c r="CK6479" s="7"/>
      <c r="CL6479" s="7"/>
    </row>
    <row r="6480" spans="1:90">
      <c r="A6480" s="11"/>
      <c r="B6480" s="373"/>
      <c r="C6480" s="373"/>
      <c r="D6480" s="373"/>
      <c r="E6480" s="13"/>
      <c r="F6480" s="11"/>
      <c r="G6480" s="25"/>
      <c r="H6480" s="31"/>
      <c r="I6480" s="30"/>
      <c r="M6480" s="25"/>
      <c r="N6480" s="31"/>
      <c r="O6480" s="30"/>
      <c r="V6480" s="12"/>
      <c r="W6480" s="12"/>
      <c r="X6480" s="14"/>
      <c r="AB6480" s="25"/>
      <c r="AC6480" s="12"/>
      <c r="AD6480" s="12"/>
      <c r="AK6480" s="12"/>
      <c r="AL6480" s="30"/>
      <c r="AM6480" s="32"/>
      <c r="AQ6480" s="12"/>
      <c r="AR6480" s="12"/>
      <c r="AS6480" s="12"/>
      <c r="AZ6480" s="49"/>
      <c r="BA6480" s="30"/>
      <c r="BB6480" s="12"/>
      <c r="BF6480" s="12"/>
      <c r="BG6480" s="12"/>
      <c r="BH6480" s="12"/>
      <c r="BO6480" s="7"/>
      <c r="BP6480" s="7"/>
      <c r="BQ6480" s="7"/>
      <c r="BU6480" s="7"/>
      <c r="BV6480" s="7"/>
      <c r="BW6480" s="7"/>
      <c r="CD6480" s="7"/>
      <c r="CE6480" s="7"/>
      <c r="CF6480" s="7"/>
      <c r="CJ6480" s="7"/>
      <c r="CK6480" s="7"/>
      <c r="CL6480" s="7"/>
    </row>
    <row r="6481" spans="1:90">
      <c r="A6481" s="11"/>
      <c r="B6481" s="373"/>
      <c r="C6481" s="373"/>
      <c r="D6481" s="373"/>
      <c r="E6481" s="13"/>
      <c r="F6481" s="11"/>
      <c r="G6481" s="25"/>
      <c r="H6481" s="31"/>
      <c r="I6481" s="30"/>
      <c r="M6481" s="25"/>
      <c r="N6481" s="31"/>
      <c r="O6481" s="30"/>
      <c r="V6481" s="12"/>
      <c r="W6481" s="12"/>
      <c r="X6481" s="14"/>
      <c r="AB6481" s="25"/>
      <c r="AC6481" s="12"/>
      <c r="AD6481" s="12"/>
      <c r="AK6481" s="12"/>
      <c r="AL6481" s="30"/>
      <c r="AM6481" s="32"/>
      <c r="AQ6481" s="12"/>
      <c r="AR6481" s="12"/>
      <c r="AS6481" s="12"/>
      <c r="AZ6481" s="49"/>
      <c r="BA6481" s="30"/>
      <c r="BB6481" s="12"/>
      <c r="BF6481" s="12"/>
      <c r="BG6481" s="12"/>
      <c r="BH6481" s="12"/>
      <c r="BO6481" s="7"/>
      <c r="BP6481" s="7"/>
      <c r="BQ6481" s="7"/>
      <c r="BU6481" s="7"/>
      <c r="BV6481" s="7"/>
      <c r="BW6481" s="7"/>
      <c r="CD6481" s="7"/>
      <c r="CE6481" s="7"/>
      <c r="CF6481" s="7"/>
      <c r="CJ6481" s="7"/>
      <c r="CK6481" s="7"/>
      <c r="CL6481" s="7"/>
    </row>
    <row r="6482" spans="1:90">
      <c r="A6482" s="11"/>
      <c r="B6482" s="373"/>
      <c r="C6482" s="373"/>
      <c r="D6482" s="373"/>
      <c r="E6482" s="13"/>
      <c r="F6482" s="11"/>
      <c r="G6482" s="25"/>
      <c r="H6482" s="31"/>
      <c r="I6482" s="30"/>
      <c r="M6482" s="25"/>
      <c r="N6482" s="31"/>
      <c r="O6482" s="30"/>
      <c r="V6482" s="12"/>
      <c r="W6482" s="12"/>
      <c r="X6482" s="14"/>
      <c r="AB6482" s="25"/>
      <c r="AC6482" s="12"/>
      <c r="AD6482" s="12"/>
      <c r="AK6482" s="12"/>
      <c r="AL6482" s="30"/>
      <c r="AM6482" s="32"/>
      <c r="AQ6482" s="12"/>
      <c r="AR6482" s="12"/>
      <c r="AS6482" s="12"/>
      <c r="AZ6482" s="49"/>
      <c r="BA6482" s="30"/>
      <c r="BB6482" s="12"/>
      <c r="BF6482" s="12"/>
      <c r="BG6482" s="12"/>
      <c r="BH6482" s="12"/>
      <c r="BO6482" s="7"/>
      <c r="BP6482" s="7"/>
      <c r="BQ6482" s="7"/>
      <c r="BU6482" s="7"/>
      <c r="BV6482" s="7"/>
      <c r="BW6482" s="7"/>
      <c r="CD6482" s="7"/>
      <c r="CE6482" s="7"/>
      <c r="CF6482" s="7"/>
      <c r="CJ6482" s="7"/>
      <c r="CK6482" s="7"/>
      <c r="CL6482" s="7"/>
    </row>
    <row r="6483" spans="1:90">
      <c r="A6483" s="11"/>
      <c r="B6483" s="373"/>
      <c r="C6483" s="373"/>
      <c r="D6483" s="373"/>
      <c r="E6483" s="13"/>
      <c r="F6483" s="11"/>
      <c r="G6483" s="25"/>
      <c r="H6483" s="31"/>
      <c r="I6483" s="30"/>
      <c r="M6483" s="25"/>
      <c r="N6483" s="31"/>
      <c r="O6483" s="30"/>
      <c r="V6483" s="12"/>
      <c r="W6483" s="12"/>
      <c r="X6483" s="14"/>
      <c r="AB6483" s="25"/>
      <c r="AC6483" s="12"/>
      <c r="AD6483" s="12"/>
      <c r="AK6483" s="12"/>
      <c r="AL6483" s="30"/>
      <c r="AM6483" s="32"/>
      <c r="AQ6483" s="12"/>
      <c r="AR6483" s="12"/>
      <c r="AS6483" s="12"/>
      <c r="AZ6483" s="49"/>
      <c r="BA6483" s="30"/>
      <c r="BB6483" s="12"/>
      <c r="BF6483" s="12"/>
      <c r="BG6483" s="12"/>
      <c r="BH6483" s="12"/>
      <c r="BO6483" s="7"/>
      <c r="BP6483" s="7"/>
      <c r="BQ6483" s="7"/>
      <c r="BU6483" s="7"/>
      <c r="BV6483" s="7"/>
      <c r="BW6483" s="7"/>
      <c r="CD6483" s="7"/>
      <c r="CE6483" s="7"/>
      <c r="CF6483" s="7"/>
      <c r="CJ6483" s="7"/>
      <c r="CK6483" s="7"/>
      <c r="CL6483" s="7"/>
    </row>
    <row r="6484" spans="1:90">
      <c r="A6484" s="11"/>
      <c r="B6484" s="373"/>
      <c r="C6484" s="373"/>
      <c r="D6484" s="373"/>
      <c r="E6484" s="13"/>
      <c r="F6484" s="11"/>
      <c r="G6484" s="25"/>
      <c r="H6484" s="31"/>
      <c r="I6484" s="30"/>
      <c r="M6484" s="25"/>
      <c r="N6484" s="31"/>
      <c r="O6484" s="30"/>
      <c r="V6484" s="12"/>
      <c r="W6484" s="12"/>
      <c r="X6484" s="14"/>
      <c r="AB6484" s="25"/>
      <c r="AC6484" s="12"/>
      <c r="AD6484" s="12"/>
      <c r="AK6484" s="12"/>
      <c r="AL6484" s="30"/>
      <c r="AM6484" s="32"/>
      <c r="AQ6484" s="12"/>
      <c r="AR6484" s="12"/>
      <c r="AS6484" s="12"/>
      <c r="AZ6484" s="49"/>
      <c r="BA6484" s="30"/>
      <c r="BB6484" s="12"/>
      <c r="BF6484" s="12"/>
      <c r="BG6484" s="12"/>
      <c r="BH6484" s="12"/>
      <c r="BO6484" s="7"/>
      <c r="BP6484" s="7"/>
      <c r="BQ6484" s="7"/>
      <c r="BU6484" s="7"/>
      <c r="BV6484" s="7"/>
      <c r="BW6484" s="7"/>
      <c r="CD6484" s="7"/>
      <c r="CE6484" s="7"/>
      <c r="CF6484" s="7"/>
      <c r="CJ6484" s="7"/>
      <c r="CK6484" s="7"/>
      <c r="CL6484" s="7"/>
    </row>
    <row r="6485" spans="1:90">
      <c r="A6485" s="11"/>
      <c r="B6485" s="373"/>
      <c r="C6485" s="373"/>
      <c r="D6485" s="373"/>
      <c r="E6485" s="13"/>
      <c r="F6485" s="11"/>
      <c r="G6485" s="25"/>
      <c r="H6485" s="31"/>
      <c r="I6485" s="30"/>
      <c r="M6485" s="25"/>
      <c r="N6485" s="31"/>
      <c r="O6485" s="30"/>
      <c r="V6485" s="12"/>
      <c r="W6485" s="12"/>
      <c r="X6485" s="14"/>
      <c r="AB6485" s="25"/>
      <c r="AC6485" s="12"/>
      <c r="AD6485" s="12"/>
      <c r="AK6485" s="12"/>
      <c r="AL6485" s="30"/>
      <c r="AM6485" s="32"/>
      <c r="AQ6485" s="12"/>
      <c r="AR6485" s="12"/>
      <c r="AS6485" s="12"/>
      <c r="AZ6485" s="49"/>
      <c r="BA6485" s="30"/>
      <c r="BB6485" s="12"/>
      <c r="BF6485" s="12"/>
      <c r="BG6485" s="12"/>
      <c r="BH6485" s="12"/>
      <c r="BO6485" s="7"/>
      <c r="BP6485" s="7"/>
      <c r="BQ6485" s="7"/>
      <c r="BU6485" s="7"/>
      <c r="BV6485" s="7"/>
      <c r="BW6485" s="7"/>
      <c r="CD6485" s="7"/>
      <c r="CE6485" s="7"/>
      <c r="CF6485" s="7"/>
      <c r="CJ6485" s="7"/>
      <c r="CK6485" s="7"/>
      <c r="CL6485" s="7"/>
    </row>
    <row r="6486" spans="1:90">
      <c r="A6486" s="11"/>
      <c r="B6486" s="373"/>
      <c r="C6486" s="373"/>
      <c r="D6486" s="373"/>
      <c r="E6486" s="13"/>
      <c r="F6486" s="11"/>
      <c r="G6486" s="25"/>
      <c r="H6486" s="31"/>
      <c r="I6486" s="30"/>
      <c r="M6486" s="25"/>
      <c r="N6486" s="31"/>
      <c r="O6486" s="30"/>
      <c r="V6486" s="12"/>
      <c r="W6486" s="12"/>
      <c r="X6486" s="14"/>
      <c r="AB6486" s="25"/>
      <c r="AC6486" s="12"/>
      <c r="AD6486" s="12"/>
      <c r="AK6486" s="12"/>
      <c r="AL6486" s="30"/>
      <c r="AM6486" s="32"/>
      <c r="AQ6486" s="12"/>
      <c r="AR6486" s="12"/>
      <c r="AS6486" s="12"/>
      <c r="AZ6486" s="49"/>
      <c r="BA6486" s="30"/>
      <c r="BB6486" s="12"/>
      <c r="BF6486" s="12"/>
      <c r="BG6486" s="12"/>
      <c r="BH6486" s="12"/>
      <c r="BO6486" s="7"/>
      <c r="BP6486" s="7"/>
      <c r="BQ6486" s="7"/>
      <c r="BU6486" s="7"/>
      <c r="BV6486" s="7"/>
      <c r="BW6486" s="7"/>
      <c r="CD6486" s="7"/>
      <c r="CE6486" s="7"/>
      <c r="CF6486" s="7"/>
      <c r="CJ6486" s="7"/>
      <c r="CK6486" s="7"/>
      <c r="CL6486" s="7"/>
    </row>
    <row r="6487" spans="1:90">
      <c r="A6487" s="11"/>
      <c r="B6487" s="373"/>
      <c r="C6487" s="373"/>
      <c r="D6487" s="373"/>
      <c r="E6487" s="13"/>
      <c r="F6487" s="11"/>
      <c r="G6487" s="25"/>
      <c r="H6487" s="31"/>
      <c r="I6487" s="30"/>
      <c r="M6487" s="25"/>
      <c r="N6487" s="31"/>
      <c r="O6487" s="30"/>
      <c r="V6487" s="12"/>
      <c r="W6487" s="12"/>
      <c r="X6487" s="14"/>
      <c r="AB6487" s="25"/>
      <c r="AC6487" s="12"/>
      <c r="AD6487" s="12"/>
      <c r="AK6487" s="12"/>
      <c r="AL6487" s="30"/>
      <c r="AM6487" s="32"/>
      <c r="AQ6487" s="12"/>
      <c r="AR6487" s="12"/>
      <c r="AS6487" s="12"/>
      <c r="AZ6487" s="49"/>
      <c r="BA6487" s="30"/>
      <c r="BB6487" s="12"/>
      <c r="BF6487" s="12"/>
      <c r="BG6487" s="12"/>
      <c r="BH6487" s="12"/>
      <c r="BO6487" s="7"/>
      <c r="BP6487" s="7"/>
      <c r="BQ6487" s="7"/>
      <c r="BU6487" s="7"/>
      <c r="BV6487" s="7"/>
      <c r="BW6487" s="7"/>
      <c r="CD6487" s="7"/>
      <c r="CE6487" s="7"/>
      <c r="CF6487" s="7"/>
      <c r="CJ6487" s="7"/>
      <c r="CK6487" s="7"/>
      <c r="CL6487" s="7"/>
    </row>
    <row r="6488" spans="1:90">
      <c r="A6488" s="11"/>
      <c r="B6488" s="373"/>
      <c r="C6488" s="373"/>
      <c r="D6488" s="373"/>
      <c r="E6488" s="13"/>
      <c r="F6488" s="11"/>
      <c r="G6488" s="25"/>
      <c r="H6488" s="31"/>
      <c r="I6488" s="30"/>
      <c r="M6488" s="25"/>
      <c r="N6488" s="31"/>
      <c r="O6488" s="30"/>
      <c r="V6488" s="12"/>
      <c r="W6488" s="12"/>
      <c r="X6488" s="14"/>
      <c r="AB6488" s="25"/>
      <c r="AC6488" s="12"/>
      <c r="AD6488" s="12"/>
      <c r="AK6488" s="12"/>
      <c r="AL6488" s="30"/>
      <c r="AM6488" s="32"/>
      <c r="AQ6488" s="12"/>
      <c r="AR6488" s="12"/>
      <c r="AS6488" s="12"/>
      <c r="AZ6488" s="49"/>
      <c r="BA6488" s="30"/>
      <c r="BB6488" s="12"/>
      <c r="BF6488" s="12"/>
      <c r="BG6488" s="12"/>
      <c r="BH6488" s="12"/>
      <c r="BO6488" s="7"/>
      <c r="BP6488" s="7"/>
      <c r="BQ6488" s="7"/>
      <c r="BU6488" s="7"/>
      <c r="BV6488" s="7"/>
      <c r="BW6488" s="7"/>
      <c r="CD6488" s="7"/>
      <c r="CE6488" s="7"/>
      <c r="CF6488" s="7"/>
      <c r="CJ6488" s="7"/>
      <c r="CK6488" s="7"/>
      <c r="CL6488" s="7"/>
    </row>
    <row r="6489" spans="1:90">
      <c r="A6489" s="11"/>
      <c r="B6489" s="373"/>
      <c r="C6489" s="373"/>
      <c r="D6489" s="373"/>
      <c r="E6489" s="13"/>
      <c r="F6489" s="11"/>
      <c r="G6489" s="25"/>
      <c r="H6489" s="31"/>
      <c r="I6489" s="30"/>
      <c r="M6489" s="25"/>
      <c r="N6489" s="31"/>
      <c r="O6489" s="30"/>
      <c r="V6489" s="12"/>
      <c r="W6489" s="12"/>
      <c r="X6489" s="14"/>
      <c r="AB6489" s="25"/>
      <c r="AC6489" s="12"/>
      <c r="AD6489" s="12"/>
      <c r="AK6489" s="12"/>
      <c r="AL6489" s="30"/>
      <c r="AM6489" s="32"/>
      <c r="AQ6489" s="12"/>
      <c r="AR6489" s="12"/>
      <c r="AS6489" s="12"/>
      <c r="AZ6489" s="49"/>
      <c r="BA6489" s="30"/>
      <c r="BB6489" s="12"/>
      <c r="BF6489" s="12"/>
      <c r="BG6489" s="12"/>
      <c r="BH6489" s="12"/>
      <c r="BO6489" s="7"/>
      <c r="BP6489" s="7"/>
      <c r="BQ6489" s="7"/>
      <c r="BU6489" s="7"/>
      <c r="BV6489" s="7"/>
      <c r="BW6489" s="7"/>
      <c r="CD6489" s="7"/>
      <c r="CE6489" s="7"/>
      <c r="CF6489" s="7"/>
      <c r="CJ6489" s="7"/>
      <c r="CK6489" s="7"/>
      <c r="CL6489" s="7"/>
    </row>
    <row r="6490" spans="1:90">
      <c r="A6490" s="11"/>
      <c r="B6490" s="373"/>
      <c r="C6490" s="373"/>
      <c r="D6490" s="373"/>
      <c r="E6490" s="13"/>
      <c r="F6490" s="11"/>
      <c r="G6490" s="25"/>
      <c r="H6490" s="31"/>
      <c r="I6490" s="30"/>
      <c r="M6490" s="25"/>
      <c r="N6490" s="31"/>
      <c r="O6490" s="30"/>
      <c r="V6490" s="12"/>
      <c r="W6490" s="12"/>
      <c r="X6490" s="14"/>
      <c r="AB6490" s="25"/>
      <c r="AC6490" s="12"/>
      <c r="AD6490" s="12"/>
      <c r="AK6490" s="12"/>
      <c r="AL6490" s="30"/>
      <c r="AM6490" s="32"/>
      <c r="AQ6490" s="12"/>
      <c r="AR6490" s="12"/>
      <c r="AS6490" s="12"/>
      <c r="AZ6490" s="49"/>
      <c r="BA6490" s="30"/>
      <c r="BB6490" s="12"/>
      <c r="BF6490" s="12"/>
      <c r="BG6490" s="12"/>
      <c r="BH6490" s="12"/>
      <c r="BO6490" s="7"/>
      <c r="BP6490" s="7"/>
      <c r="BQ6490" s="7"/>
      <c r="BU6490" s="7"/>
      <c r="BV6490" s="7"/>
      <c r="BW6490" s="7"/>
      <c r="CD6490" s="7"/>
      <c r="CE6490" s="7"/>
      <c r="CF6490" s="7"/>
      <c r="CJ6490" s="7"/>
      <c r="CK6490" s="7"/>
      <c r="CL6490" s="7"/>
    </row>
    <row r="6491" spans="1:90">
      <c r="A6491" s="11"/>
      <c r="B6491" s="373"/>
      <c r="C6491" s="373"/>
      <c r="D6491" s="373"/>
      <c r="E6491" s="13"/>
      <c r="F6491" s="11"/>
      <c r="G6491" s="25"/>
      <c r="H6491" s="31"/>
      <c r="I6491" s="30"/>
      <c r="M6491" s="25"/>
      <c r="N6491" s="31"/>
      <c r="O6491" s="30"/>
      <c r="V6491" s="12"/>
      <c r="W6491" s="12"/>
      <c r="X6491" s="14"/>
      <c r="AB6491" s="25"/>
      <c r="AC6491" s="12"/>
      <c r="AD6491" s="12"/>
      <c r="AK6491" s="12"/>
      <c r="AL6491" s="30"/>
      <c r="AM6491" s="32"/>
      <c r="AQ6491" s="12"/>
      <c r="AR6491" s="12"/>
      <c r="AS6491" s="12"/>
      <c r="AZ6491" s="49"/>
      <c r="BA6491" s="30"/>
      <c r="BB6491" s="12"/>
      <c r="BF6491" s="12"/>
      <c r="BG6491" s="12"/>
      <c r="BH6491" s="12"/>
      <c r="BO6491" s="7"/>
      <c r="BP6491" s="7"/>
      <c r="BQ6491" s="7"/>
      <c r="BU6491" s="7"/>
      <c r="BV6491" s="7"/>
      <c r="BW6491" s="7"/>
      <c r="CD6491" s="7"/>
      <c r="CE6491" s="7"/>
      <c r="CF6491" s="7"/>
      <c r="CJ6491" s="7"/>
      <c r="CK6491" s="7"/>
      <c r="CL6491" s="7"/>
    </row>
    <row r="6492" spans="1:90">
      <c r="A6492" s="11"/>
      <c r="B6492" s="373"/>
      <c r="C6492" s="373"/>
      <c r="D6492" s="373"/>
      <c r="E6492" s="13"/>
      <c r="F6492" s="11"/>
      <c r="G6492" s="25"/>
      <c r="H6492" s="31"/>
      <c r="I6492" s="30"/>
      <c r="M6492" s="25"/>
      <c r="N6492" s="31"/>
      <c r="O6492" s="30"/>
      <c r="V6492" s="12"/>
      <c r="W6492" s="12"/>
      <c r="X6492" s="14"/>
      <c r="AB6492" s="25"/>
      <c r="AC6492" s="12"/>
      <c r="AD6492" s="12"/>
      <c r="AK6492" s="12"/>
      <c r="AL6492" s="30"/>
      <c r="AM6492" s="32"/>
      <c r="AQ6492" s="12"/>
      <c r="AR6492" s="12"/>
      <c r="AS6492" s="12"/>
      <c r="AZ6492" s="49"/>
      <c r="BA6492" s="30"/>
      <c r="BB6492" s="12"/>
      <c r="BF6492" s="12"/>
      <c r="BG6492" s="12"/>
      <c r="BH6492" s="12"/>
      <c r="BO6492" s="7"/>
      <c r="BP6492" s="7"/>
      <c r="BQ6492" s="7"/>
      <c r="BU6492" s="7"/>
      <c r="BV6492" s="7"/>
      <c r="BW6492" s="7"/>
      <c r="CD6492" s="7"/>
      <c r="CE6492" s="7"/>
      <c r="CF6492" s="7"/>
      <c r="CJ6492" s="7"/>
      <c r="CK6492" s="7"/>
      <c r="CL6492" s="7"/>
    </row>
    <row r="6493" spans="1:90">
      <c r="A6493" s="11"/>
      <c r="B6493" s="373"/>
      <c r="C6493" s="373"/>
      <c r="D6493" s="373"/>
      <c r="E6493" s="13"/>
      <c r="F6493" s="11"/>
      <c r="G6493" s="25"/>
      <c r="H6493" s="31"/>
      <c r="I6493" s="30"/>
      <c r="M6493" s="25"/>
      <c r="N6493" s="31"/>
      <c r="O6493" s="30"/>
      <c r="V6493" s="12"/>
      <c r="W6493" s="12"/>
      <c r="X6493" s="14"/>
      <c r="AB6493" s="25"/>
      <c r="AC6493" s="12"/>
      <c r="AD6493" s="12"/>
      <c r="AK6493" s="12"/>
      <c r="AL6493" s="30"/>
      <c r="AM6493" s="32"/>
      <c r="AQ6493" s="12"/>
      <c r="AR6493" s="12"/>
      <c r="AS6493" s="12"/>
      <c r="AZ6493" s="49"/>
      <c r="BA6493" s="30"/>
      <c r="BB6493" s="12"/>
      <c r="BF6493" s="12"/>
      <c r="BG6493" s="12"/>
      <c r="BH6493" s="12"/>
      <c r="BO6493" s="7"/>
      <c r="BP6493" s="7"/>
      <c r="BQ6493" s="7"/>
      <c r="BU6493" s="7"/>
      <c r="BV6493" s="7"/>
      <c r="BW6493" s="7"/>
      <c r="CD6493" s="7"/>
      <c r="CE6493" s="7"/>
      <c r="CF6493" s="7"/>
      <c r="CJ6493" s="7"/>
      <c r="CK6493" s="7"/>
      <c r="CL6493" s="7"/>
    </row>
    <row r="6494" spans="1:90">
      <c r="A6494" s="11"/>
      <c r="B6494" s="373"/>
      <c r="C6494" s="373"/>
      <c r="D6494" s="373"/>
      <c r="E6494" s="13"/>
      <c r="F6494" s="11"/>
      <c r="G6494" s="25"/>
      <c r="H6494" s="31"/>
      <c r="I6494" s="30"/>
      <c r="M6494" s="25"/>
      <c r="N6494" s="31"/>
      <c r="O6494" s="30"/>
      <c r="V6494" s="12"/>
      <c r="W6494" s="12"/>
      <c r="X6494" s="14"/>
      <c r="AB6494" s="25"/>
      <c r="AC6494" s="12"/>
      <c r="AD6494" s="12"/>
      <c r="AK6494" s="12"/>
      <c r="AL6494" s="30"/>
      <c r="AM6494" s="32"/>
      <c r="AQ6494" s="12"/>
      <c r="AR6494" s="12"/>
      <c r="AS6494" s="12"/>
      <c r="AZ6494" s="49"/>
      <c r="BA6494" s="30"/>
      <c r="BB6494" s="12"/>
      <c r="BF6494" s="12"/>
      <c r="BG6494" s="12"/>
      <c r="BH6494" s="12"/>
      <c r="BO6494" s="7"/>
      <c r="BP6494" s="7"/>
      <c r="BQ6494" s="7"/>
      <c r="BU6494" s="7"/>
      <c r="BV6494" s="7"/>
      <c r="BW6494" s="7"/>
      <c r="CD6494" s="7"/>
      <c r="CE6494" s="7"/>
      <c r="CF6494" s="7"/>
      <c r="CJ6494" s="7"/>
      <c r="CK6494" s="7"/>
      <c r="CL6494" s="7"/>
    </row>
    <row r="6495" spans="1:90">
      <c r="A6495" s="11"/>
      <c r="B6495" s="373"/>
      <c r="C6495" s="373"/>
      <c r="D6495" s="373"/>
      <c r="E6495" s="13"/>
      <c r="F6495" s="11"/>
      <c r="G6495" s="25"/>
      <c r="H6495" s="31"/>
      <c r="I6495" s="30"/>
      <c r="M6495" s="25"/>
      <c r="N6495" s="31"/>
      <c r="O6495" s="30"/>
      <c r="V6495" s="12"/>
      <c r="W6495" s="12"/>
      <c r="X6495" s="14"/>
      <c r="AB6495" s="25"/>
      <c r="AC6495" s="12"/>
      <c r="AD6495" s="12"/>
      <c r="AK6495" s="12"/>
      <c r="AL6495" s="30"/>
      <c r="AM6495" s="32"/>
      <c r="AQ6495" s="12"/>
      <c r="AR6495" s="12"/>
      <c r="AS6495" s="12"/>
      <c r="AZ6495" s="49"/>
      <c r="BA6495" s="30"/>
      <c r="BB6495" s="12"/>
      <c r="BF6495" s="12"/>
      <c r="BG6495" s="12"/>
      <c r="BH6495" s="12"/>
      <c r="BO6495" s="7"/>
      <c r="BP6495" s="7"/>
      <c r="BQ6495" s="7"/>
      <c r="BU6495" s="7"/>
      <c r="BV6495" s="7"/>
      <c r="BW6495" s="7"/>
      <c r="CD6495" s="7"/>
      <c r="CE6495" s="7"/>
      <c r="CF6495" s="7"/>
      <c r="CJ6495" s="7"/>
      <c r="CK6495" s="7"/>
      <c r="CL6495" s="7"/>
    </row>
    <row r="6496" spans="1:90">
      <c r="A6496" s="11"/>
      <c r="B6496" s="373"/>
      <c r="C6496" s="373"/>
      <c r="D6496" s="373"/>
      <c r="E6496" s="13"/>
      <c r="F6496" s="11"/>
      <c r="G6496" s="25"/>
      <c r="H6496" s="31"/>
      <c r="I6496" s="30"/>
      <c r="M6496" s="25"/>
      <c r="N6496" s="31"/>
      <c r="O6496" s="30"/>
      <c r="V6496" s="12"/>
      <c r="W6496" s="12"/>
      <c r="X6496" s="14"/>
      <c r="AB6496" s="25"/>
      <c r="AC6496" s="12"/>
      <c r="AD6496" s="12"/>
      <c r="AK6496" s="12"/>
      <c r="AL6496" s="30"/>
      <c r="AM6496" s="32"/>
      <c r="AQ6496" s="12"/>
      <c r="AR6496" s="12"/>
      <c r="AS6496" s="12"/>
      <c r="AZ6496" s="49"/>
      <c r="BA6496" s="30"/>
      <c r="BB6496" s="12"/>
      <c r="BF6496" s="12"/>
      <c r="BG6496" s="12"/>
      <c r="BH6496" s="12"/>
      <c r="BO6496" s="7"/>
      <c r="BP6496" s="7"/>
      <c r="BQ6496" s="7"/>
      <c r="BU6496" s="7"/>
      <c r="BV6496" s="7"/>
      <c r="BW6496" s="7"/>
      <c r="CD6496" s="7"/>
      <c r="CE6496" s="7"/>
      <c r="CF6496" s="7"/>
      <c r="CJ6496" s="7"/>
      <c r="CK6496" s="7"/>
      <c r="CL6496" s="7"/>
    </row>
    <row r="6497" spans="1:90">
      <c r="A6497" s="11"/>
      <c r="B6497" s="373"/>
      <c r="C6497" s="373"/>
      <c r="D6497" s="373"/>
      <c r="E6497" s="13"/>
      <c r="F6497" s="11"/>
      <c r="G6497" s="25"/>
      <c r="H6497" s="31"/>
      <c r="I6497" s="30"/>
      <c r="M6497" s="25"/>
      <c r="N6497" s="31"/>
      <c r="O6497" s="30"/>
      <c r="V6497" s="12"/>
      <c r="W6497" s="12"/>
      <c r="X6497" s="14"/>
      <c r="AB6497" s="25"/>
      <c r="AC6497" s="12"/>
      <c r="AD6497" s="12"/>
      <c r="AK6497" s="12"/>
      <c r="AL6497" s="30"/>
      <c r="AM6497" s="32"/>
      <c r="AQ6497" s="12"/>
      <c r="AR6497" s="12"/>
      <c r="AS6497" s="12"/>
      <c r="AZ6497" s="49"/>
      <c r="BA6497" s="30"/>
      <c r="BB6497" s="12"/>
      <c r="BF6497" s="12"/>
      <c r="BG6497" s="12"/>
      <c r="BH6497" s="12"/>
      <c r="BO6497" s="7"/>
      <c r="BP6497" s="7"/>
      <c r="BQ6497" s="7"/>
      <c r="BU6497" s="7"/>
      <c r="BV6497" s="7"/>
      <c r="BW6497" s="7"/>
      <c r="CD6497" s="7"/>
      <c r="CE6497" s="7"/>
      <c r="CF6497" s="7"/>
      <c r="CJ6497" s="7"/>
      <c r="CK6497" s="7"/>
      <c r="CL6497" s="7"/>
    </row>
    <row r="6498" spans="1:90">
      <c r="A6498" s="11"/>
      <c r="B6498" s="373"/>
      <c r="C6498" s="373"/>
      <c r="D6498" s="373"/>
      <c r="E6498" s="13"/>
      <c r="F6498" s="11"/>
      <c r="G6498" s="25"/>
      <c r="H6498" s="31"/>
      <c r="I6498" s="30"/>
      <c r="M6498" s="25"/>
      <c r="N6498" s="31"/>
      <c r="O6498" s="30"/>
      <c r="V6498" s="12"/>
      <c r="W6498" s="12"/>
      <c r="X6498" s="14"/>
      <c r="AB6498" s="25"/>
      <c r="AC6498" s="12"/>
      <c r="AD6498" s="12"/>
      <c r="AK6498" s="12"/>
      <c r="AL6498" s="30"/>
      <c r="AM6498" s="32"/>
      <c r="AQ6498" s="12"/>
      <c r="AR6498" s="12"/>
      <c r="AS6498" s="12"/>
      <c r="AZ6498" s="49"/>
      <c r="BA6498" s="30"/>
      <c r="BB6498" s="12"/>
      <c r="BF6498" s="12"/>
      <c r="BG6498" s="12"/>
      <c r="BH6498" s="12"/>
      <c r="BO6498" s="7"/>
      <c r="BP6498" s="7"/>
      <c r="BQ6498" s="7"/>
      <c r="BU6498" s="7"/>
      <c r="BV6498" s="7"/>
      <c r="BW6498" s="7"/>
      <c r="CD6498" s="7"/>
      <c r="CE6498" s="7"/>
      <c r="CF6498" s="7"/>
      <c r="CJ6498" s="7"/>
      <c r="CK6498" s="7"/>
      <c r="CL6498" s="7"/>
    </row>
    <row r="6499" spans="1:90">
      <c r="A6499" s="11"/>
      <c r="B6499" s="373"/>
      <c r="C6499" s="373"/>
      <c r="D6499" s="373"/>
      <c r="E6499" s="13"/>
      <c r="F6499" s="11"/>
      <c r="G6499" s="25"/>
      <c r="H6499" s="31"/>
      <c r="I6499" s="30"/>
      <c r="M6499" s="25"/>
      <c r="N6499" s="31"/>
      <c r="O6499" s="30"/>
      <c r="V6499" s="12"/>
      <c r="W6499" s="12"/>
      <c r="X6499" s="14"/>
      <c r="AB6499" s="25"/>
      <c r="AC6499" s="12"/>
      <c r="AD6499" s="12"/>
      <c r="AK6499" s="12"/>
      <c r="AL6499" s="30"/>
      <c r="AM6499" s="32"/>
      <c r="AQ6499" s="12"/>
      <c r="AR6499" s="12"/>
      <c r="AS6499" s="12"/>
      <c r="AZ6499" s="49"/>
      <c r="BA6499" s="30"/>
      <c r="BB6499" s="12"/>
      <c r="BF6499" s="12"/>
      <c r="BG6499" s="12"/>
      <c r="BH6499" s="12"/>
      <c r="BO6499" s="7"/>
      <c r="BP6499" s="7"/>
      <c r="BQ6499" s="7"/>
      <c r="BU6499" s="7"/>
      <c r="BV6499" s="7"/>
      <c r="BW6499" s="7"/>
      <c r="CD6499" s="7"/>
      <c r="CE6499" s="7"/>
      <c r="CF6499" s="7"/>
      <c r="CJ6499" s="7"/>
      <c r="CK6499" s="7"/>
      <c r="CL6499" s="7"/>
    </row>
    <row r="6500" spans="1:90">
      <c r="A6500" s="11"/>
      <c r="B6500" s="373"/>
      <c r="C6500" s="373"/>
      <c r="D6500" s="373"/>
      <c r="E6500" s="13"/>
      <c r="F6500" s="11"/>
      <c r="G6500" s="25"/>
      <c r="H6500" s="31"/>
      <c r="I6500" s="30"/>
      <c r="M6500" s="25"/>
      <c r="N6500" s="31"/>
      <c r="O6500" s="30"/>
      <c r="V6500" s="12"/>
      <c r="W6500" s="12"/>
      <c r="X6500" s="14"/>
      <c r="AB6500" s="25"/>
      <c r="AC6500" s="12"/>
      <c r="AD6500" s="12"/>
      <c r="AK6500" s="12"/>
      <c r="AL6500" s="30"/>
      <c r="AM6500" s="32"/>
      <c r="AQ6500" s="12"/>
      <c r="AR6500" s="12"/>
      <c r="AS6500" s="12"/>
      <c r="AZ6500" s="49"/>
      <c r="BA6500" s="30"/>
      <c r="BB6500" s="12"/>
      <c r="BF6500" s="12"/>
      <c r="BG6500" s="12"/>
      <c r="BH6500" s="12"/>
      <c r="BO6500" s="7"/>
      <c r="BP6500" s="7"/>
      <c r="BQ6500" s="7"/>
      <c r="BU6500" s="7"/>
      <c r="BV6500" s="7"/>
      <c r="BW6500" s="7"/>
      <c r="CD6500" s="7"/>
      <c r="CE6500" s="7"/>
      <c r="CF6500" s="7"/>
      <c r="CJ6500" s="7"/>
      <c r="CK6500" s="7"/>
      <c r="CL6500" s="7"/>
    </row>
    <row r="6501" spans="1:90">
      <c r="A6501" s="11"/>
      <c r="B6501" s="373"/>
      <c r="C6501" s="373"/>
      <c r="D6501" s="373"/>
      <c r="E6501" s="13"/>
      <c r="F6501" s="11"/>
      <c r="G6501" s="25"/>
      <c r="H6501" s="31"/>
      <c r="I6501" s="30"/>
      <c r="M6501" s="25"/>
      <c r="N6501" s="31"/>
      <c r="O6501" s="30"/>
      <c r="V6501" s="12"/>
      <c r="W6501" s="12"/>
      <c r="X6501" s="14"/>
      <c r="AB6501" s="25"/>
      <c r="AC6501" s="12"/>
      <c r="AD6501" s="12"/>
      <c r="AK6501" s="12"/>
      <c r="AL6501" s="30"/>
      <c r="AM6501" s="32"/>
      <c r="AQ6501" s="12"/>
      <c r="AR6501" s="12"/>
      <c r="AS6501" s="12"/>
      <c r="AZ6501" s="49"/>
      <c r="BA6501" s="30"/>
      <c r="BB6501" s="12"/>
      <c r="BF6501" s="12"/>
      <c r="BG6501" s="12"/>
      <c r="BH6501" s="12"/>
      <c r="BO6501" s="7"/>
      <c r="BP6501" s="7"/>
      <c r="BQ6501" s="7"/>
      <c r="BU6501" s="7"/>
      <c r="BV6501" s="7"/>
      <c r="BW6501" s="7"/>
      <c r="CD6501" s="7"/>
      <c r="CE6501" s="7"/>
      <c r="CF6501" s="7"/>
      <c r="CJ6501" s="7"/>
      <c r="CK6501" s="7"/>
      <c r="CL6501" s="7"/>
    </row>
    <row r="6502" spans="1:90">
      <c r="A6502" s="11"/>
      <c r="B6502" s="373"/>
      <c r="C6502" s="373"/>
      <c r="D6502" s="373"/>
      <c r="E6502" s="13"/>
      <c r="F6502" s="11"/>
      <c r="G6502" s="25"/>
      <c r="H6502" s="31"/>
      <c r="I6502" s="30"/>
      <c r="M6502" s="25"/>
      <c r="N6502" s="31"/>
      <c r="O6502" s="30"/>
      <c r="V6502" s="12"/>
      <c r="W6502" s="12"/>
      <c r="X6502" s="14"/>
      <c r="AB6502" s="25"/>
      <c r="AC6502" s="12"/>
      <c r="AD6502" s="12"/>
      <c r="AK6502" s="12"/>
      <c r="AL6502" s="30"/>
      <c r="AM6502" s="32"/>
      <c r="AQ6502" s="12"/>
      <c r="AR6502" s="12"/>
      <c r="AS6502" s="12"/>
      <c r="AZ6502" s="49"/>
      <c r="BA6502" s="30"/>
      <c r="BB6502" s="12"/>
      <c r="BF6502" s="12"/>
      <c r="BG6502" s="12"/>
      <c r="BH6502" s="12"/>
      <c r="BO6502" s="7"/>
      <c r="BP6502" s="7"/>
      <c r="BQ6502" s="7"/>
      <c r="BU6502" s="7"/>
      <c r="BV6502" s="7"/>
      <c r="BW6502" s="7"/>
      <c r="CD6502" s="7"/>
      <c r="CE6502" s="7"/>
      <c r="CF6502" s="7"/>
      <c r="CJ6502" s="7"/>
      <c r="CK6502" s="7"/>
      <c r="CL6502" s="7"/>
    </row>
    <row r="6503" spans="1:90">
      <c r="A6503" s="11"/>
      <c r="B6503" s="373"/>
      <c r="C6503" s="373"/>
      <c r="D6503" s="373"/>
      <c r="E6503" s="13"/>
      <c r="F6503" s="11"/>
      <c r="G6503" s="25"/>
      <c r="H6503" s="31"/>
      <c r="I6503" s="30"/>
      <c r="M6503" s="25"/>
      <c r="N6503" s="31"/>
      <c r="O6503" s="30"/>
      <c r="V6503" s="12"/>
      <c r="W6503" s="12"/>
      <c r="X6503" s="14"/>
      <c r="AB6503" s="25"/>
      <c r="AC6503" s="12"/>
      <c r="AD6503" s="12"/>
      <c r="AK6503" s="12"/>
      <c r="AL6503" s="30"/>
      <c r="AM6503" s="32"/>
      <c r="AQ6503" s="12"/>
      <c r="AR6503" s="12"/>
      <c r="AS6503" s="12"/>
      <c r="AZ6503" s="49"/>
      <c r="BA6503" s="30"/>
      <c r="BB6503" s="12"/>
      <c r="BF6503" s="12"/>
      <c r="BG6503" s="12"/>
      <c r="BH6503" s="12"/>
      <c r="BO6503" s="7"/>
      <c r="BP6503" s="7"/>
      <c r="BQ6503" s="7"/>
      <c r="BU6503" s="7"/>
      <c r="BV6503" s="7"/>
      <c r="BW6503" s="7"/>
      <c r="CD6503" s="7"/>
      <c r="CE6503" s="7"/>
      <c r="CF6503" s="7"/>
      <c r="CJ6503" s="7"/>
      <c r="CK6503" s="7"/>
      <c r="CL6503" s="7"/>
    </row>
    <row r="6504" spans="1:90">
      <c r="A6504" s="11"/>
      <c r="B6504" s="373"/>
      <c r="C6504" s="373"/>
      <c r="D6504" s="373"/>
      <c r="E6504" s="13"/>
      <c r="F6504" s="11"/>
      <c r="G6504" s="25"/>
      <c r="H6504" s="31"/>
      <c r="I6504" s="30"/>
      <c r="M6504" s="25"/>
      <c r="N6504" s="31"/>
      <c r="O6504" s="30"/>
      <c r="V6504" s="12"/>
      <c r="W6504" s="12"/>
      <c r="X6504" s="14"/>
      <c r="AB6504" s="25"/>
      <c r="AC6504" s="12"/>
      <c r="AD6504" s="12"/>
      <c r="AK6504" s="12"/>
      <c r="AL6504" s="30"/>
      <c r="AM6504" s="32"/>
      <c r="AQ6504" s="12"/>
      <c r="AR6504" s="12"/>
      <c r="AS6504" s="12"/>
      <c r="AZ6504" s="49"/>
      <c r="BA6504" s="30"/>
      <c r="BB6504" s="12"/>
      <c r="BF6504" s="12"/>
      <c r="BG6504" s="12"/>
      <c r="BH6504" s="12"/>
      <c r="BO6504" s="7"/>
      <c r="BP6504" s="7"/>
      <c r="BQ6504" s="7"/>
      <c r="BU6504" s="7"/>
      <c r="BV6504" s="7"/>
      <c r="BW6504" s="7"/>
      <c r="CD6504" s="7"/>
      <c r="CE6504" s="7"/>
      <c r="CF6504" s="7"/>
      <c r="CJ6504" s="7"/>
      <c r="CK6504" s="7"/>
      <c r="CL6504" s="7"/>
    </row>
    <row r="6505" spans="1:90">
      <c r="A6505" s="11"/>
      <c r="B6505" s="373"/>
      <c r="C6505" s="373"/>
      <c r="D6505" s="373"/>
      <c r="E6505" s="13"/>
      <c r="F6505" s="11"/>
      <c r="G6505" s="25"/>
      <c r="H6505" s="31"/>
      <c r="I6505" s="30"/>
      <c r="M6505" s="25"/>
      <c r="N6505" s="31"/>
      <c r="O6505" s="30"/>
      <c r="V6505" s="12"/>
      <c r="W6505" s="12"/>
      <c r="X6505" s="14"/>
      <c r="AB6505" s="25"/>
      <c r="AC6505" s="12"/>
      <c r="AD6505" s="12"/>
      <c r="AK6505" s="12"/>
      <c r="AL6505" s="30"/>
      <c r="AM6505" s="32"/>
      <c r="AQ6505" s="12"/>
      <c r="AR6505" s="12"/>
      <c r="AS6505" s="12"/>
      <c r="AZ6505" s="49"/>
      <c r="BA6505" s="30"/>
      <c r="BB6505" s="12"/>
      <c r="BF6505" s="12"/>
      <c r="BG6505" s="12"/>
      <c r="BH6505" s="12"/>
      <c r="BO6505" s="7"/>
      <c r="BP6505" s="7"/>
      <c r="BQ6505" s="7"/>
      <c r="BU6505" s="7"/>
      <c r="BV6505" s="7"/>
      <c r="BW6505" s="7"/>
      <c r="CD6505" s="7"/>
      <c r="CE6505" s="7"/>
      <c r="CF6505" s="7"/>
      <c r="CJ6505" s="7"/>
      <c r="CK6505" s="7"/>
      <c r="CL6505" s="7"/>
    </row>
    <row r="6506" spans="1:90">
      <c r="A6506" s="11"/>
      <c r="B6506" s="373"/>
      <c r="C6506" s="373"/>
      <c r="D6506" s="373"/>
      <c r="E6506" s="13"/>
      <c r="F6506" s="11"/>
      <c r="G6506" s="25"/>
      <c r="H6506" s="31"/>
      <c r="I6506" s="30"/>
      <c r="M6506" s="25"/>
      <c r="N6506" s="31"/>
      <c r="O6506" s="30"/>
      <c r="V6506" s="12"/>
      <c r="W6506" s="12"/>
      <c r="X6506" s="14"/>
      <c r="AB6506" s="25"/>
      <c r="AC6506" s="12"/>
      <c r="AD6506" s="12"/>
      <c r="AK6506" s="12"/>
      <c r="AL6506" s="30"/>
      <c r="AM6506" s="32"/>
      <c r="AQ6506" s="12"/>
      <c r="AR6506" s="12"/>
      <c r="AS6506" s="12"/>
      <c r="AZ6506" s="49"/>
      <c r="BA6506" s="30"/>
      <c r="BB6506" s="12"/>
      <c r="BF6506" s="12"/>
      <c r="BG6506" s="12"/>
      <c r="BH6506" s="12"/>
      <c r="BO6506" s="7"/>
      <c r="BP6506" s="7"/>
      <c r="BQ6506" s="7"/>
      <c r="BU6506" s="7"/>
      <c r="BV6506" s="7"/>
      <c r="BW6506" s="7"/>
      <c r="CD6506" s="7"/>
      <c r="CE6506" s="7"/>
      <c r="CF6506" s="7"/>
      <c r="CJ6506" s="7"/>
      <c r="CK6506" s="7"/>
      <c r="CL6506" s="7"/>
    </row>
    <row r="6507" spans="1:90">
      <c r="A6507" s="11"/>
      <c r="B6507" s="373"/>
      <c r="C6507" s="373"/>
      <c r="D6507" s="373"/>
      <c r="E6507" s="13"/>
      <c r="F6507" s="11"/>
      <c r="G6507" s="25"/>
      <c r="H6507" s="31"/>
      <c r="I6507" s="30"/>
      <c r="M6507" s="25"/>
      <c r="N6507" s="31"/>
      <c r="O6507" s="30"/>
      <c r="V6507" s="12"/>
      <c r="W6507" s="12"/>
      <c r="X6507" s="14"/>
      <c r="AB6507" s="25"/>
      <c r="AC6507" s="12"/>
      <c r="AD6507" s="12"/>
      <c r="AK6507" s="12"/>
      <c r="AL6507" s="30"/>
      <c r="AM6507" s="32"/>
      <c r="AQ6507" s="12"/>
      <c r="AR6507" s="12"/>
      <c r="AS6507" s="12"/>
      <c r="AZ6507" s="49"/>
      <c r="BA6507" s="30"/>
      <c r="BB6507" s="12"/>
      <c r="BF6507" s="12"/>
      <c r="BG6507" s="12"/>
      <c r="BH6507" s="12"/>
      <c r="BO6507" s="7"/>
      <c r="BP6507" s="7"/>
      <c r="BQ6507" s="7"/>
      <c r="BU6507" s="7"/>
      <c r="BV6507" s="7"/>
      <c r="BW6507" s="7"/>
      <c r="CD6507" s="7"/>
      <c r="CE6507" s="7"/>
      <c r="CF6507" s="7"/>
      <c r="CJ6507" s="7"/>
      <c r="CK6507" s="7"/>
      <c r="CL6507" s="7"/>
    </row>
    <row r="6508" spans="1:90">
      <c r="A6508" s="11"/>
      <c r="B6508" s="373"/>
      <c r="C6508" s="373"/>
      <c r="D6508" s="373"/>
      <c r="E6508" s="13"/>
      <c r="F6508" s="11"/>
      <c r="G6508" s="25"/>
      <c r="H6508" s="31"/>
      <c r="I6508" s="30"/>
      <c r="M6508" s="25"/>
      <c r="N6508" s="31"/>
      <c r="O6508" s="30"/>
      <c r="V6508" s="12"/>
      <c r="W6508" s="12"/>
      <c r="X6508" s="14"/>
      <c r="AB6508" s="25"/>
      <c r="AC6508" s="12"/>
      <c r="AD6508" s="12"/>
      <c r="AK6508" s="12"/>
      <c r="AL6508" s="30"/>
      <c r="AM6508" s="32"/>
      <c r="AQ6508" s="12"/>
      <c r="AR6508" s="12"/>
      <c r="AS6508" s="12"/>
      <c r="AZ6508" s="49"/>
      <c r="BA6508" s="30"/>
      <c r="BB6508" s="12"/>
      <c r="BF6508" s="12"/>
      <c r="BG6508" s="12"/>
      <c r="BH6508" s="12"/>
      <c r="BO6508" s="7"/>
      <c r="BP6508" s="7"/>
      <c r="BQ6508" s="7"/>
      <c r="BU6508" s="7"/>
      <c r="BV6508" s="7"/>
      <c r="BW6508" s="7"/>
      <c r="CD6508" s="7"/>
      <c r="CE6508" s="7"/>
      <c r="CF6508" s="7"/>
      <c r="CJ6508" s="7"/>
      <c r="CK6508" s="7"/>
      <c r="CL6508" s="7"/>
    </row>
    <row r="6509" spans="1:90">
      <c r="A6509" s="11"/>
      <c r="B6509" s="373"/>
      <c r="C6509" s="373"/>
      <c r="D6509" s="373"/>
      <c r="E6509" s="13"/>
      <c r="F6509" s="11"/>
      <c r="G6509" s="25"/>
      <c r="H6509" s="31"/>
      <c r="I6509" s="30"/>
      <c r="M6509" s="25"/>
      <c r="N6509" s="31"/>
      <c r="O6509" s="30"/>
      <c r="V6509" s="12"/>
      <c r="W6509" s="12"/>
      <c r="X6509" s="14"/>
      <c r="AB6509" s="25"/>
      <c r="AC6509" s="12"/>
      <c r="AD6509" s="12"/>
      <c r="AK6509" s="12"/>
      <c r="AL6509" s="30"/>
      <c r="AM6509" s="32"/>
      <c r="AQ6509" s="12"/>
      <c r="AR6509" s="12"/>
      <c r="AS6509" s="12"/>
      <c r="AZ6509" s="49"/>
      <c r="BA6509" s="30"/>
      <c r="BB6509" s="12"/>
      <c r="BF6509" s="12"/>
      <c r="BG6509" s="12"/>
      <c r="BH6509" s="12"/>
      <c r="BO6509" s="7"/>
      <c r="BP6509" s="7"/>
      <c r="BQ6509" s="7"/>
      <c r="BU6509" s="7"/>
      <c r="BV6509" s="7"/>
      <c r="BW6509" s="7"/>
      <c r="CD6509" s="7"/>
      <c r="CE6509" s="7"/>
      <c r="CF6509" s="7"/>
      <c r="CJ6509" s="7"/>
      <c r="CK6509" s="7"/>
      <c r="CL6509" s="7"/>
    </row>
    <row r="6510" spans="1:90">
      <c r="A6510" s="11"/>
      <c r="B6510" s="373"/>
      <c r="C6510" s="373"/>
      <c r="D6510" s="373"/>
      <c r="E6510" s="13"/>
      <c r="F6510" s="11"/>
      <c r="G6510" s="25"/>
      <c r="H6510" s="31"/>
      <c r="I6510" s="30"/>
      <c r="M6510" s="25"/>
      <c r="N6510" s="31"/>
      <c r="O6510" s="30"/>
      <c r="V6510" s="12"/>
      <c r="W6510" s="12"/>
      <c r="X6510" s="14"/>
      <c r="AB6510" s="25"/>
      <c r="AC6510" s="12"/>
      <c r="AD6510" s="12"/>
      <c r="AK6510" s="12"/>
      <c r="AL6510" s="30"/>
      <c r="AM6510" s="32"/>
      <c r="AQ6510" s="12"/>
      <c r="AR6510" s="12"/>
      <c r="AS6510" s="12"/>
      <c r="AZ6510" s="49"/>
      <c r="BA6510" s="30"/>
      <c r="BB6510" s="12"/>
      <c r="BF6510" s="12"/>
      <c r="BG6510" s="12"/>
      <c r="BH6510" s="12"/>
      <c r="BO6510" s="7"/>
      <c r="BP6510" s="7"/>
      <c r="BQ6510" s="7"/>
      <c r="BU6510" s="7"/>
      <c r="BV6510" s="7"/>
      <c r="BW6510" s="7"/>
      <c r="CD6510" s="7"/>
      <c r="CE6510" s="7"/>
      <c r="CF6510" s="7"/>
      <c r="CJ6510" s="7"/>
      <c r="CK6510" s="7"/>
      <c r="CL6510" s="7"/>
    </row>
    <row r="6511" spans="1:90">
      <c r="A6511" s="11"/>
      <c r="B6511" s="373"/>
      <c r="C6511" s="373"/>
      <c r="D6511" s="373"/>
      <c r="E6511" s="13"/>
      <c r="F6511" s="11"/>
      <c r="G6511" s="25"/>
      <c r="H6511" s="31"/>
      <c r="I6511" s="30"/>
      <c r="M6511" s="25"/>
      <c r="N6511" s="31"/>
      <c r="O6511" s="30"/>
      <c r="V6511" s="12"/>
      <c r="W6511" s="12"/>
      <c r="X6511" s="14"/>
      <c r="AB6511" s="25"/>
      <c r="AC6511" s="12"/>
      <c r="AD6511" s="12"/>
      <c r="AK6511" s="12"/>
      <c r="AL6511" s="30"/>
      <c r="AM6511" s="32"/>
      <c r="AQ6511" s="12"/>
      <c r="AR6511" s="12"/>
      <c r="AS6511" s="12"/>
      <c r="AZ6511" s="49"/>
      <c r="BA6511" s="30"/>
      <c r="BB6511" s="12"/>
      <c r="BF6511" s="12"/>
      <c r="BG6511" s="12"/>
      <c r="BH6511" s="12"/>
      <c r="BO6511" s="7"/>
      <c r="BP6511" s="7"/>
      <c r="BQ6511" s="7"/>
      <c r="BU6511" s="7"/>
      <c r="BV6511" s="7"/>
      <c r="BW6511" s="7"/>
      <c r="CD6511" s="7"/>
      <c r="CE6511" s="7"/>
      <c r="CF6511" s="7"/>
      <c r="CJ6511" s="7"/>
      <c r="CK6511" s="7"/>
      <c r="CL6511" s="7"/>
    </row>
    <row r="6512" spans="1:90">
      <c r="A6512" s="11"/>
      <c r="B6512" s="373"/>
      <c r="C6512" s="373"/>
      <c r="D6512" s="373"/>
      <c r="E6512" s="13"/>
      <c r="F6512" s="11"/>
      <c r="G6512" s="25"/>
      <c r="H6512" s="31"/>
      <c r="I6512" s="30"/>
      <c r="M6512" s="25"/>
      <c r="N6512" s="31"/>
      <c r="O6512" s="30"/>
      <c r="V6512" s="12"/>
      <c r="W6512" s="12"/>
      <c r="X6512" s="14"/>
      <c r="AB6512" s="25"/>
      <c r="AC6512" s="12"/>
      <c r="AD6512" s="12"/>
      <c r="AK6512" s="12"/>
      <c r="AL6512" s="30"/>
      <c r="AM6512" s="32"/>
      <c r="AQ6512" s="12"/>
      <c r="AR6512" s="12"/>
      <c r="AS6512" s="12"/>
      <c r="AZ6512" s="49"/>
      <c r="BA6512" s="30"/>
      <c r="BB6512" s="12"/>
      <c r="BF6512" s="12"/>
      <c r="BG6512" s="12"/>
      <c r="BH6512" s="12"/>
      <c r="BO6512" s="7"/>
      <c r="BP6512" s="7"/>
      <c r="BQ6512" s="7"/>
      <c r="BU6512" s="7"/>
      <c r="BV6512" s="7"/>
      <c r="BW6512" s="7"/>
      <c r="CD6512" s="7"/>
      <c r="CE6512" s="7"/>
      <c r="CF6512" s="7"/>
      <c r="CJ6512" s="7"/>
      <c r="CK6512" s="7"/>
      <c r="CL6512" s="7"/>
    </row>
    <row r="6513" spans="1:90">
      <c r="A6513" s="11"/>
      <c r="B6513" s="373"/>
      <c r="C6513" s="373"/>
      <c r="D6513" s="373"/>
      <c r="E6513" s="13"/>
      <c r="F6513" s="11"/>
      <c r="G6513" s="25"/>
      <c r="H6513" s="31"/>
      <c r="I6513" s="30"/>
      <c r="M6513" s="25"/>
      <c r="N6513" s="31"/>
      <c r="O6513" s="30"/>
      <c r="V6513" s="12"/>
      <c r="W6513" s="12"/>
      <c r="X6513" s="14"/>
      <c r="AB6513" s="25"/>
      <c r="AC6513" s="12"/>
      <c r="AD6513" s="12"/>
      <c r="AK6513" s="12"/>
      <c r="AL6513" s="30"/>
      <c r="AM6513" s="32"/>
      <c r="AQ6513" s="12"/>
      <c r="AR6513" s="12"/>
      <c r="AS6513" s="12"/>
      <c r="AZ6513" s="49"/>
      <c r="BA6513" s="30"/>
      <c r="BB6513" s="12"/>
      <c r="BF6513" s="12"/>
      <c r="BG6513" s="12"/>
      <c r="BH6513" s="12"/>
      <c r="BO6513" s="7"/>
      <c r="BP6513" s="7"/>
      <c r="BQ6513" s="7"/>
      <c r="BU6513" s="7"/>
      <c r="BV6513" s="7"/>
      <c r="BW6513" s="7"/>
      <c r="CD6513" s="7"/>
      <c r="CE6513" s="7"/>
      <c r="CF6513" s="7"/>
      <c r="CJ6513" s="7"/>
      <c r="CK6513" s="7"/>
      <c r="CL6513" s="7"/>
    </row>
    <row r="6514" spans="1:90">
      <c r="A6514" s="11"/>
      <c r="B6514" s="373"/>
      <c r="C6514" s="373"/>
      <c r="D6514" s="373"/>
      <c r="E6514" s="13"/>
      <c r="F6514" s="11"/>
      <c r="G6514" s="25"/>
      <c r="H6514" s="31"/>
      <c r="I6514" s="30"/>
      <c r="M6514" s="25"/>
      <c r="N6514" s="31"/>
      <c r="O6514" s="30"/>
      <c r="V6514" s="12"/>
      <c r="W6514" s="12"/>
      <c r="X6514" s="14"/>
      <c r="AB6514" s="25"/>
      <c r="AC6514" s="12"/>
      <c r="AD6514" s="12"/>
      <c r="AK6514" s="12"/>
      <c r="AL6514" s="30"/>
      <c r="AM6514" s="32"/>
      <c r="AQ6514" s="12"/>
      <c r="AR6514" s="12"/>
      <c r="AS6514" s="12"/>
      <c r="AZ6514" s="49"/>
      <c r="BA6514" s="30"/>
      <c r="BB6514" s="12"/>
      <c r="BF6514" s="12"/>
      <c r="BG6514" s="12"/>
      <c r="BH6514" s="12"/>
      <c r="BO6514" s="7"/>
      <c r="BP6514" s="7"/>
      <c r="BQ6514" s="7"/>
      <c r="BU6514" s="7"/>
      <c r="BV6514" s="7"/>
      <c r="BW6514" s="7"/>
      <c r="CD6514" s="7"/>
      <c r="CE6514" s="7"/>
      <c r="CF6514" s="7"/>
      <c r="CJ6514" s="7"/>
      <c r="CK6514" s="7"/>
      <c r="CL6514" s="7"/>
    </row>
    <row r="6515" spans="1:90">
      <c r="A6515" s="11"/>
      <c r="B6515" s="373"/>
      <c r="C6515" s="373"/>
      <c r="D6515" s="373"/>
      <c r="E6515" s="13"/>
      <c r="F6515" s="11"/>
      <c r="G6515" s="25"/>
      <c r="H6515" s="31"/>
      <c r="I6515" s="30"/>
      <c r="M6515" s="25"/>
      <c r="N6515" s="31"/>
      <c r="O6515" s="30"/>
      <c r="V6515" s="12"/>
      <c r="W6515" s="12"/>
      <c r="X6515" s="14"/>
      <c r="AB6515" s="25"/>
      <c r="AC6515" s="12"/>
      <c r="AD6515" s="12"/>
      <c r="AK6515" s="12"/>
      <c r="AL6515" s="30"/>
      <c r="AM6515" s="32"/>
      <c r="AQ6515" s="12"/>
      <c r="AR6515" s="12"/>
      <c r="AS6515" s="12"/>
      <c r="AZ6515" s="49"/>
      <c r="BA6515" s="30"/>
      <c r="BB6515" s="12"/>
      <c r="BF6515" s="12"/>
      <c r="BG6515" s="12"/>
      <c r="BH6515" s="12"/>
      <c r="BO6515" s="7"/>
      <c r="BP6515" s="7"/>
      <c r="BQ6515" s="7"/>
      <c r="BU6515" s="7"/>
      <c r="BV6515" s="7"/>
      <c r="BW6515" s="7"/>
      <c r="CD6515" s="7"/>
      <c r="CE6515" s="7"/>
      <c r="CF6515" s="7"/>
      <c r="CJ6515" s="7"/>
      <c r="CK6515" s="7"/>
      <c r="CL6515" s="7"/>
    </row>
    <row r="6516" spans="1:90">
      <c r="A6516" s="11"/>
      <c r="B6516" s="373"/>
      <c r="C6516" s="373"/>
      <c r="D6516" s="373"/>
      <c r="E6516" s="13"/>
      <c r="F6516" s="11"/>
      <c r="G6516" s="25"/>
      <c r="H6516" s="31"/>
      <c r="I6516" s="30"/>
      <c r="M6516" s="25"/>
      <c r="N6516" s="31"/>
      <c r="O6516" s="30"/>
      <c r="V6516" s="12"/>
      <c r="W6516" s="12"/>
      <c r="X6516" s="14"/>
      <c r="AB6516" s="25"/>
      <c r="AC6516" s="12"/>
      <c r="AD6516" s="12"/>
      <c r="AK6516" s="12"/>
      <c r="AL6516" s="30"/>
      <c r="AM6516" s="32"/>
      <c r="AQ6516" s="12"/>
      <c r="AR6516" s="12"/>
      <c r="AS6516" s="12"/>
      <c r="AZ6516" s="49"/>
      <c r="BA6516" s="30"/>
      <c r="BB6516" s="12"/>
      <c r="BF6516" s="12"/>
      <c r="BG6516" s="12"/>
      <c r="BH6516" s="12"/>
      <c r="BO6516" s="7"/>
      <c r="BP6516" s="7"/>
      <c r="BQ6516" s="7"/>
      <c r="BU6516" s="7"/>
      <c r="BV6516" s="7"/>
      <c r="BW6516" s="7"/>
      <c r="CD6516" s="7"/>
      <c r="CE6516" s="7"/>
      <c r="CF6516" s="7"/>
      <c r="CJ6516" s="7"/>
      <c r="CK6516" s="7"/>
      <c r="CL6516" s="7"/>
    </row>
    <row r="6517" spans="1:90">
      <c r="A6517" s="11"/>
      <c r="B6517" s="373"/>
      <c r="C6517" s="373"/>
      <c r="D6517" s="373"/>
      <c r="E6517" s="13"/>
      <c r="F6517" s="11"/>
      <c r="G6517" s="25"/>
      <c r="H6517" s="31"/>
      <c r="I6517" s="30"/>
      <c r="M6517" s="25"/>
      <c r="N6517" s="31"/>
      <c r="O6517" s="30"/>
      <c r="V6517" s="12"/>
      <c r="W6517" s="12"/>
      <c r="X6517" s="14"/>
      <c r="AB6517" s="25"/>
      <c r="AC6517" s="12"/>
      <c r="AD6517" s="12"/>
      <c r="AK6517" s="12"/>
      <c r="AL6517" s="30"/>
      <c r="AM6517" s="32"/>
      <c r="AQ6517" s="12"/>
      <c r="AR6517" s="12"/>
      <c r="AS6517" s="12"/>
      <c r="AZ6517" s="49"/>
      <c r="BA6517" s="30"/>
      <c r="BB6517" s="12"/>
      <c r="BF6517" s="12"/>
      <c r="BG6517" s="12"/>
      <c r="BH6517" s="12"/>
      <c r="BO6517" s="7"/>
      <c r="BP6517" s="7"/>
      <c r="BQ6517" s="7"/>
      <c r="BU6517" s="7"/>
      <c r="BV6517" s="7"/>
      <c r="BW6517" s="7"/>
      <c r="CD6517" s="7"/>
      <c r="CE6517" s="7"/>
      <c r="CF6517" s="7"/>
      <c r="CJ6517" s="7"/>
      <c r="CK6517" s="7"/>
      <c r="CL6517" s="7"/>
    </row>
    <row r="6518" spans="1:90">
      <c r="A6518" s="11"/>
      <c r="B6518" s="373"/>
      <c r="C6518" s="373"/>
      <c r="D6518" s="373"/>
      <c r="E6518" s="13"/>
      <c r="F6518" s="11"/>
      <c r="G6518" s="25"/>
      <c r="H6518" s="31"/>
      <c r="I6518" s="30"/>
      <c r="M6518" s="25"/>
      <c r="N6518" s="31"/>
      <c r="O6518" s="30"/>
      <c r="V6518" s="12"/>
      <c r="W6518" s="12"/>
      <c r="X6518" s="14"/>
      <c r="AB6518" s="25"/>
      <c r="AC6518" s="12"/>
      <c r="AD6518" s="12"/>
      <c r="AK6518" s="12"/>
      <c r="AL6518" s="30"/>
      <c r="AM6518" s="32"/>
      <c r="AQ6518" s="12"/>
      <c r="AR6518" s="12"/>
      <c r="AS6518" s="12"/>
      <c r="AZ6518" s="49"/>
      <c r="BA6518" s="30"/>
      <c r="BB6518" s="12"/>
      <c r="BF6518" s="12"/>
      <c r="BG6518" s="12"/>
      <c r="BH6518" s="12"/>
      <c r="BO6518" s="7"/>
      <c r="BP6518" s="7"/>
      <c r="BQ6518" s="7"/>
      <c r="BU6518" s="7"/>
      <c r="BV6518" s="7"/>
      <c r="BW6518" s="7"/>
      <c r="CD6518" s="7"/>
      <c r="CE6518" s="7"/>
      <c r="CF6518" s="7"/>
      <c r="CJ6518" s="7"/>
      <c r="CK6518" s="7"/>
      <c r="CL6518" s="7"/>
    </row>
    <row r="6519" spans="1:90">
      <c r="A6519" s="11"/>
      <c r="B6519" s="373"/>
      <c r="C6519" s="373"/>
      <c r="D6519" s="373"/>
      <c r="E6519" s="13"/>
      <c r="F6519" s="11"/>
      <c r="G6519" s="25"/>
      <c r="H6519" s="31"/>
      <c r="I6519" s="30"/>
      <c r="M6519" s="25"/>
      <c r="N6519" s="31"/>
      <c r="O6519" s="30"/>
      <c r="V6519" s="12"/>
      <c r="W6519" s="12"/>
      <c r="X6519" s="14"/>
      <c r="AB6519" s="25"/>
      <c r="AC6519" s="12"/>
      <c r="AD6519" s="12"/>
      <c r="AK6519" s="12"/>
      <c r="AL6519" s="30"/>
      <c r="AM6519" s="32"/>
      <c r="AQ6519" s="12"/>
      <c r="AR6519" s="12"/>
      <c r="AS6519" s="12"/>
      <c r="AZ6519" s="49"/>
      <c r="BA6519" s="30"/>
      <c r="BB6519" s="12"/>
      <c r="BF6519" s="12"/>
      <c r="BG6519" s="12"/>
      <c r="BH6519" s="12"/>
      <c r="BO6519" s="7"/>
      <c r="BP6519" s="7"/>
      <c r="BQ6519" s="7"/>
      <c r="BU6519" s="7"/>
      <c r="BV6519" s="7"/>
      <c r="BW6519" s="7"/>
      <c r="CD6519" s="7"/>
      <c r="CE6519" s="7"/>
      <c r="CF6519" s="7"/>
      <c r="CJ6519" s="7"/>
      <c r="CK6519" s="7"/>
      <c r="CL6519" s="7"/>
    </row>
    <row r="6520" spans="1:90">
      <c r="A6520" s="11"/>
      <c r="B6520" s="373"/>
      <c r="C6520" s="373"/>
      <c r="D6520" s="373"/>
      <c r="E6520" s="13"/>
      <c r="F6520" s="11"/>
      <c r="G6520" s="25"/>
      <c r="H6520" s="31"/>
      <c r="I6520" s="30"/>
      <c r="M6520" s="25"/>
      <c r="N6520" s="31"/>
      <c r="O6520" s="30"/>
      <c r="V6520" s="12"/>
      <c r="W6520" s="12"/>
      <c r="X6520" s="14"/>
      <c r="AB6520" s="25"/>
      <c r="AC6520" s="12"/>
      <c r="AD6520" s="12"/>
      <c r="AK6520" s="12"/>
      <c r="AL6520" s="30"/>
      <c r="AM6520" s="32"/>
      <c r="AQ6520" s="12"/>
      <c r="AR6520" s="12"/>
      <c r="AS6520" s="12"/>
      <c r="AZ6520" s="49"/>
      <c r="BA6520" s="30"/>
      <c r="BB6520" s="12"/>
      <c r="BF6520" s="12"/>
      <c r="BG6520" s="12"/>
      <c r="BH6520" s="12"/>
      <c r="BO6520" s="7"/>
      <c r="BP6520" s="7"/>
      <c r="BQ6520" s="7"/>
      <c r="BU6520" s="7"/>
      <c r="BV6520" s="7"/>
      <c r="BW6520" s="7"/>
      <c r="CD6520" s="7"/>
      <c r="CE6520" s="7"/>
      <c r="CF6520" s="7"/>
      <c r="CJ6520" s="7"/>
      <c r="CK6520" s="7"/>
      <c r="CL6520" s="7"/>
    </row>
    <row r="6521" spans="1:90">
      <c r="A6521" s="11"/>
      <c r="B6521" s="373"/>
      <c r="C6521" s="373"/>
      <c r="D6521" s="373"/>
      <c r="E6521" s="13"/>
      <c r="F6521" s="11"/>
      <c r="G6521" s="25"/>
      <c r="H6521" s="31"/>
      <c r="I6521" s="30"/>
      <c r="M6521" s="25"/>
      <c r="N6521" s="31"/>
      <c r="O6521" s="30"/>
      <c r="V6521" s="12"/>
      <c r="W6521" s="12"/>
      <c r="X6521" s="14"/>
      <c r="AB6521" s="25"/>
      <c r="AC6521" s="12"/>
      <c r="AD6521" s="12"/>
      <c r="AK6521" s="12"/>
      <c r="AL6521" s="30"/>
      <c r="AM6521" s="32"/>
      <c r="AQ6521" s="12"/>
      <c r="AR6521" s="12"/>
      <c r="AS6521" s="12"/>
      <c r="AZ6521" s="49"/>
      <c r="BA6521" s="30"/>
      <c r="BB6521" s="12"/>
      <c r="BF6521" s="12"/>
      <c r="BG6521" s="12"/>
      <c r="BH6521" s="12"/>
      <c r="BO6521" s="7"/>
      <c r="BP6521" s="7"/>
      <c r="BQ6521" s="7"/>
      <c r="BU6521" s="7"/>
      <c r="BV6521" s="7"/>
      <c r="BW6521" s="7"/>
      <c r="CD6521" s="7"/>
      <c r="CE6521" s="7"/>
      <c r="CF6521" s="7"/>
      <c r="CJ6521" s="7"/>
      <c r="CK6521" s="7"/>
      <c r="CL6521" s="7"/>
    </row>
    <row r="6522" spans="1:90">
      <c r="A6522" s="11"/>
      <c r="B6522" s="373"/>
      <c r="C6522" s="373"/>
      <c r="D6522" s="373"/>
      <c r="E6522" s="13"/>
      <c r="F6522" s="11"/>
      <c r="G6522" s="25"/>
      <c r="H6522" s="31"/>
      <c r="I6522" s="30"/>
      <c r="M6522" s="25"/>
      <c r="N6522" s="31"/>
      <c r="O6522" s="30"/>
      <c r="V6522" s="12"/>
      <c r="W6522" s="12"/>
      <c r="X6522" s="14"/>
      <c r="AB6522" s="25"/>
      <c r="AC6522" s="12"/>
      <c r="AD6522" s="12"/>
      <c r="AK6522" s="12"/>
      <c r="AL6522" s="30"/>
      <c r="AM6522" s="32"/>
      <c r="AQ6522" s="12"/>
      <c r="AR6522" s="12"/>
      <c r="AS6522" s="12"/>
      <c r="AZ6522" s="49"/>
      <c r="BA6522" s="30"/>
      <c r="BB6522" s="12"/>
      <c r="BF6522" s="12"/>
      <c r="BG6522" s="12"/>
      <c r="BH6522" s="12"/>
      <c r="BO6522" s="7"/>
      <c r="BP6522" s="7"/>
      <c r="BQ6522" s="7"/>
      <c r="BU6522" s="7"/>
      <c r="BV6522" s="7"/>
      <c r="BW6522" s="7"/>
      <c r="CD6522" s="7"/>
      <c r="CE6522" s="7"/>
      <c r="CF6522" s="7"/>
      <c r="CJ6522" s="7"/>
      <c r="CK6522" s="7"/>
      <c r="CL6522" s="7"/>
    </row>
    <row r="6523" spans="1:90">
      <c r="A6523" s="11"/>
      <c r="B6523" s="373"/>
      <c r="C6523" s="373"/>
      <c r="D6523" s="373"/>
      <c r="E6523" s="13"/>
      <c r="F6523" s="11"/>
      <c r="G6523" s="25"/>
      <c r="H6523" s="31"/>
      <c r="I6523" s="30"/>
      <c r="M6523" s="25"/>
      <c r="N6523" s="31"/>
      <c r="O6523" s="30"/>
      <c r="V6523" s="12"/>
      <c r="W6523" s="12"/>
      <c r="X6523" s="14"/>
      <c r="AB6523" s="25"/>
      <c r="AC6523" s="12"/>
      <c r="AD6523" s="12"/>
      <c r="AK6523" s="12"/>
      <c r="AL6523" s="30"/>
      <c r="AM6523" s="32"/>
      <c r="AQ6523" s="12"/>
      <c r="AR6523" s="12"/>
      <c r="AS6523" s="12"/>
      <c r="AZ6523" s="49"/>
      <c r="BA6523" s="30"/>
      <c r="BB6523" s="12"/>
      <c r="BF6523" s="12"/>
      <c r="BG6523" s="12"/>
      <c r="BH6523" s="12"/>
      <c r="BO6523" s="7"/>
      <c r="BP6523" s="7"/>
      <c r="BQ6523" s="7"/>
      <c r="BU6523" s="7"/>
      <c r="BV6523" s="7"/>
      <c r="BW6523" s="7"/>
      <c r="CD6523" s="7"/>
      <c r="CE6523" s="7"/>
      <c r="CF6523" s="7"/>
      <c r="CJ6523" s="7"/>
      <c r="CK6523" s="7"/>
      <c r="CL6523" s="7"/>
    </row>
    <row r="6524" spans="1:90">
      <c r="A6524" s="11"/>
      <c r="B6524" s="373"/>
      <c r="C6524" s="373"/>
      <c r="D6524" s="373"/>
      <c r="E6524" s="13"/>
      <c r="F6524" s="11"/>
      <c r="G6524" s="25"/>
      <c r="H6524" s="31"/>
      <c r="I6524" s="30"/>
      <c r="M6524" s="25"/>
      <c r="N6524" s="31"/>
      <c r="O6524" s="30"/>
      <c r="V6524" s="12"/>
      <c r="W6524" s="12"/>
      <c r="X6524" s="14"/>
      <c r="AB6524" s="25"/>
      <c r="AC6524" s="12"/>
      <c r="AD6524" s="12"/>
      <c r="AK6524" s="12"/>
      <c r="AL6524" s="30"/>
      <c r="AM6524" s="32"/>
      <c r="AQ6524" s="12"/>
      <c r="AR6524" s="12"/>
      <c r="AS6524" s="12"/>
      <c r="AZ6524" s="49"/>
      <c r="BA6524" s="30"/>
      <c r="BB6524" s="12"/>
      <c r="BF6524" s="12"/>
      <c r="BG6524" s="12"/>
      <c r="BH6524" s="12"/>
      <c r="BO6524" s="7"/>
      <c r="BP6524" s="7"/>
      <c r="BQ6524" s="7"/>
      <c r="BU6524" s="7"/>
      <c r="BV6524" s="7"/>
      <c r="BW6524" s="7"/>
      <c r="CD6524" s="7"/>
      <c r="CE6524" s="7"/>
      <c r="CF6524" s="7"/>
      <c r="CJ6524" s="7"/>
      <c r="CK6524" s="7"/>
      <c r="CL6524" s="7"/>
    </row>
    <row r="6525" spans="1:90">
      <c r="A6525" s="11"/>
      <c r="B6525" s="373"/>
      <c r="C6525" s="373"/>
      <c r="D6525" s="373"/>
      <c r="E6525" s="13"/>
      <c r="F6525" s="11"/>
      <c r="G6525" s="25"/>
      <c r="H6525" s="31"/>
      <c r="I6525" s="30"/>
      <c r="M6525" s="25"/>
      <c r="N6525" s="31"/>
      <c r="O6525" s="30"/>
      <c r="V6525" s="12"/>
      <c r="W6525" s="12"/>
      <c r="X6525" s="14"/>
      <c r="AB6525" s="25"/>
      <c r="AC6525" s="12"/>
      <c r="AD6525" s="12"/>
      <c r="AK6525" s="12"/>
      <c r="AL6525" s="30"/>
      <c r="AM6525" s="32"/>
      <c r="AQ6525" s="12"/>
      <c r="AR6525" s="12"/>
      <c r="AS6525" s="12"/>
      <c r="AZ6525" s="49"/>
      <c r="BA6525" s="30"/>
      <c r="BB6525" s="12"/>
      <c r="BF6525" s="12"/>
      <c r="BG6525" s="12"/>
      <c r="BH6525" s="12"/>
      <c r="BO6525" s="7"/>
      <c r="BP6525" s="7"/>
      <c r="BQ6525" s="7"/>
      <c r="BU6525" s="7"/>
      <c r="BV6525" s="7"/>
      <c r="BW6525" s="7"/>
      <c r="CD6525" s="7"/>
      <c r="CE6525" s="7"/>
      <c r="CF6525" s="7"/>
      <c r="CJ6525" s="7"/>
      <c r="CK6525" s="7"/>
      <c r="CL6525" s="7"/>
    </row>
    <row r="6526" spans="1:90">
      <c r="A6526" s="11"/>
      <c r="B6526" s="373"/>
      <c r="C6526" s="373"/>
      <c r="D6526" s="373"/>
      <c r="E6526" s="13"/>
      <c r="F6526" s="11"/>
      <c r="G6526" s="25"/>
      <c r="H6526" s="31"/>
      <c r="I6526" s="30"/>
      <c r="M6526" s="25"/>
      <c r="N6526" s="31"/>
      <c r="O6526" s="30"/>
      <c r="V6526" s="12"/>
      <c r="W6526" s="12"/>
      <c r="X6526" s="14"/>
      <c r="AB6526" s="25"/>
      <c r="AC6526" s="12"/>
      <c r="AD6526" s="12"/>
      <c r="AK6526" s="12"/>
      <c r="AL6526" s="30"/>
      <c r="AM6526" s="32"/>
      <c r="AQ6526" s="12"/>
      <c r="AR6526" s="12"/>
      <c r="AS6526" s="12"/>
      <c r="AZ6526" s="49"/>
      <c r="BA6526" s="30"/>
      <c r="BB6526" s="12"/>
      <c r="BF6526" s="12"/>
      <c r="BG6526" s="12"/>
      <c r="BH6526" s="12"/>
      <c r="BO6526" s="7"/>
      <c r="BP6526" s="7"/>
      <c r="BQ6526" s="7"/>
      <c r="BU6526" s="7"/>
      <c r="BV6526" s="7"/>
      <c r="BW6526" s="7"/>
      <c r="CD6526" s="7"/>
      <c r="CE6526" s="7"/>
      <c r="CF6526" s="7"/>
      <c r="CJ6526" s="7"/>
      <c r="CK6526" s="7"/>
      <c r="CL6526" s="7"/>
    </row>
    <row r="6527" spans="1:90">
      <c r="A6527" s="11"/>
      <c r="B6527" s="373"/>
      <c r="C6527" s="373"/>
      <c r="D6527" s="373"/>
      <c r="E6527" s="13"/>
      <c r="F6527" s="11"/>
      <c r="G6527" s="25"/>
      <c r="H6527" s="31"/>
      <c r="I6527" s="30"/>
      <c r="M6527" s="25"/>
      <c r="N6527" s="31"/>
      <c r="O6527" s="30"/>
      <c r="V6527" s="12"/>
      <c r="W6527" s="12"/>
      <c r="X6527" s="14"/>
      <c r="AB6527" s="25"/>
      <c r="AC6527" s="12"/>
      <c r="AD6527" s="12"/>
      <c r="AK6527" s="12"/>
      <c r="AL6527" s="30"/>
      <c r="AM6527" s="32"/>
      <c r="AQ6527" s="12"/>
      <c r="AR6527" s="12"/>
      <c r="AS6527" s="12"/>
      <c r="AZ6527" s="49"/>
      <c r="BA6527" s="30"/>
      <c r="BB6527" s="12"/>
      <c r="BF6527" s="12"/>
      <c r="BG6527" s="12"/>
      <c r="BH6527" s="12"/>
      <c r="BO6527" s="7"/>
      <c r="BP6527" s="7"/>
      <c r="BQ6527" s="7"/>
      <c r="BU6527" s="7"/>
      <c r="BV6527" s="7"/>
      <c r="BW6527" s="7"/>
      <c r="CD6527" s="7"/>
      <c r="CE6527" s="7"/>
      <c r="CF6527" s="7"/>
      <c r="CJ6527" s="7"/>
      <c r="CK6527" s="7"/>
      <c r="CL6527" s="7"/>
    </row>
    <row r="6528" spans="1:90">
      <c r="A6528" s="11"/>
      <c r="B6528" s="373"/>
      <c r="C6528" s="373"/>
      <c r="D6528" s="373"/>
      <c r="E6528" s="13"/>
      <c r="F6528" s="11"/>
      <c r="G6528" s="25"/>
      <c r="H6528" s="31"/>
      <c r="I6528" s="30"/>
      <c r="M6528" s="25"/>
      <c r="N6528" s="31"/>
      <c r="O6528" s="30"/>
      <c r="V6528" s="12"/>
      <c r="W6528" s="12"/>
      <c r="X6528" s="14"/>
      <c r="AB6528" s="25"/>
      <c r="AC6528" s="12"/>
      <c r="AD6528" s="12"/>
      <c r="AK6528" s="12"/>
      <c r="AL6528" s="30"/>
      <c r="AM6528" s="32"/>
      <c r="AQ6528" s="12"/>
      <c r="AR6528" s="12"/>
      <c r="AS6528" s="12"/>
      <c r="AZ6528" s="49"/>
      <c r="BA6528" s="30"/>
      <c r="BB6528" s="12"/>
      <c r="BF6528" s="12"/>
      <c r="BG6528" s="12"/>
      <c r="BH6528" s="12"/>
      <c r="BO6528" s="7"/>
      <c r="BP6528" s="7"/>
      <c r="BQ6528" s="7"/>
      <c r="BU6528" s="7"/>
      <c r="BV6528" s="7"/>
      <c r="BW6528" s="7"/>
      <c r="CD6528" s="7"/>
      <c r="CE6528" s="7"/>
      <c r="CF6528" s="7"/>
      <c r="CJ6528" s="7"/>
      <c r="CK6528" s="7"/>
      <c r="CL6528" s="7"/>
    </row>
    <row r="6529" spans="1:90">
      <c r="A6529" s="11"/>
      <c r="B6529" s="373"/>
      <c r="C6529" s="373"/>
      <c r="D6529" s="373"/>
      <c r="E6529" s="13"/>
      <c r="F6529" s="11"/>
      <c r="G6529" s="25"/>
      <c r="H6529" s="31"/>
      <c r="I6529" s="30"/>
      <c r="M6529" s="25"/>
      <c r="N6529" s="31"/>
      <c r="O6529" s="30"/>
      <c r="V6529" s="12"/>
      <c r="W6529" s="12"/>
      <c r="X6529" s="14"/>
      <c r="AB6529" s="25"/>
      <c r="AC6529" s="12"/>
      <c r="AD6529" s="12"/>
      <c r="AK6529" s="12"/>
      <c r="AL6529" s="30"/>
      <c r="AM6529" s="32"/>
      <c r="AQ6529" s="12"/>
      <c r="AR6529" s="12"/>
      <c r="AS6529" s="12"/>
      <c r="AZ6529" s="49"/>
      <c r="BA6529" s="30"/>
      <c r="BB6529" s="12"/>
      <c r="BF6529" s="12"/>
      <c r="BG6529" s="12"/>
      <c r="BH6529" s="12"/>
      <c r="BO6529" s="7"/>
      <c r="BP6529" s="7"/>
      <c r="BQ6529" s="7"/>
      <c r="BU6529" s="7"/>
      <c r="BV6529" s="7"/>
      <c r="BW6529" s="7"/>
      <c r="CD6529" s="7"/>
      <c r="CE6529" s="7"/>
      <c r="CF6529" s="7"/>
      <c r="CJ6529" s="7"/>
      <c r="CK6529" s="7"/>
      <c r="CL6529" s="7"/>
    </row>
    <row r="6530" spans="1:90">
      <c r="A6530" s="11"/>
      <c r="B6530" s="373"/>
      <c r="C6530" s="373"/>
      <c r="D6530" s="373"/>
      <c r="E6530" s="13"/>
      <c r="F6530" s="11"/>
      <c r="G6530" s="25"/>
      <c r="H6530" s="31"/>
      <c r="I6530" s="30"/>
      <c r="M6530" s="25"/>
      <c r="N6530" s="31"/>
      <c r="O6530" s="30"/>
      <c r="V6530" s="12"/>
      <c r="W6530" s="12"/>
      <c r="X6530" s="14"/>
      <c r="AB6530" s="25"/>
      <c r="AC6530" s="12"/>
      <c r="AD6530" s="12"/>
      <c r="AK6530" s="12"/>
      <c r="AL6530" s="30"/>
      <c r="AM6530" s="32"/>
      <c r="AQ6530" s="12"/>
      <c r="AR6530" s="12"/>
      <c r="AS6530" s="12"/>
      <c r="AZ6530" s="49"/>
      <c r="BA6530" s="30"/>
      <c r="BB6530" s="12"/>
      <c r="BF6530" s="12"/>
      <c r="BG6530" s="12"/>
      <c r="BH6530" s="12"/>
      <c r="BO6530" s="7"/>
      <c r="BP6530" s="7"/>
      <c r="BQ6530" s="7"/>
      <c r="BU6530" s="7"/>
      <c r="BV6530" s="7"/>
      <c r="BW6530" s="7"/>
      <c r="CD6530" s="7"/>
      <c r="CE6530" s="7"/>
      <c r="CF6530" s="7"/>
      <c r="CJ6530" s="7"/>
      <c r="CK6530" s="7"/>
      <c r="CL6530" s="7"/>
    </row>
    <row r="6531" spans="1:90">
      <c r="A6531" s="11"/>
      <c r="B6531" s="373"/>
      <c r="C6531" s="373"/>
      <c r="D6531" s="373"/>
      <c r="E6531" s="13"/>
      <c r="F6531" s="11"/>
      <c r="G6531" s="25"/>
      <c r="H6531" s="31"/>
      <c r="I6531" s="30"/>
      <c r="M6531" s="25"/>
      <c r="N6531" s="31"/>
      <c r="O6531" s="30"/>
      <c r="V6531" s="12"/>
      <c r="W6531" s="12"/>
      <c r="X6531" s="14"/>
      <c r="AB6531" s="25"/>
      <c r="AC6531" s="12"/>
      <c r="AD6531" s="12"/>
      <c r="AK6531" s="12"/>
      <c r="AL6531" s="30"/>
      <c r="AM6531" s="32"/>
      <c r="AQ6531" s="12"/>
      <c r="AR6531" s="12"/>
      <c r="AS6531" s="12"/>
      <c r="AZ6531" s="49"/>
      <c r="BA6531" s="30"/>
      <c r="BB6531" s="12"/>
      <c r="BF6531" s="12"/>
      <c r="BG6531" s="12"/>
      <c r="BH6531" s="12"/>
      <c r="BO6531" s="7"/>
      <c r="BP6531" s="7"/>
      <c r="BQ6531" s="7"/>
      <c r="BU6531" s="7"/>
      <c r="BV6531" s="7"/>
      <c r="BW6531" s="7"/>
      <c r="CD6531" s="7"/>
      <c r="CE6531" s="7"/>
      <c r="CF6531" s="7"/>
      <c r="CJ6531" s="7"/>
      <c r="CK6531" s="7"/>
      <c r="CL6531" s="7"/>
    </row>
    <row r="6532" spans="1:90">
      <c r="A6532" s="11"/>
      <c r="B6532" s="373"/>
      <c r="C6532" s="373"/>
      <c r="D6532" s="373"/>
      <c r="E6532" s="13"/>
      <c r="F6532" s="11"/>
      <c r="G6532" s="25"/>
      <c r="H6532" s="31"/>
      <c r="I6532" s="30"/>
      <c r="M6532" s="25"/>
      <c r="N6532" s="31"/>
      <c r="O6532" s="30"/>
      <c r="V6532" s="12"/>
      <c r="W6532" s="12"/>
      <c r="X6532" s="14"/>
      <c r="AB6532" s="25"/>
      <c r="AC6532" s="12"/>
      <c r="AD6532" s="12"/>
      <c r="AK6532" s="12"/>
      <c r="AL6532" s="30"/>
      <c r="AM6532" s="32"/>
      <c r="AQ6532" s="12"/>
      <c r="AR6532" s="12"/>
      <c r="AS6532" s="12"/>
      <c r="AZ6532" s="49"/>
      <c r="BA6532" s="30"/>
      <c r="BB6532" s="12"/>
      <c r="BF6532" s="12"/>
      <c r="BG6532" s="12"/>
      <c r="BH6532" s="12"/>
      <c r="BO6532" s="7"/>
      <c r="BP6532" s="7"/>
      <c r="BQ6532" s="7"/>
      <c r="BU6532" s="7"/>
      <c r="BV6532" s="7"/>
      <c r="BW6532" s="7"/>
      <c r="CD6532" s="7"/>
      <c r="CE6532" s="7"/>
      <c r="CF6532" s="7"/>
      <c r="CJ6532" s="7"/>
      <c r="CK6532" s="7"/>
      <c r="CL6532" s="7"/>
    </row>
    <row r="6533" spans="1:90">
      <c r="A6533" s="11"/>
      <c r="B6533" s="373"/>
      <c r="C6533" s="373"/>
      <c r="D6533" s="373"/>
      <c r="E6533" s="13"/>
      <c r="F6533" s="11"/>
      <c r="G6533" s="25"/>
      <c r="H6533" s="31"/>
      <c r="I6533" s="30"/>
      <c r="M6533" s="25"/>
      <c r="N6533" s="31"/>
      <c r="O6533" s="30"/>
      <c r="V6533" s="12"/>
      <c r="W6533" s="12"/>
      <c r="X6533" s="14"/>
      <c r="AB6533" s="25"/>
      <c r="AC6533" s="12"/>
      <c r="AD6533" s="12"/>
      <c r="AK6533" s="12"/>
      <c r="AL6533" s="30"/>
      <c r="AM6533" s="32"/>
      <c r="AQ6533" s="12"/>
      <c r="AR6533" s="12"/>
      <c r="AS6533" s="12"/>
      <c r="AZ6533" s="49"/>
      <c r="BA6533" s="30"/>
      <c r="BB6533" s="12"/>
      <c r="BF6533" s="12"/>
      <c r="BG6533" s="12"/>
      <c r="BH6533" s="12"/>
      <c r="BO6533" s="7"/>
      <c r="BP6533" s="7"/>
      <c r="BQ6533" s="7"/>
      <c r="BU6533" s="7"/>
      <c r="BV6533" s="7"/>
      <c r="BW6533" s="7"/>
      <c r="CD6533" s="7"/>
      <c r="CE6533" s="7"/>
      <c r="CF6533" s="7"/>
      <c r="CJ6533" s="7"/>
      <c r="CK6533" s="7"/>
      <c r="CL6533" s="7"/>
    </row>
    <row r="6534" spans="1:90">
      <c r="A6534" s="11"/>
      <c r="B6534" s="373"/>
      <c r="C6534" s="373"/>
      <c r="D6534" s="373"/>
      <c r="E6534" s="13"/>
      <c r="F6534" s="11"/>
      <c r="G6534" s="25"/>
      <c r="H6534" s="31"/>
      <c r="I6534" s="30"/>
      <c r="M6534" s="25"/>
      <c r="N6534" s="31"/>
      <c r="O6534" s="30"/>
      <c r="V6534" s="12"/>
      <c r="W6534" s="12"/>
      <c r="X6534" s="14"/>
      <c r="AB6534" s="25"/>
      <c r="AC6534" s="12"/>
      <c r="AD6534" s="12"/>
      <c r="AK6534" s="12"/>
      <c r="AL6534" s="30"/>
      <c r="AM6534" s="32"/>
      <c r="AQ6534" s="12"/>
      <c r="AR6534" s="12"/>
      <c r="AS6534" s="12"/>
      <c r="AZ6534" s="49"/>
      <c r="BA6534" s="30"/>
      <c r="BB6534" s="12"/>
      <c r="BF6534" s="12"/>
      <c r="BG6534" s="12"/>
      <c r="BH6534" s="12"/>
      <c r="BO6534" s="7"/>
      <c r="BP6534" s="7"/>
      <c r="BQ6534" s="7"/>
      <c r="BU6534" s="7"/>
      <c r="BV6534" s="7"/>
      <c r="BW6534" s="7"/>
      <c r="CD6534" s="7"/>
      <c r="CE6534" s="7"/>
      <c r="CF6534" s="7"/>
      <c r="CJ6534" s="7"/>
      <c r="CK6534" s="7"/>
      <c r="CL6534" s="7"/>
    </row>
    <row r="6535" spans="1:90">
      <c r="A6535" s="11"/>
      <c r="B6535" s="373"/>
      <c r="C6535" s="373"/>
      <c r="D6535" s="373"/>
      <c r="E6535" s="13"/>
      <c r="F6535" s="11"/>
      <c r="G6535" s="25"/>
      <c r="H6535" s="31"/>
      <c r="I6535" s="30"/>
      <c r="M6535" s="25"/>
      <c r="N6535" s="31"/>
      <c r="O6535" s="30"/>
      <c r="V6535" s="12"/>
      <c r="W6535" s="12"/>
      <c r="X6535" s="14"/>
      <c r="AB6535" s="25"/>
      <c r="AC6535" s="12"/>
      <c r="AD6535" s="12"/>
      <c r="AK6535" s="12"/>
      <c r="AL6535" s="30"/>
      <c r="AM6535" s="32"/>
      <c r="AQ6535" s="12"/>
      <c r="AR6535" s="12"/>
      <c r="AS6535" s="12"/>
      <c r="AZ6535" s="49"/>
      <c r="BA6535" s="30"/>
      <c r="BB6535" s="12"/>
      <c r="BF6535" s="12"/>
      <c r="BG6535" s="12"/>
      <c r="BH6535" s="12"/>
      <c r="BO6535" s="7"/>
      <c r="BP6535" s="7"/>
      <c r="BQ6535" s="7"/>
      <c r="BU6535" s="7"/>
      <c r="BV6535" s="7"/>
      <c r="BW6535" s="7"/>
      <c r="CD6535" s="7"/>
      <c r="CE6535" s="7"/>
      <c r="CF6535" s="7"/>
      <c r="CJ6535" s="7"/>
      <c r="CK6535" s="7"/>
      <c r="CL6535" s="7"/>
    </row>
    <row r="6536" spans="1:90">
      <c r="A6536" s="11"/>
      <c r="B6536" s="373"/>
      <c r="C6536" s="373"/>
      <c r="D6536" s="373"/>
      <c r="E6536" s="13"/>
      <c r="F6536" s="11"/>
      <c r="G6536" s="25"/>
      <c r="H6536" s="31"/>
      <c r="I6536" s="30"/>
      <c r="M6536" s="25"/>
      <c r="N6536" s="31"/>
      <c r="O6536" s="30"/>
      <c r="V6536" s="12"/>
      <c r="W6536" s="12"/>
      <c r="X6536" s="14"/>
      <c r="AB6536" s="25"/>
      <c r="AC6536" s="12"/>
      <c r="AD6536" s="12"/>
      <c r="AK6536" s="12"/>
      <c r="AL6536" s="30"/>
      <c r="AM6536" s="32"/>
      <c r="AQ6536" s="12"/>
      <c r="AR6536" s="12"/>
      <c r="AS6536" s="12"/>
      <c r="AZ6536" s="49"/>
      <c r="BA6536" s="30"/>
      <c r="BB6536" s="12"/>
      <c r="BF6536" s="12"/>
      <c r="BG6536" s="12"/>
      <c r="BH6536" s="12"/>
      <c r="BO6536" s="7"/>
      <c r="BP6536" s="7"/>
      <c r="BQ6536" s="7"/>
      <c r="BU6536" s="7"/>
      <c r="BV6536" s="7"/>
      <c r="BW6536" s="7"/>
      <c r="CD6536" s="7"/>
      <c r="CE6536" s="7"/>
      <c r="CF6536" s="7"/>
      <c r="CJ6536" s="7"/>
      <c r="CK6536" s="7"/>
      <c r="CL6536" s="7"/>
    </row>
    <row r="6537" spans="1:90">
      <c r="A6537" s="11"/>
      <c r="B6537" s="373"/>
      <c r="C6537" s="373"/>
      <c r="D6537" s="373"/>
      <c r="E6537" s="13"/>
      <c r="F6537" s="11"/>
      <c r="G6537" s="25"/>
      <c r="H6537" s="31"/>
      <c r="I6537" s="30"/>
      <c r="M6537" s="25"/>
      <c r="N6537" s="31"/>
      <c r="O6537" s="30"/>
      <c r="V6537" s="12"/>
      <c r="W6537" s="12"/>
      <c r="X6537" s="14"/>
      <c r="AB6537" s="25"/>
      <c r="AC6537" s="12"/>
      <c r="AD6537" s="12"/>
      <c r="AK6537" s="12"/>
      <c r="AL6537" s="30"/>
      <c r="AM6537" s="32"/>
      <c r="AQ6537" s="12"/>
      <c r="AR6537" s="12"/>
      <c r="AS6537" s="12"/>
      <c r="AZ6537" s="49"/>
      <c r="BA6537" s="30"/>
      <c r="BB6537" s="12"/>
      <c r="BF6537" s="12"/>
      <c r="BG6537" s="12"/>
      <c r="BH6537" s="12"/>
      <c r="BO6537" s="7"/>
      <c r="BP6537" s="7"/>
      <c r="BQ6537" s="7"/>
      <c r="BU6537" s="7"/>
      <c r="BV6537" s="7"/>
      <c r="BW6537" s="7"/>
      <c r="CD6537" s="7"/>
      <c r="CE6537" s="7"/>
      <c r="CF6537" s="7"/>
      <c r="CJ6537" s="7"/>
      <c r="CK6537" s="7"/>
      <c r="CL6537" s="7"/>
    </row>
    <row r="6538" spans="1:90">
      <c r="A6538" s="11"/>
      <c r="B6538" s="373"/>
      <c r="C6538" s="373"/>
      <c r="D6538" s="373"/>
      <c r="E6538" s="13"/>
      <c r="F6538" s="11"/>
      <c r="G6538" s="25"/>
      <c r="H6538" s="31"/>
      <c r="I6538" s="30"/>
      <c r="M6538" s="25"/>
      <c r="N6538" s="31"/>
      <c r="O6538" s="30"/>
      <c r="V6538" s="12"/>
      <c r="W6538" s="12"/>
      <c r="X6538" s="14"/>
      <c r="AB6538" s="25"/>
      <c r="AC6538" s="12"/>
      <c r="AD6538" s="12"/>
      <c r="AK6538" s="12"/>
      <c r="AL6538" s="30"/>
      <c r="AM6538" s="32"/>
      <c r="AQ6538" s="12"/>
      <c r="AR6538" s="12"/>
      <c r="AS6538" s="12"/>
      <c r="AZ6538" s="49"/>
      <c r="BA6538" s="30"/>
      <c r="BB6538" s="12"/>
      <c r="BF6538" s="12"/>
      <c r="BG6538" s="12"/>
      <c r="BH6538" s="12"/>
      <c r="BO6538" s="7"/>
      <c r="BP6538" s="7"/>
      <c r="BQ6538" s="7"/>
      <c r="BU6538" s="7"/>
      <c r="BV6538" s="7"/>
      <c r="BW6538" s="7"/>
      <c r="CD6538" s="7"/>
      <c r="CE6538" s="7"/>
      <c r="CF6538" s="7"/>
      <c r="CJ6538" s="7"/>
      <c r="CK6538" s="7"/>
      <c r="CL6538" s="7"/>
    </row>
    <row r="6539" spans="1:90">
      <c r="A6539" s="11"/>
      <c r="B6539" s="373"/>
      <c r="C6539" s="373"/>
      <c r="D6539" s="373"/>
      <c r="E6539" s="13"/>
      <c r="F6539" s="11"/>
      <c r="G6539" s="25"/>
      <c r="H6539" s="31"/>
      <c r="I6539" s="30"/>
      <c r="M6539" s="25"/>
      <c r="N6539" s="31"/>
      <c r="O6539" s="30"/>
      <c r="V6539" s="12"/>
      <c r="W6539" s="12"/>
      <c r="X6539" s="14"/>
      <c r="AB6539" s="25"/>
      <c r="AC6539" s="12"/>
      <c r="AD6539" s="12"/>
      <c r="AK6539" s="12"/>
      <c r="AL6539" s="30"/>
      <c r="AM6539" s="32"/>
      <c r="AQ6539" s="12"/>
      <c r="AR6539" s="12"/>
      <c r="AS6539" s="12"/>
      <c r="AZ6539" s="49"/>
      <c r="BA6539" s="30"/>
      <c r="BB6539" s="12"/>
      <c r="BF6539" s="12"/>
      <c r="BG6539" s="12"/>
      <c r="BH6539" s="12"/>
      <c r="BO6539" s="7"/>
      <c r="BP6539" s="7"/>
      <c r="BQ6539" s="7"/>
      <c r="BU6539" s="7"/>
      <c r="BV6539" s="7"/>
      <c r="BW6539" s="7"/>
      <c r="CD6539" s="7"/>
      <c r="CE6539" s="7"/>
      <c r="CF6539" s="7"/>
      <c r="CJ6539" s="7"/>
      <c r="CK6539" s="7"/>
      <c r="CL6539" s="7"/>
    </row>
    <row r="6540" spans="1:90">
      <c r="A6540" s="11"/>
      <c r="B6540" s="373"/>
      <c r="C6540" s="373"/>
      <c r="D6540" s="373"/>
      <c r="E6540" s="13"/>
      <c r="F6540" s="11"/>
      <c r="G6540" s="25"/>
      <c r="H6540" s="31"/>
      <c r="I6540" s="30"/>
      <c r="M6540" s="25"/>
      <c r="N6540" s="31"/>
      <c r="O6540" s="30"/>
      <c r="V6540" s="12"/>
      <c r="W6540" s="12"/>
      <c r="X6540" s="14"/>
      <c r="AB6540" s="25"/>
      <c r="AC6540" s="12"/>
      <c r="AD6540" s="12"/>
      <c r="AK6540" s="12"/>
      <c r="AL6540" s="30"/>
      <c r="AM6540" s="32"/>
      <c r="AQ6540" s="12"/>
      <c r="AR6540" s="12"/>
      <c r="AS6540" s="12"/>
      <c r="AZ6540" s="49"/>
      <c r="BA6540" s="30"/>
      <c r="BB6540" s="12"/>
      <c r="BF6540" s="12"/>
      <c r="BG6540" s="12"/>
      <c r="BH6540" s="12"/>
      <c r="BO6540" s="7"/>
      <c r="BP6540" s="7"/>
      <c r="BQ6540" s="7"/>
      <c r="BU6540" s="7"/>
      <c r="BV6540" s="7"/>
      <c r="BW6540" s="7"/>
      <c r="CD6540" s="7"/>
      <c r="CE6540" s="7"/>
      <c r="CF6540" s="7"/>
      <c r="CJ6540" s="7"/>
      <c r="CK6540" s="7"/>
      <c r="CL6540" s="7"/>
    </row>
    <row r="6541" spans="1:90">
      <c r="A6541" s="11"/>
      <c r="B6541" s="373"/>
      <c r="C6541" s="373"/>
      <c r="D6541" s="373"/>
      <c r="E6541" s="13"/>
      <c r="F6541" s="11"/>
      <c r="G6541" s="25"/>
      <c r="H6541" s="31"/>
      <c r="I6541" s="30"/>
      <c r="M6541" s="25"/>
      <c r="N6541" s="31"/>
      <c r="O6541" s="30"/>
      <c r="V6541" s="12"/>
      <c r="W6541" s="12"/>
      <c r="X6541" s="14"/>
      <c r="AB6541" s="25"/>
      <c r="AC6541" s="12"/>
      <c r="AD6541" s="12"/>
      <c r="AK6541" s="12"/>
      <c r="AL6541" s="30"/>
      <c r="AM6541" s="32"/>
      <c r="AQ6541" s="12"/>
      <c r="AR6541" s="12"/>
      <c r="AS6541" s="12"/>
      <c r="AZ6541" s="49"/>
      <c r="BA6541" s="30"/>
      <c r="BB6541" s="12"/>
      <c r="BF6541" s="12"/>
      <c r="BG6541" s="12"/>
      <c r="BH6541" s="12"/>
      <c r="BO6541" s="7"/>
      <c r="BP6541" s="7"/>
      <c r="BQ6541" s="7"/>
      <c r="BU6541" s="7"/>
      <c r="BV6541" s="7"/>
      <c r="BW6541" s="7"/>
      <c r="CD6541" s="7"/>
      <c r="CE6541" s="7"/>
      <c r="CF6541" s="7"/>
      <c r="CJ6541" s="7"/>
      <c r="CK6541" s="7"/>
      <c r="CL6541" s="7"/>
    </row>
    <row r="6542" spans="1:90">
      <c r="A6542" s="11"/>
      <c r="B6542" s="373"/>
      <c r="C6542" s="373"/>
      <c r="D6542" s="373"/>
      <c r="E6542" s="13"/>
      <c r="F6542" s="11"/>
      <c r="G6542" s="25"/>
      <c r="H6542" s="31"/>
      <c r="I6542" s="30"/>
      <c r="M6542" s="25"/>
      <c r="N6542" s="31"/>
      <c r="O6542" s="30"/>
      <c r="V6542" s="12"/>
      <c r="W6542" s="12"/>
      <c r="X6542" s="14"/>
      <c r="AB6542" s="25"/>
      <c r="AC6542" s="12"/>
      <c r="AD6542" s="12"/>
      <c r="AK6542" s="12"/>
      <c r="AL6542" s="30"/>
      <c r="AM6542" s="32"/>
      <c r="AQ6542" s="12"/>
      <c r="AR6542" s="12"/>
      <c r="AS6542" s="12"/>
      <c r="AZ6542" s="49"/>
      <c r="BA6542" s="30"/>
      <c r="BB6542" s="12"/>
      <c r="BF6542" s="12"/>
      <c r="BG6542" s="12"/>
      <c r="BH6542" s="12"/>
      <c r="BO6542" s="7"/>
      <c r="BP6542" s="7"/>
      <c r="BQ6542" s="7"/>
      <c r="BU6542" s="7"/>
      <c r="BV6542" s="7"/>
      <c r="BW6542" s="7"/>
      <c r="CD6542" s="7"/>
      <c r="CE6542" s="7"/>
      <c r="CF6542" s="7"/>
      <c r="CJ6542" s="7"/>
      <c r="CK6542" s="7"/>
      <c r="CL6542" s="7"/>
    </row>
    <row r="6543" spans="1:90">
      <c r="A6543" s="11"/>
      <c r="B6543" s="373"/>
      <c r="C6543" s="373"/>
      <c r="D6543" s="373"/>
      <c r="E6543" s="13"/>
      <c r="F6543" s="11"/>
      <c r="G6543" s="25"/>
      <c r="H6543" s="31"/>
      <c r="I6543" s="30"/>
      <c r="M6543" s="25"/>
      <c r="N6543" s="31"/>
      <c r="O6543" s="30"/>
      <c r="V6543" s="12"/>
      <c r="W6543" s="12"/>
      <c r="X6543" s="14"/>
      <c r="AB6543" s="25"/>
      <c r="AC6543" s="12"/>
      <c r="AD6543" s="12"/>
      <c r="AK6543" s="12"/>
      <c r="AL6543" s="30"/>
      <c r="AM6543" s="32"/>
      <c r="AQ6543" s="12"/>
      <c r="AR6543" s="12"/>
      <c r="AS6543" s="12"/>
      <c r="AZ6543" s="49"/>
      <c r="BA6543" s="30"/>
      <c r="BB6543" s="12"/>
      <c r="BF6543" s="12"/>
      <c r="BG6543" s="12"/>
      <c r="BH6543" s="12"/>
      <c r="BO6543" s="7"/>
      <c r="BP6543" s="7"/>
      <c r="BQ6543" s="7"/>
      <c r="BU6543" s="7"/>
      <c r="BV6543" s="7"/>
      <c r="BW6543" s="7"/>
      <c r="CD6543" s="7"/>
      <c r="CE6543" s="7"/>
      <c r="CF6543" s="7"/>
      <c r="CJ6543" s="7"/>
      <c r="CK6543" s="7"/>
      <c r="CL6543" s="7"/>
    </row>
    <row r="6544" spans="1:90">
      <c r="A6544" s="11"/>
      <c r="B6544" s="373"/>
      <c r="C6544" s="373"/>
      <c r="D6544" s="373"/>
      <c r="E6544" s="13"/>
      <c r="F6544" s="11"/>
      <c r="G6544" s="25"/>
      <c r="H6544" s="31"/>
      <c r="I6544" s="30"/>
      <c r="M6544" s="25"/>
      <c r="N6544" s="31"/>
      <c r="O6544" s="30"/>
      <c r="V6544" s="12"/>
      <c r="W6544" s="12"/>
      <c r="X6544" s="14"/>
      <c r="AB6544" s="25"/>
      <c r="AC6544" s="12"/>
      <c r="AD6544" s="12"/>
      <c r="AK6544" s="12"/>
      <c r="AL6544" s="30"/>
      <c r="AM6544" s="32"/>
      <c r="AQ6544" s="12"/>
      <c r="AR6544" s="12"/>
      <c r="AS6544" s="12"/>
      <c r="AZ6544" s="49"/>
      <c r="BA6544" s="30"/>
      <c r="BB6544" s="12"/>
      <c r="BF6544" s="12"/>
      <c r="BG6544" s="12"/>
      <c r="BH6544" s="12"/>
      <c r="BO6544" s="7"/>
      <c r="BP6544" s="7"/>
      <c r="BQ6544" s="7"/>
      <c r="BU6544" s="7"/>
      <c r="BV6544" s="7"/>
      <c r="BW6544" s="7"/>
      <c r="CD6544" s="7"/>
      <c r="CE6544" s="7"/>
      <c r="CF6544" s="7"/>
      <c r="CJ6544" s="7"/>
      <c r="CK6544" s="7"/>
      <c r="CL6544" s="7"/>
    </row>
    <row r="6545" spans="1:90">
      <c r="A6545" s="11"/>
      <c r="B6545" s="373"/>
      <c r="C6545" s="373"/>
      <c r="D6545" s="373"/>
      <c r="E6545" s="13"/>
      <c r="F6545" s="11"/>
      <c r="G6545" s="25"/>
      <c r="H6545" s="31"/>
      <c r="I6545" s="30"/>
      <c r="M6545" s="25"/>
      <c r="N6545" s="31"/>
      <c r="O6545" s="30"/>
      <c r="V6545" s="12"/>
      <c r="W6545" s="12"/>
      <c r="X6545" s="14"/>
      <c r="AB6545" s="25"/>
      <c r="AC6545" s="12"/>
      <c r="AD6545" s="12"/>
      <c r="AK6545" s="12"/>
      <c r="AL6545" s="30"/>
      <c r="AM6545" s="32"/>
      <c r="AQ6545" s="12"/>
      <c r="AR6545" s="12"/>
      <c r="AS6545" s="12"/>
      <c r="AZ6545" s="49"/>
      <c r="BA6545" s="30"/>
      <c r="BB6545" s="12"/>
      <c r="BF6545" s="12"/>
      <c r="BG6545" s="12"/>
      <c r="BH6545" s="12"/>
      <c r="BO6545" s="7"/>
      <c r="BP6545" s="7"/>
      <c r="BQ6545" s="7"/>
      <c r="BU6545" s="7"/>
      <c r="BV6545" s="7"/>
      <c r="BW6545" s="7"/>
      <c r="CD6545" s="7"/>
      <c r="CE6545" s="7"/>
      <c r="CF6545" s="7"/>
      <c r="CJ6545" s="7"/>
      <c r="CK6545" s="7"/>
      <c r="CL6545" s="7"/>
    </row>
    <row r="6546" spans="1:90">
      <c r="A6546" s="11"/>
      <c r="B6546" s="373"/>
      <c r="C6546" s="373"/>
      <c r="D6546" s="373"/>
      <c r="E6546" s="13"/>
      <c r="F6546" s="11"/>
      <c r="G6546" s="25"/>
      <c r="H6546" s="31"/>
      <c r="I6546" s="30"/>
      <c r="M6546" s="25"/>
      <c r="N6546" s="31"/>
      <c r="O6546" s="30"/>
      <c r="V6546" s="12"/>
      <c r="W6546" s="12"/>
      <c r="X6546" s="14"/>
      <c r="AB6546" s="25"/>
      <c r="AC6546" s="12"/>
      <c r="AD6546" s="12"/>
      <c r="AK6546" s="12"/>
      <c r="AL6546" s="30"/>
      <c r="AM6546" s="32"/>
      <c r="AQ6546" s="12"/>
      <c r="AR6546" s="12"/>
      <c r="AS6546" s="12"/>
      <c r="AZ6546" s="49"/>
      <c r="BA6546" s="30"/>
      <c r="BB6546" s="12"/>
      <c r="BF6546" s="12"/>
      <c r="BG6546" s="12"/>
      <c r="BH6546" s="12"/>
      <c r="BO6546" s="7"/>
      <c r="BP6546" s="7"/>
      <c r="BQ6546" s="7"/>
      <c r="BU6546" s="7"/>
      <c r="BV6546" s="7"/>
      <c r="BW6546" s="7"/>
      <c r="CD6546" s="7"/>
      <c r="CE6546" s="7"/>
      <c r="CF6546" s="7"/>
      <c r="CJ6546" s="7"/>
      <c r="CK6546" s="7"/>
      <c r="CL6546" s="7"/>
    </row>
    <row r="6547" spans="1:90">
      <c r="A6547" s="11"/>
      <c r="B6547" s="373"/>
      <c r="C6547" s="373"/>
      <c r="D6547" s="373"/>
      <c r="E6547" s="13"/>
      <c r="F6547" s="11"/>
      <c r="G6547" s="25"/>
      <c r="H6547" s="31"/>
      <c r="I6547" s="30"/>
      <c r="M6547" s="25"/>
      <c r="N6547" s="31"/>
      <c r="O6547" s="30"/>
      <c r="V6547" s="12"/>
      <c r="W6547" s="12"/>
      <c r="X6547" s="14"/>
      <c r="AB6547" s="25"/>
      <c r="AC6547" s="12"/>
      <c r="AD6547" s="12"/>
      <c r="AK6547" s="12"/>
      <c r="AL6547" s="30"/>
      <c r="AM6547" s="32"/>
      <c r="AQ6547" s="12"/>
      <c r="AR6547" s="12"/>
      <c r="AS6547" s="12"/>
      <c r="AZ6547" s="49"/>
      <c r="BA6547" s="30"/>
      <c r="BB6547" s="12"/>
      <c r="BF6547" s="12"/>
      <c r="BG6547" s="12"/>
      <c r="BH6547" s="12"/>
      <c r="BO6547" s="7"/>
      <c r="BP6547" s="7"/>
      <c r="BQ6547" s="7"/>
      <c r="BU6547" s="7"/>
      <c r="BV6547" s="7"/>
      <c r="BW6547" s="7"/>
      <c r="CD6547" s="7"/>
      <c r="CE6547" s="7"/>
      <c r="CF6547" s="7"/>
      <c r="CJ6547" s="7"/>
      <c r="CK6547" s="7"/>
      <c r="CL6547" s="7"/>
    </row>
    <row r="6548" spans="1:90">
      <c r="A6548" s="11"/>
      <c r="B6548" s="373"/>
      <c r="C6548" s="373"/>
      <c r="D6548" s="373"/>
      <c r="E6548" s="13"/>
      <c r="F6548" s="11"/>
      <c r="G6548" s="25"/>
      <c r="H6548" s="31"/>
      <c r="I6548" s="30"/>
      <c r="M6548" s="25"/>
      <c r="N6548" s="31"/>
      <c r="O6548" s="30"/>
      <c r="V6548" s="12"/>
      <c r="W6548" s="12"/>
      <c r="X6548" s="14"/>
      <c r="AB6548" s="25"/>
      <c r="AC6548" s="12"/>
      <c r="AD6548" s="12"/>
      <c r="AK6548" s="12"/>
      <c r="AL6548" s="30"/>
      <c r="AM6548" s="32"/>
      <c r="AQ6548" s="12"/>
      <c r="AR6548" s="12"/>
      <c r="AS6548" s="12"/>
      <c r="AZ6548" s="49"/>
      <c r="BA6548" s="30"/>
      <c r="BB6548" s="12"/>
      <c r="BF6548" s="12"/>
      <c r="BG6548" s="12"/>
      <c r="BH6548" s="12"/>
      <c r="BO6548" s="7"/>
      <c r="BP6548" s="7"/>
      <c r="BQ6548" s="7"/>
      <c r="BU6548" s="7"/>
      <c r="BV6548" s="7"/>
      <c r="BW6548" s="7"/>
      <c r="CD6548" s="7"/>
      <c r="CE6548" s="7"/>
      <c r="CF6548" s="7"/>
      <c r="CJ6548" s="7"/>
      <c r="CK6548" s="7"/>
      <c r="CL6548" s="7"/>
    </row>
    <row r="6549" spans="1:90">
      <c r="A6549" s="11"/>
      <c r="B6549" s="373"/>
      <c r="C6549" s="373"/>
      <c r="D6549" s="373"/>
      <c r="E6549" s="13"/>
      <c r="F6549" s="11"/>
      <c r="G6549" s="25"/>
      <c r="H6549" s="31"/>
      <c r="I6549" s="30"/>
      <c r="M6549" s="25"/>
      <c r="N6549" s="31"/>
      <c r="O6549" s="30"/>
      <c r="V6549" s="12"/>
      <c r="W6549" s="12"/>
      <c r="X6549" s="14"/>
      <c r="AB6549" s="25"/>
      <c r="AC6549" s="12"/>
      <c r="AD6549" s="12"/>
      <c r="AK6549" s="12"/>
      <c r="AL6549" s="30"/>
      <c r="AM6549" s="32"/>
      <c r="AQ6549" s="12"/>
      <c r="AR6549" s="12"/>
      <c r="AS6549" s="12"/>
      <c r="AZ6549" s="49"/>
      <c r="BA6549" s="30"/>
      <c r="BB6549" s="12"/>
      <c r="BF6549" s="12"/>
      <c r="BG6549" s="12"/>
      <c r="BH6549" s="12"/>
      <c r="BO6549" s="7"/>
      <c r="BP6549" s="7"/>
      <c r="BQ6549" s="7"/>
      <c r="BU6549" s="7"/>
      <c r="BV6549" s="7"/>
      <c r="BW6549" s="7"/>
      <c r="CD6549" s="7"/>
      <c r="CE6549" s="7"/>
      <c r="CF6549" s="7"/>
      <c r="CJ6549" s="7"/>
      <c r="CK6549" s="7"/>
      <c r="CL6549" s="7"/>
    </row>
    <row r="6550" spans="1:90">
      <c r="A6550" s="11"/>
      <c r="B6550" s="373"/>
      <c r="C6550" s="373"/>
      <c r="D6550" s="373"/>
      <c r="E6550" s="13"/>
      <c r="F6550" s="11"/>
      <c r="G6550" s="25"/>
      <c r="H6550" s="31"/>
      <c r="I6550" s="30"/>
      <c r="M6550" s="25"/>
      <c r="N6550" s="31"/>
      <c r="O6550" s="30"/>
      <c r="V6550" s="12"/>
      <c r="W6550" s="12"/>
      <c r="X6550" s="14"/>
      <c r="AB6550" s="25"/>
      <c r="AC6550" s="12"/>
      <c r="AD6550" s="12"/>
      <c r="AK6550" s="12"/>
      <c r="AL6550" s="30"/>
      <c r="AM6550" s="32"/>
      <c r="AQ6550" s="12"/>
      <c r="AR6550" s="12"/>
      <c r="AS6550" s="12"/>
      <c r="AZ6550" s="49"/>
      <c r="BA6550" s="30"/>
      <c r="BB6550" s="12"/>
      <c r="BF6550" s="12"/>
      <c r="BG6550" s="12"/>
      <c r="BH6550" s="12"/>
      <c r="BO6550" s="7"/>
      <c r="BP6550" s="7"/>
      <c r="BQ6550" s="7"/>
      <c r="BU6550" s="7"/>
      <c r="BV6550" s="7"/>
      <c r="BW6550" s="7"/>
      <c r="CD6550" s="7"/>
      <c r="CE6550" s="7"/>
      <c r="CF6550" s="7"/>
      <c r="CJ6550" s="7"/>
      <c r="CK6550" s="7"/>
      <c r="CL6550" s="7"/>
    </row>
    <row r="6551" spans="1:90">
      <c r="A6551" s="11"/>
      <c r="B6551" s="373"/>
      <c r="C6551" s="373"/>
      <c r="D6551" s="373"/>
      <c r="E6551" s="13"/>
      <c r="F6551" s="11"/>
      <c r="G6551" s="25"/>
      <c r="H6551" s="31"/>
      <c r="I6551" s="30"/>
      <c r="M6551" s="25"/>
      <c r="N6551" s="31"/>
      <c r="O6551" s="30"/>
      <c r="V6551" s="12"/>
      <c r="W6551" s="12"/>
      <c r="X6551" s="14"/>
      <c r="AB6551" s="25"/>
      <c r="AC6551" s="12"/>
      <c r="AD6551" s="12"/>
      <c r="AK6551" s="12"/>
      <c r="AL6551" s="30"/>
      <c r="AM6551" s="32"/>
      <c r="AQ6551" s="12"/>
      <c r="AR6551" s="12"/>
      <c r="AS6551" s="12"/>
      <c r="AZ6551" s="49"/>
      <c r="BA6551" s="30"/>
      <c r="BB6551" s="12"/>
      <c r="BF6551" s="12"/>
      <c r="BG6551" s="12"/>
      <c r="BH6551" s="12"/>
      <c r="BO6551" s="7"/>
      <c r="BP6551" s="7"/>
      <c r="BQ6551" s="7"/>
      <c r="BU6551" s="7"/>
      <c r="BV6551" s="7"/>
      <c r="BW6551" s="7"/>
      <c r="CD6551" s="7"/>
      <c r="CE6551" s="7"/>
      <c r="CF6551" s="7"/>
      <c r="CJ6551" s="7"/>
      <c r="CK6551" s="7"/>
      <c r="CL6551" s="7"/>
    </row>
    <row r="6552" spans="1:90">
      <c r="A6552" s="11"/>
      <c r="B6552" s="373"/>
      <c r="C6552" s="373"/>
      <c r="D6552" s="373"/>
      <c r="E6552" s="13"/>
      <c r="F6552" s="11"/>
      <c r="G6552" s="25"/>
      <c r="H6552" s="31"/>
      <c r="I6552" s="30"/>
      <c r="M6552" s="25"/>
      <c r="N6552" s="31"/>
      <c r="O6552" s="30"/>
      <c r="V6552" s="12"/>
      <c r="W6552" s="12"/>
      <c r="X6552" s="14"/>
      <c r="AB6552" s="25"/>
      <c r="AC6552" s="12"/>
      <c r="AD6552" s="12"/>
      <c r="AK6552" s="12"/>
      <c r="AL6552" s="30"/>
      <c r="AM6552" s="32"/>
      <c r="AQ6552" s="12"/>
      <c r="AR6552" s="12"/>
      <c r="AS6552" s="12"/>
      <c r="AZ6552" s="49"/>
      <c r="BA6552" s="30"/>
      <c r="BB6552" s="12"/>
      <c r="BF6552" s="12"/>
      <c r="BG6552" s="12"/>
      <c r="BH6552" s="12"/>
      <c r="BO6552" s="7"/>
      <c r="BP6552" s="7"/>
      <c r="BQ6552" s="7"/>
      <c r="BU6552" s="7"/>
      <c r="BV6552" s="7"/>
      <c r="BW6552" s="7"/>
      <c r="CD6552" s="7"/>
      <c r="CE6552" s="7"/>
      <c r="CF6552" s="7"/>
      <c r="CJ6552" s="7"/>
      <c r="CK6552" s="7"/>
      <c r="CL6552" s="7"/>
    </row>
    <row r="6553" spans="1:90">
      <c r="A6553" s="11"/>
      <c r="B6553" s="373"/>
      <c r="C6553" s="373"/>
      <c r="D6553" s="373"/>
      <c r="E6553" s="13"/>
      <c r="F6553" s="11"/>
      <c r="G6553" s="25"/>
      <c r="H6553" s="31"/>
      <c r="I6553" s="30"/>
      <c r="M6553" s="25"/>
      <c r="N6553" s="31"/>
      <c r="O6553" s="30"/>
      <c r="V6553" s="12"/>
      <c r="W6553" s="12"/>
      <c r="X6553" s="14"/>
      <c r="AB6553" s="25"/>
      <c r="AC6553" s="12"/>
      <c r="AD6553" s="12"/>
      <c r="AK6553" s="12"/>
      <c r="AL6553" s="30"/>
      <c r="AM6553" s="32"/>
      <c r="AQ6553" s="12"/>
      <c r="AR6553" s="12"/>
      <c r="AS6553" s="12"/>
      <c r="AZ6553" s="49"/>
      <c r="BA6553" s="30"/>
      <c r="BB6553" s="12"/>
      <c r="BF6553" s="12"/>
      <c r="BG6553" s="12"/>
      <c r="BH6553" s="12"/>
      <c r="BO6553" s="7"/>
      <c r="BP6553" s="7"/>
      <c r="BQ6553" s="7"/>
      <c r="BU6553" s="7"/>
      <c r="BV6553" s="7"/>
      <c r="BW6553" s="7"/>
      <c r="CD6553" s="7"/>
      <c r="CE6553" s="7"/>
      <c r="CF6553" s="7"/>
      <c r="CJ6553" s="7"/>
      <c r="CK6553" s="7"/>
      <c r="CL6553" s="7"/>
    </row>
    <row r="6554" spans="1:90">
      <c r="A6554" s="11"/>
      <c r="B6554" s="373"/>
      <c r="C6554" s="373"/>
      <c r="D6554" s="373"/>
      <c r="E6554" s="13"/>
      <c r="F6554" s="11"/>
      <c r="G6554" s="25"/>
      <c r="H6554" s="31"/>
      <c r="I6554" s="30"/>
      <c r="M6554" s="25"/>
      <c r="N6554" s="31"/>
      <c r="O6554" s="30"/>
      <c r="V6554" s="12"/>
      <c r="W6554" s="12"/>
      <c r="X6554" s="14"/>
      <c r="AB6554" s="25"/>
      <c r="AC6554" s="12"/>
      <c r="AD6554" s="12"/>
      <c r="AK6554" s="12"/>
      <c r="AL6554" s="30"/>
      <c r="AM6554" s="32"/>
      <c r="AQ6554" s="12"/>
      <c r="AR6554" s="12"/>
      <c r="AS6554" s="12"/>
      <c r="AZ6554" s="49"/>
      <c r="BA6554" s="30"/>
      <c r="BB6554" s="12"/>
      <c r="BF6554" s="12"/>
      <c r="BG6554" s="12"/>
      <c r="BH6554" s="12"/>
      <c r="BO6554" s="7"/>
      <c r="BP6554" s="7"/>
      <c r="BQ6554" s="7"/>
      <c r="BU6554" s="7"/>
      <c r="BV6554" s="7"/>
      <c r="BW6554" s="7"/>
      <c r="CD6554" s="7"/>
      <c r="CE6554" s="7"/>
      <c r="CF6554" s="7"/>
      <c r="CJ6554" s="7"/>
      <c r="CK6554" s="7"/>
      <c r="CL6554" s="7"/>
    </row>
    <row r="6555" spans="1:90">
      <c r="A6555" s="11"/>
      <c r="B6555" s="373"/>
      <c r="C6555" s="373"/>
      <c r="D6555" s="373"/>
      <c r="E6555" s="13"/>
      <c r="F6555" s="11"/>
      <c r="G6555" s="25"/>
      <c r="H6555" s="31"/>
      <c r="I6555" s="30"/>
      <c r="M6555" s="25"/>
      <c r="N6555" s="31"/>
      <c r="O6555" s="30"/>
      <c r="V6555" s="12"/>
      <c r="W6555" s="12"/>
      <c r="X6555" s="14"/>
      <c r="AB6555" s="25"/>
      <c r="AC6555" s="12"/>
      <c r="AD6555" s="12"/>
      <c r="AK6555" s="12"/>
      <c r="AL6555" s="30"/>
      <c r="AM6555" s="32"/>
      <c r="AQ6555" s="12"/>
      <c r="AR6555" s="12"/>
      <c r="AS6555" s="12"/>
      <c r="AZ6555" s="49"/>
      <c r="BA6555" s="30"/>
      <c r="BB6555" s="12"/>
      <c r="BF6555" s="12"/>
      <c r="BG6555" s="12"/>
      <c r="BH6555" s="12"/>
      <c r="BO6555" s="7"/>
      <c r="BP6555" s="7"/>
      <c r="BQ6555" s="7"/>
      <c r="BU6555" s="7"/>
      <c r="BV6555" s="7"/>
      <c r="BW6555" s="7"/>
      <c r="CD6555" s="7"/>
      <c r="CE6555" s="7"/>
      <c r="CF6555" s="7"/>
      <c r="CJ6555" s="7"/>
      <c r="CK6555" s="7"/>
      <c r="CL6555" s="7"/>
    </row>
    <row r="6556" spans="1:90">
      <c r="A6556" s="11"/>
      <c r="B6556" s="373"/>
      <c r="C6556" s="373"/>
      <c r="D6556" s="373"/>
      <c r="E6556" s="13"/>
      <c r="F6556" s="11"/>
      <c r="G6556" s="25"/>
      <c r="H6556" s="31"/>
      <c r="I6556" s="30"/>
      <c r="M6556" s="25"/>
      <c r="N6556" s="31"/>
      <c r="O6556" s="30"/>
      <c r="V6556" s="12"/>
      <c r="W6556" s="12"/>
      <c r="X6556" s="14"/>
      <c r="AB6556" s="25"/>
      <c r="AC6556" s="12"/>
      <c r="AD6556" s="12"/>
      <c r="AK6556" s="12"/>
      <c r="AL6556" s="30"/>
      <c r="AM6556" s="32"/>
      <c r="AQ6556" s="12"/>
      <c r="AR6556" s="12"/>
      <c r="AS6556" s="12"/>
      <c r="AZ6556" s="49"/>
      <c r="BA6556" s="30"/>
      <c r="BB6556" s="12"/>
      <c r="BF6556" s="12"/>
      <c r="BG6556" s="12"/>
      <c r="BH6556" s="12"/>
      <c r="BO6556" s="7"/>
      <c r="BP6556" s="7"/>
      <c r="BQ6556" s="7"/>
      <c r="BU6556" s="7"/>
      <c r="BV6556" s="7"/>
      <c r="BW6556" s="7"/>
      <c r="CD6556" s="7"/>
      <c r="CE6556" s="7"/>
      <c r="CF6556" s="7"/>
      <c r="CJ6556" s="7"/>
      <c r="CK6556" s="7"/>
      <c r="CL6556" s="7"/>
    </row>
    <row r="6557" spans="1:90">
      <c r="A6557" s="11"/>
      <c r="B6557" s="373"/>
      <c r="C6557" s="373"/>
      <c r="D6557" s="373"/>
      <c r="E6557" s="13"/>
      <c r="F6557" s="11"/>
      <c r="G6557" s="25"/>
      <c r="H6557" s="31"/>
      <c r="I6557" s="30"/>
      <c r="M6557" s="25"/>
      <c r="N6557" s="31"/>
      <c r="O6557" s="30"/>
      <c r="V6557" s="12"/>
      <c r="W6557" s="12"/>
      <c r="X6557" s="14"/>
      <c r="AB6557" s="25"/>
      <c r="AC6557" s="12"/>
      <c r="AD6557" s="12"/>
      <c r="AK6557" s="12"/>
      <c r="AL6557" s="30"/>
      <c r="AM6557" s="32"/>
      <c r="AQ6557" s="12"/>
      <c r="AR6557" s="12"/>
      <c r="AS6557" s="12"/>
      <c r="AZ6557" s="49"/>
      <c r="BA6557" s="30"/>
      <c r="BB6557" s="12"/>
      <c r="BF6557" s="12"/>
      <c r="BG6557" s="12"/>
      <c r="BH6557" s="12"/>
      <c r="BO6557" s="7"/>
      <c r="BP6557" s="7"/>
      <c r="BQ6557" s="7"/>
      <c r="BU6557" s="7"/>
      <c r="BV6557" s="7"/>
      <c r="BW6557" s="7"/>
      <c r="CD6557" s="7"/>
      <c r="CE6557" s="7"/>
      <c r="CF6557" s="7"/>
      <c r="CJ6557" s="7"/>
      <c r="CK6557" s="7"/>
      <c r="CL6557" s="7"/>
    </row>
    <row r="6558" spans="1:90">
      <c r="A6558" s="11"/>
      <c r="B6558" s="373"/>
      <c r="C6558" s="373"/>
      <c r="D6558" s="373"/>
      <c r="E6558" s="13"/>
      <c r="F6558" s="11"/>
      <c r="G6558" s="25"/>
      <c r="H6558" s="31"/>
      <c r="I6558" s="30"/>
      <c r="M6558" s="25"/>
      <c r="N6558" s="31"/>
      <c r="O6558" s="30"/>
      <c r="V6558" s="12"/>
      <c r="W6558" s="12"/>
      <c r="X6558" s="14"/>
      <c r="AB6558" s="25"/>
      <c r="AC6558" s="12"/>
      <c r="AD6558" s="12"/>
      <c r="AK6558" s="12"/>
      <c r="AL6558" s="30"/>
      <c r="AM6558" s="32"/>
      <c r="AQ6558" s="12"/>
      <c r="AR6558" s="12"/>
      <c r="AS6558" s="12"/>
      <c r="AZ6558" s="49"/>
      <c r="BA6558" s="30"/>
      <c r="BB6558" s="12"/>
      <c r="BF6558" s="12"/>
      <c r="BG6558" s="12"/>
      <c r="BH6558" s="12"/>
      <c r="BO6558" s="7"/>
      <c r="BP6558" s="7"/>
      <c r="BQ6558" s="7"/>
      <c r="BU6558" s="7"/>
      <c r="BV6558" s="7"/>
      <c r="BW6558" s="7"/>
      <c r="CD6558" s="7"/>
      <c r="CE6558" s="7"/>
      <c r="CF6558" s="7"/>
      <c r="CJ6558" s="7"/>
      <c r="CK6558" s="7"/>
      <c r="CL6558" s="7"/>
    </row>
    <row r="6559" spans="1:90">
      <c r="A6559" s="11"/>
      <c r="B6559" s="373"/>
      <c r="C6559" s="373"/>
      <c r="D6559" s="373"/>
      <c r="E6559" s="13"/>
      <c r="F6559" s="11"/>
      <c r="G6559" s="25"/>
      <c r="H6559" s="31"/>
      <c r="I6559" s="30"/>
      <c r="M6559" s="25"/>
      <c r="N6559" s="31"/>
      <c r="O6559" s="30"/>
      <c r="V6559" s="12"/>
      <c r="W6559" s="12"/>
      <c r="X6559" s="14"/>
      <c r="AB6559" s="25"/>
      <c r="AC6559" s="12"/>
      <c r="AD6559" s="12"/>
      <c r="AK6559" s="12"/>
      <c r="AL6559" s="30"/>
      <c r="AM6559" s="32"/>
      <c r="AQ6559" s="12"/>
      <c r="AR6559" s="12"/>
      <c r="AS6559" s="12"/>
      <c r="AZ6559" s="49"/>
      <c r="BA6559" s="30"/>
      <c r="BB6559" s="12"/>
      <c r="BF6559" s="12"/>
      <c r="BG6559" s="12"/>
      <c r="BH6559" s="12"/>
      <c r="BO6559" s="7"/>
      <c r="BP6559" s="7"/>
      <c r="BQ6559" s="7"/>
      <c r="BU6559" s="7"/>
      <c r="BV6559" s="7"/>
      <c r="BW6559" s="7"/>
      <c r="CD6559" s="7"/>
      <c r="CE6559" s="7"/>
      <c r="CF6559" s="7"/>
      <c r="CJ6559" s="7"/>
      <c r="CK6559" s="7"/>
      <c r="CL6559" s="7"/>
    </row>
    <row r="6560" spans="1:90">
      <c r="A6560" s="11"/>
      <c r="B6560" s="373"/>
      <c r="C6560" s="373"/>
      <c r="D6560" s="373"/>
      <c r="E6560" s="13"/>
      <c r="F6560" s="11"/>
      <c r="G6560" s="25"/>
      <c r="H6560" s="31"/>
      <c r="I6560" s="30"/>
      <c r="M6560" s="25"/>
      <c r="N6560" s="31"/>
      <c r="O6560" s="30"/>
      <c r="V6560" s="12"/>
      <c r="W6560" s="12"/>
      <c r="X6560" s="14"/>
      <c r="AB6560" s="25"/>
      <c r="AC6560" s="12"/>
      <c r="AD6560" s="12"/>
      <c r="AK6560" s="12"/>
      <c r="AL6560" s="30"/>
      <c r="AM6560" s="32"/>
      <c r="AQ6560" s="12"/>
      <c r="AR6560" s="12"/>
      <c r="AS6560" s="12"/>
      <c r="AZ6560" s="49"/>
      <c r="BA6560" s="30"/>
      <c r="BB6560" s="12"/>
      <c r="BF6560" s="12"/>
      <c r="BG6560" s="12"/>
      <c r="BH6560" s="12"/>
      <c r="BO6560" s="7"/>
      <c r="BP6560" s="7"/>
      <c r="BQ6560" s="7"/>
      <c r="BU6560" s="7"/>
      <c r="BV6560" s="7"/>
      <c r="BW6560" s="7"/>
      <c r="CD6560" s="7"/>
      <c r="CE6560" s="7"/>
      <c r="CF6560" s="7"/>
      <c r="CJ6560" s="7"/>
      <c r="CK6560" s="7"/>
      <c r="CL6560" s="7"/>
    </row>
    <row r="6561" spans="1:90">
      <c r="A6561" s="11"/>
      <c r="B6561" s="373"/>
      <c r="C6561" s="373"/>
      <c r="D6561" s="373"/>
      <c r="E6561" s="13"/>
      <c r="F6561" s="11"/>
      <c r="G6561" s="25"/>
      <c r="H6561" s="31"/>
      <c r="I6561" s="30"/>
      <c r="M6561" s="25"/>
      <c r="N6561" s="31"/>
      <c r="O6561" s="30"/>
      <c r="V6561" s="12"/>
      <c r="W6561" s="12"/>
      <c r="X6561" s="14"/>
      <c r="AB6561" s="25"/>
      <c r="AC6561" s="12"/>
      <c r="AD6561" s="12"/>
      <c r="AK6561" s="12"/>
      <c r="AL6561" s="30"/>
      <c r="AM6561" s="32"/>
      <c r="AQ6561" s="12"/>
      <c r="AR6561" s="12"/>
      <c r="AS6561" s="12"/>
      <c r="AZ6561" s="49"/>
      <c r="BA6561" s="30"/>
      <c r="BB6561" s="12"/>
      <c r="BF6561" s="12"/>
      <c r="BG6561" s="12"/>
      <c r="BH6561" s="12"/>
      <c r="BO6561" s="7"/>
      <c r="BP6561" s="7"/>
      <c r="BQ6561" s="7"/>
      <c r="BU6561" s="7"/>
      <c r="BV6561" s="7"/>
      <c r="BW6561" s="7"/>
      <c r="CD6561" s="7"/>
      <c r="CE6561" s="7"/>
      <c r="CF6561" s="7"/>
      <c r="CJ6561" s="7"/>
      <c r="CK6561" s="7"/>
      <c r="CL6561" s="7"/>
    </row>
    <row r="6562" spans="1:90">
      <c r="A6562" s="11"/>
      <c r="B6562" s="373"/>
      <c r="C6562" s="373"/>
      <c r="D6562" s="373"/>
      <c r="E6562" s="13"/>
      <c r="F6562" s="11"/>
      <c r="G6562" s="25"/>
      <c r="H6562" s="31"/>
      <c r="I6562" s="30"/>
      <c r="M6562" s="25"/>
      <c r="N6562" s="31"/>
      <c r="O6562" s="30"/>
      <c r="V6562" s="12"/>
      <c r="W6562" s="12"/>
      <c r="X6562" s="14"/>
      <c r="AB6562" s="25"/>
      <c r="AC6562" s="12"/>
      <c r="AD6562" s="12"/>
      <c r="AK6562" s="12"/>
      <c r="AL6562" s="30"/>
      <c r="AM6562" s="32"/>
      <c r="AQ6562" s="12"/>
      <c r="AR6562" s="12"/>
      <c r="AS6562" s="12"/>
      <c r="AZ6562" s="49"/>
      <c r="BA6562" s="30"/>
      <c r="BB6562" s="12"/>
      <c r="BF6562" s="12"/>
      <c r="BG6562" s="12"/>
      <c r="BH6562" s="12"/>
      <c r="BO6562" s="7"/>
      <c r="BP6562" s="7"/>
      <c r="BQ6562" s="7"/>
      <c r="BU6562" s="7"/>
      <c r="BV6562" s="7"/>
      <c r="BW6562" s="7"/>
      <c r="CD6562" s="7"/>
      <c r="CE6562" s="7"/>
      <c r="CF6562" s="7"/>
      <c r="CJ6562" s="7"/>
      <c r="CK6562" s="7"/>
      <c r="CL6562" s="7"/>
    </row>
    <row r="6563" spans="1:90">
      <c r="A6563" s="11"/>
      <c r="B6563" s="373"/>
      <c r="C6563" s="373"/>
      <c r="D6563" s="373"/>
      <c r="E6563" s="13"/>
      <c r="F6563" s="11"/>
      <c r="G6563" s="25"/>
      <c r="H6563" s="31"/>
      <c r="I6563" s="30"/>
      <c r="M6563" s="25"/>
      <c r="N6563" s="31"/>
      <c r="O6563" s="30"/>
      <c r="V6563" s="12"/>
      <c r="W6563" s="12"/>
      <c r="X6563" s="14"/>
      <c r="AB6563" s="25"/>
      <c r="AC6563" s="12"/>
      <c r="AD6563" s="12"/>
      <c r="AK6563" s="12"/>
      <c r="AL6563" s="30"/>
      <c r="AM6563" s="32"/>
      <c r="AQ6563" s="12"/>
      <c r="AR6563" s="12"/>
      <c r="AS6563" s="12"/>
      <c r="AZ6563" s="49"/>
      <c r="BA6563" s="30"/>
      <c r="BB6563" s="12"/>
      <c r="BF6563" s="12"/>
      <c r="BG6563" s="12"/>
      <c r="BH6563" s="12"/>
      <c r="BO6563" s="7"/>
      <c r="BP6563" s="7"/>
      <c r="BQ6563" s="7"/>
      <c r="BU6563" s="7"/>
      <c r="BV6563" s="7"/>
      <c r="BW6563" s="7"/>
      <c r="CD6563" s="7"/>
      <c r="CE6563" s="7"/>
      <c r="CF6563" s="7"/>
      <c r="CJ6563" s="7"/>
      <c r="CK6563" s="7"/>
      <c r="CL6563" s="7"/>
    </row>
    <row r="6564" spans="1:90">
      <c r="A6564" s="11"/>
      <c r="B6564" s="373"/>
      <c r="C6564" s="373"/>
      <c r="D6564" s="373"/>
      <c r="E6564" s="13"/>
      <c r="F6564" s="11"/>
      <c r="G6564" s="25"/>
      <c r="H6564" s="31"/>
      <c r="I6564" s="30"/>
      <c r="M6564" s="25"/>
      <c r="N6564" s="31"/>
      <c r="O6564" s="30"/>
      <c r="V6564" s="12"/>
      <c r="W6564" s="12"/>
      <c r="X6564" s="14"/>
      <c r="AB6564" s="25"/>
      <c r="AC6564" s="12"/>
      <c r="AD6564" s="12"/>
      <c r="AK6564" s="12"/>
      <c r="AL6564" s="30"/>
      <c r="AM6564" s="32"/>
      <c r="AQ6564" s="12"/>
      <c r="AR6564" s="12"/>
      <c r="AS6564" s="12"/>
      <c r="AZ6564" s="49"/>
      <c r="BA6564" s="30"/>
      <c r="BB6564" s="12"/>
      <c r="BF6564" s="12"/>
      <c r="BG6564" s="12"/>
      <c r="BH6564" s="12"/>
      <c r="BO6564" s="7"/>
      <c r="BP6564" s="7"/>
      <c r="BQ6564" s="7"/>
      <c r="BU6564" s="7"/>
      <c r="BV6564" s="7"/>
      <c r="BW6564" s="7"/>
      <c r="CD6564" s="7"/>
      <c r="CE6564" s="7"/>
      <c r="CF6564" s="7"/>
      <c r="CJ6564" s="7"/>
      <c r="CK6564" s="7"/>
      <c r="CL6564" s="7"/>
    </row>
    <row r="6565" spans="1:90">
      <c r="A6565" s="11"/>
      <c r="B6565" s="373"/>
      <c r="C6565" s="373"/>
      <c r="D6565" s="373"/>
      <c r="E6565" s="13"/>
      <c r="F6565" s="11"/>
      <c r="G6565" s="25"/>
      <c r="H6565" s="31"/>
      <c r="I6565" s="30"/>
      <c r="M6565" s="25"/>
      <c r="N6565" s="31"/>
      <c r="O6565" s="30"/>
      <c r="V6565" s="12"/>
      <c r="W6565" s="12"/>
      <c r="X6565" s="14"/>
      <c r="AB6565" s="25"/>
      <c r="AC6565" s="12"/>
      <c r="AD6565" s="12"/>
      <c r="AK6565" s="12"/>
      <c r="AL6565" s="30"/>
      <c r="AM6565" s="32"/>
      <c r="AQ6565" s="12"/>
      <c r="AR6565" s="12"/>
      <c r="AS6565" s="12"/>
      <c r="AZ6565" s="49"/>
      <c r="BA6565" s="30"/>
      <c r="BB6565" s="12"/>
      <c r="BF6565" s="12"/>
      <c r="BG6565" s="12"/>
      <c r="BH6565" s="12"/>
      <c r="BO6565" s="7"/>
      <c r="BP6565" s="7"/>
      <c r="BQ6565" s="7"/>
      <c r="BU6565" s="7"/>
      <c r="BV6565" s="7"/>
      <c r="BW6565" s="7"/>
      <c r="CD6565" s="7"/>
      <c r="CE6565" s="7"/>
      <c r="CF6565" s="7"/>
      <c r="CJ6565" s="7"/>
      <c r="CK6565" s="7"/>
      <c r="CL6565" s="7"/>
    </row>
    <row r="6566" spans="1:90">
      <c r="A6566" s="11"/>
      <c r="B6566" s="373"/>
      <c r="C6566" s="373"/>
      <c r="D6566" s="373"/>
      <c r="E6566" s="13"/>
      <c r="F6566" s="11"/>
      <c r="G6566" s="25"/>
      <c r="H6566" s="31"/>
      <c r="I6566" s="30"/>
      <c r="M6566" s="25"/>
      <c r="N6566" s="31"/>
      <c r="O6566" s="30"/>
      <c r="V6566" s="12"/>
      <c r="W6566" s="12"/>
      <c r="X6566" s="14"/>
      <c r="AB6566" s="25"/>
      <c r="AC6566" s="12"/>
      <c r="AD6566" s="12"/>
      <c r="AK6566" s="12"/>
      <c r="AL6566" s="30"/>
      <c r="AM6566" s="32"/>
      <c r="AQ6566" s="12"/>
      <c r="AR6566" s="12"/>
      <c r="AS6566" s="12"/>
      <c r="AZ6566" s="49"/>
      <c r="BA6566" s="30"/>
      <c r="BB6566" s="12"/>
      <c r="BF6566" s="12"/>
      <c r="BG6566" s="12"/>
      <c r="BH6566" s="12"/>
      <c r="BO6566" s="7"/>
      <c r="BP6566" s="7"/>
      <c r="BQ6566" s="7"/>
      <c r="BU6566" s="7"/>
      <c r="BV6566" s="7"/>
      <c r="BW6566" s="7"/>
      <c r="CD6566" s="7"/>
      <c r="CE6566" s="7"/>
      <c r="CF6566" s="7"/>
      <c r="CJ6566" s="7"/>
      <c r="CK6566" s="7"/>
      <c r="CL6566" s="7"/>
    </row>
    <row r="6567" spans="1:90">
      <c r="A6567" s="11"/>
      <c r="B6567" s="373"/>
      <c r="C6567" s="373"/>
      <c r="D6567" s="373"/>
      <c r="E6567" s="13"/>
      <c r="F6567" s="11"/>
      <c r="G6567" s="25"/>
      <c r="H6567" s="31"/>
      <c r="I6567" s="30"/>
      <c r="M6567" s="25"/>
      <c r="N6567" s="31"/>
      <c r="O6567" s="30"/>
      <c r="V6567" s="12"/>
      <c r="W6567" s="12"/>
      <c r="X6567" s="14"/>
      <c r="AB6567" s="25"/>
      <c r="AC6567" s="12"/>
      <c r="AD6567" s="12"/>
      <c r="AK6567" s="12"/>
      <c r="AL6567" s="30"/>
      <c r="AM6567" s="32"/>
      <c r="AQ6567" s="12"/>
      <c r="AR6567" s="12"/>
      <c r="AS6567" s="12"/>
      <c r="AZ6567" s="49"/>
      <c r="BA6567" s="30"/>
      <c r="BB6567" s="12"/>
      <c r="BF6567" s="12"/>
      <c r="BG6567" s="12"/>
      <c r="BH6567" s="12"/>
      <c r="BO6567" s="7"/>
      <c r="BP6567" s="7"/>
      <c r="BQ6567" s="7"/>
      <c r="BU6567" s="7"/>
      <c r="BV6567" s="7"/>
      <c r="BW6567" s="7"/>
      <c r="CD6567" s="7"/>
      <c r="CE6567" s="7"/>
      <c r="CF6567" s="7"/>
      <c r="CJ6567" s="7"/>
      <c r="CK6567" s="7"/>
      <c r="CL6567" s="7"/>
    </row>
    <row r="6568" spans="1:90">
      <c r="A6568" s="11"/>
      <c r="B6568" s="373"/>
      <c r="C6568" s="373"/>
      <c r="D6568" s="373"/>
      <c r="E6568" s="13"/>
      <c r="F6568" s="11"/>
      <c r="G6568" s="25"/>
      <c r="H6568" s="31"/>
      <c r="I6568" s="30"/>
      <c r="M6568" s="25"/>
      <c r="N6568" s="31"/>
      <c r="O6568" s="30"/>
      <c r="V6568" s="12"/>
      <c r="W6568" s="12"/>
      <c r="X6568" s="14"/>
      <c r="AB6568" s="25"/>
      <c r="AC6568" s="12"/>
      <c r="AD6568" s="12"/>
      <c r="AK6568" s="12"/>
      <c r="AL6568" s="30"/>
      <c r="AM6568" s="32"/>
      <c r="AQ6568" s="12"/>
      <c r="AR6568" s="12"/>
      <c r="AS6568" s="12"/>
      <c r="AZ6568" s="49"/>
      <c r="BA6568" s="30"/>
      <c r="BB6568" s="12"/>
      <c r="BF6568" s="12"/>
      <c r="BG6568" s="12"/>
      <c r="BH6568" s="12"/>
      <c r="BO6568" s="7"/>
      <c r="BP6568" s="7"/>
      <c r="BQ6568" s="7"/>
      <c r="BU6568" s="7"/>
      <c r="BV6568" s="7"/>
      <c r="BW6568" s="7"/>
      <c r="CD6568" s="7"/>
      <c r="CE6568" s="7"/>
      <c r="CF6568" s="7"/>
      <c r="CJ6568" s="7"/>
      <c r="CK6568" s="7"/>
      <c r="CL6568" s="7"/>
    </row>
    <row r="6569" spans="1:90">
      <c r="A6569" s="11"/>
      <c r="B6569" s="373"/>
      <c r="C6569" s="373"/>
      <c r="D6569" s="373"/>
      <c r="E6569" s="13"/>
      <c r="F6569" s="11"/>
      <c r="G6569" s="25"/>
      <c r="H6569" s="31"/>
      <c r="I6569" s="30"/>
      <c r="M6569" s="25"/>
      <c r="N6569" s="31"/>
      <c r="O6569" s="30"/>
      <c r="V6569" s="12"/>
      <c r="W6569" s="12"/>
      <c r="X6569" s="14"/>
      <c r="AB6569" s="25"/>
      <c r="AC6569" s="12"/>
      <c r="AD6569" s="12"/>
      <c r="AK6569" s="12"/>
      <c r="AL6569" s="30"/>
      <c r="AM6569" s="32"/>
      <c r="AQ6569" s="12"/>
      <c r="AR6569" s="12"/>
      <c r="AS6569" s="12"/>
      <c r="AZ6569" s="49"/>
      <c r="BA6569" s="30"/>
      <c r="BB6569" s="12"/>
      <c r="BF6569" s="12"/>
      <c r="BG6569" s="12"/>
      <c r="BH6569" s="12"/>
      <c r="BO6569" s="7"/>
      <c r="BP6569" s="7"/>
      <c r="BQ6569" s="7"/>
      <c r="BU6569" s="7"/>
      <c r="BV6569" s="7"/>
      <c r="BW6569" s="7"/>
      <c r="CD6569" s="7"/>
      <c r="CE6569" s="7"/>
      <c r="CF6569" s="7"/>
      <c r="CJ6569" s="7"/>
      <c r="CK6569" s="7"/>
      <c r="CL6569" s="7"/>
    </row>
    <row r="6570" spans="1:90">
      <c r="A6570" s="11"/>
      <c r="B6570" s="373"/>
      <c r="C6570" s="373"/>
      <c r="D6570" s="373"/>
      <c r="E6570" s="13"/>
      <c r="F6570" s="11"/>
      <c r="G6570" s="25"/>
      <c r="H6570" s="31"/>
      <c r="I6570" s="30"/>
      <c r="M6570" s="25"/>
      <c r="N6570" s="31"/>
      <c r="O6570" s="30"/>
      <c r="V6570" s="12"/>
      <c r="W6570" s="12"/>
      <c r="X6570" s="14"/>
      <c r="AB6570" s="25"/>
      <c r="AC6570" s="12"/>
      <c r="AD6570" s="12"/>
      <c r="AK6570" s="12"/>
      <c r="AL6570" s="30"/>
      <c r="AM6570" s="32"/>
      <c r="AQ6570" s="12"/>
      <c r="AR6570" s="12"/>
      <c r="AS6570" s="12"/>
      <c r="AZ6570" s="49"/>
      <c r="BA6570" s="30"/>
      <c r="BB6570" s="12"/>
      <c r="BF6570" s="12"/>
      <c r="BG6570" s="12"/>
      <c r="BH6570" s="12"/>
      <c r="BO6570" s="7"/>
      <c r="BP6570" s="7"/>
      <c r="BQ6570" s="7"/>
      <c r="BU6570" s="7"/>
      <c r="BV6570" s="7"/>
      <c r="BW6570" s="7"/>
      <c r="CD6570" s="7"/>
      <c r="CE6570" s="7"/>
      <c r="CF6570" s="7"/>
      <c r="CJ6570" s="7"/>
      <c r="CK6570" s="7"/>
      <c r="CL6570" s="7"/>
    </row>
    <row r="6571" spans="1:90">
      <c r="A6571" s="11"/>
      <c r="B6571" s="373"/>
      <c r="C6571" s="373"/>
      <c r="D6571" s="373"/>
      <c r="E6571" s="13"/>
      <c r="F6571" s="11"/>
      <c r="G6571" s="25"/>
      <c r="H6571" s="31"/>
      <c r="I6571" s="30"/>
      <c r="M6571" s="25"/>
      <c r="N6571" s="31"/>
      <c r="O6571" s="30"/>
      <c r="V6571" s="12"/>
      <c r="W6571" s="12"/>
      <c r="X6571" s="14"/>
      <c r="AB6571" s="25"/>
      <c r="AC6571" s="12"/>
      <c r="AD6571" s="12"/>
      <c r="AK6571" s="12"/>
      <c r="AL6571" s="30"/>
      <c r="AM6571" s="32"/>
      <c r="AQ6571" s="12"/>
      <c r="AR6571" s="12"/>
      <c r="AS6571" s="12"/>
      <c r="AZ6571" s="49"/>
      <c r="BA6571" s="30"/>
      <c r="BB6571" s="12"/>
      <c r="BF6571" s="12"/>
      <c r="BG6571" s="12"/>
      <c r="BH6571" s="12"/>
      <c r="BO6571" s="7"/>
      <c r="BP6571" s="7"/>
      <c r="BQ6571" s="7"/>
      <c r="BU6571" s="7"/>
      <c r="BV6571" s="7"/>
      <c r="BW6571" s="7"/>
      <c r="CD6571" s="7"/>
      <c r="CE6571" s="7"/>
      <c r="CF6571" s="7"/>
      <c r="CJ6571" s="7"/>
      <c r="CK6571" s="7"/>
      <c r="CL6571" s="7"/>
    </row>
    <row r="6572" spans="1:90">
      <c r="A6572" s="11"/>
      <c r="B6572" s="373"/>
      <c r="C6572" s="373"/>
      <c r="D6572" s="373"/>
      <c r="E6572" s="13"/>
      <c r="F6572" s="11"/>
      <c r="G6572" s="25"/>
      <c r="H6572" s="31"/>
      <c r="I6572" s="30"/>
      <c r="M6572" s="25"/>
      <c r="N6572" s="31"/>
      <c r="O6572" s="30"/>
      <c r="V6572" s="12"/>
      <c r="W6572" s="12"/>
      <c r="X6572" s="14"/>
      <c r="AB6572" s="25"/>
      <c r="AC6572" s="12"/>
      <c r="AD6572" s="12"/>
      <c r="AK6572" s="12"/>
      <c r="AL6572" s="30"/>
      <c r="AM6572" s="32"/>
      <c r="AQ6572" s="12"/>
      <c r="AR6572" s="12"/>
      <c r="AS6572" s="12"/>
      <c r="AZ6572" s="49"/>
      <c r="BA6572" s="30"/>
      <c r="BB6572" s="12"/>
      <c r="BF6572" s="12"/>
      <c r="BG6572" s="12"/>
      <c r="BH6572" s="12"/>
      <c r="BO6572" s="7"/>
      <c r="BP6572" s="7"/>
      <c r="BQ6572" s="7"/>
      <c r="BU6572" s="7"/>
      <c r="BV6572" s="7"/>
      <c r="BW6572" s="7"/>
      <c r="CD6572" s="7"/>
      <c r="CE6572" s="7"/>
      <c r="CF6572" s="7"/>
      <c r="CJ6572" s="7"/>
      <c r="CK6572" s="7"/>
      <c r="CL6572" s="7"/>
    </row>
    <row r="6573" spans="1:90">
      <c r="A6573" s="11"/>
      <c r="B6573" s="373"/>
      <c r="C6573" s="373"/>
      <c r="D6573" s="373"/>
      <c r="E6573" s="13"/>
      <c r="F6573" s="11"/>
      <c r="G6573" s="25"/>
      <c r="H6573" s="31"/>
      <c r="I6573" s="30"/>
      <c r="M6573" s="25"/>
      <c r="N6573" s="31"/>
      <c r="O6573" s="30"/>
      <c r="V6573" s="12"/>
      <c r="W6573" s="12"/>
      <c r="X6573" s="14"/>
      <c r="AB6573" s="25"/>
      <c r="AC6573" s="12"/>
      <c r="AD6573" s="12"/>
      <c r="AK6573" s="12"/>
      <c r="AL6573" s="30"/>
      <c r="AM6573" s="32"/>
      <c r="AQ6573" s="12"/>
      <c r="AR6573" s="12"/>
      <c r="AS6573" s="12"/>
      <c r="AZ6573" s="49"/>
      <c r="BA6573" s="30"/>
      <c r="BB6573" s="12"/>
      <c r="BF6573" s="12"/>
      <c r="BG6573" s="12"/>
      <c r="BH6573" s="12"/>
      <c r="BO6573" s="7"/>
      <c r="BP6573" s="7"/>
      <c r="BQ6573" s="7"/>
      <c r="BU6573" s="7"/>
      <c r="BV6573" s="7"/>
      <c r="BW6573" s="7"/>
      <c r="CD6573" s="7"/>
      <c r="CE6573" s="7"/>
      <c r="CF6573" s="7"/>
      <c r="CJ6573" s="7"/>
      <c r="CK6573" s="7"/>
      <c r="CL6573" s="7"/>
    </row>
    <row r="6574" spans="1:90">
      <c r="A6574" s="11"/>
      <c r="B6574" s="373"/>
      <c r="C6574" s="373"/>
      <c r="D6574" s="373"/>
      <c r="E6574" s="13"/>
      <c r="F6574" s="11"/>
      <c r="G6574" s="25"/>
      <c r="H6574" s="31"/>
      <c r="I6574" s="30"/>
      <c r="M6574" s="25"/>
      <c r="N6574" s="31"/>
      <c r="O6574" s="30"/>
      <c r="V6574" s="12"/>
      <c r="W6574" s="12"/>
      <c r="X6574" s="14"/>
      <c r="AB6574" s="25"/>
      <c r="AC6574" s="12"/>
      <c r="AD6574" s="12"/>
      <c r="AK6574" s="12"/>
      <c r="AL6574" s="30"/>
      <c r="AM6574" s="32"/>
      <c r="AQ6574" s="12"/>
      <c r="AR6574" s="12"/>
      <c r="AS6574" s="12"/>
      <c r="AZ6574" s="49"/>
      <c r="BA6574" s="30"/>
      <c r="BB6574" s="12"/>
      <c r="BF6574" s="12"/>
      <c r="BG6574" s="12"/>
      <c r="BH6574" s="12"/>
      <c r="BO6574" s="7"/>
      <c r="BP6574" s="7"/>
      <c r="BQ6574" s="7"/>
      <c r="BU6574" s="7"/>
      <c r="BV6574" s="7"/>
      <c r="BW6574" s="7"/>
      <c r="CD6574" s="7"/>
      <c r="CE6574" s="7"/>
      <c r="CF6574" s="7"/>
      <c r="CJ6574" s="7"/>
      <c r="CK6574" s="7"/>
      <c r="CL6574" s="7"/>
    </row>
    <row r="6575" spans="1:90">
      <c r="A6575" s="11"/>
      <c r="B6575" s="373"/>
      <c r="C6575" s="373"/>
      <c r="D6575" s="373"/>
      <c r="E6575" s="13"/>
      <c r="F6575" s="11"/>
      <c r="G6575" s="25"/>
      <c r="H6575" s="31"/>
      <c r="I6575" s="30"/>
      <c r="M6575" s="25"/>
      <c r="N6575" s="31"/>
      <c r="O6575" s="30"/>
      <c r="V6575" s="12"/>
      <c r="W6575" s="12"/>
      <c r="X6575" s="14"/>
      <c r="AB6575" s="25"/>
      <c r="AC6575" s="12"/>
      <c r="AD6575" s="12"/>
      <c r="AK6575" s="12"/>
      <c r="AL6575" s="30"/>
      <c r="AM6575" s="32"/>
      <c r="AQ6575" s="12"/>
      <c r="AR6575" s="12"/>
      <c r="AS6575" s="12"/>
      <c r="AZ6575" s="49"/>
      <c r="BA6575" s="30"/>
      <c r="BB6575" s="12"/>
      <c r="BF6575" s="12"/>
      <c r="BG6575" s="12"/>
      <c r="BH6575" s="12"/>
      <c r="BO6575" s="7"/>
      <c r="BP6575" s="7"/>
      <c r="BQ6575" s="7"/>
      <c r="BU6575" s="7"/>
      <c r="BV6575" s="7"/>
      <c r="BW6575" s="7"/>
      <c r="CD6575" s="7"/>
      <c r="CE6575" s="7"/>
      <c r="CF6575" s="7"/>
      <c r="CJ6575" s="7"/>
      <c r="CK6575" s="7"/>
      <c r="CL6575" s="7"/>
    </row>
    <row r="6576" spans="1:90">
      <c r="A6576" s="11"/>
      <c r="B6576" s="373"/>
      <c r="C6576" s="373"/>
      <c r="D6576" s="373"/>
      <c r="E6576" s="13"/>
      <c r="F6576" s="11"/>
      <c r="G6576" s="25"/>
      <c r="H6576" s="31"/>
      <c r="I6576" s="30"/>
      <c r="M6576" s="25"/>
      <c r="N6576" s="31"/>
      <c r="O6576" s="30"/>
      <c r="V6576" s="12"/>
      <c r="W6576" s="12"/>
      <c r="X6576" s="14"/>
      <c r="AB6576" s="25"/>
      <c r="AC6576" s="12"/>
      <c r="AD6576" s="12"/>
      <c r="AK6576" s="12"/>
      <c r="AL6576" s="30"/>
      <c r="AM6576" s="32"/>
      <c r="AQ6576" s="12"/>
      <c r="AR6576" s="12"/>
      <c r="AS6576" s="12"/>
      <c r="AZ6576" s="49"/>
      <c r="BA6576" s="30"/>
      <c r="BB6576" s="12"/>
      <c r="BF6576" s="12"/>
      <c r="BG6576" s="12"/>
      <c r="BH6576" s="12"/>
      <c r="BO6576" s="7"/>
      <c r="BP6576" s="7"/>
      <c r="BQ6576" s="7"/>
      <c r="BU6576" s="7"/>
      <c r="BV6576" s="7"/>
      <c r="BW6576" s="7"/>
      <c r="CD6576" s="7"/>
      <c r="CE6576" s="7"/>
      <c r="CF6576" s="7"/>
      <c r="CJ6576" s="7"/>
      <c r="CK6576" s="7"/>
      <c r="CL6576" s="7"/>
    </row>
    <row r="6577" spans="1:90">
      <c r="A6577" s="11"/>
      <c r="B6577" s="373"/>
      <c r="C6577" s="373"/>
      <c r="D6577" s="373"/>
      <c r="E6577" s="13"/>
      <c r="F6577" s="11"/>
      <c r="G6577" s="25"/>
      <c r="H6577" s="31"/>
      <c r="I6577" s="30"/>
      <c r="M6577" s="25"/>
      <c r="N6577" s="31"/>
      <c r="O6577" s="30"/>
      <c r="V6577" s="12"/>
      <c r="W6577" s="12"/>
      <c r="X6577" s="14"/>
      <c r="AB6577" s="25"/>
      <c r="AC6577" s="12"/>
      <c r="AD6577" s="12"/>
      <c r="AK6577" s="12"/>
      <c r="AL6577" s="30"/>
      <c r="AM6577" s="32"/>
      <c r="AQ6577" s="12"/>
      <c r="AR6577" s="12"/>
      <c r="AS6577" s="12"/>
      <c r="AZ6577" s="49"/>
      <c r="BA6577" s="30"/>
      <c r="BB6577" s="12"/>
      <c r="BF6577" s="12"/>
      <c r="BG6577" s="12"/>
      <c r="BH6577" s="12"/>
      <c r="BO6577" s="7"/>
      <c r="BP6577" s="7"/>
      <c r="BQ6577" s="7"/>
      <c r="BU6577" s="7"/>
      <c r="BV6577" s="7"/>
      <c r="BW6577" s="7"/>
      <c r="CD6577" s="7"/>
      <c r="CE6577" s="7"/>
      <c r="CF6577" s="7"/>
      <c r="CJ6577" s="7"/>
      <c r="CK6577" s="7"/>
      <c r="CL6577" s="7"/>
    </row>
    <row r="6578" spans="1:90">
      <c r="A6578" s="11"/>
      <c r="B6578" s="373"/>
      <c r="C6578" s="373"/>
      <c r="D6578" s="373"/>
      <c r="E6578" s="13"/>
      <c r="F6578" s="11"/>
      <c r="G6578" s="25"/>
      <c r="H6578" s="31"/>
      <c r="I6578" s="30"/>
      <c r="M6578" s="25"/>
      <c r="N6578" s="31"/>
      <c r="O6578" s="30"/>
      <c r="V6578" s="12"/>
      <c r="W6578" s="12"/>
      <c r="X6578" s="14"/>
      <c r="AB6578" s="25"/>
      <c r="AC6578" s="12"/>
      <c r="AD6578" s="12"/>
      <c r="AK6578" s="12"/>
      <c r="AL6578" s="30"/>
      <c r="AM6578" s="32"/>
      <c r="AQ6578" s="12"/>
      <c r="AR6578" s="12"/>
      <c r="AS6578" s="12"/>
      <c r="AZ6578" s="49"/>
      <c r="BA6578" s="30"/>
      <c r="BB6578" s="12"/>
      <c r="BF6578" s="12"/>
      <c r="BG6578" s="12"/>
      <c r="BH6578" s="12"/>
      <c r="BO6578" s="7"/>
      <c r="BP6578" s="7"/>
      <c r="BQ6578" s="7"/>
      <c r="BU6578" s="7"/>
      <c r="BV6578" s="7"/>
      <c r="BW6578" s="7"/>
      <c r="CD6578" s="7"/>
      <c r="CE6578" s="7"/>
      <c r="CF6578" s="7"/>
      <c r="CJ6578" s="7"/>
      <c r="CK6578" s="7"/>
      <c r="CL6578" s="7"/>
    </row>
    <row r="6579" spans="1:90">
      <c r="A6579" s="11"/>
      <c r="B6579" s="373"/>
      <c r="C6579" s="373"/>
      <c r="D6579" s="373"/>
      <c r="E6579" s="13"/>
      <c r="F6579" s="11"/>
      <c r="G6579" s="25"/>
      <c r="H6579" s="31"/>
      <c r="I6579" s="30"/>
      <c r="M6579" s="25"/>
      <c r="N6579" s="31"/>
      <c r="O6579" s="30"/>
      <c r="V6579" s="12"/>
      <c r="W6579" s="12"/>
      <c r="X6579" s="14"/>
      <c r="AB6579" s="25"/>
      <c r="AC6579" s="12"/>
      <c r="AD6579" s="12"/>
      <c r="AK6579" s="12"/>
      <c r="AL6579" s="30"/>
      <c r="AM6579" s="32"/>
      <c r="AQ6579" s="12"/>
      <c r="AR6579" s="12"/>
      <c r="AS6579" s="12"/>
      <c r="AZ6579" s="49"/>
      <c r="BA6579" s="30"/>
      <c r="BB6579" s="12"/>
      <c r="BF6579" s="12"/>
      <c r="BG6579" s="12"/>
      <c r="BH6579" s="12"/>
      <c r="BO6579" s="7"/>
      <c r="BP6579" s="7"/>
      <c r="BQ6579" s="7"/>
      <c r="BU6579" s="7"/>
      <c r="BV6579" s="7"/>
      <c r="BW6579" s="7"/>
      <c r="CD6579" s="7"/>
      <c r="CE6579" s="7"/>
      <c r="CF6579" s="7"/>
      <c r="CJ6579" s="7"/>
      <c r="CK6579" s="7"/>
      <c r="CL6579" s="7"/>
    </row>
    <row r="6580" spans="1:90">
      <c r="A6580" s="11"/>
      <c r="B6580" s="373"/>
      <c r="C6580" s="373"/>
      <c r="D6580" s="373"/>
      <c r="E6580" s="13"/>
      <c r="F6580" s="11"/>
      <c r="G6580" s="25"/>
      <c r="H6580" s="31"/>
      <c r="I6580" s="30"/>
      <c r="M6580" s="25"/>
      <c r="N6580" s="31"/>
      <c r="O6580" s="30"/>
      <c r="V6580" s="12"/>
      <c r="W6580" s="12"/>
      <c r="X6580" s="14"/>
      <c r="AB6580" s="25"/>
      <c r="AC6580" s="12"/>
      <c r="AD6580" s="12"/>
      <c r="AK6580" s="12"/>
      <c r="AL6580" s="30"/>
      <c r="AM6580" s="32"/>
      <c r="AQ6580" s="12"/>
      <c r="AR6580" s="12"/>
      <c r="AS6580" s="12"/>
      <c r="AZ6580" s="49"/>
      <c r="BA6580" s="30"/>
      <c r="BB6580" s="12"/>
      <c r="BF6580" s="12"/>
      <c r="BG6580" s="12"/>
      <c r="BH6580" s="12"/>
      <c r="BO6580" s="7"/>
      <c r="BP6580" s="7"/>
      <c r="BQ6580" s="7"/>
      <c r="BU6580" s="7"/>
      <c r="BV6580" s="7"/>
      <c r="BW6580" s="7"/>
      <c r="CD6580" s="7"/>
      <c r="CE6580" s="7"/>
      <c r="CF6580" s="7"/>
      <c r="CJ6580" s="7"/>
      <c r="CK6580" s="7"/>
      <c r="CL6580" s="7"/>
    </row>
    <row r="6581" spans="1:90">
      <c r="A6581" s="11"/>
      <c r="B6581" s="373"/>
      <c r="C6581" s="373"/>
      <c r="D6581" s="373"/>
      <c r="E6581" s="13"/>
      <c r="F6581" s="11"/>
      <c r="G6581" s="25"/>
      <c r="H6581" s="31"/>
      <c r="I6581" s="30"/>
      <c r="M6581" s="25"/>
      <c r="N6581" s="31"/>
      <c r="O6581" s="30"/>
      <c r="V6581" s="12"/>
      <c r="W6581" s="12"/>
      <c r="X6581" s="14"/>
      <c r="AB6581" s="25"/>
      <c r="AC6581" s="12"/>
      <c r="AD6581" s="12"/>
      <c r="AK6581" s="12"/>
      <c r="AL6581" s="30"/>
      <c r="AM6581" s="32"/>
      <c r="AQ6581" s="12"/>
      <c r="AR6581" s="12"/>
      <c r="AS6581" s="12"/>
      <c r="AZ6581" s="49"/>
      <c r="BA6581" s="30"/>
      <c r="BB6581" s="12"/>
      <c r="BF6581" s="12"/>
      <c r="BG6581" s="12"/>
      <c r="BH6581" s="12"/>
      <c r="BO6581" s="7"/>
      <c r="BP6581" s="7"/>
      <c r="BQ6581" s="7"/>
      <c r="BU6581" s="7"/>
      <c r="BV6581" s="7"/>
      <c r="BW6581" s="7"/>
      <c r="CD6581" s="7"/>
      <c r="CE6581" s="7"/>
      <c r="CF6581" s="7"/>
      <c r="CJ6581" s="7"/>
      <c r="CK6581" s="7"/>
      <c r="CL6581" s="7"/>
    </row>
    <row r="6582" spans="1:90">
      <c r="A6582" s="11"/>
      <c r="B6582" s="373"/>
      <c r="C6582" s="373"/>
      <c r="D6582" s="373"/>
      <c r="E6582" s="13"/>
      <c r="F6582" s="11"/>
      <c r="G6582" s="25"/>
      <c r="H6582" s="31"/>
      <c r="I6582" s="30"/>
      <c r="M6582" s="25"/>
      <c r="N6582" s="31"/>
      <c r="O6582" s="30"/>
      <c r="V6582" s="12"/>
      <c r="W6582" s="12"/>
      <c r="X6582" s="14"/>
      <c r="AB6582" s="25"/>
      <c r="AC6582" s="12"/>
      <c r="AD6582" s="12"/>
      <c r="AK6582" s="12"/>
      <c r="AL6582" s="30"/>
      <c r="AM6582" s="32"/>
      <c r="AQ6582" s="12"/>
      <c r="AR6582" s="12"/>
      <c r="AS6582" s="12"/>
      <c r="AZ6582" s="49"/>
      <c r="BA6582" s="30"/>
      <c r="BB6582" s="12"/>
      <c r="BF6582" s="12"/>
      <c r="BG6582" s="12"/>
      <c r="BH6582" s="12"/>
      <c r="BO6582" s="7"/>
      <c r="BP6582" s="7"/>
      <c r="BQ6582" s="7"/>
      <c r="BU6582" s="7"/>
      <c r="BV6582" s="7"/>
      <c r="BW6582" s="7"/>
      <c r="CD6582" s="7"/>
      <c r="CE6582" s="7"/>
      <c r="CF6582" s="7"/>
      <c r="CJ6582" s="7"/>
      <c r="CK6582" s="7"/>
      <c r="CL6582" s="7"/>
    </row>
    <row r="6583" spans="1:90">
      <c r="A6583" s="11"/>
      <c r="B6583" s="373"/>
      <c r="C6583" s="373"/>
      <c r="D6583" s="373"/>
      <c r="E6583" s="13"/>
      <c r="F6583" s="11"/>
      <c r="G6583" s="25"/>
      <c r="H6583" s="31"/>
      <c r="I6583" s="30"/>
      <c r="M6583" s="25"/>
      <c r="N6583" s="31"/>
      <c r="O6583" s="30"/>
      <c r="V6583" s="12"/>
      <c r="W6583" s="12"/>
      <c r="X6583" s="14"/>
      <c r="AB6583" s="25"/>
      <c r="AC6583" s="12"/>
      <c r="AD6583" s="12"/>
      <c r="AK6583" s="12"/>
      <c r="AL6583" s="30"/>
      <c r="AM6583" s="32"/>
      <c r="AQ6583" s="12"/>
      <c r="AR6583" s="12"/>
      <c r="AS6583" s="12"/>
      <c r="AZ6583" s="49"/>
      <c r="BA6583" s="30"/>
      <c r="BB6583" s="12"/>
      <c r="BF6583" s="12"/>
      <c r="BG6583" s="12"/>
      <c r="BH6583" s="12"/>
      <c r="BO6583" s="7"/>
      <c r="BP6583" s="7"/>
      <c r="BQ6583" s="7"/>
      <c r="BU6583" s="7"/>
      <c r="BV6583" s="7"/>
      <c r="BW6583" s="7"/>
      <c r="CD6583" s="7"/>
      <c r="CE6583" s="7"/>
      <c r="CF6583" s="7"/>
      <c r="CJ6583" s="7"/>
      <c r="CK6583" s="7"/>
      <c r="CL6583" s="7"/>
    </row>
    <row r="6584" spans="1:90">
      <c r="A6584" s="11"/>
      <c r="B6584" s="373"/>
      <c r="C6584" s="373"/>
      <c r="D6584" s="373"/>
      <c r="E6584" s="13"/>
      <c r="F6584" s="11"/>
      <c r="G6584" s="25"/>
      <c r="H6584" s="31"/>
      <c r="I6584" s="30"/>
      <c r="M6584" s="25"/>
      <c r="N6584" s="31"/>
      <c r="O6584" s="30"/>
      <c r="V6584" s="12"/>
      <c r="W6584" s="12"/>
      <c r="X6584" s="14"/>
      <c r="AB6584" s="25"/>
      <c r="AC6584" s="12"/>
      <c r="AD6584" s="12"/>
      <c r="AK6584" s="12"/>
      <c r="AL6584" s="30"/>
      <c r="AM6584" s="32"/>
      <c r="AQ6584" s="12"/>
      <c r="AR6584" s="12"/>
      <c r="AS6584" s="12"/>
      <c r="AZ6584" s="49"/>
      <c r="BA6584" s="30"/>
      <c r="BB6584" s="12"/>
      <c r="BF6584" s="12"/>
      <c r="BG6584" s="12"/>
      <c r="BH6584" s="12"/>
      <c r="BO6584" s="7"/>
      <c r="BP6584" s="7"/>
      <c r="BQ6584" s="7"/>
      <c r="BU6584" s="7"/>
      <c r="BV6584" s="7"/>
      <c r="BW6584" s="7"/>
      <c r="CD6584" s="7"/>
      <c r="CE6584" s="7"/>
      <c r="CF6584" s="7"/>
      <c r="CJ6584" s="7"/>
      <c r="CK6584" s="7"/>
      <c r="CL6584" s="7"/>
    </row>
    <row r="6585" spans="1:90">
      <c r="A6585" s="11"/>
      <c r="B6585" s="373"/>
      <c r="C6585" s="373"/>
      <c r="D6585" s="373"/>
      <c r="E6585" s="13"/>
      <c r="F6585" s="11"/>
      <c r="G6585" s="25"/>
      <c r="H6585" s="31"/>
      <c r="I6585" s="30"/>
      <c r="M6585" s="25"/>
      <c r="N6585" s="31"/>
      <c r="O6585" s="30"/>
      <c r="V6585" s="12"/>
      <c r="W6585" s="12"/>
      <c r="X6585" s="14"/>
      <c r="AB6585" s="25"/>
      <c r="AC6585" s="12"/>
      <c r="AD6585" s="12"/>
      <c r="AK6585" s="12"/>
      <c r="AL6585" s="30"/>
      <c r="AM6585" s="32"/>
      <c r="AQ6585" s="12"/>
      <c r="AR6585" s="12"/>
      <c r="AS6585" s="12"/>
      <c r="AZ6585" s="49"/>
      <c r="BA6585" s="30"/>
      <c r="BB6585" s="12"/>
      <c r="BF6585" s="12"/>
      <c r="BG6585" s="12"/>
      <c r="BH6585" s="12"/>
      <c r="BO6585" s="7"/>
      <c r="BP6585" s="7"/>
      <c r="BQ6585" s="7"/>
      <c r="BU6585" s="7"/>
      <c r="BV6585" s="7"/>
      <c r="BW6585" s="7"/>
      <c r="CD6585" s="7"/>
      <c r="CE6585" s="7"/>
      <c r="CF6585" s="7"/>
      <c r="CJ6585" s="7"/>
      <c r="CK6585" s="7"/>
      <c r="CL6585" s="7"/>
    </row>
    <row r="6586" spans="1:90">
      <c r="A6586" s="11"/>
      <c r="B6586" s="373"/>
      <c r="C6586" s="373"/>
      <c r="D6586" s="373"/>
      <c r="E6586" s="13"/>
      <c r="F6586" s="11"/>
      <c r="G6586" s="25"/>
      <c r="H6586" s="31"/>
      <c r="I6586" s="30"/>
      <c r="M6586" s="25"/>
      <c r="N6586" s="31"/>
      <c r="O6586" s="30"/>
      <c r="V6586" s="12"/>
      <c r="W6586" s="12"/>
      <c r="X6586" s="14"/>
      <c r="AB6586" s="25"/>
      <c r="AC6586" s="12"/>
      <c r="AD6586" s="12"/>
      <c r="AK6586" s="12"/>
      <c r="AL6586" s="30"/>
      <c r="AM6586" s="32"/>
      <c r="AQ6586" s="12"/>
      <c r="AR6586" s="12"/>
      <c r="AS6586" s="12"/>
      <c r="AZ6586" s="49"/>
      <c r="BA6586" s="30"/>
      <c r="BB6586" s="12"/>
      <c r="BF6586" s="12"/>
      <c r="BG6586" s="12"/>
      <c r="BH6586" s="12"/>
      <c r="BO6586" s="7"/>
      <c r="BP6586" s="7"/>
      <c r="BQ6586" s="7"/>
      <c r="BU6586" s="7"/>
      <c r="BV6586" s="7"/>
      <c r="BW6586" s="7"/>
      <c r="CD6586" s="7"/>
      <c r="CE6586" s="7"/>
      <c r="CF6586" s="7"/>
      <c r="CJ6586" s="7"/>
      <c r="CK6586" s="7"/>
      <c r="CL6586" s="7"/>
    </row>
    <row r="6587" spans="1:90">
      <c r="A6587" s="11"/>
      <c r="B6587" s="373"/>
      <c r="C6587" s="373"/>
      <c r="D6587" s="373"/>
      <c r="E6587" s="13"/>
      <c r="F6587" s="11"/>
      <c r="G6587" s="25"/>
      <c r="H6587" s="31"/>
      <c r="I6587" s="30"/>
      <c r="M6587" s="25"/>
      <c r="N6587" s="31"/>
      <c r="O6587" s="30"/>
      <c r="V6587" s="12"/>
      <c r="W6587" s="12"/>
      <c r="X6587" s="14"/>
      <c r="AB6587" s="25"/>
      <c r="AC6587" s="12"/>
      <c r="AD6587" s="12"/>
      <c r="AK6587" s="12"/>
      <c r="AL6587" s="30"/>
      <c r="AM6587" s="32"/>
      <c r="AQ6587" s="12"/>
      <c r="AR6587" s="12"/>
      <c r="AS6587" s="12"/>
      <c r="AZ6587" s="49"/>
      <c r="BA6587" s="30"/>
      <c r="BB6587" s="12"/>
      <c r="BF6587" s="12"/>
      <c r="BG6587" s="12"/>
      <c r="BH6587" s="12"/>
      <c r="BO6587" s="7"/>
      <c r="BP6587" s="7"/>
      <c r="BQ6587" s="7"/>
      <c r="BU6587" s="7"/>
      <c r="BV6587" s="7"/>
      <c r="BW6587" s="7"/>
      <c r="CD6587" s="7"/>
      <c r="CE6587" s="7"/>
      <c r="CF6587" s="7"/>
      <c r="CJ6587" s="7"/>
      <c r="CK6587" s="7"/>
      <c r="CL6587" s="7"/>
    </row>
    <row r="6588" spans="1:90">
      <c r="A6588" s="11"/>
      <c r="B6588" s="373"/>
      <c r="C6588" s="373"/>
      <c r="D6588" s="373"/>
      <c r="E6588" s="13"/>
      <c r="F6588" s="11"/>
      <c r="G6588" s="25"/>
      <c r="H6588" s="31"/>
      <c r="I6588" s="30"/>
      <c r="M6588" s="25"/>
      <c r="N6588" s="31"/>
      <c r="O6588" s="30"/>
      <c r="V6588" s="12"/>
      <c r="W6588" s="12"/>
      <c r="X6588" s="14"/>
      <c r="AB6588" s="25"/>
      <c r="AC6588" s="12"/>
      <c r="AD6588" s="12"/>
      <c r="AK6588" s="12"/>
      <c r="AL6588" s="30"/>
      <c r="AM6588" s="32"/>
      <c r="AQ6588" s="12"/>
      <c r="AR6588" s="12"/>
      <c r="AS6588" s="12"/>
      <c r="AZ6588" s="49"/>
      <c r="BA6588" s="30"/>
      <c r="BB6588" s="12"/>
      <c r="BF6588" s="12"/>
      <c r="BG6588" s="12"/>
      <c r="BH6588" s="12"/>
      <c r="BO6588" s="7"/>
      <c r="BP6588" s="7"/>
      <c r="BQ6588" s="7"/>
      <c r="BU6588" s="7"/>
      <c r="BV6588" s="7"/>
      <c r="BW6588" s="7"/>
      <c r="CD6588" s="7"/>
      <c r="CE6588" s="7"/>
      <c r="CF6588" s="7"/>
      <c r="CJ6588" s="7"/>
      <c r="CK6588" s="7"/>
      <c r="CL6588" s="7"/>
    </row>
    <row r="6589" spans="1:90">
      <c r="A6589" s="11"/>
      <c r="B6589" s="373"/>
      <c r="C6589" s="373"/>
      <c r="D6589" s="373"/>
      <c r="E6589" s="13"/>
      <c r="F6589" s="11"/>
      <c r="G6589" s="25"/>
      <c r="H6589" s="31"/>
      <c r="I6589" s="30"/>
      <c r="M6589" s="25"/>
      <c r="N6589" s="31"/>
      <c r="O6589" s="30"/>
      <c r="V6589" s="12"/>
      <c r="W6589" s="12"/>
      <c r="X6589" s="14"/>
      <c r="AB6589" s="25"/>
      <c r="AC6589" s="12"/>
      <c r="AD6589" s="12"/>
      <c r="AK6589" s="12"/>
      <c r="AL6589" s="30"/>
      <c r="AM6589" s="32"/>
      <c r="AQ6589" s="12"/>
      <c r="AR6589" s="12"/>
      <c r="AS6589" s="12"/>
      <c r="AZ6589" s="49"/>
      <c r="BA6589" s="30"/>
      <c r="BB6589" s="12"/>
      <c r="BF6589" s="12"/>
      <c r="BG6589" s="12"/>
      <c r="BH6589" s="12"/>
      <c r="BO6589" s="7"/>
      <c r="BP6589" s="7"/>
      <c r="BQ6589" s="7"/>
      <c r="BU6589" s="7"/>
      <c r="BV6589" s="7"/>
      <c r="BW6589" s="7"/>
      <c r="CD6589" s="7"/>
      <c r="CE6589" s="7"/>
      <c r="CF6589" s="7"/>
      <c r="CJ6589" s="7"/>
      <c r="CK6589" s="7"/>
      <c r="CL6589" s="7"/>
    </row>
    <row r="6590" spans="1:90">
      <c r="A6590" s="11"/>
      <c r="B6590" s="373"/>
      <c r="C6590" s="373"/>
      <c r="D6590" s="373"/>
      <c r="E6590" s="13"/>
      <c r="F6590" s="11"/>
      <c r="G6590" s="25"/>
      <c r="H6590" s="31"/>
      <c r="I6590" s="30"/>
      <c r="M6590" s="25"/>
      <c r="N6590" s="31"/>
      <c r="O6590" s="30"/>
      <c r="V6590" s="12"/>
      <c r="W6590" s="12"/>
      <c r="X6590" s="14"/>
      <c r="AB6590" s="25"/>
      <c r="AC6590" s="12"/>
      <c r="AD6590" s="12"/>
      <c r="AK6590" s="12"/>
      <c r="AL6590" s="30"/>
      <c r="AM6590" s="32"/>
      <c r="AQ6590" s="12"/>
      <c r="AR6590" s="12"/>
      <c r="AS6590" s="12"/>
      <c r="AZ6590" s="49"/>
      <c r="BA6590" s="30"/>
      <c r="BB6590" s="12"/>
      <c r="BF6590" s="12"/>
      <c r="BG6590" s="12"/>
      <c r="BH6590" s="12"/>
      <c r="BO6590" s="7"/>
      <c r="BP6590" s="7"/>
      <c r="BQ6590" s="7"/>
      <c r="BU6590" s="7"/>
      <c r="BV6590" s="7"/>
      <c r="BW6590" s="7"/>
      <c r="CD6590" s="7"/>
      <c r="CE6590" s="7"/>
      <c r="CF6590" s="7"/>
      <c r="CJ6590" s="7"/>
      <c r="CK6590" s="7"/>
      <c r="CL6590" s="7"/>
    </row>
    <row r="6591" spans="1:90">
      <c r="A6591" s="11"/>
      <c r="B6591" s="373"/>
      <c r="C6591" s="373"/>
      <c r="D6591" s="373"/>
      <c r="E6591" s="13"/>
      <c r="F6591" s="11"/>
      <c r="G6591" s="25"/>
      <c r="H6591" s="31"/>
      <c r="I6591" s="30"/>
      <c r="M6591" s="25"/>
      <c r="N6591" s="31"/>
      <c r="O6591" s="30"/>
      <c r="V6591" s="12"/>
      <c r="W6591" s="12"/>
      <c r="X6591" s="14"/>
      <c r="AB6591" s="25"/>
      <c r="AC6591" s="12"/>
      <c r="AD6591" s="12"/>
      <c r="AK6591" s="12"/>
      <c r="AL6591" s="30"/>
      <c r="AM6591" s="32"/>
      <c r="AQ6591" s="12"/>
      <c r="AR6591" s="12"/>
      <c r="AS6591" s="12"/>
      <c r="AZ6591" s="49"/>
      <c r="BA6591" s="30"/>
      <c r="BB6591" s="12"/>
      <c r="BF6591" s="12"/>
      <c r="BG6591" s="12"/>
      <c r="BH6591" s="12"/>
      <c r="BO6591" s="7"/>
      <c r="BP6591" s="7"/>
      <c r="BQ6591" s="7"/>
      <c r="BU6591" s="7"/>
      <c r="BV6591" s="7"/>
      <c r="BW6591" s="7"/>
      <c r="CD6591" s="7"/>
      <c r="CE6591" s="7"/>
      <c r="CF6591" s="7"/>
      <c r="CJ6591" s="7"/>
      <c r="CK6591" s="7"/>
      <c r="CL6591" s="7"/>
    </row>
    <row r="6592" spans="1:90">
      <c r="A6592" s="11"/>
      <c r="B6592" s="373"/>
      <c r="C6592" s="373"/>
      <c r="D6592" s="373"/>
      <c r="E6592" s="13"/>
      <c r="F6592" s="11"/>
      <c r="G6592" s="25"/>
      <c r="H6592" s="31"/>
      <c r="I6592" s="30"/>
      <c r="M6592" s="25"/>
      <c r="N6592" s="31"/>
      <c r="O6592" s="30"/>
      <c r="V6592" s="12"/>
      <c r="W6592" s="12"/>
      <c r="X6592" s="14"/>
      <c r="AB6592" s="25"/>
      <c r="AC6592" s="12"/>
      <c r="AD6592" s="12"/>
      <c r="AK6592" s="12"/>
      <c r="AL6592" s="30"/>
      <c r="AM6592" s="32"/>
      <c r="AQ6592" s="12"/>
      <c r="AR6592" s="12"/>
      <c r="AS6592" s="12"/>
      <c r="AZ6592" s="49"/>
      <c r="BA6592" s="30"/>
      <c r="BB6592" s="12"/>
      <c r="BF6592" s="12"/>
      <c r="BG6592" s="12"/>
      <c r="BH6592" s="12"/>
      <c r="BO6592" s="7"/>
      <c r="BP6592" s="7"/>
      <c r="BQ6592" s="7"/>
      <c r="BU6592" s="7"/>
      <c r="BV6592" s="7"/>
      <c r="BW6592" s="7"/>
      <c r="CD6592" s="7"/>
      <c r="CE6592" s="7"/>
      <c r="CF6592" s="7"/>
      <c r="CJ6592" s="7"/>
      <c r="CK6592" s="7"/>
      <c r="CL6592" s="7"/>
    </row>
    <row r="6593" spans="1:90">
      <c r="A6593" s="11"/>
      <c r="B6593" s="373"/>
      <c r="C6593" s="373"/>
      <c r="D6593" s="373"/>
      <c r="E6593" s="13"/>
      <c r="F6593" s="11"/>
      <c r="G6593" s="25"/>
      <c r="H6593" s="31"/>
      <c r="I6593" s="30"/>
      <c r="M6593" s="25"/>
      <c r="N6593" s="31"/>
      <c r="O6593" s="30"/>
      <c r="V6593" s="12"/>
      <c r="W6593" s="12"/>
      <c r="X6593" s="14"/>
      <c r="AB6593" s="25"/>
      <c r="AC6593" s="12"/>
      <c r="AD6593" s="12"/>
      <c r="AK6593" s="12"/>
      <c r="AL6593" s="30"/>
      <c r="AM6593" s="32"/>
      <c r="AQ6593" s="12"/>
      <c r="AR6593" s="12"/>
      <c r="AS6593" s="12"/>
      <c r="AZ6593" s="49"/>
      <c r="BA6593" s="30"/>
      <c r="BB6593" s="12"/>
      <c r="BF6593" s="12"/>
      <c r="BG6593" s="12"/>
      <c r="BH6593" s="12"/>
      <c r="BO6593" s="7"/>
      <c r="BP6593" s="7"/>
      <c r="BQ6593" s="7"/>
      <c r="BU6593" s="7"/>
      <c r="BV6593" s="7"/>
      <c r="BW6593" s="7"/>
      <c r="CD6593" s="7"/>
      <c r="CE6593" s="7"/>
      <c r="CF6593" s="7"/>
      <c r="CJ6593" s="7"/>
      <c r="CK6593" s="7"/>
      <c r="CL6593" s="7"/>
    </row>
    <row r="6594" spans="1:90">
      <c r="A6594" s="11"/>
      <c r="B6594" s="373"/>
      <c r="C6594" s="373"/>
      <c r="D6594" s="373"/>
      <c r="E6594" s="13"/>
      <c r="F6594" s="11"/>
      <c r="G6594" s="25"/>
      <c r="H6594" s="31"/>
      <c r="I6594" s="30"/>
      <c r="M6594" s="25"/>
      <c r="N6594" s="31"/>
      <c r="O6594" s="30"/>
      <c r="V6594" s="12"/>
      <c r="W6594" s="12"/>
      <c r="X6594" s="14"/>
      <c r="AB6594" s="25"/>
      <c r="AC6594" s="12"/>
      <c r="AD6594" s="12"/>
      <c r="AK6594" s="12"/>
      <c r="AL6594" s="30"/>
      <c r="AM6594" s="32"/>
      <c r="AQ6594" s="12"/>
      <c r="AR6594" s="12"/>
      <c r="AS6594" s="12"/>
      <c r="AZ6594" s="49"/>
      <c r="BA6594" s="30"/>
      <c r="BB6594" s="12"/>
      <c r="BF6594" s="12"/>
      <c r="BG6594" s="12"/>
      <c r="BH6594" s="12"/>
      <c r="BO6594" s="7"/>
      <c r="BP6594" s="7"/>
      <c r="BQ6594" s="7"/>
      <c r="BU6594" s="7"/>
      <c r="BV6594" s="7"/>
      <c r="BW6594" s="7"/>
      <c r="CD6594" s="7"/>
      <c r="CE6594" s="7"/>
      <c r="CF6594" s="7"/>
      <c r="CJ6594" s="7"/>
      <c r="CK6594" s="7"/>
      <c r="CL6594" s="7"/>
    </row>
    <row r="6595" spans="1:90">
      <c r="A6595" s="11"/>
      <c r="B6595" s="373"/>
      <c r="C6595" s="373"/>
      <c r="D6595" s="373"/>
      <c r="E6595" s="13"/>
      <c r="F6595" s="11"/>
      <c r="G6595" s="25"/>
      <c r="H6595" s="31"/>
      <c r="I6595" s="30"/>
      <c r="M6595" s="25"/>
      <c r="N6595" s="31"/>
      <c r="O6595" s="30"/>
      <c r="V6595" s="12"/>
      <c r="W6595" s="12"/>
      <c r="X6595" s="14"/>
      <c r="AB6595" s="25"/>
      <c r="AC6595" s="12"/>
      <c r="AD6595" s="12"/>
      <c r="AK6595" s="12"/>
      <c r="AL6595" s="30"/>
      <c r="AM6595" s="32"/>
      <c r="AQ6595" s="12"/>
      <c r="AR6595" s="12"/>
      <c r="AS6595" s="12"/>
      <c r="AZ6595" s="49"/>
      <c r="BA6595" s="30"/>
      <c r="BB6595" s="12"/>
      <c r="BF6595" s="12"/>
      <c r="BG6595" s="12"/>
      <c r="BH6595" s="12"/>
      <c r="BO6595" s="7"/>
      <c r="BP6595" s="7"/>
      <c r="BQ6595" s="7"/>
      <c r="BU6595" s="7"/>
      <c r="BV6595" s="7"/>
      <c r="BW6595" s="7"/>
      <c r="CD6595" s="7"/>
      <c r="CE6595" s="7"/>
      <c r="CF6595" s="7"/>
      <c r="CJ6595" s="7"/>
      <c r="CK6595" s="7"/>
      <c r="CL6595" s="7"/>
    </row>
    <row r="6596" spans="1:90">
      <c r="A6596" s="11"/>
      <c r="B6596" s="373"/>
      <c r="C6596" s="373"/>
      <c r="D6596" s="373"/>
      <c r="E6596" s="13"/>
      <c r="F6596" s="11"/>
      <c r="G6596" s="25"/>
      <c r="H6596" s="31"/>
      <c r="I6596" s="30"/>
      <c r="M6596" s="25"/>
      <c r="N6596" s="31"/>
      <c r="O6596" s="30"/>
      <c r="V6596" s="12"/>
      <c r="W6596" s="12"/>
      <c r="X6596" s="14"/>
      <c r="AB6596" s="25"/>
      <c r="AC6596" s="12"/>
      <c r="AD6596" s="12"/>
      <c r="AK6596" s="12"/>
      <c r="AL6596" s="30"/>
      <c r="AM6596" s="32"/>
      <c r="AQ6596" s="12"/>
      <c r="AR6596" s="12"/>
      <c r="AS6596" s="12"/>
      <c r="AZ6596" s="49"/>
      <c r="BA6596" s="30"/>
      <c r="BB6596" s="12"/>
      <c r="BF6596" s="12"/>
      <c r="BG6596" s="12"/>
      <c r="BH6596" s="12"/>
      <c r="BO6596" s="7"/>
      <c r="BP6596" s="7"/>
      <c r="BQ6596" s="7"/>
      <c r="BU6596" s="7"/>
      <c r="BV6596" s="7"/>
      <c r="BW6596" s="7"/>
      <c r="CD6596" s="7"/>
      <c r="CE6596" s="7"/>
      <c r="CF6596" s="7"/>
      <c r="CJ6596" s="7"/>
      <c r="CK6596" s="7"/>
      <c r="CL6596" s="7"/>
    </row>
    <row r="6597" spans="1:90">
      <c r="A6597" s="11"/>
      <c r="B6597" s="373"/>
      <c r="C6597" s="373"/>
      <c r="D6597" s="373"/>
      <c r="E6597" s="13"/>
      <c r="F6597" s="11"/>
      <c r="G6597" s="25"/>
      <c r="H6597" s="31"/>
      <c r="I6597" s="30"/>
      <c r="M6597" s="25"/>
      <c r="N6597" s="31"/>
      <c r="O6597" s="30"/>
      <c r="V6597" s="12"/>
      <c r="W6597" s="12"/>
      <c r="X6597" s="14"/>
      <c r="AB6597" s="25"/>
      <c r="AC6597" s="12"/>
      <c r="AD6597" s="12"/>
      <c r="AK6597" s="12"/>
      <c r="AL6597" s="30"/>
      <c r="AM6597" s="32"/>
      <c r="AQ6597" s="12"/>
      <c r="AR6597" s="12"/>
      <c r="AS6597" s="12"/>
      <c r="AZ6597" s="49"/>
      <c r="BA6597" s="30"/>
      <c r="BB6597" s="12"/>
      <c r="BF6597" s="12"/>
      <c r="BG6597" s="12"/>
      <c r="BH6597" s="12"/>
      <c r="BO6597" s="7"/>
      <c r="BP6597" s="7"/>
      <c r="BQ6597" s="7"/>
      <c r="BU6597" s="7"/>
      <c r="BV6597" s="7"/>
      <c r="BW6597" s="7"/>
      <c r="CD6597" s="7"/>
      <c r="CE6597" s="7"/>
      <c r="CF6597" s="7"/>
      <c r="CJ6597" s="7"/>
      <c r="CK6597" s="7"/>
      <c r="CL6597" s="7"/>
    </row>
    <row r="6598" spans="1:90">
      <c r="A6598" s="11"/>
      <c r="B6598" s="373"/>
      <c r="C6598" s="373"/>
      <c r="D6598" s="373"/>
      <c r="E6598" s="13"/>
      <c r="F6598" s="11"/>
      <c r="G6598" s="25"/>
      <c r="H6598" s="31"/>
      <c r="I6598" s="30"/>
      <c r="M6598" s="25"/>
      <c r="N6598" s="31"/>
      <c r="O6598" s="30"/>
      <c r="V6598" s="12"/>
      <c r="W6598" s="12"/>
      <c r="X6598" s="14"/>
      <c r="AB6598" s="25"/>
      <c r="AC6598" s="12"/>
      <c r="AD6598" s="12"/>
      <c r="AK6598" s="12"/>
      <c r="AL6598" s="30"/>
      <c r="AM6598" s="32"/>
      <c r="AQ6598" s="12"/>
      <c r="AR6598" s="12"/>
      <c r="AS6598" s="12"/>
      <c r="AZ6598" s="49"/>
      <c r="BA6598" s="30"/>
      <c r="BB6598" s="12"/>
      <c r="BF6598" s="12"/>
      <c r="BG6598" s="12"/>
      <c r="BH6598" s="12"/>
      <c r="BO6598" s="7"/>
      <c r="BP6598" s="7"/>
      <c r="BQ6598" s="7"/>
      <c r="BU6598" s="7"/>
      <c r="BV6598" s="7"/>
      <c r="BW6598" s="7"/>
      <c r="CD6598" s="7"/>
      <c r="CE6598" s="7"/>
      <c r="CF6598" s="7"/>
      <c r="CJ6598" s="7"/>
      <c r="CK6598" s="7"/>
      <c r="CL6598" s="7"/>
    </row>
    <row r="6599" spans="1:90">
      <c r="A6599" s="11"/>
      <c r="B6599" s="373"/>
      <c r="C6599" s="373"/>
      <c r="D6599" s="373"/>
      <c r="E6599" s="13"/>
      <c r="F6599" s="11"/>
      <c r="G6599" s="25"/>
      <c r="H6599" s="31"/>
      <c r="I6599" s="30"/>
      <c r="M6599" s="25"/>
      <c r="N6599" s="31"/>
      <c r="O6599" s="30"/>
      <c r="V6599" s="12"/>
      <c r="W6599" s="12"/>
      <c r="X6599" s="14"/>
      <c r="AB6599" s="25"/>
      <c r="AC6599" s="12"/>
      <c r="AD6599" s="12"/>
      <c r="AK6599" s="12"/>
      <c r="AL6599" s="30"/>
      <c r="AM6599" s="32"/>
      <c r="AQ6599" s="12"/>
      <c r="AR6599" s="12"/>
      <c r="AS6599" s="12"/>
      <c r="AZ6599" s="49"/>
      <c r="BA6599" s="30"/>
      <c r="BB6599" s="12"/>
      <c r="BF6599" s="12"/>
      <c r="BG6599" s="12"/>
      <c r="BH6599" s="12"/>
      <c r="BO6599" s="7"/>
      <c r="BP6599" s="7"/>
      <c r="BQ6599" s="7"/>
      <c r="BU6599" s="7"/>
      <c r="BV6599" s="7"/>
      <c r="BW6599" s="7"/>
      <c r="CD6599" s="7"/>
      <c r="CE6599" s="7"/>
      <c r="CF6599" s="7"/>
      <c r="CJ6599" s="7"/>
      <c r="CK6599" s="7"/>
      <c r="CL6599" s="7"/>
    </row>
    <row r="6600" spans="1:90">
      <c r="A6600" s="11"/>
      <c r="B6600" s="373"/>
      <c r="C6600" s="373"/>
      <c r="D6600" s="373"/>
      <c r="E6600" s="13"/>
      <c r="F6600" s="11"/>
      <c r="G6600" s="25"/>
      <c r="H6600" s="31"/>
      <c r="I6600" s="30"/>
      <c r="M6600" s="25"/>
      <c r="N6600" s="31"/>
      <c r="O6600" s="30"/>
      <c r="V6600" s="12"/>
      <c r="W6600" s="12"/>
      <c r="X6600" s="14"/>
      <c r="AB6600" s="25"/>
      <c r="AC6600" s="12"/>
      <c r="AD6600" s="12"/>
      <c r="AK6600" s="12"/>
      <c r="AL6600" s="30"/>
      <c r="AM6600" s="32"/>
      <c r="AQ6600" s="12"/>
      <c r="AR6600" s="12"/>
      <c r="AS6600" s="12"/>
      <c r="AZ6600" s="49"/>
      <c r="BA6600" s="30"/>
      <c r="BB6600" s="12"/>
      <c r="BF6600" s="12"/>
      <c r="BG6600" s="12"/>
      <c r="BH6600" s="12"/>
      <c r="BO6600" s="7"/>
      <c r="BP6600" s="7"/>
      <c r="BQ6600" s="7"/>
      <c r="BU6600" s="7"/>
      <c r="BV6600" s="7"/>
      <c r="BW6600" s="7"/>
      <c r="CD6600" s="7"/>
      <c r="CE6600" s="7"/>
      <c r="CF6600" s="7"/>
      <c r="CJ6600" s="7"/>
      <c r="CK6600" s="7"/>
      <c r="CL6600" s="7"/>
    </row>
    <row r="6601" spans="1:90">
      <c r="A6601" s="11"/>
      <c r="B6601" s="373"/>
      <c r="C6601" s="373"/>
      <c r="D6601" s="373"/>
      <c r="E6601" s="13"/>
      <c r="F6601" s="11"/>
      <c r="G6601" s="25"/>
      <c r="H6601" s="31"/>
      <c r="I6601" s="30"/>
      <c r="M6601" s="25"/>
      <c r="N6601" s="31"/>
      <c r="O6601" s="30"/>
      <c r="V6601" s="12"/>
      <c r="W6601" s="12"/>
      <c r="X6601" s="14"/>
      <c r="AB6601" s="25"/>
      <c r="AC6601" s="12"/>
      <c r="AD6601" s="12"/>
      <c r="AK6601" s="12"/>
      <c r="AL6601" s="30"/>
      <c r="AM6601" s="32"/>
      <c r="AQ6601" s="12"/>
      <c r="AR6601" s="12"/>
      <c r="AS6601" s="12"/>
      <c r="AZ6601" s="49"/>
      <c r="BA6601" s="30"/>
      <c r="BB6601" s="12"/>
      <c r="BF6601" s="12"/>
      <c r="BG6601" s="12"/>
      <c r="BH6601" s="12"/>
      <c r="BO6601" s="7"/>
      <c r="BP6601" s="7"/>
      <c r="BQ6601" s="7"/>
      <c r="BU6601" s="7"/>
      <c r="BV6601" s="7"/>
      <c r="BW6601" s="7"/>
      <c r="CD6601" s="7"/>
      <c r="CE6601" s="7"/>
      <c r="CF6601" s="7"/>
      <c r="CJ6601" s="7"/>
      <c r="CK6601" s="7"/>
      <c r="CL6601" s="7"/>
    </row>
    <row r="6602" spans="1:90">
      <c r="A6602" s="11"/>
      <c r="B6602" s="373"/>
      <c r="C6602" s="373"/>
      <c r="D6602" s="373"/>
      <c r="E6602" s="13"/>
      <c r="F6602" s="11"/>
      <c r="G6602" s="25"/>
      <c r="H6602" s="31"/>
      <c r="I6602" s="30"/>
      <c r="M6602" s="25"/>
      <c r="N6602" s="31"/>
      <c r="O6602" s="30"/>
      <c r="V6602" s="12"/>
      <c r="W6602" s="12"/>
      <c r="X6602" s="14"/>
      <c r="AB6602" s="25"/>
      <c r="AC6602" s="12"/>
      <c r="AD6602" s="12"/>
      <c r="AK6602" s="12"/>
      <c r="AL6602" s="30"/>
      <c r="AM6602" s="32"/>
      <c r="AQ6602" s="12"/>
      <c r="AR6602" s="12"/>
      <c r="AS6602" s="12"/>
      <c r="AZ6602" s="49"/>
      <c r="BA6602" s="30"/>
      <c r="BB6602" s="12"/>
      <c r="BF6602" s="12"/>
      <c r="BG6602" s="12"/>
      <c r="BH6602" s="12"/>
      <c r="BO6602" s="7"/>
      <c r="BP6602" s="7"/>
      <c r="BQ6602" s="7"/>
      <c r="BU6602" s="7"/>
      <c r="BV6602" s="7"/>
      <c r="BW6602" s="7"/>
      <c r="CD6602" s="7"/>
      <c r="CE6602" s="7"/>
      <c r="CF6602" s="7"/>
      <c r="CJ6602" s="7"/>
      <c r="CK6602" s="7"/>
      <c r="CL6602" s="7"/>
    </row>
    <row r="6603" spans="1:90">
      <c r="A6603" s="11"/>
      <c r="B6603" s="373"/>
      <c r="C6603" s="373"/>
      <c r="D6603" s="373"/>
      <c r="E6603" s="13"/>
      <c r="F6603" s="11"/>
      <c r="G6603" s="25"/>
      <c r="H6603" s="31"/>
      <c r="I6603" s="30"/>
      <c r="M6603" s="25"/>
      <c r="N6603" s="31"/>
      <c r="O6603" s="30"/>
      <c r="V6603" s="12"/>
      <c r="W6603" s="12"/>
      <c r="X6603" s="14"/>
      <c r="AB6603" s="25"/>
      <c r="AC6603" s="12"/>
      <c r="AD6603" s="12"/>
      <c r="AK6603" s="12"/>
      <c r="AL6603" s="30"/>
      <c r="AM6603" s="32"/>
      <c r="AQ6603" s="12"/>
      <c r="AR6603" s="12"/>
      <c r="AS6603" s="12"/>
      <c r="AZ6603" s="49"/>
      <c r="BA6603" s="30"/>
      <c r="BB6603" s="12"/>
      <c r="BF6603" s="12"/>
      <c r="BG6603" s="12"/>
      <c r="BH6603" s="12"/>
      <c r="BO6603" s="7"/>
      <c r="BP6603" s="7"/>
      <c r="BQ6603" s="7"/>
      <c r="BU6603" s="7"/>
      <c r="BV6603" s="7"/>
      <c r="BW6603" s="7"/>
      <c r="CD6603" s="7"/>
      <c r="CE6603" s="7"/>
      <c r="CF6603" s="7"/>
      <c r="CJ6603" s="7"/>
      <c r="CK6603" s="7"/>
      <c r="CL6603" s="7"/>
    </row>
    <row r="6604" spans="1:90">
      <c r="A6604" s="11"/>
      <c r="B6604" s="373"/>
      <c r="C6604" s="373"/>
      <c r="D6604" s="373"/>
      <c r="E6604" s="13"/>
      <c r="F6604" s="11"/>
      <c r="G6604" s="25"/>
      <c r="H6604" s="31"/>
      <c r="I6604" s="30"/>
      <c r="M6604" s="25"/>
      <c r="N6604" s="31"/>
      <c r="O6604" s="30"/>
      <c r="V6604" s="12"/>
      <c r="W6604" s="12"/>
      <c r="X6604" s="14"/>
      <c r="AB6604" s="25"/>
      <c r="AC6604" s="12"/>
      <c r="AD6604" s="12"/>
      <c r="AK6604" s="12"/>
      <c r="AL6604" s="30"/>
      <c r="AM6604" s="32"/>
      <c r="AQ6604" s="12"/>
      <c r="AR6604" s="12"/>
      <c r="AS6604" s="12"/>
      <c r="AZ6604" s="49"/>
      <c r="BA6604" s="30"/>
      <c r="BB6604" s="12"/>
      <c r="BF6604" s="12"/>
      <c r="BG6604" s="12"/>
      <c r="BH6604" s="12"/>
      <c r="BO6604" s="7"/>
      <c r="BP6604" s="7"/>
      <c r="BQ6604" s="7"/>
      <c r="BU6604" s="7"/>
      <c r="BV6604" s="7"/>
      <c r="BW6604" s="7"/>
      <c r="CD6604" s="7"/>
      <c r="CE6604" s="7"/>
      <c r="CF6604" s="7"/>
      <c r="CJ6604" s="7"/>
      <c r="CK6604" s="7"/>
      <c r="CL6604" s="7"/>
    </row>
    <row r="6605" spans="1:90">
      <c r="A6605" s="11"/>
      <c r="B6605" s="373"/>
      <c r="C6605" s="373"/>
      <c r="D6605" s="373"/>
      <c r="E6605" s="13"/>
      <c r="F6605" s="11"/>
      <c r="G6605" s="25"/>
      <c r="H6605" s="31"/>
      <c r="I6605" s="30"/>
      <c r="M6605" s="25"/>
      <c r="N6605" s="31"/>
      <c r="O6605" s="30"/>
      <c r="V6605" s="12"/>
      <c r="W6605" s="12"/>
      <c r="X6605" s="14"/>
      <c r="AB6605" s="25"/>
      <c r="AC6605" s="12"/>
      <c r="AD6605" s="12"/>
      <c r="AK6605" s="12"/>
      <c r="AL6605" s="30"/>
      <c r="AM6605" s="32"/>
      <c r="AQ6605" s="12"/>
      <c r="AR6605" s="12"/>
      <c r="AS6605" s="12"/>
      <c r="AZ6605" s="49"/>
      <c r="BA6605" s="30"/>
      <c r="BB6605" s="12"/>
      <c r="BF6605" s="12"/>
      <c r="BG6605" s="12"/>
      <c r="BH6605" s="12"/>
      <c r="BO6605" s="7"/>
      <c r="BP6605" s="7"/>
      <c r="BQ6605" s="7"/>
      <c r="BU6605" s="7"/>
      <c r="BV6605" s="7"/>
      <c r="BW6605" s="7"/>
      <c r="CD6605" s="7"/>
      <c r="CE6605" s="7"/>
      <c r="CF6605" s="7"/>
      <c r="CJ6605" s="7"/>
      <c r="CK6605" s="7"/>
      <c r="CL6605" s="7"/>
    </row>
    <row r="6606" spans="1:90">
      <c r="A6606" s="11"/>
      <c r="B6606" s="373"/>
      <c r="C6606" s="373"/>
      <c r="D6606" s="373"/>
      <c r="E6606" s="13"/>
      <c r="F6606" s="11"/>
      <c r="G6606" s="25"/>
      <c r="H6606" s="31"/>
      <c r="I6606" s="30"/>
      <c r="M6606" s="25"/>
      <c r="N6606" s="31"/>
      <c r="O6606" s="30"/>
      <c r="V6606" s="12"/>
      <c r="W6606" s="12"/>
      <c r="X6606" s="14"/>
      <c r="AB6606" s="25"/>
      <c r="AC6606" s="12"/>
      <c r="AD6606" s="12"/>
      <c r="AK6606" s="12"/>
      <c r="AL6606" s="30"/>
      <c r="AM6606" s="32"/>
      <c r="AQ6606" s="12"/>
      <c r="AR6606" s="12"/>
      <c r="AS6606" s="12"/>
      <c r="AZ6606" s="49"/>
      <c r="BA6606" s="30"/>
      <c r="BB6606" s="12"/>
      <c r="BF6606" s="12"/>
      <c r="BG6606" s="12"/>
      <c r="BH6606" s="12"/>
      <c r="BO6606" s="7"/>
      <c r="BP6606" s="7"/>
      <c r="BQ6606" s="7"/>
      <c r="BU6606" s="7"/>
      <c r="BV6606" s="7"/>
      <c r="BW6606" s="7"/>
      <c r="CD6606" s="7"/>
      <c r="CE6606" s="7"/>
      <c r="CF6606" s="7"/>
      <c r="CJ6606" s="7"/>
      <c r="CK6606" s="7"/>
      <c r="CL6606" s="7"/>
    </row>
    <row r="6607" spans="1:90">
      <c r="A6607" s="11"/>
      <c r="B6607" s="373"/>
      <c r="C6607" s="373"/>
      <c r="D6607" s="373"/>
      <c r="E6607" s="13"/>
      <c r="F6607" s="11"/>
      <c r="G6607" s="25"/>
      <c r="H6607" s="31"/>
      <c r="I6607" s="30"/>
      <c r="M6607" s="25"/>
      <c r="N6607" s="31"/>
      <c r="O6607" s="30"/>
      <c r="V6607" s="12"/>
      <c r="W6607" s="12"/>
      <c r="X6607" s="14"/>
      <c r="AB6607" s="25"/>
      <c r="AC6607" s="12"/>
      <c r="AD6607" s="12"/>
      <c r="AK6607" s="12"/>
      <c r="AL6607" s="30"/>
      <c r="AM6607" s="32"/>
      <c r="AQ6607" s="12"/>
      <c r="AR6607" s="12"/>
      <c r="AS6607" s="12"/>
      <c r="AZ6607" s="49"/>
      <c r="BA6607" s="30"/>
      <c r="BB6607" s="12"/>
      <c r="BF6607" s="12"/>
      <c r="BG6607" s="12"/>
      <c r="BH6607" s="12"/>
      <c r="BO6607" s="7"/>
      <c r="BP6607" s="7"/>
      <c r="BQ6607" s="7"/>
      <c r="BU6607" s="7"/>
      <c r="BV6607" s="7"/>
      <c r="BW6607" s="7"/>
      <c r="CD6607" s="7"/>
      <c r="CE6607" s="7"/>
      <c r="CF6607" s="7"/>
      <c r="CJ6607" s="7"/>
      <c r="CK6607" s="7"/>
      <c r="CL6607" s="7"/>
    </row>
    <row r="6608" spans="1:90">
      <c r="A6608" s="11"/>
      <c r="B6608" s="373"/>
      <c r="C6608" s="373"/>
      <c r="D6608" s="373"/>
      <c r="E6608" s="13"/>
      <c r="F6608" s="11"/>
      <c r="G6608" s="25"/>
      <c r="H6608" s="31"/>
      <c r="I6608" s="30"/>
      <c r="M6608" s="25"/>
      <c r="N6608" s="31"/>
      <c r="O6608" s="30"/>
      <c r="V6608" s="12"/>
      <c r="W6608" s="12"/>
      <c r="X6608" s="14"/>
      <c r="AB6608" s="25"/>
      <c r="AC6608" s="12"/>
      <c r="AD6608" s="12"/>
      <c r="AK6608" s="12"/>
      <c r="AL6608" s="30"/>
      <c r="AM6608" s="32"/>
      <c r="AQ6608" s="12"/>
      <c r="AR6608" s="12"/>
      <c r="AS6608" s="12"/>
      <c r="AZ6608" s="49"/>
      <c r="BA6608" s="30"/>
      <c r="BB6608" s="12"/>
      <c r="BF6608" s="12"/>
      <c r="BG6608" s="12"/>
      <c r="BH6608" s="12"/>
      <c r="BO6608" s="7"/>
      <c r="BP6608" s="7"/>
      <c r="BQ6608" s="7"/>
      <c r="BU6608" s="7"/>
      <c r="BV6608" s="7"/>
      <c r="BW6608" s="7"/>
      <c r="CD6608" s="7"/>
      <c r="CE6608" s="7"/>
      <c r="CF6608" s="7"/>
      <c r="CJ6608" s="7"/>
      <c r="CK6608" s="7"/>
      <c r="CL6608" s="7"/>
    </row>
    <row r="6609" spans="1:90">
      <c r="A6609" s="11"/>
      <c r="B6609" s="373"/>
      <c r="C6609" s="373"/>
      <c r="D6609" s="373"/>
      <c r="E6609" s="13"/>
      <c r="F6609" s="11"/>
      <c r="G6609" s="25"/>
      <c r="H6609" s="31"/>
      <c r="I6609" s="30"/>
      <c r="M6609" s="25"/>
      <c r="N6609" s="31"/>
      <c r="O6609" s="30"/>
      <c r="V6609" s="12"/>
      <c r="W6609" s="12"/>
      <c r="X6609" s="14"/>
      <c r="AB6609" s="25"/>
      <c r="AC6609" s="12"/>
      <c r="AD6609" s="12"/>
      <c r="AK6609" s="12"/>
      <c r="AL6609" s="30"/>
      <c r="AM6609" s="32"/>
      <c r="AQ6609" s="12"/>
      <c r="AR6609" s="12"/>
      <c r="AS6609" s="12"/>
      <c r="AZ6609" s="49"/>
      <c r="BA6609" s="30"/>
      <c r="BB6609" s="12"/>
      <c r="BF6609" s="12"/>
      <c r="BG6609" s="12"/>
      <c r="BH6609" s="12"/>
      <c r="BO6609" s="7"/>
      <c r="BP6609" s="7"/>
      <c r="BQ6609" s="7"/>
      <c r="BU6609" s="7"/>
      <c r="BV6609" s="7"/>
      <c r="BW6609" s="7"/>
      <c r="CD6609" s="7"/>
      <c r="CE6609" s="7"/>
      <c r="CF6609" s="7"/>
      <c r="CJ6609" s="7"/>
      <c r="CK6609" s="7"/>
      <c r="CL6609" s="7"/>
    </row>
    <row r="6610" spans="1:90">
      <c r="A6610" s="11"/>
      <c r="B6610" s="373"/>
      <c r="C6610" s="373"/>
      <c r="D6610" s="373"/>
      <c r="E6610" s="13"/>
      <c r="F6610" s="11"/>
      <c r="G6610" s="25"/>
      <c r="H6610" s="31"/>
      <c r="I6610" s="30"/>
      <c r="M6610" s="25"/>
      <c r="N6610" s="31"/>
      <c r="O6610" s="30"/>
      <c r="V6610" s="12"/>
      <c r="W6610" s="12"/>
      <c r="X6610" s="14"/>
      <c r="AB6610" s="25"/>
      <c r="AC6610" s="12"/>
      <c r="AD6610" s="12"/>
      <c r="AK6610" s="12"/>
      <c r="AL6610" s="30"/>
      <c r="AM6610" s="32"/>
      <c r="AQ6610" s="12"/>
      <c r="AR6610" s="12"/>
      <c r="AS6610" s="12"/>
      <c r="AZ6610" s="49"/>
      <c r="BA6610" s="30"/>
      <c r="BB6610" s="12"/>
      <c r="BF6610" s="12"/>
      <c r="BG6610" s="12"/>
      <c r="BH6610" s="12"/>
      <c r="BO6610" s="7"/>
      <c r="BP6610" s="7"/>
      <c r="BQ6610" s="7"/>
      <c r="BU6610" s="7"/>
      <c r="BV6610" s="7"/>
      <c r="BW6610" s="7"/>
      <c r="CD6610" s="7"/>
      <c r="CE6610" s="7"/>
      <c r="CF6610" s="7"/>
      <c r="CJ6610" s="7"/>
      <c r="CK6610" s="7"/>
      <c r="CL6610" s="7"/>
    </row>
    <row r="6611" spans="1:90">
      <c r="A6611" s="11"/>
      <c r="B6611" s="373"/>
      <c r="C6611" s="373"/>
      <c r="D6611" s="373"/>
      <c r="E6611" s="13"/>
      <c r="F6611" s="11"/>
      <c r="G6611" s="25"/>
      <c r="H6611" s="31"/>
      <c r="I6611" s="30"/>
      <c r="M6611" s="25"/>
      <c r="N6611" s="31"/>
      <c r="O6611" s="30"/>
      <c r="V6611" s="12"/>
      <c r="W6611" s="12"/>
      <c r="X6611" s="14"/>
      <c r="AB6611" s="25"/>
      <c r="AC6611" s="12"/>
      <c r="AD6611" s="12"/>
      <c r="AK6611" s="12"/>
      <c r="AL6611" s="30"/>
      <c r="AM6611" s="32"/>
      <c r="AQ6611" s="12"/>
      <c r="AR6611" s="12"/>
      <c r="AS6611" s="12"/>
      <c r="AZ6611" s="49"/>
      <c r="BA6611" s="30"/>
      <c r="BB6611" s="12"/>
      <c r="BF6611" s="12"/>
      <c r="BG6611" s="12"/>
      <c r="BH6611" s="12"/>
      <c r="BO6611" s="7"/>
      <c r="BP6611" s="7"/>
      <c r="BQ6611" s="7"/>
      <c r="BU6611" s="7"/>
      <c r="BV6611" s="7"/>
      <c r="BW6611" s="7"/>
      <c r="CD6611" s="7"/>
      <c r="CE6611" s="7"/>
      <c r="CF6611" s="7"/>
      <c r="CJ6611" s="7"/>
      <c r="CK6611" s="7"/>
      <c r="CL6611" s="7"/>
    </row>
    <row r="6612" spans="1:90">
      <c r="A6612" s="11"/>
      <c r="B6612" s="373"/>
      <c r="C6612" s="373"/>
      <c r="D6612" s="373"/>
      <c r="E6612" s="13"/>
      <c r="F6612" s="11"/>
      <c r="G6612" s="25"/>
      <c r="H6612" s="31"/>
      <c r="I6612" s="30"/>
      <c r="M6612" s="25"/>
      <c r="N6612" s="31"/>
      <c r="O6612" s="30"/>
      <c r="V6612" s="12"/>
      <c r="W6612" s="12"/>
      <c r="X6612" s="14"/>
      <c r="AB6612" s="25"/>
      <c r="AC6612" s="12"/>
      <c r="AD6612" s="12"/>
      <c r="AK6612" s="12"/>
      <c r="AL6612" s="30"/>
      <c r="AM6612" s="32"/>
      <c r="AQ6612" s="12"/>
      <c r="AR6612" s="12"/>
      <c r="AS6612" s="12"/>
      <c r="AZ6612" s="49"/>
      <c r="BA6612" s="30"/>
      <c r="BB6612" s="12"/>
      <c r="BF6612" s="12"/>
      <c r="BG6612" s="12"/>
      <c r="BH6612" s="12"/>
      <c r="BO6612" s="7"/>
      <c r="BP6612" s="7"/>
      <c r="BQ6612" s="7"/>
      <c r="BU6612" s="7"/>
      <c r="BV6612" s="7"/>
      <c r="BW6612" s="7"/>
      <c r="CD6612" s="7"/>
      <c r="CE6612" s="7"/>
      <c r="CF6612" s="7"/>
      <c r="CJ6612" s="7"/>
      <c r="CK6612" s="7"/>
      <c r="CL6612" s="7"/>
    </row>
    <row r="6613" spans="1:90">
      <c r="A6613" s="11"/>
      <c r="B6613" s="373"/>
      <c r="C6613" s="373"/>
      <c r="D6613" s="373"/>
      <c r="E6613" s="13"/>
      <c r="F6613" s="11"/>
      <c r="G6613" s="25"/>
      <c r="H6613" s="31"/>
      <c r="I6613" s="30"/>
      <c r="M6613" s="25"/>
      <c r="N6613" s="31"/>
      <c r="O6613" s="30"/>
      <c r="V6613" s="12"/>
      <c r="W6613" s="12"/>
      <c r="X6613" s="14"/>
      <c r="AB6613" s="25"/>
      <c r="AC6613" s="12"/>
      <c r="AD6613" s="12"/>
      <c r="AK6613" s="12"/>
      <c r="AL6613" s="30"/>
      <c r="AM6613" s="32"/>
      <c r="AQ6613" s="12"/>
      <c r="AR6613" s="12"/>
      <c r="AS6613" s="12"/>
      <c r="AZ6613" s="49"/>
      <c r="BA6613" s="30"/>
      <c r="BB6613" s="12"/>
      <c r="BF6613" s="12"/>
      <c r="BG6613" s="12"/>
      <c r="BH6613" s="12"/>
      <c r="BO6613" s="7"/>
      <c r="BP6613" s="7"/>
      <c r="BQ6613" s="7"/>
      <c r="BU6613" s="7"/>
      <c r="BV6613" s="7"/>
      <c r="BW6613" s="7"/>
      <c r="CD6613" s="7"/>
      <c r="CE6613" s="7"/>
      <c r="CF6613" s="7"/>
      <c r="CJ6613" s="7"/>
      <c r="CK6613" s="7"/>
      <c r="CL6613" s="7"/>
    </row>
    <row r="6614" spans="1:90">
      <c r="A6614" s="11"/>
      <c r="B6614" s="373"/>
      <c r="C6614" s="373"/>
      <c r="D6614" s="373"/>
      <c r="E6614" s="13"/>
      <c r="F6614" s="11"/>
      <c r="G6614" s="25"/>
      <c r="H6614" s="31"/>
      <c r="I6614" s="30"/>
      <c r="M6614" s="25"/>
      <c r="N6614" s="31"/>
      <c r="O6614" s="30"/>
      <c r="V6614" s="12"/>
      <c r="W6614" s="12"/>
      <c r="X6614" s="14"/>
      <c r="AB6614" s="25"/>
      <c r="AC6614" s="12"/>
      <c r="AD6614" s="12"/>
      <c r="AK6614" s="12"/>
      <c r="AL6614" s="30"/>
      <c r="AM6614" s="32"/>
      <c r="AQ6614" s="12"/>
      <c r="AR6614" s="12"/>
      <c r="AS6614" s="12"/>
      <c r="AZ6614" s="49"/>
      <c r="BA6614" s="30"/>
      <c r="BB6614" s="12"/>
      <c r="BF6614" s="12"/>
      <c r="BG6614" s="12"/>
      <c r="BH6614" s="12"/>
      <c r="BO6614" s="7"/>
      <c r="BP6614" s="7"/>
      <c r="BQ6614" s="7"/>
      <c r="BU6614" s="7"/>
      <c r="BV6614" s="7"/>
      <c r="BW6614" s="7"/>
      <c r="CD6614" s="7"/>
      <c r="CE6614" s="7"/>
      <c r="CF6614" s="7"/>
      <c r="CJ6614" s="7"/>
      <c r="CK6614" s="7"/>
      <c r="CL6614" s="7"/>
    </row>
    <row r="6615" spans="1:90">
      <c r="A6615" s="11"/>
      <c r="B6615" s="373"/>
      <c r="C6615" s="373"/>
      <c r="D6615" s="373"/>
      <c r="E6615" s="13"/>
      <c r="F6615" s="11"/>
      <c r="G6615" s="25"/>
      <c r="H6615" s="31"/>
      <c r="I6615" s="30"/>
      <c r="M6615" s="25"/>
      <c r="N6615" s="31"/>
      <c r="O6615" s="30"/>
      <c r="V6615" s="12"/>
      <c r="W6615" s="12"/>
      <c r="X6615" s="14"/>
      <c r="AB6615" s="25"/>
      <c r="AC6615" s="12"/>
      <c r="AD6615" s="12"/>
      <c r="AK6615" s="12"/>
      <c r="AL6615" s="30"/>
      <c r="AM6615" s="32"/>
      <c r="AQ6615" s="12"/>
      <c r="AR6615" s="12"/>
      <c r="AS6615" s="12"/>
      <c r="AZ6615" s="49"/>
      <c r="BA6615" s="30"/>
      <c r="BB6615" s="12"/>
      <c r="BF6615" s="12"/>
      <c r="BG6615" s="12"/>
      <c r="BH6615" s="12"/>
      <c r="BO6615" s="7"/>
      <c r="BP6615" s="7"/>
      <c r="BQ6615" s="7"/>
      <c r="BU6615" s="7"/>
      <c r="BV6615" s="7"/>
      <c r="BW6615" s="7"/>
      <c r="CD6615" s="7"/>
      <c r="CE6615" s="7"/>
      <c r="CF6615" s="7"/>
      <c r="CJ6615" s="7"/>
      <c r="CK6615" s="7"/>
      <c r="CL6615" s="7"/>
    </row>
    <row r="6616" spans="1:90">
      <c r="A6616" s="11"/>
      <c r="B6616" s="373"/>
      <c r="C6616" s="373"/>
      <c r="D6616" s="373"/>
      <c r="E6616" s="13"/>
      <c r="F6616" s="11"/>
      <c r="G6616" s="25"/>
      <c r="H6616" s="31"/>
      <c r="I6616" s="30"/>
      <c r="M6616" s="25"/>
      <c r="N6616" s="31"/>
      <c r="O6616" s="30"/>
      <c r="V6616" s="12"/>
      <c r="W6616" s="12"/>
      <c r="X6616" s="14"/>
      <c r="AB6616" s="25"/>
      <c r="AC6616" s="12"/>
      <c r="AD6616" s="12"/>
      <c r="AK6616" s="12"/>
      <c r="AL6616" s="30"/>
      <c r="AM6616" s="32"/>
      <c r="AQ6616" s="12"/>
      <c r="AR6616" s="12"/>
      <c r="AS6616" s="12"/>
      <c r="AZ6616" s="49"/>
      <c r="BA6616" s="30"/>
      <c r="BB6616" s="12"/>
      <c r="BF6616" s="12"/>
      <c r="BG6616" s="12"/>
      <c r="BH6616" s="12"/>
      <c r="BO6616" s="7"/>
      <c r="BP6616" s="7"/>
      <c r="BQ6616" s="7"/>
      <c r="BU6616" s="7"/>
      <c r="BV6616" s="7"/>
      <c r="BW6616" s="7"/>
      <c r="CD6616" s="7"/>
      <c r="CE6616" s="7"/>
      <c r="CF6616" s="7"/>
      <c r="CJ6616" s="7"/>
      <c r="CK6616" s="7"/>
      <c r="CL6616" s="7"/>
    </row>
    <row r="6617" spans="1:90">
      <c r="A6617" s="11"/>
      <c r="B6617" s="373"/>
      <c r="C6617" s="373"/>
      <c r="D6617" s="373"/>
      <c r="E6617" s="13"/>
      <c r="F6617" s="11"/>
      <c r="G6617" s="25"/>
      <c r="H6617" s="31"/>
      <c r="I6617" s="30"/>
      <c r="M6617" s="25"/>
      <c r="N6617" s="31"/>
      <c r="O6617" s="30"/>
      <c r="V6617" s="12"/>
      <c r="W6617" s="12"/>
      <c r="X6617" s="14"/>
      <c r="AB6617" s="25"/>
      <c r="AC6617" s="12"/>
      <c r="AD6617" s="12"/>
      <c r="AK6617" s="12"/>
      <c r="AL6617" s="30"/>
      <c r="AM6617" s="32"/>
      <c r="AQ6617" s="12"/>
      <c r="AR6617" s="12"/>
      <c r="AS6617" s="12"/>
      <c r="AZ6617" s="49"/>
      <c r="BA6617" s="30"/>
      <c r="BB6617" s="12"/>
      <c r="BF6617" s="12"/>
      <c r="BG6617" s="12"/>
      <c r="BH6617" s="12"/>
      <c r="BO6617" s="7"/>
      <c r="BP6617" s="7"/>
      <c r="BQ6617" s="7"/>
      <c r="BU6617" s="7"/>
      <c r="BV6617" s="7"/>
      <c r="BW6617" s="7"/>
      <c r="CD6617" s="7"/>
      <c r="CE6617" s="7"/>
      <c r="CF6617" s="7"/>
      <c r="CJ6617" s="7"/>
      <c r="CK6617" s="7"/>
      <c r="CL6617" s="7"/>
    </row>
    <row r="6618" spans="1:90">
      <c r="A6618" s="11"/>
      <c r="B6618" s="373"/>
      <c r="C6618" s="373"/>
      <c r="D6618" s="373"/>
      <c r="E6618" s="13"/>
      <c r="F6618" s="11"/>
      <c r="G6618" s="25"/>
      <c r="H6618" s="31"/>
      <c r="I6618" s="30"/>
      <c r="M6618" s="25"/>
      <c r="N6618" s="31"/>
      <c r="O6618" s="30"/>
      <c r="V6618" s="12"/>
      <c r="W6618" s="12"/>
      <c r="X6618" s="14"/>
      <c r="AB6618" s="25"/>
      <c r="AC6618" s="12"/>
      <c r="AD6618" s="12"/>
      <c r="AK6618" s="12"/>
      <c r="AL6618" s="30"/>
      <c r="AM6618" s="32"/>
      <c r="AQ6618" s="12"/>
      <c r="AR6618" s="12"/>
      <c r="AS6618" s="12"/>
      <c r="AZ6618" s="49"/>
      <c r="BA6618" s="30"/>
      <c r="BB6618" s="12"/>
      <c r="BF6618" s="12"/>
      <c r="BG6618" s="12"/>
      <c r="BH6618" s="12"/>
      <c r="BO6618" s="7"/>
      <c r="BP6618" s="7"/>
      <c r="BQ6618" s="7"/>
      <c r="BU6618" s="7"/>
      <c r="BV6618" s="7"/>
      <c r="BW6618" s="7"/>
      <c r="CD6618" s="7"/>
      <c r="CE6618" s="7"/>
      <c r="CF6618" s="7"/>
      <c r="CJ6618" s="7"/>
      <c r="CK6618" s="7"/>
      <c r="CL6618" s="7"/>
    </row>
    <row r="6619" spans="1:90">
      <c r="A6619" s="11"/>
      <c r="B6619" s="373"/>
      <c r="C6619" s="373"/>
      <c r="D6619" s="373"/>
      <c r="E6619" s="13"/>
      <c r="F6619" s="11"/>
      <c r="G6619" s="25"/>
      <c r="H6619" s="31"/>
      <c r="I6619" s="30"/>
      <c r="M6619" s="25"/>
      <c r="N6619" s="31"/>
      <c r="O6619" s="30"/>
      <c r="V6619" s="12"/>
      <c r="W6619" s="12"/>
      <c r="X6619" s="14"/>
      <c r="AB6619" s="25"/>
      <c r="AC6619" s="12"/>
      <c r="AD6619" s="12"/>
      <c r="AK6619" s="12"/>
      <c r="AL6619" s="30"/>
      <c r="AM6619" s="32"/>
      <c r="AQ6619" s="12"/>
      <c r="AR6619" s="12"/>
      <c r="AS6619" s="12"/>
      <c r="AZ6619" s="49"/>
      <c r="BA6619" s="30"/>
      <c r="BB6619" s="12"/>
      <c r="BF6619" s="12"/>
      <c r="BG6619" s="12"/>
      <c r="BH6619" s="12"/>
      <c r="BO6619" s="7"/>
      <c r="BP6619" s="7"/>
      <c r="BQ6619" s="7"/>
      <c r="BU6619" s="7"/>
      <c r="BV6619" s="7"/>
      <c r="BW6619" s="7"/>
      <c r="CD6619" s="7"/>
      <c r="CE6619" s="7"/>
      <c r="CF6619" s="7"/>
      <c r="CJ6619" s="7"/>
      <c r="CK6619" s="7"/>
      <c r="CL6619" s="7"/>
    </row>
    <row r="6620" spans="1:90">
      <c r="A6620" s="11"/>
      <c r="B6620" s="373"/>
      <c r="C6620" s="373"/>
      <c r="D6620" s="373"/>
      <c r="E6620" s="13"/>
      <c r="F6620" s="11"/>
      <c r="G6620" s="25"/>
      <c r="H6620" s="31"/>
      <c r="I6620" s="30"/>
      <c r="M6620" s="25"/>
      <c r="N6620" s="31"/>
      <c r="O6620" s="30"/>
      <c r="V6620" s="12"/>
      <c r="W6620" s="12"/>
      <c r="X6620" s="14"/>
      <c r="AB6620" s="25"/>
      <c r="AC6620" s="12"/>
      <c r="AD6620" s="12"/>
      <c r="AK6620" s="12"/>
      <c r="AL6620" s="30"/>
      <c r="AM6620" s="32"/>
      <c r="AQ6620" s="12"/>
      <c r="AR6620" s="12"/>
      <c r="AS6620" s="12"/>
      <c r="AZ6620" s="49"/>
      <c r="BA6620" s="30"/>
      <c r="BB6620" s="12"/>
      <c r="BF6620" s="12"/>
      <c r="BG6620" s="12"/>
      <c r="BH6620" s="12"/>
      <c r="BO6620" s="7"/>
      <c r="BP6620" s="7"/>
      <c r="BQ6620" s="7"/>
      <c r="BU6620" s="7"/>
      <c r="BV6620" s="7"/>
      <c r="BW6620" s="7"/>
      <c r="CD6620" s="7"/>
      <c r="CE6620" s="7"/>
      <c r="CF6620" s="7"/>
      <c r="CJ6620" s="7"/>
      <c r="CK6620" s="7"/>
      <c r="CL6620" s="7"/>
    </row>
    <row r="6621" spans="1:90">
      <c r="A6621" s="11"/>
      <c r="B6621" s="373"/>
      <c r="C6621" s="373"/>
      <c r="D6621" s="373"/>
      <c r="E6621" s="13"/>
      <c r="F6621" s="11"/>
      <c r="G6621" s="25"/>
      <c r="H6621" s="31"/>
      <c r="I6621" s="30"/>
      <c r="M6621" s="25"/>
      <c r="N6621" s="31"/>
      <c r="O6621" s="30"/>
      <c r="V6621" s="12"/>
      <c r="W6621" s="12"/>
      <c r="X6621" s="14"/>
      <c r="AB6621" s="25"/>
      <c r="AC6621" s="12"/>
      <c r="AD6621" s="12"/>
      <c r="AK6621" s="12"/>
      <c r="AL6621" s="30"/>
      <c r="AM6621" s="32"/>
      <c r="AQ6621" s="12"/>
      <c r="AR6621" s="12"/>
      <c r="AS6621" s="12"/>
      <c r="AZ6621" s="49"/>
      <c r="BA6621" s="30"/>
      <c r="BB6621" s="12"/>
      <c r="BF6621" s="12"/>
      <c r="BG6621" s="12"/>
      <c r="BH6621" s="12"/>
      <c r="BO6621" s="7"/>
      <c r="BP6621" s="7"/>
      <c r="BQ6621" s="7"/>
      <c r="BU6621" s="7"/>
      <c r="BV6621" s="7"/>
      <c r="BW6621" s="7"/>
      <c r="CD6621" s="7"/>
      <c r="CE6621" s="7"/>
      <c r="CF6621" s="7"/>
      <c r="CJ6621" s="7"/>
      <c r="CK6621" s="7"/>
      <c r="CL6621" s="7"/>
    </row>
    <row r="6622" spans="1:90">
      <c r="A6622" s="11"/>
      <c r="B6622" s="373"/>
      <c r="C6622" s="373"/>
      <c r="D6622" s="373"/>
      <c r="E6622" s="13"/>
      <c r="F6622" s="11"/>
      <c r="G6622" s="25"/>
      <c r="H6622" s="31"/>
      <c r="I6622" s="30"/>
      <c r="M6622" s="25"/>
      <c r="N6622" s="31"/>
      <c r="O6622" s="30"/>
      <c r="V6622" s="12"/>
      <c r="W6622" s="12"/>
      <c r="X6622" s="14"/>
      <c r="AB6622" s="25"/>
      <c r="AC6622" s="12"/>
      <c r="AD6622" s="12"/>
      <c r="AK6622" s="12"/>
      <c r="AL6622" s="30"/>
      <c r="AM6622" s="32"/>
      <c r="AQ6622" s="12"/>
      <c r="AR6622" s="12"/>
      <c r="AS6622" s="12"/>
      <c r="AZ6622" s="49"/>
      <c r="BA6622" s="30"/>
      <c r="BB6622" s="12"/>
      <c r="BF6622" s="12"/>
      <c r="BG6622" s="12"/>
      <c r="BH6622" s="12"/>
      <c r="BO6622" s="7"/>
      <c r="BP6622" s="7"/>
      <c r="BQ6622" s="7"/>
      <c r="BU6622" s="7"/>
      <c r="BV6622" s="7"/>
      <c r="BW6622" s="7"/>
      <c r="CD6622" s="7"/>
      <c r="CE6622" s="7"/>
      <c r="CF6622" s="7"/>
      <c r="CJ6622" s="7"/>
      <c r="CK6622" s="7"/>
      <c r="CL6622" s="7"/>
    </row>
    <row r="6623" spans="1:90">
      <c r="A6623" s="11"/>
      <c r="B6623" s="373"/>
      <c r="C6623" s="373"/>
      <c r="D6623" s="373"/>
      <c r="E6623" s="13"/>
      <c r="F6623" s="11"/>
      <c r="G6623" s="25"/>
      <c r="H6623" s="31"/>
      <c r="I6623" s="30"/>
      <c r="M6623" s="25"/>
      <c r="N6623" s="31"/>
      <c r="O6623" s="30"/>
      <c r="V6623" s="12"/>
      <c r="W6623" s="12"/>
      <c r="X6623" s="14"/>
      <c r="AB6623" s="25"/>
      <c r="AC6623" s="12"/>
      <c r="AD6623" s="12"/>
      <c r="AK6623" s="12"/>
      <c r="AL6623" s="30"/>
      <c r="AM6623" s="32"/>
      <c r="AQ6623" s="12"/>
      <c r="AR6623" s="12"/>
      <c r="AS6623" s="12"/>
      <c r="AZ6623" s="49"/>
      <c r="BA6623" s="30"/>
      <c r="BB6623" s="12"/>
      <c r="BF6623" s="12"/>
      <c r="BG6623" s="12"/>
      <c r="BH6623" s="12"/>
      <c r="BO6623" s="7"/>
      <c r="BP6623" s="7"/>
      <c r="BQ6623" s="7"/>
      <c r="BU6623" s="7"/>
      <c r="BV6623" s="7"/>
      <c r="BW6623" s="7"/>
      <c r="CD6623" s="7"/>
      <c r="CE6623" s="7"/>
      <c r="CF6623" s="7"/>
      <c r="CJ6623" s="7"/>
      <c r="CK6623" s="7"/>
      <c r="CL6623" s="7"/>
    </row>
    <row r="6624" spans="1:90">
      <c r="A6624" s="11"/>
      <c r="B6624" s="373"/>
      <c r="C6624" s="373"/>
      <c r="D6624" s="373"/>
      <c r="E6624" s="13"/>
      <c r="F6624" s="11"/>
      <c r="G6624" s="25"/>
      <c r="H6624" s="31"/>
      <c r="I6624" s="30"/>
      <c r="M6624" s="25"/>
      <c r="N6624" s="31"/>
      <c r="O6624" s="30"/>
      <c r="V6624" s="12"/>
      <c r="W6624" s="12"/>
      <c r="X6624" s="14"/>
      <c r="AB6624" s="25"/>
      <c r="AC6624" s="12"/>
      <c r="AD6624" s="12"/>
      <c r="AK6624" s="12"/>
      <c r="AL6624" s="30"/>
      <c r="AM6624" s="32"/>
      <c r="AQ6624" s="12"/>
      <c r="AR6624" s="12"/>
      <c r="AS6624" s="12"/>
      <c r="AZ6624" s="49"/>
      <c r="BA6624" s="30"/>
      <c r="BB6624" s="12"/>
      <c r="BF6624" s="12"/>
      <c r="BG6624" s="12"/>
      <c r="BH6624" s="12"/>
      <c r="BO6624" s="7"/>
      <c r="BP6624" s="7"/>
      <c r="BQ6624" s="7"/>
      <c r="BU6624" s="7"/>
      <c r="BV6624" s="7"/>
      <c r="BW6624" s="7"/>
      <c r="CD6624" s="7"/>
      <c r="CE6624" s="7"/>
      <c r="CF6624" s="7"/>
      <c r="CJ6624" s="7"/>
      <c r="CK6624" s="7"/>
      <c r="CL6624" s="7"/>
    </row>
    <row r="6625" spans="1:90">
      <c r="A6625" s="11"/>
      <c r="B6625" s="373"/>
      <c r="C6625" s="373"/>
      <c r="D6625" s="373"/>
      <c r="E6625" s="13"/>
      <c r="F6625" s="11"/>
      <c r="G6625" s="25"/>
      <c r="H6625" s="31"/>
      <c r="I6625" s="30"/>
      <c r="M6625" s="25"/>
      <c r="N6625" s="31"/>
      <c r="O6625" s="30"/>
      <c r="V6625" s="12"/>
      <c r="W6625" s="12"/>
      <c r="X6625" s="14"/>
      <c r="AB6625" s="25"/>
      <c r="AC6625" s="12"/>
      <c r="AD6625" s="12"/>
      <c r="AK6625" s="12"/>
      <c r="AL6625" s="30"/>
      <c r="AM6625" s="32"/>
      <c r="AQ6625" s="12"/>
      <c r="AR6625" s="12"/>
      <c r="AS6625" s="12"/>
      <c r="AZ6625" s="49"/>
      <c r="BA6625" s="30"/>
      <c r="BB6625" s="12"/>
      <c r="BF6625" s="12"/>
      <c r="BG6625" s="12"/>
      <c r="BH6625" s="12"/>
      <c r="BO6625" s="7"/>
      <c r="BP6625" s="7"/>
      <c r="BQ6625" s="7"/>
      <c r="BU6625" s="7"/>
      <c r="BV6625" s="7"/>
      <c r="BW6625" s="7"/>
      <c r="CD6625" s="7"/>
      <c r="CE6625" s="7"/>
      <c r="CF6625" s="7"/>
      <c r="CJ6625" s="7"/>
      <c r="CK6625" s="7"/>
      <c r="CL6625" s="7"/>
    </row>
    <row r="6626" spans="1:90">
      <c r="A6626" s="11"/>
      <c r="B6626" s="373"/>
      <c r="C6626" s="373"/>
      <c r="D6626" s="373"/>
      <c r="E6626" s="13"/>
      <c r="F6626" s="11"/>
      <c r="G6626" s="25"/>
      <c r="H6626" s="31"/>
      <c r="I6626" s="30"/>
      <c r="M6626" s="25"/>
      <c r="N6626" s="31"/>
      <c r="O6626" s="30"/>
      <c r="V6626" s="12"/>
      <c r="W6626" s="12"/>
      <c r="X6626" s="14"/>
      <c r="AB6626" s="25"/>
      <c r="AC6626" s="12"/>
      <c r="AD6626" s="12"/>
      <c r="AK6626" s="12"/>
      <c r="AL6626" s="30"/>
      <c r="AM6626" s="32"/>
      <c r="AQ6626" s="12"/>
      <c r="AR6626" s="12"/>
      <c r="AS6626" s="12"/>
      <c r="AZ6626" s="49"/>
      <c r="BA6626" s="30"/>
      <c r="BB6626" s="12"/>
      <c r="BF6626" s="12"/>
      <c r="BG6626" s="12"/>
      <c r="BH6626" s="12"/>
      <c r="BO6626" s="7"/>
      <c r="BP6626" s="7"/>
      <c r="BQ6626" s="7"/>
      <c r="BU6626" s="7"/>
      <c r="BV6626" s="7"/>
      <c r="BW6626" s="7"/>
      <c r="CD6626" s="7"/>
      <c r="CE6626" s="7"/>
      <c r="CF6626" s="7"/>
      <c r="CJ6626" s="7"/>
      <c r="CK6626" s="7"/>
      <c r="CL6626" s="7"/>
    </row>
    <row r="6627" spans="1:90">
      <c r="A6627" s="11"/>
      <c r="B6627" s="373"/>
      <c r="C6627" s="373"/>
      <c r="D6627" s="373"/>
      <c r="E6627" s="13"/>
      <c r="F6627" s="11"/>
      <c r="G6627" s="25"/>
      <c r="H6627" s="31"/>
      <c r="I6627" s="30"/>
      <c r="M6627" s="25"/>
      <c r="N6627" s="31"/>
      <c r="O6627" s="30"/>
      <c r="V6627" s="12"/>
      <c r="W6627" s="12"/>
      <c r="X6627" s="14"/>
      <c r="AB6627" s="25"/>
      <c r="AC6627" s="12"/>
      <c r="AD6627" s="12"/>
      <c r="AK6627" s="12"/>
      <c r="AL6627" s="30"/>
      <c r="AM6627" s="32"/>
      <c r="AQ6627" s="12"/>
      <c r="AR6627" s="12"/>
      <c r="AS6627" s="12"/>
      <c r="AZ6627" s="49"/>
      <c r="BA6627" s="30"/>
      <c r="BB6627" s="12"/>
      <c r="BF6627" s="12"/>
      <c r="BG6627" s="12"/>
      <c r="BH6627" s="12"/>
      <c r="BO6627" s="7"/>
      <c r="BP6627" s="7"/>
      <c r="BQ6627" s="7"/>
      <c r="BU6627" s="7"/>
      <c r="BV6627" s="7"/>
      <c r="BW6627" s="7"/>
      <c r="CD6627" s="7"/>
      <c r="CE6627" s="7"/>
      <c r="CF6627" s="7"/>
      <c r="CJ6627" s="7"/>
      <c r="CK6627" s="7"/>
      <c r="CL6627" s="7"/>
    </row>
    <row r="6628" spans="1:90">
      <c r="A6628" s="11"/>
      <c r="B6628" s="373"/>
      <c r="C6628" s="373"/>
      <c r="D6628" s="373"/>
      <c r="E6628" s="13"/>
      <c r="F6628" s="11"/>
      <c r="G6628" s="25"/>
      <c r="H6628" s="31"/>
      <c r="I6628" s="30"/>
      <c r="M6628" s="25"/>
      <c r="N6628" s="31"/>
      <c r="O6628" s="30"/>
      <c r="V6628" s="12"/>
      <c r="W6628" s="12"/>
      <c r="X6628" s="14"/>
      <c r="AB6628" s="25"/>
      <c r="AC6628" s="12"/>
      <c r="AD6628" s="12"/>
      <c r="AK6628" s="12"/>
      <c r="AL6628" s="30"/>
      <c r="AM6628" s="32"/>
      <c r="AQ6628" s="12"/>
      <c r="AR6628" s="12"/>
      <c r="AS6628" s="12"/>
      <c r="AZ6628" s="49"/>
      <c r="BA6628" s="30"/>
      <c r="BB6628" s="12"/>
      <c r="BF6628" s="12"/>
      <c r="BG6628" s="12"/>
      <c r="BH6628" s="12"/>
      <c r="BO6628" s="7"/>
      <c r="BP6628" s="7"/>
      <c r="BQ6628" s="7"/>
      <c r="BU6628" s="7"/>
      <c r="BV6628" s="7"/>
      <c r="BW6628" s="7"/>
      <c r="CD6628" s="7"/>
      <c r="CE6628" s="7"/>
      <c r="CF6628" s="7"/>
      <c r="CJ6628" s="7"/>
      <c r="CK6628" s="7"/>
      <c r="CL6628" s="7"/>
    </row>
    <row r="6629" spans="1:90">
      <c r="A6629" s="11"/>
      <c r="B6629" s="373"/>
      <c r="C6629" s="373"/>
      <c r="D6629" s="373"/>
      <c r="E6629" s="13"/>
      <c r="F6629" s="11"/>
      <c r="G6629" s="25"/>
      <c r="H6629" s="31"/>
      <c r="I6629" s="30"/>
      <c r="M6629" s="25"/>
      <c r="N6629" s="31"/>
      <c r="O6629" s="30"/>
      <c r="V6629" s="12"/>
      <c r="W6629" s="12"/>
      <c r="X6629" s="14"/>
      <c r="AB6629" s="25"/>
      <c r="AC6629" s="12"/>
      <c r="AD6629" s="12"/>
      <c r="AK6629" s="12"/>
      <c r="AL6629" s="30"/>
      <c r="AM6629" s="32"/>
      <c r="AQ6629" s="12"/>
      <c r="AR6629" s="12"/>
      <c r="AS6629" s="12"/>
      <c r="AZ6629" s="49"/>
      <c r="BA6629" s="30"/>
      <c r="BB6629" s="12"/>
      <c r="BF6629" s="12"/>
      <c r="BG6629" s="12"/>
      <c r="BH6629" s="12"/>
      <c r="BO6629" s="7"/>
      <c r="BP6629" s="7"/>
      <c r="BQ6629" s="7"/>
      <c r="BU6629" s="7"/>
      <c r="BV6629" s="7"/>
      <c r="BW6629" s="7"/>
      <c r="CD6629" s="7"/>
      <c r="CE6629" s="7"/>
      <c r="CF6629" s="7"/>
      <c r="CJ6629" s="7"/>
      <c r="CK6629" s="7"/>
      <c r="CL6629" s="7"/>
    </row>
    <row r="6630" spans="1:90">
      <c r="A6630" s="11"/>
      <c r="B6630" s="373"/>
      <c r="C6630" s="373"/>
      <c r="D6630" s="373"/>
      <c r="E6630" s="13"/>
      <c r="F6630" s="11"/>
      <c r="G6630" s="25"/>
      <c r="H6630" s="31"/>
      <c r="I6630" s="30"/>
      <c r="M6630" s="25"/>
      <c r="N6630" s="31"/>
      <c r="O6630" s="30"/>
      <c r="V6630" s="12"/>
      <c r="W6630" s="12"/>
      <c r="X6630" s="14"/>
      <c r="AB6630" s="25"/>
      <c r="AC6630" s="12"/>
      <c r="AD6630" s="12"/>
      <c r="AK6630" s="12"/>
      <c r="AL6630" s="30"/>
      <c r="AM6630" s="32"/>
      <c r="AQ6630" s="12"/>
      <c r="AR6630" s="12"/>
      <c r="AS6630" s="12"/>
      <c r="AZ6630" s="49"/>
      <c r="BA6630" s="30"/>
      <c r="BB6630" s="12"/>
      <c r="BF6630" s="12"/>
      <c r="BG6630" s="12"/>
      <c r="BH6630" s="12"/>
      <c r="BO6630" s="7"/>
      <c r="BP6630" s="7"/>
      <c r="BQ6630" s="7"/>
      <c r="BU6630" s="7"/>
      <c r="BV6630" s="7"/>
      <c r="BW6630" s="7"/>
      <c r="CD6630" s="7"/>
      <c r="CE6630" s="7"/>
      <c r="CF6630" s="7"/>
      <c r="CJ6630" s="7"/>
      <c r="CK6630" s="7"/>
      <c r="CL6630" s="7"/>
    </row>
    <row r="6631" spans="1:90">
      <c r="A6631" s="11"/>
      <c r="B6631" s="373"/>
      <c r="C6631" s="373"/>
      <c r="D6631" s="373"/>
      <c r="E6631" s="13"/>
      <c r="F6631" s="11"/>
      <c r="G6631" s="25"/>
      <c r="H6631" s="31"/>
      <c r="I6631" s="30"/>
      <c r="M6631" s="25"/>
      <c r="N6631" s="31"/>
      <c r="O6631" s="30"/>
      <c r="V6631" s="12"/>
      <c r="W6631" s="12"/>
      <c r="X6631" s="14"/>
      <c r="AB6631" s="25"/>
      <c r="AC6631" s="12"/>
      <c r="AD6631" s="12"/>
      <c r="AK6631" s="12"/>
      <c r="AL6631" s="30"/>
      <c r="AM6631" s="32"/>
      <c r="AQ6631" s="12"/>
      <c r="AR6631" s="12"/>
      <c r="AS6631" s="12"/>
      <c r="AZ6631" s="49"/>
      <c r="BA6631" s="30"/>
      <c r="BB6631" s="12"/>
      <c r="BF6631" s="12"/>
      <c r="BG6631" s="12"/>
      <c r="BH6631" s="12"/>
      <c r="BO6631" s="7"/>
      <c r="BP6631" s="7"/>
      <c r="BQ6631" s="7"/>
      <c r="BU6631" s="7"/>
      <c r="BV6631" s="7"/>
      <c r="BW6631" s="7"/>
      <c r="CD6631" s="7"/>
      <c r="CE6631" s="7"/>
      <c r="CF6631" s="7"/>
      <c r="CJ6631" s="7"/>
      <c r="CK6631" s="7"/>
      <c r="CL6631" s="7"/>
    </row>
    <row r="6632" spans="1:90">
      <c r="A6632" s="11"/>
      <c r="B6632" s="373"/>
      <c r="C6632" s="373"/>
      <c r="D6632" s="373"/>
      <c r="E6632" s="13"/>
      <c r="F6632" s="11"/>
      <c r="G6632" s="25"/>
      <c r="H6632" s="31"/>
      <c r="I6632" s="30"/>
      <c r="M6632" s="25"/>
      <c r="N6632" s="31"/>
      <c r="O6632" s="30"/>
      <c r="V6632" s="12"/>
      <c r="W6632" s="12"/>
      <c r="X6632" s="14"/>
      <c r="AB6632" s="25"/>
      <c r="AC6632" s="12"/>
      <c r="AD6632" s="12"/>
      <c r="AK6632" s="12"/>
      <c r="AL6632" s="30"/>
      <c r="AM6632" s="32"/>
      <c r="AQ6632" s="12"/>
      <c r="AR6632" s="12"/>
      <c r="AS6632" s="12"/>
      <c r="AZ6632" s="49"/>
      <c r="BA6632" s="30"/>
      <c r="BB6632" s="12"/>
      <c r="BF6632" s="12"/>
      <c r="BG6632" s="12"/>
      <c r="BH6632" s="12"/>
      <c r="BO6632" s="7"/>
      <c r="BP6632" s="7"/>
      <c r="BQ6632" s="7"/>
      <c r="BU6632" s="7"/>
      <c r="BV6632" s="7"/>
      <c r="BW6632" s="7"/>
      <c r="CD6632" s="7"/>
      <c r="CE6632" s="7"/>
      <c r="CF6632" s="7"/>
      <c r="CJ6632" s="7"/>
      <c r="CK6632" s="7"/>
      <c r="CL6632" s="7"/>
    </row>
    <row r="6633" spans="1:90">
      <c r="A6633" s="11"/>
      <c r="B6633" s="373"/>
      <c r="C6633" s="373"/>
      <c r="D6633" s="373"/>
      <c r="E6633" s="13"/>
      <c r="F6633" s="11"/>
      <c r="G6633" s="25"/>
      <c r="H6633" s="31"/>
      <c r="I6633" s="30"/>
      <c r="M6633" s="25"/>
      <c r="N6633" s="31"/>
      <c r="O6633" s="30"/>
      <c r="V6633" s="12"/>
      <c r="W6633" s="12"/>
      <c r="X6633" s="14"/>
      <c r="AB6633" s="25"/>
      <c r="AC6633" s="12"/>
      <c r="AD6633" s="12"/>
      <c r="AK6633" s="12"/>
      <c r="AL6633" s="30"/>
      <c r="AM6633" s="32"/>
      <c r="AQ6633" s="12"/>
      <c r="AR6633" s="12"/>
      <c r="AS6633" s="12"/>
      <c r="AZ6633" s="49"/>
      <c r="BA6633" s="30"/>
      <c r="BB6633" s="12"/>
      <c r="BF6633" s="12"/>
      <c r="BG6633" s="12"/>
      <c r="BH6633" s="12"/>
      <c r="BO6633" s="7"/>
      <c r="BP6633" s="7"/>
      <c r="BQ6633" s="7"/>
      <c r="BU6633" s="7"/>
      <c r="BV6633" s="7"/>
      <c r="BW6633" s="7"/>
      <c r="CD6633" s="7"/>
      <c r="CE6633" s="7"/>
      <c r="CF6633" s="7"/>
      <c r="CJ6633" s="7"/>
      <c r="CK6633" s="7"/>
      <c r="CL6633" s="7"/>
    </row>
    <row r="6634" spans="1:90">
      <c r="A6634" s="11"/>
      <c r="B6634" s="373"/>
      <c r="C6634" s="373"/>
      <c r="D6634" s="373"/>
      <c r="E6634" s="13"/>
      <c r="F6634" s="11"/>
      <c r="G6634" s="25"/>
      <c r="H6634" s="31"/>
      <c r="I6634" s="30"/>
      <c r="M6634" s="25"/>
      <c r="N6634" s="31"/>
      <c r="O6634" s="30"/>
      <c r="V6634" s="12"/>
      <c r="W6634" s="12"/>
      <c r="X6634" s="14"/>
      <c r="AB6634" s="25"/>
      <c r="AC6634" s="12"/>
      <c r="AD6634" s="12"/>
      <c r="AK6634" s="12"/>
      <c r="AL6634" s="30"/>
      <c r="AM6634" s="32"/>
      <c r="AQ6634" s="12"/>
      <c r="AR6634" s="12"/>
      <c r="AS6634" s="12"/>
      <c r="AZ6634" s="49"/>
      <c r="BA6634" s="30"/>
      <c r="BB6634" s="12"/>
      <c r="BF6634" s="12"/>
      <c r="BG6634" s="12"/>
      <c r="BH6634" s="12"/>
      <c r="BO6634" s="7"/>
      <c r="BP6634" s="7"/>
      <c r="BQ6634" s="7"/>
      <c r="BU6634" s="7"/>
      <c r="BV6634" s="7"/>
      <c r="BW6634" s="7"/>
      <c r="CD6634" s="7"/>
      <c r="CE6634" s="7"/>
      <c r="CF6634" s="7"/>
      <c r="CJ6634" s="7"/>
      <c r="CK6634" s="7"/>
      <c r="CL6634" s="7"/>
    </row>
    <row r="6635" spans="1:90">
      <c r="A6635" s="11"/>
      <c r="B6635" s="373"/>
      <c r="C6635" s="373"/>
      <c r="D6635" s="373"/>
      <c r="E6635" s="13"/>
      <c r="F6635" s="11"/>
      <c r="G6635" s="25"/>
      <c r="H6635" s="31"/>
      <c r="I6635" s="30"/>
      <c r="M6635" s="25"/>
      <c r="N6635" s="31"/>
      <c r="O6635" s="30"/>
      <c r="V6635" s="12"/>
      <c r="W6635" s="12"/>
      <c r="X6635" s="14"/>
      <c r="AB6635" s="25"/>
      <c r="AC6635" s="12"/>
      <c r="AD6635" s="12"/>
      <c r="AK6635" s="12"/>
      <c r="AL6635" s="30"/>
      <c r="AM6635" s="32"/>
      <c r="AQ6635" s="12"/>
      <c r="AR6635" s="12"/>
      <c r="AS6635" s="12"/>
      <c r="AZ6635" s="49"/>
      <c r="BA6635" s="30"/>
      <c r="BB6635" s="12"/>
      <c r="BF6635" s="12"/>
      <c r="BG6635" s="12"/>
      <c r="BH6635" s="12"/>
      <c r="BO6635" s="7"/>
      <c r="BP6635" s="7"/>
      <c r="BQ6635" s="7"/>
      <c r="BU6635" s="7"/>
      <c r="BV6635" s="7"/>
      <c r="BW6635" s="7"/>
      <c r="CD6635" s="7"/>
      <c r="CE6635" s="7"/>
      <c r="CF6635" s="7"/>
      <c r="CJ6635" s="7"/>
      <c r="CK6635" s="7"/>
      <c r="CL6635" s="7"/>
    </row>
    <row r="6636" spans="1:90">
      <c r="A6636" s="11"/>
      <c r="B6636" s="373"/>
      <c r="C6636" s="373"/>
      <c r="D6636" s="373"/>
      <c r="E6636" s="13"/>
      <c r="F6636" s="11"/>
      <c r="G6636" s="25"/>
      <c r="H6636" s="31"/>
      <c r="I6636" s="30"/>
      <c r="M6636" s="25"/>
      <c r="N6636" s="31"/>
      <c r="O6636" s="30"/>
      <c r="V6636" s="12"/>
      <c r="W6636" s="12"/>
      <c r="X6636" s="14"/>
      <c r="AB6636" s="25"/>
      <c r="AC6636" s="12"/>
      <c r="AD6636" s="12"/>
      <c r="AK6636" s="12"/>
      <c r="AL6636" s="30"/>
      <c r="AM6636" s="32"/>
      <c r="AQ6636" s="12"/>
      <c r="AR6636" s="12"/>
      <c r="AS6636" s="12"/>
      <c r="AZ6636" s="49"/>
      <c r="BA6636" s="30"/>
      <c r="BB6636" s="12"/>
      <c r="BF6636" s="12"/>
      <c r="BG6636" s="12"/>
      <c r="BH6636" s="12"/>
      <c r="BO6636" s="7"/>
      <c r="BP6636" s="7"/>
      <c r="BQ6636" s="7"/>
      <c r="BU6636" s="7"/>
      <c r="BV6636" s="7"/>
      <c r="BW6636" s="7"/>
      <c r="CD6636" s="7"/>
      <c r="CE6636" s="7"/>
      <c r="CF6636" s="7"/>
      <c r="CJ6636" s="7"/>
      <c r="CK6636" s="7"/>
      <c r="CL6636" s="7"/>
    </row>
    <row r="6637" spans="1:90">
      <c r="A6637" s="11"/>
      <c r="B6637" s="373"/>
      <c r="C6637" s="373"/>
      <c r="D6637" s="373"/>
      <c r="E6637" s="13"/>
      <c r="F6637" s="11"/>
      <c r="G6637" s="25"/>
      <c r="H6637" s="31"/>
      <c r="I6637" s="30"/>
      <c r="M6637" s="25"/>
      <c r="N6637" s="31"/>
      <c r="O6637" s="30"/>
      <c r="V6637" s="12"/>
      <c r="W6637" s="12"/>
      <c r="X6637" s="14"/>
      <c r="AB6637" s="25"/>
      <c r="AC6637" s="12"/>
      <c r="AD6637" s="12"/>
      <c r="AK6637" s="12"/>
      <c r="AL6637" s="30"/>
      <c r="AM6637" s="32"/>
      <c r="AQ6637" s="12"/>
      <c r="AR6637" s="12"/>
      <c r="AS6637" s="12"/>
      <c r="AZ6637" s="49"/>
      <c r="BA6637" s="30"/>
      <c r="BB6637" s="12"/>
      <c r="BF6637" s="12"/>
      <c r="BG6637" s="12"/>
      <c r="BH6637" s="12"/>
      <c r="BO6637" s="7"/>
      <c r="BP6637" s="7"/>
      <c r="BQ6637" s="7"/>
      <c r="BU6637" s="7"/>
      <c r="BV6637" s="7"/>
      <c r="BW6637" s="7"/>
      <c r="CD6637" s="7"/>
      <c r="CE6637" s="7"/>
      <c r="CF6637" s="7"/>
      <c r="CJ6637" s="7"/>
      <c r="CK6637" s="7"/>
      <c r="CL6637" s="7"/>
    </row>
    <row r="6638" spans="1:90">
      <c r="A6638" s="11"/>
      <c r="B6638" s="373"/>
      <c r="C6638" s="373"/>
      <c r="D6638" s="373"/>
      <c r="E6638" s="13"/>
      <c r="F6638" s="11"/>
      <c r="G6638" s="25"/>
      <c r="H6638" s="31"/>
      <c r="I6638" s="30"/>
      <c r="M6638" s="25"/>
      <c r="N6638" s="31"/>
      <c r="O6638" s="30"/>
      <c r="V6638" s="12"/>
      <c r="W6638" s="12"/>
      <c r="X6638" s="14"/>
      <c r="AB6638" s="25"/>
      <c r="AC6638" s="12"/>
      <c r="AD6638" s="12"/>
      <c r="AK6638" s="12"/>
      <c r="AL6638" s="30"/>
      <c r="AM6638" s="32"/>
      <c r="AQ6638" s="12"/>
      <c r="AR6638" s="12"/>
      <c r="AS6638" s="12"/>
      <c r="AZ6638" s="49"/>
      <c r="BA6638" s="30"/>
      <c r="BB6638" s="12"/>
      <c r="BF6638" s="12"/>
      <c r="BG6638" s="12"/>
      <c r="BH6638" s="12"/>
      <c r="BO6638" s="7"/>
      <c r="BP6638" s="7"/>
      <c r="BQ6638" s="7"/>
      <c r="BU6638" s="7"/>
      <c r="BV6638" s="7"/>
      <c r="BW6638" s="7"/>
      <c r="CD6638" s="7"/>
      <c r="CE6638" s="7"/>
      <c r="CF6638" s="7"/>
      <c r="CJ6638" s="7"/>
      <c r="CK6638" s="7"/>
      <c r="CL6638" s="7"/>
    </row>
    <row r="6639" spans="1:90">
      <c r="A6639" s="11"/>
      <c r="B6639" s="373"/>
      <c r="C6639" s="373"/>
      <c r="D6639" s="373"/>
      <c r="E6639" s="13"/>
      <c r="F6639" s="11"/>
      <c r="G6639" s="25"/>
      <c r="H6639" s="31"/>
      <c r="I6639" s="30"/>
      <c r="M6639" s="25"/>
      <c r="N6639" s="31"/>
      <c r="O6639" s="30"/>
      <c r="V6639" s="12"/>
      <c r="W6639" s="12"/>
      <c r="X6639" s="14"/>
      <c r="AB6639" s="25"/>
      <c r="AC6639" s="12"/>
      <c r="AD6639" s="12"/>
      <c r="AK6639" s="12"/>
      <c r="AL6639" s="30"/>
      <c r="AM6639" s="32"/>
      <c r="AQ6639" s="12"/>
      <c r="AR6639" s="12"/>
      <c r="AS6639" s="12"/>
      <c r="AZ6639" s="49"/>
      <c r="BA6639" s="30"/>
      <c r="BB6639" s="12"/>
      <c r="BF6639" s="12"/>
      <c r="BG6639" s="12"/>
      <c r="BH6639" s="12"/>
      <c r="BO6639" s="7"/>
      <c r="BP6639" s="7"/>
      <c r="BQ6639" s="7"/>
      <c r="BU6639" s="7"/>
      <c r="BV6639" s="7"/>
      <c r="BW6639" s="7"/>
      <c r="CD6639" s="7"/>
      <c r="CE6639" s="7"/>
      <c r="CF6639" s="7"/>
      <c r="CJ6639" s="7"/>
      <c r="CK6639" s="7"/>
      <c r="CL6639" s="7"/>
    </row>
    <row r="6640" spans="1:90">
      <c r="A6640" s="11"/>
      <c r="B6640" s="373"/>
      <c r="C6640" s="373"/>
      <c r="D6640" s="373"/>
      <c r="E6640" s="13"/>
      <c r="F6640" s="11"/>
      <c r="G6640" s="25"/>
      <c r="H6640" s="31"/>
      <c r="I6640" s="30"/>
      <c r="M6640" s="25"/>
      <c r="N6640" s="31"/>
      <c r="O6640" s="30"/>
      <c r="V6640" s="12"/>
      <c r="W6640" s="12"/>
      <c r="X6640" s="14"/>
      <c r="AB6640" s="25"/>
      <c r="AC6640" s="12"/>
      <c r="AD6640" s="12"/>
      <c r="AK6640" s="12"/>
      <c r="AL6640" s="30"/>
      <c r="AM6640" s="32"/>
      <c r="AQ6640" s="12"/>
      <c r="AR6640" s="12"/>
      <c r="AS6640" s="12"/>
      <c r="AZ6640" s="49"/>
      <c r="BA6640" s="30"/>
      <c r="BB6640" s="12"/>
      <c r="BF6640" s="12"/>
      <c r="BG6640" s="12"/>
      <c r="BH6640" s="12"/>
      <c r="BO6640" s="7"/>
      <c r="BP6640" s="7"/>
      <c r="BQ6640" s="7"/>
      <c r="BU6640" s="7"/>
      <c r="BV6640" s="7"/>
      <c r="BW6640" s="7"/>
      <c r="CD6640" s="7"/>
      <c r="CE6640" s="7"/>
      <c r="CF6640" s="7"/>
      <c r="CJ6640" s="7"/>
      <c r="CK6640" s="7"/>
      <c r="CL6640" s="7"/>
    </row>
    <row r="6641" spans="1:90">
      <c r="A6641" s="11"/>
      <c r="B6641" s="373"/>
      <c r="C6641" s="373"/>
      <c r="D6641" s="373"/>
      <c r="E6641" s="13"/>
      <c r="F6641" s="11"/>
      <c r="G6641" s="25"/>
      <c r="H6641" s="31"/>
      <c r="I6641" s="30"/>
      <c r="M6641" s="25"/>
      <c r="N6641" s="31"/>
      <c r="O6641" s="30"/>
      <c r="V6641" s="12"/>
      <c r="W6641" s="12"/>
      <c r="X6641" s="14"/>
      <c r="AB6641" s="25"/>
      <c r="AC6641" s="12"/>
      <c r="AD6641" s="12"/>
      <c r="AK6641" s="12"/>
      <c r="AL6641" s="30"/>
      <c r="AM6641" s="32"/>
      <c r="AQ6641" s="12"/>
      <c r="AR6641" s="12"/>
      <c r="AS6641" s="12"/>
      <c r="AZ6641" s="49"/>
      <c r="BA6641" s="30"/>
      <c r="BB6641" s="12"/>
      <c r="BF6641" s="12"/>
      <c r="BG6641" s="12"/>
      <c r="BH6641" s="12"/>
      <c r="BO6641" s="7"/>
      <c r="BP6641" s="7"/>
      <c r="BQ6641" s="7"/>
      <c r="BU6641" s="7"/>
      <c r="BV6641" s="7"/>
      <c r="BW6641" s="7"/>
      <c r="CD6641" s="7"/>
      <c r="CE6641" s="7"/>
      <c r="CF6641" s="7"/>
      <c r="CJ6641" s="7"/>
      <c r="CK6641" s="7"/>
      <c r="CL6641" s="7"/>
    </row>
    <row r="6642" spans="1:90">
      <c r="A6642" s="11"/>
      <c r="B6642" s="373"/>
      <c r="C6642" s="373"/>
      <c r="D6642" s="373"/>
      <c r="E6642" s="13"/>
      <c r="F6642" s="11"/>
      <c r="G6642" s="25"/>
      <c r="H6642" s="31"/>
      <c r="I6642" s="30"/>
      <c r="M6642" s="25"/>
      <c r="N6642" s="31"/>
      <c r="O6642" s="30"/>
      <c r="V6642" s="12"/>
      <c r="W6642" s="12"/>
      <c r="X6642" s="14"/>
      <c r="AB6642" s="25"/>
      <c r="AC6642" s="12"/>
      <c r="AD6642" s="12"/>
      <c r="AK6642" s="12"/>
      <c r="AL6642" s="30"/>
      <c r="AM6642" s="32"/>
      <c r="AQ6642" s="12"/>
      <c r="AR6642" s="12"/>
      <c r="AS6642" s="12"/>
      <c r="AZ6642" s="49"/>
      <c r="BA6642" s="30"/>
      <c r="BB6642" s="12"/>
      <c r="BF6642" s="12"/>
      <c r="BG6642" s="12"/>
      <c r="BH6642" s="12"/>
      <c r="BO6642" s="7"/>
      <c r="BP6642" s="7"/>
      <c r="BQ6642" s="7"/>
      <c r="BU6642" s="7"/>
      <c r="BV6642" s="7"/>
      <c r="BW6642" s="7"/>
      <c r="CD6642" s="7"/>
      <c r="CE6642" s="7"/>
      <c r="CF6642" s="7"/>
      <c r="CJ6642" s="7"/>
      <c r="CK6642" s="7"/>
      <c r="CL6642" s="7"/>
    </row>
    <row r="6643" spans="1:90">
      <c r="A6643" s="11"/>
      <c r="B6643" s="373"/>
      <c r="C6643" s="373"/>
      <c r="D6643" s="373"/>
      <c r="E6643" s="13"/>
      <c r="F6643" s="11"/>
      <c r="G6643" s="25"/>
      <c r="H6643" s="31"/>
      <c r="I6643" s="30"/>
      <c r="M6643" s="25"/>
      <c r="N6643" s="31"/>
      <c r="O6643" s="30"/>
      <c r="V6643" s="12"/>
      <c r="W6643" s="12"/>
      <c r="X6643" s="14"/>
      <c r="AB6643" s="25"/>
      <c r="AC6643" s="12"/>
      <c r="AD6643" s="12"/>
      <c r="AK6643" s="12"/>
      <c r="AL6643" s="30"/>
      <c r="AM6643" s="32"/>
      <c r="AQ6643" s="12"/>
      <c r="AR6643" s="12"/>
      <c r="AS6643" s="12"/>
      <c r="AZ6643" s="49"/>
      <c r="BA6643" s="30"/>
      <c r="BB6643" s="12"/>
      <c r="BF6643" s="12"/>
      <c r="BG6643" s="12"/>
      <c r="BH6643" s="12"/>
      <c r="BO6643" s="7"/>
      <c r="BP6643" s="7"/>
      <c r="BQ6643" s="7"/>
      <c r="BU6643" s="7"/>
      <c r="BV6643" s="7"/>
      <c r="BW6643" s="7"/>
      <c r="CD6643" s="7"/>
      <c r="CE6643" s="7"/>
      <c r="CF6643" s="7"/>
      <c r="CJ6643" s="7"/>
      <c r="CK6643" s="7"/>
      <c r="CL6643" s="7"/>
    </row>
    <row r="6644" spans="1:90">
      <c r="A6644" s="11"/>
      <c r="B6644" s="373"/>
      <c r="C6644" s="373"/>
      <c r="D6644" s="373"/>
      <c r="E6644" s="13"/>
      <c r="F6644" s="11"/>
      <c r="G6644" s="25"/>
      <c r="H6644" s="31"/>
      <c r="I6644" s="30"/>
      <c r="M6644" s="25"/>
      <c r="N6644" s="31"/>
      <c r="O6644" s="30"/>
      <c r="V6644" s="12"/>
      <c r="W6644" s="12"/>
      <c r="X6644" s="14"/>
      <c r="AB6644" s="25"/>
      <c r="AC6644" s="12"/>
      <c r="AD6644" s="12"/>
      <c r="AK6644" s="12"/>
      <c r="AL6644" s="30"/>
      <c r="AM6644" s="32"/>
      <c r="AQ6644" s="12"/>
      <c r="AR6644" s="12"/>
      <c r="AS6644" s="12"/>
      <c r="AZ6644" s="49"/>
      <c r="BA6644" s="30"/>
      <c r="BB6644" s="12"/>
      <c r="BF6644" s="12"/>
      <c r="BG6644" s="12"/>
      <c r="BH6644" s="12"/>
      <c r="BO6644" s="7"/>
      <c r="BP6644" s="7"/>
      <c r="BQ6644" s="7"/>
      <c r="BU6644" s="7"/>
      <c r="BV6644" s="7"/>
      <c r="BW6644" s="7"/>
      <c r="CD6644" s="7"/>
      <c r="CE6644" s="7"/>
      <c r="CF6644" s="7"/>
      <c r="CJ6644" s="7"/>
      <c r="CK6644" s="7"/>
      <c r="CL6644" s="7"/>
    </row>
    <row r="6645" spans="1:90">
      <c r="A6645" s="11"/>
      <c r="B6645" s="373"/>
      <c r="C6645" s="373"/>
      <c r="D6645" s="373"/>
      <c r="E6645" s="13"/>
      <c r="F6645" s="11"/>
      <c r="G6645" s="25"/>
      <c r="H6645" s="31"/>
      <c r="I6645" s="30"/>
      <c r="M6645" s="25"/>
      <c r="N6645" s="31"/>
      <c r="O6645" s="30"/>
      <c r="V6645" s="12"/>
      <c r="W6645" s="12"/>
      <c r="X6645" s="14"/>
      <c r="AB6645" s="25"/>
      <c r="AC6645" s="12"/>
      <c r="AD6645" s="12"/>
      <c r="AK6645" s="12"/>
      <c r="AL6645" s="30"/>
      <c r="AM6645" s="32"/>
      <c r="AQ6645" s="12"/>
      <c r="AR6645" s="12"/>
      <c r="AS6645" s="12"/>
      <c r="AZ6645" s="49"/>
      <c r="BA6645" s="30"/>
      <c r="BB6645" s="12"/>
      <c r="BF6645" s="12"/>
      <c r="BG6645" s="12"/>
      <c r="BH6645" s="12"/>
      <c r="BO6645" s="7"/>
      <c r="BP6645" s="7"/>
      <c r="BQ6645" s="7"/>
      <c r="BU6645" s="7"/>
      <c r="BV6645" s="7"/>
      <c r="BW6645" s="7"/>
      <c r="CD6645" s="7"/>
      <c r="CE6645" s="7"/>
      <c r="CF6645" s="7"/>
      <c r="CJ6645" s="7"/>
      <c r="CK6645" s="7"/>
      <c r="CL6645" s="7"/>
    </row>
    <row r="6646" spans="1:90">
      <c r="A6646" s="11"/>
      <c r="B6646" s="373"/>
      <c r="C6646" s="373"/>
      <c r="D6646" s="373"/>
      <c r="E6646" s="13"/>
      <c r="F6646" s="11"/>
      <c r="G6646" s="25"/>
      <c r="H6646" s="31"/>
      <c r="I6646" s="30"/>
      <c r="M6646" s="25"/>
      <c r="N6646" s="31"/>
      <c r="O6646" s="30"/>
      <c r="V6646" s="12"/>
      <c r="W6646" s="12"/>
      <c r="X6646" s="14"/>
      <c r="AB6646" s="25"/>
      <c r="AC6646" s="12"/>
      <c r="AD6646" s="12"/>
      <c r="AK6646" s="12"/>
      <c r="AL6646" s="30"/>
      <c r="AM6646" s="32"/>
      <c r="AQ6646" s="12"/>
      <c r="AR6646" s="12"/>
      <c r="AS6646" s="12"/>
      <c r="AZ6646" s="49"/>
      <c r="BA6646" s="30"/>
      <c r="BB6646" s="12"/>
      <c r="BF6646" s="12"/>
      <c r="BG6646" s="12"/>
      <c r="BH6646" s="12"/>
      <c r="BO6646" s="7"/>
      <c r="BP6646" s="7"/>
      <c r="BQ6646" s="7"/>
      <c r="BU6646" s="7"/>
      <c r="BV6646" s="7"/>
      <c r="BW6646" s="7"/>
      <c r="CD6646" s="7"/>
      <c r="CE6646" s="7"/>
      <c r="CF6646" s="7"/>
      <c r="CJ6646" s="7"/>
      <c r="CK6646" s="7"/>
      <c r="CL6646" s="7"/>
    </row>
    <row r="6647" spans="1:90">
      <c r="A6647" s="11"/>
      <c r="B6647" s="373"/>
      <c r="C6647" s="373"/>
      <c r="D6647" s="373"/>
      <c r="E6647" s="13"/>
      <c r="F6647" s="11"/>
      <c r="G6647" s="25"/>
      <c r="H6647" s="31"/>
      <c r="I6647" s="30"/>
      <c r="M6647" s="25"/>
      <c r="N6647" s="31"/>
      <c r="O6647" s="30"/>
      <c r="V6647" s="12"/>
      <c r="W6647" s="12"/>
      <c r="X6647" s="14"/>
      <c r="AB6647" s="25"/>
      <c r="AC6647" s="12"/>
      <c r="AD6647" s="12"/>
      <c r="AK6647" s="12"/>
      <c r="AL6647" s="30"/>
      <c r="AM6647" s="32"/>
      <c r="AQ6647" s="12"/>
      <c r="AR6647" s="12"/>
      <c r="AS6647" s="12"/>
      <c r="AZ6647" s="49"/>
      <c r="BA6647" s="30"/>
      <c r="BB6647" s="12"/>
      <c r="BF6647" s="12"/>
      <c r="BG6647" s="12"/>
      <c r="BH6647" s="12"/>
      <c r="BO6647" s="7"/>
      <c r="BP6647" s="7"/>
      <c r="BQ6647" s="7"/>
      <c r="BU6647" s="7"/>
      <c r="BV6647" s="7"/>
      <c r="BW6647" s="7"/>
      <c r="CD6647" s="7"/>
      <c r="CE6647" s="7"/>
      <c r="CF6647" s="7"/>
      <c r="CJ6647" s="7"/>
      <c r="CK6647" s="7"/>
      <c r="CL6647" s="7"/>
    </row>
    <row r="6648" spans="1:90">
      <c r="A6648" s="11"/>
      <c r="B6648" s="373"/>
      <c r="C6648" s="373"/>
      <c r="D6648" s="373"/>
      <c r="E6648" s="13"/>
      <c r="F6648" s="11"/>
      <c r="G6648" s="25"/>
      <c r="H6648" s="31"/>
      <c r="I6648" s="30"/>
      <c r="M6648" s="25"/>
      <c r="N6648" s="31"/>
      <c r="O6648" s="30"/>
      <c r="V6648" s="12"/>
      <c r="W6648" s="12"/>
      <c r="X6648" s="14"/>
      <c r="AB6648" s="25"/>
      <c r="AC6648" s="12"/>
      <c r="AD6648" s="12"/>
      <c r="AK6648" s="12"/>
      <c r="AL6648" s="30"/>
      <c r="AM6648" s="32"/>
      <c r="AQ6648" s="12"/>
      <c r="AR6648" s="12"/>
      <c r="AS6648" s="12"/>
      <c r="AZ6648" s="49"/>
      <c r="BA6648" s="30"/>
      <c r="BB6648" s="12"/>
      <c r="BF6648" s="12"/>
      <c r="BG6648" s="12"/>
      <c r="BH6648" s="12"/>
      <c r="BO6648" s="7"/>
      <c r="BP6648" s="7"/>
      <c r="BQ6648" s="7"/>
      <c r="BU6648" s="7"/>
      <c r="BV6648" s="7"/>
      <c r="BW6648" s="7"/>
      <c r="CD6648" s="7"/>
      <c r="CE6648" s="7"/>
      <c r="CF6648" s="7"/>
      <c r="CJ6648" s="7"/>
      <c r="CK6648" s="7"/>
      <c r="CL6648" s="7"/>
    </row>
    <row r="6649" spans="1:90">
      <c r="A6649" s="11"/>
      <c r="B6649" s="373"/>
      <c r="C6649" s="373"/>
      <c r="D6649" s="373"/>
      <c r="E6649" s="13"/>
      <c r="F6649" s="11"/>
      <c r="G6649" s="25"/>
      <c r="H6649" s="31"/>
      <c r="I6649" s="30"/>
      <c r="M6649" s="25"/>
      <c r="N6649" s="31"/>
      <c r="O6649" s="30"/>
      <c r="V6649" s="12"/>
      <c r="W6649" s="12"/>
      <c r="X6649" s="14"/>
      <c r="AB6649" s="25"/>
      <c r="AC6649" s="12"/>
      <c r="AD6649" s="12"/>
      <c r="AK6649" s="12"/>
      <c r="AL6649" s="30"/>
      <c r="AM6649" s="32"/>
      <c r="AQ6649" s="12"/>
      <c r="AR6649" s="12"/>
      <c r="AS6649" s="12"/>
      <c r="AZ6649" s="49"/>
      <c r="BA6649" s="30"/>
      <c r="BB6649" s="12"/>
      <c r="BF6649" s="12"/>
      <c r="BG6649" s="12"/>
      <c r="BH6649" s="12"/>
      <c r="BO6649" s="7"/>
      <c r="BP6649" s="7"/>
      <c r="BQ6649" s="7"/>
      <c r="BU6649" s="7"/>
      <c r="BV6649" s="7"/>
      <c r="BW6649" s="7"/>
      <c r="CD6649" s="7"/>
      <c r="CE6649" s="7"/>
      <c r="CF6649" s="7"/>
      <c r="CJ6649" s="7"/>
      <c r="CK6649" s="7"/>
      <c r="CL6649" s="7"/>
    </row>
    <row r="6650" spans="1:90">
      <c r="A6650" s="11"/>
      <c r="B6650" s="373"/>
      <c r="C6650" s="373"/>
      <c r="D6650" s="373"/>
      <c r="E6650" s="13"/>
      <c r="F6650" s="11"/>
      <c r="G6650" s="25"/>
      <c r="H6650" s="31"/>
      <c r="I6650" s="30"/>
      <c r="M6650" s="25"/>
      <c r="N6650" s="31"/>
      <c r="O6650" s="30"/>
      <c r="V6650" s="12"/>
      <c r="W6650" s="12"/>
      <c r="X6650" s="14"/>
      <c r="AB6650" s="25"/>
      <c r="AC6650" s="12"/>
      <c r="AD6650" s="12"/>
      <c r="AK6650" s="12"/>
      <c r="AL6650" s="30"/>
      <c r="AM6650" s="32"/>
      <c r="AQ6650" s="12"/>
      <c r="AR6650" s="12"/>
      <c r="AS6650" s="12"/>
      <c r="AZ6650" s="49"/>
      <c r="BA6650" s="30"/>
      <c r="BB6650" s="12"/>
      <c r="BF6650" s="12"/>
      <c r="BG6650" s="12"/>
      <c r="BH6650" s="12"/>
      <c r="BO6650" s="7"/>
      <c r="BP6650" s="7"/>
      <c r="BQ6650" s="7"/>
      <c r="BU6650" s="7"/>
      <c r="BV6650" s="7"/>
      <c r="BW6650" s="7"/>
      <c r="CD6650" s="7"/>
      <c r="CE6650" s="7"/>
      <c r="CF6650" s="7"/>
      <c r="CJ6650" s="7"/>
      <c r="CK6650" s="7"/>
      <c r="CL6650" s="7"/>
    </row>
    <row r="6651" spans="1:90">
      <c r="A6651" s="11"/>
      <c r="B6651" s="373"/>
      <c r="C6651" s="373"/>
      <c r="D6651" s="373"/>
      <c r="E6651" s="13"/>
      <c r="F6651" s="11"/>
      <c r="G6651" s="25"/>
      <c r="H6651" s="31"/>
      <c r="I6651" s="30"/>
      <c r="M6651" s="25"/>
      <c r="N6651" s="31"/>
      <c r="O6651" s="30"/>
      <c r="V6651" s="12"/>
      <c r="W6651" s="12"/>
      <c r="X6651" s="14"/>
      <c r="AB6651" s="25"/>
      <c r="AC6651" s="12"/>
      <c r="AD6651" s="12"/>
      <c r="AK6651" s="12"/>
      <c r="AL6651" s="30"/>
      <c r="AM6651" s="32"/>
      <c r="AQ6651" s="12"/>
      <c r="AR6651" s="12"/>
      <c r="AS6651" s="12"/>
      <c r="AZ6651" s="49"/>
      <c r="BA6651" s="30"/>
      <c r="BB6651" s="12"/>
      <c r="BF6651" s="12"/>
      <c r="BG6651" s="12"/>
      <c r="BH6651" s="12"/>
      <c r="BO6651" s="7"/>
      <c r="BP6651" s="7"/>
      <c r="BQ6651" s="7"/>
      <c r="BU6651" s="7"/>
      <c r="BV6651" s="7"/>
      <c r="BW6651" s="7"/>
      <c r="CD6651" s="7"/>
      <c r="CE6651" s="7"/>
      <c r="CF6651" s="7"/>
      <c r="CJ6651" s="7"/>
      <c r="CK6651" s="7"/>
      <c r="CL6651" s="7"/>
    </row>
    <row r="6652" spans="1:90">
      <c r="A6652" s="11"/>
      <c r="B6652" s="373"/>
      <c r="C6652" s="373"/>
      <c r="D6652" s="373"/>
      <c r="E6652" s="13"/>
      <c r="F6652" s="11"/>
      <c r="G6652" s="25"/>
      <c r="H6652" s="31"/>
      <c r="I6652" s="30"/>
      <c r="M6652" s="25"/>
      <c r="N6652" s="31"/>
      <c r="O6652" s="30"/>
      <c r="V6652" s="12"/>
      <c r="W6652" s="12"/>
      <c r="X6652" s="14"/>
      <c r="AB6652" s="25"/>
      <c r="AC6652" s="12"/>
      <c r="AD6652" s="12"/>
      <c r="AK6652" s="12"/>
      <c r="AL6652" s="30"/>
      <c r="AM6652" s="32"/>
      <c r="AQ6652" s="12"/>
      <c r="AR6652" s="12"/>
      <c r="AS6652" s="12"/>
      <c r="AZ6652" s="49"/>
      <c r="BA6652" s="30"/>
      <c r="BB6652" s="12"/>
      <c r="BF6652" s="12"/>
      <c r="BG6652" s="12"/>
      <c r="BH6652" s="12"/>
      <c r="BO6652" s="7"/>
      <c r="BP6652" s="7"/>
      <c r="BQ6652" s="7"/>
      <c r="BU6652" s="7"/>
      <c r="BV6652" s="7"/>
      <c r="BW6652" s="7"/>
      <c r="CD6652" s="7"/>
      <c r="CE6652" s="7"/>
      <c r="CF6652" s="7"/>
      <c r="CJ6652" s="7"/>
      <c r="CK6652" s="7"/>
      <c r="CL6652" s="7"/>
    </row>
    <row r="6653" spans="1:90">
      <c r="A6653" s="11"/>
      <c r="B6653" s="373"/>
      <c r="C6653" s="373"/>
      <c r="D6653" s="373"/>
      <c r="E6653" s="13"/>
      <c r="F6653" s="11"/>
      <c r="G6653" s="25"/>
      <c r="H6653" s="31"/>
      <c r="I6653" s="30"/>
      <c r="M6653" s="25"/>
      <c r="N6653" s="31"/>
      <c r="O6653" s="30"/>
      <c r="V6653" s="12"/>
      <c r="W6653" s="12"/>
      <c r="X6653" s="14"/>
      <c r="AB6653" s="25"/>
      <c r="AC6653" s="12"/>
      <c r="AD6653" s="12"/>
      <c r="AK6653" s="12"/>
      <c r="AL6653" s="30"/>
      <c r="AM6653" s="32"/>
      <c r="AQ6653" s="12"/>
      <c r="AR6653" s="12"/>
      <c r="AS6653" s="12"/>
      <c r="AZ6653" s="49"/>
      <c r="BA6653" s="30"/>
      <c r="BB6653" s="12"/>
      <c r="BF6653" s="12"/>
      <c r="BG6653" s="12"/>
      <c r="BH6653" s="12"/>
      <c r="BO6653" s="7"/>
      <c r="BP6653" s="7"/>
      <c r="BQ6653" s="7"/>
      <c r="BU6653" s="7"/>
      <c r="BV6653" s="7"/>
      <c r="BW6653" s="7"/>
      <c r="CD6653" s="7"/>
      <c r="CE6653" s="7"/>
      <c r="CF6653" s="7"/>
      <c r="CJ6653" s="7"/>
      <c r="CK6653" s="7"/>
      <c r="CL6653" s="7"/>
    </row>
    <row r="6654" spans="1:90">
      <c r="A6654" s="11"/>
      <c r="B6654" s="373"/>
      <c r="C6654" s="373"/>
      <c r="D6654" s="373"/>
      <c r="E6654" s="13"/>
      <c r="F6654" s="11"/>
      <c r="G6654" s="25"/>
      <c r="H6654" s="31"/>
      <c r="I6654" s="30"/>
      <c r="M6654" s="25"/>
      <c r="N6654" s="31"/>
      <c r="O6654" s="30"/>
      <c r="V6654" s="12"/>
      <c r="W6654" s="12"/>
      <c r="X6654" s="14"/>
      <c r="AB6654" s="25"/>
      <c r="AC6654" s="12"/>
      <c r="AD6654" s="12"/>
      <c r="AK6654" s="12"/>
      <c r="AL6654" s="30"/>
      <c r="AM6654" s="32"/>
      <c r="AQ6654" s="12"/>
      <c r="AR6654" s="12"/>
      <c r="AS6654" s="12"/>
      <c r="AZ6654" s="49"/>
      <c r="BA6654" s="30"/>
      <c r="BB6654" s="12"/>
      <c r="BF6654" s="12"/>
      <c r="BG6654" s="12"/>
      <c r="BH6654" s="12"/>
      <c r="BO6654" s="7"/>
      <c r="BP6654" s="7"/>
      <c r="BQ6654" s="7"/>
      <c r="BU6654" s="7"/>
      <c r="BV6654" s="7"/>
      <c r="BW6654" s="7"/>
      <c r="CD6654" s="7"/>
      <c r="CE6654" s="7"/>
      <c r="CF6654" s="7"/>
      <c r="CJ6654" s="7"/>
      <c r="CK6654" s="7"/>
      <c r="CL6654" s="7"/>
    </row>
    <row r="6655" spans="1:90">
      <c r="A6655" s="11"/>
      <c r="B6655" s="373"/>
      <c r="C6655" s="373"/>
      <c r="D6655" s="373"/>
      <c r="E6655" s="13"/>
      <c r="F6655" s="11"/>
      <c r="G6655" s="25"/>
      <c r="H6655" s="31"/>
      <c r="I6655" s="30"/>
      <c r="M6655" s="25"/>
      <c r="N6655" s="31"/>
      <c r="O6655" s="30"/>
      <c r="V6655" s="12"/>
      <c r="W6655" s="12"/>
      <c r="X6655" s="14"/>
      <c r="AB6655" s="25"/>
      <c r="AC6655" s="12"/>
      <c r="AD6655" s="12"/>
      <c r="AK6655" s="12"/>
      <c r="AL6655" s="30"/>
      <c r="AM6655" s="32"/>
      <c r="AQ6655" s="12"/>
      <c r="AR6655" s="12"/>
      <c r="AS6655" s="12"/>
      <c r="AZ6655" s="49"/>
      <c r="BA6655" s="30"/>
      <c r="BB6655" s="12"/>
      <c r="BF6655" s="12"/>
      <c r="BG6655" s="12"/>
      <c r="BH6655" s="12"/>
      <c r="BO6655" s="7"/>
      <c r="BP6655" s="7"/>
      <c r="BQ6655" s="7"/>
      <c r="BU6655" s="7"/>
      <c r="BV6655" s="7"/>
      <c r="BW6655" s="7"/>
      <c r="CD6655" s="7"/>
      <c r="CE6655" s="7"/>
      <c r="CF6655" s="7"/>
      <c r="CJ6655" s="7"/>
      <c r="CK6655" s="7"/>
      <c r="CL6655" s="7"/>
    </row>
    <row r="6656" spans="1:90">
      <c r="A6656" s="11"/>
      <c r="B6656" s="373"/>
      <c r="C6656" s="373"/>
      <c r="D6656" s="373"/>
      <c r="E6656" s="13"/>
      <c r="F6656" s="11"/>
      <c r="G6656" s="25"/>
      <c r="H6656" s="31"/>
      <c r="I6656" s="30"/>
      <c r="M6656" s="25"/>
      <c r="N6656" s="31"/>
      <c r="O6656" s="30"/>
      <c r="V6656" s="12"/>
      <c r="W6656" s="12"/>
      <c r="X6656" s="14"/>
      <c r="AB6656" s="25"/>
      <c r="AC6656" s="12"/>
      <c r="AD6656" s="12"/>
      <c r="AK6656" s="12"/>
      <c r="AL6656" s="30"/>
      <c r="AM6656" s="32"/>
      <c r="AQ6656" s="12"/>
      <c r="AR6656" s="12"/>
      <c r="AS6656" s="12"/>
      <c r="AZ6656" s="49"/>
      <c r="BA6656" s="30"/>
      <c r="BB6656" s="12"/>
      <c r="BF6656" s="12"/>
      <c r="BG6656" s="12"/>
      <c r="BH6656" s="12"/>
      <c r="BO6656" s="7"/>
      <c r="BP6656" s="7"/>
      <c r="BQ6656" s="7"/>
      <c r="BU6656" s="7"/>
      <c r="BV6656" s="7"/>
      <c r="BW6656" s="7"/>
      <c r="CD6656" s="7"/>
      <c r="CE6656" s="7"/>
      <c r="CF6656" s="7"/>
      <c r="CJ6656" s="7"/>
      <c r="CK6656" s="7"/>
      <c r="CL6656" s="7"/>
    </row>
    <row r="6657" spans="1:90">
      <c r="A6657" s="11"/>
      <c r="B6657" s="373"/>
      <c r="C6657" s="373"/>
      <c r="D6657" s="373"/>
      <c r="E6657" s="13"/>
      <c r="F6657" s="11"/>
      <c r="G6657" s="25"/>
      <c r="H6657" s="31"/>
      <c r="I6657" s="30"/>
      <c r="M6657" s="25"/>
      <c r="N6657" s="31"/>
      <c r="O6657" s="30"/>
      <c r="V6657" s="12"/>
      <c r="W6657" s="12"/>
      <c r="X6657" s="14"/>
      <c r="AB6657" s="25"/>
      <c r="AC6657" s="12"/>
      <c r="AD6657" s="12"/>
      <c r="AK6657" s="12"/>
      <c r="AL6657" s="30"/>
      <c r="AM6657" s="32"/>
      <c r="AQ6657" s="12"/>
      <c r="AR6657" s="12"/>
      <c r="AS6657" s="12"/>
      <c r="AZ6657" s="49"/>
      <c r="BA6657" s="30"/>
      <c r="BB6657" s="12"/>
      <c r="BF6657" s="12"/>
      <c r="BG6657" s="12"/>
      <c r="BH6657" s="12"/>
      <c r="BO6657" s="7"/>
      <c r="BP6657" s="7"/>
      <c r="BQ6657" s="7"/>
      <c r="BU6657" s="7"/>
      <c r="BV6657" s="7"/>
      <c r="BW6657" s="7"/>
      <c r="CD6657" s="7"/>
      <c r="CE6657" s="7"/>
      <c r="CF6657" s="7"/>
      <c r="CJ6657" s="7"/>
      <c r="CK6657" s="7"/>
      <c r="CL6657" s="7"/>
    </row>
    <row r="6658" spans="1:90">
      <c r="A6658" s="11"/>
      <c r="B6658" s="373"/>
      <c r="C6658" s="373"/>
      <c r="D6658" s="373"/>
      <c r="E6658" s="13"/>
      <c r="F6658" s="11"/>
      <c r="G6658" s="25"/>
      <c r="H6658" s="31"/>
      <c r="I6658" s="30"/>
      <c r="M6658" s="25"/>
      <c r="N6658" s="31"/>
      <c r="O6658" s="30"/>
      <c r="V6658" s="12"/>
      <c r="W6658" s="12"/>
      <c r="X6658" s="14"/>
      <c r="AB6658" s="25"/>
      <c r="AC6658" s="12"/>
      <c r="AD6658" s="12"/>
      <c r="AK6658" s="12"/>
      <c r="AL6658" s="30"/>
      <c r="AM6658" s="32"/>
      <c r="AQ6658" s="12"/>
      <c r="AR6658" s="12"/>
      <c r="AS6658" s="12"/>
      <c r="AZ6658" s="49"/>
      <c r="BA6658" s="30"/>
      <c r="BB6658" s="12"/>
      <c r="BF6658" s="12"/>
      <c r="BG6658" s="12"/>
      <c r="BH6658" s="12"/>
      <c r="BO6658" s="7"/>
      <c r="BP6658" s="7"/>
      <c r="BQ6658" s="7"/>
      <c r="BU6658" s="7"/>
      <c r="BV6658" s="7"/>
      <c r="BW6658" s="7"/>
      <c r="CD6658" s="7"/>
      <c r="CE6658" s="7"/>
      <c r="CF6658" s="7"/>
      <c r="CJ6658" s="7"/>
      <c r="CK6658" s="7"/>
      <c r="CL6658" s="7"/>
    </row>
    <row r="6659" spans="1:90">
      <c r="A6659" s="11"/>
      <c r="B6659" s="373"/>
      <c r="C6659" s="373"/>
      <c r="D6659" s="373"/>
      <c r="E6659" s="13"/>
      <c r="F6659" s="11"/>
      <c r="G6659" s="25"/>
      <c r="H6659" s="31"/>
      <c r="I6659" s="30"/>
      <c r="M6659" s="25"/>
      <c r="N6659" s="31"/>
      <c r="O6659" s="30"/>
      <c r="V6659" s="12"/>
      <c r="W6659" s="12"/>
      <c r="X6659" s="14"/>
      <c r="AB6659" s="25"/>
      <c r="AC6659" s="12"/>
      <c r="AD6659" s="12"/>
      <c r="AK6659" s="12"/>
      <c r="AL6659" s="30"/>
      <c r="AM6659" s="32"/>
      <c r="AQ6659" s="12"/>
      <c r="AR6659" s="12"/>
      <c r="AS6659" s="12"/>
      <c r="AZ6659" s="49"/>
      <c r="BA6659" s="30"/>
      <c r="BB6659" s="12"/>
      <c r="BF6659" s="12"/>
      <c r="BG6659" s="12"/>
      <c r="BH6659" s="12"/>
      <c r="BO6659" s="7"/>
      <c r="BP6659" s="7"/>
      <c r="BQ6659" s="7"/>
      <c r="BU6659" s="7"/>
      <c r="BV6659" s="7"/>
      <c r="BW6659" s="7"/>
      <c r="CD6659" s="7"/>
      <c r="CE6659" s="7"/>
      <c r="CF6659" s="7"/>
      <c r="CJ6659" s="7"/>
      <c r="CK6659" s="7"/>
      <c r="CL6659" s="7"/>
    </row>
    <row r="6660" spans="1:90">
      <c r="A6660" s="11"/>
      <c r="B6660" s="373"/>
      <c r="C6660" s="373"/>
      <c r="D6660" s="373"/>
      <c r="E6660" s="13"/>
      <c r="F6660" s="11"/>
      <c r="G6660" s="25"/>
      <c r="H6660" s="31"/>
      <c r="I6660" s="30"/>
      <c r="M6660" s="25"/>
      <c r="N6660" s="31"/>
      <c r="O6660" s="30"/>
      <c r="V6660" s="12"/>
      <c r="W6660" s="12"/>
      <c r="X6660" s="14"/>
      <c r="AB6660" s="25"/>
      <c r="AC6660" s="12"/>
      <c r="AD6660" s="12"/>
      <c r="AK6660" s="12"/>
      <c r="AL6660" s="30"/>
      <c r="AM6660" s="32"/>
      <c r="AQ6660" s="12"/>
      <c r="AR6660" s="12"/>
      <c r="AS6660" s="12"/>
      <c r="AZ6660" s="49"/>
      <c r="BA6660" s="30"/>
      <c r="BB6660" s="12"/>
      <c r="BF6660" s="12"/>
      <c r="BG6660" s="12"/>
      <c r="BH6660" s="12"/>
      <c r="BO6660" s="7"/>
      <c r="BP6660" s="7"/>
      <c r="BQ6660" s="7"/>
      <c r="BU6660" s="7"/>
      <c r="BV6660" s="7"/>
      <c r="BW6660" s="7"/>
      <c r="CD6660" s="7"/>
      <c r="CE6660" s="7"/>
      <c r="CF6660" s="7"/>
      <c r="CJ6660" s="7"/>
      <c r="CK6660" s="7"/>
      <c r="CL6660" s="7"/>
    </row>
    <row r="6661" spans="1:90">
      <c r="A6661" s="11"/>
      <c r="B6661" s="373"/>
      <c r="C6661" s="373"/>
      <c r="D6661" s="373"/>
      <c r="E6661" s="13"/>
      <c r="F6661" s="11"/>
      <c r="G6661" s="25"/>
      <c r="H6661" s="31"/>
      <c r="I6661" s="30"/>
      <c r="M6661" s="25"/>
      <c r="N6661" s="31"/>
      <c r="O6661" s="30"/>
      <c r="V6661" s="12"/>
      <c r="W6661" s="12"/>
      <c r="X6661" s="14"/>
      <c r="AB6661" s="25"/>
      <c r="AC6661" s="12"/>
      <c r="AD6661" s="12"/>
      <c r="AK6661" s="12"/>
      <c r="AL6661" s="30"/>
      <c r="AM6661" s="32"/>
      <c r="AQ6661" s="12"/>
      <c r="AR6661" s="12"/>
      <c r="AS6661" s="12"/>
      <c r="AZ6661" s="49"/>
      <c r="BA6661" s="30"/>
      <c r="BB6661" s="12"/>
      <c r="BF6661" s="12"/>
      <c r="BG6661" s="12"/>
      <c r="BH6661" s="12"/>
      <c r="BO6661" s="7"/>
      <c r="BP6661" s="7"/>
      <c r="BQ6661" s="7"/>
      <c r="BU6661" s="7"/>
      <c r="BV6661" s="7"/>
      <c r="BW6661" s="7"/>
      <c r="CD6661" s="7"/>
      <c r="CE6661" s="7"/>
      <c r="CF6661" s="7"/>
      <c r="CJ6661" s="7"/>
      <c r="CK6661" s="7"/>
      <c r="CL6661" s="7"/>
    </row>
    <row r="6662" spans="1:90">
      <c r="A6662" s="11"/>
      <c r="B6662" s="373"/>
      <c r="C6662" s="373"/>
      <c r="D6662" s="373"/>
      <c r="E6662" s="13"/>
      <c r="F6662" s="11"/>
      <c r="G6662" s="25"/>
      <c r="H6662" s="31"/>
      <c r="I6662" s="30"/>
      <c r="M6662" s="25"/>
      <c r="N6662" s="31"/>
      <c r="O6662" s="30"/>
      <c r="V6662" s="12"/>
      <c r="W6662" s="12"/>
      <c r="X6662" s="14"/>
      <c r="AB6662" s="25"/>
      <c r="AC6662" s="12"/>
      <c r="AD6662" s="12"/>
      <c r="AK6662" s="12"/>
      <c r="AL6662" s="30"/>
      <c r="AM6662" s="32"/>
      <c r="AQ6662" s="12"/>
      <c r="AR6662" s="12"/>
      <c r="AS6662" s="12"/>
      <c r="AZ6662" s="49"/>
      <c r="BA6662" s="30"/>
      <c r="BB6662" s="12"/>
      <c r="BF6662" s="12"/>
      <c r="BG6662" s="12"/>
      <c r="BH6662" s="12"/>
      <c r="BO6662" s="7"/>
      <c r="BP6662" s="7"/>
      <c r="BQ6662" s="7"/>
      <c r="BU6662" s="7"/>
      <c r="BV6662" s="7"/>
      <c r="BW6662" s="7"/>
      <c r="CD6662" s="7"/>
      <c r="CE6662" s="7"/>
      <c r="CF6662" s="7"/>
      <c r="CJ6662" s="7"/>
      <c r="CK6662" s="7"/>
      <c r="CL6662" s="7"/>
    </row>
    <row r="6663" spans="1:90">
      <c r="A6663" s="11"/>
      <c r="B6663" s="373"/>
      <c r="C6663" s="373"/>
      <c r="D6663" s="373"/>
      <c r="E6663" s="13"/>
      <c r="F6663" s="11"/>
      <c r="G6663" s="25"/>
      <c r="H6663" s="31"/>
      <c r="I6663" s="30"/>
      <c r="M6663" s="25"/>
      <c r="N6663" s="31"/>
      <c r="O6663" s="30"/>
      <c r="V6663" s="12"/>
      <c r="W6663" s="12"/>
      <c r="X6663" s="14"/>
      <c r="AB6663" s="25"/>
      <c r="AC6663" s="12"/>
      <c r="AD6663" s="12"/>
      <c r="AK6663" s="12"/>
      <c r="AL6663" s="30"/>
      <c r="AM6663" s="32"/>
      <c r="AQ6663" s="12"/>
      <c r="AR6663" s="12"/>
      <c r="AS6663" s="12"/>
      <c r="AZ6663" s="49"/>
      <c r="BA6663" s="30"/>
      <c r="BB6663" s="12"/>
      <c r="BF6663" s="12"/>
      <c r="BG6663" s="12"/>
      <c r="BH6663" s="12"/>
      <c r="BO6663" s="7"/>
      <c r="BP6663" s="7"/>
      <c r="BQ6663" s="7"/>
      <c r="BU6663" s="7"/>
      <c r="BV6663" s="7"/>
      <c r="BW6663" s="7"/>
      <c r="CD6663" s="7"/>
      <c r="CE6663" s="7"/>
      <c r="CF6663" s="7"/>
      <c r="CJ6663" s="7"/>
      <c r="CK6663" s="7"/>
      <c r="CL6663" s="7"/>
    </row>
    <row r="6664" spans="1:90">
      <c r="A6664" s="11"/>
      <c r="B6664" s="373"/>
      <c r="C6664" s="373"/>
      <c r="D6664" s="373"/>
      <c r="E6664" s="13"/>
      <c r="F6664" s="11"/>
      <c r="G6664" s="25"/>
      <c r="H6664" s="31"/>
      <c r="I6664" s="30"/>
      <c r="M6664" s="25"/>
      <c r="N6664" s="31"/>
      <c r="O6664" s="30"/>
      <c r="V6664" s="12"/>
      <c r="W6664" s="12"/>
      <c r="X6664" s="14"/>
      <c r="AB6664" s="25"/>
      <c r="AC6664" s="12"/>
      <c r="AD6664" s="12"/>
      <c r="AK6664" s="12"/>
      <c r="AL6664" s="30"/>
      <c r="AM6664" s="32"/>
      <c r="AQ6664" s="12"/>
      <c r="AR6664" s="12"/>
      <c r="AS6664" s="12"/>
      <c r="AZ6664" s="49"/>
      <c r="BA6664" s="30"/>
      <c r="BB6664" s="12"/>
      <c r="BF6664" s="12"/>
      <c r="BG6664" s="12"/>
      <c r="BH6664" s="12"/>
      <c r="BO6664" s="7"/>
      <c r="BP6664" s="7"/>
      <c r="BQ6664" s="7"/>
      <c r="BU6664" s="7"/>
      <c r="BV6664" s="7"/>
      <c r="BW6664" s="7"/>
      <c r="CD6664" s="7"/>
      <c r="CE6664" s="7"/>
      <c r="CF6664" s="7"/>
      <c r="CJ6664" s="7"/>
      <c r="CK6664" s="7"/>
      <c r="CL6664" s="7"/>
    </row>
    <row r="6665" spans="1:90">
      <c r="A6665" s="11"/>
      <c r="B6665" s="373"/>
      <c r="C6665" s="373"/>
      <c r="D6665" s="373"/>
      <c r="E6665" s="13"/>
      <c r="F6665" s="11"/>
      <c r="G6665" s="25"/>
      <c r="H6665" s="31"/>
      <c r="I6665" s="30"/>
      <c r="M6665" s="25"/>
      <c r="N6665" s="31"/>
      <c r="O6665" s="30"/>
      <c r="V6665" s="12"/>
      <c r="W6665" s="12"/>
      <c r="X6665" s="14"/>
      <c r="AB6665" s="25"/>
      <c r="AC6665" s="12"/>
      <c r="AD6665" s="12"/>
      <c r="AK6665" s="12"/>
      <c r="AL6665" s="30"/>
      <c r="AM6665" s="32"/>
      <c r="AQ6665" s="12"/>
      <c r="AR6665" s="12"/>
      <c r="AS6665" s="12"/>
      <c r="AZ6665" s="49"/>
      <c r="BA6665" s="30"/>
      <c r="BB6665" s="12"/>
      <c r="BF6665" s="12"/>
      <c r="BG6665" s="12"/>
      <c r="BH6665" s="12"/>
      <c r="BO6665" s="7"/>
      <c r="BP6665" s="7"/>
      <c r="BQ6665" s="7"/>
      <c r="BU6665" s="7"/>
      <c r="BV6665" s="7"/>
      <c r="BW6665" s="7"/>
      <c r="CD6665" s="7"/>
      <c r="CE6665" s="7"/>
      <c r="CF6665" s="7"/>
      <c r="CJ6665" s="7"/>
      <c r="CK6665" s="7"/>
      <c r="CL6665" s="7"/>
    </row>
    <row r="6666" spans="1:90">
      <c r="A6666" s="11"/>
      <c r="B6666" s="373"/>
      <c r="C6666" s="373"/>
      <c r="D6666" s="373"/>
      <c r="E6666" s="13"/>
      <c r="F6666" s="11"/>
      <c r="G6666" s="25"/>
      <c r="H6666" s="31"/>
      <c r="I6666" s="30"/>
      <c r="M6666" s="25"/>
      <c r="N6666" s="31"/>
      <c r="O6666" s="30"/>
      <c r="V6666" s="12"/>
      <c r="W6666" s="12"/>
      <c r="X6666" s="14"/>
      <c r="AB6666" s="25"/>
      <c r="AC6666" s="12"/>
      <c r="AD6666" s="12"/>
      <c r="AK6666" s="12"/>
      <c r="AL6666" s="30"/>
      <c r="AM6666" s="32"/>
      <c r="AQ6666" s="12"/>
      <c r="AR6666" s="12"/>
      <c r="AS6666" s="12"/>
      <c r="AZ6666" s="49"/>
      <c r="BA6666" s="30"/>
      <c r="BB6666" s="12"/>
      <c r="BF6666" s="12"/>
      <c r="BG6666" s="12"/>
      <c r="BH6666" s="12"/>
      <c r="BO6666" s="7"/>
      <c r="BP6666" s="7"/>
      <c r="BQ6666" s="7"/>
      <c r="BU6666" s="7"/>
      <c r="BV6666" s="7"/>
      <c r="BW6666" s="7"/>
      <c r="CD6666" s="7"/>
      <c r="CE6666" s="7"/>
      <c r="CF6666" s="7"/>
      <c r="CJ6666" s="7"/>
      <c r="CK6666" s="7"/>
      <c r="CL6666" s="7"/>
    </row>
    <row r="6667" spans="1:90">
      <c r="A6667" s="11"/>
      <c r="B6667" s="373"/>
      <c r="C6667" s="373"/>
      <c r="D6667" s="373"/>
      <c r="E6667" s="13"/>
      <c r="F6667" s="11"/>
      <c r="G6667" s="25"/>
      <c r="H6667" s="31"/>
      <c r="I6667" s="30"/>
      <c r="M6667" s="25"/>
      <c r="N6667" s="31"/>
      <c r="O6667" s="30"/>
      <c r="V6667" s="12"/>
      <c r="W6667" s="12"/>
      <c r="X6667" s="14"/>
      <c r="AB6667" s="25"/>
      <c r="AC6667" s="12"/>
      <c r="AD6667" s="12"/>
      <c r="AK6667" s="12"/>
      <c r="AL6667" s="30"/>
      <c r="AM6667" s="32"/>
      <c r="AQ6667" s="12"/>
      <c r="AR6667" s="12"/>
      <c r="AS6667" s="12"/>
      <c r="AZ6667" s="49"/>
      <c r="BA6667" s="30"/>
      <c r="BB6667" s="12"/>
      <c r="BF6667" s="12"/>
      <c r="BG6667" s="12"/>
      <c r="BH6667" s="12"/>
      <c r="BO6667" s="7"/>
      <c r="BP6667" s="7"/>
      <c r="BQ6667" s="7"/>
      <c r="BU6667" s="7"/>
      <c r="BV6667" s="7"/>
      <c r="BW6667" s="7"/>
      <c r="CD6667" s="7"/>
      <c r="CE6667" s="7"/>
      <c r="CF6667" s="7"/>
      <c r="CJ6667" s="7"/>
      <c r="CK6667" s="7"/>
      <c r="CL6667" s="7"/>
    </row>
    <row r="6668" spans="1:90">
      <c r="A6668" s="11"/>
      <c r="B6668" s="373"/>
      <c r="C6668" s="373"/>
      <c r="D6668" s="373"/>
      <c r="E6668" s="13"/>
      <c r="F6668" s="11"/>
      <c r="G6668" s="25"/>
      <c r="H6668" s="31"/>
      <c r="I6668" s="30"/>
      <c r="M6668" s="25"/>
      <c r="N6668" s="31"/>
      <c r="O6668" s="30"/>
      <c r="V6668" s="12"/>
      <c r="W6668" s="12"/>
      <c r="X6668" s="14"/>
      <c r="AB6668" s="25"/>
      <c r="AC6668" s="12"/>
      <c r="AD6668" s="12"/>
      <c r="AK6668" s="12"/>
      <c r="AL6668" s="30"/>
      <c r="AM6668" s="32"/>
      <c r="AQ6668" s="12"/>
      <c r="AR6668" s="12"/>
      <c r="AS6668" s="12"/>
      <c r="AZ6668" s="49"/>
      <c r="BA6668" s="30"/>
      <c r="BB6668" s="12"/>
      <c r="BF6668" s="12"/>
      <c r="BG6668" s="12"/>
      <c r="BH6668" s="12"/>
      <c r="BO6668" s="7"/>
      <c r="BP6668" s="7"/>
      <c r="BQ6668" s="7"/>
      <c r="BU6668" s="7"/>
      <c r="BV6668" s="7"/>
      <c r="BW6668" s="7"/>
      <c r="CD6668" s="7"/>
      <c r="CE6668" s="7"/>
      <c r="CF6668" s="7"/>
      <c r="CJ6668" s="7"/>
      <c r="CK6668" s="7"/>
      <c r="CL6668" s="7"/>
    </row>
    <row r="6669" spans="1:90">
      <c r="A6669" s="11"/>
      <c r="B6669" s="373"/>
      <c r="C6669" s="373"/>
      <c r="D6669" s="373"/>
      <c r="E6669" s="13"/>
      <c r="F6669" s="11"/>
      <c r="G6669" s="25"/>
      <c r="H6669" s="31"/>
      <c r="I6669" s="30"/>
      <c r="M6669" s="25"/>
      <c r="N6669" s="31"/>
      <c r="O6669" s="30"/>
      <c r="V6669" s="12"/>
      <c r="W6669" s="12"/>
      <c r="X6669" s="14"/>
      <c r="AB6669" s="25"/>
      <c r="AC6669" s="12"/>
      <c r="AD6669" s="12"/>
      <c r="AK6669" s="12"/>
      <c r="AL6669" s="30"/>
      <c r="AM6669" s="32"/>
      <c r="AQ6669" s="12"/>
      <c r="AR6669" s="12"/>
      <c r="AS6669" s="12"/>
      <c r="AZ6669" s="49"/>
      <c r="BA6669" s="30"/>
      <c r="BB6669" s="12"/>
      <c r="BF6669" s="12"/>
      <c r="BG6669" s="12"/>
      <c r="BH6669" s="12"/>
      <c r="BO6669" s="7"/>
      <c r="BP6669" s="7"/>
      <c r="BQ6669" s="7"/>
      <c r="BU6669" s="7"/>
      <c r="BV6669" s="7"/>
      <c r="BW6669" s="7"/>
      <c r="CD6669" s="7"/>
      <c r="CE6669" s="7"/>
      <c r="CF6669" s="7"/>
      <c r="CJ6669" s="7"/>
      <c r="CK6669" s="7"/>
      <c r="CL6669" s="7"/>
    </row>
    <row r="6670" spans="1:90">
      <c r="A6670" s="11"/>
      <c r="B6670" s="373"/>
      <c r="C6670" s="373"/>
      <c r="D6670" s="373"/>
      <c r="E6670" s="13"/>
      <c r="F6670" s="11"/>
      <c r="G6670" s="25"/>
      <c r="H6670" s="31"/>
      <c r="I6670" s="30"/>
      <c r="M6670" s="25"/>
      <c r="N6670" s="31"/>
      <c r="O6670" s="30"/>
      <c r="V6670" s="12"/>
      <c r="W6670" s="12"/>
      <c r="X6670" s="14"/>
      <c r="AB6670" s="25"/>
      <c r="AC6670" s="12"/>
      <c r="AD6670" s="12"/>
      <c r="AK6670" s="12"/>
      <c r="AL6670" s="30"/>
      <c r="AM6670" s="32"/>
      <c r="AQ6670" s="12"/>
      <c r="AR6670" s="12"/>
      <c r="AS6670" s="12"/>
      <c r="AZ6670" s="49"/>
      <c r="BA6670" s="30"/>
      <c r="BB6670" s="12"/>
      <c r="BF6670" s="12"/>
      <c r="BG6670" s="12"/>
      <c r="BH6670" s="12"/>
      <c r="BO6670" s="7"/>
      <c r="BP6670" s="7"/>
      <c r="BQ6670" s="7"/>
      <c r="BU6670" s="7"/>
      <c r="BV6670" s="7"/>
      <c r="BW6670" s="7"/>
      <c r="CD6670" s="7"/>
      <c r="CE6670" s="7"/>
      <c r="CF6670" s="7"/>
      <c r="CJ6670" s="7"/>
      <c r="CK6670" s="7"/>
      <c r="CL6670" s="7"/>
    </row>
    <row r="6671" spans="1:90">
      <c r="A6671" s="11"/>
      <c r="B6671" s="373"/>
      <c r="C6671" s="373"/>
      <c r="D6671" s="373"/>
      <c r="E6671" s="13"/>
      <c r="F6671" s="11"/>
      <c r="G6671" s="25"/>
      <c r="H6671" s="31"/>
      <c r="I6671" s="30"/>
      <c r="M6671" s="25"/>
      <c r="N6671" s="31"/>
      <c r="O6671" s="30"/>
      <c r="V6671" s="12"/>
      <c r="W6671" s="12"/>
      <c r="X6671" s="14"/>
      <c r="AB6671" s="25"/>
      <c r="AC6671" s="12"/>
      <c r="AD6671" s="12"/>
      <c r="AK6671" s="12"/>
      <c r="AL6671" s="30"/>
      <c r="AM6671" s="32"/>
      <c r="AQ6671" s="12"/>
      <c r="AR6671" s="12"/>
      <c r="AS6671" s="12"/>
      <c r="AZ6671" s="49"/>
      <c r="BA6671" s="30"/>
      <c r="BB6671" s="12"/>
      <c r="BF6671" s="12"/>
      <c r="BG6671" s="12"/>
      <c r="BH6671" s="12"/>
      <c r="BO6671" s="7"/>
      <c r="BP6671" s="7"/>
      <c r="BQ6671" s="7"/>
      <c r="BU6671" s="7"/>
      <c r="BV6671" s="7"/>
      <c r="BW6671" s="7"/>
      <c r="CD6671" s="7"/>
      <c r="CE6671" s="7"/>
      <c r="CF6671" s="7"/>
      <c r="CJ6671" s="7"/>
      <c r="CK6671" s="7"/>
      <c r="CL6671" s="7"/>
    </row>
    <row r="6672" spans="1:90">
      <c r="A6672" s="11"/>
      <c r="B6672" s="373"/>
      <c r="C6672" s="373"/>
      <c r="D6672" s="373"/>
      <c r="E6672" s="13"/>
      <c r="F6672" s="11"/>
      <c r="G6672" s="25"/>
      <c r="H6672" s="31"/>
      <c r="I6672" s="30"/>
      <c r="M6672" s="25"/>
      <c r="N6672" s="31"/>
      <c r="O6672" s="30"/>
      <c r="V6672" s="12"/>
      <c r="W6672" s="12"/>
      <c r="X6672" s="14"/>
      <c r="AB6672" s="25"/>
      <c r="AC6672" s="12"/>
      <c r="AD6672" s="12"/>
      <c r="AK6672" s="12"/>
      <c r="AL6672" s="30"/>
      <c r="AM6672" s="32"/>
      <c r="AQ6672" s="12"/>
      <c r="AR6672" s="12"/>
      <c r="AS6672" s="12"/>
      <c r="AZ6672" s="49"/>
      <c r="BA6672" s="30"/>
      <c r="BB6672" s="12"/>
      <c r="BF6672" s="12"/>
      <c r="BG6672" s="12"/>
      <c r="BH6672" s="12"/>
      <c r="BO6672" s="7"/>
      <c r="BP6672" s="7"/>
      <c r="BQ6672" s="7"/>
      <c r="BU6672" s="7"/>
      <c r="BV6672" s="7"/>
      <c r="BW6672" s="7"/>
      <c r="CD6672" s="7"/>
      <c r="CE6672" s="7"/>
      <c r="CF6672" s="7"/>
      <c r="CJ6672" s="7"/>
      <c r="CK6672" s="7"/>
      <c r="CL6672" s="7"/>
    </row>
    <row r="6673" spans="1:90">
      <c r="A6673" s="11"/>
      <c r="B6673" s="373"/>
      <c r="C6673" s="373"/>
      <c r="D6673" s="373"/>
      <c r="E6673" s="13"/>
      <c r="F6673" s="11"/>
      <c r="G6673" s="25"/>
      <c r="H6673" s="31"/>
      <c r="I6673" s="30"/>
      <c r="M6673" s="25"/>
      <c r="N6673" s="31"/>
      <c r="O6673" s="30"/>
      <c r="V6673" s="12"/>
      <c r="W6673" s="12"/>
      <c r="X6673" s="14"/>
      <c r="AB6673" s="25"/>
      <c r="AC6673" s="12"/>
      <c r="AD6673" s="12"/>
      <c r="AK6673" s="12"/>
      <c r="AL6673" s="30"/>
      <c r="AM6673" s="32"/>
      <c r="AQ6673" s="12"/>
      <c r="AR6673" s="12"/>
      <c r="AS6673" s="12"/>
      <c r="AZ6673" s="49"/>
      <c r="BA6673" s="30"/>
      <c r="BB6673" s="12"/>
      <c r="BF6673" s="12"/>
      <c r="BG6673" s="12"/>
      <c r="BH6673" s="12"/>
      <c r="BO6673" s="7"/>
      <c r="BP6673" s="7"/>
      <c r="BQ6673" s="7"/>
      <c r="BU6673" s="7"/>
      <c r="BV6673" s="7"/>
      <c r="BW6673" s="7"/>
      <c r="CD6673" s="7"/>
      <c r="CE6673" s="7"/>
      <c r="CF6673" s="7"/>
      <c r="CJ6673" s="7"/>
      <c r="CK6673" s="7"/>
      <c r="CL6673" s="7"/>
    </row>
    <row r="6674" spans="1:90">
      <c r="A6674" s="11"/>
      <c r="B6674" s="373"/>
      <c r="C6674" s="373"/>
      <c r="D6674" s="373"/>
      <c r="E6674" s="13"/>
      <c r="F6674" s="11"/>
      <c r="G6674" s="25"/>
      <c r="H6674" s="31"/>
      <c r="I6674" s="30"/>
      <c r="M6674" s="25"/>
      <c r="N6674" s="31"/>
      <c r="O6674" s="30"/>
      <c r="V6674" s="12"/>
      <c r="W6674" s="12"/>
      <c r="X6674" s="14"/>
      <c r="AB6674" s="25"/>
      <c r="AC6674" s="12"/>
      <c r="AD6674" s="12"/>
      <c r="AK6674" s="12"/>
      <c r="AL6674" s="30"/>
      <c r="AM6674" s="32"/>
      <c r="AQ6674" s="12"/>
      <c r="AR6674" s="12"/>
      <c r="AS6674" s="12"/>
      <c r="AZ6674" s="49"/>
      <c r="BA6674" s="30"/>
      <c r="BB6674" s="12"/>
      <c r="BF6674" s="12"/>
      <c r="BG6674" s="12"/>
      <c r="BH6674" s="12"/>
      <c r="BO6674" s="7"/>
      <c r="BP6674" s="7"/>
      <c r="BQ6674" s="7"/>
      <c r="BU6674" s="7"/>
      <c r="BV6674" s="7"/>
      <c r="BW6674" s="7"/>
      <c r="CD6674" s="7"/>
      <c r="CE6674" s="7"/>
      <c r="CF6674" s="7"/>
      <c r="CJ6674" s="7"/>
      <c r="CK6674" s="7"/>
      <c r="CL6674" s="7"/>
    </row>
    <row r="6675" spans="1:90">
      <c r="A6675" s="11"/>
      <c r="B6675" s="373"/>
      <c r="C6675" s="373"/>
      <c r="D6675" s="373"/>
      <c r="E6675" s="13"/>
      <c r="F6675" s="11"/>
      <c r="G6675" s="25"/>
      <c r="H6675" s="31"/>
      <c r="I6675" s="30"/>
      <c r="M6675" s="25"/>
      <c r="N6675" s="31"/>
      <c r="O6675" s="30"/>
      <c r="V6675" s="12"/>
      <c r="W6675" s="12"/>
      <c r="X6675" s="14"/>
      <c r="AB6675" s="25"/>
      <c r="AC6675" s="12"/>
      <c r="AD6675" s="12"/>
      <c r="AK6675" s="12"/>
      <c r="AL6675" s="30"/>
      <c r="AM6675" s="32"/>
      <c r="AQ6675" s="12"/>
      <c r="AR6675" s="12"/>
      <c r="AS6675" s="12"/>
      <c r="AZ6675" s="49"/>
      <c r="BA6675" s="30"/>
      <c r="BB6675" s="12"/>
      <c r="BF6675" s="12"/>
      <c r="BG6675" s="12"/>
      <c r="BH6675" s="12"/>
      <c r="BO6675" s="7"/>
      <c r="BP6675" s="7"/>
      <c r="BQ6675" s="7"/>
      <c r="BU6675" s="7"/>
      <c r="BV6675" s="7"/>
      <c r="BW6675" s="7"/>
      <c r="CD6675" s="7"/>
      <c r="CE6675" s="7"/>
      <c r="CF6675" s="7"/>
      <c r="CJ6675" s="7"/>
      <c r="CK6675" s="7"/>
      <c r="CL6675" s="7"/>
    </row>
    <row r="6676" spans="1:90">
      <c r="A6676" s="11"/>
      <c r="B6676" s="373"/>
      <c r="C6676" s="373"/>
      <c r="D6676" s="373"/>
      <c r="E6676" s="13"/>
      <c r="F6676" s="11"/>
      <c r="G6676" s="25"/>
      <c r="H6676" s="31"/>
      <c r="I6676" s="30"/>
      <c r="M6676" s="25"/>
      <c r="N6676" s="31"/>
      <c r="O6676" s="30"/>
      <c r="V6676" s="12"/>
      <c r="W6676" s="12"/>
      <c r="X6676" s="14"/>
      <c r="AB6676" s="25"/>
      <c r="AC6676" s="12"/>
      <c r="AD6676" s="12"/>
      <c r="AK6676" s="12"/>
      <c r="AL6676" s="30"/>
      <c r="AM6676" s="32"/>
      <c r="AQ6676" s="12"/>
      <c r="AR6676" s="12"/>
      <c r="AS6676" s="12"/>
      <c r="AZ6676" s="49"/>
      <c r="BA6676" s="30"/>
      <c r="BB6676" s="12"/>
      <c r="BF6676" s="12"/>
      <c r="BG6676" s="12"/>
      <c r="BH6676" s="12"/>
      <c r="BO6676" s="7"/>
      <c r="BP6676" s="7"/>
      <c r="BQ6676" s="7"/>
      <c r="BU6676" s="7"/>
      <c r="BV6676" s="7"/>
      <c r="BW6676" s="7"/>
      <c r="CD6676" s="7"/>
      <c r="CE6676" s="7"/>
      <c r="CF6676" s="7"/>
      <c r="CJ6676" s="7"/>
      <c r="CK6676" s="7"/>
      <c r="CL6676" s="7"/>
    </row>
    <row r="6677" spans="1:90">
      <c r="A6677" s="11"/>
      <c r="B6677" s="373"/>
      <c r="C6677" s="373"/>
      <c r="D6677" s="373"/>
      <c r="E6677" s="13"/>
      <c r="F6677" s="11"/>
      <c r="G6677" s="25"/>
      <c r="H6677" s="31"/>
      <c r="I6677" s="30"/>
      <c r="M6677" s="25"/>
      <c r="N6677" s="31"/>
      <c r="O6677" s="30"/>
      <c r="V6677" s="12"/>
      <c r="W6677" s="12"/>
      <c r="X6677" s="14"/>
      <c r="AB6677" s="25"/>
      <c r="AC6677" s="12"/>
      <c r="AD6677" s="12"/>
      <c r="AK6677" s="12"/>
      <c r="AL6677" s="30"/>
      <c r="AM6677" s="32"/>
      <c r="AQ6677" s="12"/>
      <c r="AR6677" s="12"/>
      <c r="AS6677" s="12"/>
      <c r="AZ6677" s="49"/>
      <c r="BA6677" s="30"/>
      <c r="BB6677" s="12"/>
      <c r="BF6677" s="12"/>
      <c r="BG6677" s="12"/>
      <c r="BH6677" s="12"/>
      <c r="BO6677" s="7"/>
      <c r="BP6677" s="7"/>
      <c r="BQ6677" s="7"/>
      <c r="BU6677" s="7"/>
      <c r="BV6677" s="7"/>
      <c r="BW6677" s="7"/>
      <c r="CD6677" s="7"/>
      <c r="CE6677" s="7"/>
      <c r="CF6677" s="7"/>
      <c r="CJ6677" s="7"/>
      <c r="CK6677" s="7"/>
      <c r="CL6677" s="7"/>
    </row>
    <row r="6678" spans="1:90">
      <c r="A6678" s="11"/>
      <c r="B6678" s="373"/>
      <c r="C6678" s="373"/>
      <c r="D6678" s="373"/>
      <c r="E6678" s="13"/>
      <c r="F6678" s="11"/>
      <c r="G6678" s="25"/>
      <c r="H6678" s="31"/>
      <c r="I6678" s="30"/>
      <c r="M6678" s="25"/>
      <c r="N6678" s="31"/>
      <c r="O6678" s="30"/>
      <c r="V6678" s="12"/>
      <c r="W6678" s="12"/>
      <c r="X6678" s="14"/>
      <c r="AB6678" s="25"/>
      <c r="AC6678" s="12"/>
      <c r="AD6678" s="12"/>
      <c r="AK6678" s="12"/>
      <c r="AL6678" s="30"/>
      <c r="AM6678" s="32"/>
      <c r="AQ6678" s="12"/>
      <c r="AR6678" s="12"/>
      <c r="AS6678" s="12"/>
      <c r="AZ6678" s="49"/>
      <c r="BA6678" s="30"/>
      <c r="BB6678" s="12"/>
      <c r="BF6678" s="12"/>
      <c r="BG6678" s="12"/>
      <c r="BH6678" s="12"/>
      <c r="BO6678" s="7"/>
      <c r="BP6678" s="7"/>
      <c r="BQ6678" s="7"/>
      <c r="BU6678" s="7"/>
      <c r="BV6678" s="7"/>
      <c r="BW6678" s="7"/>
      <c r="CD6678" s="7"/>
      <c r="CE6678" s="7"/>
      <c r="CF6678" s="7"/>
      <c r="CJ6678" s="7"/>
      <c r="CK6678" s="7"/>
      <c r="CL6678" s="7"/>
    </row>
    <row r="6679" spans="1:90">
      <c r="A6679" s="11"/>
      <c r="B6679" s="373"/>
      <c r="C6679" s="373"/>
      <c r="D6679" s="373"/>
      <c r="E6679" s="13"/>
      <c r="F6679" s="11"/>
      <c r="G6679" s="25"/>
      <c r="H6679" s="31"/>
      <c r="I6679" s="30"/>
      <c r="M6679" s="25"/>
      <c r="N6679" s="31"/>
      <c r="O6679" s="30"/>
      <c r="V6679" s="12"/>
      <c r="W6679" s="12"/>
      <c r="X6679" s="14"/>
      <c r="AB6679" s="25"/>
      <c r="AC6679" s="12"/>
      <c r="AD6679" s="12"/>
      <c r="AK6679" s="12"/>
      <c r="AL6679" s="30"/>
      <c r="AM6679" s="32"/>
      <c r="AQ6679" s="12"/>
      <c r="AR6679" s="12"/>
      <c r="AS6679" s="12"/>
      <c r="AZ6679" s="49"/>
      <c r="BA6679" s="30"/>
      <c r="BB6679" s="12"/>
      <c r="BF6679" s="12"/>
      <c r="BG6679" s="12"/>
      <c r="BH6679" s="12"/>
      <c r="BO6679" s="7"/>
      <c r="BP6679" s="7"/>
      <c r="BQ6679" s="7"/>
      <c r="BU6679" s="7"/>
      <c r="BV6679" s="7"/>
      <c r="BW6679" s="7"/>
      <c r="CD6679" s="7"/>
      <c r="CE6679" s="7"/>
      <c r="CF6679" s="7"/>
      <c r="CJ6679" s="7"/>
      <c r="CK6679" s="7"/>
      <c r="CL6679" s="7"/>
    </row>
    <row r="6680" spans="1:90">
      <c r="A6680" s="11"/>
      <c r="B6680" s="373"/>
      <c r="C6680" s="373"/>
      <c r="D6680" s="373"/>
      <c r="E6680" s="13"/>
      <c r="F6680" s="11"/>
      <c r="G6680" s="25"/>
      <c r="H6680" s="31"/>
      <c r="I6680" s="30"/>
      <c r="M6680" s="25"/>
      <c r="N6680" s="31"/>
      <c r="O6680" s="30"/>
      <c r="V6680" s="12"/>
      <c r="W6680" s="12"/>
      <c r="X6680" s="14"/>
      <c r="AB6680" s="25"/>
      <c r="AC6680" s="12"/>
      <c r="AD6680" s="12"/>
      <c r="AK6680" s="12"/>
      <c r="AL6680" s="30"/>
      <c r="AM6680" s="32"/>
      <c r="AQ6680" s="12"/>
      <c r="AR6680" s="12"/>
      <c r="AS6680" s="12"/>
      <c r="AZ6680" s="49"/>
      <c r="BA6680" s="30"/>
      <c r="BB6680" s="12"/>
      <c r="BF6680" s="12"/>
      <c r="BG6680" s="12"/>
      <c r="BH6680" s="12"/>
      <c r="BO6680" s="7"/>
      <c r="BP6680" s="7"/>
      <c r="BQ6680" s="7"/>
      <c r="BU6680" s="7"/>
      <c r="BV6680" s="7"/>
      <c r="BW6680" s="7"/>
      <c r="CD6680" s="7"/>
      <c r="CE6680" s="7"/>
      <c r="CF6680" s="7"/>
      <c r="CJ6680" s="7"/>
      <c r="CK6680" s="7"/>
      <c r="CL6680" s="7"/>
    </row>
    <row r="6681" spans="1:90">
      <c r="A6681" s="11"/>
      <c r="B6681" s="373"/>
      <c r="C6681" s="373"/>
      <c r="D6681" s="373"/>
      <c r="E6681" s="13"/>
      <c r="F6681" s="11"/>
      <c r="G6681" s="25"/>
      <c r="H6681" s="31"/>
      <c r="I6681" s="30"/>
      <c r="M6681" s="25"/>
      <c r="N6681" s="31"/>
      <c r="O6681" s="30"/>
      <c r="V6681" s="12"/>
      <c r="W6681" s="12"/>
      <c r="X6681" s="14"/>
      <c r="AB6681" s="25"/>
      <c r="AC6681" s="12"/>
      <c r="AD6681" s="12"/>
      <c r="AK6681" s="12"/>
      <c r="AL6681" s="30"/>
      <c r="AM6681" s="32"/>
      <c r="AQ6681" s="12"/>
      <c r="AR6681" s="12"/>
      <c r="AS6681" s="12"/>
      <c r="AZ6681" s="49"/>
      <c r="BA6681" s="30"/>
      <c r="BB6681" s="12"/>
      <c r="BF6681" s="12"/>
      <c r="BG6681" s="12"/>
      <c r="BH6681" s="12"/>
      <c r="BO6681" s="7"/>
      <c r="BP6681" s="7"/>
      <c r="BQ6681" s="7"/>
      <c r="BU6681" s="7"/>
      <c r="BV6681" s="7"/>
      <c r="BW6681" s="7"/>
      <c r="CD6681" s="7"/>
      <c r="CE6681" s="7"/>
      <c r="CF6681" s="7"/>
      <c r="CJ6681" s="7"/>
      <c r="CK6681" s="7"/>
      <c r="CL6681" s="7"/>
    </row>
    <row r="6682" spans="1:90">
      <c r="A6682" s="11"/>
      <c r="B6682" s="373"/>
      <c r="C6682" s="373"/>
      <c r="D6682" s="373"/>
      <c r="E6682" s="13"/>
      <c r="F6682" s="11"/>
      <c r="G6682" s="25"/>
      <c r="H6682" s="31"/>
      <c r="I6682" s="30"/>
      <c r="M6682" s="25"/>
      <c r="N6682" s="31"/>
      <c r="O6682" s="30"/>
      <c r="V6682" s="12"/>
      <c r="W6682" s="12"/>
      <c r="X6682" s="14"/>
      <c r="AB6682" s="25"/>
      <c r="AC6682" s="12"/>
      <c r="AD6682" s="12"/>
      <c r="AK6682" s="12"/>
      <c r="AL6682" s="30"/>
      <c r="AM6682" s="32"/>
      <c r="AQ6682" s="12"/>
      <c r="AR6682" s="12"/>
      <c r="AS6682" s="12"/>
      <c r="AZ6682" s="49"/>
      <c r="BA6682" s="30"/>
      <c r="BB6682" s="12"/>
      <c r="BF6682" s="12"/>
      <c r="BG6682" s="12"/>
      <c r="BH6682" s="12"/>
      <c r="BO6682" s="7"/>
      <c r="BP6682" s="7"/>
      <c r="BQ6682" s="7"/>
      <c r="BU6682" s="7"/>
      <c r="BV6682" s="7"/>
      <c r="BW6682" s="7"/>
      <c r="CD6682" s="7"/>
      <c r="CE6682" s="7"/>
      <c r="CF6682" s="7"/>
      <c r="CJ6682" s="7"/>
      <c r="CK6682" s="7"/>
      <c r="CL6682" s="7"/>
    </row>
    <row r="6683" spans="1:90">
      <c r="A6683" s="11"/>
      <c r="B6683" s="373"/>
      <c r="C6683" s="373"/>
      <c r="D6683" s="373"/>
      <c r="E6683" s="13"/>
      <c r="F6683" s="11"/>
      <c r="G6683" s="25"/>
      <c r="H6683" s="31"/>
      <c r="I6683" s="30"/>
      <c r="M6683" s="25"/>
      <c r="N6683" s="31"/>
      <c r="O6683" s="30"/>
      <c r="V6683" s="12"/>
      <c r="W6683" s="12"/>
      <c r="X6683" s="14"/>
      <c r="AB6683" s="25"/>
      <c r="AC6683" s="12"/>
      <c r="AD6683" s="12"/>
      <c r="AK6683" s="12"/>
      <c r="AL6683" s="30"/>
      <c r="AM6683" s="32"/>
      <c r="AQ6683" s="12"/>
      <c r="AR6683" s="12"/>
      <c r="AS6683" s="12"/>
      <c r="AZ6683" s="49"/>
      <c r="BA6683" s="30"/>
      <c r="BB6683" s="12"/>
      <c r="BF6683" s="12"/>
      <c r="BG6683" s="12"/>
      <c r="BH6683" s="12"/>
      <c r="BO6683" s="7"/>
      <c r="BP6683" s="7"/>
      <c r="BQ6683" s="7"/>
      <c r="BU6683" s="7"/>
      <c r="BV6683" s="7"/>
      <c r="BW6683" s="7"/>
      <c r="CD6683" s="7"/>
      <c r="CE6683" s="7"/>
      <c r="CF6683" s="7"/>
      <c r="CJ6683" s="7"/>
      <c r="CK6683" s="7"/>
      <c r="CL6683" s="7"/>
    </row>
    <row r="6684" spans="1:90">
      <c r="A6684" s="11"/>
      <c r="B6684" s="373"/>
      <c r="C6684" s="373"/>
      <c r="D6684" s="373"/>
      <c r="E6684" s="13"/>
      <c r="F6684" s="11"/>
      <c r="G6684" s="25"/>
      <c r="H6684" s="31"/>
      <c r="I6684" s="30"/>
      <c r="M6684" s="25"/>
      <c r="N6684" s="31"/>
      <c r="O6684" s="30"/>
      <c r="V6684" s="12"/>
      <c r="W6684" s="12"/>
      <c r="X6684" s="14"/>
      <c r="AB6684" s="25"/>
      <c r="AC6684" s="12"/>
      <c r="AD6684" s="12"/>
      <c r="AK6684" s="12"/>
      <c r="AL6684" s="30"/>
      <c r="AM6684" s="32"/>
      <c r="AQ6684" s="12"/>
      <c r="AR6684" s="12"/>
      <c r="AS6684" s="12"/>
      <c r="AZ6684" s="49"/>
      <c r="BA6684" s="30"/>
      <c r="BB6684" s="12"/>
      <c r="BF6684" s="12"/>
      <c r="BG6684" s="12"/>
      <c r="BH6684" s="12"/>
      <c r="BO6684" s="7"/>
      <c r="BP6684" s="7"/>
      <c r="BQ6684" s="7"/>
      <c r="BU6684" s="7"/>
      <c r="BV6684" s="7"/>
      <c r="BW6684" s="7"/>
      <c r="CD6684" s="7"/>
      <c r="CE6684" s="7"/>
      <c r="CF6684" s="7"/>
      <c r="CJ6684" s="7"/>
      <c r="CK6684" s="7"/>
      <c r="CL6684" s="7"/>
    </row>
    <row r="6685" spans="1:90">
      <c r="A6685" s="11"/>
      <c r="B6685" s="373"/>
      <c r="C6685" s="373"/>
      <c r="D6685" s="373"/>
      <c r="E6685" s="13"/>
      <c r="F6685" s="11"/>
      <c r="G6685" s="25"/>
      <c r="H6685" s="31"/>
      <c r="I6685" s="30"/>
      <c r="M6685" s="25"/>
      <c r="N6685" s="31"/>
      <c r="O6685" s="30"/>
      <c r="V6685" s="12"/>
      <c r="W6685" s="12"/>
      <c r="X6685" s="14"/>
      <c r="AB6685" s="25"/>
      <c r="AC6685" s="12"/>
      <c r="AD6685" s="12"/>
      <c r="AK6685" s="12"/>
      <c r="AL6685" s="30"/>
      <c r="AM6685" s="32"/>
      <c r="AQ6685" s="12"/>
      <c r="AR6685" s="12"/>
      <c r="AS6685" s="12"/>
      <c r="AZ6685" s="49"/>
      <c r="BA6685" s="30"/>
      <c r="BB6685" s="12"/>
      <c r="BF6685" s="12"/>
      <c r="BG6685" s="12"/>
      <c r="BH6685" s="12"/>
      <c r="BO6685" s="7"/>
      <c r="BP6685" s="7"/>
      <c r="BQ6685" s="7"/>
      <c r="BU6685" s="7"/>
      <c r="BV6685" s="7"/>
      <c r="BW6685" s="7"/>
      <c r="CD6685" s="7"/>
      <c r="CE6685" s="7"/>
      <c r="CF6685" s="7"/>
      <c r="CJ6685" s="7"/>
      <c r="CK6685" s="7"/>
      <c r="CL6685" s="7"/>
    </row>
    <row r="6686" spans="1:90">
      <c r="A6686" s="11"/>
      <c r="B6686" s="373"/>
      <c r="C6686" s="373"/>
      <c r="D6686" s="373"/>
      <c r="E6686" s="13"/>
      <c r="F6686" s="11"/>
      <c r="G6686" s="25"/>
      <c r="H6686" s="31"/>
      <c r="I6686" s="30"/>
      <c r="M6686" s="25"/>
      <c r="N6686" s="31"/>
      <c r="O6686" s="30"/>
      <c r="V6686" s="12"/>
      <c r="W6686" s="12"/>
      <c r="X6686" s="14"/>
      <c r="AB6686" s="25"/>
      <c r="AC6686" s="12"/>
      <c r="AD6686" s="12"/>
      <c r="AK6686" s="12"/>
      <c r="AL6686" s="30"/>
      <c r="AM6686" s="32"/>
      <c r="AQ6686" s="12"/>
      <c r="AR6686" s="12"/>
      <c r="AS6686" s="12"/>
      <c r="AZ6686" s="49"/>
      <c r="BA6686" s="30"/>
      <c r="BB6686" s="12"/>
      <c r="BF6686" s="12"/>
      <c r="BG6686" s="12"/>
      <c r="BH6686" s="12"/>
      <c r="BO6686" s="7"/>
      <c r="BP6686" s="7"/>
      <c r="BQ6686" s="7"/>
      <c r="BU6686" s="7"/>
      <c r="BV6686" s="7"/>
      <c r="BW6686" s="7"/>
      <c r="CD6686" s="7"/>
      <c r="CE6686" s="7"/>
      <c r="CF6686" s="7"/>
      <c r="CJ6686" s="7"/>
      <c r="CK6686" s="7"/>
      <c r="CL6686" s="7"/>
    </row>
    <row r="6687" spans="1:90">
      <c r="A6687" s="11"/>
      <c r="B6687" s="373"/>
      <c r="C6687" s="373"/>
      <c r="D6687" s="373"/>
      <c r="E6687" s="13"/>
      <c r="F6687" s="11"/>
      <c r="G6687" s="25"/>
      <c r="H6687" s="31"/>
      <c r="I6687" s="30"/>
      <c r="M6687" s="25"/>
      <c r="N6687" s="31"/>
      <c r="O6687" s="30"/>
      <c r="V6687" s="12"/>
      <c r="W6687" s="12"/>
      <c r="X6687" s="14"/>
      <c r="AB6687" s="25"/>
      <c r="AC6687" s="12"/>
      <c r="AD6687" s="12"/>
      <c r="AK6687" s="12"/>
      <c r="AL6687" s="30"/>
      <c r="AM6687" s="32"/>
      <c r="AQ6687" s="12"/>
      <c r="AR6687" s="12"/>
      <c r="AS6687" s="12"/>
      <c r="AZ6687" s="49"/>
      <c r="BA6687" s="30"/>
      <c r="BB6687" s="12"/>
      <c r="BF6687" s="12"/>
      <c r="BG6687" s="12"/>
      <c r="BH6687" s="12"/>
      <c r="BO6687" s="7"/>
      <c r="BP6687" s="7"/>
      <c r="BQ6687" s="7"/>
      <c r="BU6687" s="7"/>
      <c r="BV6687" s="7"/>
      <c r="BW6687" s="7"/>
      <c r="CD6687" s="7"/>
      <c r="CE6687" s="7"/>
      <c r="CF6687" s="7"/>
      <c r="CJ6687" s="7"/>
      <c r="CK6687" s="7"/>
      <c r="CL6687" s="7"/>
    </row>
    <row r="6688" spans="1:90">
      <c r="A6688" s="11"/>
      <c r="B6688" s="373"/>
      <c r="C6688" s="373"/>
      <c r="D6688" s="373"/>
      <c r="E6688" s="13"/>
      <c r="F6688" s="11"/>
      <c r="G6688" s="25"/>
      <c r="H6688" s="31"/>
      <c r="I6688" s="30"/>
      <c r="M6688" s="25"/>
      <c r="N6688" s="31"/>
      <c r="O6688" s="30"/>
      <c r="V6688" s="12"/>
      <c r="W6688" s="12"/>
      <c r="X6688" s="14"/>
      <c r="AB6688" s="25"/>
      <c r="AC6688" s="12"/>
      <c r="AD6688" s="12"/>
      <c r="AK6688" s="12"/>
      <c r="AL6688" s="30"/>
      <c r="AM6688" s="32"/>
      <c r="AQ6688" s="12"/>
      <c r="AR6688" s="12"/>
      <c r="AS6688" s="12"/>
      <c r="AZ6688" s="49"/>
      <c r="BA6688" s="30"/>
      <c r="BB6688" s="12"/>
      <c r="BF6688" s="12"/>
      <c r="BG6688" s="12"/>
      <c r="BH6688" s="12"/>
      <c r="BO6688" s="7"/>
      <c r="BP6688" s="7"/>
      <c r="BQ6688" s="7"/>
      <c r="BU6688" s="7"/>
      <c r="BV6688" s="7"/>
      <c r="BW6688" s="7"/>
      <c r="CD6688" s="7"/>
      <c r="CE6688" s="7"/>
      <c r="CF6688" s="7"/>
      <c r="CJ6688" s="7"/>
      <c r="CK6688" s="7"/>
      <c r="CL6688" s="7"/>
    </row>
    <row r="6689" spans="1:90">
      <c r="A6689" s="11"/>
      <c r="B6689" s="373"/>
      <c r="C6689" s="373"/>
      <c r="D6689" s="373"/>
      <c r="E6689" s="13"/>
      <c r="F6689" s="11"/>
      <c r="G6689" s="25"/>
      <c r="H6689" s="31"/>
      <c r="I6689" s="30"/>
      <c r="M6689" s="25"/>
      <c r="N6689" s="31"/>
      <c r="O6689" s="30"/>
      <c r="V6689" s="12"/>
      <c r="W6689" s="12"/>
      <c r="X6689" s="14"/>
      <c r="AB6689" s="25"/>
      <c r="AC6689" s="12"/>
      <c r="AD6689" s="12"/>
      <c r="AK6689" s="12"/>
      <c r="AL6689" s="30"/>
      <c r="AM6689" s="32"/>
      <c r="AQ6689" s="12"/>
      <c r="AR6689" s="12"/>
      <c r="AS6689" s="12"/>
      <c r="AZ6689" s="49"/>
      <c r="BA6689" s="30"/>
      <c r="BB6689" s="12"/>
      <c r="BF6689" s="12"/>
      <c r="BG6689" s="12"/>
      <c r="BH6689" s="12"/>
      <c r="BO6689" s="7"/>
      <c r="BP6689" s="7"/>
      <c r="BQ6689" s="7"/>
      <c r="BU6689" s="7"/>
      <c r="BV6689" s="7"/>
      <c r="BW6689" s="7"/>
      <c r="CD6689" s="7"/>
      <c r="CE6689" s="7"/>
      <c r="CF6689" s="7"/>
      <c r="CJ6689" s="7"/>
      <c r="CK6689" s="7"/>
      <c r="CL6689" s="7"/>
    </row>
    <row r="6690" spans="1:90">
      <c r="A6690" s="11"/>
      <c r="B6690" s="373"/>
      <c r="C6690" s="373"/>
      <c r="D6690" s="373"/>
      <c r="E6690" s="13"/>
      <c r="F6690" s="11"/>
      <c r="G6690" s="25"/>
      <c r="H6690" s="31"/>
      <c r="I6690" s="30"/>
      <c r="M6690" s="25"/>
      <c r="N6690" s="31"/>
      <c r="O6690" s="30"/>
      <c r="V6690" s="12"/>
      <c r="W6690" s="12"/>
      <c r="X6690" s="14"/>
      <c r="AB6690" s="25"/>
      <c r="AC6690" s="12"/>
      <c r="AD6690" s="12"/>
      <c r="AK6690" s="12"/>
      <c r="AL6690" s="30"/>
      <c r="AM6690" s="32"/>
      <c r="AQ6690" s="12"/>
      <c r="AR6690" s="12"/>
      <c r="AS6690" s="12"/>
      <c r="AZ6690" s="49"/>
      <c r="BA6690" s="30"/>
      <c r="BB6690" s="12"/>
      <c r="BF6690" s="12"/>
      <c r="BG6690" s="12"/>
      <c r="BH6690" s="12"/>
      <c r="BO6690" s="7"/>
      <c r="BP6690" s="7"/>
      <c r="BQ6690" s="7"/>
      <c r="BU6690" s="7"/>
      <c r="BV6690" s="7"/>
      <c r="BW6690" s="7"/>
      <c r="CD6690" s="7"/>
      <c r="CE6690" s="7"/>
      <c r="CF6690" s="7"/>
      <c r="CJ6690" s="7"/>
      <c r="CK6690" s="7"/>
      <c r="CL6690" s="7"/>
    </row>
    <row r="6691" spans="1:90">
      <c r="A6691" s="11"/>
      <c r="B6691" s="373"/>
      <c r="C6691" s="373"/>
      <c r="D6691" s="373"/>
      <c r="E6691" s="13"/>
      <c r="F6691" s="11"/>
      <c r="G6691" s="25"/>
      <c r="H6691" s="31"/>
      <c r="I6691" s="30"/>
      <c r="M6691" s="25"/>
      <c r="N6691" s="31"/>
      <c r="O6691" s="30"/>
      <c r="V6691" s="12"/>
      <c r="W6691" s="12"/>
      <c r="X6691" s="14"/>
      <c r="AB6691" s="25"/>
      <c r="AC6691" s="12"/>
      <c r="AD6691" s="12"/>
      <c r="AK6691" s="12"/>
      <c r="AL6691" s="30"/>
      <c r="AM6691" s="32"/>
      <c r="AQ6691" s="12"/>
      <c r="AR6691" s="12"/>
      <c r="AS6691" s="12"/>
      <c r="AZ6691" s="49"/>
      <c r="BA6691" s="30"/>
      <c r="BB6691" s="12"/>
      <c r="BF6691" s="12"/>
      <c r="BG6691" s="12"/>
      <c r="BH6691" s="12"/>
      <c r="BO6691" s="7"/>
      <c r="BP6691" s="7"/>
      <c r="BQ6691" s="7"/>
      <c r="BU6691" s="7"/>
      <c r="BV6691" s="7"/>
      <c r="BW6691" s="7"/>
      <c r="CD6691" s="7"/>
      <c r="CE6691" s="7"/>
      <c r="CF6691" s="7"/>
      <c r="CJ6691" s="7"/>
      <c r="CK6691" s="7"/>
      <c r="CL6691" s="7"/>
    </row>
    <row r="6692" spans="1:90">
      <c r="A6692" s="11"/>
      <c r="B6692" s="373"/>
      <c r="C6692" s="373"/>
      <c r="D6692" s="373"/>
      <c r="E6692" s="13"/>
      <c r="F6692" s="11"/>
      <c r="G6692" s="25"/>
      <c r="H6692" s="31"/>
      <c r="I6692" s="30"/>
      <c r="M6692" s="25"/>
      <c r="N6692" s="31"/>
      <c r="O6692" s="30"/>
      <c r="V6692" s="12"/>
      <c r="W6692" s="12"/>
      <c r="X6692" s="14"/>
      <c r="AB6692" s="25"/>
      <c r="AC6692" s="12"/>
      <c r="AD6692" s="12"/>
      <c r="AK6692" s="12"/>
      <c r="AL6692" s="30"/>
      <c r="AM6692" s="32"/>
      <c r="AQ6692" s="12"/>
      <c r="AR6692" s="12"/>
      <c r="AS6692" s="12"/>
      <c r="AZ6692" s="49"/>
      <c r="BA6692" s="30"/>
      <c r="BB6692" s="12"/>
      <c r="BF6692" s="12"/>
      <c r="BG6692" s="12"/>
      <c r="BH6692" s="12"/>
      <c r="BO6692" s="7"/>
      <c r="BP6692" s="7"/>
      <c r="BQ6692" s="7"/>
      <c r="BU6692" s="7"/>
      <c r="BV6692" s="7"/>
      <c r="BW6692" s="7"/>
      <c r="CD6692" s="7"/>
      <c r="CE6692" s="7"/>
      <c r="CF6692" s="7"/>
      <c r="CJ6692" s="7"/>
      <c r="CK6692" s="7"/>
      <c r="CL6692" s="7"/>
    </row>
    <row r="6693" spans="1:90">
      <c r="A6693" s="11"/>
      <c r="B6693" s="373"/>
      <c r="C6693" s="373"/>
      <c r="D6693" s="373"/>
      <c r="E6693" s="13"/>
      <c r="F6693" s="11"/>
      <c r="G6693" s="25"/>
      <c r="H6693" s="31"/>
      <c r="I6693" s="30"/>
      <c r="M6693" s="25"/>
      <c r="N6693" s="31"/>
      <c r="O6693" s="30"/>
      <c r="V6693" s="12"/>
      <c r="W6693" s="12"/>
      <c r="X6693" s="14"/>
      <c r="AB6693" s="25"/>
      <c r="AC6693" s="12"/>
      <c r="AD6693" s="12"/>
      <c r="AK6693" s="12"/>
      <c r="AL6693" s="30"/>
      <c r="AM6693" s="32"/>
      <c r="AQ6693" s="12"/>
      <c r="AR6693" s="12"/>
      <c r="AS6693" s="12"/>
      <c r="AZ6693" s="49"/>
      <c r="BA6693" s="30"/>
      <c r="BB6693" s="12"/>
      <c r="BF6693" s="12"/>
      <c r="BG6693" s="12"/>
      <c r="BH6693" s="12"/>
      <c r="BO6693" s="7"/>
      <c r="BP6693" s="7"/>
      <c r="BQ6693" s="7"/>
      <c r="BU6693" s="7"/>
      <c r="BV6693" s="7"/>
      <c r="BW6693" s="7"/>
      <c r="CD6693" s="7"/>
      <c r="CE6693" s="7"/>
      <c r="CF6693" s="7"/>
      <c r="CJ6693" s="7"/>
      <c r="CK6693" s="7"/>
      <c r="CL6693" s="7"/>
    </row>
    <row r="6694" spans="1:90">
      <c r="A6694" s="11"/>
      <c r="B6694" s="373"/>
      <c r="C6694" s="373"/>
      <c r="D6694" s="373"/>
      <c r="E6694" s="13"/>
      <c r="F6694" s="11"/>
      <c r="G6694" s="25"/>
      <c r="H6694" s="31"/>
      <c r="I6694" s="30"/>
      <c r="M6694" s="25"/>
      <c r="N6694" s="31"/>
      <c r="O6694" s="30"/>
      <c r="V6694" s="12"/>
      <c r="W6694" s="12"/>
      <c r="X6694" s="14"/>
      <c r="AB6694" s="25"/>
      <c r="AC6694" s="12"/>
      <c r="AD6694" s="12"/>
      <c r="AK6694" s="12"/>
      <c r="AL6694" s="30"/>
      <c r="AM6694" s="32"/>
      <c r="AQ6694" s="12"/>
      <c r="AR6694" s="12"/>
      <c r="AS6694" s="12"/>
      <c r="AZ6694" s="49"/>
      <c r="BA6694" s="30"/>
      <c r="BB6694" s="12"/>
      <c r="BF6694" s="12"/>
      <c r="BG6694" s="12"/>
      <c r="BH6694" s="12"/>
      <c r="BO6694" s="7"/>
      <c r="BP6694" s="7"/>
      <c r="BQ6694" s="7"/>
      <c r="BU6694" s="7"/>
      <c r="BV6694" s="7"/>
      <c r="BW6694" s="7"/>
      <c r="CD6694" s="7"/>
      <c r="CE6694" s="7"/>
      <c r="CF6694" s="7"/>
      <c r="CJ6694" s="7"/>
      <c r="CK6694" s="7"/>
      <c r="CL6694" s="7"/>
    </row>
    <row r="6695" spans="1:90">
      <c r="A6695" s="11"/>
      <c r="B6695" s="373"/>
      <c r="C6695" s="373"/>
      <c r="D6695" s="373"/>
      <c r="E6695" s="13"/>
      <c r="F6695" s="11"/>
      <c r="G6695" s="25"/>
      <c r="H6695" s="31"/>
      <c r="I6695" s="30"/>
      <c r="M6695" s="25"/>
      <c r="N6695" s="31"/>
      <c r="O6695" s="30"/>
      <c r="V6695" s="12"/>
      <c r="W6695" s="12"/>
      <c r="X6695" s="14"/>
      <c r="AB6695" s="25"/>
      <c r="AC6695" s="12"/>
      <c r="AD6695" s="12"/>
      <c r="AK6695" s="12"/>
      <c r="AL6695" s="30"/>
      <c r="AM6695" s="32"/>
      <c r="AQ6695" s="12"/>
      <c r="AR6695" s="12"/>
      <c r="AS6695" s="12"/>
      <c r="AZ6695" s="49"/>
      <c r="BA6695" s="30"/>
      <c r="BB6695" s="12"/>
      <c r="BF6695" s="12"/>
      <c r="BG6695" s="12"/>
      <c r="BH6695" s="12"/>
      <c r="BO6695" s="7"/>
      <c r="BP6695" s="7"/>
      <c r="BQ6695" s="7"/>
      <c r="BU6695" s="7"/>
      <c r="BV6695" s="7"/>
      <c r="BW6695" s="7"/>
      <c r="CD6695" s="7"/>
      <c r="CE6695" s="7"/>
      <c r="CF6695" s="7"/>
      <c r="CJ6695" s="7"/>
      <c r="CK6695" s="7"/>
      <c r="CL6695" s="7"/>
    </row>
    <row r="6696" spans="1:90">
      <c r="A6696" s="11"/>
      <c r="B6696" s="373"/>
      <c r="C6696" s="373"/>
      <c r="D6696" s="373"/>
      <c r="E6696" s="13"/>
      <c r="F6696" s="11"/>
      <c r="G6696" s="25"/>
      <c r="H6696" s="31"/>
      <c r="I6696" s="30"/>
      <c r="M6696" s="25"/>
      <c r="N6696" s="31"/>
      <c r="O6696" s="30"/>
      <c r="V6696" s="12"/>
      <c r="W6696" s="12"/>
      <c r="X6696" s="14"/>
      <c r="AB6696" s="25"/>
      <c r="AC6696" s="12"/>
      <c r="AD6696" s="12"/>
      <c r="AK6696" s="12"/>
      <c r="AL6696" s="30"/>
      <c r="AM6696" s="32"/>
      <c r="AQ6696" s="12"/>
      <c r="AR6696" s="12"/>
      <c r="AS6696" s="12"/>
      <c r="AZ6696" s="49"/>
      <c r="BA6696" s="30"/>
      <c r="BB6696" s="12"/>
      <c r="BF6696" s="12"/>
      <c r="BG6696" s="12"/>
      <c r="BH6696" s="12"/>
      <c r="BO6696" s="7"/>
      <c r="BP6696" s="7"/>
      <c r="BQ6696" s="7"/>
      <c r="BU6696" s="7"/>
      <c r="BV6696" s="7"/>
      <c r="BW6696" s="7"/>
      <c r="CD6696" s="7"/>
      <c r="CE6696" s="7"/>
      <c r="CF6696" s="7"/>
      <c r="CJ6696" s="7"/>
      <c r="CK6696" s="7"/>
      <c r="CL6696" s="7"/>
    </row>
    <row r="6697" spans="1:90">
      <c r="A6697" s="11"/>
      <c r="B6697" s="373"/>
      <c r="C6697" s="373"/>
      <c r="D6697" s="373"/>
      <c r="E6697" s="13"/>
      <c r="F6697" s="11"/>
      <c r="G6697" s="25"/>
      <c r="H6697" s="31"/>
      <c r="I6697" s="30"/>
      <c r="M6697" s="25"/>
      <c r="N6697" s="31"/>
      <c r="O6697" s="30"/>
      <c r="V6697" s="12"/>
      <c r="W6697" s="12"/>
      <c r="X6697" s="14"/>
      <c r="AB6697" s="25"/>
      <c r="AC6697" s="12"/>
      <c r="AD6697" s="12"/>
      <c r="AK6697" s="12"/>
      <c r="AL6697" s="30"/>
      <c r="AM6697" s="32"/>
      <c r="AQ6697" s="12"/>
      <c r="AR6697" s="12"/>
      <c r="AS6697" s="12"/>
      <c r="AZ6697" s="49"/>
      <c r="BA6697" s="30"/>
      <c r="BB6697" s="12"/>
      <c r="BF6697" s="12"/>
      <c r="BG6697" s="12"/>
      <c r="BH6697" s="12"/>
      <c r="BO6697" s="7"/>
      <c r="BP6697" s="7"/>
      <c r="BQ6697" s="7"/>
      <c r="BU6697" s="7"/>
      <c r="BV6697" s="7"/>
      <c r="BW6697" s="7"/>
      <c r="CD6697" s="7"/>
      <c r="CE6697" s="7"/>
      <c r="CF6697" s="7"/>
      <c r="CJ6697" s="7"/>
      <c r="CK6697" s="7"/>
      <c r="CL6697" s="7"/>
    </row>
    <row r="6698" spans="1:90">
      <c r="A6698" s="11"/>
      <c r="B6698" s="373"/>
      <c r="C6698" s="373"/>
      <c r="D6698" s="373"/>
      <c r="E6698" s="13"/>
      <c r="F6698" s="11"/>
      <c r="G6698" s="25"/>
      <c r="H6698" s="31"/>
      <c r="I6698" s="30"/>
      <c r="M6698" s="25"/>
      <c r="N6698" s="31"/>
      <c r="O6698" s="30"/>
      <c r="V6698" s="12"/>
      <c r="W6698" s="12"/>
      <c r="X6698" s="14"/>
      <c r="AB6698" s="25"/>
      <c r="AC6698" s="12"/>
      <c r="AD6698" s="12"/>
      <c r="AK6698" s="12"/>
      <c r="AL6698" s="30"/>
      <c r="AM6698" s="32"/>
      <c r="AQ6698" s="12"/>
      <c r="AR6698" s="12"/>
      <c r="AS6698" s="12"/>
      <c r="AZ6698" s="49"/>
      <c r="BA6698" s="30"/>
      <c r="BB6698" s="12"/>
      <c r="BF6698" s="12"/>
      <c r="BG6698" s="12"/>
      <c r="BH6698" s="12"/>
      <c r="BO6698" s="7"/>
      <c r="BP6698" s="7"/>
      <c r="BQ6698" s="7"/>
      <c r="BU6698" s="7"/>
      <c r="BV6698" s="7"/>
      <c r="BW6698" s="7"/>
      <c r="CD6698" s="7"/>
      <c r="CE6698" s="7"/>
      <c r="CF6698" s="7"/>
      <c r="CJ6698" s="7"/>
      <c r="CK6698" s="7"/>
      <c r="CL6698" s="7"/>
    </row>
    <row r="6699" spans="1:90">
      <c r="A6699" s="11"/>
      <c r="B6699" s="373"/>
      <c r="C6699" s="373"/>
      <c r="D6699" s="373"/>
      <c r="E6699" s="13"/>
      <c r="F6699" s="11"/>
      <c r="G6699" s="25"/>
      <c r="H6699" s="31"/>
      <c r="I6699" s="30"/>
      <c r="M6699" s="25"/>
      <c r="N6699" s="31"/>
      <c r="O6699" s="30"/>
      <c r="V6699" s="12"/>
      <c r="W6699" s="12"/>
      <c r="X6699" s="14"/>
      <c r="AB6699" s="25"/>
      <c r="AC6699" s="12"/>
      <c r="AD6699" s="12"/>
      <c r="AK6699" s="12"/>
      <c r="AL6699" s="30"/>
      <c r="AM6699" s="32"/>
      <c r="AQ6699" s="12"/>
      <c r="AR6699" s="12"/>
      <c r="AS6699" s="12"/>
      <c r="AZ6699" s="49"/>
      <c r="BA6699" s="30"/>
      <c r="BB6699" s="12"/>
      <c r="BF6699" s="12"/>
      <c r="BG6699" s="12"/>
      <c r="BH6699" s="12"/>
      <c r="BO6699" s="7"/>
      <c r="BP6699" s="7"/>
      <c r="BQ6699" s="7"/>
      <c r="BU6699" s="7"/>
      <c r="BV6699" s="7"/>
      <c r="BW6699" s="7"/>
      <c r="CD6699" s="7"/>
      <c r="CE6699" s="7"/>
      <c r="CF6699" s="7"/>
      <c r="CJ6699" s="7"/>
      <c r="CK6699" s="7"/>
      <c r="CL6699" s="7"/>
    </row>
    <row r="6700" spans="1:90">
      <c r="A6700" s="11"/>
      <c r="B6700" s="373"/>
      <c r="C6700" s="373"/>
      <c r="D6700" s="373"/>
      <c r="E6700" s="13"/>
      <c r="F6700" s="11"/>
      <c r="G6700" s="25"/>
      <c r="H6700" s="31"/>
      <c r="I6700" s="30"/>
      <c r="M6700" s="25"/>
      <c r="N6700" s="31"/>
      <c r="O6700" s="30"/>
      <c r="V6700" s="12"/>
      <c r="W6700" s="12"/>
      <c r="X6700" s="14"/>
      <c r="AB6700" s="25"/>
      <c r="AC6700" s="12"/>
      <c r="AD6700" s="12"/>
      <c r="AK6700" s="12"/>
      <c r="AL6700" s="30"/>
      <c r="AM6700" s="32"/>
      <c r="AQ6700" s="12"/>
      <c r="AR6700" s="12"/>
      <c r="AS6700" s="12"/>
      <c r="AZ6700" s="49"/>
      <c r="BA6700" s="30"/>
      <c r="BB6700" s="12"/>
      <c r="BF6700" s="12"/>
      <c r="BG6700" s="12"/>
      <c r="BH6700" s="12"/>
      <c r="BO6700" s="7"/>
      <c r="BP6700" s="7"/>
      <c r="BQ6700" s="7"/>
      <c r="BU6700" s="7"/>
      <c r="BV6700" s="7"/>
      <c r="BW6700" s="7"/>
      <c r="CD6700" s="7"/>
      <c r="CE6700" s="7"/>
      <c r="CF6700" s="7"/>
      <c r="CJ6700" s="7"/>
      <c r="CK6700" s="7"/>
      <c r="CL6700" s="7"/>
    </row>
    <row r="6701" spans="1:90">
      <c r="A6701" s="11"/>
      <c r="B6701" s="373"/>
      <c r="C6701" s="373"/>
      <c r="D6701" s="373"/>
      <c r="E6701" s="13"/>
      <c r="F6701" s="11"/>
      <c r="G6701" s="25"/>
      <c r="H6701" s="31"/>
      <c r="I6701" s="30"/>
      <c r="M6701" s="25"/>
      <c r="N6701" s="31"/>
      <c r="O6701" s="30"/>
      <c r="V6701" s="12"/>
      <c r="W6701" s="12"/>
      <c r="X6701" s="14"/>
      <c r="AB6701" s="25"/>
      <c r="AC6701" s="12"/>
      <c r="AD6701" s="12"/>
      <c r="AK6701" s="12"/>
      <c r="AL6701" s="30"/>
      <c r="AM6701" s="32"/>
      <c r="AQ6701" s="12"/>
      <c r="AR6701" s="12"/>
      <c r="AS6701" s="12"/>
      <c r="AZ6701" s="49"/>
      <c r="BA6701" s="30"/>
      <c r="BB6701" s="12"/>
      <c r="BF6701" s="12"/>
      <c r="BG6701" s="12"/>
      <c r="BH6701" s="12"/>
      <c r="BO6701" s="7"/>
      <c r="BP6701" s="7"/>
      <c r="BQ6701" s="7"/>
      <c r="BU6701" s="7"/>
      <c r="BV6701" s="7"/>
      <c r="BW6701" s="7"/>
      <c r="CD6701" s="7"/>
      <c r="CE6701" s="7"/>
      <c r="CF6701" s="7"/>
      <c r="CJ6701" s="7"/>
      <c r="CK6701" s="7"/>
      <c r="CL6701" s="7"/>
    </row>
    <row r="6702" spans="1:90">
      <c r="A6702" s="11"/>
      <c r="B6702" s="373"/>
      <c r="C6702" s="373"/>
      <c r="D6702" s="373"/>
      <c r="E6702" s="13"/>
      <c r="F6702" s="11"/>
      <c r="G6702" s="25"/>
      <c r="H6702" s="31"/>
      <c r="I6702" s="30"/>
      <c r="M6702" s="25"/>
      <c r="N6702" s="31"/>
      <c r="O6702" s="30"/>
      <c r="V6702" s="12"/>
      <c r="W6702" s="12"/>
      <c r="X6702" s="14"/>
      <c r="AB6702" s="25"/>
      <c r="AC6702" s="12"/>
      <c r="AD6702" s="12"/>
      <c r="AK6702" s="12"/>
      <c r="AL6702" s="30"/>
      <c r="AM6702" s="32"/>
      <c r="AQ6702" s="12"/>
      <c r="AR6702" s="12"/>
      <c r="AS6702" s="12"/>
      <c r="AZ6702" s="49"/>
      <c r="BA6702" s="30"/>
      <c r="BB6702" s="12"/>
      <c r="BF6702" s="12"/>
      <c r="BG6702" s="12"/>
      <c r="BH6702" s="12"/>
      <c r="BO6702" s="7"/>
      <c r="BP6702" s="7"/>
      <c r="BQ6702" s="7"/>
      <c r="BU6702" s="7"/>
      <c r="BV6702" s="7"/>
      <c r="BW6702" s="7"/>
      <c r="CD6702" s="7"/>
      <c r="CE6702" s="7"/>
      <c r="CF6702" s="7"/>
      <c r="CJ6702" s="7"/>
      <c r="CK6702" s="7"/>
      <c r="CL6702" s="7"/>
    </row>
    <row r="6703" spans="1:90">
      <c r="A6703" s="11"/>
      <c r="B6703" s="373"/>
      <c r="C6703" s="373"/>
      <c r="D6703" s="373"/>
      <c r="E6703" s="13"/>
      <c r="F6703" s="11"/>
      <c r="G6703" s="25"/>
      <c r="H6703" s="31"/>
      <c r="I6703" s="30"/>
      <c r="M6703" s="25"/>
      <c r="N6703" s="31"/>
      <c r="O6703" s="30"/>
      <c r="V6703" s="12"/>
      <c r="W6703" s="12"/>
      <c r="X6703" s="14"/>
      <c r="AB6703" s="25"/>
      <c r="AC6703" s="12"/>
      <c r="AD6703" s="12"/>
      <c r="AK6703" s="12"/>
      <c r="AL6703" s="30"/>
      <c r="AM6703" s="32"/>
      <c r="AQ6703" s="12"/>
      <c r="AR6703" s="12"/>
      <c r="AS6703" s="12"/>
      <c r="AZ6703" s="49"/>
      <c r="BA6703" s="30"/>
      <c r="BB6703" s="12"/>
      <c r="BF6703" s="12"/>
      <c r="BG6703" s="12"/>
      <c r="BH6703" s="12"/>
      <c r="BO6703" s="7"/>
      <c r="BP6703" s="7"/>
      <c r="BQ6703" s="7"/>
      <c r="BU6703" s="7"/>
      <c r="BV6703" s="7"/>
      <c r="BW6703" s="7"/>
      <c r="CD6703" s="7"/>
      <c r="CE6703" s="7"/>
      <c r="CF6703" s="7"/>
      <c r="CJ6703" s="7"/>
      <c r="CK6703" s="7"/>
      <c r="CL6703" s="7"/>
    </row>
    <row r="6704" spans="1:90">
      <c r="A6704" s="11"/>
      <c r="B6704" s="373"/>
      <c r="C6704" s="373"/>
      <c r="D6704" s="373"/>
      <c r="E6704" s="13"/>
      <c r="F6704" s="11"/>
      <c r="G6704" s="25"/>
      <c r="H6704" s="31"/>
      <c r="I6704" s="30"/>
      <c r="M6704" s="25"/>
      <c r="N6704" s="31"/>
      <c r="O6704" s="30"/>
      <c r="V6704" s="12"/>
      <c r="W6704" s="12"/>
      <c r="X6704" s="14"/>
      <c r="AB6704" s="25"/>
      <c r="AC6704" s="12"/>
      <c r="AD6704" s="12"/>
      <c r="AK6704" s="12"/>
      <c r="AL6704" s="30"/>
      <c r="AM6704" s="32"/>
      <c r="AQ6704" s="12"/>
      <c r="AR6704" s="12"/>
      <c r="AS6704" s="12"/>
      <c r="AZ6704" s="49"/>
      <c r="BA6704" s="30"/>
      <c r="BB6704" s="12"/>
      <c r="BF6704" s="12"/>
      <c r="BG6704" s="12"/>
      <c r="BH6704" s="12"/>
      <c r="BO6704" s="7"/>
      <c r="BP6704" s="7"/>
      <c r="BQ6704" s="7"/>
      <c r="BU6704" s="7"/>
      <c r="BV6704" s="7"/>
      <c r="BW6704" s="7"/>
      <c r="CD6704" s="7"/>
      <c r="CE6704" s="7"/>
      <c r="CF6704" s="7"/>
      <c r="CJ6704" s="7"/>
      <c r="CK6704" s="7"/>
      <c r="CL6704" s="7"/>
    </row>
    <row r="6705" spans="1:90">
      <c r="A6705" s="11"/>
      <c r="B6705" s="373"/>
      <c r="C6705" s="373"/>
      <c r="D6705" s="373"/>
      <c r="E6705" s="13"/>
      <c r="F6705" s="11"/>
      <c r="G6705" s="25"/>
      <c r="H6705" s="31"/>
      <c r="I6705" s="30"/>
      <c r="M6705" s="25"/>
      <c r="N6705" s="31"/>
      <c r="O6705" s="30"/>
      <c r="V6705" s="12"/>
      <c r="W6705" s="12"/>
      <c r="X6705" s="14"/>
      <c r="AB6705" s="25"/>
      <c r="AC6705" s="12"/>
      <c r="AD6705" s="12"/>
      <c r="AK6705" s="12"/>
      <c r="AL6705" s="30"/>
      <c r="AM6705" s="32"/>
      <c r="AQ6705" s="12"/>
      <c r="AR6705" s="12"/>
      <c r="AS6705" s="12"/>
      <c r="AZ6705" s="49"/>
      <c r="BA6705" s="30"/>
      <c r="BB6705" s="12"/>
      <c r="BF6705" s="12"/>
      <c r="BG6705" s="12"/>
      <c r="BH6705" s="12"/>
      <c r="BO6705" s="7"/>
      <c r="BP6705" s="7"/>
      <c r="BQ6705" s="7"/>
      <c r="BU6705" s="7"/>
      <c r="BV6705" s="7"/>
      <c r="BW6705" s="7"/>
      <c r="CD6705" s="7"/>
      <c r="CE6705" s="7"/>
      <c r="CF6705" s="7"/>
      <c r="CJ6705" s="7"/>
      <c r="CK6705" s="7"/>
      <c r="CL6705" s="7"/>
    </row>
    <row r="6706" spans="1:90">
      <c r="A6706" s="11"/>
      <c r="B6706" s="373"/>
      <c r="C6706" s="373"/>
      <c r="D6706" s="373"/>
      <c r="E6706" s="13"/>
      <c r="F6706" s="11"/>
      <c r="G6706" s="25"/>
      <c r="H6706" s="31"/>
      <c r="I6706" s="30"/>
      <c r="M6706" s="25"/>
      <c r="N6706" s="31"/>
      <c r="O6706" s="30"/>
      <c r="V6706" s="12"/>
      <c r="W6706" s="12"/>
      <c r="X6706" s="14"/>
      <c r="AB6706" s="25"/>
      <c r="AC6706" s="12"/>
      <c r="AD6706" s="12"/>
      <c r="AK6706" s="12"/>
      <c r="AL6706" s="30"/>
      <c r="AM6706" s="32"/>
      <c r="AQ6706" s="12"/>
      <c r="AR6706" s="12"/>
      <c r="AS6706" s="12"/>
      <c r="AZ6706" s="49"/>
      <c r="BA6706" s="30"/>
      <c r="BB6706" s="12"/>
      <c r="BF6706" s="12"/>
      <c r="BG6706" s="12"/>
      <c r="BH6706" s="12"/>
      <c r="BO6706" s="7"/>
      <c r="BP6706" s="7"/>
      <c r="BQ6706" s="7"/>
      <c r="BU6706" s="7"/>
      <c r="BV6706" s="7"/>
      <c r="BW6706" s="7"/>
      <c r="CD6706" s="7"/>
      <c r="CE6706" s="7"/>
      <c r="CF6706" s="7"/>
      <c r="CJ6706" s="7"/>
      <c r="CK6706" s="7"/>
      <c r="CL6706" s="7"/>
    </row>
    <row r="6707" spans="1:90">
      <c r="A6707" s="11"/>
      <c r="B6707" s="373"/>
      <c r="C6707" s="373"/>
      <c r="D6707" s="373"/>
      <c r="E6707" s="13"/>
      <c r="F6707" s="11"/>
      <c r="G6707" s="25"/>
      <c r="H6707" s="31"/>
      <c r="I6707" s="30"/>
      <c r="M6707" s="25"/>
      <c r="N6707" s="31"/>
      <c r="O6707" s="30"/>
      <c r="V6707" s="12"/>
      <c r="W6707" s="12"/>
      <c r="X6707" s="14"/>
      <c r="AB6707" s="25"/>
      <c r="AC6707" s="12"/>
      <c r="AD6707" s="12"/>
      <c r="AK6707" s="12"/>
      <c r="AL6707" s="30"/>
      <c r="AM6707" s="32"/>
      <c r="AQ6707" s="12"/>
      <c r="AR6707" s="12"/>
      <c r="AS6707" s="12"/>
      <c r="AZ6707" s="49"/>
      <c r="BA6707" s="30"/>
      <c r="BB6707" s="12"/>
      <c r="BF6707" s="12"/>
      <c r="BG6707" s="12"/>
      <c r="BH6707" s="12"/>
      <c r="BO6707" s="7"/>
      <c r="BP6707" s="7"/>
      <c r="BQ6707" s="7"/>
      <c r="BU6707" s="7"/>
      <c r="BV6707" s="7"/>
      <c r="BW6707" s="7"/>
      <c r="CD6707" s="7"/>
      <c r="CE6707" s="7"/>
      <c r="CF6707" s="7"/>
      <c r="CJ6707" s="7"/>
      <c r="CK6707" s="7"/>
      <c r="CL6707" s="7"/>
    </row>
    <row r="6708" spans="1:90">
      <c r="A6708" s="11"/>
      <c r="B6708" s="373"/>
      <c r="C6708" s="373"/>
      <c r="D6708" s="373"/>
      <c r="E6708" s="13"/>
      <c r="F6708" s="11"/>
      <c r="G6708" s="25"/>
      <c r="H6708" s="31"/>
      <c r="I6708" s="30"/>
      <c r="M6708" s="25"/>
      <c r="N6708" s="31"/>
      <c r="O6708" s="30"/>
      <c r="V6708" s="12"/>
      <c r="W6708" s="12"/>
      <c r="X6708" s="14"/>
      <c r="AB6708" s="25"/>
      <c r="AC6708" s="12"/>
      <c r="AD6708" s="12"/>
      <c r="AK6708" s="12"/>
      <c r="AL6708" s="30"/>
      <c r="AM6708" s="32"/>
      <c r="AQ6708" s="12"/>
      <c r="AR6708" s="12"/>
      <c r="AS6708" s="12"/>
      <c r="AZ6708" s="49"/>
      <c r="BA6708" s="30"/>
      <c r="BB6708" s="12"/>
      <c r="BF6708" s="12"/>
      <c r="BG6708" s="12"/>
      <c r="BH6708" s="12"/>
      <c r="BO6708" s="7"/>
      <c r="BP6708" s="7"/>
      <c r="BQ6708" s="7"/>
      <c r="BU6708" s="7"/>
      <c r="BV6708" s="7"/>
      <c r="BW6708" s="7"/>
      <c r="CD6708" s="7"/>
      <c r="CE6708" s="7"/>
      <c r="CF6708" s="7"/>
      <c r="CJ6708" s="7"/>
      <c r="CK6708" s="7"/>
      <c r="CL6708" s="7"/>
    </row>
    <row r="6709" spans="1:90">
      <c r="A6709" s="11"/>
      <c r="B6709" s="373"/>
      <c r="C6709" s="373"/>
      <c r="D6709" s="373"/>
      <c r="E6709" s="13"/>
      <c r="F6709" s="11"/>
      <c r="G6709" s="25"/>
      <c r="H6709" s="31"/>
      <c r="I6709" s="30"/>
      <c r="M6709" s="25"/>
      <c r="N6709" s="31"/>
      <c r="O6709" s="30"/>
      <c r="V6709" s="12"/>
      <c r="W6709" s="12"/>
      <c r="X6709" s="14"/>
      <c r="AB6709" s="25"/>
      <c r="AC6709" s="12"/>
      <c r="AD6709" s="12"/>
      <c r="AK6709" s="12"/>
      <c r="AL6709" s="30"/>
      <c r="AM6709" s="32"/>
      <c r="AQ6709" s="12"/>
      <c r="AR6709" s="12"/>
      <c r="AS6709" s="12"/>
      <c r="AZ6709" s="49"/>
      <c r="BA6709" s="30"/>
      <c r="BB6709" s="12"/>
      <c r="BF6709" s="12"/>
      <c r="BG6709" s="12"/>
      <c r="BH6709" s="12"/>
      <c r="BO6709" s="7"/>
      <c r="BP6709" s="7"/>
      <c r="BQ6709" s="7"/>
      <c r="BU6709" s="7"/>
      <c r="BV6709" s="7"/>
      <c r="BW6709" s="7"/>
      <c r="CD6709" s="7"/>
      <c r="CE6709" s="7"/>
      <c r="CF6709" s="7"/>
      <c r="CJ6709" s="7"/>
      <c r="CK6709" s="7"/>
      <c r="CL6709" s="7"/>
    </row>
    <row r="6710" spans="1:90">
      <c r="A6710" s="11"/>
      <c r="B6710" s="373"/>
      <c r="C6710" s="373"/>
      <c r="D6710" s="373"/>
      <c r="E6710" s="13"/>
      <c r="F6710" s="11"/>
      <c r="G6710" s="25"/>
      <c r="H6710" s="31"/>
      <c r="I6710" s="30"/>
      <c r="M6710" s="25"/>
      <c r="N6710" s="31"/>
      <c r="O6710" s="30"/>
      <c r="V6710" s="12"/>
      <c r="W6710" s="12"/>
      <c r="X6710" s="14"/>
      <c r="AB6710" s="25"/>
      <c r="AC6710" s="12"/>
      <c r="AD6710" s="12"/>
      <c r="AK6710" s="12"/>
      <c r="AL6710" s="30"/>
      <c r="AM6710" s="32"/>
      <c r="AQ6710" s="12"/>
      <c r="AR6710" s="12"/>
      <c r="AS6710" s="12"/>
      <c r="AZ6710" s="49"/>
      <c r="BA6710" s="30"/>
      <c r="BB6710" s="12"/>
      <c r="BF6710" s="12"/>
      <c r="BG6710" s="12"/>
      <c r="BH6710" s="12"/>
      <c r="BO6710" s="7"/>
      <c r="BP6710" s="7"/>
      <c r="BQ6710" s="7"/>
      <c r="BU6710" s="7"/>
      <c r="BV6710" s="7"/>
      <c r="BW6710" s="7"/>
      <c r="CD6710" s="7"/>
      <c r="CE6710" s="7"/>
      <c r="CF6710" s="7"/>
      <c r="CJ6710" s="7"/>
      <c r="CK6710" s="7"/>
      <c r="CL6710" s="7"/>
    </row>
    <row r="6711" spans="1:90">
      <c r="A6711" s="11"/>
      <c r="B6711" s="373"/>
      <c r="C6711" s="373"/>
      <c r="D6711" s="373"/>
      <c r="E6711" s="13"/>
      <c r="F6711" s="11"/>
      <c r="G6711" s="25"/>
      <c r="H6711" s="31"/>
      <c r="I6711" s="30"/>
      <c r="M6711" s="25"/>
      <c r="N6711" s="31"/>
      <c r="O6711" s="30"/>
      <c r="V6711" s="12"/>
      <c r="W6711" s="12"/>
      <c r="X6711" s="14"/>
      <c r="AB6711" s="25"/>
      <c r="AC6711" s="12"/>
      <c r="AD6711" s="12"/>
      <c r="AK6711" s="12"/>
      <c r="AL6711" s="30"/>
      <c r="AM6711" s="32"/>
      <c r="AQ6711" s="12"/>
      <c r="AR6711" s="12"/>
      <c r="AS6711" s="12"/>
      <c r="AZ6711" s="49"/>
      <c r="BA6711" s="30"/>
      <c r="BB6711" s="12"/>
      <c r="BF6711" s="12"/>
      <c r="BG6711" s="12"/>
      <c r="BH6711" s="12"/>
      <c r="BO6711" s="7"/>
      <c r="BP6711" s="7"/>
      <c r="BQ6711" s="7"/>
      <c r="BU6711" s="7"/>
      <c r="BV6711" s="7"/>
      <c r="BW6711" s="7"/>
      <c r="CD6711" s="7"/>
      <c r="CE6711" s="7"/>
      <c r="CF6711" s="7"/>
      <c r="CJ6711" s="7"/>
      <c r="CK6711" s="7"/>
      <c r="CL6711" s="7"/>
    </row>
    <row r="6712" spans="1:90">
      <c r="A6712" s="11"/>
      <c r="B6712" s="373"/>
      <c r="C6712" s="373"/>
      <c r="D6712" s="373"/>
      <c r="E6712" s="13"/>
      <c r="F6712" s="11"/>
      <c r="G6712" s="25"/>
      <c r="H6712" s="31"/>
      <c r="I6712" s="30"/>
      <c r="M6712" s="25"/>
      <c r="N6712" s="31"/>
      <c r="O6712" s="30"/>
      <c r="V6712" s="12"/>
      <c r="W6712" s="12"/>
      <c r="X6712" s="14"/>
      <c r="AB6712" s="25"/>
      <c r="AC6712" s="12"/>
      <c r="AD6712" s="12"/>
      <c r="AK6712" s="12"/>
      <c r="AL6712" s="30"/>
      <c r="AM6712" s="32"/>
      <c r="AQ6712" s="12"/>
      <c r="AR6712" s="12"/>
      <c r="AS6712" s="12"/>
      <c r="AZ6712" s="49"/>
      <c r="BA6712" s="30"/>
      <c r="BB6712" s="12"/>
      <c r="BF6712" s="12"/>
      <c r="BG6712" s="12"/>
      <c r="BH6712" s="12"/>
      <c r="BO6712" s="7"/>
      <c r="BP6712" s="7"/>
      <c r="BQ6712" s="7"/>
      <c r="BU6712" s="7"/>
      <c r="BV6712" s="7"/>
      <c r="BW6712" s="7"/>
      <c r="CD6712" s="7"/>
      <c r="CE6712" s="7"/>
      <c r="CF6712" s="7"/>
      <c r="CJ6712" s="7"/>
      <c r="CK6712" s="7"/>
      <c r="CL6712" s="7"/>
    </row>
    <row r="6713" spans="1:90">
      <c r="A6713" s="11"/>
      <c r="B6713" s="373"/>
      <c r="C6713" s="373"/>
      <c r="D6713" s="373"/>
      <c r="E6713" s="13"/>
      <c r="F6713" s="11"/>
      <c r="G6713" s="25"/>
      <c r="H6713" s="31"/>
      <c r="I6713" s="30"/>
      <c r="M6713" s="25"/>
      <c r="N6713" s="31"/>
      <c r="O6713" s="30"/>
      <c r="V6713" s="12"/>
      <c r="W6713" s="12"/>
      <c r="X6713" s="14"/>
      <c r="AB6713" s="25"/>
      <c r="AC6713" s="12"/>
      <c r="AD6713" s="12"/>
      <c r="AK6713" s="12"/>
      <c r="AL6713" s="30"/>
      <c r="AM6713" s="32"/>
      <c r="AQ6713" s="12"/>
      <c r="AR6713" s="12"/>
      <c r="AS6713" s="12"/>
      <c r="AZ6713" s="49"/>
      <c r="BA6713" s="30"/>
      <c r="BB6713" s="12"/>
      <c r="BF6713" s="12"/>
      <c r="BG6713" s="12"/>
      <c r="BH6713" s="12"/>
      <c r="BO6713" s="7"/>
      <c r="BP6713" s="7"/>
      <c r="BQ6713" s="7"/>
      <c r="BU6713" s="7"/>
      <c r="BV6713" s="7"/>
      <c r="BW6713" s="7"/>
      <c r="CD6713" s="7"/>
      <c r="CE6713" s="7"/>
      <c r="CF6713" s="7"/>
      <c r="CJ6713" s="7"/>
      <c r="CK6713" s="7"/>
      <c r="CL6713" s="7"/>
    </row>
    <row r="6714" spans="1:90">
      <c r="A6714" s="11"/>
      <c r="B6714" s="373"/>
      <c r="C6714" s="373"/>
      <c r="D6714" s="373"/>
      <c r="E6714" s="13"/>
      <c r="F6714" s="11"/>
      <c r="G6714" s="25"/>
      <c r="H6714" s="31"/>
      <c r="I6714" s="30"/>
      <c r="M6714" s="25"/>
      <c r="N6714" s="31"/>
      <c r="O6714" s="30"/>
      <c r="V6714" s="12"/>
      <c r="W6714" s="12"/>
      <c r="X6714" s="14"/>
      <c r="AB6714" s="25"/>
      <c r="AC6714" s="12"/>
      <c r="AD6714" s="12"/>
      <c r="AK6714" s="12"/>
      <c r="AL6714" s="30"/>
      <c r="AM6714" s="32"/>
      <c r="AQ6714" s="12"/>
      <c r="AR6714" s="12"/>
      <c r="AS6714" s="12"/>
      <c r="AZ6714" s="49"/>
      <c r="BA6714" s="30"/>
      <c r="BB6714" s="12"/>
      <c r="BF6714" s="12"/>
      <c r="BG6714" s="12"/>
      <c r="BH6714" s="12"/>
      <c r="BO6714" s="7"/>
      <c r="BP6714" s="7"/>
      <c r="BQ6714" s="7"/>
      <c r="BU6714" s="7"/>
      <c r="BV6714" s="7"/>
      <c r="BW6714" s="7"/>
      <c r="CD6714" s="7"/>
      <c r="CE6714" s="7"/>
      <c r="CF6714" s="7"/>
      <c r="CJ6714" s="7"/>
      <c r="CK6714" s="7"/>
      <c r="CL6714" s="7"/>
    </row>
    <row r="6715" spans="1:90">
      <c r="A6715" s="11"/>
      <c r="B6715" s="373"/>
      <c r="C6715" s="373"/>
      <c r="D6715" s="373"/>
      <c r="E6715" s="13"/>
      <c r="F6715" s="11"/>
      <c r="G6715" s="25"/>
      <c r="H6715" s="31"/>
      <c r="I6715" s="30"/>
      <c r="M6715" s="25"/>
      <c r="N6715" s="31"/>
      <c r="O6715" s="30"/>
      <c r="V6715" s="12"/>
      <c r="W6715" s="12"/>
      <c r="X6715" s="14"/>
      <c r="AB6715" s="25"/>
      <c r="AC6715" s="12"/>
      <c r="AD6715" s="12"/>
      <c r="AK6715" s="12"/>
      <c r="AL6715" s="30"/>
      <c r="AM6715" s="32"/>
      <c r="AQ6715" s="12"/>
      <c r="AR6715" s="12"/>
      <c r="AS6715" s="12"/>
      <c r="AZ6715" s="49"/>
      <c r="BA6715" s="30"/>
      <c r="BB6715" s="12"/>
      <c r="BF6715" s="12"/>
      <c r="BG6715" s="12"/>
      <c r="BH6715" s="12"/>
      <c r="BO6715" s="7"/>
      <c r="BP6715" s="7"/>
      <c r="BQ6715" s="7"/>
      <c r="BU6715" s="7"/>
      <c r="BV6715" s="7"/>
      <c r="BW6715" s="7"/>
      <c r="CD6715" s="7"/>
      <c r="CE6715" s="7"/>
      <c r="CF6715" s="7"/>
      <c r="CJ6715" s="7"/>
      <c r="CK6715" s="7"/>
      <c r="CL6715" s="7"/>
    </row>
    <row r="6716" spans="1:90">
      <c r="A6716" s="11"/>
      <c r="B6716" s="373"/>
      <c r="C6716" s="373"/>
      <c r="D6716" s="373"/>
      <c r="E6716" s="13"/>
      <c r="F6716" s="11"/>
      <c r="G6716" s="25"/>
      <c r="H6716" s="31"/>
      <c r="I6716" s="30"/>
      <c r="M6716" s="25"/>
      <c r="N6716" s="31"/>
      <c r="O6716" s="30"/>
      <c r="V6716" s="12"/>
      <c r="W6716" s="12"/>
      <c r="X6716" s="14"/>
      <c r="AB6716" s="25"/>
      <c r="AC6716" s="12"/>
      <c r="AD6716" s="12"/>
      <c r="AK6716" s="12"/>
      <c r="AL6716" s="30"/>
      <c r="AM6716" s="32"/>
      <c r="AQ6716" s="12"/>
      <c r="AR6716" s="12"/>
      <c r="AS6716" s="12"/>
      <c r="AZ6716" s="49"/>
      <c r="BA6716" s="30"/>
      <c r="BB6716" s="12"/>
      <c r="BF6716" s="12"/>
      <c r="BG6716" s="12"/>
      <c r="BH6716" s="12"/>
      <c r="BO6716" s="7"/>
      <c r="BP6716" s="7"/>
      <c r="BQ6716" s="7"/>
      <c r="BU6716" s="7"/>
      <c r="BV6716" s="7"/>
      <c r="BW6716" s="7"/>
      <c r="CD6716" s="7"/>
      <c r="CE6716" s="7"/>
      <c r="CF6716" s="7"/>
      <c r="CJ6716" s="7"/>
      <c r="CK6716" s="7"/>
      <c r="CL6716" s="7"/>
    </row>
    <row r="6717" spans="1:90">
      <c r="A6717" s="11"/>
      <c r="B6717" s="373"/>
      <c r="C6717" s="373"/>
      <c r="D6717" s="373"/>
      <c r="E6717" s="13"/>
      <c r="F6717" s="11"/>
      <c r="G6717" s="25"/>
      <c r="H6717" s="31"/>
      <c r="I6717" s="30"/>
      <c r="M6717" s="25"/>
      <c r="N6717" s="31"/>
      <c r="O6717" s="30"/>
      <c r="V6717" s="12"/>
      <c r="W6717" s="12"/>
      <c r="X6717" s="14"/>
      <c r="AB6717" s="25"/>
      <c r="AC6717" s="12"/>
      <c r="AD6717" s="12"/>
      <c r="AK6717" s="12"/>
      <c r="AL6717" s="30"/>
      <c r="AM6717" s="32"/>
      <c r="AQ6717" s="12"/>
      <c r="AR6717" s="12"/>
      <c r="AS6717" s="12"/>
      <c r="AZ6717" s="49"/>
      <c r="BA6717" s="30"/>
      <c r="BB6717" s="12"/>
      <c r="BF6717" s="12"/>
      <c r="BG6717" s="12"/>
      <c r="BH6717" s="12"/>
      <c r="BO6717" s="7"/>
      <c r="BP6717" s="7"/>
      <c r="BQ6717" s="7"/>
      <c r="BU6717" s="7"/>
      <c r="BV6717" s="7"/>
      <c r="BW6717" s="7"/>
      <c r="CD6717" s="7"/>
      <c r="CE6717" s="7"/>
      <c r="CF6717" s="7"/>
      <c r="CJ6717" s="7"/>
      <c r="CK6717" s="7"/>
      <c r="CL6717" s="7"/>
    </row>
    <row r="6718" spans="1:90">
      <c r="A6718" s="11"/>
      <c r="B6718" s="373"/>
      <c r="C6718" s="373"/>
      <c r="D6718" s="373"/>
      <c r="E6718" s="13"/>
      <c r="F6718" s="11"/>
      <c r="G6718" s="25"/>
      <c r="H6718" s="31"/>
      <c r="I6718" s="30"/>
      <c r="M6718" s="25"/>
      <c r="N6718" s="31"/>
      <c r="O6718" s="30"/>
      <c r="V6718" s="12"/>
      <c r="W6718" s="12"/>
      <c r="X6718" s="14"/>
      <c r="AB6718" s="25"/>
      <c r="AC6718" s="12"/>
      <c r="AD6718" s="12"/>
      <c r="AK6718" s="12"/>
      <c r="AL6718" s="30"/>
      <c r="AM6718" s="32"/>
      <c r="AQ6718" s="12"/>
      <c r="AR6718" s="12"/>
      <c r="AS6718" s="12"/>
      <c r="AZ6718" s="49"/>
      <c r="BA6718" s="30"/>
      <c r="BB6718" s="12"/>
      <c r="BF6718" s="12"/>
      <c r="BG6718" s="12"/>
      <c r="BH6718" s="12"/>
      <c r="BO6718" s="7"/>
      <c r="BP6718" s="7"/>
      <c r="BQ6718" s="7"/>
      <c r="BU6718" s="7"/>
      <c r="BV6718" s="7"/>
      <c r="BW6718" s="7"/>
      <c r="CD6718" s="7"/>
      <c r="CE6718" s="7"/>
      <c r="CF6718" s="7"/>
      <c r="CJ6718" s="7"/>
      <c r="CK6718" s="7"/>
      <c r="CL6718" s="7"/>
    </row>
    <row r="6719" spans="1:90">
      <c r="A6719" s="11"/>
      <c r="B6719" s="373"/>
      <c r="C6719" s="373"/>
      <c r="D6719" s="373"/>
      <c r="E6719" s="13"/>
      <c r="F6719" s="11"/>
      <c r="G6719" s="25"/>
      <c r="H6719" s="31"/>
      <c r="I6719" s="30"/>
      <c r="M6719" s="25"/>
      <c r="N6719" s="31"/>
      <c r="O6719" s="30"/>
      <c r="V6719" s="12"/>
      <c r="W6719" s="12"/>
      <c r="X6719" s="14"/>
      <c r="AB6719" s="25"/>
      <c r="AC6719" s="12"/>
      <c r="AD6719" s="12"/>
      <c r="AK6719" s="12"/>
      <c r="AL6719" s="30"/>
      <c r="AM6719" s="32"/>
      <c r="AQ6719" s="12"/>
      <c r="AR6719" s="12"/>
      <c r="AS6719" s="12"/>
      <c r="AZ6719" s="49"/>
      <c r="BA6719" s="30"/>
      <c r="BB6719" s="12"/>
      <c r="BF6719" s="12"/>
      <c r="BG6719" s="12"/>
      <c r="BH6719" s="12"/>
      <c r="BO6719" s="7"/>
      <c r="BP6719" s="7"/>
      <c r="BQ6719" s="7"/>
      <c r="BU6719" s="7"/>
      <c r="BV6719" s="7"/>
      <c r="BW6719" s="7"/>
      <c r="CD6719" s="7"/>
      <c r="CE6719" s="7"/>
      <c r="CF6719" s="7"/>
      <c r="CJ6719" s="7"/>
      <c r="CK6719" s="7"/>
      <c r="CL6719" s="7"/>
    </row>
    <row r="6720" spans="1:90">
      <c r="A6720" s="11"/>
      <c r="B6720" s="373"/>
      <c r="C6720" s="373"/>
      <c r="D6720" s="373"/>
      <c r="E6720" s="13"/>
      <c r="F6720" s="11"/>
      <c r="G6720" s="25"/>
      <c r="H6720" s="31"/>
      <c r="I6720" s="30"/>
      <c r="M6720" s="25"/>
      <c r="N6720" s="31"/>
      <c r="O6720" s="30"/>
      <c r="V6720" s="12"/>
      <c r="W6720" s="12"/>
      <c r="X6720" s="14"/>
      <c r="AB6720" s="25"/>
      <c r="AC6720" s="12"/>
      <c r="AD6720" s="12"/>
      <c r="AK6720" s="12"/>
      <c r="AL6720" s="30"/>
      <c r="AM6720" s="32"/>
      <c r="AQ6720" s="12"/>
      <c r="AR6720" s="12"/>
      <c r="AS6720" s="12"/>
      <c r="AZ6720" s="49"/>
      <c r="BA6720" s="30"/>
      <c r="BB6720" s="12"/>
      <c r="BF6720" s="12"/>
      <c r="BG6720" s="12"/>
      <c r="BH6720" s="12"/>
      <c r="BO6720" s="7"/>
      <c r="BP6720" s="7"/>
      <c r="BQ6720" s="7"/>
      <c r="BU6720" s="7"/>
      <c r="BV6720" s="7"/>
      <c r="BW6720" s="7"/>
      <c r="CD6720" s="7"/>
      <c r="CE6720" s="7"/>
      <c r="CF6720" s="7"/>
      <c r="CJ6720" s="7"/>
      <c r="CK6720" s="7"/>
      <c r="CL6720" s="7"/>
    </row>
    <row r="6721" spans="1:90">
      <c r="A6721" s="11"/>
      <c r="B6721" s="373"/>
      <c r="C6721" s="373"/>
      <c r="D6721" s="373"/>
      <c r="E6721" s="13"/>
      <c r="F6721" s="11"/>
      <c r="G6721" s="25"/>
      <c r="H6721" s="31"/>
      <c r="I6721" s="30"/>
      <c r="M6721" s="25"/>
      <c r="N6721" s="31"/>
      <c r="O6721" s="30"/>
      <c r="V6721" s="12"/>
      <c r="W6721" s="12"/>
      <c r="X6721" s="14"/>
      <c r="AB6721" s="25"/>
      <c r="AC6721" s="12"/>
      <c r="AD6721" s="12"/>
      <c r="AK6721" s="12"/>
      <c r="AL6721" s="30"/>
      <c r="AM6721" s="32"/>
      <c r="AQ6721" s="12"/>
      <c r="AR6721" s="12"/>
      <c r="AS6721" s="12"/>
      <c r="AZ6721" s="49"/>
      <c r="BA6721" s="30"/>
      <c r="BB6721" s="12"/>
      <c r="BF6721" s="12"/>
      <c r="BG6721" s="12"/>
      <c r="BH6721" s="12"/>
      <c r="BO6721" s="7"/>
      <c r="BP6721" s="7"/>
      <c r="BQ6721" s="7"/>
      <c r="BU6721" s="7"/>
      <c r="BV6721" s="7"/>
      <c r="BW6721" s="7"/>
      <c r="CD6721" s="7"/>
      <c r="CE6721" s="7"/>
      <c r="CF6721" s="7"/>
      <c r="CJ6721" s="7"/>
      <c r="CK6721" s="7"/>
      <c r="CL6721" s="7"/>
    </row>
    <row r="6722" spans="1:90">
      <c r="A6722" s="11"/>
      <c r="B6722" s="373"/>
      <c r="C6722" s="373"/>
      <c r="D6722" s="373"/>
      <c r="E6722" s="13"/>
      <c r="F6722" s="11"/>
      <c r="G6722" s="25"/>
      <c r="H6722" s="31"/>
      <c r="I6722" s="30"/>
      <c r="M6722" s="25"/>
      <c r="N6722" s="31"/>
      <c r="O6722" s="30"/>
      <c r="V6722" s="12"/>
      <c r="W6722" s="12"/>
      <c r="X6722" s="14"/>
      <c r="AB6722" s="25"/>
      <c r="AC6722" s="12"/>
      <c r="AD6722" s="12"/>
      <c r="AK6722" s="12"/>
      <c r="AL6722" s="30"/>
      <c r="AM6722" s="32"/>
      <c r="AQ6722" s="12"/>
      <c r="AR6722" s="12"/>
      <c r="AS6722" s="12"/>
      <c r="AZ6722" s="49"/>
      <c r="BA6722" s="30"/>
      <c r="BB6722" s="12"/>
      <c r="BF6722" s="12"/>
      <c r="BG6722" s="12"/>
      <c r="BH6722" s="12"/>
      <c r="BO6722" s="7"/>
      <c r="BP6722" s="7"/>
      <c r="BQ6722" s="7"/>
      <c r="BU6722" s="7"/>
      <c r="BV6722" s="7"/>
      <c r="BW6722" s="7"/>
      <c r="CD6722" s="7"/>
      <c r="CE6722" s="7"/>
      <c r="CF6722" s="7"/>
      <c r="CJ6722" s="7"/>
      <c r="CK6722" s="7"/>
      <c r="CL6722" s="7"/>
    </row>
    <row r="6723" spans="1:90">
      <c r="A6723" s="11"/>
      <c r="B6723" s="373"/>
      <c r="C6723" s="373"/>
      <c r="D6723" s="373"/>
      <c r="E6723" s="13"/>
      <c r="F6723" s="11"/>
      <c r="G6723" s="25"/>
      <c r="H6723" s="31"/>
      <c r="I6723" s="30"/>
      <c r="M6723" s="25"/>
      <c r="N6723" s="31"/>
      <c r="O6723" s="30"/>
      <c r="V6723" s="12"/>
      <c r="W6723" s="12"/>
      <c r="X6723" s="14"/>
      <c r="AB6723" s="25"/>
      <c r="AC6723" s="12"/>
      <c r="AD6723" s="12"/>
      <c r="AK6723" s="12"/>
      <c r="AL6723" s="30"/>
      <c r="AM6723" s="32"/>
      <c r="AQ6723" s="12"/>
      <c r="AR6723" s="12"/>
      <c r="AS6723" s="12"/>
      <c r="AZ6723" s="49"/>
      <c r="BA6723" s="30"/>
      <c r="BB6723" s="12"/>
      <c r="BF6723" s="12"/>
      <c r="BG6723" s="12"/>
      <c r="BH6723" s="12"/>
      <c r="BO6723" s="7"/>
      <c r="BP6723" s="7"/>
      <c r="BQ6723" s="7"/>
      <c r="BU6723" s="7"/>
      <c r="BV6723" s="7"/>
      <c r="BW6723" s="7"/>
      <c r="CD6723" s="7"/>
      <c r="CE6723" s="7"/>
      <c r="CF6723" s="7"/>
      <c r="CJ6723" s="7"/>
      <c r="CK6723" s="7"/>
      <c r="CL6723" s="7"/>
    </row>
    <row r="6724" spans="1:90">
      <c r="A6724" s="11"/>
      <c r="B6724" s="373"/>
      <c r="C6724" s="373"/>
      <c r="D6724" s="373"/>
      <c r="E6724" s="13"/>
      <c r="F6724" s="11"/>
      <c r="G6724" s="25"/>
      <c r="H6724" s="31"/>
      <c r="I6724" s="30"/>
      <c r="M6724" s="25"/>
      <c r="N6724" s="31"/>
      <c r="O6724" s="30"/>
      <c r="V6724" s="12"/>
      <c r="W6724" s="12"/>
      <c r="X6724" s="14"/>
      <c r="AB6724" s="25"/>
      <c r="AC6724" s="12"/>
      <c r="AD6724" s="12"/>
      <c r="AK6724" s="12"/>
      <c r="AL6724" s="30"/>
      <c r="AM6724" s="32"/>
      <c r="AQ6724" s="12"/>
      <c r="AR6724" s="12"/>
      <c r="AS6724" s="12"/>
      <c r="AZ6724" s="49"/>
      <c r="BA6724" s="30"/>
      <c r="BB6724" s="12"/>
      <c r="BF6724" s="12"/>
      <c r="BG6724" s="12"/>
      <c r="BH6724" s="12"/>
      <c r="BO6724" s="7"/>
      <c r="BP6724" s="7"/>
      <c r="BQ6724" s="7"/>
      <c r="BU6724" s="7"/>
      <c r="BV6724" s="7"/>
      <c r="BW6724" s="7"/>
      <c r="CD6724" s="7"/>
      <c r="CE6724" s="7"/>
      <c r="CF6724" s="7"/>
      <c r="CJ6724" s="7"/>
      <c r="CK6724" s="7"/>
      <c r="CL6724" s="7"/>
    </row>
    <row r="6725" spans="1:90">
      <c r="A6725" s="11"/>
      <c r="B6725" s="373"/>
      <c r="C6725" s="373"/>
      <c r="D6725" s="373"/>
      <c r="E6725" s="13"/>
      <c r="F6725" s="11"/>
      <c r="G6725" s="25"/>
      <c r="H6725" s="31"/>
      <c r="I6725" s="30"/>
      <c r="M6725" s="25"/>
      <c r="N6725" s="31"/>
      <c r="O6725" s="30"/>
      <c r="V6725" s="12"/>
      <c r="W6725" s="12"/>
      <c r="X6725" s="14"/>
      <c r="AB6725" s="25"/>
      <c r="AC6725" s="12"/>
      <c r="AD6725" s="12"/>
      <c r="AK6725" s="12"/>
      <c r="AL6725" s="30"/>
      <c r="AM6725" s="32"/>
      <c r="AQ6725" s="12"/>
      <c r="AR6725" s="12"/>
      <c r="AS6725" s="12"/>
      <c r="AZ6725" s="49"/>
      <c r="BA6725" s="30"/>
      <c r="BB6725" s="12"/>
      <c r="BF6725" s="12"/>
      <c r="BG6725" s="12"/>
      <c r="BH6725" s="12"/>
      <c r="BO6725" s="7"/>
      <c r="BP6725" s="7"/>
      <c r="BQ6725" s="7"/>
      <c r="BU6725" s="7"/>
      <c r="BV6725" s="7"/>
      <c r="BW6725" s="7"/>
      <c r="CD6725" s="7"/>
      <c r="CE6725" s="7"/>
      <c r="CF6725" s="7"/>
      <c r="CJ6725" s="7"/>
      <c r="CK6725" s="7"/>
      <c r="CL6725" s="7"/>
    </row>
    <row r="6726" spans="1:90">
      <c r="A6726" s="11"/>
      <c r="B6726" s="373"/>
      <c r="C6726" s="373"/>
      <c r="D6726" s="373"/>
      <c r="E6726" s="13"/>
      <c r="F6726" s="11"/>
      <c r="G6726" s="25"/>
      <c r="H6726" s="31"/>
      <c r="I6726" s="30"/>
      <c r="M6726" s="25"/>
      <c r="N6726" s="31"/>
      <c r="O6726" s="30"/>
      <c r="V6726" s="12"/>
      <c r="W6726" s="12"/>
      <c r="X6726" s="14"/>
      <c r="AB6726" s="25"/>
      <c r="AC6726" s="12"/>
      <c r="AD6726" s="12"/>
      <c r="AK6726" s="12"/>
      <c r="AL6726" s="30"/>
      <c r="AM6726" s="32"/>
      <c r="AQ6726" s="12"/>
      <c r="AR6726" s="12"/>
      <c r="AS6726" s="12"/>
      <c r="AZ6726" s="49"/>
      <c r="BA6726" s="30"/>
      <c r="BB6726" s="12"/>
      <c r="BF6726" s="12"/>
      <c r="BG6726" s="12"/>
      <c r="BH6726" s="12"/>
      <c r="BO6726" s="7"/>
      <c r="BP6726" s="7"/>
      <c r="BQ6726" s="7"/>
      <c r="BU6726" s="7"/>
      <c r="BV6726" s="7"/>
      <c r="BW6726" s="7"/>
      <c r="CD6726" s="7"/>
      <c r="CE6726" s="7"/>
      <c r="CF6726" s="7"/>
      <c r="CJ6726" s="7"/>
      <c r="CK6726" s="7"/>
      <c r="CL6726" s="7"/>
    </row>
    <row r="6727" spans="1:90">
      <c r="A6727" s="11"/>
      <c r="B6727" s="373"/>
      <c r="C6727" s="373"/>
      <c r="D6727" s="373"/>
      <c r="E6727" s="13"/>
      <c r="F6727" s="11"/>
      <c r="G6727" s="25"/>
      <c r="H6727" s="31"/>
      <c r="I6727" s="30"/>
      <c r="M6727" s="25"/>
      <c r="N6727" s="31"/>
      <c r="O6727" s="30"/>
      <c r="V6727" s="12"/>
      <c r="W6727" s="12"/>
      <c r="X6727" s="14"/>
      <c r="AB6727" s="25"/>
      <c r="AC6727" s="12"/>
      <c r="AD6727" s="12"/>
      <c r="AK6727" s="12"/>
      <c r="AL6727" s="30"/>
      <c r="AM6727" s="32"/>
      <c r="AQ6727" s="12"/>
      <c r="AR6727" s="12"/>
      <c r="AS6727" s="12"/>
      <c r="AZ6727" s="49"/>
      <c r="BA6727" s="30"/>
      <c r="BB6727" s="12"/>
      <c r="BF6727" s="12"/>
      <c r="BG6727" s="12"/>
      <c r="BH6727" s="12"/>
      <c r="BO6727" s="7"/>
      <c r="BP6727" s="7"/>
      <c r="BQ6727" s="7"/>
      <c r="BU6727" s="7"/>
      <c r="BV6727" s="7"/>
      <c r="BW6727" s="7"/>
      <c r="CD6727" s="7"/>
      <c r="CE6727" s="7"/>
      <c r="CF6727" s="7"/>
      <c r="CJ6727" s="7"/>
      <c r="CK6727" s="7"/>
      <c r="CL6727" s="7"/>
    </row>
    <row r="6728" spans="1:90">
      <c r="A6728" s="11"/>
      <c r="B6728" s="373"/>
      <c r="C6728" s="373"/>
      <c r="D6728" s="373"/>
      <c r="E6728" s="13"/>
      <c r="F6728" s="11"/>
      <c r="G6728" s="25"/>
      <c r="H6728" s="31"/>
      <c r="I6728" s="30"/>
      <c r="M6728" s="25"/>
      <c r="N6728" s="31"/>
      <c r="O6728" s="30"/>
      <c r="V6728" s="12"/>
      <c r="W6728" s="12"/>
      <c r="X6728" s="14"/>
      <c r="AB6728" s="25"/>
      <c r="AC6728" s="12"/>
      <c r="AD6728" s="12"/>
      <c r="AK6728" s="12"/>
      <c r="AL6728" s="30"/>
      <c r="AM6728" s="32"/>
      <c r="AQ6728" s="12"/>
      <c r="AR6728" s="12"/>
      <c r="AS6728" s="12"/>
      <c r="AZ6728" s="49"/>
      <c r="BA6728" s="30"/>
      <c r="BB6728" s="12"/>
      <c r="BF6728" s="12"/>
      <c r="BG6728" s="12"/>
      <c r="BH6728" s="12"/>
      <c r="BO6728" s="7"/>
      <c r="BP6728" s="7"/>
      <c r="BQ6728" s="7"/>
      <c r="BU6728" s="7"/>
      <c r="BV6728" s="7"/>
      <c r="BW6728" s="7"/>
      <c r="CD6728" s="7"/>
      <c r="CE6728" s="7"/>
      <c r="CF6728" s="7"/>
      <c r="CJ6728" s="7"/>
      <c r="CK6728" s="7"/>
      <c r="CL6728" s="7"/>
    </row>
    <row r="6729" spans="1:90">
      <c r="A6729" s="11"/>
      <c r="B6729" s="373"/>
      <c r="C6729" s="373"/>
      <c r="D6729" s="373"/>
      <c r="E6729" s="13"/>
      <c r="F6729" s="11"/>
      <c r="G6729" s="25"/>
      <c r="H6729" s="31"/>
      <c r="I6729" s="30"/>
      <c r="M6729" s="25"/>
      <c r="N6729" s="31"/>
      <c r="O6729" s="30"/>
      <c r="V6729" s="12"/>
      <c r="W6729" s="12"/>
      <c r="X6729" s="14"/>
      <c r="AB6729" s="25"/>
      <c r="AC6729" s="12"/>
      <c r="AD6729" s="12"/>
      <c r="AK6729" s="12"/>
      <c r="AL6729" s="30"/>
      <c r="AM6729" s="32"/>
      <c r="AQ6729" s="12"/>
      <c r="AR6729" s="12"/>
      <c r="AS6729" s="12"/>
      <c r="AZ6729" s="49"/>
      <c r="BA6729" s="30"/>
      <c r="BB6729" s="12"/>
      <c r="BF6729" s="12"/>
      <c r="BG6729" s="12"/>
      <c r="BH6729" s="12"/>
      <c r="BO6729" s="7"/>
      <c r="BP6729" s="7"/>
      <c r="BQ6729" s="7"/>
      <c r="BU6729" s="7"/>
      <c r="BV6729" s="7"/>
      <c r="BW6729" s="7"/>
      <c r="CD6729" s="7"/>
      <c r="CE6729" s="7"/>
      <c r="CF6729" s="7"/>
      <c r="CJ6729" s="7"/>
      <c r="CK6729" s="7"/>
      <c r="CL6729" s="7"/>
    </row>
    <row r="6730" spans="1:90">
      <c r="A6730" s="11"/>
      <c r="B6730" s="373"/>
      <c r="C6730" s="373"/>
      <c r="D6730" s="373"/>
      <c r="E6730" s="13"/>
      <c r="F6730" s="11"/>
      <c r="G6730" s="25"/>
      <c r="H6730" s="31"/>
      <c r="I6730" s="30"/>
      <c r="M6730" s="25"/>
      <c r="N6730" s="31"/>
      <c r="O6730" s="30"/>
      <c r="V6730" s="12"/>
      <c r="W6730" s="12"/>
      <c r="X6730" s="14"/>
      <c r="AB6730" s="25"/>
      <c r="AC6730" s="12"/>
      <c r="AD6730" s="12"/>
      <c r="AK6730" s="12"/>
      <c r="AL6730" s="30"/>
      <c r="AM6730" s="32"/>
      <c r="AQ6730" s="12"/>
      <c r="AR6730" s="12"/>
      <c r="AS6730" s="12"/>
      <c r="AZ6730" s="49"/>
      <c r="BA6730" s="30"/>
      <c r="BB6730" s="12"/>
      <c r="BF6730" s="12"/>
      <c r="BG6730" s="12"/>
      <c r="BH6730" s="12"/>
      <c r="BO6730" s="7"/>
      <c r="BP6730" s="7"/>
      <c r="BQ6730" s="7"/>
      <c r="BU6730" s="7"/>
      <c r="BV6730" s="7"/>
      <c r="BW6730" s="7"/>
      <c r="CD6730" s="7"/>
      <c r="CE6730" s="7"/>
      <c r="CF6730" s="7"/>
      <c r="CJ6730" s="7"/>
      <c r="CK6730" s="7"/>
      <c r="CL6730" s="7"/>
    </row>
    <row r="6731" spans="1:90">
      <c r="A6731" s="11"/>
      <c r="B6731" s="373"/>
      <c r="C6731" s="373"/>
      <c r="D6731" s="373"/>
      <c r="E6731" s="13"/>
      <c r="F6731" s="11"/>
      <c r="G6731" s="25"/>
      <c r="H6731" s="31"/>
      <c r="I6731" s="30"/>
      <c r="M6731" s="25"/>
      <c r="N6731" s="31"/>
      <c r="O6731" s="30"/>
      <c r="V6731" s="12"/>
      <c r="W6731" s="12"/>
      <c r="X6731" s="14"/>
      <c r="AB6731" s="25"/>
      <c r="AC6731" s="12"/>
      <c r="AD6731" s="12"/>
      <c r="AK6731" s="12"/>
      <c r="AL6731" s="30"/>
      <c r="AM6731" s="32"/>
      <c r="AQ6731" s="12"/>
      <c r="AR6731" s="12"/>
      <c r="AS6731" s="12"/>
      <c r="AZ6731" s="49"/>
      <c r="BA6731" s="30"/>
      <c r="BB6731" s="12"/>
      <c r="BF6731" s="12"/>
      <c r="BG6731" s="12"/>
      <c r="BH6731" s="12"/>
      <c r="BO6731" s="7"/>
      <c r="BP6731" s="7"/>
      <c r="BQ6731" s="7"/>
      <c r="BU6731" s="7"/>
      <c r="BV6731" s="7"/>
      <c r="BW6731" s="7"/>
      <c r="CD6731" s="7"/>
      <c r="CE6731" s="7"/>
      <c r="CF6731" s="7"/>
      <c r="CJ6731" s="7"/>
      <c r="CK6731" s="7"/>
      <c r="CL6731" s="7"/>
    </row>
    <row r="6732" spans="1:90">
      <c r="A6732" s="11"/>
      <c r="B6732" s="373"/>
      <c r="C6732" s="373"/>
      <c r="D6732" s="373"/>
      <c r="E6732" s="13"/>
      <c r="F6732" s="11"/>
      <c r="G6732" s="25"/>
      <c r="H6732" s="31"/>
      <c r="I6732" s="30"/>
      <c r="M6732" s="25"/>
      <c r="N6732" s="31"/>
      <c r="O6732" s="30"/>
      <c r="V6732" s="12"/>
      <c r="W6732" s="12"/>
      <c r="X6732" s="14"/>
      <c r="AB6732" s="25"/>
      <c r="AC6732" s="12"/>
      <c r="AD6732" s="12"/>
      <c r="AK6732" s="12"/>
      <c r="AL6732" s="30"/>
      <c r="AM6732" s="32"/>
      <c r="AQ6732" s="12"/>
      <c r="AR6732" s="12"/>
      <c r="AS6732" s="12"/>
      <c r="AZ6732" s="49"/>
      <c r="BA6732" s="30"/>
      <c r="BB6732" s="12"/>
      <c r="BF6732" s="12"/>
      <c r="BG6732" s="12"/>
      <c r="BH6732" s="12"/>
      <c r="BO6732" s="7"/>
      <c r="BP6732" s="7"/>
      <c r="BQ6732" s="7"/>
      <c r="BU6732" s="7"/>
      <c r="BV6732" s="7"/>
      <c r="BW6732" s="7"/>
      <c r="CD6732" s="7"/>
      <c r="CE6732" s="7"/>
      <c r="CF6732" s="7"/>
      <c r="CJ6732" s="7"/>
      <c r="CK6732" s="7"/>
      <c r="CL6732" s="7"/>
    </row>
    <row r="6733" spans="1:90">
      <c r="A6733" s="11"/>
      <c r="B6733" s="373"/>
      <c r="C6733" s="373"/>
      <c r="D6733" s="373"/>
      <c r="E6733" s="13"/>
      <c r="F6733" s="11"/>
      <c r="G6733" s="25"/>
      <c r="H6733" s="31"/>
      <c r="I6733" s="30"/>
      <c r="M6733" s="25"/>
      <c r="N6733" s="31"/>
      <c r="O6733" s="30"/>
      <c r="V6733" s="12"/>
      <c r="W6733" s="12"/>
      <c r="X6733" s="14"/>
      <c r="AB6733" s="25"/>
      <c r="AC6733" s="12"/>
      <c r="AD6733" s="12"/>
      <c r="AK6733" s="12"/>
      <c r="AL6733" s="30"/>
      <c r="AM6733" s="32"/>
      <c r="AQ6733" s="12"/>
      <c r="AR6733" s="12"/>
      <c r="AS6733" s="12"/>
      <c r="AZ6733" s="49"/>
      <c r="BA6733" s="30"/>
      <c r="BB6733" s="12"/>
      <c r="BF6733" s="12"/>
      <c r="BG6733" s="12"/>
      <c r="BH6733" s="12"/>
      <c r="BO6733" s="7"/>
      <c r="BP6733" s="7"/>
      <c r="BQ6733" s="7"/>
      <c r="BU6733" s="7"/>
      <c r="BV6733" s="7"/>
      <c r="BW6733" s="7"/>
      <c r="CD6733" s="7"/>
      <c r="CE6733" s="7"/>
      <c r="CF6733" s="7"/>
      <c r="CJ6733" s="7"/>
      <c r="CK6733" s="7"/>
      <c r="CL6733" s="7"/>
    </row>
    <row r="6734" spans="1:90">
      <c r="A6734" s="11"/>
      <c r="B6734" s="373"/>
      <c r="C6734" s="373"/>
      <c r="D6734" s="373"/>
      <c r="E6734" s="13"/>
      <c r="F6734" s="11"/>
      <c r="G6734" s="25"/>
      <c r="H6734" s="31"/>
      <c r="I6734" s="30"/>
      <c r="M6734" s="25"/>
      <c r="N6734" s="31"/>
      <c r="O6734" s="30"/>
      <c r="V6734" s="12"/>
      <c r="W6734" s="12"/>
      <c r="X6734" s="14"/>
      <c r="AB6734" s="25"/>
      <c r="AC6734" s="12"/>
      <c r="AD6734" s="12"/>
      <c r="AK6734" s="12"/>
      <c r="AL6734" s="30"/>
      <c r="AM6734" s="32"/>
      <c r="AQ6734" s="12"/>
      <c r="AR6734" s="12"/>
      <c r="AS6734" s="12"/>
      <c r="AZ6734" s="49"/>
      <c r="BA6734" s="30"/>
      <c r="BB6734" s="12"/>
      <c r="BF6734" s="12"/>
      <c r="BG6734" s="12"/>
      <c r="BH6734" s="12"/>
      <c r="BO6734" s="7"/>
      <c r="BP6734" s="7"/>
      <c r="BQ6734" s="7"/>
      <c r="BU6734" s="7"/>
      <c r="BV6734" s="7"/>
      <c r="BW6734" s="7"/>
      <c r="CD6734" s="7"/>
      <c r="CE6734" s="7"/>
      <c r="CF6734" s="7"/>
      <c r="CJ6734" s="7"/>
      <c r="CK6734" s="7"/>
      <c r="CL6734" s="7"/>
    </row>
    <row r="6735" spans="1:90">
      <c r="A6735" s="11"/>
      <c r="B6735" s="373"/>
      <c r="C6735" s="373"/>
      <c r="D6735" s="373"/>
      <c r="E6735" s="13"/>
      <c r="F6735" s="11"/>
      <c r="G6735" s="25"/>
      <c r="H6735" s="31"/>
      <c r="I6735" s="30"/>
      <c r="M6735" s="25"/>
      <c r="N6735" s="31"/>
      <c r="O6735" s="30"/>
      <c r="V6735" s="12"/>
      <c r="W6735" s="12"/>
      <c r="X6735" s="14"/>
      <c r="AB6735" s="25"/>
      <c r="AC6735" s="12"/>
      <c r="AD6735" s="12"/>
      <c r="AK6735" s="12"/>
      <c r="AL6735" s="30"/>
      <c r="AM6735" s="32"/>
      <c r="AQ6735" s="12"/>
      <c r="AR6735" s="12"/>
      <c r="AS6735" s="12"/>
      <c r="AZ6735" s="49"/>
      <c r="BA6735" s="30"/>
      <c r="BB6735" s="12"/>
      <c r="BF6735" s="12"/>
      <c r="BG6735" s="12"/>
      <c r="BH6735" s="12"/>
      <c r="BO6735" s="7"/>
      <c r="BP6735" s="7"/>
      <c r="BQ6735" s="7"/>
      <c r="BU6735" s="7"/>
      <c r="BV6735" s="7"/>
      <c r="BW6735" s="7"/>
      <c r="CD6735" s="7"/>
      <c r="CE6735" s="7"/>
      <c r="CF6735" s="7"/>
      <c r="CJ6735" s="7"/>
      <c r="CK6735" s="7"/>
      <c r="CL6735" s="7"/>
    </row>
    <row r="6736" spans="1:90">
      <c r="A6736" s="11"/>
      <c r="B6736" s="373"/>
      <c r="C6736" s="373"/>
      <c r="D6736" s="373"/>
      <c r="E6736" s="13"/>
      <c r="F6736" s="11"/>
      <c r="G6736" s="25"/>
      <c r="H6736" s="31"/>
      <c r="I6736" s="30"/>
      <c r="M6736" s="25"/>
      <c r="N6736" s="31"/>
      <c r="O6736" s="30"/>
      <c r="V6736" s="12"/>
      <c r="W6736" s="12"/>
      <c r="X6736" s="14"/>
      <c r="AB6736" s="25"/>
      <c r="AC6736" s="12"/>
      <c r="AD6736" s="12"/>
      <c r="AK6736" s="12"/>
      <c r="AL6736" s="30"/>
      <c r="AM6736" s="32"/>
      <c r="AQ6736" s="12"/>
      <c r="AR6736" s="12"/>
      <c r="AS6736" s="12"/>
      <c r="AZ6736" s="49"/>
      <c r="BA6736" s="30"/>
      <c r="BB6736" s="12"/>
      <c r="BF6736" s="12"/>
      <c r="BG6736" s="12"/>
      <c r="BH6736" s="12"/>
      <c r="BO6736" s="7"/>
      <c r="BP6736" s="7"/>
      <c r="BQ6736" s="7"/>
      <c r="BU6736" s="7"/>
      <c r="BV6736" s="7"/>
      <c r="BW6736" s="7"/>
      <c r="CD6736" s="7"/>
      <c r="CE6736" s="7"/>
      <c r="CF6736" s="7"/>
      <c r="CJ6736" s="7"/>
      <c r="CK6736" s="7"/>
      <c r="CL6736" s="7"/>
    </row>
    <row r="6737" spans="1:90">
      <c r="A6737" s="11"/>
      <c r="B6737" s="373"/>
      <c r="C6737" s="373"/>
      <c r="D6737" s="373"/>
      <c r="E6737" s="13"/>
      <c r="F6737" s="11"/>
      <c r="G6737" s="25"/>
      <c r="H6737" s="31"/>
      <c r="I6737" s="30"/>
      <c r="M6737" s="25"/>
      <c r="N6737" s="31"/>
      <c r="O6737" s="30"/>
      <c r="V6737" s="12"/>
      <c r="W6737" s="12"/>
      <c r="X6737" s="14"/>
      <c r="AB6737" s="25"/>
      <c r="AC6737" s="12"/>
      <c r="AD6737" s="12"/>
      <c r="AK6737" s="12"/>
      <c r="AL6737" s="30"/>
      <c r="AM6737" s="32"/>
      <c r="AQ6737" s="12"/>
      <c r="AR6737" s="12"/>
      <c r="AS6737" s="12"/>
      <c r="AZ6737" s="49"/>
      <c r="BA6737" s="30"/>
      <c r="BB6737" s="12"/>
      <c r="BF6737" s="12"/>
      <c r="BG6737" s="12"/>
      <c r="BH6737" s="12"/>
      <c r="BO6737" s="7"/>
      <c r="BP6737" s="7"/>
      <c r="BQ6737" s="7"/>
      <c r="BU6737" s="7"/>
      <c r="BV6737" s="7"/>
      <c r="BW6737" s="7"/>
      <c r="CD6737" s="7"/>
      <c r="CE6737" s="7"/>
      <c r="CF6737" s="7"/>
      <c r="CJ6737" s="7"/>
      <c r="CK6737" s="7"/>
      <c r="CL6737" s="7"/>
    </row>
    <row r="6738" spans="1:90">
      <c r="A6738" s="11"/>
      <c r="B6738" s="373"/>
      <c r="C6738" s="373"/>
      <c r="D6738" s="373"/>
      <c r="E6738" s="13"/>
      <c r="F6738" s="11"/>
      <c r="G6738" s="25"/>
      <c r="H6738" s="31"/>
      <c r="I6738" s="30"/>
      <c r="M6738" s="25"/>
      <c r="N6738" s="31"/>
      <c r="O6738" s="30"/>
      <c r="V6738" s="12"/>
      <c r="W6738" s="12"/>
      <c r="X6738" s="14"/>
      <c r="AB6738" s="25"/>
      <c r="AC6738" s="12"/>
      <c r="AD6738" s="12"/>
      <c r="AK6738" s="12"/>
      <c r="AL6738" s="30"/>
      <c r="AM6738" s="32"/>
      <c r="AQ6738" s="12"/>
      <c r="AR6738" s="12"/>
      <c r="AS6738" s="12"/>
      <c r="AZ6738" s="49"/>
      <c r="BA6738" s="30"/>
      <c r="BB6738" s="12"/>
      <c r="BF6738" s="12"/>
      <c r="BG6738" s="12"/>
      <c r="BH6738" s="12"/>
      <c r="BO6738" s="7"/>
      <c r="BP6738" s="7"/>
      <c r="BQ6738" s="7"/>
      <c r="BU6738" s="7"/>
      <c r="BV6738" s="7"/>
      <c r="BW6738" s="7"/>
      <c r="CD6738" s="7"/>
      <c r="CE6738" s="7"/>
      <c r="CF6738" s="7"/>
      <c r="CJ6738" s="7"/>
      <c r="CK6738" s="7"/>
      <c r="CL6738" s="7"/>
    </row>
    <row r="6739" spans="1:90">
      <c r="A6739" s="11"/>
      <c r="B6739" s="373"/>
      <c r="C6739" s="373"/>
      <c r="D6739" s="373"/>
      <c r="E6739" s="13"/>
      <c r="F6739" s="11"/>
      <c r="G6739" s="25"/>
      <c r="H6739" s="31"/>
      <c r="I6739" s="30"/>
      <c r="M6739" s="25"/>
      <c r="N6739" s="31"/>
      <c r="O6739" s="30"/>
      <c r="V6739" s="12"/>
      <c r="W6739" s="12"/>
      <c r="X6739" s="14"/>
      <c r="AB6739" s="25"/>
      <c r="AC6739" s="12"/>
      <c r="AD6739" s="12"/>
      <c r="AK6739" s="12"/>
      <c r="AL6739" s="30"/>
      <c r="AM6739" s="32"/>
      <c r="AQ6739" s="12"/>
      <c r="AR6739" s="12"/>
      <c r="AS6739" s="12"/>
      <c r="AZ6739" s="49"/>
      <c r="BA6739" s="30"/>
      <c r="BB6739" s="12"/>
      <c r="BF6739" s="12"/>
      <c r="BG6739" s="12"/>
      <c r="BH6739" s="12"/>
      <c r="BO6739" s="7"/>
      <c r="BP6739" s="7"/>
      <c r="BQ6739" s="7"/>
      <c r="BU6739" s="7"/>
      <c r="BV6739" s="7"/>
      <c r="BW6739" s="7"/>
      <c r="CD6739" s="7"/>
      <c r="CE6739" s="7"/>
      <c r="CF6739" s="7"/>
      <c r="CJ6739" s="7"/>
      <c r="CK6739" s="7"/>
      <c r="CL6739" s="7"/>
    </row>
    <row r="6740" spans="1:90">
      <c r="A6740" s="11"/>
      <c r="B6740" s="373"/>
      <c r="C6740" s="373"/>
      <c r="D6740" s="373"/>
      <c r="E6740" s="13"/>
      <c r="F6740" s="11"/>
      <c r="G6740" s="25"/>
      <c r="H6740" s="31"/>
      <c r="I6740" s="30"/>
      <c r="M6740" s="25"/>
      <c r="N6740" s="31"/>
      <c r="O6740" s="30"/>
      <c r="V6740" s="12"/>
      <c r="W6740" s="12"/>
      <c r="X6740" s="14"/>
      <c r="AB6740" s="25"/>
      <c r="AC6740" s="12"/>
      <c r="AD6740" s="12"/>
      <c r="AK6740" s="12"/>
      <c r="AL6740" s="30"/>
      <c r="AM6740" s="32"/>
      <c r="AQ6740" s="12"/>
      <c r="AR6740" s="12"/>
      <c r="AS6740" s="12"/>
      <c r="AZ6740" s="49"/>
      <c r="BA6740" s="30"/>
      <c r="BB6740" s="12"/>
      <c r="BF6740" s="12"/>
      <c r="BG6740" s="12"/>
      <c r="BH6740" s="12"/>
      <c r="BO6740" s="7"/>
      <c r="BP6740" s="7"/>
      <c r="BQ6740" s="7"/>
      <c r="BU6740" s="7"/>
      <c r="BV6740" s="7"/>
      <c r="BW6740" s="7"/>
      <c r="CD6740" s="7"/>
      <c r="CE6740" s="7"/>
      <c r="CF6740" s="7"/>
      <c r="CJ6740" s="7"/>
      <c r="CK6740" s="7"/>
      <c r="CL6740" s="7"/>
    </row>
    <row r="6741" spans="1:90">
      <c r="A6741" s="11"/>
      <c r="B6741" s="373"/>
      <c r="C6741" s="373"/>
      <c r="D6741" s="373"/>
      <c r="E6741" s="13"/>
      <c r="F6741" s="11"/>
      <c r="G6741" s="25"/>
      <c r="H6741" s="31"/>
      <c r="I6741" s="30"/>
      <c r="M6741" s="25"/>
      <c r="N6741" s="31"/>
      <c r="O6741" s="30"/>
      <c r="V6741" s="12"/>
      <c r="W6741" s="12"/>
      <c r="X6741" s="14"/>
      <c r="AB6741" s="25"/>
      <c r="AC6741" s="12"/>
      <c r="AD6741" s="12"/>
      <c r="AK6741" s="12"/>
      <c r="AL6741" s="30"/>
      <c r="AM6741" s="32"/>
      <c r="AQ6741" s="12"/>
      <c r="AR6741" s="12"/>
      <c r="AS6741" s="12"/>
      <c r="AZ6741" s="49"/>
      <c r="BA6741" s="30"/>
      <c r="BB6741" s="12"/>
      <c r="BF6741" s="12"/>
      <c r="BG6741" s="12"/>
      <c r="BH6741" s="12"/>
      <c r="BO6741" s="7"/>
      <c r="BP6741" s="7"/>
      <c r="BQ6741" s="7"/>
      <c r="BU6741" s="7"/>
      <c r="BV6741" s="7"/>
      <c r="BW6741" s="7"/>
      <c r="CD6741" s="7"/>
      <c r="CE6741" s="7"/>
      <c r="CF6741" s="7"/>
      <c r="CJ6741" s="7"/>
      <c r="CK6741" s="7"/>
      <c r="CL6741" s="7"/>
    </row>
    <row r="6742" spans="1:90">
      <c r="A6742" s="11"/>
      <c r="B6742" s="373"/>
      <c r="C6742" s="373"/>
      <c r="D6742" s="373"/>
      <c r="E6742" s="13"/>
      <c r="F6742" s="11"/>
      <c r="G6742" s="25"/>
      <c r="H6742" s="31"/>
      <c r="I6742" s="30"/>
      <c r="M6742" s="25"/>
      <c r="N6742" s="31"/>
      <c r="O6742" s="30"/>
      <c r="V6742" s="12"/>
      <c r="W6742" s="12"/>
      <c r="X6742" s="14"/>
      <c r="AB6742" s="25"/>
      <c r="AC6742" s="12"/>
      <c r="AD6742" s="12"/>
      <c r="AK6742" s="12"/>
      <c r="AL6742" s="30"/>
      <c r="AM6742" s="32"/>
      <c r="AQ6742" s="12"/>
      <c r="AR6742" s="12"/>
      <c r="AS6742" s="12"/>
      <c r="AZ6742" s="49"/>
      <c r="BA6742" s="30"/>
      <c r="BB6742" s="12"/>
      <c r="BF6742" s="12"/>
      <c r="BG6742" s="12"/>
      <c r="BH6742" s="12"/>
      <c r="BO6742" s="7"/>
      <c r="BP6742" s="7"/>
      <c r="BQ6742" s="7"/>
      <c r="BU6742" s="7"/>
      <c r="BV6742" s="7"/>
      <c r="BW6742" s="7"/>
      <c r="CD6742" s="7"/>
      <c r="CE6742" s="7"/>
      <c r="CF6742" s="7"/>
      <c r="CJ6742" s="7"/>
      <c r="CK6742" s="7"/>
      <c r="CL6742" s="7"/>
    </row>
    <row r="6743" spans="1:90">
      <c r="A6743" s="11"/>
      <c r="B6743" s="373"/>
      <c r="C6743" s="373"/>
      <c r="D6743" s="373"/>
      <c r="E6743" s="13"/>
      <c r="F6743" s="11"/>
      <c r="G6743" s="25"/>
      <c r="H6743" s="31"/>
      <c r="I6743" s="30"/>
      <c r="M6743" s="25"/>
      <c r="N6743" s="31"/>
      <c r="O6743" s="30"/>
      <c r="V6743" s="12"/>
      <c r="W6743" s="12"/>
      <c r="X6743" s="14"/>
      <c r="AB6743" s="25"/>
      <c r="AC6743" s="12"/>
      <c r="AD6743" s="12"/>
      <c r="AK6743" s="12"/>
      <c r="AL6743" s="30"/>
      <c r="AM6743" s="32"/>
      <c r="AQ6743" s="12"/>
      <c r="AR6743" s="12"/>
      <c r="AS6743" s="12"/>
      <c r="AZ6743" s="49"/>
      <c r="BA6743" s="30"/>
      <c r="BB6743" s="12"/>
      <c r="BF6743" s="12"/>
      <c r="BG6743" s="12"/>
      <c r="BH6743" s="12"/>
      <c r="BO6743" s="7"/>
      <c r="BP6743" s="7"/>
      <c r="BQ6743" s="7"/>
      <c r="BU6743" s="7"/>
      <c r="BV6743" s="7"/>
      <c r="BW6743" s="7"/>
      <c r="CD6743" s="7"/>
      <c r="CE6743" s="7"/>
      <c r="CF6743" s="7"/>
      <c r="CJ6743" s="7"/>
      <c r="CK6743" s="7"/>
      <c r="CL6743" s="7"/>
    </row>
    <row r="6744" spans="1:90">
      <c r="A6744" s="11"/>
      <c r="B6744" s="373"/>
      <c r="C6744" s="373"/>
      <c r="D6744" s="373"/>
      <c r="E6744" s="13"/>
      <c r="F6744" s="11"/>
      <c r="G6744" s="25"/>
      <c r="H6744" s="31"/>
      <c r="I6744" s="30"/>
      <c r="M6744" s="25"/>
      <c r="N6744" s="31"/>
      <c r="O6744" s="30"/>
      <c r="V6744" s="12"/>
      <c r="W6744" s="12"/>
      <c r="X6744" s="14"/>
      <c r="AB6744" s="25"/>
      <c r="AC6744" s="12"/>
      <c r="AD6744" s="12"/>
      <c r="AK6744" s="12"/>
      <c r="AL6744" s="30"/>
      <c r="AM6744" s="32"/>
      <c r="AQ6744" s="12"/>
      <c r="AR6744" s="12"/>
      <c r="AS6744" s="12"/>
      <c r="AZ6744" s="49"/>
      <c r="BA6744" s="30"/>
      <c r="BB6744" s="12"/>
      <c r="BF6744" s="12"/>
      <c r="BG6744" s="12"/>
      <c r="BH6744" s="12"/>
      <c r="BO6744" s="7"/>
      <c r="BP6744" s="7"/>
      <c r="BQ6744" s="7"/>
      <c r="BU6744" s="7"/>
      <c r="BV6744" s="7"/>
      <c r="BW6744" s="7"/>
      <c r="CD6744" s="7"/>
      <c r="CE6744" s="7"/>
      <c r="CF6744" s="7"/>
      <c r="CJ6744" s="7"/>
      <c r="CK6744" s="7"/>
      <c r="CL6744" s="7"/>
    </row>
    <row r="6745" spans="1:90">
      <c r="A6745" s="11"/>
      <c r="B6745" s="373"/>
      <c r="C6745" s="373"/>
      <c r="D6745" s="373"/>
      <c r="E6745" s="13"/>
      <c r="F6745" s="11"/>
      <c r="G6745" s="25"/>
      <c r="H6745" s="31"/>
      <c r="I6745" s="30"/>
      <c r="M6745" s="25"/>
      <c r="N6745" s="31"/>
      <c r="O6745" s="30"/>
      <c r="V6745" s="12"/>
      <c r="W6745" s="12"/>
      <c r="X6745" s="14"/>
      <c r="AB6745" s="25"/>
      <c r="AC6745" s="12"/>
      <c r="AD6745" s="12"/>
      <c r="AK6745" s="12"/>
      <c r="AL6745" s="30"/>
      <c r="AM6745" s="32"/>
      <c r="AQ6745" s="12"/>
      <c r="AR6745" s="12"/>
      <c r="AS6745" s="12"/>
      <c r="AZ6745" s="49"/>
      <c r="BA6745" s="30"/>
      <c r="BB6745" s="12"/>
      <c r="BF6745" s="12"/>
      <c r="BG6745" s="12"/>
      <c r="BH6745" s="12"/>
      <c r="BO6745" s="7"/>
      <c r="BP6745" s="7"/>
      <c r="BQ6745" s="7"/>
      <c r="BU6745" s="7"/>
      <c r="BV6745" s="7"/>
      <c r="BW6745" s="7"/>
      <c r="CD6745" s="7"/>
      <c r="CE6745" s="7"/>
      <c r="CF6745" s="7"/>
      <c r="CJ6745" s="7"/>
      <c r="CK6745" s="7"/>
      <c r="CL6745" s="7"/>
    </row>
    <row r="6746" spans="1:90">
      <c r="A6746" s="11"/>
      <c r="B6746" s="373"/>
      <c r="C6746" s="373"/>
      <c r="D6746" s="373"/>
      <c r="E6746" s="13"/>
      <c r="F6746" s="11"/>
      <c r="G6746" s="25"/>
      <c r="H6746" s="31"/>
      <c r="I6746" s="30"/>
      <c r="M6746" s="25"/>
      <c r="N6746" s="31"/>
      <c r="O6746" s="30"/>
      <c r="V6746" s="12"/>
      <c r="W6746" s="12"/>
      <c r="X6746" s="14"/>
      <c r="AB6746" s="25"/>
      <c r="AC6746" s="12"/>
      <c r="AD6746" s="12"/>
      <c r="AK6746" s="12"/>
      <c r="AL6746" s="30"/>
      <c r="AM6746" s="32"/>
      <c r="AQ6746" s="12"/>
      <c r="AR6746" s="12"/>
      <c r="AS6746" s="12"/>
      <c r="AZ6746" s="49"/>
      <c r="BA6746" s="30"/>
      <c r="BB6746" s="12"/>
      <c r="BF6746" s="12"/>
      <c r="BG6746" s="12"/>
      <c r="BH6746" s="12"/>
      <c r="BO6746" s="7"/>
      <c r="BP6746" s="7"/>
      <c r="BQ6746" s="7"/>
      <c r="BU6746" s="7"/>
      <c r="BV6746" s="7"/>
      <c r="BW6746" s="7"/>
      <c r="CD6746" s="7"/>
      <c r="CE6746" s="7"/>
      <c r="CF6746" s="7"/>
      <c r="CJ6746" s="7"/>
      <c r="CK6746" s="7"/>
      <c r="CL6746" s="7"/>
    </row>
    <row r="6747" spans="1:90">
      <c r="A6747" s="11"/>
      <c r="B6747" s="373"/>
      <c r="C6747" s="373"/>
      <c r="D6747" s="373"/>
      <c r="E6747" s="13"/>
      <c r="F6747" s="11"/>
      <c r="G6747" s="25"/>
      <c r="H6747" s="31"/>
      <c r="I6747" s="30"/>
      <c r="M6747" s="25"/>
      <c r="N6747" s="31"/>
      <c r="O6747" s="30"/>
      <c r="V6747" s="12"/>
      <c r="W6747" s="12"/>
      <c r="X6747" s="14"/>
      <c r="AB6747" s="25"/>
      <c r="AC6747" s="12"/>
      <c r="AD6747" s="12"/>
      <c r="AK6747" s="12"/>
      <c r="AL6747" s="30"/>
      <c r="AM6747" s="32"/>
      <c r="AQ6747" s="12"/>
      <c r="AR6747" s="12"/>
      <c r="AS6747" s="12"/>
      <c r="AZ6747" s="49"/>
      <c r="BA6747" s="30"/>
      <c r="BB6747" s="12"/>
      <c r="BF6747" s="12"/>
      <c r="BG6747" s="12"/>
      <c r="BH6747" s="12"/>
      <c r="BO6747" s="7"/>
      <c r="BP6747" s="7"/>
      <c r="BQ6747" s="7"/>
      <c r="BU6747" s="7"/>
      <c r="BV6747" s="7"/>
      <c r="BW6747" s="7"/>
      <c r="CD6747" s="7"/>
      <c r="CE6747" s="7"/>
      <c r="CF6747" s="7"/>
      <c r="CJ6747" s="7"/>
      <c r="CK6747" s="7"/>
      <c r="CL6747" s="7"/>
    </row>
    <row r="6748" spans="1:90">
      <c r="A6748" s="11"/>
      <c r="B6748" s="373"/>
      <c r="C6748" s="373"/>
      <c r="D6748" s="373"/>
      <c r="E6748" s="13"/>
      <c r="F6748" s="11"/>
      <c r="G6748" s="25"/>
      <c r="H6748" s="31"/>
      <c r="I6748" s="30"/>
      <c r="M6748" s="25"/>
      <c r="N6748" s="31"/>
      <c r="O6748" s="30"/>
      <c r="V6748" s="12"/>
      <c r="W6748" s="12"/>
      <c r="X6748" s="14"/>
      <c r="AB6748" s="25"/>
      <c r="AC6748" s="12"/>
      <c r="AD6748" s="12"/>
      <c r="AK6748" s="12"/>
      <c r="AL6748" s="30"/>
      <c r="AM6748" s="32"/>
      <c r="AQ6748" s="12"/>
      <c r="AR6748" s="12"/>
      <c r="AS6748" s="12"/>
      <c r="AZ6748" s="49"/>
      <c r="BA6748" s="30"/>
      <c r="BB6748" s="12"/>
      <c r="BF6748" s="12"/>
      <c r="BG6748" s="12"/>
      <c r="BH6748" s="12"/>
      <c r="BO6748" s="7"/>
      <c r="BP6748" s="7"/>
      <c r="BQ6748" s="7"/>
      <c r="BU6748" s="7"/>
      <c r="BV6748" s="7"/>
      <c r="BW6748" s="7"/>
      <c r="CD6748" s="7"/>
      <c r="CE6748" s="7"/>
      <c r="CF6748" s="7"/>
      <c r="CJ6748" s="7"/>
      <c r="CK6748" s="7"/>
      <c r="CL6748" s="7"/>
    </row>
    <row r="6749" spans="1:90">
      <c r="A6749" s="11"/>
      <c r="B6749" s="373"/>
      <c r="C6749" s="373"/>
      <c r="D6749" s="373"/>
      <c r="E6749" s="13"/>
      <c r="F6749" s="11"/>
      <c r="G6749" s="25"/>
      <c r="H6749" s="31"/>
      <c r="I6749" s="30"/>
      <c r="M6749" s="25"/>
      <c r="N6749" s="31"/>
      <c r="O6749" s="30"/>
      <c r="V6749" s="12"/>
      <c r="W6749" s="12"/>
      <c r="X6749" s="14"/>
      <c r="AB6749" s="25"/>
      <c r="AC6749" s="12"/>
      <c r="AD6749" s="12"/>
      <c r="AK6749" s="12"/>
      <c r="AL6749" s="30"/>
      <c r="AM6749" s="32"/>
      <c r="AQ6749" s="12"/>
      <c r="AR6749" s="12"/>
      <c r="AS6749" s="12"/>
      <c r="AZ6749" s="49"/>
      <c r="BA6749" s="30"/>
      <c r="BB6749" s="12"/>
      <c r="BF6749" s="12"/>
      <c r="BG6749" s="12"/>
      <c r="BH6749" s="12"/>
      <c r="BO6749" s="7"/>
      <c r="BP6749" s="7"/>
      <c r="BQ6749" s="7"/>
      <c r="BU6749" s="7"/>
      <c r="BV6749" s="7"/>
      <c r="BW6749" s="7"/>
      <c r="CD6749" s="7"/>
      <c r="CE6749" s="7"/>
      <c r="CF6749" s="7"/>
      <c r="CJ6749" s="7"/>
      <c r="CK6749" s="7"/>
      <c r="CL6749" s="7"/>
    </row>
    <row r="6750" spans="1:90">
      <c r="A6750" s="11"/>
      <c r="B6750" s="373"/>
      <c r="C6750" s="373"/>
      <c r="D6750" s="373"/>
      <c r="E6750" s="13"/>
      <c r="F6750" s="11"/>
      <c r="G6750" s="25"/>
      <c r="H6750" s="31"/>
      <c r="I6750" s="30"/>
      <c r="M6750" s="25"/>
      <c r="N6750" s="31"/>
      <c r="O6750" s="30"/>
      <c r="V6750" s="12"/>
      <c r="W6750" s="12"/>
      <c r="X6750" s="14"/>
      <c r="AB6750" s="25"/>
      <c r="AC6750" s="12"/>
      <c r="AD6750" s="12"/>
      <c r="AK6750" s="12"/>
      <c r="AL6750" s="30"/>
      <c r="AM6750" s="32"/>
      <c r="AQ6750" s="12"/>
      <c r="AR6750" s="12"/>
      <c r="AS6750" s="12"/>
      <c r="AZ6750" s="49"/>
      <c r="BA6750" s="30"/>
      <c r="BB6750" s="12"/>
      <c r="BF6750" s="12"/>
      <c r="BG6750" s="12"/>
      <c r="BH6750" s="12"/>
      <c r="BO6750" s="7"/>
      <c r="BP6750" s="7"/>
      <c r="BQ6750" s="7"/>
      <c r="BU6750" s="7"/>
      <c r="BV6750" s="7"/>
      <c r="BW6750" s="7"/>
      <c r="CD6750" s="7"/>
      <c r="CE6750" s="7"/>
      <c r="CF6750" s="7"/>
      <c r="CJ6750" s="7"/>
      <c r="CK6750" s="7"/>
      <c r="CL6750" s="7"/>
    </row>
    <row r="6751" spans="1:90">
      <c r="A6751" s="11"/>
      <c r="B6751" s="373"/>
      <c r="C6751" s="373"/>
      <c r="D6751" s="373"/>
      <c r="E6751" s="13"/>
      <c r="F6751" s="11"/>
      <c r="G6751" s="25"/>
      <c r="H6751" s="31"/>
      <c r="I6751" s="30"/>
      <c r="M6751" s="25"/>
      <c r="N6751" s="31"/>
      <c r="O6751" s="30"/>
      <c r="V6751" s="12"/>
      <c r="W6751" s="12"/>
      <c r="X6751" s="14"/>
      <c r="AB6751" s="25"/>
      <c r="AC6751" s="12"/>
      <c r="AD6751" s="12"/>
      <c r="AK6751" s="12"/>
      <c r="AL6751" s="30"/>
      <c r="AM6751" s="32"/>
      <c r="AQ6751" s="12"/>
      <c r="AR6751" s="12"/>
      <c r="AS6751" s="12"/>
      <c r="AZ6751" s="49"/>
      <c r="BA6751" s="30"/>
      <c r="BB6751" s="12"/>
      <c r="BF6751" s="12"/>
      <c r="BG6751" s="12"/>
      <c r="BH6751" s="12"/>
      <c r="BO6751" s="7"/>
      <c r="BP6751" s="7"/>
      <c r="BQ6751" s="7"/>
      <c r="BU6751" s="7"/>
      <c r="BV6751" s="7"/>
      <c r="BW6751" s="7"/>
      <c r="CD6751" s="7"/>
      <c r="CE6751" s="7"/>
      <c r="CF6751" s="7"/>
      <c r="CJ6751" s="7"/>
      <c r="CK6751" s="7"/>
      <c r="CL6751" s="7"/>
    </row>
    <row r="6752" spans="1:90">
      <c r="A6752" s="11"/>
      <c r="B6752" s="373"/>
      <c r="C6752" s="373"/>
      <c r="D6752" s="373"/>
      <c r="E6752" s="13"/>
      <c r="F6752" s="11"/>
      <c r="G6752" s="25"/>
      <c r="H6752" s="31"/>
      <c r="I6752" s="30"/>
      <c r="M6752" s="25"/>
      <c r="N6752" s="31"/>
      <c r="O6752" s="30"/>
      <c r="V6752" s="12"/>
      <c r="W6752" s="12"/>
      <c r="X6752" s="14"/>
      <c r="AB6752" s="25"/>
      <c r="AC6752" s="12"/>
      <c r="AD6752" s="12"/>
      <c r="AK6752" s="12"/>
      <c r="AL6752" s="30"/>
      <c r="AM6752" s="32"/>
      <c r="AQ6752" s="12"/>
      <c r="AR6752" s="12"/>
      <c r="AS6752" s="12"/>
      <c r="AZ6752" s="49"/>
      <c r="BA6752" s="30"/>
      <c r="BB6752" s="12"/>
      <c r="BF6752" s="12"/>
      <c r="BG6752" s="12"/>
      <c r="BH6752" s="12"/>
      <c r="BO6752" s="7"/>
      <c r="BP6752" s="7"/>
      <c r="BQ6752" s="7"/>
      <c r="BU6752" s="7"/>
      <c r="BV6752" s="7"/>
      <c r="BW6752" s="7"/>
      <c r="CD6752" s="7"/>
      <c r="CE6752" s="7"/>
      <c r="CF6752" s="7"/>
      <c r="CJ6752" s="7"/>
      <c r="CK6752" s="7"/>
      <c r="CL6752" s="7"/>
    </row>
    <row r="6753" spans="1:90">
      <c r="A6753" s="11"/>
      <c r="B6753" s="373"/>
      <c r="C6753" s="373"/>
      <c r="D6753" s="373"/>
      <c r="E6753" s="13"/>
      <c r="F6753" s="11"/>
      <c r="G6753" s="25"/>
      <c r="H6753" s="31"/>
      <c r="I6753" s="30"/>
      <c r="M6753" s="25"/>
      <c r="N6753" s="31"/>
      <c r="O6753" s="30"/>
      <c r="V6753" s="12"/>
      <c r="W6753" s="12"/>
      <c r="X6753" s="14"/>
      <c r="AB6753" s="25"/>
      <c r="AC6753" s="12"/>
      <c r="AD6753" s="12"/>
      <c r="AK6753" s="12"/>
      <c r="AL6753" s="30"/>
      <c r="AM6753" s="32"/>
      <c r="AQ6753" s="12"/>
      <c r="AR6753" s="12"/>
      <c r="AS6753" s="12"/>
      <c r="AZ6753" s="49"/>
      <c r="BA6753" s="30"/>
      <c r="BB6753" s="12"/>
      <c r="BF6753" s="12"/>
      <c r="BG6753" s="12"/>
      <c r="BH6753" s="12"/>
      <c r="BO6753" s="7"/>
      <c r="BP6753" s="7"/>
      <c r="BQ6753" s="7"/>
      <c r="BU6753" s="7"/>
      <c r="BV6753" s="7"/>
      <c r="BW6753" s="7"/>
      <c r="CD6753" s="7"/>
      <c r="CE6753" s="7"/>
      <c r="CF6753" s="7"/>
      <c r="CJ6753" s="7"/>
      <c r="CK6753" s="7"/>
      <c r="CL6753" s="7"/>
    </row>
    <row r="6754" spans="1:90">
      <c r="A6754" s="11"/>
      <c r="B6754" s="373"/>
      <c r="C6754" s="373"/>
      <c r="D6754" s="373"/>
      <c r="E6754" s="13"/>
      <c r="F6754" s="11"/>
      <c r="G6754" s="25"/>
      <c r="H6754" s="31"/>
      <c r="I6754" s="30"/>
      <c r="M6754" s="25"/>
      <c r="N6754" s="31"/>
      <c r="O6754" s="30"/>
      <c r="V6754" s="12"/>
      <c r="W6754" s="12"/>
      <c r="X6754" s="14"/>
      <c r="AB6754" s="25"/>
      <c r="AC6754" s="12"/>
      <c r="AD6754" s="12"/>
      <c r="AK6754" s="12"/>
      <c r="AL6754" s="30"/>
      <c r="AM6754" s="32"/>
      <c r="AQ6754" s="12"/>
      <c r="AR6754" s="12"/>
      <c r="AS6754" s="12"/>
      <c r="AZ6754" s="49"/>
      <c r="BA6754" s="30"/>
      <c r="BB6754" s="12"/>
      <c r="BF6754" s="12"/>
      <c r="BG6754" s="12"/>
      <c r="BH6754" s="12"/>
      <c r="BO6754" s="7"/>
      <c r="BP6754" s="7"/>
      <c r="BQ6754" s="7"/>
      <c r="BU6754" s="7"/>
      <c r="BV6754" s="7"/>
      <c r="BW6754" s="7"/>
      <c r="CD6754" s="7"/>
      <c r="CE6754" s="7"/>
      <c r="CF6754" s="7"/>
      <c r="CJ6754" s="7"/>
      <c r="CK6754" s="7"/>
      <c r="CL6754" s="7"/>
    </row>
    <row r="6755" spans="1:90">
      <c r="A6755" s="11"/>
      <c r="B6755" s="373"/>
      <c r="C6755" s="373"/>
      <c r="D6755" s="373"/>
      <c r="E6755" s="13"/>
      <c r="F6755" s="11"/>
      <c r="G6755" s="25"/>
      <c r="H6755" s="31"/>
      <c r="I6755" s="30"/>
      <c r="M6755" s="25"/>
      <c r="N6755" s="31"/>
      <c r="O6755" s="30"/>
      <c r="V6755" s="12"/>
      <c r="W6755" s="12"/>
      <c r="X6755" s="14"/>
      <c r="AB6755" s="25"/>
      <c r="AC6755" s="12"/>
      <c r="AD6755" s="12"/>
      <c r="AK6755" s="12"/>
      <c r="AL6755" s="30"/>
      <c r="AM6755" s="32"/>
      <c r="AQ6755" s="12"/>
      <c r="AR6755" s="12"/>
      <c r="AS6755" s="12"/>
      <c r="AZ6755" s="49"/>
      <c r="BA6755" s="30"/>
      <c r="BB6755" s="12"/>
      <c r="BF6755" s="12"/>
      <c r="BG6755" s="12"/>
      <c r="BH6755" s="12"/>
      <c r="BO6755" s="7"/>
      <c r="BP6755" s="7"/>
      <c r="BQ6755" s="7"/>
      <c r="BU6755" s="7"/>
      <c r="BV6755" s="7"/>
      <c r="BW6755" s="7"/>
      <c r="CD6755" s="7"/>
      <c r="CE6755" s="7"/>
      <c r="CF6755" s="7"/>
      <c r="CJ6755" s="7"/>
      <c r="CK6755" s="7"/>
      <c r="CL6755" s="7"/>
    </row>
    <row r="6756" spans="1:90">
      <c r="A6756" s="11"/>
      <c r="B6756" s="373"/>
      <c r="C6756" s="373"/>
      <c r="D6756" s="373"/>
      <c r="E6756" s="13"/>
      <c r="F6756" s="11"/>
      <c r="G6756" s="25"/>
      <c r="H6756" s="31"/>
      <c r="I6756" s="30"/>
      <c r="M6756" s="25"/>
      <c r="N6756" s="31"/>
      <c r="O6756" s="30"/>
      <c r="V6756" s="12"/>
      <c r="W6756" s="12"/>
      <c r="X6756" s="14"/>
      <c r="AB6756" s="25"/>
      <c r="AC6756" s="12"/>
      <c r="AD6756" s="12"/>
      <c r="AK6756" s="12"/>
      <c r="AL6756" s="30"/>
      <c r="AM6756" s="32"/>
      <c r="AQ6756" s="12"/>
      <c r="AR6756" s="12"/>
      <c r="AS6756" s="12"/>
      <c r="AZ6756" s="49"/>
      <c r="BA6756" s="30"/>
      <c r="BB6756" s="12"/>
      <c r="BF6756" s="12"/>
      <c r="BG6756" s="12"/>
      <c r="BH6756" s="12"/>
      <c r="BO6756" s="7"/>
      <c r="BP6756" s="7"/>
      <c r="BQ6756" s="7"/>
      <c r="BU6756" s="7"/>
      <c r="BV6756" s="7"/>
      <c r="BW6756" s="7"/>
      <c r="CD6756" s="7"/>
      <c r="CE6756" s="7"/>
      <c r="CF6756" s="7"/>
      <c r="CJ6756" s="7"/>
      <c r="CK6756" s="7"/>
      <c r="CL6756" s="7"/>
    </row>
    <row r="6757" spans="1:90">
      <c r="A6757" s="11"/>
      <c r="B6757" s="373"/>
      <c r="C6757" s="373"/>
      <c r="D6757" s="373"/>
      <c r="E6757" s="13"/>
      <c r="F6757" s="11"/>
      <c r="G6757" s="25"/>
      <c r="H6757" s="31"/>
      <c r="I6757" s="30"/>
      <c r="M6757" s="25"/>
      <c r="N6757" s="31"/>
      <c r="O6757" s="30"/>
      <c r="V6757" s="12"/>
      <c r="W6757" s="12"/>
      <c r="X6757" s="14"/>
      <c r="AB6757" s="25"/>
      <c r="AC6757" s="12"/>
      <c r="AD6757" s="12"/>
      <c r="AK6757" s="12"/>
      <c r="AL6757" s="30"/>
      <c r="AM6757" s="32"/>
      <c r="AQ6757" s="12"/>
      <c r="AR6757" s="12"/>
      <c r="AS6757" s="12"/>
      <c r="AZ6757" s="49"/>
      <c r="BA6757" s="30"/>
      <c r="BB6757" s="12"/>
      <c r="BF6757" s="12"/>
      <c r="BG6757" s="12"/>
      <c r="BH6757" s="12"/>
      <c r="BO6757" s="7"/>
      <c r="BP6757" s="7"/>
      <c r="BQ6757" s="7"/>
      <c r="BU6757" s="7"/>
      <c r="BV6757" s="7"/>
      <c r="BW6757" s="7"/>
      <c r="CD6757" s="7"/>
      <c r="CE6757" s="7"/>
      <c r="CF6757" s="7"/>
      <c r="CJ6757" s="7"/>
      <c r="CK6757" s="7"/>
      <c r="CL6757" s="7"/>
    </row>
    <row r="6758" spans="1:90">
      <c r="A6758" s="11"/>
      <c r="B6758" s="373"/>
      <c r="C6758" s="373"/>
      <c r="D6758" s="373"/>
      <c r="E6758" s="13"/>
      <c r="F6758" s="11"/>
      <c r="G6758" s="25"/>
      <c r="H6758" s="31"/>
      <c r="I6758" s="30"/>
      <c r="M6758" s="25"/>
      <c r="N6758" s="31"/>
      <c r="O6758" s="30"/>
      <c r="V6758" s="12"/>
      <c r="W6758" s="12"/>
      <c r="X6758" s="14"/>
      <c r="AB6758" s="25"/>
      <c r="AC6758" s="12"/>
      <c r="AD6758" s="12"/>
      <c r="AK6758" s="12"/>
      <c r="AL6758" s="30"/>
      <c r="AM6758" s="32"/>
      <c r="AQ6758" s="12"/>
      <c r="AR6758" s="12"/>
      <c r="AS6758" s="12"/>
      <c r="AZ6758" s="49"/>
      <c r="BA6758" s="30"/>
      <c r="BB6758" s="12"/>
      <c r="BF6758" s="12"/>
      <c r="BG6758" s="12"/>
      <c r="BH6758" s="12"/>
      <c r="BO6758" s="7"/>
      <c r="BP6758" s="7"/>
      <c r="BQ6758" s="7"/>
      <c r="BU6758" s="7"/>
      <c r="BV6758" s="7"/>
      <c r="BW6758" s="7"/>
      <c r="CD6758" s="7"/>
      <c r="CE6758" s="7"/>
      <c r="CF6758" s="7"/>
      <c r="CJ6758" s="7"/>
      <c r="CK6758" s="7"/>
      <c r="CL6758" s="7"/>
    </row>
    <row r="6759" spans="1:90">
      <c r="A6759" s="11"/>
      <c r="B6759" s="373"/>
      <c r="C6759" s="373"/>
      <c r="D6759" s="373"/>
      <c r="E6759" s="13"/>
      <c r="F6759" s="11"/>
      <c r="G6759" s="25"/>
      <c r="H6759" s="31"/>
      <c r="I6759" s="30"/>
      <c r="M6759" s="25"/>
      <c r="N6759" s="31"/>
      <c r="O6759" s="30"/>
      <c r="V6759" s="12"/>
      <c r="W6759" s="12"/>
      <c r="X6759" s="14"/>
      <c r="AB6759" s="25"/>
      <c r="AC6759" s="12"/>
      <c r="AD6759" s="12"/>
      <c r="AK6759" s="12"/>
      <c r="AL6759" s="30"/>
      <c r="AM6759" s="32"/>
      <c r="AQ6759" s="12"/>
      <c r="AR6759" s="12"/>
      <c r="AS6759" s="12"/>
      <c r="AZ6759" s="49"/>
      <c r="BA6759" s="30"/>
      <c r="BB6759" s="12"/>
      <c r="BF6759" s="12"/>
      <c r="BG6759" s="12"/>
      <c r="BH6759" s="12"/>
      <c r="BO6759" s="7"/>
      <c r="BP6759" s="7"/>
      <c r="BQ6759" s="7"/>
      <c r="BU6759" s="7"/>
      <c r="BV6759" s="7"/>
      <c r="BW6759" s="7"/>
      <c r="CD6759" s="7"/>
      <c r="CE6759" s="7"/>
      <c r="CF6759" s="7"/>
      <c r="CJ6759" s="7"/>
      <c r="CK6759" s="7"/>
      <c r="CL6759" s="7"/>
    </row>
    <row r="6760" spans="1:90">
      <c r="A6760" s="11"/>
      <c r="B6760" s="373"/>
      <c r="C6760" s="373"/>
      <c r="D6760" s="373"/>
      <c r="E6760" s="13"/>
      <c r="F6760" s="11"/>
      <c r="G6760" s="25"/>
      <c r="H6760" s="31"/>
      <c r="I6760" s="30"/>
      <c r="M6760" s="25"/>
      <c r="N6760" s="31"/>
      <c r="O6760" s="30"/>
      <c r="V6760" s="12"/>
      <c r="W6760" s="12"/>
      <c r="X6760" s="14"/>
      <c r="AB6760" s="25"/>
      <c r="AC6760" s="12"/>
      <c r="AD6760" s="12"/>
      <c r="AK6760" s="12"/>
      <c r="AL6760" s="30"/>
      <c r="AM6760" s="32"/>
      <c r="AQ6760" s="12"/>
      <c r="AR6760" s="12"/>
      <c r="AS6760" s="12"/>
      <c r="AZ6760" s="49"/>
      <c r="BA6760" s="30"/>
      <c r="BB6760" s="12"/>
      <c r="BF6760" s="12"/>
      <c r="BG6760" s="12"/>
      <c r="BH6760" s="12"/>
      <c r="BO6760" s="7"/>
      <c r="BP6760" s="7"/>
      <c r="BQ6760" s="7"/>
      <c r="BU6760" s="7"/>
      <c r="BV6760" s="7"/>
      <c r="BW6760" s="7"/>
      <c r="CD6760" s="7"/>
      <c r="CE6760" s="7"/>
      <c r="CF6760" s="7"/>
      <c r="CJ6760" s="7"/>
      <c r="CK6760" s="7"/>
      <c r="CL6760" s="7"/>
    </row>
    <row r="6761" spans="1:90">
      <c r="A6761" s="11"/>
      <c r="B6761" s="373"/>
      <c r="C6761" s="373"/>
      <c r="D6761" s="373"/>
      <c r="E6761" s="13"/>
      <c r="F6761" s="11"/>
      <c r="G6761" s="25"/>
      <c r="H6761" s="31"/>
      <c r="I6761" s="30"/>
      <c r="M6761" s="25"/>
      <c r="N6761" s="31"/>
      <c r="O6761" s="30"/>
      <c r="V6761" s="12"/>
      <c r="W6761" s="12"/>
      <c r="X6761" s="14"/>
      <c r="AB6761" s="25"/>
      <c r="AC6761" s="12"/>
      <c r="AD6761" s="12"/>
      <c r="AK6761" s="12"/>
      <c r="AL6761" s="30"/>
      <c r="AM6761" s="32"/>
      <c r="AQ6761" s="12"/>
      <c r="AR6761" s="12"/>
      <c r="AS6761" s="12"/>
      <c r="AZ6761" s="49"/>
      <c r="BA6761" s="30"/>
      <c r="BB6761" s="12"/>
      <c r="BF6761" s="12"/>
      <c r="BG6761" s="12"/>
      <c r="BH6761" s="12"/>
      <c r="BO6761" s="7"/>
      <c r="BP6761" s="7"/>
      <c r="BQ6761" s="7"/>
      <c r="BU6761" s="7"/>
      <c r="BV6761" s="7"/>
      <c r="BW6761" s="7"/>
      <c r="CD6761" s="7"/>
      <c r="CE6761" s="7"/>
      <c r="CF6761" s="7"/>
      <c r="CJ6761" s="7"/>
      <c r="CK6761" s="7"/>
      <c r="CL6761" s="7"/>
    </row>
    <row r="6762" spans="1:90">
      <c r="A6762" s="11"/>
      <c r="B6762" s="373"/>
      <c r="C6762" s="373"/>
      <c r="D6762" s="373"/>
      <c r="E6762" s="13"/>
      <c r="F6762" s="11"/>
      <c r="G6762" s="25"/>
      <c r="H6762" s="31"/>
      <c r="I6762" s="30"/>
      <c r="M6762" s="25"/>
      <c r="N6762" s="31"/>
      <c r="O6762" s="30"/>
      <c r="V6762" s="12"/>
      <c r="W6762" s="12"/>
      <c r="X6762" s="14"/>
      <c r="AB6762" s="25"/>
      <c r="AC6762" s="12"/>
      <c r="AD6762" s="12"/>
      <c r="AK6762" s="12"/>
      <c r="AL6762" s="30"/>
      <c r="AM6762" s="32"/>
      <c r="AQ6762" s="12"/>
      <c r="AR6762" s="12"/>
      <c r="AS6762" s="12"/>
      <c r="AZ6762" s="49"/>
      <c r="BA6762" s="30"/>
      <c r="BB6762" s="12"/>
      <c r="BF6762" s="12"/>
      <c r="BG6762" s="12"/>
      <c r="BH6762" s="12"/>
      <c r="BO6762" s="7"/>
      <c r="BP6762" s="7"/>
      <c r="BQ6762" s="7"/>
      <c r="BU6762" s="7"/>
      <c r="BV6762" s="7"/>
      <c r="BW6762" s="7"/>
      <c r="CD6762" s="7"/>
      <c r="CE6762" s="7"/>
      <c r="CF6762" s="7"/>
      <c r="CJ6762" s="7"/>
      <c r="CK6762" s="7"/>
      <c r="CL6762" s="7"/>
    </row>
    <row r="6763" spans="1:90">
      <c r="A6763" s="11"/>
      <c r="B6763" s="373"/>
      <c r="C6763" s="373"/>
      <c r="D6763" s="373"/>
      <c r="E6763" s="13"/>
      <c r="F6763" s="11"/>
      <c r="G6763" s="25"/>
      <c r="H6763" s="31"/>
      <c r="I6763" s="30"/>
      <c r="M6763" s="25"/>
      <c r="N6763" s="31"/>
      <c r="O6763" s="30"/>
      <c r="V6763" s="12"/>
      <c r="W6763" s="12"/>
      <c r="X6763" s="14"/>
      <c r="AB6763" s="25"/>
      <c r="AC6763" s="12"/>
      <c r="AD6763" s="12"/>
      <c r="AK6763" s="12"/>
      <c r="AL6763" s="30"/>
      <c r="AM6763" s="32"/>
      <c r="AQ6763" s="12"/>
      <c r="AR6763" s="12"/>
      <c r="AS6763" s="12"/>
      <c r="AZ6763" s="49"/>
      <c r="BA6763" s="30"/>
      <c r="BB6763" s="12"/>
      <c r="BF6763" s="12"/>
      <c r="BG6763" s="12"/>
      <c r="BH6763" s="12"/>
      <c r="BO6763" s="7"/>
      <c r="BP6763" s="7"/>
      <c r="BQ6763" s="7"/>
      <c r="BU6763" s="7"/>
      <c r="BV6763" s="7"/>
      <c r="BW6763" s="7"/>
      <c r="CD6763" s="7"/>
      <c r="CE6763" s="7"/>
      <c r="CF6763" s="7"/>
      <c r="CJ6763" s="7"/>
      <c r="CK6763" s="7"/>
      <c r="CL6763" s="7"/>
    </row>
    <row r="6764" spans="1:90">
      <c r="A6764" s="11"/>
      <c r="B6764" s="373"/>
      <c r="C6764" s="373"/>
      <c r="D6764" s="373"/>
      <c r="E6764" s="13"/>
      <c r="F6764" s="11"/>
      <c r="G6764" s="25"/>
      <c r="H6764" s="31"/>
      <c r="I6764" s="30"/>
      <c r="M6764" s="25"/>
      <c r="N6764" s="31"/>
      <c r="O6764" s="30"/>
      <c r="V6764" s="12"/>
      <c r="W6764" s="12"/>
      <c r="X6764" s="14"/>
      <c r="AB6764" s="25"/>
      <c r="AC6764" s="12"/>
      <c r="AD6764" s="12"/>
      <c r="AK6764" s="12"/>
      <c r="AL6764" s="30"/>
      <c r="AM6764" s="32"/>
      <c r="AQ6764" s="12"/>
      <c r="AR6764" s="12"/>
      <c r="AS6764" s="12"/>
      <c r="AZ6764" s="49"/>
      <c r="BA6764" s="30"/>
      <c r="BB6764" s="12"/>
      <c r="BF6764" s="12"/>
      <c r="BG6764" s="12"/>
      <c r="BH6764" s="12"/>
      <c r="BO6764" s="7"/>
      <c r="BP6764" s="7"/>
      <c r="BQ6764" s="7"/>
      <c r="BU6764" s="7"/>
      <c r="BV6764" s="7"/>
      <c r="BW6764" s="7"/>
      <c r="CD6764" s="7"/>
      <c r="CE6764" s="7"/>
      <c r="CF6764" s="7"/>
      <c r="CJ6764" s="7"/>
      <c r="CK6764" s="7"/>
      <c r="CL6764" s="7"/>
    </row>
    <row r="6765" spans="1:90">
      <c r="A6765" s="11"/>
      <c r="B6765" s="373"/>
      <c r="C6765" s="373"/>
      <c r="D6765" s="373"/>
      <c r="E6765" s="13"/>
      <c r="F6765" s="11"/>
      <c r="G6765" s="25"/>
      <c r="H6765" s="31"/>
      <c r="I6765" s="30"/>
      <c r="M6765" s="25"/>
      <c r="N6765" s="31"/>
      <c r="O6765" s="30"/>
      <c r="V6765" s="12"/>
      <c r="W6765" s="12"/>
      <c r="X6765" s="14"/>
      <c r="AB6765" s="25"/>
      <c r="AC6765" s="12"/>
      <c r="AD6765" s="12"/>
      <c r="AK6765" s="12"/>
      <c r="AL6765" s="30"/>
      <c r="AM6765" s="32"/>
      <c r="AQ6765" s="12"/>
      <c r="AR6765" s="12"/>
      <c r="AS6765" s="12"/>
      <c r="AZ6765" s="49"/>
      <c r="BA6765" s="30"/>
      <c r="BB6765" s="12"/>
      <c r="BF6765" s="12"/>
      <c r="BG6765" s="12"/>
      <c r="BH6765" s="12"/>
      <c r="BO6765" s="7"/>
      <c r="BP6765" s="7"/>
      <c r="BQ6765" s="7"/>
      <c r="BU6765" s="7"/>
      <c r="BV6765" s="7"/>
      <c r="BW6765" s="7"/>
      <c r="CD6765" s="7"/>
      <c r="CE6765" s="7"/>
      <c r="CF6765" s="7"/>
      <c r="CJ6765" s="7"/>
      <c r="CK6765" s="7"/>
      <c r="CL6765" s="7"/>
    </row>
    <row r="6766" spans="1:90">
      <c r="A6766" s="11"/>
      <c r="B6766" s="373"/>
      <c r="C6766" s="373"/>
      <c r="D6766" s="373"/>
      <c r="E6766" s="13"/>
      <c r="F6766" s="11"/>
      <c r="G6766" s="25"/>
      <c r="H6766" s="31"/>
      <c r="I6766" s="30"/>
      <c r="M6766" s="25"/>
      <c r="N6766" s="31"/>
      <c r="O6766" s="30"/>
      <c r="V6766" s="12"/>
      <c r="W6766" s="12"/>
      <c r="X6766" s="14"/>
      <c r="AB6766" s="25"/>
      <c r="AC6766" s="12"/>
      <c r="AD6766" s="12"/>
      <c r="AK6766" s="12"/>
      <c r="AL6766" s="30"/>
      <c r="AM6766" s="32"/>
      <c r="AQ6766" s="12"/>
      <c r="AR6766" s="12"/>
      <c r="AS6766" s="12"/>
      <c r="AZ6766" s="49"/>
      <c r="BA6766" s="30"/>
      <c r="BB6766" s="12"/>
      <c r="BF6766" s="12"/>
      <c r="BG6766" s="12"/>
      <c r="BH6766" s="12"/>
      <c r="BO6766" s="7"/>
      <c r="BP6766" s="7"/>
      <c r="BQ6766" s="7"/>
      <c r="BU6766" s="7"/>
      <c r="BV6766" s="7"/>
      <c r="BW6766" s="7"/>
      <c r="CD6766" s="7"/>
      <c r="CE6766" s="7"/>
      <c r="CF6766" s="7"/>
      <c r="CJ6766" s="7"/>
      <c r="CK6766" s="7"/>
      <c r="CL6766" s="7"/>
    </row>
    <row r="6767" spans="1:90">
      <c r="A6767" s="11"/>
      <c r="B6767" s="373"/>
      <c r="C6767" s="373"/>
      <c r="D6767" s="373"/>
      <c r="E6767" s="13"/>
      <c r="F6767" s="11"/>
      <c r="G6767" s="25"/>
      <c r="H6767" s="31"/>
      <c r="I6767" s="30"/>
      <c r="M6767" s="25"/>
      <c r="N6767" s="31"/>
      <c r="O6767" s="30"/>
      <c r="V6767" s="12"/>
      <c r="W6767" s="12"/>
      <c r="X6767" s="14"/>
      <c r="AB6767" s="25"/>
      <c r="AC6767" s="12"/>
      <c r="AD6767" s="12"/>
      <c r="AK6767" s="12"/>
      <c r="AL6767" s="30"/>
      <c r="AM6767" s="32"/>
      <c r="AQ6767" s="12"/>
      <c r="AR6767" s="12"/>
      <c r="AS6767" s="12"/>
      <c r="AZ6767" s="49"/>
      <c r="BA6767" s="30"/>
      <c r="BB6767" s="12"/>
      <c r="BF6767" s="12"/>
      <c r="BG6767" s="12"/>
      <c r="BH6767" s="12"/>
      <c r="BO6767" s="7"/>
      <c r="BP6767" s="7"/>
      <c r="BQ6767" s="7"/>
      <c r="BU6767" s="7"/>
      <c r="BV6767" s="7"/>
      <c r="BW6767" s="7"/>
      <c r="CD6767" s="7"/>
      <c r="CE6767" s="7"/>
      <c r="CF6767" s="7"/>
      <c r="CJ6767" s="7"/>
      <c r="CK6767" s="7"/>
      <c r="CL6767" s="7"/>
    </row>
    <row r="6768" spans="1:90">
      <c r="A6768" s="11"/>
      <c r="B6768" s="373"/>
      <c r="C6768" s="373"/>
      <c r="D6768" s="373"/>
      <c r="E6768" s="13"/>
      <c r="F6768" s="11"/>
      <c r="G6768" s="25"/>
      <c r="H6768" s="31"/>
      <c r="I6768" s="30"/>
      <c r="M6768" s="25"/>
      <c r="N6768" s="31"/>
      <c r="O6768" s="30"/>
      <c r="V6768" s="12"/>
      <c r="W6768" s="12"/>
      <c r="X6768" s="14"/>
      <c r="AB6768" s="25"/>
      <c r="AC6768" s="12"/>
      <c r="AD6768" s="12"/>
      <c r="AK6768" s="12"/>
      <c r="AL6768" s="30"/>
      <c r="AM6768" s="32"/>
      <c r="AQ6768" s="12"/>
      <c r="AR6768" s="12"/>
      <c r="AS6768" s="12"/>
      <c r="AZ6768" s="49"/>
      <c r="BA6768" s="30"/>
      <c r="BB6768" s="12"/>
      <c r="BF6768" s="12"/>
      <c r="BG6768" s="12"/>
      <c r="BH6768" s="12"/>
      <c r="BO6768" s="7"/>
      <c r="BP6768" s="7"/>
      <c r="BQ6768" s="7"/>
      <c r="BU6768" s="7"/>
      <c r="BV6768" s="7"/>
      <c r="BW6768" s="7"/>
      <c r="CD6768" s="7"/>
      <c r="CE6768" s="7"/>
      <c r="CF6768" s="7"/>
      <c r="CJ6768" s="7"/>
      <c r="CK6768" s="7"/>
      <c r="CL6768" s="7"/>
    </row>
    <row r="6769" spans="1:90">
      <c r="A6769" s="11"/>
      <c r="B6769" s="373"/>
      <c r="C6769" s="373"/>
      <c r="D6769" s="373"/>
      <c r="E6769" s="13"/>
      <c r="F6769" s="11"/>
      <c r="G6769" s="25"/>
      <c r="H6769" s="31"/>
      <c r="I6769" s="30"/>
      <c r="M6769" s="25"/>
      <c r="N6769" s="31"/>
      <c r="O6769" s="30"/>
      <c r="V6769" s="12"/>
      <c r="W6769" s="12"/>
      <c r="X6769" s="14"/>
      <c r="AB6769" s="25"/>
      <c r="AC6769" s="12"/>
      <c r="AD6769" s="12"/>
      <c r="AK6769" s="12"/>
      <c r="AL6769" s="30"/>
      <c r="AM6769" s="32"/>
      <c r="AQ6769" s="12"/>
      <c r="AR6769" s="12"/>
      <c r="AS6769" s="12"/>
      <c r="AZ6769" s="49"/>
      <c r="BA6769" s="30"/>
      <c r="BB6769" s="12"/>
      <c r="BF6769" s="12"/>
      <c r="BG6769" s="12"/>
      <c r="BH6769" s="12"/>
      <c r="BO6769" s="7"/>
      <c r="BP6769" s="7"/>
      <c r="BQ6769" s="7"/>
      <c r="BU6769" s="7"/>
      <c r="BV6769" s="7"/>
      <c r="BW6769" s="7"/>
      <c r="CD6769" s="7"/>
      <c r="CE6769" s="7"/>
      <c r="CF6769" s="7"/>
      <c r="CJ6769" s="7"/>
      <c r="CK6769" s="7"/>
      <c r="CL6769" s="7"/>
    </row>
    <row r="6770" spans="1:90">
      <c r="A6770" s="11"/>
      <c r="B6770" s="373"/>
      <c r="C6770" s="373"/>
      <c r="D6770" s="373"/>
      <c r="E6770" s="13"/>
      <c r="F6770" s="11"/>
      <c r="G6770" s="25"/>
      <c r="H6770" s="31"/>
      <c r="I6770" s="30"/>
      <c r="M6770" s="25"/>
      <c r="N6770" s="31"/>
      <c r="O6770" s="30"/>
      <c r="V6770" s="12"/>
      <c r="W6770" s="12"/>
      <c r="X6770" s="14"/>
      <c r="AB6770" s="25"/>
      <c r="AC6770" s="12"/>
      <c r="AD6770" s="12"/>
      <c r="AK6770" s="12"/>
      <c r="AL6770" s="30"/>
      <c r="AM6770" s="32"/>
      <c r="AQ6770" s="12"/>
      <c r="AR6770" s="12"/>
      <c r="AS6770" s="12"/>
      <c r="AZ6770" s="49"/>
      <c r="BA6770" s="30"/>
      <c r="BB6770" s="12"/>
      <c r="BF6770" s="12"/>
      <c r="BG6770" s="12"/>
      <c r="BH6770" s="12"/>
      <c r="BO6770" s="7"/>
      <c r="BP6770" s="7"/>
      <c r="BQ6770" s="7"/>
      <c r="BU6770" s="7"/>
      <c r="BV6770" s="7"/>
      <c r="BW6770" s="7"/>
      <c r="CD6770" s="7"/>
      <c r="CE6770" s="7"/>
      <c r="CF6770" s="7"/>
      <c r="CJ6770" s="7"/>
      <c r="CK6770" s="7"/>
      <c r="CL6770" s="7"/>
    </row>
    <row r="6771" spans="1:90">
      <c r="A6771" s="11"/>
      <c r="B6771" s="373"/>
      <c r="C6771" s="373"/>
      <c r="D6771" s="373"/>
      <c r="E6771" s="13"/>
      <c r="F6771" s="11"/>
      <c r="G6771" s="25"/>
      <c r="H6771" s="31"/>
      <c r="I6771" s="30"/>
      <c r="M6771" s="25"/>
      <c r="N6771" s="31"/>
      <c r="O6771" s="30"/>
      <c r="V6771" s="12"/>
      <c r="W6771" s="12"/>
      <c r="X6771" s="14"/>
      <c r="AB6771" s="25"/>
      <c r="AC6771" s="12"/>
      <c r="AD6771" s="12"/>
      <c r="AK6771" s="12"/>
      <c r="AL6771" s="30"/>
      <c r="AM6771" s="32"/>
      <c r="AQ6771" s="12"/>
      <c r="AR6771" s="12"/>
      <c r="AS6771" s="12"/>
      <c r="AZ6771" s="49"/>
      <c r="BA6771" s="30"/>
      <c r="BB6771" s="12"/>
      <c r="BF6771" s="12"/>
      <c r="BG6771" s="12"/>
      <c r="BH6771" s="12"/>
      <c r="BO6771" s="7"/>
      <c r="BP6771" s="7"/>
      <c r="BQ6771" s="7"/>
      <c r="BU6771" s="7"/>
      <c r="BV6771" s="7"/>
      <c r="BW6771" s="7"/>
      <c r="CD6771" s="7"/>
      <c r="CE6771" s="7"/>
      <c r="CF6771" s="7"/>
      <c r="CJ6771" s="7"/>
      <c r="CK6771" s="7"/>
      <c r="CL6771" s="7"/>
    </row>
    <row r="6772" spans="1:90">
      <c r="A6772" s="11"/>
      <c r="B6772" s="373"/>
      <c r="C6772" s="373"/>
      <c r="D6772" s="373"/>
      <c r="E6772" s="13"/>
      <c r="F6772" s="11"/>
      <c r="G6772" s="25"/>
      <c r="H6772" s="31"/>
      <c r="I6772" s="30"/>
      <c r="M6772" s="25"/>
      <c r="N6772" s="31"/>
      <c r="O6772" s="30"/>
      <c r="V6772" s="12"/>
      <c r="W6772" s="12"/>
      <c r="X6772" s="14"/>
      <c r="AB6772" s="25"/>
      <c r="AC6772" s="12"/>
      <c r="AD6772" s="12"/>
      <c r="AK6772" s="12"/>
      <c r="AL6772" s="30"/>
      <c r="AM6772" s="32"/>
      <c r="AQ6772" s="12"/>
      <c r="AR6772" s="12"/>
      <c r="AS6772" s="12"/>
      <c r="AZ6772" s="49"/>
      <c r="BA6772" s="30"/>
      <c r="BB6772" s="12"/>
      <c r="BF6772" s="12"/>
      <c r="BG6772" s="12"/>
      <c r="BH6772" s="12"/>
      <c r="BO6772" s="7"/>
      <c r="BP6772" s="7"/>
      <c r="BQ6772" s="7"/>
      <c r="BU6772" s="7"/>
      <c r="BV6772" s="7"/>
      <c r="BW6772" s="7"/>
      <c r="CD6772" s="7"/>
      <c r="CE6772" s="7"/>
      <c r="CF6772" s="7"/>
      <c r="CJ6772" s="7"/>
      <c r="CK6772" s="7"/>
      <c r="CL6772" s="7"/>
    </row>
    <row r="6773" spans="1:90">
      <c r="A6773" s="11"/>
      <c r="B6773" s="373"/>
      <c r="C6773" s="373"/>
      <c r="D6773" s="373"/>
      <c r="E6773" s="13"/>
      <c r="F6773" s="11"/>
      <c r="G6773" s="25"/>
      <c r="H6773" s="31"/>
      <c r="I6773" s="30"/>
      <c r="M6773" s="25"/>
      <c r="N6773" s="31"/>
      <c r="O6773" s="30"/>
      <c r="V6773" s="12"/>
      <c r="W6773" s="12"/>
      <c r="X6773" s="14"/>
      <c r="AB6773" s="25"/>
      <c r="AC6773" s="12"/>
      <c r="AD6773" s="12"/>
      <c r="AK6773" s="12"/>
      <c r="AL6773" s="30"/>
      <c r="AM6773" s="32"/>
      <c r="AQ6773" s="12"/>
      <c r="AR6773" s="12"/>
      <c r="AS6773" s="12"/>
      <c r="AZ6773" s="49"/>
      <c r="BA6773" s="30"/>
      <c r="BB6773" s="12"/>
      <c r="BF6773" s="12"/>
      <c r="BG6773" s="12"/>
      <c r="BH6773" s="12"/>
      <c r="BO6773" s="7"/>
      <c r="BP6773" s="7"/>
      <c r="BQ6773" s="7"/>
      <c r="BU6773" s="7"/>
      <c r="BV6773" s="7"/>
      <c r="BW6773" s="7"/>
      <c r="CD6773" s="7"/>
      <c r="CE6773" s="7"/>
      <c r="CF6773" s="7"/>
      <c r="CJ6773" s="7"/>
      <c r="CK6773" s="7"/>
      <c r="CL6773" s="7"/>
    </row>
    <row r="6774" spans="1:90">
      <c r="A6774" s="11"/>
      <c r="B6774" s="373"/>
      <c r="C6774" s="373"/>
      <c r="D6774" s="373"/>
      <c r="E6774" s="13"/>
      <c r="F6774" s="11"/>
      <c r="G6774" s="25"/>
      <c r="H6774" s="31"/>
      <c r="I6774" s="30"/>
      <c r="M6774" s="25"/>
      <c r="N6774" s="31"/>
      <c r="O6774" s="30"/>
      <c r="V6774" s="12"/>
      <c r="W6774" s="12"/>
      <c r="X6774" s="14"/>
      <c r="AB6774" s="25"/>
      <c r="AC6774" s="12"/>
      <c r="AD6774" s="12"/>
      <c r="AK6774" s="12"/>
      <c r="AL6774" s="30"/>
      <c r="AM6774" s="32"/>
      <c r="AQ6774" s="12"/>
      <c r="AR6774" s="12"/>
      <c r="AS6774" s="12"/>
      <c r="AZ6774" s="49"/>
      <c r="BA6774" s="30"/>
      <c r="BB6774" s="12"/>
      <c r="BF6774" s="12"/>
      <c r="BG6774" s="12"/>
      <c r="BH6774" s="12"/>
      <c r="BO6774" s="7"/>
      <c r="BP6774" s="7"/>
      <c r="BQ6774" s="7"/>
      <c r="BU6774" s="7"/>
      <c r="BV6774" s="7"/>
      <c r="BW6774" s="7"/>
      <c r="CD6774" s="7"/>
      <c r="CE6774" s="7"/>
      <c r="CF6774" s="7"/>
      <c r="CJ6774" s="7"/>
      <c r="CK6774" s="7"/>
      <c r="CL6774" s="7"/>
    </row>
    <row r="6775" spans="1:90">
      <c r="A6775" s="11"/>
      <c r="B6775" s="373"/>
      <c r="C6775" s="373"/>
      <c r="D6775" s="373"/>
      <c r="E6775" s="13"/>
      <c r="F6775" s="11"/>
      <c r="G6775" s="25"/>
      <c r="H6775" s="31"/>
      <c r="I6775" s="30"/>
      <c r="M6775" s="25"/>
      <c r="N6775" s="31"/>
      <c r="O6775" s="30"/>
      <c r="V6775" s="12"/>
      <c r="W6775" s="12"/>
      <c r="X6775" s="14"/>
      <c r="AB6775" s="25"/>
      <c r="AC6775" s="12"/>
      <c r="AD6775" s="12"/>
      <c r="AK6775" s="12"/>
      <c r="AL6775" s="30"/>
      <c r="AM6775" s="32"/>
      <c r="AQ6775" s="12"/>
      <c r="AR6775" s="12"/>
      <c r="AS6775" s="12"/>
      <c r="AZ6775" s="49"/>
      <c r="BA6775" s="30"/>
      <c r="BB6775" s="12"/>
      <c r="BF6775" s="12"/>
      <c r="BG6775" s="12"/>
      <c r="BH6775" s="12"/>
      <c r="BO6775" s="7"/>
      <c r="BP6775" s="7"/>
      <c r="BQ6775" s="7"/>
      <c r="BU6775" s="7"/>
      <c r="BV6775" s="7"/>
      <c r="BW6775" s="7"/>
      <c r="CD6775" s="7"/>
      <c r="CE6775" s="7"/>
      <c r="CF6775" s="7"/>
      <c r="CJ6775" s="7"/>
      <c r="CK6775" s="7"/>
      <c r="CL6775" s="7"/>
    </row>
    <row r="6776" spans="1:90">
      <c r="A6776" s="11"/>
      <c r="B6776" s="373"/>
      <c r="C6776" s="373"/>
      <c r="D6776" s="373"/>
      <c r="E6776" s="13"/>
      <c r="F6776" s="11"/>
      <c r="G6776" s="25"/>
      <c r="H6776" s="31"/>
      <c r="I6776" s="30"/>
      <c r="M6776" s="25"/>
      <c r="N6776" s="31"/>
      <c r="O6776" s="30"/>
      <c r="V6776" s="12"/>
      <c r="W6776" s="12"/>
      <c r="X6776" s="14"/>
      <c r="AB6776" s="25"/>
      <c r="AC6776" s="12"/>
      <c r="AD6776" s="12"/>
      <c r="AK6776" s="12"/>
      <c r="AL6776" s="30"/>
      <c r="AM6776" s="32"/>
      <c r="AQ6776" s="12"/>
      <c r="AR6776" s="12"/>
      <c r="AS6776" s="12"/>
      <c r="AZ6776" s="49"/>
      <c r="BA6776" s="30"/>
      <c r="BB6776" s="12"/>
      <c r="BF6776" s="12"/>
      <c r="BG6776" s="12"/>
      <c r="BH6776" s="12"/>
      <c r="BO6776" s="7"/>
      <c r="BP6776" s="7"/>
      <c r="BQ6776" s="7"/>
      <c r="BU6776" s="7"/>
      <c r="BV6776" s="7"/>
      <c r="BW6776" s="7"/>
      <c r="CD6776" s="7"/>
      <c r="CE6776" s="7"/>
      <c r="CF6776" s="7"/>
      <c r="CJ6776" s="7"/>
      <c r="CK6776" s="7"/>
      <c r="CL6776" s="7"/>
    </row>
    <row r="6777" spans="1:90">
      <c r="A6777" s="11"/>
      <c r="B6777" s="373"/>
      <c r="C6777" s="373"/>
      <c r="D6777" s="373"/>
      <c r="E6777" s="13"/>
      <c r="F6777" s="11"/>
      <c r="G6777" s="25"/>
      <c r="H6777" s="31"/>
      <c r="I6777" s="30"/>
      <c r="M6777" s="25"/>
      <c r="N6777" s="31"/>
      <c r="O6777" s="30"/>
      <c r="V6777" s="12"/>
      <c r="W6777" s="12"/>
      <c r="X6777" s="14"/>
      <c r="AB6777" s="25"/>
      <c r="AC6777" s="12"/>
      <c r="AD6777" s="12"/>
      <c r="AK6777" s="12"/>
      <c r="AL6777" s="30"/>
      <c r="AM6777" s="32"/>
      <c r="AQ6777" s="12"/>
      <c r="AR6777" s="12"/>
      <c r="AS6777" s="12"/>
      <c r="AZ6777" s="49"/>
      <c r="BA6777" s="30"/>
      <c r="BB6777" s="12"/>
      <c r="BF6777" s="12"/>
      <c r="BG6777" s="12"/>
      <c r="BH6777" s="12"/>
      <c r="BO6777" s="7"/>
      <c r="BP6777" s="7"/>
      <c r="BQ6777" s="7"/>
      <c r="BU6777" s="7"/>
      <c r="BV6777" s="7"/>
      <c r="BW6777" s="7"/>
      <c r="CD6777" s="7"/>
      <c r="CE6777" s="7"/>
      <c r="CF6777" s="7"/>
      <c r="CJ6777" s="7"/>
      <c r="CK6777" s="7"/>
      <c r="CL6777" s="7"/>
    </row>
    <row r="6778" spans="1:90">
      <c r="A6778" s="11"/>
      <c r="B6778" s="373"/>
      <c r="C6778" s="373"/>
      <c r="D6778" s="373"/>
      <c r="E6778" s="13"/>
      <c r="F6778" s="11"/>
      <c r="G6778" s="25"/>
      <c r="H6778" s="31"/>
      <c r="I6778" s="30"/>
      <c r="M6778" s="25"/>
      <c r="N6778" s="31"/>
      <c r="O6778" s="30"/>
      <c r="V6778" s="12"/>
      <c r="W6778" s="12"/>
      <c r="X6778" s="14"/>
      <c r="AB6778" s="25"/>
      <c r="AC6778" s="12"/>
      <c r="AD6778" s="12"/>
      <c r="AK6778" s="12"/>
      <c r="AL6778" s="30"/>
      <c r="AM6778" s="32"/>
      <c r="AQ6778" s="12"/>
      <c r="AR6778" s="12"/>
      <c r="AS6778" s="12"/>
      <c r="AZ6778" s="49"/>
      <c r="BA6778" s="30"/>
      <c r="BB6778" s="12"/>
      <c r="BF6778" s="12"/>
      <c r="BG6778" s="12"/>
      <c r="BH6778" s="12"/>
      <c r="BO6778" s="7"/>
      <c r="BP6778" s="7"/>
      <c r="BQ6778" s="7"/>
      <c r="BU6778" s="7"/>
      <c r="BV6778" s="7"/>
      <c r="BW6778" s="7"/>
      <c r="CD6778" s="7"/>
      <c r="CE6778" s="7"/>
      <c r="CF6778" s="7"/>
      <c r="CJ6778" s="7"/>
      <c r="CK6778" s="7"/>
      <c r="CL6778" s="7"/>
    </row>
    <row r="6779" spans="1:90">
      <c r="A6779" s="11"/>
      <c r="B6779" s="373"/>
      <c r="C6779" s="373"/>
      <c r="D6779" s="373"/>
      <c r="E6779" s="13"/>
      <c r="F6779" s="11"/>
      <c r="G6779" s="25"/>
      <c r="H6779" s="31"/>
      <c r="I6779" s="30"/>
      <c r="M6779" s="25"/>
      <c r="N6779" s="31"/>
      <c r="O6779" s="30"/>
      <c r="V6779" s="12"/>
      <c r="W6779" s="12"/>
      <c r="X6779" s="14"/>
      <c r="AB6779" s="25"/>
      <c r="AC6779" s="12"/>
      <c r="AD6779" s="12"/>
      <c r="AK6779" s="12"/>
      <c r="AL6779" s="30"/>
      <c r="AM6779" s="32"/>
      <c r="AQ6779" s="12"/>
      <c r="AR6779" s="12"/>
      <c r="AS6779" s="12"/>
      <c r="AZ6779" s="49"/>
      <c r="BA6779" s="30"/>
      <c r="BB6779" s="12"/>
      <c r="BF6779" s="12"/>
      <c r="BG6779" s="12"/>
      <c r="BH6779" s="12"/>
      <c r="BO6779" s="7"/>
      <c r="BP6779" s="7"/>
      <c r="BQ6779" s="7"/>
      <c r="BU6779" s="7"/>
      <c r="BV6779" s="7"/>
      <c r="BW6779" s="7"/>
      <c r="CD6779" s="7"/>
      <c r="CE6779" s="7"/>
      <c r="CF6779" s="7"/>
      <c r="CJ6779" s="7"/>
      <c r="CK6779" s="7"/>
      <c r="CL6779" s="7"/>
    </row>
    <row r="6780" spans="1:90">
      <c r="A6780" s="11"/>
      <c r="B6780" s="373"/>
      <c r="C6780" s="373"/>
      <c r="D6780" s="373"/>
      <c r="E6780" s="13"/>
      <c r="F6780" s="11"/>
      <c r="G6780" s="25"/>
      <c r="H6780" s="31"/>
      <c r="I6780" s="30"/>
      <c r="M6780" s="25"/>
      <c r="N6780" s="31"/>
      <c r="O6780" s="30"/>
      <c r="V6780" s="12"/>
      <c r="W6780" s="12"/>
      <c r="X6780" s="14"/>
      <c r="AB6780" s="25"/>
      <c r="AC6780" s="12"/>
      <c r="AD6780" s="12"/>
      <c r="AK6780" s="12"/>
      <c r="AL6780" s="30"/>
      <c r="AM6780" s="32"/>
      <c r="AQ6780" s="12"/>
      <c r="AR6780" s="12"/>
      <c r="AS6780" s="12"/>
      <c r="AZ6780" s="49"/>
      <c r="BA6780" s="30"/>
      <c r="BB6780" s="12"/>
      <c r="BF6780" s="12"/>
      <c r="BG6780" s="12"/>
      <c r="BH6780" s="12"/>
      <c r="BO6780" s="7"/>
      <c r="BP6780" s="7"/>
      <c r="BQ6780" s="7"/>
      <c r="BU6780" s="7"/>
      <c r="BV6780" s="7"/>
      <c r="BW6780" s="7"/>
      <c r="CD6780" s="7"/>
      <c r="CE6780" s="7"/>
      <c r="CF6780" s="7"/>
      <c r="CJ6780" s="7"/>
      <c r="CK6780" s="7"/>
      <c r="CL6780" s="7"/>
    </row>
    <row r="6781" spans="1:90">
      <c r="A6781" s="11"/>
      <c r="B6781" s="373"/>
      <c r="C6781" s="373"/>
      <c r="D6781" s="373"/>
      <c r="E6781" s="13"/>
      <c r="F6781" s="11"/>
      <c r="G6781" s="25"/>
      <c r="H6781" s="31"/>
      <c r="I6781" s="30"/>
      <c r="M6781" s="25"/>
      <c r="N6781" s="31"/>
      <c r="O6781" s="30"/>
      <c r="V6781" s="12"/>
      <c r="W6781" s="12"/>
      <c r="X6781" s="14"/>
      <c r="AB6781" s="25"/>
      <c r="AC6781" s="12"/>
      <c r="AD6781" s="12"/>
      <c r="AK6781" s="12"/>
      <c r="AL6781" s="30"/>
      <c r="AM6781" s="32"/>
      <c r="AQ6781" s="12"/>
      <c r="AR6781" s="12"/>
      <c r="AS6781" s="12"/>
      <c r="AZ6781" s="49"/>
      <c r="BA6781" s="30"/>
      <c r="BB6781" s="12"/>
      <c r="BF6781" s="12"/>
      <c r="BG6781" s="12"/>
      <c r="BH6781" s="12"/>
      <c r="BO6781" s="7"/>
      <c r="BP6781" s="7"/>
      <c r="BQ6781" s="7"/>
      <c r="BU6781" s="7"/>
      <c r="BV6781" s="7"/>
      <c r="BW6781" s="7"/>
      <c r="CD6781" s="7"/>
      <c r="CE6781" s="7"/>
      <c r="CF6781" s="7"/>
      <c r="CJ6781" s="7"/>
      <c r="CK6781" s="7"/>
      <c r="CL6781" s="7"/>
    </row>
    <row r="6782" spans="1:90">
      <c r="A6782" s="11"/>
      <c r="B6782" s="373"/>
      <c r="C6782" s="373"/>
      <c r="D6782" s="373"/>
      <c r="E6782" s="13"/>
      <c r="F6782" s="11"/>
      <c r="G6782" s="25"/>
      <c r="H6782" s="31"/>
      <c r="I6782" s="30"/>
      <c r="M6782" s="25"/>
      <c r="N6782" s="31"/>
      <c r="O6782" s="30"/>
      <c r="V6782" s="12"/>
      <c r="W6782" s="12"/>
      <c r="X6782" s="14"/>
      <c r="AB6782" s="25"/>
      <c r="AC6782" s="12"/>
      <c r="AD6782" s="12"/>
      <c r="AK6782" s="12"/>
      <c r="AL6782" s="30"/>
      <c r="AM6782" s="32"/>
      <c r="AQ6782" s="12"/>
      <c r="AR6782" s="12"/>
      <c r="AS6782" s="12"/>
      <c r="AZ6782" s="49"/>
      <c r="BA6782" s="30"/>
      <c r="BB6782" s="12"/>
      <c r="BF6782" s="12"/>
      <c r="BG6782" s="12"/>
      <c r="BH6782" s="12"/>
      <c r="BO6782" s="7"/>
      <c r="BP6782" s="7"/>
      <c r="BQ6782" s="7"/>
      <c r="BU6782" s="7"/>
      <c r="BV6782" s="7"/>
      <c r="BW6782" s="7"/>
      <c r="CD6782" s="7"/>
      <c r="CE6782" s="7"/>
      <c r="CF6782" s="7"/>
      <c r="CJ6782" s="7"/>
      <c r="CK6782" s="7"/>
      <c r="CL6782" s="7"/>
    </row>
    <row r="6783" spans="1:90">
      <c r="A6783" s="11"/>
      <c r="B6783" s="373"/>
      <c r="C6783" s="373"/>
      <c r="D6783" s="373"/>
      <c r="E6783" s="13"/>
      <c r="F6783" s="11"/>
      <c r="G6783" s="25"/>
      <c r="H6783" s="31"/>
      <c r="I6783" s="30"/>
      <c r="M6783" s="25"/>
      <c r="N6783" s="31"/>
      <c r="O6783" s="30"/>
      <c r="V6783" s="12"/>
      <c r="W6783" s="12"/>
      <c r="X6783" s="14"/>
      <c r="AB6783" s="25"/>
      <c r="AC6783" s="12"/>
      <c r="AD6783" s="12"/>
      <c r="AK6783" s="12"/>
      <c r="AL6783" s="30"/>
      <c r="AM6783" s="32"/>
      <c r="AQ6783" s="12"/>
      <c r="AR6783" s="12"/>
      <c r="AS6783" s="12"/>
      <c r="AZ6783" s="49"/>
      <c r="BA6783" s="30"/>
      <c r="BB6783" s="12"/>
      <c r="BF6783" s="12"/>
      <c r="BG6783" s="12"/>
      <c r="BH6783" s="12"/>
      <c r="BO6783" s="7"/>
      <c r="BP6783" s="7"/>
      <c r="BQ6783" s="7"/>
      <c r="BU6783" s="7"/>
      <c r="BV6783" s="7"/>
      <c r="BW6783" s="7"/>
      <c r="CD6783" s="7"/>
      <c r="CE6783" s="7"/>
      <c r="CF6783" s="7"/>
      <c r="CJ6783" s="7"/>
      <c r="CK6783" s="7"/>
      <c r="CL6783" s="7"/>
    </row>
    <row r="6784" spans="1:90">
      <c r="A6784" s="11"/>
      <c r="B6784" s="373"/>
      <c r="C6784" s="373"/>
      <c r="D6784" s="373"/>
      <c r="E6784" s="13"/>
      <c r="F6784" s="11"/>
      <c r="G6784" s="25"/>
      <c r="H6784" s="31"/>
      <c r="I6784" s="30"/>
      <c r="M6784" s="25"/>
      <c r="N6784" s="31"/>
      <c r="O6784" s="30"/>
      <c r="V6784" s="12"/>
      <c r="W6784" s="12"/>
      <c r="X6784" s="14"/>
      <c r="AB6784" s="25"/>
      <c r="AC6784" s="12"/>
      <c r="AD6784" s="12"/>
      <c r="AK6784" s="12"/>
      <c r="AL6784" s="30"/>
      <c r="AM6784" s="32"/>
      <c r="AQ6784" s="12"/>
      <c r="AR6784" s="12"/>
      <c r="AS6784" s="12"/>
      <c r="AZ6784" s="49"/>
      <c r="BA6784" s="30"/>
      <c r="BB6784" s="12"/>
      <c r="BF6784" s="12"/>
      <c r="BG6784" s="12"/>
      <c r="BH6784" s="12"/>
      <c r="BO6784" s="7"/>
      <c r="BP6784" s="7"/>
      <c r="BQ6784" s="7"/>
      <c r="BU6784" s="7"/>
      <c r="BV6784" s="7"/>
      <c r="BW6784" s="7"/>
      <c r="CD6784" s="7"/>
      <c r="CE6784" s="7"/>
      <c r="CF6784" s="7"/>
      <c r="CJ6784" s="7"/>
      <c r="CK6784" s="7"/>
      <c r="CL6784" s="7"/>
    </row>
    <row r="6785" spans="1:90">
      <c r="A6785" s="11"/>
      <c r="B6785" s="373"/>
      <c r="C6785" s="373"/>
      <c r="D6785" s="373"/>
      <c r="E6785" s="13"/>
      <c r="F6785" s="11"/>
      <c r="G6785" s="25"/>
      <c r="H6785" s="31"/>
      <c r="I6785" s="30"/>
      <c r="M6785" s="25"/>
      <c r="N6785" s="31"/>
      <c r="O6785" s="30"/>
      <c r="V6785" s="12"/>
      <c r="W6785" s="12"/>
      <c r="X6785" s="14"/>
      <c r="AB6785" s="25"/>
      <c r="AC6785" s="12"/>
      <c r="AD6785" s="12"/>
      <c r="AK6785" s="12"/>
      <c r="AL6785" s="30"/>
      <c r="AM6785" s="32"/>
      <c r="AQ6785" s="12"/>
      <c r="AR6785" s="12"/>
      <c r="AS6785" s="12"/>
      <c r="AZ6785" s="49"/>
      <c r="BA6785" s="30"/>
      <c r="BB6785" s="12"/>
      <c r="BF6785" s="12"/>
      <c r="BG6785" s="12"/>
      <c r="BH6785" s="12"/>
      <c r="BO6785" s="7"/>
      <c r="BP6785" s="7"/>
      <c r="BQ6785" s="7"/>
      <c r="BU6785" s="7"/>
      <c r="BV6785" s="7"/>
      <c r="BW6785" s="7"/>
      <c r="CD6785" s="7"/>
      <c r="CE6785" s="7"/>
      <c r="CF6785" s="7"/>
      <c r="CJ6785" s="7"/>
      <c r="CK6785" s="7"/>
      <c r="CL6785" s="7"/>
    </row>
    <row r="6786" spans="1:90">
      <c r="A6786" s="11"/>
      <c r="B6786" s="373"/>
      <c r="C6786" s="373"/>
      <c r="D6786" s="373"/>
      <c r="E6786" s="13"/>
      <c r="F6786" s="11"/>
      <c r="G6786" s="25"/>
      <c r="H6786" s="31"/>
      <c r="I6786" s="30"/>
      <c r="M6786" s="25"/>
      <c r="N6786" s="31"/>
      <c r="O6786" s="30"/>
      <c r="V6786" s="12"/>
      <c r="W6786" s="12"/>
      <c r="X6786" s="14"/>
      <c r="AB6786" s="25"/>
      <c r="AC6786" s="12"/>
      <c r="AD6786" s="12"/>
      <c r="AK6786" s="12"/>
      <c r="AL6786" s="30"/>
      <c r="AM6786" s="32"/>
      <c r="AQ6786" s="12"/>
      <c r="AR6786" s="12"/>
      <c r="AS6786" s="12"/>
      <c r="AZ6786" s="49"/>
      <c r="BA6786" s="30"/>
      <c r="BB6786" s="12"/>
      <c r="BF6786" s="12"/>
      <c r="BG6786" s="12"/>
      <c r="BH6786" s="12"/>
      <c r="BO6786" s="7"/>
      <c r="BP6786" s="7"/>
      <c r="BQ6786" s="7"/>
      <c r="BU6786" s="7"/>
      <c r="BV6786" s="7"/>
      <c r="BW6786" s="7"/>
      <c r="CD6786" s="7"/>
      <c r="CE6786" s="7"/>
      <c r="CF6786" s="7"/>
      <c r="CJ6786" s="7"/>
      <c r="CK6786" s="7"/>
      <c r="CL6786" s="7"/>
    </row>
    <row r="6787" spans="1:90">
      <c r="A6787" s="11"/>
      <c r="B6787" s="373"/>
      <c r="C6787" s="373"/>
      <c r="D6787" s="373"/>
      <c r="E6787" s="13"/>
      <c r="F6787" s="11"/>
      <c r="G6787" s="25"/>
      <c r="H6787" s="31"/>
      <c r="I6787" s="30"/>
      <c r="M6787" s="25"/>
      <c r="N6787" s="31"/>
      <c r="O6787" s="30"/>
      <c r="V6787" s="12"/>
      <c r="W6787" s="12"/>
      <c r="X6787" s="14"/>
      <c r="AB6787" s="25"/>
      <c r="AC6787" s="12"/>
      <c r="AD6787" s="12"/>
      <c r="AK6787" s="12"/>
      <c r="AL6787" s="30"/>
      <c r="AM6787" s="32"/>
      <c r="AQ6787" s="12"/>
      <c r="AR6787" s="12"/>
      <c r="AS6787" s="12"/>
      <c r="AZ6787" s="49"/>
      <c r="BA6787" s="30"/>
      <c r="BB6787" s="12"/>
      <c r="BF6787" s="12"/>
      <c r="BG6787" s="12"/>
      <c r="BH6787" s="12"/>
      <c r="BO6787" s="7"/>
      <c r="BP6787" s="7"/>
      <c r="BQ6787" s="7"/>
      <c r="BU6787" s="7"/>
      <c r="BV6787" s="7"/>
      <c r="BW6787" s="7"/>
      <c r="CD6787" s="7"/>
      <c r="CE6787" s="7"/>
      <c r="CF6787" s="7"/>
      <c r="CJ6787" s="7"/>
      <c r="CK6787" s="7"/>
      <c r="CL6787" s="7"/>
    </row>
    <row r="6788" spans="1:90">
      <c r="A6788" s="11"/>
      <c r="B6788" s="373"/>
      <c r="C6788" s="373"/>
      <c r="D6788" s="373"/>
      <c r="E6788" s="13"/>
      <c r="F6788" s="11"/>
      <c r="G6788" s="25"/>
      <c r="H6788" s="31"/>
      <c r="I6788" s="30"/>
      <c r="M6788" s="25"/>
      <c r="N6788" s="31"/>
      <c r="O6788" s="30"/>
      <c r="V6788" s="12"/>
      <c r="W6788" s="12"/>
      <c r="X6788" s="14"/>
      <c r="AB6788" s="25"/>
      <c r="AC6788" s="12"/>
      <c r="AD6788" s="12"/>
      <c r="AK6788" s="12"/>
      <c r="AL6788" s="30"/>
      <c r="AM6788" s="32"/>
      <c r="AQ6788" s="12"/>
      <c r="AR6788" s="12"/>
      <c r="AS6788" s="12"/>
      <c r="AZ6788" s="49"/>
      <c r="BA6788" s="30"/>
      <c r="BB6788" s="12"/>
      <c r="BF6788" s="12"/>
      <c r="BG6788" s="12"/>
      <c r="BH6788" s="12"/>
      <c r="BO6788" s="7"/>
      <c r="BP6788" s="7"/>
      <c r="BQ6788" s="7"/>
      <c r="BU6788" s="7"/>
      <c r="BV6788" s="7"/>
      <c r="BW6788" s="7"/>
      <c r="CD6788" s="7"/>
      <c r="CE6788" s="7"/>
      <c r="CF6788" s="7"/>
      <c r="CJ6788" s="7"/>
      <c r="CK6788" s="7"/>
      <c r="CL6788" s="7"/>
    </row>
    <row r="6789" spans="1:90">
      <c r="A6789" s="11"/>
      <c r="B6789" s="373"/>
      <c r="C6789" s="373"/>
      <c r="D6789" s="373"/>
      <c r="E6789" s="13"/>
      <c r="F6789" s="11"/>
      <c r="G6789" s="25"/>
      <c r="H6789" s="31"/>
      <c r="I6789" s="30"/>
      <c r="M6789" s="25"/>
      <c r="N6789" s="31"/>
      <c r="O6789" s="30"/>
      <c r="V6789" s="12"/>
      <c r="W6789" s="12"/>
      <c r="X6789" s="14"/>
      <c r="AB6789" s="25"/>
      <c r="AC6789" s="12"/>
      <c r="AD6789" s="12"/>
      <c r="AK6789" s="12"/>
      <c r="AL6789" s="30"/>
      <c r="AM6789" s="32"/>
      <c r="AQ6789" s="12"/>
      <c r="AR6789" s="12"/>
      <c r="AS6789" s="12"/>
      <c r="AZ6789" s="49"/>
      <c r="BA6789" s="30"/>
      <c r="BB6789" s="12"/>
      <c r="BF6789" s="12"/>
      <c r="BG6789" s="12"/>
      <c r="BH6789" s="12"/>
      <c r="BO6789" s="7"/>
      <c r="BP6789" s="7"/>
      <c r="BQ6789" s="7"/>
      <c r="BU6789" s="7"/>
      <c r="BV6789" s="7"/>
      <c r="BW6789" s="7"/>
      <c r="CD6789" s="7"/>
      <c r="CE6789" s="7"/>
      <c r="CF6789" s="7"/>
      <c r="CJ6789" s="7"/>
      <c r="CK6789" s="7"/>
      <c r="CL6789" s="7"/>
    </row>
    <row r="6790" spans="1:90">
      <c r="A6790" s="11"/>
      <c r="B6790" s="373"/>
      <c r="C6790" s="373"/>
      <c r="D6790" s="373"/>
      <c r="E6790" s="13"/>
      <c r="F6790" s="11"/>
      <c r="G6790" s="25"/>
      <c r="H6790" s="31"/>
      <c r="I6790" s="30"/>
      <c r="M6790" s="25"/>
      <c r="N6790" s="31"/>
      <c r="O6790" s="30"/>
      <c r="V6790" s="12"/>
      <c r="W6790" s="12"/>
      <c r="X6790" s="14"/>
      <c r="AB6790" s="25"/>
      <c r="AC6790" s="12"/>
      <c r="AD6790" s="12"/>
      <c r="AK6790" s="12"/>
      <c r="AL6790" s="30"/>
      <c r="AM6790" s="32"/>
      <c r="AQ6790" s="12"/>
      <c r="AR6790" s="12"/>
      <c r="AS6790" s="12"/>
      <c r="AZ6790" s="49"/>
      <c r="BA6790" s="30"/>
      <c r="BB6790" s="12"/>
      <c r="BF6790" s="12"/>
      <c r="BG6790" s="12"/>
      <c r="BH6790" s="12"/>
      <c r="BO6790" s="7"/>
      <c r="BP6790" s="7"/>
      <c r="BQ6790" s="7"/>
      <c r="BU6790" s="7"/>
      <c r="BV6790" s="7"/>
      <c r="BW6790" s="7"/>
      <c r="CD6790" s="7"/>
      <c r="CE6790" s="7"/>
      <c r="CF6790" s="7"/>
      <c r="CJ6790" s="7"/>
      <c r="CK6790" s="7"/>
      <c r="CL6790" s="7"/>
    </row>
    <row r="6791" spans="1:90">
      <c r="A6791" s="11"/>
      <c r="B6791" s="373"/>
      <c r="C6791" s="373"/>
      <c r="D6791" s="373"/>
      <c r="E6791" s="13"/>
      <c r="F6791" s="11"/>
      <c r="G6791" s="25"/>
      <c r="H6791" s="31"/>
      <c r="I6791" s="30"/>
      <c r="M6791" s="25"/>
      <c r="N6791" s="31"/>
      <c r="O6791" s="30"/>
      <c r="V6791" s="12"/>
      <c r="W6791" s="12"/>
      <c r="X6791" s="14"/>
      <c r="AB6791" s="25"/>
      <c r="AC6791" s="12"/>
      <c r="AD6791" s="12"/>
      <c r="AK6791" s="12"/>
      <c r="AL6791" s="30"/>
      <c r="AM6791" s="32"/>
      <c r="AQ6791" s="12"/>
      <c r="AR6791" s="12"/>
      <c r="AS6791" s="12"/>
      <c r="AZ6791" s="49"/>
      <c r="BA6791" s="30"/>
      <c r="BB6791" s="12"/>
      <c r="BF6791" s="12"/>
      <c r="BG6791" s="12"/>
      <c r="BH6791" s="12"/>
      <c r="BO6791" s="7"/>
      <c r="BP6791" s="7"/>
      <c r="BQ6791" s="7"/>
      <c r="BU6791" s="7"/>
      <c r="BV6791" s="7"/>
      <c r="BW6791" s="7"/>
      <c r="CD6791" s="7"/>
      <c r="CE6791" s="7"/>
      <c r="CF6791" s="7"/>
      <c r="CJ6791" s="7"/>
      <c r="CK6791" s="7"/>
      <c r="CL6791" s="7"/>
    </row>
    <row r="6792" spans="1:90">
      <c r="A6792" s="11"/>
      <c r="B6792" s="373"/>
      <c r="C6792" s="373"/>
      <c r="D6792" s="373"/>
      <c r="E6792" s="13"/>
      <c r="F6792" s="11"/>
      <c r="G6792" s="25"/>
      <c r="H6792" s="31"/>
      <c r="I6792" s="30"/>
      <c r="M6792" s="25"/>
      <c r="N6792" s="31"/>
      <c r="O6792" s="30"/>
      <c r="V6792" s="12"/>
      <c r="W6792" s="12"/>
      <c r="X6792" s="14"/>
      <c r="AB6792" s="25"/>
      <c r="AC6792" s="12"/>
      <c r="AD6792" s="12"/>
      <c r="AK6792" s="12"/>
      <c r="AL6792" s="30"/>
      <c r="AM6792" s="32"/>
      <c r="AQ6792" s="12"/>
      <c r="AR6792" s="12"/>
      <c r="AS6792" s="12"/>
      <c r="AZ6792" s="49"/>
      <c r="BA6792" s="30"/>
      <c r="BB6792" s="12"/>
      <c r="BF6792" s="12"/>
      <c r="BG6792" s="12"/>
      <c r="BH6792" s="12"/>
      <c r="BO6792" s="7"/>
      <c r="BP6792" s="7"/>
      <c r="BQ6792" s="7"/>
      <c r="BU6792" s="7"/>
      <c r="BV6792" s="7"/>
      <c r="BW6792" s="7"/>
      <c r="CD6792" s="7"/>
      <c r="CE6792" s="7"/>
      <c r="CF6792" s="7"/>
      <c r="CJ6792" s="7"/>
      <c r="CK6792" s="7"/>
      <c r="CL6792" s="7"/>
    </row>
    <row r="6793" spans="1:90">
      <c r="A6793" s="11"/>
      <c r="B6793" s="373"/>
      <c r="C6793" s="373"/>
      <c r="D6793" s="373"/>
      <c r="E6793" s="13"/>
      <c r="F6793" s="11"/>
      <c r="G6793" s="25"/>
      <c r="H6793" s="31"/>
      <c r="I6793" s="30"/>
      <c r="M6793" s="25"/>
      <c r="N6793" s="31"/>
      <c r="O6793" s="30"/>
      <c r="V6793" s="12"/>
      <c r="W6793" s="12"/>
      <c r="X6793" s="14"/>
      <c r="AB6793" s="25"/>
      <c r="AC6793" s="12"/>
      <c r="AD6793" s="12"/>
      <c r="AK6793" s="12"/>
      <c r="AL6793" s="30"/>
      <c r="AM6793" s="32"/>
      <c r="AQ6793" s="12"/>
      <c r="AR6793" s="12"/>
      <c r="AS6793" s="12"/>
      <c r="AZ6793" s="49"/>
      <c r="BA6793" s="30"/>
      <c r="BB6793" s="12"/>
      <c r="BF6793" s="12"/>
      <c r="BG6793" s="12"/>
      <c r="BH6793" s="12"/>
      <c r="BO6793" s="7"/>
      <c r="BP6793" s="7"/>
      <c r="BQ6793" s="7"/>
      <c r="BU6793" s="7"/>
      <c r="BV6793" s="7"/>
      <c r="BW6793" s="7"/>
      <c r="CD6793" s="7"/>
      <c r="CE6793" s="7"/>
      <c r="CF6793" s="7"/>
      <c r="CJ6793" s="7"/>
      <c r="CK6793" s="7"/>
      <c r="CL6793" s="7"/>
    </row>
    <row r="6794" spans="1:90">
      <c r="A6794" s="11"/>
      <c r="B6794" s="373"/>
      <c r="C6794" s="373"/>
      <c r="D6794" s="373"/>
      <c r="E6794" s="13"/>
      <c r="F6794" s="11"/>
      <c r="G6794" s="25"/>
      <c r="H6794" s="31"/>
      <c r="I6794" s="30"/>
      <c r="M6794" s="25"/>
      <c r="N6794" s="31"/>
      <c r="O6794" s="30"/>
      <c r="V6794" s="12"/>
      <c r="W6794" s="12"/>
      <c r="X6794" s="14"/>
      <c r="AB6794" s="25"/>
      <c r="AC6794" s="12"/>
      <c r="AD6794" s="12"/>
      <c r="AK6794" s="12"/>
      <c r="AL6794" s="30"/>
      <c r="AM6794" s="32"/>
      <c r="AQ6794" s="12"/>
      <c r="AR6794" s="12"/>
      <c r="AS6794" s="12"/>
      <c r="AZ6794" s="49"/>
      <c r="BA6794" s="30"/>
      <c r="BB6794" s="12"/>
      <c r="BF6794" s="12"/>
      <c r="BG6794" s="12"/>
      <c r="BH6794" s="12"/>
      <c r="BO6794" s="7"/>
      <c r="BP6794" s="7"/>
      <c r="BQ6794" s="7"/>
      <c r="BU6794" s="7"/>
      <c r="BV6794" s="7"/>
      <c r="BW6794" s="7"/>
      <c r="CD6794" s="7"/>
      <c r="CE6794" s="7"/>
      <c r="CF6794" s="7"/>
      <c r="CJ6794" s="7"/>
      <c r="CK6794" s="7"/>
      <c r="CL6794" s="7"/>
    </row>
    <row r="6795" spans="1:90">
      <c r="A6795" s="11"/>
      <c r="B6795" s="373"/>
      <c r="C6795" s="373"/>
      <c r="D6795" s="373"/>
      <c r="E6795" s="13"/>
      <c r="F6795" s="11"/>
      <c r="G6795" s="25"/>
      <c r="H6795" s="31"/>
      <c r="I6795" s="30"/>
      <c r="M6795" s="25"/>
      <c r="N6795" s="31"/>
      <c r="O6795" s="30"/>
      <c r="V6795" s="12"/>
      <c r="W6795" s="12"/>
      <c r="X6795" s="14"/>
      <c r="AB6795" s="25"/>
      <c r="AC6795" s="12"/>
      <c r="AD6795" s="12"/>
      <c r="AK6795" s="12"/>
      <c r="AL6795" s="30"/>
      <c r="AM6795" s="32"/>
      <c r="AQ6795" s="12"/>
      <c r="AR6795" s="12"/>
      <c r="AS6795" s="12"/>
      <c r="AZ6795" s="49"/>
      <c r="BA6795" s="30"/>
      <c r="BB6795" s="12"/>
      <c r="BF6795" s="12"/>
      <c r="BG6795" s="12"/>
      <c r="BH6795" s="12"/>
      <c r="BO6795" s="7"/>
      <c r="BP6795" s="7"/>
      <c r="BQ6795" s="7"/>
      <c r="BU6795" s="7"/>
      <c r="BV6795" s="7"/>
      <c r="BW6795" s="7"/>
      <c r="CD6795" s="7"/>
      <c r="CE6795" s="7"/>
      <c r="CF6795" s="7"/>
      <c r="CJ6795" s="7"/>
      <c r="CK6795" s="7"/>
      <c r="CL6795" s="7"/>
    </row>
    <row r="6796" spans="1:90">
      <c r="A6796" s="11"/>
      <c r="B6796" s="373"/>
      <c r="C6796" s="373"/>
      <c r="D6796" s="373"/>
      <c r="E6796" s="13"/>
      <c r="F6796" s="11"/>
      <c r="G6796" s="25"/>
      <c r="H6796" s="31"/>
      <c r="I6796" s="30"/>
      <c r="M6796" s="25"/>
      <c r="N6796" s="31"/>
      <c r="O6796" s="30"/>
      <c r="V6796" s="12"/>
      <c r="W6796" s="12"/>
      <c r="X6796" s="14"/>
      <c r="AB6796" s="25"/>
      <c r="AC6796" s="12"/>
      <c r="AD6796" s="12"/>
      <c r="AK6796" s="12"/>
      <c r="AL6796" s="30"/>
      <c r="AM6796" s="32"/>
      <c r="AQ6796" s="12"/>
      <c r="AR6796" s="12"/>
      <c r="AS6796" s="12"/>
      <c r="AZ6796" s="49"/>
      <c r="BA6796" s="30"/>
      <c r="BB6796" s="12"/>
      <c r="BF6796" s="12"/>
      <c r="BG6796" s="12"/>
      <c r="BH6796" s="12"/>
      <c r="BO6796" s="7"/>
      <c r="BP6796" s="7"/>
      <c r="BQ6796" s="7"/>
      <c r="BU6796" s="7"/>
      <c r="BV6796" s="7"/>
      <c r="BW6796" s="7"/>
      <c r="CD6796" s="7"/>
      <c r="CE6796" s="7"/>
      <c r="CF6796" s="7"/>
      <c r="CJ6796" s="7"/>
      <c r="CK6796" s="7"/>
      <c r="CL6796" s="7"/>
    </row>
    <row r="6797" spans="1:90">
      <c r="A6797" s="11"/>
      <c r="B6797" s="373"/>
      <c r="C6797" s="373"/>
      <c r="D6797" s="373"/>
      <c r="E6797" s="13"/>
      <c r="F6797" s="11"/>
      <c r="G6797" s="25"/>
      <c r="H6797" s="31"/>
      <c r="I6797" s="30"/>
      <c r="M6797" s="25"/>
      <c r="N6797" s="31"/>
      <c r="O6797" s="30"/>
      <c r="V6797" s="12"/>
      <c r="W6797" s="12"/>
      <c r="X6797" s="14"/>
      <c r="AB6797" s="25"/>
      <c r="AC6797" s="12"/>
      <c r="AD6797" s="12"/>
      <c r="AK6797" s="12"/>
      <c r="AL6797" s="30"/>
      <c r="AM6797" s="32"/>
      <c r="AQ6797" s="12"/>
      <c r="AR6797" s="12"/>
      <c r="AS6797" s="12"/>
      <c r="AZ6797" s="49"/>
      <c r="BA6797" s="30"/>
      <c r="BB6797" s="12"/>
      <c r="BF6797" s="12"/>
      <c r="BG6797" s="12"/>
      <c r="BH6797" s="12"/>
      <c r="BO6797" s="7"/>
      <c r="BP6797" s="7"/>
      <c r="BQ6797" s="7"/>
      <c r="BU6797" s="7"/>
      <c r="BV6797" s="7"/>
      <c r="BW6797" s="7"/>
      <c r="CD6797" s="7"/>
      <c r="CE6797" s="7"/>
      <c r="CF6797" s="7"/>
      <c r="CJ6797" s="7"/>
      <c r="CK6797" s="7"/>
      <c r="CL6797" s="7"/>
    </row>
    <row r="6798" spans="1:90">
      <c r="A6798" s="11"/>
      <c r="B6798" s="373"/>
      <c r="C6798" s="373"/>
      <c r="D6798" s="373"/>
      <c r="E6798" s="13"/>
      <c r="F6798" s="11"/>
      <c r="G6798" s="25"/>
      <c r="H6798" s="31"/>
      <c r="I6798" s="30"/>
      <c r="M6798" s="25"/>
      <c r="N6798" s="31"/>
      <c r="O6798" s="30"/>
      <c r="V6798" s="12"/>
      <c r="W6798" s="12"/>
      <c r="X6798" s="14"/>
      <c r="AB6798" s="25"/>
      <c r="AC6798" s="12"/>
      <c r="AD6798" s="12"/>
      <c r="AK6798" s="12"/>
      <c r="AL6798" s="30"/>
      <c r="AM6798" s="32"/>
      <c r="AQ6798" s="12"/>
      <c r="AR6798" s="12"/>
      <c r="AS6798" s="12"/>
      <c r="AZ6798" s="49"/>
      <c r="BA6798" s="30"/>
      <c r="BB6798" s="12"/>
      <c r="BF6798" s="12"/>
      <c r="BG6798" s="12"/>
      <c r="BH6798" s="12"/>
      <c r="BO6798" s="7"/>
      <c r="BP6798" s="7"/>
      <c r="BQ6798" s="7"/>
      <c r="BU6798" s="7"/>
      <c r="BV6798" s="7"/>
      <c r="BW6798" s="7"/>
      <c r="CD6798" s="7"/>
      <c r="CE6798" s="7"/>
      <c r="CF6798" s="7"/>
      <c r="CJ6798" s="7"/>
      <c r="CK6798" s="7"/>
      <c r="CL6798" s="7"/>
    </row>
    <row r="6799" spans="1:90">
      <c r="A6799" s="11"/>
      <c r="B6799" s="373"/>
      <c r="C6799" s="373"/>
      <c r="D6799" s="373"/>
      <c r="E6799" s="13"/>
      <c r="F6799" s="11"/>
      <c r="G6799" s="25"/>
      <c r="H6799" s="31"/>
      <c r="I6799" s="30"/>
      <c r="M6799" s="25"/>
      <c r="N6799" s="31"/>
      <c r="O6799" s="30"/>
      <c r="V6799" s="12"/>
      <c r="W6799" s="12"/>
      <c r="X6799" s="14"/>
      <c r="AB6799" s="25"/>
      <c r="AC6799" s="12"/>
      <c r="AD6799" s="12"/>
      <c r="AK6799" s="12"/>
      <c r="AL6799" s="30"/>
      <c r="AM6799" s="32"/>
      <c r="AQ6799" s="12"/>
      <c r="AR6799" s="12"/>
      <c r="AS6799" s="12"/>
      <c r="AZ6799" s="49"/>
      <c r="BA6799" s="30"/>
      <c r="BB6799" s="12"/>
      <c r="BF6799" s="12"/>
      <c r="BG6799" s="12"/>
      <c r="BH6799" s="12"/>
      <c r="BO6799" s="7"/>
      <c r="BP6799" s="7"/>
      <c r="BQ6799" s="7"/>
      <c r="BU6799" s="7"/>
      <c r="BV6799" s="7"/>
      <c r="BW6799" s="7"/>
      <c r="CD6799" s="7"/>
      <c r="CE6799" s="7"/>
      <c r="CF6799" s="7"/>
      <c r="CJ6799" s="7"/>
      <c r="CK6799" s="7"/>
      <c r="CL6799" s="7"/>
    </row>
    <row r="6800" spans="1:90">
      <c r="A6800" s="11"/>
      <c r="B6800" s="373"/>
      <c r="C6800" s="373"/>
      <c r="D6800" s="373"/>
      <c r="E6800" s="13"/>
      <c r="F6800" s="11"/>
      <c r="G6800" s="25"/>
      <c r="H6800" s="31"/>
      <c r="I6800" s="30"/>
      <c r="M6800" s="25"/>
      <c r="N6800" s="31"/>
      <c r="O6800" s="30"/>
      <c r="V6800" s="12"/>
      <c r="W6800" s="12"/>
      <c r="X6800" s="14"/>
      <c r="AB6800" s="25"/>
      <c r="AC6800" s="12"/>
      <c r="AD6800" s="12"/>
      <c r="AK6800" s="12"/>
      <c r="AL6800" s="30"/>
      <c r="AM6800" s="32"/>
      <c r="AQ6800" s="12"/>
      <c r="AR6800" s="12"/>
      <c r="AS6800" s="12"/>
      <c r="AZ6800" s="49"/>
      <c r="BA6800" s="30"/>
      <c r="BB6800" s="12"/>
      <c r="BF6800" s="12"/>
      <c r="BG6800" s="12"/>
      <c r="BH6800" s="12"/>
      <c r="BO6800" s="7"/>
      <c r="BP6800" s="7"/>
      <c r="BQ6800" s="7"/>
      <c r="BU6800" s="7"/>
      <c r="BV6800" s="7"/>
      <c r="BW6800" s="7"/>
      <c r="CD6800" s="7"/>
      <c r="CE6800" s="7"/>
      <c r="CF6800" s="7"/>
      <c r="CJ6800" s="7"/>
      <c r="CK6800" s="7"/>
      <c r="CL6800" s="7"/>
    </row>
    <row r="6801" spans="1:90">
      <c r="A6801" s="11"/>
      <c r="B6801" s="373"/>
      <c r="C6801" s="373"/>
      <c r="D6801" s="373"/>
      <c r="E6801" s="13"/>
      <c r="F6801" s="11"/>
      <c r="G6801" s="25"/>
      <c r="H6801" s="31"/>
      <c r="I6801" s="30"/>
      <c r="M6801" s="25"/>
      <c r="N6801" s="31"/>
      <c r="O6801" s="30"/>
      <c r="V6801" s="12"/>
      <c r="W6801" s="12"/>
      <c r="X6801" s="14"/>
      <c r="AB6801" s="25"/>
      <c r="AC6801" s="12"/>
      <c r="AD6801" s="12"/>
      <c r="AK6801" s="12"/>
      <c r="AL6801" s="30"/>
      <c r="AM6801" s="32"/>
      <c r="AQ6801" s="12"/>
      <c r="AR6801" s="12"/>
      <c r="AS6801" s="12"/>
      <c r="AZ6801" s="49"/>
      <c r="BA6801" s="30"/>
      <c r="BB6801" s="12"/>
      <c r="BF6801" s="12"/>
      <c r="BG6801" s="12"/>
      <c r="BH6801" s="12"/>
      <c r="BO6801" s="7"/>
      <c r="BP6801" s="7"/>
      <c r="BQ6801" s="7"/>
      <c r="BU6801" s="7"/>
      <c r="BV6801" s="7"/>
      <c r="BW6801" s="7"/>
      <c r="CD6801" s="7"/>
      <c r="CE6801" s="7"/>
      <c r="CF6801" s="7"/>
      <c r="CJ6801" s="7"/>
      <c r="CK6801" s="7"/>
      <c r="CL6801" s="7"/>
    </row>
    <row r="6802" spans="1:90">
      <c r="A6802" s="11"/>
      <c r="B6802" s="373"/>
      <c r="C6802" s="373"/>
      <c r="D6802" s="373"/>
      <c r="E6802" s="13"/>
      <c r="F6802" s="11"/>
      <c r="G6802" s="25"/>
      <c r="H6802" s="31"/>
      <c r="I6802" s="30"/>
      <c r="M6802" s="25"/>
      <c r="N6802" s="31"/>
      <c r="O6802" s="30"/>
      <c r="V6802" s="12"/>
      <c r="W6802" s="12"/>
      <c r="X6802" s="14"/>
      <c r="AB6802" s="25"/>
      <c r="AC6802" s="12"/>
      <c r="AD6802" s="12"/>
      <c r="AK6802" s="12"/>
      <c r="AL6802" s="30"/>
      <c r="AM6802" s="32"/>
      <c r="AQ6802" s="12"/>
      <c r="AR6802" s="12"/>
      <c r="AS6802" s="12"/>
      <c r="AZ6802" s="49"/>
      <c r="BA6802" s="30"/>
      <c r="BB6802" s="12"/>
      <c r="BF6802" s="12"/>
      <c r="BG6802" s="12"/>
      <c r="BH6802" s="12"/>
      <c r="BO6802" s="7"/>
      <c r="BP6802" s="7"/>
      <c r="BQ6802" s="7"/>
      <c r="BU6802" s="7"/>
      <c r="BV6802" s="7"/>
      <c r="BW6802" s="7"/>
      <c r="CD6802" s="7"/>
      <c r="CE6802" s="7"/>
      <c r="CF6802" s="7"/>
      <c r="CJ6802" s="7"/>
      <c r="CK6802" s="7"/>
      <c r="CL6802" s="7"/>
    </row>
    <row r="6803" spans="1:90">
      <c r="A6803" s="11"/>
      <c r="B6803" s="373"/>
      <c r="C6803" s="373"/>
      <c r="D6803" s="373"/>
      <c r="E6803" s="13"/>
      <c r="F6803" s="11"/>
      <c r="G6803" s="25"/>
      <c r="H6803" s="31"/>
      <c r="I6803" s="30"/>
      <c r="M6803" s="25"/>
      <c r="N6803" s="31"/>
      <c r="O6803" s="30"/>
      <c r="V6803" s="12"/>
      <c r="W6803" s="12"/>
      <c r="X6803" s="14"/>
      <c r="AB6803" s="25"/>
      <c r="AC6803" s="12"/>
      <c r="AD6803" s="12"/>
      <c r="AK6803" s="12"/>
      <c r="AL6803" s="30"/>
      <c r="AM6803" s="32"/>
      <c r="AQ6803" s="12"/>
      <c r="AR6803" s="12"/>
      <c r="AS6803" s="12"/>
      <c r="AZ6803" s="49"/>
      <c r="BA6803" s="30"/>
      <c r="BB6803" s="12"/>
      <c r="BF6803" s="12"/>
      <c r="BG6803" s="12"/>
      <c r="BH6803" s="12"/>
      <c r="BO6803" s="7"/>
      <c r="BP6803" s="7"/>
      <c r="BQ6803" s="7"/>
      <c r="BU6803" s="7"/>
      <c r="BV6803" s="7"/>
      <c r="BW6803" s="7"/>
      <c r="CD6803" s="7"/>
      <c r="CE6803" s="7"/>
      <c r="CF6803" s="7"/>
      <c r="CJ6803" s="7"/>
      <c r="CK6803" s="7"/>
      <c r="CL6803" s="7"/>
    </row>
    <row r="6804" spans="1:90">
      <c r="A6804" s="11"/>
      <c r="B6804" s="373"/>
      <c r="C6804" s="373"/>
      <c r="D6804" s="373"/>
      <c r="E6804" s="13"/>
      <c r="F6804" s="11"/>
      <c r="G6804" s="25"/>
      <c r="H6804" s="31"/>
      <c r="I6804" s="30"/>
      <c r="M6804" s="25"/>
      <c r="N6804" s="31"/>
      <c r="O6804" s="30"/>
      <c r="V6804" s="12"/>
      <c r="W6804" s="12"/>
      <c r="X6804" s="14"/>
      <c r="AB6804" s="25"/>
      <c r="AC6804" s="12"/>
      <c r="AD6804" s="12"/>
      <c r="AK6804" s="12"/>
      <c r="AL6804" s="30"/>
      <c r="AM6804" s="32"/>
      <c r="AQ6804" s="12"/>
      <c r="AR6804" s="12"/>
      <c r="AS6804" s="12"/>
      <c r="AZ6804" s="49"/>
      <c r="BA6804" s="30"/>
      <c r="BB6804" s="12"/>
      <c r="BF6804" s="12"/>
      <c r="BG6804" s="12"/>
      <c r="BH6804" s="12"/>
      <c r="BO6804" s="7"/>
      <c r="BP6804" s="7"/>
      <c r="BQ6804" s="7"/>
      <c r="BU6804" s="7"/>
      <c r="BV6804" s="7"/>
      <c r="BW6804" s="7"/>
      <c r="CD6804" s="7"/>
      <c r="CE6804" s="7"/>
      <c r="CF6804" s="7"/>
      <c r="CJ6804" s="7"/>
      <c r="CK6804" s="7"/>
      <c r="CL6804" s="7"/>
    </row>
    <row r="6805" spans="1:90">
      <c r="A6805" s="11"/>
      <c r="B6805" s="373"/>
      <c r="C6805" s="373"/>
      <c r="D6805" s="373"/>
      <c r="E6805" s="13"/>
      <c r="F6805" s="11"/>
      <c r="G6805" s="25"/>
      <c r="H6805" s="31"/>
      <c r="I6805" s="30"/>
      <c r="M6805" s="25"/>
      <c r="N6805" s="31"/>
      <c r="O6805" s="30"/>
      <c r="V6805" s="12"/>
      <c r="W6805" s="12"/>
      <c r="X6805" s="14"/>
      <c r="AB6805" s="25"/>
      <c r="AC6805" s="12"/>
      <c r="AD6805" s="12"/>
      <c r="AK6805" s="12"/>
      <c r="AL6805" s="30"/>
      <c r="AM6805" s="32"/>
      <c r="AQ6805" s="12"/>
      <c r="AR6805" s="12"/>
      <c r="AS6805" s="12"/>
      <c r="AZ6805" s="49"/>
      <c r="BA6805" s="30"/>
      <c r="BB6805" s="12"/>
      <c r="BF6805" s="12"/>
      <c r="BG6805" s="12"/>
      <c r="BH6805" s="12"/>
      <c r="BO6805" s="7"/>
      <c r="BP6805" s="7"/>
      <c r="BQ6805" s="7"/>
      <c r="BU6805" s="7"/>
      <c r="BV6805" s="7"/>
      <c r="BW6805" s="7"/>
      <c r="CD6805" s="7"/>
      <c r="CE6805" s="7"/>
      <c r="CF6805" s="7"/>
      <c r="CJ6805" s="7"/>
      <c r="CK6805" s="7"/>
      <c r="CL6805" s="7"/>
    </row>
    <row r="6806" spans="1:90">
      <c r="A6806" s="11"/>
      <c r="B6806" s="373"/>
      <c r="C6806" s="373"/>
      <c r="D6806" s="373"/>
      <c r="E6806" s="13"/>
      <c r="F6806" s="11"/>
      <c r="G6806" s="25"/>
      <c r="H6806" s="31"/>
      <c r="I6806" s="30"/>
      <c r="M6806" s="25"/>
      <c r="N6806" s="31"/>
      <c r="O6806" s="30"/>
      <c r="V6806" s="12"/>
      <c r="W6806" s="12"/>
      <c r="X6806" s="14"/>
      <c r="AB6806" s="25"/>
      <c r="AC6806" s="12"/>
      <c r="AD6806" s="12"/>
      <c r="AK6806" s="12"/>
      <c r="AL6806" s="30"/>
      <c r="AM6806" s="32"/>
      <c r="AQ6806" s="12"/>
      <c r="AR6806" s="12"/>
      <c r="AS6806" s="12"/>
      <c r="AZ6806" s="49"/>
      <c r="BA6806" s="30"/>
      <c r="BB6806" s="12"/>
      <c r="BF6806" s="12"/>
      <c r="BG6806" s="12"/>
      <c r="BH6806" s="12"/>
      <c r="BO6806" s="7"/>
      <c r="BP6806" s="7"/>
      <c r="BQ6806" s="7"/>
      <c r="BU6806" s="7"/>
      <c r="BV6806" s="7"/>
      <c r="BW6806" s="7"/>
      <c r="CD6806" s="7"/>
      <c r="CE6806" s="7"/>
      <c r="CF6806" s="7"/>
      <c r="CJ6806" s="7"/>
      <c r="CK6806" s="7"/>
      <c r="CL6806" s="7"/>
    </row>
    <row r="6807" spans="1:90">
      <c r="A6807" s="11"/>
      <c r="B6807" s="373"/>
      <c r="C6807" s="373"/>
      <c r="D6807" s="373"/>
      <c r="E6807" s="13"/>
      <c r="F6807" s="11"/>
      <c r="G6807" s="25"/>
      <c r="H6807" s="31"/>
      <c r="I6807" s="30"/>
      <c r="M6807" s="25"/>
      <c r="N6807" s="31"/>
      <c r="O6807" s="30"/>
      <c r="V6807" s="12"/>
      <c r="W6807" s="12"/>
      <c r="X6807" s="14"/>
      <c r="AB6807" s="25"/>
      <c r="AC6807" s="12"/>
      <c r="AD6807" s="12"/>
      <c r="AK6807" s="12"/>
      <c r="AL6807" s="30"/>
      <c r="AM6807" s="32"/>
      <c r="AQ6807" s="12"/>
      <c r="AR6807" s="12"/>
      <c r="AS6807" s="12"/>
      <c r="AZ6807" s="49"/>
      <c r="BA6807" s="30"/>
      <c r="BB6807" s="12"/>
      <c r="BF6807" s="12"/>
      <c r="BG6807" s="12"/>
      <c r="BH6807" s="12"/>
      <c r="BO6807" s="7"/>
      <c r="BP6807" s="7"/>
      <c r="BQ6807" s="7"/>
      <c r="BU6807" s="7"/>
      <c r="BV6807" s="7"/>
      <c r="BW6807" s="7"/>
      <c r="CD6807" s="7"/>
      <c r="CE6807" s="7"/>
      <c r="CF6807" s="7"/>
      <c r="CJ6807" s="7"/>
      <c r="CK6807" s="7"/>
      <c r="CL6807" s="7"/>
    </row>
    <row r="6808" spans="1:90">
      <c r="A6808" s="11"/>
      <c r="B6808" s="373"/>
      <c r="C6808" s="373"/>
      <c r="D6808" s="373"/>
      <c r="E6808" s="13"/>
      <c r="F6808" s="11"/>
      <c r="G6808" s="25"/>
      <c r="H6808" s="31"/>
      <c r="I6808" s="30"/>
      <c r="M6808" s="25"/>
      <c r="N6808" s="31"/>
      <c r="O6808" s="30"/>
      <c r="V6808" s="12"/>
      <c r="W6808" s="12"/>
      <c r="X6808" s="14"/>
      <c r="AB6808" s="25"/>
      <c r="AC6808" s="12"/>
      <c r="AD6808" s="12"/>
      <c r="AK6808" s="12"/>
      <c r="AL6808" s="30"/>
      <c r="AM6808" s="32"/>
      <c r="AQ6808" s="12"/>
      <c r="AR6808" s="12"/>
      <c r="AS6808" s="12"/>
      <c r="AZ6808" s="49"/>
      <c r="BA6808" s="30"/>
      <c r="BB6808" s="12"/>
      <c r="BF6808" s="12"/>
      <c r="BG6808" s="12"/>
      <c r="BH6808" s="12"/>
      <c r="BO6808" s="7"/>
      <c r="BP6808" s="7"/>
      <c r="BQ6808" s="7"/>
      <c r="BU6808" s="7"/>
      <c r="BV6808" s="7"/>
      <c r="BW6808" s="7"/>
      <c r="CD6808" s="7"/>
      <c r="CE6808" s="7"/>
      <c r="CF6808" s="7"/>
      <c r="CJ6808" s="7"/>
      <c r="CK6808" s="7"/>
      <c r="CL6808" s="7"/>
    </row>
    <row r="6809" spans="1:90">
      <c r="A6809" s="11"/>
      <c r="B6809" s="373"/>
      <c r="C6809" s="373"/>
      <c r="D6809" s="373"/>
      <c r="E6809" s="13"/>
      <c r="F6809" s="11"/>
      <c r="G6809" s="25"/>
      <c r="H6809" s="31"/>
      <c r="I6809" s="30"/>
      <c r="M6809" s="25"/>
      <c r="N6809" s="31"/>
      <c r="O6809" s="30"/>
      <c r="V6809" s="12"/>
      <c r="W6809" s="12"/>
      <c r="X6809" s="14"/>
      <c r="AB6809" s="25"/>
      <c r="AC6809" s="12"/>
      <c r="AD6809" s="12"/>
      <c r="AK6809" s="12"/>
      <c r="AL6809" s="30"/>
      <c r="AM6809" s="32"/>
      <c r="AQ6809" s="12"/>
      <c r="AR6809" s="12"/>
      <c r="AS6809" s="12"/>
      <c r="AZ6809" s="49"/>
      <c r="BA6809" s="30"/>
      <c r="BB6809" s="12"/>
      <c r="BF6809" s="12"/>
      <c r="BG6809" s="12"/>
      <c r="BH6809" s="12"/>
      <c r="BO6809" s="7"/>
      <c r="BP6809" s="7"/>
      <c r="BQ6809" s="7"/>
      <c r="BU6809" s="7"/>
      <c r="BV6809" s="7"/>
      <c r="BW6809" s="7"/>
      <c r="CD6809" s="7"/>
      <c r="CE6809" s="7"/>
      <c r="CF6809" s="7"/>
      <c r="CJ6809" s="7"/>
      <c r="CK6809" s="7"/>
      <c r="CL6809" s="7"/>
    </row>
    <row r="6810" spans="1:90">
      <c r="A6810" s="11"/>
      <c r="B6810" s="373"/>
      <c r="C6810" s="373"/>
      <c r="D6810" s="373"/>
      <c r="E6810" s="13"/>
      <c r="F6810" s="11"/>
      <c r="G6810" s="25"/>
      <c r="H6810" s="31"/>
      <c r="I6810" s="30"/>
      <c r="M6810" s="25"/>
      <c r="N6810" s="31"/>
      <c r="O6810" s="30"/>
      <c r="V6810" s="12"/>
      <c r="W6810" s="12"/>
      <c r="X6810" s="14"/>
      <c r="AB6810" s="25"/>
      <c r="AC6810" s="12"/>
      <c r="AD6810" s="12"/>
      <c r="AK6810" s="12"/>
      <c r="AL6810" s="30"/>
      <c r="AM6810" s="32"/>
      <c r="AQ6810" s="12"/>
      <c r="AR6810" s="12"/>
      <c r="AS6810" s="12"/>
      <c r="AZ6810" s="49"/>
      <c r="BA6810" s="30"/>
      <c r="BB6810" s="12"/>
      <c r="BF6810" s="12"/>
      <c r="BG6810" s="12"/>
      <c r="BH6810" s="12"/>
      <c r="BO6810" s="7"/>
      <c r="BP6810" s="7"/>
      <c r="BQ6810" s="7"/>
      <c r="BU6810" s="7"/>
      <c r="BV6810" s="7"/>
      <c r="BW6810" s="7"/>
      <c r="CD6810" s="7"/>
      <c r="CE6810" s="7"/>
      <c r="CF6810" s="7"/>
      <c r="CJ6810" s="7"/>
      <c r="CK6810" s="7"/>
      <c r="CL6810" s="7"/>
    </row>
    <row r="6811" spans="1:90">
      <c r="A6811" s="11"/>
      <c r="B6811" s="373"/>
      <c r="C6811" s="373"/>
      <c r="D6811" s="373"/>
      <c r="E6811" s="13"/>
      <c r="F6811" s="11"/>
      <c r="G6811" s="25"/>
      <c r="H6811" s="31"/>
      <c r="I6811" s="30"/>
      <c r="M6811" s="25"/>
      <c r="N6811" s="31"/>
      <c r="O6811" s="30"/>
      <c r="V6811" s="12"/>
      <c r="W6811" s="12"/>
      <c r="X6811" s="14"/>
      <c r="AB6811" s="25"/>
      <c r="AC6811" s="12"/>
      <c r="AD6811" s="12"/>
      <c r="AK6811" s="12"/>
      <c r="AL6811" s="30"/>
      <c r="AM6811" s="32"/>
      <c r="AQ6811" s="12"/>
      <c r="AR6811" s="12"/>
      <c r="AS6811" s="12"/>
      <c r="AZ6811" s="49"/>
      <c r="BA6811" s="30"/>
      <c r="BB6811" s="12"/>
      <c r="BF6811" s="12"/>
      <c r="BG6811" s="12"/>
      <c r="BH6811" s="12"/>
      <c r="BO6811" s="7"/>
      <c r="BP6811" s="7"/>
      <c r="BQ6811" s="7"/>
      <c r="BU6811" s="7"/>
      <c r="BV6811" s="7"/>
      <c r="BW6811" s="7"/>
      <c r="CD6811" s="7"/>
      <c r="CE6811" s="7"/>
      <c r="CF6811" s="7"/>
      <c r="CJ6811" s="7"/>
      <c r="CK6811" s="7"/>
      <c r="CL6811" s="7"/>
    </row>
    <row r="6812" spans="1:90">
      <c r="A6812" s="11"/>
      <c r="B6812" s="373"/>
      <c r="C6812" s="373"/>
      <c r="D6812" s="373"/>
      <c r="E6812" s="13"/>
      <c r="F6812" s="11"/>
      <c r="G6812" s="25"/>
      <c r="H6812" s="31"/>
      <c r="I6812" s="30"/>
      <c r="M6812" s="25"/>
      <c r="N6812" s="31"/>
      <c r="O6812" s="30"/>
      <c r="V6812" s="12"/>
      <c r="W6812" s="12"/>
      <c r="X6812" s="14"/>
      <c r="AB6812" s="25"/>
      <c r="AC6812" s="12"/>
      <c r="AD6812" s="12"/>
      <c r="AK6812" s="12"/>
      <c r="AL6812" s="30"/>
      <c r="AM6812" s="32"/>
      <c r="AQ6812" s="12"/>
      <c r="AR6812" s="12"/>
      <c r="AS6812" s="12"/>
      <c r="AZ6812" s="49"/>
      <c r="BA6812" s="30"/>
      <c r="BB6812" s="12"/>
      <c r="BF6812" s="12"/>
      <c r="BG6812" s="12"/>
      <c r="BH6812" s="12"/>
      <c r="BO6812" s="7"/>
      <c r="BP6812" s="7"/>
      <c r="BQ6812" s="7"/>
      <c r="BU6812" s="7"/>
      <c r="BV6812" s="7"/>
      <c r="BW6812" s="7"/>
      <c r="CD6812" s="7"/>
      <c r="CE6812" s="7"/>
      <c r="CF6812" s="7"/>
      <c r="CJ6812" s="7"/>
      <c r="CK6812" s="7"/>
      <c r="CL6812" s="7"/>
    </row>
    <row r="6813" spans="1:90">
      <c r="A6813" s="11"/>
      <c r="B6813" s="373"/>
      <c r="C6813" s="373"/>
      <c r="D6813" s="373"/>
      <c r="E6813" s="13"/>
      <c r="F6813" s="11"/>
      <c r="G6813" s="25"/>
      <c r="H6813" s="31"/>
      <c r="I6813" s="30"/>
      <c r="M6813" s="25"/>
      <c r="N6813" s="31"/>
      <c r="O6813" s="30"/>
      <c r="V6813" s="12"/>
      <c r="W6813" s="12"/>
      <c r="X6813" s="14"/>
      <c r="AB6813" s="25"/>
      <c r="AC6813" s="12"/>
      <c r="AD6813" s="12"/>
      <c r="AK6813" s="12"/>
      <c r="AL6813" s="30"/>
      <c r="AM6813" s="32"/>
      <c r="AQ6813" s="12"/>
      <c r="AR6813" s="12"/>
      <c r="AS6813" s="12"/>
      <c r="AZ6813" s="49"/>
      <c r="BA6813" s="30"/>
      <c r="BB6813" s="12"/>
      <c r="BF6813" s="12"/>
      <c r="BG6813" s="12"/>
      <c r="BH6813" s="12"/>
      <c r="BO6813" s="7"/>
      <c r="BP6813" s="7"/>
      <c r="BQ6813" s="7"/>
      <c r="BU6813" s="7"/>
      <c r="BV6813" s="7"/>
      <c r="BW6813" s="7"/>
      <c r="CD6813" s="7"/>
      <c r="CE6813" s="7"/>
      <c r="CF6813" s="7"/>
      <c r="CJ6813" s="7"/>
      <c r="CK6813" s="7"/>
      <c r="CL6813" s="7"/>
    </row>
    <row r="6814" spans="1:90">
      <c r="A6814" s="11"/>
      <c r="B6814" s="373"/>
      <c r="C6814" s="373"/>
      <c r="D6814" s="373"/>
      <c r="E6814" s="13"/>
      <c r="F6814" s="11"/>
      <c r="G6814" s="25"/>
      <c r="H6814" s="31"/>
      <c r="I6814" s="30"/>
      <c r="M6814" s="25"/>
      <c r="N6814" s="31"/>
      <c r="O6814" s="30"/>
      <c r="V6814" s="12"/>
      <c r="W6814" s="12"/>
      <c r="X6814" s="14"/>
      <c r="AB6814" s="25"/>
      <c r="AC6814" s="12"/>
      <c r="AD6814" s="12"/>
      <c r="AK6814" s="12"/>
      <c r="AL6814" s="30"/>
      <c r="AM6814" s="32"/>
      <c r="AQ6814" s="12"/>
      <c r="AR6814" s="12"/>
      <c r="AS6814" s="12"/>
      <c r="AZ6814" s="49"/>
      <c r="BA6814" s="30"/>
      <c r="BB6814" s="12"/>
      <c r="BF6814" s="12"/>
      <c r="BG6814" s="12"/>
      <c r="BH6814" s="12"/>
      <c r="BO6814" s="7"/>
      <c r="BP6814" s="7"/>
      <c r="BQ6814" s="7"/>
      <c r="BU6814" s="7"/>
      <c r="BV6814" s="7"/>
      <c r="BW6814" s="7"/>
      <c r="CD6814" s="7"/>
      <c r="CE6814" s="7"/>
      <c r="CF6814" s="7"/>
      <c r="CJ6814" s="7"/>
      <c r="CK6814" s="7"/>
      <c r="CL6814" s="7"/>
    </row>
    <row r="6815" spans="1:90">
      <c r="A6815" s="11"/>
      <c r="B6815" s="373"/>
      <c r="C6815" s="373"/>
      <c r="D6815" s="373"/>
      <c r="E6815" s="13"/>
      <c r="F6815" s="11"/>
      <c r="G6815" s="25"/>
      <c r="H6815" s="31"/>
      <c r="I6815" s="30"/>
      <c r="M6815" s="25"/>
      <c r="N6815" s="31"/>
      <c r="O6815" s="30"/>
      <c r="V6815" s="12"/>
      <c r="W6815" s="12"/>
      <c r="X6815" s="14"/>
      <c r="AB6815" s="25"/>
      <c r="AC6815" s="12"/>
      <c r="AD6815" s="12"/>
      <c r="AK6815" s="12"/>
      <c r="AL6815" s="30"/>
      <c r="AM6815" s="32"/>
      <c r="AQ6815" s="12"/>
      <c r="AR6815" s="12"/>
      <c r="AS6815" s="12"/>
      <c r="AZ6815" s="49"/>
      <c r="BA6815" s="30"/>
      <c r="BB6815" s="12"/>
      <c r="BF6815" s="12"/>
      <c r="BG6815" s="12"/>
      <c r="BH6815" s="12"/>
      <c r="BO6815" s="7"/>
      <c r="BP6815" s="7"/>
      <c r="BQ6815" s="7"/>
      <c r="BU6815" s="7"/>
      <c r="BV6815" s="7"/>
      <c r="BW6815" s="7"/>
      <c r="CD6815" s="7"/>
      <c r="CE6815" s="7"/>
      <c r="CF6815" s="7"/>
      <c r="CJ6815" s="7"/>
      <c r="CK6815" s="7"/>
      <c r="CL6815" s="7"/>
    </row>
    <row r="6816" spans="1:90">
      <c r="A6816" s="11"/>
      <c r="B6816" s="373"/>
      <c r="C6816" s="373"/>
      <c r="D6816" s="373"/>
      <c r="E6816" s="13"/>
      <c r="F6816" s="11"/>
      <c r="G6816" s="25"/>
      <c r="H6816" s="31"/>
      <c r="I6816" s="30"/>
      <c r="M6816" s="25"/>
      <c r="N6816" s="31"/>
      <c r="O6816" s="30"/>
      <c r="V6816" s="12"/>
      <c r="W6816" s="12"/>
      <c r="X6816" s="14"/>
      <c r="AB6816" s="25"/>
      <c r="AC6816" s="12"/>
      <c r="AD6816" s="12"/>
      <c r="AK6816" s="12"/>
      <c r="AL6816" s="30"/>
      <c r="AM6816" s="32"/>
      <c r="AQ6816" s="12"/>
      <c r="AR6816" s="12"/>
      <c r="AS6816" s="12"/>
      <c r="AZ6816" s="49"/>
      <c r="BA6816" s="30"/>
      <c r="BB6816" s="12"/>
      <c r="BF6816" s="12"/>
      <c r="BG6816" s="12"/>
      <c r="BH6816" s="12"/>
      <c r="BO6816" s="7"/>
      <c r="BP6816" s="7"/>
      <c r="BQ6816" s="7"/>
      <c r="BU6816" s="7"/>
      <c r="BV6816" s="7"/>
      <c r="BW6816" s="7"/>
      <c r="CD6816" s="7"/>
      <c r="CE6816" s="7"/>
      <c r="CF6816" s="7"/>
      <c r="CJ6816" s="7"/>
      <c r="CK6816" s="7"/>
      <c r="CL6816" s="7"/>
    </row>
    <row r="6817" spans="1:90">
      <c r="A6817" s="11"/>
      <c r="B6817" s="373"/>
      <c r="C6817" s="373"/>
      <c r="D6817" s="373"/>
      <c r="E6817" s="13"/>
      <c r="F6817" s="11"/>
      <c r="G6817" s="25"/>
      <c r="H6817" s="31"/>
      <c r="I6817" s="30"/>
      <c r="M6817" s="25"/>
      <c r="N6817" s="31"/>
      <c r="O6817" s="30"/>
      <c r="V6817" s="12"/>
      <c r="W6817" s="12"/>
      <c r="X6817" s="14"/>
      <c r="AB6817" s="25"/>
      <c r="AC6817" s="12"/>
      <c r="AD6817" s="12"/>
      <c r="AK6817" s="12"/>
      <c r="AL6817" s="30"/>
      <c r="AM6817" s="32"/>
      <c r="AQ6817" s="12"/>
      <c r="AR6817" s="12"/>
      <c r="AS6817" s="12"/>
      <c r="AZ6817" s="49"/>
      <c r="BA6817" s="30"/>
      <c r="BB6817" s="12"/>
      <c r="BF6817" s="12"/>
      <c r="BG6817" s="12"/>
      <c r="BH6817" s="12"/>
      <c r="BO6817" s="7"/>
      <c r="BP6817" s="7"/>
      <c r="BQ6817" s="7"/>
      <c r="BU6817" s="7"/>
      <c r="BV6817" s="7"/>
      <c r="BW6817" s="7"/>
      <c r="CD6817" s="7"/>
      <c r="CE6817" s="7"/>
      <c r="CF6817" s="7"/>
      <c r="CJ6817" s="7"/>
      <c r="CK6817" s="7"/>
      <c r="CL6817" s="7"/>
    </row>
    <row r="6818" spans="1:90">
      <c r="A6818" s="11"/>
      <c r="B6818" s="373"/>
      <c r="C6818" s="373"/>
      <c r="D6818" s="373"/>
      <c r="E6818" s="13"/>
      <c r="F6818" s="11"/>
      <c r="G6818" s="25"/>
      <c r="H6818" s="31"/>
      <c r="I6818" s="30"/>
      <c r="M6818" s="25"/>
      <c r="N6818" s="31"/>
      <c r="O6818" s="30"/>
      <c r="V6818" s="12"/>
      <c r="W6818" s="12"/>
      <c r="X6818" s="14"/>
      <c r="AB6818" s="25"/>
      <c r="AC6818" s="12"/>
      <c r="AD6818" s="12"/>
      <c r="AK6818" s="12"/>
      <c r="AL6818" s="30"/>
      <c r="AM6818" s="32"/>
      <c r="AQ6818" s="12"/>
      <c r="AR6818" s="12"/>
      <c r="AS6818" s="12"/>
      <c r="AZ6818" s="49"/>
      <c r="BA6818" s="30"/>
      <c r="BB6818" s="12"/>
      <c r="BF6818" s="12"/>
      <c r="BG6818" s="12"/>
      <c r="BH6818" s="12"/>
      <c r="BO6818" s="7"/>
      <c r="BP6818" s="7"/>
      <c r="BQ6818" s="7"/>
      <c r="BU6818" s="7"/>
      <c r="BV6818" s="7"/>
      <c r="BW6818" s="7"/>
      <c r="CD6818" s="7"/>
      <c r="CE6818" s="7"/>
      <c r="CF6818" s="7"/>
      <c r="CJ6818" s="7"/>
      <c r="CK6818" s="7"/>
      <c r="CL6818" s="7"/>
    </row>
    <row r="6819" spans="1:90">
      <c r="A6819" s="11"/>
      <c r="B6819" s="373"/>
      <c r="C6819" s="373"/>
      <c r="D6819" s="373"/>
      <c r="E6819" s="13"/>
      <c r="F6819" s="11"/>
      <c r="G6819" s="25"/>
      <c r="H6819" s="31"/>
      <c r="I6819" s="30"/>
      <c r="M6819" s="25"/>
      <c r="N6819" s="31"/>
      <c r="O6819" s="30"/>
      <c r="V6819" s="12"/>
      <c r="W6819" s="12"/>
      <c r="X6819" s="14"/>
      <c r="AB6819" s="25"/>
      <c r="AC6819" s="12"/>
      <c r="AD6819" s="12"/>
      <c r="AK6819" s="12"/>
      <c r="AL6819" s="30"/>
      <c r="AM6819" s="32"/>
      <c r="AQ6819" s="12"/>
      <c r="AR6819" s="12"/>
      <c r="AS6819" s="12"/>
      <c r="AZ6819" s="49"/>
      <c r="BA6819" s="30"/>
      <c r="BB6819" s="12"/>
      <c r="BF6819" s="12"/>
      <c r="BG6819" s="12"/>
      <c r="BH6819" s="12"/>
      <c r="BO6819" s="7"/>
      <c r="BP6819" s="7"/>
      <c r="BQ6819" s="7"/>
      <c r="BU6819" s="7"/>
      <c r="BV6819" s="7"/>
      <c r="BW6819" s="7"/>
      <c r="CD6819" s="7"/>
      <c r="CE6819" s="7"/>
      <c r="CF6819" s="7"/>
      <c r="CJ6819" s="7"/>
      <c r="CK6819" s="7"/>
      <c r="CL6819" s="7"/>
    </row>
    <row r="6820" spans="1:90">
      <c r="A6820" s="11"/>
      <c r="B6820" s="373"/>
      <c r="C6820" s="373"/>
      <c r="D6820" s="373"/>
      <c r="E6820" s="13"/>
      <c r="F6820" s="11"/>
      <c r="G6820" s="25"/>
      <c r="H6820" s="31"/>
      <c r="I6820" s="30"/>
      <c r="M6820" s="25"/>
      <c r="N6820" s="31"/>
      <c r="O6820" s="30"/>
      <c r="V6820" s="12"/>
      <c r="W6820" s="12"/>
      <c r="X6820" s="14"/>
      <c r="AB6820" s="25"/>
      <c r="AC6820" s="12"/>
      <c r="AD6820" s="12"/>
      <c r="AK6820" s="12"/>
      <c r="AL6820" s="30"/>
      <c r="AM6820" s="32"/>
      <c r="AQ6820" s="12"/>
      <c r="AR6820" s="12"/>
      <c r="AS6820" s="12"/>
      <c r="AZ6820" s="49"/>
      <c r="BA6820" s="30"/>
      <c r="BB6820" s="12"/>
      <c r="BF6820" s="12"/>
      <c r="BG6820" s="12"/>
      <c r="BH6820" s="12"/>
      <c r="BO6820" s="7"/>
      <c r="BP6820" s="7"/>
      <c r="BQ6820" s="7"/>
      <c r="BU6820" s="7"/>
      <c r="BV6820" s="7"/>
      <c r="BW6820" s="7"/>
      <c r="CD6820" s="7"/>
      <c r="CE6820" s="7"/>
      <c r="CF6820" s="7"/>
      <c r="CJ6820" s="7"/>
      <c r="CK6820" s="7"/>
      <c r="CL6820" s="7"/>
    </row>
    <row r="6821" spans="1:90">
      <c r="A6821" s="11"/>
      <c r="B6821" s="373"/>
      <c r="C6821" s="373"/>
      <c r="D6821" s="373"/>
      <c r="E6821" s="13"/>
      <c r="F6821" s="11"/>
      <c r="G6821" s="25"/>
      <c r="H6821" s="31"/>
      <c r="I6821" s="30"/>
      <c r="M6821" s="25"/>
      <c r="N6821" s="31"/>
      <c r="O6821" s="30"/>
      <c r="V6821" s="12"/>
      <c r="W6821" s="12"/>
      <c r="X6821" s="14"/>
      <c r="AB6821" s="25"/>
      <c r="AC6821" s="12"/>
      <c r="AD6821" s="12"/>
      <c r="AK6821" s="12"/>
      <c r="AL6821" s="30"/>
      <c r="AM6821" s="32"/>
      <c r="AQ6821" s="12"/>
      <c r="AR6821" s="12"/>
      <c r="AS6821" s="12"/>
      <c r="AZ6821" s="49"/>
      <c r="BA6821" s="30"/>
      <c r="BB6821" s="12"/>
      <c r="BF6821" s="12"/>
      <c r="BG6821" s="12"/>
      <c r="BH6821" s="12"/>
      <c r="BO6821" s="7"/>
      <c r="BP6821" s="7"/>
      <c r="BQ6821" s="7"/>
      <c r="BU6821" s="7"/>
      <c r="BV6821" s="7"/>
      <c r="BW6821" s="7"/>
      <c r="CD6821" s="7"/>
      <c r="CE6821" s="7"/>
      <c r="CF6821" s="7"/>
      <c r="CJ6821" s="7"/>
      <c r="CK6821" s="7"/>
      <c r="CL6821" s="7"/>
    </row>
    <row r="6822" spans="1:90">
      <c r="A6822" s="11"/>
      <c r="B6822" s="373"/>
      <c r="C6822" s="373"/>
      <c r="D6822" s="373"/>
      <c r="E6822" s="13"/>
      <c r="F6822" s="11"/>
      <c r="G6822" s="25"/>
      <c r="H6822" s="31"/>
      <c r="I6822" s="30"/>
      <c r="M6822" s="25"/>
      <c r="N6822" s="31"/>
      <c r="O6822" s="30"/>
      <c r="V6822" s="12"/>
      <c r="W6822" s="12"/>
      <c r="X6822" s="14"/>
      <c r="AB6822" s="25"/>
      <c r="AC6822" s="12"/>
      <c r="AD6822" s="12"/>
      <c r="AK6822" s="12"/>
      <c r="AL6822" s="30"/>
      <c r="AM6822" s="32"/>
      <c r="AQ6822" s="12"/>
      <c r="AR6822" s="12"/>
      <c r="AS6822" s="12"/>
      <c r="AZ6822" s="49"/>
      <c r="BA6822" s="30"/>
      <c r="BB6822" s="12"/>
      <c r="BF6822" s="12"/>
      <c r="BG6822" s="12"/>
      <c r="BH6822" s="12"/>
      <c r="BO6822" s="7"/>
      <c r="BP6822" s="7"/>
      <c r="BQ6822" s="7"/>
      <c r="BU6822" s="7"/>
      <c r="BV6822" s="7"/>
      <c r="BW6822" s="7"/>
      <c r="CD6822" s="7"/>
      <c r="CE6822" s="7"/>
      <c r="CF6822" s="7"/>
      <c r="CJ6822" s="7"/>
      <c r="CK6822" s="7"/>
      <c r="CL6822" s="7"/>
    </row>
    <row r="6823" spans="1:90">
      <c r="A6823" s="11"/>
      <c r="B6823" s="373"/>
      <c r="C6823" s="373"/>
      <c r="D6823" s="373"/>
      <c r="E6823" s="13"/>
      <c r="F6823" s="11"/>
      <c r="G6823" s="25"/>
      <c r="H6823" s="31"/>
      <c r="I6823" s="30"/>
      <c r="M6823" s="25"/>
      <c r="N6823" s="31"/>
      <c r="O6823" s="30"/>
      <c r="V6823" s="12"/>
      <c r="W6823" s="12"/>
      <c r="X6823" s="14"/>
      <c r="AB6823" s="25"/>
      <c r="AC6823" s="12"/>
      <c r="AD6823" s="12"/>
      <c r="AK6823" s="12"/>
      <c r="AL6823" s="30"/>
      <c r="AM6823" s="32"/>
      <c r="AQ6823" s="12"/>
      <c r="AR6823" s="12"/>
      <c r="AS6823" s="12"/>
      <c r="AZ6823" s="49"/>
      <c r="BA6823" s="30"/>
      <c r="BB6823" s="12"/>
      <c r="BF6823" s="12"/>
      <c r="BG6823" s="12"/>
      <c r="BH6823" s="12"/>
      <c r="BO6823" s="7"/>
      <c r="BP6823" s="7"/>
      <c r="BQ6823" s="7"/>
      <c r="BU6823" s="7"/>
      <c r="BV6823" s="7"/>
      <c r="BW6823" s="7"/>
      <c r="CD6823" s="7"/>
      <c r="CE6823" s="7"/>
      <c r="CF6823" s="7"/>
      <c r="CJ6823" s="7"/>
      <c r="CK6823" s="7"/>
      <c r="CL6823" s="7"/>
    </row>
    <row r="6824" spans="1:90">
      <c r="A6824" s="11"/>
      <c r="B6824" s="373"/>
      <c r="C6824" s="373"/>
      <c r="D6824" s="373"/>
      <c r="E6824" s="13"/>
      <c r="F6824" s="11"/>
      <c r="G6824" s="25"/>
      <c r="H6824" s="31"/>
      <c r="I6824" s="30"/>
      <c r="M6824" s="25"/>
      <c r="N6824" s="31"/>
      <c r="O6824" s="30"/>
      <c r="V6824" s="12"/>
      <c r="W6824" s="12"/>
      <c r="X6824" s="14"/>
      <c r="AB6824" s="25"/>
      <c r="AC6824" s="12"/>
      <c r="AD6824" s="12"/>
      <c r="AK6824" s="12"/>
      <c r="AL6824" s="30"/>
      <c r="AM6824" s="32"/>
      <c r="AQ6824" s="12"/>
      <c r="AR6824" s="12"/>
      <c r="AS6824" s="12"/>
      <c r="AZ6824" s="49"/>
      <c r="BA6824" s="30"/>
      <c r="BB6824" s="12"/>
      <c r="BF6824" s="12"/>
      <c r="BG6824" s="12"/>
      <c r="BH6824" s="12"/>
      <c r="BO6824" s="7"/>
      <c r="BP6824" s="7"/>
      <c r="BQ6824" s="7"/>
      <c r="BU6824" s="7"/>
      <c r="BV6824" s="7"/>
      <c r="BW6824" s="7"/>
      <c r="CD6824" s="7"/>
      <c r="CE6824" s="7"/>
      <c r="CF6824" s="7"/>
      <c r="CJ6824" s="7"/>
      <c r="CK6824" s="7"/>
      <c r="CL6824" s="7"/>
    </row>
    <row r="6825" spans="1:90">
      <c r="A6825" s="11"/>
      <c r="B6825" s="373"/>
      <c r="C6825" s="373"/>
      <c r="D6825" s="373"/>
      <c r="E6825" s="13"/>
      <c r="F6825" s="11"/>
      <c r="G6825" s="25"/>
      <c r="H6825" s="31"/>
      <c r="I6825" s="30"/>
      <c r="M6825" s="25"/>
      <c r="N6825" s="31"/>
      <c r="O6825" s="30"/>
      <c r="V6825" s="12"/>
      <c r="W6825" s="12"/>
      <c r="X6825" s="14"/>
      <c r="AB6825" s="25"/>
      <c r="AC6825" s="12"/>
      <c r="AD6825" s="12"/>
      <c r="AK6825" s="12"/>
      <c r="AL6825" s="30"/>
      <c r="AM6825" s="32"/>
      <c r="AQ6825" s="12"/>
      <c r="AR6825" s="12"/>
      <c r="AS6825" s="12"/>
      <c r="AZ6825" s="49"/>
      <c r="BA6825" s="30"/>
      <c r="BB6825" s="12"/>
      <c r="BF6825" s="12"/>
      <c r="BG6825" s="12"/>
      <c r="BH6825" s="12"/>
      <c r="BO6825" s="7"/>
      <c r="BP6825" s="7"/>
      <c r="BQ6825" s="7"/>
      <c r="BU6825" s="7"/>
      <c r="BV6825" s="7"/>
      <c r="BW6825" s="7"/>
      <c r="CD6825" s="7"/>
      <c r="CE6825" s="7"/>
      <c r="CF6825" s="7"/>
      <c r="CJ6825" s="7"/>
      <c r="CK6825" s="7"/>
      <c r="CL6825" s="7"/>
    </row>
    <row r="6826" spans="1:90">
      <c r="A6826" s="11"/>
      <c r="B6826" s="373"/>
      <c r="C6826" s="373"/>
      <c r="D6826" s="373"/>
      <c r="E6826" s="13"/>
      <c r="F6826" s="11"/>
      <c r="G6826" s="25"/>
      <c r="H6826" s="31"/>
      <c r="I6826" s="30"/>
      <c r="M6826" s="25"/>
      <c r="N6826" s="31"/>
      <c r="O6826" s="30"/>
      <c r="V6826" s="12"/>
      <c r="W6826" s="12"/>
      <c r="X6826" s="14"/>
      <c r="AB6826" s="25"/>
      <c r="AC6826" s="12"/>
      <c r="AD6826" s="12"/>
      <c r="AK6826" s="12"/>
      <c r="AL6826" s="30"/>
      <c r="AM6826" s="32"/>
      <c r="AQ6826" s="12"/>
      <c r="AR6826" s="12"/>
      <c r="AS6826" s="12"/>
      <c r="AZ6826" s="49"/>
      <c r="BA6826" s="30"/>
      <c r="BB6826" s="12"/>
      <c r="BF6826" s="12"/>
      <c r="BG6826" s="12"/>
      <c r="BH6826" s="12"/>
      <c r="BO6826" s="7"/>
      <c r="BP6826" s="7"/>
      <c r="BQ6826" s="7"/>
      <c r="BU6826" s="7"/>
      <c r="BV6826" s="7"/>
      <c r="BW6826" s="7"/>
      <c r="CD6826" s="7"/>
      <c r="CE6826" s="7"/>
      <c r="CF6826" s="7"/>
      <c r="CJ6826" s="7"/>
      <c r="CK6826" s="7"/>
      <c r="CL6826" s="7"/>
    </row>
    <row r="6827" spans="1:90">
      <c r="A6827" s="11"/>
      <c r="B6827" s="373"/>
      <c r="C6827" s="373"/>
      <c r="D6827" s="373"/>
      <c r="E6827" s="13"/>
      <c r="F6827" s="11"/>
      <c r="G6827" s="25"/>
      <c r="H6827" s="31"/>
      <c r="I6827" s="30"/>
      <c r="M6827" s="25"/>
      <c r="N6827" s="31"/>
      <c r="O6827" s="30"/>
      <c r="V6827" s="12"/>
      <c r="W6827" s="12"/>
      <c r="X6827" s="14"/>
      <c r="AB6827" s="25"/>
      <c r="AC6827" s="12"/>
      <c r="AD6827" s="12"/>
      <c r="AK6827" s="12"/>
      <c r="AL6827" s="30"/>
      <c r="AM6827" s="32"/>
      <c r="AQ6827" s="12"/>
      <c r="AR6827" s="12"/>
      <c r="AS6827" s="12"/>
      <c r="AZ6827" s="49"/>
      <c r="BA6827" s="30"/>
      <c r="BB6827" s="12"/>
      <c r="BF6827" s="12"/>
      <c r="BG6827" s="12"/>
      <c r="BH6827" s="12"/>
      <c r="BO6827" s="7"/>
      <c r="BP6827" s="7"/>
      <c r="BQ6827" s="7"/>
      <c r="BU6827" s="7"/>
      <c r="BV6827" s="7"/>
      <c r="BW6827" s="7"/>
      <c r="CD6827" s="7"/>
      <c r="CE6827" s="7"/>
      <c r="CF6827" s="7"/>
      <c r="CJ6827" s="7"/>
      <c r="CK6827" s="7"/>
      <c r="CL6827" s="7"/>
    </row>
    <row r="6828" spans="1:90">
      <c r="A6828" s="11"/>
      <c r="B6828" s="373"/>
      <c r="C6828" s="373"/>
      <c r="D6828" s="373"/>
      <c r="E6828" s="13"/>
      <c r="F6828" s="11"/>
      <c r="G6828" s="25"/>
      <c r="H6828" s="31"/>
      <c r="I6828" s="30"/>
      <c r="M6828" s="25"/>
      <c r="N6828" s="31"/>
      <c r="O6828" s="30"/>
      <c r="V6828" s="12"/>
      <c r="W6828" s="12"/>
      <c r="X6828" s="14"/>
      <c r="AB6828" s="25"/>
      <c r="AC6828" s="12"/>
      <c r="AD6828" s="12"/>
      <c r="AK6828" s="12"/>
      <c r="AL6828" s="30"/>
      <c r="AM6828" s="32"/>
      <c r="AQ6828" s="12"/>
      <c r="AR6828" s="12"/>
      <c r="AS6828" s="12"/>
      <c r="AZ6828" s="49"/>
      <c r="BA6828" s="30"/>
      <c r="BB6828" s="12"/>
      <c r="BF6828" s="12"/>
      <c r="BG6828" s="12"/>
      <c r="BH6828" s="12"/>
      <c r="BO6828" s="7"/>
      <c r="BP6828" s="7"/>
      <c r="BQ6828" s="7"/>
      <c r="BU6828" s="7"/>
      <c r="BV6828" s="7"/>
      <c r="BW6828" s="7"/>
      <c r="CD6828" s="7"/>
      <c r="CE6828" s="7"/>
      <c r="CF6828" s="7"/>
      <c r="CJ6828" s="7"/>
      <c r="CK6828" s="7"/>
      <c r="CL6828" s="7"/>
    </row>
    <row r="6829" spans="1:90">
      <c r="A6829" s="11"/>
      <c r="B6829" s="373"/>
      <c r="C6829" s="373"/>
      <c r="D6829" s="373"/>
      <c r="E6829" s="13"/>
      <c r="F6829" s="11"/>
      <c r="G6829" s="25"/>
      <c r="H6829" s="31"/>
      <c r="I6829" s="30"/>
      <c r="M6829" s="25"/>
      <c r="N6829" s="31"/>
      <c r="O6829" s="30"/>
      <c r="V6829" s="12"/>
      <c r="W6829" s="12"/>
      <c r="X6829" s="14"/>
      <c r="AB6829" s="25"/>
      <c r="AC6829" s="12"/>
      <c r="AD6829" s="12"/>
      <c r="AK6829" s="12"/>
      <c r="AL6829" s="30"/>
      <c r="AM6829" s="32"/>
      <c r="AQ6829" s="12"/>
      <c r="AR6829" s="12"/>
      <c r="AS6829" s="12"/>
      <c r="AZ6829" s="49"/>
      <c r="BA6829" s="30"/>
      <c r="BB6829" s="12"/>
      <c r="BF6829" s="12"/>
      <c r="BG6829" s="12"/>
      <c r="BH6829" s="12"/>
      <c r="BO6829" s="7"/>
      <c r="BP6829" s="7"/>
      <c r="BQ6829" s="7"/>
      <c r="BU6829" s="7"/>
      <c r="BV6829" s="7"/>
      <c r="BW6829" s="7"/>
      <c r="CD6829" s="7"/>
      <c r="CE6829" s="7"/>
      <c r="CF6829" s="7"/>
      <c r="CJ6829" s="7"/>
      <c r="CK6829" s="7"/>
      <c r="CL6829" s="7"/>
    </row>
    <row r="6830" spans="1:90">
      <c r="A6830" s="11"/>
      <c r="B6830" s="373"/>
      <c r="C6830" s="373"/>
      <c r="D6830" s="373"/>
      <c r="E6830" s="13"/>
      <c r="F6830" s="11"/>
      <c r="G6830" s="25"/>
      <c r="H6830" s="31"/>
      <c r="I6830" s="30"/>
      <c r="M6830" s="25"/>
      <c r="N6830" s="31"/>
      <c r="O6830" s="30"/>
      <c r="V6830" s="12"/>
      <c r="W6830" s="12"/>
      <c r="X6830" s="14"/>
      <c r="AB6830" s="25"/>
      <c r="AC6830" s="12"/>
      <c r="AD6830" s="12"/>
      <c r="AK6830" s="12"/>
      <c r="AL6830" s="30"/>
      <c r="AM6830" s="32"/>
      <c r="AQ6830" s="12"/>
      <c r="AR6830" s="12"/>
      <c r="AS6830" s="12"/>
      <c r="AZ6830" s="49"/>
      <c r="BA6830" s="30"/>
      <c r="BB6830" s="12"/>
      <c r="BF6830" s="12"/>
      <c r="BG6830" s="12"/>
      <c r="BH6830" s="12"/>
      <c r="BO6830" s="7"/>
      <c r="BP6830" s="7"/>
      <c r="BQ6830" s="7"/>
      <c r="BU6830" s="7"/>
      <c r="BV6830" s="7"/>
      <c r="BW6830" s="7"/>
      <c r="CD6830" s="7"/>
      <c r="CE6830" s="7"/>
      <c r="CF6830" s="7"/>
      <c r="CJ6830" s="7"/>
      <c r="CK6830" s="7"/>
      <c r="CL6830" s="7"/>
    </row>
    <row r="6831" spans="1:90">
      <c r="A6831" s="11"/>
      <c r="B6831" s="373"/>
      <c r="C6831" s="373"/>
      <c r="D6831" s="373"/>
      <c r="E6831" s="13"/>
      <c r="F6831" s="11"/>
      <c r="G6831" s="25"/>
      <c r="H6831" s="31"/>
      <c r="I6831" s="30"/>
      <c r="M6831" s="25"/>
      <c r="N6831" s="31"/>
      <c r="O6831" s="30"/>
      <c r="V6831" s="12"/>
      <c r="W6831" s="12"/>
      <c r="X6831" s="14"/>
      <c r="AB6831" s="25"/>
      <c r="AC6831" s="12"/>
      <c r="AD6831" s="12"/>
      <c r="AK6831" s="12"/>
      <c r="AL6831" s="30"/>
      <c r="AM6831" s="32"/>
      <c r="AQ6831" s="12"/>
      <c r="AR6831" s="12"/>
      <c r="AS6831" s="12"/>
      <c r="AZ6831" s="49"/>
      <c r="BA6831" s="30"/>
      <c r="BB6831" s="12"/>
      <c r="BF6831" s="12"/>
      <c r="BG6831" s="12"/>
      <c r="BH6831" s="12"/>
      <c r="BO6831" s="7"/>
      <c r="BP6831" s="7"/>
      <c r="BQ6831" s="7"/>
      <c r="BU6831" s="7"/>
      <c r="BV6831" s="7"/>
      <c r="BW6831" s="7"/>
      <c r="CD6831" s="7"/>
      <c r="CE6831" s="7"/>
      <c r="CF6831" s="7"/>
      <c r="CJ6831" s="7"/>
      <c r="CK6831" s="7"/>
      <c r="CL6831" s="7"/>
    </row>
    <row r="6832" spans="1:90">
      <c r="A6832" s="11"/>
      <c r="B6832" s="373"/>
      <c r="C6832" s="373"/>
      <c r="D6832" s="373"/>
      <c r="E6832" s="13"/>
      <c r="F6832" s="11"/>
      <c r="G6832" s="25"/>
      <c r="H6832" s="31"/>
      <c r="I6832" s="30"/>
      <c r="M6832" s="25"/>
      <c r="N6832" s="31"/>
      <c r="O6832" s="30"/>
      <c r="V6832" s="12"/>
      <c r="W6832" s="12"/>
      <c r="X6832" s="14"/>
      <c r="AB6832" s="25"/>
      <c r="AC6832" s="12"/>
      <c r="AD6832" s="12"/>
      <c r="AK6832" s="12"/>
      <c r="AL6832" s="30"/>
      <c r="AM6832" s="32"/>
      <c r="AQ6832" s="12"/>
      <c r="AR6832" s="12"/>
      <c r="AS6832" s="12"/>
      <c r="AZ6832" s="49"/>
      <c r="BA6832" s="30"/>
      <c r="BB6832" s="12"/>
      <c r="BF6832" s="12"/>
      <c r="BG6832" s="12"/>
      <c r="BH6832" s="12"/>
      <c r="BO6832" s="7"/>
      <c r="BP6832" s="7"/>
      <c r="BQ6832" s="7"/>
      <c r="BU6832" s="7"/>
      <c r="BV6832" s="7"/>
      <c r="BW6832" s="7"/>
      <c r="CD6832" s="7"/>
      <c r="CE6832" s="7"/>
      <c r="CF6832" s="7"/>
      <c r="CJ6832" s="7"/>
      <c r="CK6832" s="7"/>
      <c r="CL6832" s="7"/>
    </row>
    <row r="6833" spans="1:90">
      <c r="A6833" s="11"/>
      <c r="B6833" s="373"/>
      <c r="C6833" s="373"/>
      <c r="D6833" s="373"/>
      <c r="E6833" s="13"/>
      <c r="F6833" s="11"/>
      <c r="G6833" s="25"/>
      <c r="H6833" s="31"/>
      <c r="I6833" s="30"/>
      <c r="M6833" s="25"/>
      <c r="N6833" s="31"/>
      <c r="O6833" s="30"/>
      <c r="V6833" s="12"/>
      <c r="W6833" s="12"/>
      <c r="X6833" s="14"/>
      <c r="AB6833" s="25"/>
      <c r="AC6833" s="12"/>
      <c r="AD6833" s="12"/>
      <c r="AK6833" s="12"/>
      <c r="AL6833" s="30"/>
      <c r="AM6833" s="32"/>
      <c r="AQ6833" s="12"/>
      <c r="AR6833" s="12"/>
      <c r="AS6833" s="12"/>
      <c r="AZ6833" s="49"/>
      <c r="BA6833" s="30"/>
      <c r="BB6833" s="12"/>
      <c r="BF6833" s="12"/>
      <c r="BG6833" s="12"/>
      <c r="BH6833" s="12"/>
      <c r="BO6833" s="7"/>
      <c r="BP6833" s="7"/>
      <c r="BQ6833" s="7"/>
      <c r="BU6833" s="7"/>
      <c r="BV6833" s="7"/>
      <c r="BW6833" s="7"/>
      <c r="CD6833" s="7"/>
      <c r="CE6833" s="7"/>
      <c r="CF6833" s="7"/>
      <c r="CJ6833" s="7"/>
      <c r="CK6833" s="7"/>
      <c r="CL6833" s="7"/>
    </row>
    <row r="6834" spans="1:90">
      <c r="A6834" s="11"/>
      <c r="B6834" s="373"/>
      <c r="C6834" s="373"/>
      <c r="D6834" s="373"/>
      <c r="E6834" s="13"/>
      <c r="F6834" s="11"/>
      <c r="G6834" s="25"/>
      <c r="H6834" s="31"/>
      <c r="I6834" s="30"/>
      <c r="M6834" s="25"/>
      <c r="N6834" s="31"/>
      <c r="O6834" s="30"/>
      <c r="V6834" s="12"/>
      <c r="W6834" s="12"/>
      <c r="X6834" s="14"/>
      <c r="AB6834" s="25"/>
      <c r="AC6834" s="12"/>
      <c r="AD6834" s="12"/>
      <c r="AK6834" s="12"/>
      <c r="AL6834" s="30"/>
      <c r="AM6834" s="32"/>
      <c r="AQ6834" s="12"/>
      <c r="AR6834" s="12"/>
      <c r="AS6834" s="12"/>
      <c r="AZ6834" s="49"/>
      <c r="BA6834" s="30"/>
      <c r="BB6834" s="12"/>
      <c r="BF6834" s="12"/>
      <c r="BG6834" s="12"/>
      <c r="BH6834" s="12"/>
      <c r="BO6834" s="7"/>
      <c r="BP6834" s="7"/>
      <c r="BQ6834" s="7"/>
      <c r="BU6834" s="7"/>
      <c r="BV6834" s="7"/>
      <c r="BW6834" s="7"/>
      <c r="CD6834" s="7"/>
      <c r="CE6834" s="7"/>
      <c r="CF6834" s="7"/>
      <c r="CJ6834" s="7"/>
      <c r="CK6834" s="7"/>
      <c r="CL6834" s="7"/>
    </row>
    <row r="6835" spans="1:90">
      <c r="A6835" s="11"/>
      <c r="B6835" s="373"/>
      <c r="C6835" s="373"/>
      <c r="D6835" s="373"/>
      <c r="E6835" s="13"/>
      <c r="F6835" s="11"/>
      <c r="G6835" s="25"/>
      <c r="H6835" s="31"/>
      <c r="I6835" s="30"/>
      <c r="M6835" s="25"/>
      <c r="N6835" s="31"/>
      <c r="O6835" s="30"/>
      <c r="V6835" s="12"/>
      <c r="W6835" s="12"/>
      <c r="X6835" s="14"/>
      <c r="AB6835" s="25"/>
      <c r="AC6835" s="12"/>
      <c r="AD6835" s="12"/>
      <c r="AK6835" s="12"/>
      <c r="AL6835" s="30"/>
      <c r="AM6835" s="32"/>
      <c r="AQ6835" s="12"/>
      <c r="AR6835" s="12"/>
      <c r="AS6835" s="12"/>
      <c r="AZ6835" s="49"/>
      <c r="BA6835" s="30"/>
      <c r="BB6835" s="12"/>
      <c r="BF6835" s="12"/>
      <c r="BG6835" s="12"/>
      <c r="BH6835" s="12"/>
      <c r="BO6835" s="7"/>
      <c r="BP6835" s="7"/>
      <c r="BQ6835" s="7"/>
      <c r="BU6835" s="7"/>
      <c r="BV6835" s="7"/>
      <c r="BW6835" s="7"/>
      <c r="CD6835" s="7"/>
      <c r="CE6835" s="7"/>
      <c r="CF6835" s="7"/>
      <c r="CJ6835" s="7"/>
      <c r="CK6835" s="7"/>
      <c r="CL6835" s="7"/>
    </row>
    <row r="6836" spans="1:90">
      <c r="A6836" s="11"/>
      <c r="B6836" s="373"/>
      <c r="C6836" s="373"/>
      <c r="D6836" s="373"/>
      <c r="E6836" s="13"/>
      <c r="F6836" s="11"/>
      <c r="G6836" s="25"/>
      <c r="H6836" s="31"/>
      <c r="I6836" s="30"/>
      <c r="M6836" s="25"/>
      <c r="N6836" s="31"/>
      <c r="O6836" s="30"/>
      <c r="V6836" s="12"/>
      <c r="W6836" s="12"/>
      <c r="X6836" s="14"/>
      <c r="AB6836" s="25"/>
      <c r="AC6836" s="12"/>
      <c r="AD6836" s="12"/>
      <c r="AK6836" s="12"/>
      <c r="AL6836" s="30"/>
      <c r="AM6836" s="32"/>
      <c r="AQ6836" s="12"/>
      <c r="AR6836" s="12"/>
      <c r="AS6836" s="12"/>
      <c r="AZ6836" s="49"/>
      <c r="BA6836" s="30"/>
      <c r="BB6836" s="12"/>
      <c r="BF6836" s="12"/>
      <c r="BG6836" s="12"/>
      <c r="BH6836" s="12"/>
      <c r="BO6836" s="7"/>
      <c r="BP6836" s="7"/>
      <c r="BQ6836" s="7"/>
      <c r="BU6836" s="7"/>
      <c r="BV6836" s="7"/>
      <c r="BW6836" s="7"/>
      <c r="CD6836" s="7"/>
      <c r="CE6836" s="7"/>
      <c r="CF6836" s="7"/>
      <c r="CJ6836" s="7"/>
      <c r="CK6836" s="7"/>
      <c r="CL6836" s="7"/>
    </row>
    <row r="6837" spans="1:90">
      <c r="A6837" s="11"/>
      <c r="B6837" s="373"/>
      <c r="C6837" s="373"/>
      <c r="D6837" s="373"/>
      <c r="E6837" s="13"/>
      <c r="F6837" s="11"/>
      <c r="G6837" s="25"/>
      <c r="H6837" s="31"/>
      <c r="I6837" s="30"/>
      <c r="M6837" s="25"/>
      <c r="N6837" s="31"/>
      <c r="O6837" s="30"/>
      <c r="V6837" s="12"/>
      <c r="W6837" s="12"/>
      <c r="X6837" s="14"/>
      <c r="AB6837" s="25"/>
      <c r="AC6837" s="12"/>
      <c r="AD6837" s="12"/>
      <c r="AK6837" s="12"/>
      <c r="AL6837" s="30"/>
      <c r="AM6837" s="32"/>
      <c r="AQ6837" s="12"/>
      <c r="AR6837" s="12"/>
      <c r="AS6837" s="12"/>
      <c r="AZ6837" s="49"/>
      <c r="BA6837" s="30"/>
      <c r="BB6837" s="12"/>
      <c r="BF6837" s="12"/>
      <c r="BG6837" s="12"/>
      <c r="BH6837" s="12"/>
      <c r="BO6837" s="7"/>
      <c r="BP6837" s="7"/>
      <c r="BQ6837" s="7"/>
      <c r="BU6837" s="7"/>
      <c r="BV6837" s="7"/>
      <c r="BW6837" s="7"/>
      <c r="CD6837" s="7"/>
      <c r="CE6837" s="7"/>
      <c r="CF6837" s="7"/>
      <c r="CJ6837" s="7"/>
      <c r="CK6837" s="7"/>
      <c r="CL6837" s="7"/>
    </row>
    <row r="6838" spans="1:90">
      <c r="A6838" s="11"/>
      <c r="B6838" s="373"/>
      <c r="C6838" s="373"/>
      <c r="D6838" s="373"/>
      <c r="E6838" s="13"/>
      <c r="F6838" s="11"/>
      <c r="G6838" s="25"/>
      <c r="H6838" s="31"/>
      <c r="I6838" s="30"/>
      <c r="M6838" s="25"/>
      <c r="N6838" s="31"/>
      <c r="O6838" s="30"/>
      <c r="V6838" s="12"/>
      <c r="W6838" s="12"/>
      <c r="X6838" s="14"/>
      <c r="AB6838" s="25"/>
      <c r="AC6838" s="12"/>
      <c r="AD6838" s="12"/>
      <c r="AK6838" s="12"/>
      <c r="AL6838" s="30"/>
      <c r="AM6838" s="32"/>
      <c r="AQ6838" s="12"/>
      <c r="AR6838" s="12"/>
      <c r="AS6838" s="12"/>
      <c r="AZ6838" s="49"/>
      <c r="BA6838" s="30"/>
      <c r="BB6838" s="12"/>
      <c r="BF6838" s="12"/>
      <c r="BG6838" s="12"/>
      <c r="BH6838" s="12"/>
      <c r="BO6838" s="7"/>
      <c r="BP6838" s="7"/>
      <c r="BQ6838" s="7"/>
      <c r="BU6838" s="7"/>
      <c r="BV6838" s="7"/>
      <c r="BW6838" s="7"/>
      <c r="CD6838" s="7"/>
      <c r="CE6838" s="7"/>
      <c r="CF6838" s="7"/>
      <c r="CJ6838" s="7"/>
      <c r="CK6838" s="7"/>
      <c r="CL6838" s="7"/>
    </row>
    <row r="6839" spans="1:90">
      <c r="A6839" s="11"/>
      <c r="B6839" s="373"/>
      <c r="C6839" s="373"/>
      <c r="D6839" s="373"/>
      <c r="E6839" s="13"/>
      <c r="F6839" s="11"/>
      <c r="G6839" s="25"/>
      <c r="H6839" s="31"/>
      <c r="I6839" s="30"/>
      <c r="M6839" s="25"/>
      <c r="N6839" s="31"/>
      <c r="O6839" s="30"/>
      <c r="V6839" s="12"/>
      <c r="W6839" s="12"/>
      <c r="X6839" s="14"/>
      <c r="AB6839" s="25"/>
      <c r="AC6839" s="12"/>
      <c r="AD6839" s="12"/>
      <c r="AK6839" s="12"/>
      <c r="AL6839" s="30"/>
      <c r="AM6839" s="32"/>
      <c r="AQ6839" s="12"/>
      <c r="AR6839" s="12"/>
      <c r="AS6839" s="12"/>
      <c r="AZ6839" s="49"/>
      <c r="BA6839" s="30"/>
      <c r="BB6839" s="12"/>
      <c r="BF6839" s="12"/>
      <c r="BG6839" s="12"/>
      <c r="BH6839" s="12"/>
      <c r="BO6839" s="7"/>
      <c r="BP6839" s="7"/>
      <c r="BQ6839" s="7"/>
      <c r="BU6839" s="7"/>
      <c r="BV6839" s="7"/>
      <c r="BW6839" s="7"/>
      <c r="CD6839" s="7"/>
      <c r="CE6839" s="7"/>
      <c r="CF6839" s="7"/>
      <c r="CJ6839" s="7"/>
      <c r="CK6839" s="7"/>
      <c r="CL6839" s="7"/>
    </row>
    <row r="6840" spans="1:90">
      <c r="A6840" s="11"/>
      <c r="B6840" s="373"/>
      <c r="C6840" s="373"/>
      <c r="D6840" s="373"/>
      <c r="E6840" s="13"/>
      <c r="F6840" s="11"/>
      <c r="G6840" s="25"/>
      <c r="H6840" s="31"/>
      <c r="I6840" s="30"/>
      <c r="M6840" s="25"/>
      <c r="N6840" s="31"/>
      <c r="O6840" s="30"/>
      <c r="V6840" s="12"/>
      <c r="W6840" s="12"/>
      <c r="X6840" s="14"/>
      <c r="AB6840" s="25"/>
      <c r="AC6840" s="12"/>
      <c r="AD6840" s="12"/>
      <c r="AK6840" s="12"/>
      <c r="AL6840" s="30"/>
      <c r="AM6840" s="32"/>
      <c r="AQ6840" s="12"/>
      <c r="AR6840" s="12"/>
      <c r="AS6840" s="12"/>
      <c r="AZ6840" s="49"/>
      <c r="BA6840" s="30"/>
      <c r="BB6840" s="12"/>
      <c r="BF6840" s="12"/>
      <c r="BG6840" s="12"/>
      <c r="BH6840" s="12"/>
      <c r="BO6840" s="7"/>
      <c r="BP6840" s="7"/>
      <c r="BQ6840" s="7"/>
      <c r="BU6840" s="7"/>
      <c r="BV6840" s="7"/>
      <c r="BW6840" s="7"/>
      <c r="CD6840" s="7"/>
      <c r="CE6840" s="7"/>
      <c r="CF6840" s="7"/>
      <c r="CJ6840" s="7"/>
      <c r="CK6840" s="7"/>
      <c r="CL6840" s="7"/>
    </row>
    <row r="6841" spans="1:90">
      <c r="A6841" s="11"/>
      <c r="B6841" s="373"/>
      <c r="C6841" s="373"/>
      <c r="D6841" s="373"/>
      <c r="E6841" s="13"/>
      <c r="F6841" s="11"/>
      <c r="G6841" s="25"/>
      <c r="H6841" s="31"/>
      <c r="I6841" s="30"/>
      <c r="M6841" s="25"/>
      <c r="N6841" s="31"/>
      <c r="O6841" s="30"/>
      <c r="V6841" s="12"/>
      <c r="W6841" s="12"/>
      <c r="X6841" s="14"/>
      <c r="AB6841" s="25"/>
      <c r="AC6841" s="12"/>
      <c r="AD6841" s="12"/>
      <c r="AK6841" s="12"/>
      <c r="AL6841" s="30"/>
      <c r="AM6841" s="32"/>
      <c r="AQ6841" s="12"/>
      <c r="AR6841" s="12"/>
      <c r="AS6841" s="12"/>
      <c r="AZ6841" s="49"/>
      <c r="BA6841" s="30"/>
      <c r="BB6841" s="12"/>
      <c r="BF6841" s="12"/>
      <c r="BG6841" s="12"/>
      <c r="BH6841" s="12"/>
      <c r="BO6841" s="7"/>
      <c r="BP6841" s="7"/>
      <c r="BQ6841" s="7"/>
      <c r="BU6841" s="7"/>
      <c r="BV6841" s="7"/>
      <c r="BW6841" s="7"/>
      <c r="CD6841" s="7"/>
      <c r="CE6841" s="7"/>
      <c r="CF6841" s="7"/>
      <c r="CJ6841" s="7"/>
      <c r="CK6841" s="7"/>
      <c r="CL6841" s="7"/>
    </row>
    <row r="6842" spans="1:90">
      <c r="A6842" s="11"/>
      <c r="B6842" s="373"/>
      <c r="C6842" s="373"/>
      <c r="D6842" s="373"/>
      <c r="E6842" s="13"/>
      <c r="F6842" s="11"/>
      <c r="G6842" s="25"/>
      <c r="H6842" s="31"/>
      <c r="I6842" s="30"/>
      <c r="M6842" s="25"/>
      <c r="N6842" s="31"/>
      <c r="O6842" s="30"/>
      <c r="V6842" s="12"/>
      <c r="W6842" s="12"/>
      <c r="X6842" s="14"/>
      <c r="AB6842" s="25"/>
      <c r="AC6842" s="12"/>
      <c r="AD6842" s="12"/>
      <c r="AK6842" s="12"/>
      <c r="AL6842" s="30"/>
      <c r="AM6842" s="32"/>
      <c r="AQ6842" s="12"/>
      <c r="AR6842" s="12"/>
      <c r="AS6842" s="12"/>
      <c r="AZ6842" s="49"/>
      <c r="BA6842" s="30"/>
      <c r="BB6842" s="12"/>
      <c r="BF6842" s="12"/>
      <c r="BG6842" s="12"/>
      <c r="BH6842" s="12"/>
      <c r="BO6842" s="7"/>
      <c r="BP6842" s="7"/>
      <c r="BQ6842" s="7"/>
      <c r="BU6842" s="7"/>
      <c r="BV6842" s="7"/>
      <c r="BW6842" s="7"/>
      <c r="CD6842" s="7"/>
      <c r="CE6842" s="7"/>
      <c r="CF6842" s="7"/>
      <c r="CJ6842" s="7"/>
      <c r="CK6842" s="7"/>
      <c r="CL6842" s="7"/>
    </row>
    <row r="6843" spans="1:90">
      <c r="A6843" s="11"/>
      <c r="B6843" s="373"/>
      <c r="C6843" s="373"/>
      <c r="D6843" s="373"/>
      <c r="E6843" s="13"/>
      <c r="F6843" s="11"/>
      <c r="G6843" s="25"/>
      <c r="H6843" s="31"/>
      <c r="I6843" s="30"/>
      <c r="M6843" s="25"/>
      <c r="N6843" s="31"/>
      <c r="O6843" s="30"/>
      <c r="V6843" s="12"/>
      <c r="W6843" s="12"/>
      <c r="X6843" s="14"/>
      <c r="AB6843" s="25"/>
      <c r="AC6843" s="12"/>
      <c r="AD6843" s="12"/>
      <c r="AK6843" s="12"/>
      <c r="AL6843" s="30"/>
      <c r="AM6843" s="32"/>
      <c r="AQ6843" s="12"/>
      <c r="AR6843" s="12"/>
      <c r="AS6843" s="12"/>
      <c r="AZ6843" s="49"/>
      <c r="BA6843" s="30"/>
      <c r="BB6843" s="12"/>
      <c r="BF6843" s="12"/>
      <c r="BG6843" s="12"/>
      <c r="BH6843" s="12"/>
      <c r="BO6843" s="7"/>
      <c r="BP6843" s="7"/>
      <c r="BQ6843" s="7"/>
      <c r="BU6843" s="7"/>
      <c r="BV6843" s="7"/>
      <c r="BW6843" s="7"/>
      <c r="CD6843" s="7"/>
      <c r="CE6843" s="7"/>
      <c r="CF6843" s="7"/>
      <c r="CJ6843" s="7"/>
      <c r="CK6843" s="7"/>
      <c r="CL6843" s="7"/>
    </row>
    <row r="6844" spans="1:90">
      <c r="A6844" s="11"/>
      <c r="B6844" s="373"/>
      <c r="C6844" s="373"/>
      <c r="D6844" s="373"/>
      <c r="E6844" s="13"/>
      <c r="F6844" s="11"/>
      <c r="G6844" s="25"/>
      <c r="H6844" s="31"/>
      <c r="I6844" s="30"/>
      <c r="M6844" s="25"/>
      <c r="N6844" s="31"/>
      <c r="O6844" s="30"/>
      <c r="V6844" s="12"/>
      <c r="W6844" s="12"/>
      <c r="X6844" s="14"/>
      <c r="AB6844" s="25"/>
      <c r="AC6844" s="12"/>
      <c r="AD6844" s="12"/>
      <c r="AK6844" s="12"/>
      <c r="AL6844" s="30"/>
      <c r="AM6844" s="32"/>
      <c r="AQ6844" s="12"/>
      <c r="AR6844" s="12"/>
      <c r="AS6844" s="12"/>
      <c r="AZ6844" s="49"/>
      <c r="BA6844" s="30"/>
      <c r="BB6844" s="12"/>
      <c r="BF6844" s="12"/>
      <c r="BG6844" s="12"/>
      <c r="BH6844" s="12"/>
      <c r="BO6844" s="7"/>
      <c r="BP6844" s="7"/>
      <c r="BQ6844" s="7"/>
      <c r="BU6844" s="7"/>
      <c r="BV6844" s="7"/>
      <c r="BW6844" s="7"/>
      <c r="CD6844" s="7"/>
      <c r="CE6844" s="7"/>
      <c r="CF6844" s="7"/>
      <c r="CJ6844" s="7"/>
      <c r="CK6844" s="7"/>
      <c r="CL6844" s="7"/>
    </row>
    <row r="6845" spans="1:90">
      <c r="A6845" s="11"/>
      <c r="B6845" s="373"/>
      <c r="C6845" s="373"/>
      <c r="D6845" s="373"/>
      <c r="E6845" s="13"/>
      <c r="F6845" s="11"/>
      <c r="G6845" s="25"/>
      <c r="H6845" s="31"/>
      <c r="I6845" s="30"/>
      <c r="M6845" s="25"/>
      <c r="N6845" s="31"/>
      <c r="O6845" s="30"/>
      <c r="V6845" s="12"/>
      <c r="W6845" s="12"/>
      <c r="X6845" s="14"/>
      <c r="AB6845" s="25"/>
      <c r="AC6845" s="12"/>
      <c r="AD6845" s="12"/>
      <c r="AK6845" s="12"/>
      <c r="AL6845" s="30"/>
      <c r="AM6845" s="32"/>
      <c r="AQ6845" s="12"/>
      <c r="AR6845" s="12"/>
      <c r="AS6845" s="12"/>
      <c r="AZ6845" s="49"/>
      <c r="BA6845" s="30"/>
      <c r="BB6845" s="12"/>
      <c r="BF6845" s="12"/>
      <c r="BG6845" s="12"/>
      <c r="BH6845" s="12"/>
      <c r="BO6845" s="7"/>
      <c r="BP6845" s="7"/>
      <c r="BQ6845" s="7"/>
      <c r="BU6845" s="7"/>
      <c r="BV6845" s="7"/>
      <c r="BW6845" s="7"/>
      <c r="CD6845" s="7"/>
      <c r="CE6845" s="7"/>
      <c r="CF6845" s="7"/>
      <c r="CJ6845" s="7"/>
      <c r="CK6845" s="7"/>
      <c r="CL6845" s="7"/>
    </row>
    <row r="6846" spans="1:90">
      <c r="A6846" s="11"/>
      <c r="B6846" s="373"/>
      <c r="C6846" s="373"/>
      <c r="D6846" s="373"/>
      <c r="E6846" s="13"/>
      <c r="F6846" s="11"/>
      <c r="G6846" s="25"/>
      <c r="H6846" s="31"/>
      <c r="I6846" s="30"/>
      <c r="M6846" s="25"/>
      <c r="N6846" s="31"/>
      <c r="O6846" s="30"/>
      <c r="V6846" s="12"/>
      <c r="W6846" s="12"/>
      <c r="X6846" s="14"/>
      <c r="AB6846" s="25"/>
      <c r="AC6846" s="12"/>
      <c r="AD6846" s="12"/>
      <c r="AK6846" s="12"/>
      <c r="AL6846" s="30"/>
      <c r="AM6846" s="32"/>
      <c r="AQ6846" s="12"/>
      <c r="AR6846" s="12"/>
      <c r="AS6846" s="12"/>
      <c r="AZ6846" s="49"/>
      <c r="BA6846" s="30"/>
      <c r="BB6846" s="12"/>
      <c r="BF6846" s="12"/>
      <c r="BG6846" s="12"/>
      <c r="BH6846" s="12"/>
      <c r="BO6846" s="7"/>
      <c r="BP6846" s="7"/>
      <c r="BQ6846" s="7"/>
      <c r="BU6846" s="7"/>
      <c r="BV6846" s="7"/>
      <c r="BW6846" s="7"/>
      <c r="CD6846" s="7"/>
      <c r="CE6846" s="7"/>
      <c r="CF6846" s="7"/>
      <c r="CJ6846" s="7"/>
      <c r="CK6846" s="7"/>
      <c r="CL6846" s="7"/>
    </row>
    <row r="6847" spans="1:90">
      <c r="A6847" s="11"/>
      <c r="B6847" s="373"/>
      <c r="C6847" s="373"/>
      <c r="D6847" s="373"/>
      <c r="E6847" s="13"/>
      <c r="F6847" s="11"/>
      <c r="G6847" s="25"/>
      <c r="H6847" s="31"/>
      <c r="I6847" s="30"/>
      <c r="M6847" s="25"/>
      <c r="N6847" s="31"/>
      <c r="O6847" s="30"/>
      <c r="V6847" s="12"/>
      <c r="W6847" s="12"/>
      <c r="X6847" s="14"/>
      <c r="AB6847" s="25"/>
      <c r="AC6847" s="12"/>
      <c r="AD6847" s="12"/>
      <c r="AK6847" s="12"/>
      <c r="AL6847" s="30"/>
      <c r="AM6847" s="32"/>
      <c r="AQ6847" s="12"/>
      <c r="AR6847" s="12"/>
      <c r="AS6847" s="12"/>
      <c r="AZ6847" s="49"/>
      <c r="BA6847" s="30"/>
      <c r="BB6847" s="12"/>
      <c r="BF6847" s="12"/>
      <c r="BG6847" s="12"/>
      <c r="BH6847" s="12"/>
      <c r="BO6847" s="7"/>
      <c r="BP6847" s="7"/>
      <c r="BQ6847" s="7"/>
      <c r="BU6847" s="7"/>
      <c r="BV6847" s="7"/>
      <c r="BW6847" s="7"/>
      <c r="CD6847" s="7"/>
      <c r="CE6847" s="7"/>
      <c r="CF6847" s="7"/>
      <c r="CJ6847" s="7"/>
      <c r="CK6847" s="7"/>
      <c r="CL6847" s="7"/>
    </row>
    <row r="6848" spans="1:90">
      <c r="A6848" s="11"/>
      <c r="B6848" s="373"/>
      <c r="C6848" s="373"/>
      <c r="D6848" s="373"/>
      <c r="E6848" s="13"/>
      <c r="F6848" s="11"/>
      <c r="G6848" s="25"/>
      <c r="H6848" s="31"/>
      <c r="I6848" s="30"/>
      <c r="M6848" s="25"/>
      <c r="N6848" s="31"/>
      <c r="O6848" s="30"/>
      <c r="V6848" s="12"/>
      <c r="W6848" s="12"/>
      <c r="X6848" s="14"/>
      <c r="AB6848" s="25"/>
      <c r="AC6848" s="12"/>
      <c r="AD6848" s="12"/>
      <c r="AK6848" s="12"/>
      <c r="AL6848" s="30"/>
      <c r="AM6848" s="32"/>
      <c r="AQ6848" s="12"/>
      <c r="AR6848" s="12"/>
      <c r="AS6848" s="12"/>
      <c r="AZ6848" s="49"/>
      <c r="BA6848" s="30"/>
      <c r="BB6848" s="12"/>
      <c r="BF6848" s="12"/>
      <c r="BG6848" s="12"/>
      <c r="BH6848" s="12"/>
      <c r="BO6848" s="7"/>
      <c r="BP6848" s="7"/>
      <c r="BQ6848" s="7"/>
      <c r="BU6848" s="7"/>
      <c r="BV6848" s="7"/>
      <c r="BW6848" s="7"/>
      <c r="CD6848" s="7"/>
      <c r="CE6848" s="7"/>
      <c r="CF6848" s="7"/>
      <c r="CJ6848" s="7"/>
      <c r="CK6848" s="7"/>
      <c r="CL6848" s="7"/>
    </row>
    <row r="6849" spans="1:90">
      <c r="A6849" s="11"/>
      <c r="B6849" s="373"/>
      <c r="C6849" s="373"/>
      <c r="D6849" s="373"/>
      <c r="E6849" s="13"/>
      <c r="F6849" s="11"/>
      <c r="G6849" s="25"/>
      <c r="H6849" s="31"/>
      <c r="I6849" s="30"/>
      <c r="M6849" s="25"/>
      <c r="N6849" s="31"/>
      <c r="O6849" s="30"/>
      <c r="V6849" s="12"/>
      <c r="W6849" s="12"/>
      <c r="X6849" s="14"/>
      <c r="AB6849" s="25"/>
      <c r="AC6849" s="12"/>
      <c r="AD6849" s="12"/>
      <c r="AK6849" s="12"/>
      <c r="AL6849" s="30"/>
      <c r="AM6849" s="32"/>
      <c r="AQ6849" s="12"/>
      <c r="AR6849" s="12"/>
      <c r="AS6849" s="12"/>
      <c r="AZ6849" s="49"/>
      <c r="BA6849" s="30"/>
      <c r="BB6849" s="12"/>
      <c r="BF6849" s="12"/>
      <c r="BG6849" s="12"/>
      <c r="BH6849" s="12"/>
      <c r="BO6849" s="7"/>
      <c r="BP6849" s="7"/>
      <c r="BQ6849" s="7"/>
      <c r="BU6849" s="7"/>
      <c r="BV6849" s="7"/>
      <c r="BW6849" s="7"/>
      <c r="CD6849" s="7"/>
      <c r="CE6849" s="7"/>
      <c r="CF6849" s="7"/>
      <c r="CJ6849" s="7"/>
      <c r="CK6849" s="7"/>
      <c r="CL6849" s="7"/>
    </row>
    <row r="6850" spans="1:90">
      <c r="A6850" s="11"/>
      <c r="B6850" s="373"/>
      <c r="C6850" s="373"/>
      <c r="D6850" s="373"/>
      <c r="E6850" s="13"/>
      <c r="F6850" s="11"/>
      <c r="G6850" s="25"/>
      <c r="H6850" s="31"/>
      <c r="I6850" s="30"/>
      <c r="M6850" s="25"/>
      <c r="N6850" s="31"/>
      <c r="O6850" s="30"/>
      <c r="V6850" s="12"/>
      <c r="W6850" s="12"/>
      <c r="X6850" s="14"/>
      <c r="AB6850" s="25"/>
      <c r="AC6850" s="12"/>
      <c r="AD6850" s="12"/>
      <c r="AK6850" s="12"/>
      <c r="AL6850" s="30"/>
      <c r="AM6850" s="32"/>
      <c r="AQ6850" s="12"/>
      <c r="AR6850" s="12"/>
      <c r="AS6850" s="12"/>
      <c r="AZ6850" s="49"/>
      <c r="BA6850" s="30"/>
      <c r="BB6850" s="12"/>
      <c r="BF6850" s="12"/>
      <c r="BG6850" s="12"/>
      <c r="BH6850" s="12"/>
      <c r="BO6850" s="7"/>
      <c r="BP6850" s="7"/>
      <c r="BQ6850" s="7"/>
      <c r="BU6850" s="7"/>
      <c r="BV6850" s="7"/>
      <c r="BW6850" s="7"/>
      <c r="CD6850" s="7"/>
      <c r="CE6850" s="7"/>
      <c r="CF6850" s="7"/>
      <c r="CJ6850" s="7"/>
      <c r="CK6850" s="7"/>
      <c r="CL6850" s="7"/>
    </row>
    <row r="6851" spans="1:90">
      <c r="A6851" s="11"/>
      <c r="B6851" s="373"/>
      <c r="C6851" s="373"/>
      <c r="D6851" s="373"/>
      <c r="E6851" s="13"/>
      <c r="F6851" s="11"/>
      <c r="G6851" s="25"/>
      <c r="H6851" s="31"/>
      <c r="I6851" s="30"/>
      <c r="M6851" s="25"/>
      <c r="N6851" s="31"/>
      <c r="O6851" s="30"/>
      <c r="V6851" s="12"/>
      <c r="W6851" s="12"/>
      <c r="X6851" s="14"/>
      <c r="AB6851" s="25"/>
      <c r="AC6851" s="12"/>
      <c r="AD6851" s="12"/>
      <c r="AK6851" s="12"/>
      <c r="AL6851" s="30"/>
      <c r="AM6851" s="32"/>
      <c r="AQ6851" s="12"/>
      <c r="AR6851" s="12"/>
      <c r="AS6851" s="12"/>
      <c r="AZ6851" s="49"/>
      <c r="BA6851" s="30"/>
      <c r="BB6851" s="12"/>
      <c r="BF6851" s="12"/>
      <c r="BG6851" s="12"/>
      <c r="BH6851" s="12"/>
      <c r="BO6851" s="7"/>
      <c r="BP6851" s="7"/>
      <c r="BQ6851" s="7"/>
      <c r="BU6851" s="7"/>
      <c r="BV6851" s="7"/>
      <c r="BW6851" s="7"/>
      <c r="CD6851" s="7"/>
      <c r="CE6851" s="7"/>
      <c r="CF6851" s="7"/>
      <c r="CJ6851" s="7"/>
      <c r="CK6851" s="7"/>
      <c r="CL6851" s="7"/>
    </row>
    <row r="6852" spans="1:90">
      <c r="A6852" s="11"/>
      <c r="B6852" s="373"/>
      <c r="C6852" s="373"/>
      <c r="D6852" s="373"/>
      <c r="E6852" s="13"/>
      <c r="F6852" s="11"/>
      <c r="G6852" s="25"/>
      <c r="H6852" s="31"/>
      <c r="I6852" s="30"/>
      <c r="M6852" s="25"/>
      <c r="N6852" s="31"/>
      <c r="O6852" s="30"/>
      <c r="V6852" s="12"/>
      <c r="W6852" s="12"/>
      <c r="X6852" s="14"/>
      <c r="AB6852" s="25"/>
      <c r="AC6852" s="12"/>
      <c r="AD6852" s="12"/>
      <c r="AK6852" s="12"/>
      <c r="AL6852" s="30"/>
      <c r="AM6852" s="32"/>
      <c r="AQ6852" s="12"/>
      <c r="AR6852" s="12"/>
      <c r="AS6852" s="12"/>
      <c r="AZ6852" s="49"/>
      <c r="BA6852" s="30"/>
      <c r="BB6852" s="12"/>
      <c r="BF6852" s="12"/>
      <c r="BG6852" s="12"/>
      <c r="BH6852" s="12"/>
      <c r="BO6852" s="7"/>
      <c r="BP6852" s="7"/>
      <c r="BQ6852" s="7"/>
      <c r="BU6852" s="7"/>
      <c r="BV6852" s="7"/>
      <c r="BW6852" s="7"/>
      <c r="CD6852" s="7"/>
      <c r="CE6852" s="7"/>
      <c r="CF6852" s="7"/>
      <c r="CJ6852" s="7"/>
      <c r="CK6852" s="7"/>
      <c r="CL6852" s="7"/>
    </row>
    <row r="6853" spans="1:90">
      <c r="A6853" s="11"/>
      <c r="B6853" s="373"/>
      <c r="C6853" s="373"/>
      <c r="D6853" s="373"/>
      <c r="E6853" s="13"/>
      <c r="F6853" s="11"/>
      <c r="G6853" s="25"/>
      <c r="H6853" s="31"/>
      <c r="I6853" s="30"/>
      <c r="M6853" s="25"/>
      <c r="N6853" s="31"/>
      <c r="O6853" s="30"/>
      <c r="V6853" s="12"/>
      <c r="W6853" s="12"/>
      <c r="X6853" s="14"/>
      <c r="AB6853" s="25"/>
      <c r="AC6853" s="12"/>
      <c r="AD6853" s="12"/>
      <c r="AK6853" s="12"/>
      <c r="AL6853" s="30"/>
      <c r="AM6853" s="32"/>
      <c r="AQ6853" s="12"/>
      <c r="AR6853" s="12"/>
      <c r="AS6853" s="12"/>
      <c r="AZ6853" s="49"/>
      <c r="BA6853" s="30"/>
      <c r="BB6853" s="12"/>
      <c r="BF6853" s="12"/>
      <c r="BG6853" s="12"/>
      <c r="BH6853" s="12"/>
      <c r="BO6853" s="7"/>
      <c r="BP6853" s="7"/>
      <c r="BQ6853" s="7"/>
      <c r="BU6853" s="7"/>
      <c r="BV6853" s="7"/>
      <c r="BW6853" s="7"/>
      <c r="CD6853" s="7"/>
      <c r="CE6853" s="7"/>
      <c r="CF6853" s="7"/>
      <c r="CJ6853" s="7"/>
      <c r="CK6853" s="7"/>
      <c r="CL6853" s="7"/>
    </row>
    <row r="6854" spans="1:90">
      <c r="A6854" s="11"/>
      <c r="B6854" s="373"/>
      <c r="C6854" s="373"/>
      <c r="D6854" s="373"/>
      <c r="E6854" s="13"/>
      <c r="F6854" s="11"/>
      <c r="G6854" s="25"/>
      <c r="H6854" s="31"/>
      <c r="I6854" s="30"/>
      <c r="M6854" s="25"/>
      <c r="N6854" s="31"/>
      <c r="O6854" s="30"/>
      <c r="V6854" s="12"/>
      <c r="W6854" s="12"/>
      <c r="X6854" s="14"/>
      <c r="AB6854" s="25"/>
      <c r="AC6854" s="12"/>
      <c r="AD6854" s="12"/>
      <c r="AK6854" s="12"/>
      <c r="AL6854" s="30"/>
      <c r="AM6854" s="32"/>
      <c r="AQ6854" s="12"/>
      <c r="AR6854" s="12"/>
      <c r="AS6854" s="12"/>
      <c r="AZ6854" s="49"/>
      <c r="BA6854" s="30"/>
      <c r="BB6854" s="12"/>
      <c r="BF6854" s="12"/>
      <c r="BG6854" s="12"/>
      <c r="BH6854" s="12"/>
      <c r="BO6854" s="7"/>
      <c r="BP6854" s="7"/>
      <c r="BQ6854" s="7"/>
      <c r="BU6854" s="7"/>
      <c r="BV6854" s="7"/>
      <c r="BW6854" s="7"/>
      <c r="CD6854" s="7"/>
      <c r="CE6854" s="7"/>
      <c r="CF6854" s="7"/>
      <c r="CJ6854" s="7"/>
      <c r="CK6854" s="7"/>
      <c r="CL6854" s="7"/>
    </row>
    <row r="6855" spans="1:90">
      <c r="A6855" s="11"/>
      <c r="B6855" s="373"/>
      <c r="C6855" s="373"/>
      <c r="D6855" s="373"/>
      <c r="E6855" s="13"/>
      <c r="F6855" s="11"/>
      <c r="G6855" s="25"/>
      <c r="H6855" s="31"/>
      <c r="I6855" s="30"/>
      <c r="M6855" s="25"/>
      <c r="N6855" s="31"/>
      <c r="O6855" s="30"/>
      <c r="V6855" s="12"/>
      <c r="W6855" s="12"/>
      <c r="X6855" s="14"/>
      <c r="AB6855" s="25"/>
      <c r="AC6855" s="12"/>
      <c r="AD6855" s="12"/>
      <c r="AK6855" s="12"/>
      <c r="AL6855" s="30"/>
      <c r="AM6855" s="32"/>
      <c r="AQ6855" s="12"/>
      <c r="AR6855" s="12"/>
      <c r="AS6855" s="12"/>
      <c r="AZ6855" s="49"/>
      <c r="BA6855" s="30"/>
      <c r="BB6855" s="12"/>
      <c r="BF6855" s="12"/>
      <c r="BG6855" s="12"/>
      <c r="BH6855" s="12"/>
      <c r="BO6855" s="7"/>
      <c r="BP6855" s="7"/>
      <c r="BQ6855" s="7"/>
      <c r="BU6855" s="7"/>
      <c r="BV6855" s="7"/>
      <c r="BW6855" s="7"/>
      <c r="CD6855" s="7"/>
      <c r="CE6855" s="7"/>
      <c r="CF6855" s="7"/>
      <c r="CJ6855" s="7"/>
      <c r="CK6855" s="7"/>
      <c r="CL6855" s="7"/>
    </row>
    <row r="6856" spans="1:90">
      <c r="A6856" s="11"/>
      <c r="B6856" s="373"/>
      <c r="C6856" s="373"/>
      <c r="D6856" s="373"/>
      <c r="E6856" s="13"/>
      <c r="F6856" s="11"/>
      <c r="G6856" s="25"/>
      <c r="H6856" s="31"/>
      <c r="I6856" s="30"/>
      <c r="M6856" s="25"/>
      <c r="N6856" s="31"/>
      <c r="O6856" s="30"/>
      <c r="V6856" s="12"/>
      <c r="W6856" s="12"/>
      <c r="X6856" s="14"/>
      <c r="AB6856" s="25"/>
      <c r="AC6856" s="12"/>
      <c r="AD6856" s="12"/>
      <c r="AK6856" s="12"/>
      <c r="AL6856" s="30"/>
      <c r="AM6856" s="32"/>
      <c r="AQ6856" s="12"/>
      <c r="AR6856" s="12"/>
      <c r="AS6856" s="12"/>
      <c r="AZ6856" s="49"/>
      <c r="BA6856" s="30"/>
      <c r="BB6856" s="12"/>
      <c r="BF6856" s="12"/>
      <c r="BG6856" s="12"/>
      <c r="BH6856" s="12"/>
      <c r="BO6856" s="7"/>
      <c r="BP6856" s="7"/>
      <c r="BQ6856" s="7"/>
      <c r="BU6856" s="7"/>
      <c r="BV6856" s="7"/>
      <c r="BW6856" s="7"/>
      <c r="CD6856" s="7"/>
      <c r="CE6856" s="7"/>
      <c r="CF6856" s="7"/>
      <c r="CJ6856" s="7"/>
      <c r="CK6856" s="7"/>
      <c r="CL6856" s="7"/>
    </row>
    <row r="6857" spans="1:90">
      <c r="A6857" s="11"/>
      <c r="B6857" s="373"/>
      <c r="C6857" s="373"/>
      <c r="D6857" s="373"/>
      <c r="E6857" s="13"/>
      <c r="F6857" s="11"/>
      <c r="G6857" s="25"/>
      <c r="H6857" s="31"/>
      <c r="I6857" s="30"/>
      <c r="M6857" s="25"/>
      <c r="N6857" s="31"/>
      <c r="O6857" s="30"/>
      <c r="V6857" s="12"/>
      <c r="W6857" s="12"/>
      <c r="X6857" s="14"/>
      <c r="AB6857" s="25"/>
      <c r="AC6857" s="12"/>
      <c r="AD6857" s="12"/>
      <c r="AK6857" s="12"/>
      <c r="AL6857" s="30"/>
      <c r="AM6857" s="32"/>
      <c r="AQ6857" s="12"/>
      <c r="AR6857" s="12"/>
      <c r="AS6857" s="12"/>
      <c r="AZ6857" s="49"/>
      <c r="BA6857" s="30"/>
      <c r="BB6857" s="12"/>
      <c r="BF6857" s="12"/>
      <c r="BG6857" s="12"/>
      <c r="BH6857" s="12"/>
      <c r="BO6857" s="7"/>
      <c r="BP6857" s="7"/>
      <c r="BQ6857" s="7"/>
      <c r="BU6857" s="7"/>
      <c r="BV6857" s="7"/>
      <c r="BW6857" s="7"/>
      <c r="CD6857" s="7"/>
      <c r="CE6857" s="7"/>
      <c r="CF6857" s="7"/>
      <c r="CJ6857" s="7"/>
      <c r="CK6857" s="7"/>
      <c r="CL6857" s="7"/>
    </row>
    <row r="6858" spans="1:90">
      <c r="A6858" s="11"/>
      <c r="B6858" s="373"/>
      <c r="C6858" s="373"/>
      <c r="D6858" s="373"/>
      <c r="E6858" s="13"/>
      <c r="F6858" s="11"/>
      <c r="G6858" s="25"/>
      <c r="H6858" s="31"/>
      <c r="I6858" s="30"/>
      <c r="M6858" s="25"/>
      <c r="N6858" s="31"/>
      <c r="O6858" s="30"/>
      <c r="V6858" s="12"/>
      <c r="W6858" s="12"/>
      <c r="X6858" s="14"/>
      <c r="AB6858" s="25"/>
      <c r="AC6858" s="12"/>
      <c r="AD6858" s="12"/>
      <c r="AK6858" s="12"/>
      <c r="AL6858" s="30"/>
      <c r="AM6858" s="32"/>
      <c r="AQ6858" s="12"/>
      <c r="AR6858" s="12"/>
      <c r="AS6858" s="12"/>
      <c r="AZ6858" s="49"/>
      <c r="BA6858" s="30"/>
      <c r="BB6858" s="12"/>
      <c r="BF6858" s="12"/>
      <c r="BG6858" s="12"/>
      <c r="BH6858" s="12"/>
      <c r="BO6858" s="7"/>
      <c r="BP6858" s="7"/>
      <c r="BQ6858" s="7"/>
      <c r="BU6858" s="7"/>
      <c r="BV6858" s="7"/>
      <c r="BW6858" s="7"/>
      <c r="CD6858" s="7"/>
      <c r="CE6858" s="7"/>
      <c r="CF6858" s="7"/>
      <c r="CJ6858" s="7"/>
      <c r="CK6858" s="7"/>
      <c r="CL6858" s="7"/>
    </row>
    <row r="6859" spans="1:90">
      <c r="A6859" s="11"/>
      <c r="B6859" s="373"/>
      <c r="C6859" s="373"/>
      <c r="D6859" s="373"/>
      <c r="E6859" s="13"/>
      <c r="F6859" s="11"/>
      <c r="G6859" s="25"/>
      <c r="H6859" s="31"/>
      <c r="I6859" s="30"/>
      <c r="M6859" s="25"/>
      <c r="N6859" s="31"/>
      <c r="O6859" s="30"/>
      <c r="V6859" s="12"/>
      <c r="W6859" s="12"/>
      <c r="X6859" s="14"/>
      <c r="AB6859" s="25"/>
      <c r="AC6859" s="12"/>
      <c r="AD6859" s="12"/>
      <c r="AK6859" s="12"/>
      <c r="AL6859" s="30"/>
      <c r="AM6859" s="32"/>
      <c r="AQ6859" s="12"/>
      <c r="AR6859" s="12"/>
      <c r="AS6859" s="12"/>
      <c r="AZ6859" s="49"/>
      <c r="BA6859" s="30"/>
      <c r="BB6859" s="12"/>
      <c r="BF6859" s="12"/>
      <c r="BG6859" s="12"/>
      <c r="BH6859" s="12"/>
      <c r="BO6859" s="7"/>
      <c r="BP6859" s="7"/>
      <c r="BQ6859" s="7"/>
      <c r="BU6859" s="7"/>
      <c r="BV6859" s="7"/>
      <c r="BW6859" s="7"/>
      <c r="CD6859" s="7"/>
      <c r="CE6859" s="7"/>
      <c r="CF6859" s="7"/>
      <c r="CJ6859" s="7"/>
      <c r="CK6859" s="7"/>
      <c r="CL6859" s="7"/>
    </row>
    <row r="6860" spans="1:90">
      <c r="A6860" s="11"/>
      <c r="B6860" s="373"/>
      <c r="C6860" s="373"/>
      <c r="D6860" s="373"/>
      <c r="E6860" s="13"/>
      <c r="F6860" s="11"/>
      <c r="G6860" s="25"/>
      <c r="H6860" s="31"/>
      <c r="I6860" s="30"/>
      <c r="M6860" s="25"/>
      <c r="N6860" s="31"/>
      <c r="O6860" s="30"/>
      <c r="V6860" s="12"/>
      <c r="W6860" s="12"/>
      <c r="X6860" s="14"/>
      <c r="AB6860" s="25"/>
      <c r="AC6860" s="12"/>
      <c r="AD6860" s="12"/>
      <c r="AK6860" s="12"/>
      <c r="AL6860" s="30"/>
      <c r="AM6860" s="32"/>
      <c r="AQ6860" s="12"/>
      <c r="AR6860" s="12"/>
      <c r="AS6860" s="12"/>
      <c r="AZ6860" s="49"/>
      <c r="BA6860" s="30"/>
      <c r="BB6860" s="12"/>
      <c r="BF6860" s="12"/>
      <c r="BG6860" s="12"/>
      <c r="BH6860" s="12"/>
      <c r="BO6860" s="7"/>
      <c r="BP6860" s="7"/>
      <c r="BQ6860" s="7"/>
      <c r="BU6860" s="7"/>
      <c r="BV6860" s="7"/>
      <c r="BW6860" s="7"/>
      <c r="CD6860" s="7"/>
      <c r="CE6860" s="7"/>
      <c r="CF6860" s="7"/>
      <c r="CJ6860" s="7"/>
      <c r="CK6860" s="7"/>
      <c r="CL6860" s="7"/>
    </row>
    <row r="6861" spans="1:90">
      <c r="A6861" s="11"/>
      <c r="B6861" s="373"/>
      <c r="C6861" s="373"/>
      <c r="D6861" s="373"/>
      <c r="E6861" s="13"/>
      <c r="F6861" s="11"/>
      <c r="G6861" s="25"/>
      <c r="H6861" s="31"/>
      <c r="I6861" s="30"/>
      <c r="M6861" s="25"/>
      <c r="N6861" s="31"/>
      <c r="O6861" s="30"/>
      <c r="V6861" s="12"/>
      <c r="W6861" s="12"/>
      <c r="X6861" s="14"/>
      <c r="AB6861" s="25"/>
      <c r="AC6861" s="12"/>
      <c r="AD6861" s="12"/>
      <c r="AK6861" s="12"/>
      <c r="AL6861" s="30"/>
      <c r="AM6861" s="32"/>
      <c r="AQ6861" s="12"/>
      <c r="AR6861" s="12"/>
      <c r="AS6861" s="12"/>
      <c r="AZ6861" s="49"/>
      <c r="BA6861" s="30"/>
      <c r="BB6861" s="12"/>
      <c r="BF6861" s="12"/>
      <c r="BG6861" s="12"/>
      <c r="BH6861" s="12"/>
      <c r="BO6861" s="7"/>
      <c r="BP6861" s="7"/>
      <c r="BQ6861" s="7"/>
      <c r="BU6861" s="7"/>
      <c r="BV6861" s="7"/>
      <c r="BW6861" s="7"/>
      <c r="CD6861" s="7"/>
      <c r="CE6861" s="7"/>
      <c r="CF6861" s="7"/>
      <c r="CJ6861" s="7"/>
      <c r="CK6861" s="7"/>
      <c r="CL6861" s="7"/>
    </row>
    <row r="6862" spans="1:90">
      <c r="A6862" s="11"/>
      <c r="B6862" s="373"/>
      <c r="C6862" s="373"/>
      <c r="D6862" s="373"/>
      <c r="E6862" s="13"/>
      <c r="F6862" s="11"/>
      <c r="G6862" s="25"/>
      <c r="H6862" s="31"/>
      <c r="I6862" s="30"/>
      <c r="M6862" s="25"/>
      <c r="N6862" s="31"/>
      <c r="O6862" s="30"/>
      <c r="V6862" s="12"/>
      <c r="W6862" s="12"/>
      <c r="X6862" s="14"/>
      <c r="AB6862" s="25"/>
      <c r="AC6862" s="12"/>
      <c r="AD6862" s="12"/>
      <c r="AK6862" s="12"/>
      <c r="AL6862" s="30"/>
      <c r="AM6862" s="32"/>
      <c r="AQ6862" s="12"/>
      <c r="AR6862" s="12"/>
      <c r="AS6862" s="12"/>
      <c r="AZ6862" s="49"/>
      <c r="BA6862" s="30"/>
      <c r="BB6862" s="12"/>
      <c r="BF6862" s="12"/>
      <c r="BG6862" s="12"/>
      <c r="BH6862" s="12"/>
      <c r="BO6862" s="7"/>
      <c r="BP6862" s="7"/>
      <c r="BQ6862" s="7"/>
      <c r="BU6862" s="7"/>
      <c r="BV6862" s="7"/>
      <c r="BW6862" s="7"/>
      <c r="CD6862" s="7"/>
      <c r="CE6862" s="7"/>
      <c r="CF6862" s="7"/>
      <c r="CJ6862" s="7"/>
      <c r="CK6862" s="7"/>
      <c r="CL6862" s="7"/>
    </row>
    <row r="6863" spans="1:90">
      <c r="A6863" s="11"/>
      <c r="B6863" s="373"/>
      <c r="C6863" s="373"/>
      <c r="D6863" s="373"/>
      <c r="E6863" s="13"/>
      <c r="F6863" s="11"/>
      <c r="G6863" s="25"/>
      <c r="H6863" s="31"/>
      <c r="I6863" s="30"/>
      <c r="M6863" s="25"/>
      <c r="N6863" s="31"/>
      <c r="O6863" s="30"/>
      <c r="V6863" s="12"/>
      <c r="W6863" s="12"/>
      <c r="X6863" s="14"/>
      <c r="AB6863" s="25"/>
      <c r="AC6863" s="12"/>
      <c r="AD6863" s="12"/>
      <c r="AK6863" s="12"/>
      <c r="AL6863" s="30"/>
      <c r="AM6863" s="32"/>
      <c r="AQ6863" s="12"/>
      <c r="AR6863" s="12"/>
      <c r="AS6863" s="12"/>
      <c r="AZ6863" s="49"/>
      <c r="BA6863" s="30"/>
      <c r="BB6863" s="12"/>
      <c r="BF6863" s="12"/>
      <c r="BG6863" s="12"/>
      <c r="BH6863" s="12"/>
      <c r="BO6863" s="7"/>
      <c r="BP6863" s="7"/>
      <c r="BQ6863" s="7"/>
      <c r="BU6863" s="7"/>
      <c r="BV6863" s="7"/>
      <c r="BW6863" s="7"/>
      <c r="CD6863" s="7"/>
      <c r="CE6863" s="7"/>
      <c r="CF6863" s="7"/>
      <c r="CJ6863" s="7"/>
      <c r="CK6863" s="7"/>
      <c r="CL6863" s="7"/>
    </row>
    <row r="6864" spans="1:90">
      <c r="A6864" s="11"/>
      <c r="B6864" s="373"/>
      <c r="C6864" s="373"/>
      <c r="D6864" s="373"/>
      <c r="E6864" s="13"/>
      <c r="F6864" s="11"/>
      <c r="G6864" s="25"/>
      <c r="H6864" s="31"/>
      <c r="I6864" s="30"/>
      <c r="M6864" s="25"/>
      <c r="N6864" s="31"/>
      <c r="O6864" s="30"/>
      <c r="V6864" s="12"/>
      <c r="W6864" s="12"/>
      <c r="X6864" s="14"/>
      <c r="AB6864" s="25"/>
      <c r="AC6864" s="12"/>
      <c r="AD6864" s="12"/>
      <c r="AK6864" s="12"/>
      <c r="AL6864" s="30"/>
      <c r="AM6864" s="32"/>
      <c r="AQ6864" s="12"/>
      <c r="AR6864" s="12"/>
      <c r="AS6864" s="12"/>
      <c r="AZ6864" s="49"/>
      <c r="BA6864" s="30"/>
      <c r="BB6864" s="12"/>
      <c r="BF6864" s="12"/>
      <c r="BG6864" s="12"/>
      <c r="BH6864" s="12"/>
      <c r="BO6864" s="7"/>
      <c r="BP6864" s="7"/>
      <c r="BQ6864" s="7"/>
      <c r="BU6864" s="7"/>
      <c r="BV6864" s="7"/>
      <c r="BW6864" s="7"/>
      <c r="CD6864" s="7"/>
      <c r="CE6864" s="7"/>
      <c r="CF6864" s="7"/>
      <c r="CJ6864" s="7"/>
      <c r="CK6864" s="7"/>
      <c r="CL6864" s="7"/>
    </row>
    <row r="6865" spans="1:90">
      <c r="A6865" s="11"/>
      <c r="B6865" s="373"/>
      <c r="C6865" s="373"/>
      <c r="D6865" s="373"/>
      <c r="E6865" s="13"/>
      <c r="F6865" s="11"/>
      <c r="G6865" s="25"/>
      <c r="H6865" s="31"/>
      <c r="I6865" s="30"/>
      <c r="M6865" s="25"/>
      <c r="N6865" s="31"/>
      <c r="O6865" s="30"/>
      <c r="V6865" s="12"/>
      <c r="W6865" s="12"/>
      <c r="X6865" s="14"/>
      <c r="AB6865" s="25"/>
      <c r="AC6865" s="12"/>
      <c r="AD6865" s="12"/>
      <c r="AK6865" s="12"/>
      <c r="AL6865" s="30"/>
      <c r="AM6865" s="32"/>
      <c r="AQ6865" s="12"/>
      <c r="AR6865" s="12"/>
      <c r="AS6865" s="12"/>
      <c r="AZ6865" s="49"/>
      <c r="BA6865" s="30"/>
      <c r="BB6865" s="12"/>
      <c r="BF6865" s="12"/>
      <c r="BG6865" s="12"/>
      <c r="BH6865" s="12"/>
      <c r="BO6865" s="7"/>
      <c r="BP6865" s="7"/>
      <c r="BQ6865" s="7"/>
      <c r="BU6865" s="7"/>
      <c r="BV6865" s="7"/>
      <c r="BW6865" s="7"/>
      <c r="CD6865" s="7"/>
      <c r="CE6865" s="7"/>
      <c r="CF6865" s="7"/>
      <c r="CJ6865" s="7"/>
      <c r="CK6865" s="7"/>
      <c r="CL6865" s="7"/>
    </row>
    <row r="6866" spans="1:90">
      <c r="A6866" s="11"/>
      <c r="B6866" s="373"/>
      <c r="C6866" s="373"/>
      <c r="D6866" s="373"/>
      <c r="E6866" s="13"/>
      <c r="F6866" s="11"/>
      <c r="G6866" s="25"/>
      <c r="H6866" s="31"/>
      <c r="I6866" s="30"/>
      <c r="M6866" s="25"/>
      <c r="N6866" s="31"/>
      <c r="O6866" s="30"/>
      <c r="V6866" s="12"/>
      <c r="W6866" s="12"/>
      <c r="X6866" s="14"/>
      <c r="AB6866" s="25"/>
      <c r="AC6866" s="12"/>
      <c r="AD6866" s="12"/>
      <c r="AK6866" s="12"/>
      <c r="AL6866" s="30"/>
      <c r="AM6866" s="32"/>
      <c r="AQ6866" s="12"/>
      <c r="AR6866" s="12"/>
      <c r="AS6866" s="12"/>
      <c r="AZ6866" s="49"/>
      <c r="BA6866" s="30"/>
      <c r="BB6866" s="12"/>
      <c r="BF6866" s="12"/>
      <c r="BG6866" s="12"/>
      <c r="BH6866" s="12"/>
      <c r="BO6866" s="7"/>
      <c r="BP6866" s="7"/>
      <c r="BQ6866" s="7"/>
      <c r="BU6866" s="7"/>
      <c r="BV6866" s="7"/>
      <c r="BW6866" s="7"/>
      <c r="CD6866" s="7"/>
      <c r="CE6866" s="7"/>
      <c r="CF6866" s="7"/>
      <c r="CJ6866" s="7"/>
      <c r="CK6866" s="7"/>
      <c r="CL6866" s="7"/>
    </row>
    <row r="6867" spans="1:90">
      <c r="A6867" s="11"/>
      <c r="B6867" s="373"/>
      <c r="C6867" s="373"/>
      <c r="D6867" s="373"/>
      <c r="E6867" s="13"/>
      <c r="F6867" s="11"/>
      <c r="G6867" s="25"/>
      <c r="H6867" s="31"/>
      <c r="I6867" s="30"/>
      <c r="M6867" s="25"/>
      <c r="N6867" s="31"/>
      <c r="O6867" s="30"/>
      <c r="V6867" s="12"/>
      <c r="W6867" s="12"/>
      <c r="X6867" s="14"/>
      <c r="AB6867" s="25"/>
      <c r="AC6867" s="12"/>
      <c r="AD6867" s="12"/>
      <c r="AK6867" s="12"/>
      <c r="AL6867" s="30"/>
      <c r="AM6867" s="32"/>
      <c r="AQ6867" s="12"/>
      <c r="AR6867" s="12"/>
      <c r="AS6867" s="12"/>
      <c r="AZ6867" s="49"/>
      <c r="BA6867" s="30"/>
      <c r="BB6867" s="12"/>
      <c r="BF6867" s="12"/>
      <c r="BG6867" s="12"/>
      <c r="BH6867" s="12"/>
      <c r="BO6867" s="7"/>
      <c r="BP6867" s="7"/>
      <c r="BQ6867" s="7"/>
      <c r="BU6867" s="7"/>
      <c r="BV6867" s="7"/>
      <c r="BW6867" s="7"/>
      <c r="CD6867" s="7"/>
      <c r="CE6867" s="7"/>
      <c r="CF6867" s="7"/>
      <c r="CJ6867" s="7"/>
      <c r="CK6867" s="7"/>
      <c r="CL6867" s="7"/>
    </row>
    <row r="6868" spans="1:90">
      <c r="A6868" s="11"/>
      <c r="B6868" s="373"/>
      <c r="C6868" s="373"/>
      <c r="D6868" s="373"/>
      <c r="E6868" s="13"/>
      <c r="F6868" s="11"/>
      <c r="G6868" s="25"/>
      <c r="H6868" s="31"/>
      <c r="I6868" s="30"/>
      <c r="M6868" s="25"/>
      <c r="N6868" s="31"/>
      <c r="O6868" s="30"/>
      <c r="V6868" s="12"/>
      <c r="W6868" s="12"/>
      <c r="X6868" s="14"/>
      <c r="AB6868" s="25"/>
      <c r="AC6868" s="12"/>
      <c r="AD6868" s="12"/>
      <c r="AK6868" s="12"/>
      <c r="AL6868" s="30"/>
      <c r="AM6868" s="32"/>
      <c r="AQ6868" s="12"/>
      <c r="AR6868" s="12"/>
      <c r="AS6868" s="12"/>
      <c r="AZ6868" s="49"/>
      <c r="BA6868" s="30"/>
      <c r="BB6868" s="12"/>
      <c r="BF6868" s="12"/>
      <c r="BG6868" s="12"/>
      <c r="BH6868" s="12"/>
      <c r="BO6868" s="7"/>
      <c r="BP6868" s="7"/>
      <c r="BQ6868" s="7"/>
      <c r="BU6868" s="7"/>
      <c r="BV6868" s="7"/>
      <c r="BW6868" s="7"/>
      <c r="CD6868" s="7"/>
      <c r="CE6868" s="7"/>
      <c r="CF6868" s="7"/>
      <c r="CJ6868" s="7"/>
      <c r="CK6868" s="7"/>
      <c r="CL6868" s="7"/>
    </row>
    <row r="6869" spans="1:90">
      <c r="A6869" s="11"/>
      <c r="B6869" s="373"/>
      <c r="C6869" s="373"/>
      <c r="D6869" s="373"/>
      <c r="E6869" s="13"/>
      <c r="F6869" s="11"/>
      <c r="G6869" s="25"/>
      <c r="H6869" s="31"/>
      <c r="I6869" s="30"/>
      <c r="M6869" s="25"/>
      <c r="N6869" s="31"/>
      <c r="O6869" s="30"/>
      <c r="V6869" s="12"/>
      <c r="W6869" s="12"/>
      <c r="X6869" s="14"/>
      <c r="AB6869" s="25"/>
      <c r="AC6869" s="12"/>
      <c r="AD6869" s="12"/>
      <c r="AK6869" s="12"/>
      <c r="AL6869" s="30"/>
      <c r="AM6869" s="32"/>
      <c r="AQ6869" s="12"/>
      <c r="AR6869" s="12"/>
      <c r="AS6869" s="12"/>
      <c r="AZ6869" s="49"/>
      <c r="BA6869" s="30"/>
      <c r="BB6869" s="12"/>
      <c r="BF6869" s="12"/>
      <c r="BG6869" s="12"/>
      <c r="BH6869" s="12"/>
      <c r="BO6869" s="7"/>
      <c r="BP6869" s="7"/>
      <c r="BQ6869" s="7"/>
      <c r="BU6869" s="7"/>
      <c r="BV6869" s="7"/>
      <c r="BW6869" s="7"/>
      <c r="CD6869" s="7"/>
      <c r="CE6869" s="7"/>
      <c r="CF6869" s="7"/>
      <c r="CJ6869" s="7"/>
      <c r="CK6869" s="7"/>
      <c r="CL6869" s="7"/>
    </row>
    <row r="6870" spans="1:90">
      <c r="A6870" s="11"/>
      <c r="B6870" s="373"/>
      <c r="C6870" s="373"/>
      <c r="D6870" s="373"/>
      <c r="E6870" s="13"/>
      <c r="F6870" s="11"/>
      <c r="G6870" s="25"/>
      <c r="H6870" s="31"/>
      <c r="I6870" s="30"/>
      <c r="M6870" s="25"/>
      <c r="N6870" s="31"/>
      <c r="O6870" s="30"/>
      <c r="V6870" s="12"/>
      <c r="W6870" s="12"/>
      <c r="X6870" s="14"/>
      <c r="AB6870" s="25"/>
      <c r="AC6870" s="12"/>
      <c r="AD6870" s="12"/>
      <c r="AK6870" s="12"/>
      <c r="AL6870" s="30"/>
      <c r="AM6870" s="32"/>
      <c r="AQ6870" s="12"/>
      <c r="AR6870" s="12"/>
      <c r="AS6870" s="12"/>
      <c r="AZ6870" s="49"/>
      <c r="BA6870" s="30"/>
      <c r="BB6870" s="12"/>
      <c r="BF6870" s="12"/>
      <c r="BG6870" s="12"/>
      <c r="BH6870" s="12"/>
      <c r="BO6870" s="7"/>
      <c r="BP6870" s="7"/>
      <c r="BQ6870" s="7"/>
      <c r="BU6870" s="7"/>
      <c r="BV6870" s="7"/>
      <c r="BW6870" s="7"/>
      <c r="CD6870" s="7"/>
      <c r="CE6870" s="7"/>
      <c r="CF6870" s="7"/>
      <c r="CJ6870" s="7"/>
      <c r="CK6870" s="7"/>
      <c r="CL6870" s="7"/>
    </row>
    <row r="6871" spans="1:90">
      <c r="A6871" s="11"/>
      <c r="B6871" s="373"/>
      <c r="C6871" s="373"/>
      <c r="D6871" s="373"/>
      <c r="E6871" s="13"/>
      <c r="F6871" s="11"/>
      <c r="G6871" s="25"/>
      <c r="H6871" s="31"/>
      <c r="I6871" s="30"/>
      <c r="M6871" s="25"/>
      <c r="N6871" s="31"/>
      <c r="O6871" s="30"/>
      <c r="V6871" s="12"/>
      <c r="W6871" s="12"/>
      <c r="X6871" s="14"/>
      <c r="AB6871" s="25"/>
      <c r="AC6871" s="12"/>
      <c r="AD6871" s="12"/>
      <c r="AK6871" s="12"/>
      <c r="AL6871" s="30"/>
      <c r="AM6871" s="32"/>
      <c r="AQ6871" s="12"/>
      <c r="AR6871" s="12"/>
      <c r="AS6871" s="12"/>
      <c r="AZ6871" s="49"/>
      <c r="BA6871" s="30"/>
      <c r="BB6871" s="12"/>
      <c r="BF6871" s="12"/>
      <c r="BG6871" s="12"/>
      <c r="BH6871" s="12"/>
      <c r="BO6871" s="7"/>
      <c r="BP6871" s="7"/>
      <c r="BQ6871" s="7"/>
      <c r="BU6871" s="7"/>
      <c r="BV6871" s="7"/>
      <c r="BW6871" s="7"/>
      <c r="CD6871" s="7"/>
      <c r="CE6871" s="7"/>
      <c r="CF6871" s="7"/>
      <c r="CJ6871" s="7"/>
      <c r="CK6871" s="7"/>
      <c r="CL6871" s="7"/>
    </row>
    <row r="6872" spans="1:90">
      <c r="A6872" s="11"/>
      <c r="B6872" s="373"/>
      <c r="C6872" s="373"/>
      <c r="D6872" s="373"/>
      <c r="E6872" s="13"/>
      <c r="F6872" s="11"/>
      <c r="G6872" s="25"/>
      <c r="H6872" s="31"/>
      <c r="I6872" s="30"/>
      <c r="M6872" s="25"/>
      <c r="N6872" s="31"/>
      <c r="O6872" s="30"/>
      <c r="V6872" s="12"/>
      <c r="W6872" s="12"/>
      <c r="X6872" s="14"/>
      <c r="AB6872" s="25"/>
      <c r="AC6872" s="12"/>
      <c r="AD6872" s="12"/>
      <c r="AK6872" s="12"/>
      <c r="AL6872" s="30"/>
      <c r="AM6872" s="32"/>
      <c r="AQ6872" s="12"/>
      <c r="AR6872" s="12"/>
      <c r="AS6872" s="12"/>
      <c r="AZ6872" s="49"/>
      <c r="BA6872" s="30"/>
      <c r="BB6872" s="12"/>
      <c r="BF6872" s="12"/>
      <c r="BG6872" s="12"/>
      <c r="BH6872" s="12"/>
      <c r="BO6872" s="7"/>
      <c r="BP6872" s="7"/>
      <c r="BQ6872" s="7"/>
      <c r="BU6872" s="7"/>
      <c r="BV6872" s="7"/>
      <c r="BW6872" s="7"/>
      <c r="CD6872" s="7"/>
      <c r="CE6872" s="7"/>
      <c r="CF6872" s="7"/>
      <c r="CJ6872" s="7"/>
      <c r="CK6872" s="7"/>
      <c r="CL6872" s="7"/>
    </row>
    <row r="6873" spans="1:90">
      <c r="A6873" s="11"/>
      <c r="B6873" s="373"/>
      <c r="C6873" s="373"/>
      <c r="D6873" s="373"/>
      <c r="E6873" s="13"/>
      <c r="F6873" s="11"/>
      <c r="G6873" s="25"/>
      <c r="H6873" s="31"/>
      <c r="I6873" s="30"/>
      <c r="M6873" s="25"/>
      <c r="N6873" s="31"/>
      <c r="O6873" s="30"/>
      <c r="V6873" s="12"/>
      <c r="W6873" s="12"/>
      <c r="X6873" s="14"/>
      <c r="AB6873" s="25"/>
      <c r="AC6873" s="12"/>
      <c r="AD6873" s="12"/>
      <c r="AK6873" s="12"/>
      <c r="AL6873" s="30"/>
      <c r="AM6873" s="32"/>
      <c r="AQ6873" s="12"/>
      <c r="AR6873" s="12"/>
      <c r="AS6873" s="12"/>
      <c r="AZ6873" s="49"/>
      <c r="BA6873" s="30"/>
      <c r="BB6873" s="12"/>
      <c r="BF6873" s="12"/>
      <c r="BG6873" s="12"/>
      <c r="BH6873" s="12"/>
      <c r="BO6873" s="7"/>
      <c r="BP6873" s="7"/>
      <c r="BQ6873" s="7"/>
      <c r="BU6873" s="7"/>
      <c r="BV6873" s="7"/>
      <c r="BW6873" s="7"/>
      <c r="CD6873" s="7"/>
      <c r="CE6873" s="7"/>
      <c r="CF6873" s="7"/>
      <c r="CJ6873" s="7"/>
      <c r="CK6873" s="7"/>
      <c r="CL6873" s="7"/>
    </row>
    <row r="6874" spans="1:90">
      <c r="A6874" s="11"/>
      <c r="B6874" s="373"/>
      <c r="C6874" s="373"/>
      <c r="D6874" s="373"/>
      <c r="E6874" s="13"/>
      <c r="F6874" s="11"/>
      <c r="G6874" s="25"/>
      <c r="H6874" s="31"/>
      <c r="I6874" s="30"/>
      <c r="M6874" s="25"/>
      <c r="N6874" s="31"/>
      <c r="O6874" s="30"/>
      <c r="V6874" s="12"/>
      <c r="W6874" s="12"/>
      <c r="X6874" s="14"/>
      <c r="AB6874" s="25"/>
      <c r="AC6874" s="12"/>
      <c r="AD6874" s="12"/>
      <c r="AK6874" s="12"/>
      <c r="AL6874" s="30"/>
      <c r="AM6874" s="32"/>
      <c r="AQ6874" s="12"/>
      <c r="AR6874" s="12"/>
      <c r="AS6874" s="12"/>
      <c r="AZ6874" s="49"/>
      <c r="BA6874" s="30"/>
      <c r="BB6874" s="12"/>
      <c r="BF6874" s="12"/>
      <c r="BG6874" s="12"/>
      <c r="BH6874" s="12"/>
      <c r="BO6874" s="7"/>
      <c r="BP6874" s="7"/>
      <c r="BQ6874" s="7"/>
      <c r="BU6874" s="7"/>
      <c r="BV6874" s="7"/>
      <c r="BW6874" s="7"/>
      <c r="CD6874" s="7"/>
      <c r="CE6874" s="7"/>
      <c r="CF6874" s="7"/>
      <c r="CJ6874" s="7"/>
      <c r="CK6874" s="7"/>
      <c r="CL6874" s="7"/>
    </row>
    <row r="6875" spans="1:90">
      <c r="A6875" s="11"/>
      <c r="B6875" s="373"/>
      <c r="C6875" s="373"/>
      <c r="D6875" s="373"/>
      <c r="E6875" s="13"/>
      <c r="F6875" s="11"/>
      <c r="G6875" s="25"/>
      <c r="H6875" s="31"/>
      <c r="I6875" s="30"/>
      <c r="M6875" s="25"/>
      <c r="N6875" s="31"/>
      <c r="O6875" s="30"/>
      <c r="V6875" s="12"/>
      <c r="W6875" s="12"/>
      <c r="X6875" s="14"/>
      <c r="AB6875" s="25"/>
      <c r="AC6875" s="12"/>
      <c r="AD6875" s="12"/>
      <c r="AK6875" s="12"/>
      <c r="AL6875" s="30"/>
      <c r="AM6875" s="32"/>
      <c r="AQ6875" s="12"/>
      <c r="AR6875" s="12"/>
      <c r="AS6875" s="12"/>
      <c r="AZ6875" s="49"/>
      <c r="BA6875" s="30"/>
      <c r="BB6875" s="12"/>
      <c r="BF6875" s="12"/>
      <c r="BG6875" s="12"/>
      <c r="BH6875" s="12"/>
      <c r="BO6875" s="7"/>
      <c r="BP6875" s="7"/>
      <c r="BQ6875" s="7"/>
      <c r="BU6875" s="7"/>
      <c r="BV6875" s="7"/>
      <c r="BW6875" s="7"/>
      <c r="CD6875" s="7"/>
      <c r="CE6875" s="7"/>
      <c r="CF6875" s="7"/>
      <c r="CJ6875" s="7"/>
      <c r="CK6875" s="7"/>
      <c r="CL6875" s="7"/>
    </row>
    <row r="6876" spans="1:90">
      <c r="A6876" s="11"/>
      <c r="B6876" s="373"/>
      <c r="C6876" s="373"/>
      <c r="D6876" s="373"/>
      <c r="E6876" s="13"/>
      <c r="F6876" s="11"/>
      <c r="G6876" s="25"/>
      <c r="H6876" s="31"/>
      <c r="I6876" s="30"/>
      <c r="M6876" s="25"/>
      <c r="N6876" s="31"/>
      <c r="O6876" s="30"/>
      <c r="V6876" s="12"/>
      <c r="W6876" s="12"/>
      <c r="X6876" s="14"/>
      <c r="AB6876" s="25"/>
      <c r="AC6876" s="12"/>
      <c r="AD6876" s="12"/>
      <c r="AK6876" s="12"/>
      <c r="AL6876" s="30"/>
      <c r="AM6876" s="32"/>
      <c r="AQ6876" s="12"/>
      <c r="AR6876" s="12"/>
      <c r="AS6876" s="12"/>
      <c r="AZ6876" s="49"/>
      <c r="BA6876" s="30"/>
      <c r="BB6876" s="12"/>
      <c r="BF6876" s="12"/>
      <c r="BG6876" s="12"/>
      <c r="BH6876" s="12"/>
      <c r="BO6876" s="7"/>
      <c r="BP6876" s="7"/>
      <c r="BQ6876" s="7"/>
      <c r="BU6876" s="7"/>
      <c r="BV6876" s="7"/>
      <c r="BW6876" s="7"/>
      <c r="CD6876" s="7"/>
      <c r="CE6876" s="7"/>
      <c r="CF6876" s="7"/>
      <c r="CJ6876" s="7"/>
      <c r="CK6876" s="7"/>
      <c r="CL6876" s="7"/>
    </row>
    <row r="6877" spans="1:90">
      <c r="A6877" s="11"/>
      <c r="B6877" s="373"/>
      <c r="C6877" s="373"/>
      <c r="D6877" s="373"/>
      <c r="E6877" s="13"/>
      <c r="F6877" s="11"/>
      <c r="G6877" s="25"/>
      <c r="H6877" s="31"/>
      <c r="I6877" s="30"/>
      <c r="M6877" s="25"/>
      <c r="N6877" s="31"/>
      <c r="O6877" s="30"/>
      <c r="V6877" s="12"/>
      <c r="W6877" s="12"/>
      <c r="X6877" s="14"/>
      <c r="AB6877" s="25"/>
      <c r="AC6877" s="12"/>
      <c r="AD6877" s="12"/>
      <c r="AK6877" s="12"/>
      <c r="AL6877" s="30"/>
      <c r="AM6877" s="32"/>
      <c r="AQ6877" s="12"/>
      <c r="AR6877" s="12"/>
      <c r="AS6877" s="12"/>
      <c r="AZ6877" s="49"/>
      <c r="BA6877" s="30"/>
      <c r="BB6877" s="12"/>
      <c r="BF6877" s="12"/>
      <c r="BG6877" s="12"/>
      <c r="BH6877" s="12"/>
      <c r="BO6877" s="7"/>
      <c r="BP6877" s="7"/>
      <c r="BQ6877" s="7"/>
      <c r="BU6877" s="7"/>
      <c r="BV6877" s="7"/>
      <c r="BW6877" s="7"/>
      <c r="CD6877" s="7"/>
      <c r="CE6877" s="7"/>
      <c r="CF6877" s="7"/>
      <c r="CJ6877" s="7"/>
      <c r="CK6877" s="7"/>
      <c r="CL6877" s="7"/>
    </row>
    <row r="6878" spans="1:90">
      <c r="A6878" s="11"/>
      <c r="B6878" s="373"/>
      <c r="C6878" s="373"/>
      <c r="D6878" s="373"/>
      <c r="E6878" s="13"/>
      <c r="F6878" s="11"/>
      <c r="G6878" s="25"/>
      <c r="H6878" s="31"/>
      <c r="I6878" s="30"/>
      <c r="M6878" s="25"/>
      <c r="N6878" s="31"/>
      <c r="O6878" s="30"/>
      <c r="V6878" s="12"/>
      <c r="W6878" s="12"/>
      <c r="X6878" s="14"/>
      <c r="AB6878" s="25"/>
      <c r="AC6878" s="12"/>
      <c r="AD6878" s="12"/>
      <c r="AK6878" s="12"/>
      <c r="AL6878" s="30"/>
      <c r="AM6878" s="32"/>
      <c r="AQ6878" s="12"/>
      <c r="AR6878" s="12"/>
      <c r="AS6878" s="12"/>
      <c r="AZ6878" s="49"/>
      <c r="BA6878" s="30"/>
      <c r="BB6878" s="12"/>
      <c r="BF6878" s="12"/>
      <c r="BG6878" s="12"/>
      <c r="BH6878" s="12"/>
      <c r="BO6878" s="7"/>
      <c r="BP6878" s="7"/>
      <c r="BQ6878" s="7"/>
      <c r="BU6878" s="7"/>
      <c r="BV6878" s="7"/>
      <c r="BW6878" s="7"/>
      <c r="CD6878" s="7"/>
      <c r="CE6878" s="7"/>
      <c r="CF6878" s="7"/>
      <c r="CJ6878" s="7"/>
      <c r="CK6878" s="7"/>
      <c r="CL6878" s="7"/>
    </row>
    <row r="6879" spans="1:90">
      <c r="A6879" s="11"/>
      <c r="B6879" s="373"/>
      <c r="C6879" s="373"/>
      <c r="D6879" s="373"/>
      <c r="E6879" s="13"/>
      <c r="F6879" s="11"/>
      <c r="G6879" s="25"/>
      <c r="H6879" s="31"/>
      <c r="I6879" s="30"/>
      <c r="M6879" s="25"/>
      <c r="N6879" s="31"/>
      <c r="O6879" s="30"/>
      <c r="V6879" s="12"/>
      <c r="W6879" s="12"/>
      <c r="X6879" s="14"/>
      <c r="AB6879" s="25"/>
      <c r="AC6879" s="12"/>
      <c r="AD6879" s="12"/>
      <c r="AK6879" s="12"/>
      <c r="AL6879" s="30"/>
      <c r="AM6879" s="32"/>
      <c r="AQ6879" s="12"/>
      <c r="AR6879" s="12"/>
      <c r="AS6879" s="12"/>
      <c r="AZ6879" s="49"/>
      <c r="BA6879" s="30"/>
      <c r="BB6879" s="12"/>
      <c r="BF6879" s="12"/>
      <c r="BG6879" s="12"/>
      <c r="BH6879" s="12"/>
      <c r="BO6879" s="7"/>
      <c r="BP6879" s="7"/>
      <c r="BQ6879" s="7"/>
      <c r="BU6879" s="7"/>
      <c r="BV6879" s="7"/>
      <c r="BW6879" s="7"/>
      <c r="CD6879" s="7"/>
      <c r="CE6879" s="7"/>
      <c r="CF6879" s="7"/>
      <c r="CJ6879" s="7"/>
      <c r="CK6879" s="7"/>
      <c r="CL6879" s="7"/>
    </row>
    <row r="6880" spans="1:90">
      <c r="A6880" s="11"/>
      <c r="B6880" s="373"/>
      <c r="C6880" s="373"/>
      <c r="D6880" s="373"/>
      <c r="E6880" s="13"/>
      <c r="F6880" s="11"/>
      <c r="G6880" s="25"/>
      <c r="H6880" s="31"/>
      <c r="I6880" s="30"/>
      <c r="M6880" s="25"/>
      <c r="N6880" s="31"/>
      <c r="O6880" s="30"/>
      <c r="V6880" s="12"/>
      <c r="W6880" s="12"/>
      <c r="X6880" s="14"/>
      <c r="AB6880" s="25"/>
      <c r="AC6880" s="12"/>
      <c r="AD6880" s="12"/>
      <c r="AK6880" s="12"/>
      <c r="AL6880" s="30"/>
      <c r="AM6880" s="32"/>
      <c r="AQ6880" s="12"/>
      <c r="AR6880" s="12"/>
      <c r="AS6880" s="12"/>
      <c r="AZ6880" s="49"/>
      <c r="BA6880" s="30"/>
      <c r="BB6880" s="12"/>
      <c r="BF6880" s="12"/>
      <c r="BG6880" s="12"/>
      <c r="BH6880" s="12"/>
      <c r="BO6880" s="7"/>
      <c r="BP6880" s="7"/>
      <c r="BQ6880" s="7"/>
      <c r="BU6880" s="7"/>
      <c r="BV6880" s="7"/>
      <c r="BW6880" s="7"/>
      <c r="CD6880" s="7"/>
      <c r="CE6880" s="7"/>
      <c r="CF6880" s="7"/>
      <c r="CJ6880" s="7"/>
      <c r="CK6880" s="7"/>
      <c r="CL6880" s="7"/>
    </row>
    <row r="6881" spans="1:90">
      <c r="A6881" s="11"/>
      <c r="B6881" s="373"/>
      <c r="C6881" s="373"/>
      <c r="D6881" s="373"/>
      <c r="E6881" s="13"/>
      <c r="F6881" s="11"/>
      <c r="G6881" s="25"/>
      <c r="H6881" s="31"/>
      <c r="I6881" s="30"/>
      <c r="M6881" s="25"/>
      <c r="N6881" s="31"/>
      <c r="O6881" s="30"/>
      <c r="V6881" s="12"/>
      <c r="W6881" s="12"/>
      <c r="X6881" s="14"/>
      <c r="AB6881" s="25"/>
      <c r="AC6881" s="12"/>
      <c r="AD6881" s="12"/>
      <c r="AK6881" s="12"/>
      <c r="AL6881" s="30"/>
      <c r="AM6881" s="32"/>
      <c r="AQ6881" s="12"/>
      <c r="AR6881" s="12"/>
      <c r="AS6881" s="12"/>
      <c r="AZ6881" s="49"/>
      <c r="BA6881" s="30"/>
      <c r="BB6881" s="12"/>
      <c r="BF6881" s="12"/>
      <c r="BG6881" s="12"/>
      <c r="BH6881" s="12"/>
      <c r="BO6881" s="7"/>
      <c r="BP6881" s="7"/>
      <c r="BQ6881" s="7"/>
      <c r="BU6881" s="7"/>
      <c r="BV6881" s="7"/>
      <c r="BW6881" s="7"/>
      <c r="CD6881" s="7"/>
      <c r="CE6881" s="7"/>
      <c r="CF6881" s="7"/>
      <c r="CJ6881" s="7"/>
      <c r="CK6881" s="7"/>
      <c r="CL6881" s="7"/>
    </row>
    <row r="6882" spans="1:90">
      <c r="A6882" s="11"/>
      <c r="B6882" s="373"/>
      <c r="C6882" s="373"/>
      <c r="D6882" s="373"/>
      <c r="E6882" s="13"/>
      <c r="F6882" s="11"/>
      <c r="G6882" s="25"/>
      <c r="H6882" s="31"/>
      <c r="I6882" s="30"/>
      <c r="M6882" s="25"/>
      <c r="N6882" s="31"/>
      <c r="O6882" s="30"/>
      <c r="V6882" s="12"/>
      <c r="W6882" s="12"/>
      <c r="X6882" s="14"/>
      <c r="AB6882" s="25"/>
      <c r="AC6882" s="12"/>
      <c r="AD6882" s="12"/>
      <c r="AK6882" s="12"/>
      <c r="AL6882" s="30"/>
      <c r="AM6882" s="32"/>
      <c r="AQ6882" s="12"/>
      <c r="AR6882" s="12"/>
      <c r="AS6882" s="12"/>
      <c r="AZ6882" s="49"/>
      <c r="BA6882" s="30"/>
      <c r="BB6882" s="12"/>
      <c r="BF6882" s="12"/>
      <c r="BG6882" s="12"/>
      <c r="BH6882" s="12"/>
      <c r="BO6882" s="7"/>
      <c r="BP6882" s="7"/>
      <c r="BQ6882" s="7"/>
      <c r="BU6882" s="7"/>
      <c r="BV6882" s="7"/>
      <c r="BW6882" s="7"/>
      <c r="CD6882" s="7"/>
      <c r="CE6882" s="7"/>
      <c r="CF6882" s="7"/>
      <c r="CJ6882" s="7"/>
      <c r="CK6882" s="7"/>
      <c r="CL6882" s="7"/>
    </row>
    <row r="6883" spans="1:90">
      <c r="A6883" s="11"/>
      <c r="B6883" s="373"/>
      <c r="C6883" s="373"/>
      <c r="D6883" s="373"/>
      <c r="E6883" s="13"/>
      <c r="F6883" s="11"/>
      <c r="G6883" s="25"/>
      <c r="H6883" s="31"/>
      <c r="I6883" s="30"/>
      <c r="M6883" s="25"/>
      <c r="N6883" s="31"/>
      <c r="O6883" s="30"/>
      <c r="V6883" s="12"/>
      <c r="W6883" s="12"/>
      <c r="X6883" s="14"/>
      <c r="AB6883" s="25"/>
      <c r="AC6883" s="12"/>
      <c r="AD6883" s="12"/>
      <c r="AK6883" s="12"/>
      <c r="AL6883" s="30"/>
      <c r="AM6883" s="32"/>
      <c r="AQ6883" s="12"/>
      <c r="AR6883" s="12"/>
      <c r="AS6883" s="12"/>
      <c r="AZ6883" s="49"/>
      <c r="BA6883" s="30"/>
      <c r="BB6883" s="12"/>
      <c r="BF6883" s="12"/>
      <c r="BG6883" s="12"/>
      <c r="BH6883" s="12"/>
      <c r="BO6883" s="7"/>
      <c r="BP6883" s="7"/>
      <c r="BQ6883" s="7"/>
      <c r="BU6883" s="7"/>
      <c r="BV6883" s="7"/>
      <c r="BW6883" s="7"/>
      <c r="CD6883" s="7"/>
      <c r="CE6883" s="7"/>
      <c r="CF6883" s="7"/>
      <c r="CJ6883" s="7"/>
      <c r="CK6883" s="7"/>
      <c r="CL6883" s="7"/>
    </row>
    <row r="6884" spans="1:90">
      <c r="A6884" s="11"/>
      <c r="B6884" s="373"/>
      <c r="C6884" s="373"/>
      <c r="D6884" s="373"/>
      <c r="E6884" s="13"/>
      <c r="F6884" s="11"/>
      <c r="G6884" s="25"/>
      <c r="H6884" s="31"/>
      <c r="I6884" s="30"/>
      <c r="M6884" s="25"/>
      <c r="N6884" s="31"/>
      <c r="O6884" s="30"/>
      <c r="V6884" s="12"/>
      <c r="W6884" s="12"/>
      <c r="X6884" s="14"/>
      <c r="AB6884" s="25"/>
      <c r="AC6884" s="12"/>
      <c r="AD6884" s="12"/>
      <c r="AK6884" s="12"/>
      <c r="AL6884" s="30"/>
      <c r="AM6884" s="32"/>
      <c r="AQ6884" s="12"/>
      <c r="AR6884" s="12"/>
      <c r="AS6884" s="12"/>
      <c r="AZ6884" s="49"/>
      <c r="BA6884" s="30"/>
      <c r="BB6884" s="12"/>
      <c r="BF6884" s="12"/>
      <c r="BG6884" s="12"/>
      <c r="BH6884" s="12"/>
      <c r="BO6884" s="7"/>
      <c r="BP6884" s="7"/>
      <c r="BQ6884" s="7"/>
      <c r="BU6884" s="7"/>
      <c r="BV6884" s="7"/>
      <c r="BW6884" s="7"/>
      <c r="CD6884" s="7"/>
      <c r="CE6884" s="7"/>
      <c r="CF6884" s="7"/>
      <c r="CJ6884" s="7"/>
      <c r="CK6884" s="7"/>
      <c r="CL6884" s="7"/>
    </row>
    <row r="6885" spans="1:90">
      <c r="A6885" s="11"/>
      <c r="B6885" s="373"/>
      <c r="C6885" s="373"/>
      <c r="D6885" s="373"/>
      <c r="E6885" s="13"/>
      <c r="F6885" s="11"/>
      <c r="G6885" s="25"/>
      <c r="H6885" s="31"/>
      <c r="I6885" s="30"/>
      <c r="M6885" s="25"/>
      <c r="N6885" s="31"/>
      <c r="O6885" s="30"/>
      <c r="V6885" s="12"/>
      <c r="W6885" s="12"/>
      <c r="X6885" s="14"/>
      <c r="AB6885" s="25"/>
      <c r="AC6885" s="12"/>
      <c r="AD6885" s="12"/>
      <c r="AK6885" s="12"/>
      <c r="AL6885" s="30"/>
      <c r="AM6885" s="32"/>
      <c r="AQ6885" s="12"/>
      <c r="AR6885" s="12"/>
      <c r="AS6885" s="12"/>
      <c r="AZ6885" s="49"/>
      <c r="BA6885" s="30"/>
      <c r="BB6885" s="12"/>
      <c r="BF6885" s="12"/>
      <c r="BG6885" s="12"/>
      <c r="BH6885" s="12"/>
      <c r="BO6885" s="7"/>
      <c r="BP6885" s="7"/>
      <c r="BQ6885" s="7"/>
      <c r="BU6885" s="7"/>
      <c r="BV6885" s="7"/>
      <c r="BW6885" s="7"/>
      <c r="CD6885" s="7"/>
      <c r="CE6885" s="7"/>
      <c r="CF6885" s="7"/>
      <c r="CJ6885" s="7"/>
      <c r="CK6885" s="7"/>
      <c r="CL6885" s="7"/>
    </row>
    <row r="6886" spans="1:90">
      <c r="A6886" s="11"/>
      <c r="B6886" s="373"/>
      <c r="C6886" s="373"/>
      <c r="D6886" s="373"/>
      <c r="E6886" s="13"/>
      <c r="F6886" s="11"/>
      <c r="G6886" s="25"/>
      <c r="H6886" s="31"/>
      <c r="I6886" s="30"/>
      <c r="M6886" s="25"/>
      <c r="N6886" s="31"/>
      <c r="O6886" s="30"/>
      <c r="V6886" s="12"/>
      <c r="W6886" s="12"/>
      <c r="X6886" s="14"/>
      <c r="AB6886" s="25"/>
      <c r="AC6886" s="12"/>
      <c r="AD6886" s="12"/>
      <c r="AK6886" s="12"/>
      <c r="AL6886" s="30"/>
      <c r="AM6886" s="32"/>
      <c r="AQ6886" s="12"/>
      <c r="AR6886" s="12"/>
      <c r="AS6886" s="12"/>
      <c r="AZ6886" s="49"/>
      <c r="BA6886" s="30"/>
      <c r="BB6886" s="12"/>
      <c r="BF6886" s="12"/>
      <c r="BG6886" s="12"/>
      <c r="BH6886" s="12"/>
      <c r="BO6886" s="7"/>
      <c r="BP6886" s="7"/>
      <c r="BQ6886" s="7"/>
      <c r="BU6886" s="7"/>
      <c r="BV6886" s="7"/>
      <c r="BW6886" s="7"/>
      <c r="CD6886" s="7"/>
      <c r="CE6886" s="7"/>
      <c r="CF6886" s="7"/>
      <c r="CJ6886" s="7"/>
      <c r="CK6886" s="7"/>
      <c r="CL6886" s="7"/>
    </row>
    <row r="6887" spans="1:90">
      <c r="A6887" s="11"/>
      <c r="B6887" s="373"/>
      <c r="C6887" s="373"/>
      <c r="D6887" s="373"/>
      <c r="E6887" s="13"/>
      <c r="F6887" s="11"/>
      <c r="G6887" s="25"/>
      <c r="H6887" s="31"/>
      <c r="I6887" s="30"/>
      <c r="M6887" s="25"/>
      <c r="N6887" s="31"/>
      <c r="O6887" s="30"/>
      <c r="V6887" s="12"/>
      <c r="W6887" s="12"/>
      <c r="X6887" s="14"/>
      <c r="AB6887" s="25"/>
      <c r="AC6887" s="12"/>
      <c r="AD6887" s="12"/>
      <c r="AK6887" s="12"/>
      <c r="AL6887" s="30"/>
      <c r="AM6887" s="32"/>
      <c r="AQ6887" s="12"/>
      <c r="AR6887" s="12"/>
      <c r="AS6887" s="12"/>
      <c r="AZ6887" s="49"/>
      <c r="BA6887" s="30"/>
      <c r="BB6887" s="12"/>
      <c r="BF6887" s="12"/>
      <c r="BG6887" s="12"/>
      <c r="BH6887" s="12"/>
      <c r="BO6887" s="7"/>
      <c r="BP6887" s="7"/>
      <c r="BQ6887" s="7"/>
      <c r="BU6887" s="7"/>
      <c r="BV6887" s="7"/>
      <c r="BW6887" s="7"/>
      <c r="CD6887" s="7"/>
      <c r="CE6887" s="7"/>
      <c r="CF6887" s="7"/>
      <c r="CJ6887" s="7"/>
      <c r="CK6887" s="7"/>
      <c r="CL6887" s="7"/>
    </row>
    <row r="6888" spans="1:90">
      <c r="A6888" s="11"/>
      <c r="B6888" s="373"/>
      <c r="C6888" s="373"/>
      <c r="D6888" s="373"/>
      <c r="E6888" s="13"/>
      <c r="F6888" s="11"/>
      <c r="G6888" s="25"/>
      <c r="H6888" s="31"/>
      <c r="I6888" s="30"/>
      <c r="M6888" s="25"/>
      <c r="N6888" s="31"/>
      <c r="O6888" s="30"/>
      <c r="V6888" s="12"/>
      <c r="W6888" s="12"/>
      <c r="X6888" s="14"/>
      <c r="AB6888" s="25"/>
      <c r="AC6888" s="12"/>
      <c r="AD6888" s="12"/>
      <c r="AK6888" s="12"/>
      <c r="AL6888" s="30"/>
      <c r="AM6888" s="32"/>
      <c r="AQ6888" s="12"/>
      <c r="AR6888" s="12"/>
      <c r="AS6888" s="12"/>
      <c r="AZ6888" s="49"/>
      <c r="BA6888" s="30"/>
      <c r="BB6888" s="12"/>
      <c r="BF6888" s="12"/>
      <c r="BG6888" s="12"/>
      <c r="BH6888" s="12"/>
      <c r="BO6888" s="7"/>
      <c r="BP6888" s="7"/>
      <c r="BQ6888" s="7"/>
      <c r="BU6888" s="7"/>
      <c r="BV6888" s="7"/>
      <c r="BW6888" s="7"/>
      <c r="CD6888" s="7"/>
      <c r="CE6888" s="7"/>
      <c r="CF6888" s="7"/>
      <c r="CJ6888" s="7"/>
      <c r="CK6888" s="7"/>
      <c r="CL6888" s="7"/>
    </row>
    <row r="6889" spans="1:90">
      <c r="A6889" s="11"/>
      <c r="B6889" s="373"/>
      <c r="C6889" s="373"/>
      <c r="D6889" s="373"/>
      <c r="E6889" s="13"/>
      <c r="F6889" s="11"/>
      <c r="G6889" s="25"/>
      <c r="H6889" s="31"/>
      <c r="I6889" s="30"/>
      <c r="M6889" s="25"/>
      <c r="N6889" s="31"/>
      <c r="O6889" s="30"/>
      <c r="V6889" s="12"/>
      <c r="W6889" s="12"/>
      <c r="X6889" s="14"/>
      <c r="AB6889" s="25"/>
      <c r="AC6889" s="12"/>
      <c r="AD6889" s="12"/>
      <c r="AK6889" s="12"/>
      <c r="AL6889" s="30"/>
      <c r="AM6889" s="32"/>
      <c r="AQ6889" s="12"/>
      <c r="AR6889" s="12"/>
      <c r="AS6889" s="12"/>
      <c r="AZ6889" s="49"/>
      <c r="BA6889" s="30"/>
      <c r="BB6889" s="12"/>
      <c r="BF6889" s="12"/>
      <c r="BG6889" s="12"/>
      <c r="BH6889" s="12"/>
      <c r="BO6889" s="7"/>
      <c r="BP6889" s="7"/>
      <c r="BQ6889" s="7"/>
      <c r="BU6889" s="7"/>
      <c r="BV6889" s="7"/>
      <c r="BW6889" s="7"/>
      <c r="CD6889" s="7"/>
      <c r="CE6889" s="7"/>
      <c r="CF6889" s="7"/>
      <c r="CJ6889" s="7"/>
      <c r="CK6889" s="7"/>
      <c r="CL6889" s="7"/>
    </row>
    <row r="6890" spans="1:90">
      <c r="A6890" s="11"/>
      <c r="B6890" s="373"/>
      <c r="C6890" s="373"/>
      <c r="D6890" s="373"/>
      <c r="E6890" s="13"/>
      <c r="F6890" s="11"/>
      <c r="G6890" s="25"/>
      <c r="H6890" s="31"/>
      <c r="I6890" s="30"/>
      <c r="M6890" s="25"/>
      <c r="N6890" s="31"/>
      <c r="O6890" s="30"/>
      <c r="V6890" s="12"/>
      <c r="W6890" s="12"/>
      <c r="X6890" s="14"/>
      <c r="AB6890" s="25"/>
      <c r="AC6890" s="12"/>
      <c r="AD6890" s="12"/>
      <c r="AK6890" s="12"/>
      <c r="AL6890" s="30"/>
      <c r="AM6890" s="32"/>
      <c r="AQ6890" s="12"/>
      <c r="AR6890" s="12"/>
      <c r="AS6890" s="12"/>
      <c r="AZ6890" s="49"/>
      <c r="BA6890" s="30"/>
      <c r="BB6890" s="12"/>
      <c r="BF6890" s="12"/>
      <c r="BG6890" s="12"/>
      <c r="BH6890" s="12"/>
      <c r="BO6890" s="7"/>
      <c r="BP6890" s="7"/>
      <c r="BQ6890" s="7"/>
      <c r="BU6890" s="7"/>
      <c r="BV6890" s="7"/>
      <c r="BW6890" s="7"/>
      <c r="CD6890" s="7"/>
      <c r="CE6890" s="7"/>
      <c r="CF6890" s="7"/>
      <c r="CJ6890" s="7"/>
      <c r="CK6890" s="7"/>
      <c r="CL6890" s="7"/>
    </row>
    <row r="6891" spans="1:90">
      <c r="A6891" s="11"/>
      <c r="B6891" s="373"/>
      <c r="C6891" s="373"/>
      <c r="D6891" s="373"/>
      <c r="E6891" s="13"/>
      <c r="F6891" s="11"/>
      <c r="G6891" s="25"/>
      <c r="H6891" s="31"/>
      <c r="I6891" s="30"/>
      <c r="M6891" s="25"/>
      <c r="N6891" s="31"/>
      <c r="O6891" s="30"/>
      <c r="V6891" s="12"/>
      <c r="W6891" s="12"/>
      <c r="X6891" s="14"/>
      <c r="AB6891" s="25"/>
      <c r="AC6891" s="12"/>
      <c r="AD6891" s="12"/>
      <c r="AK6891" s="12"/>
      <c r="AL6891" s="30"/>
      <c r="AM6891" s="32"/>
      <c r="AQ6891" s="12"/>
      <c r="AR6891" s="12"/>
      <c r="AS6891" s="12"/>
      <c r="AZ6891" s="49"/>
      <c r="BA6891" s="30"/>
      <c r="BB6891" s="12"/>
      <c r="BF6891" s="12"/>
      <c r="BG6891" s="12"/>
      <c r="BH6891" s="12"/>
      <c r="BO6891" s="7"/>
      <c r="BP6891" s="7"/>
      <c r="BQ6891" s="7"/>
      <c r="BU6891" s="7"/>
      <c r="BV6891" s="7"/>
      <c r="BW6891" s="7"/>
      <c r="CD6891" s="7"/>
      <c r="CE6891" s="7"/>
      <c r="CF6891" s="7"/>
      <c r="CJ6891" s="7"/>
      <c r="CK6891" s="7"/>
      <c r="CL6891" s="7"/>
    </row>
    <row r="6892" spans="1:90">
      <c r="A6892" s="11"/>
      <c r="B6892" s="373"/>
      <c r="C6892" s="373"/>
      <c r="D6892" s="373"/>
      <c r="E6892" s="13"/>
      <c r="F6892" s="11"/>
      <c r="G6892" s="25"/>
      <c r="H6892" s="31"/>
      <c r="I6892" s="30"/>
      <c r="M6892" s="25"/>
      <c r="N6892" s="31"/>
      <c r="O6892" s="30"/>
      <c r="V6892" s="12"/>
      <c r="W6892" s="12"/>
      <c r="X6892" s="14"/>
      <c r="AB6892" s="25"/>
      <c r="AC6892" s="12"/>
      <c r="AD6892" s="12"/>
      <c r="AK6892" s="12"/>
      <c r="AL6892" s="30"/>
      <c r="AM6892" s="32"/>
      <c r="AQ6892" s="12"/>
      <c r="AR6892" s="12"/>
      <c r="AS6892" s="12"/>
      <c r="AZ6892" s="49"/>
      <c r="BA6892" s="30"/>
      <c r="BB6892" s="12"/>
      <c r="BF6892" s="12"/>
      <c r="BG6892" s="12"/>
      <c r="BH6892" s="12"/>
      <c r="BO6892" s="7"/>
      <c r="BP6892" s="7"/>
      <c r="BQ6892" s="7"/>
      <c r="BU6892" s="7"/>
      <c r="BV6892" s="7"/>
      <c r="BW6892" s="7"/>
      <c r="CD6892" s="7"/>
      <c r="CE6892" s="7"/>
      <c r="CF6892" s="7"/>
      <c r="CJ6892" s="7"/>
      <c r="CK6892" s="7"/>
      <c r="CL6892" s="7"/>
    </row>
    <row r="6893" spans="1:90">
      <c r="A6893" s="11"/>
      <c r="B6893" s="373"/>
      <c r="C6893" s="373"/>
      <c r="D6893" s="373"/>
      <c r="E6893" s="13"/>
      <c r="F6893" s="11"/>
      <c r="G6893" s="25"/>
      <c r="H6893" s="31"/>
      <c r="I6893" s="30"/>
      <c r="M6893" s="25"/>
      <c r="N6893" s="31"/>
      <c r="O6893" s="30"/>
      <c r="V6893" s="12"/>
      <c r="W6893" s="12"/>
      <c r="X6893" s="14"/>
      <c r="AB6893" s="25"/>
      <c r="AC6893" s="12"/>
      <c r="AD6893" s="12"/>
      <c r="AK6893" s="12"/>
      <c r="AL6893" s="30"/>
      <c r="AM6893" s="32"/>
      <c r="AQ6893" s="12"/>
      <c r="AR6893" s="12"/>
      <c r="AS6893" s="12"/>
      <c r="AZ6893" s="49"/>
      <c r="BA6893" s="30"/>
      <c r="BB6893" s="12"/>
      <c r="BF6893" s="12"/>
      <c r="BG6893" s="12"/>
      <c r="BH6893" s="12"/>
      <c r="BO6893" s="7"/>
      <c r="BP6893" s="7"/>
      <c r="BQ6893" s="7"/>
      <c r="BU6893" s="7"/>
      <c r="BV6893" s="7"/>
      <c r="BW6893" s="7"/>
      <c r="CD6893" s="7"/>
      <c r="CE6893" s="7"/>
      <c r="CF6893" s="7"/>
      <c r="CJ6893" s="7"/>
      <c r="CK6893" s="7"/>
      <c r="CL6893" s="7"/>
    </row>
    <row r="6894" spans="1:90">
      <c r="A6894" s="11"/>
      <c r="B6894" s="373"/>
      <c r="C6894" s="373"/>
      <c r="D6894" s="373"/>
      <c r="E6894" s="13"/>
      <c r="F6894" s="11"/>
      <c r="G6894" s="25"/>
      <c r="H6894" s="31"/>
      <c r="I6894" s="30"/>
      <c r="M6894" s="25"/>
      <c r="N6894" s="31"/>
      <c r="O6894" s="30"/>
      <c r="V6894" s="12"/>
      <c r="W6894" s="12"/>
      <c r="X6894" s="14"/>
      <c r="AB6894" s="25"/>
      <c r="AC6894" s="12"/>
      <c r="AD6894" s="12"/>
      <c r="AK6894" s="12"/>
      <c r="AL6894" s="30"/>
      <c r="AM6894" s="32"/>
      <c r="AQ6894" s="12"/>
      <c r="AR6894" s="12"/>
      <c r="AS6894" s="12"/>
      <c r="AZ6894" s="49"/>
      <c r="BA6894" s="30"/>
      <c r="BB6894" s="12"/>
      <c r="BF6894" s="12"/>
      <c r="BG6894" s="12"/>
      <c r="BH6894" s="12"/>
      <c r="BO6894" s="7"/>
      <c r="BP6894" s="7"/>
      <c r="BQ6894" s="7"/>
      <c r="BU6894" s="7"/>
      <c r="BV6894" s="7"/>
      <c r="BW6894" s="7"/>
      <c r="CD6894" s="7"/>
      <c r="CE6894" s="7"/>
      <c r="CF6894" s="7"/>
      <c r="CJ6894" s="7"/>
      <c r="CK6894" s="7"/>
      <c r="CL6894" s="7"/>
    </row>
    <row r="6895" spans="1:90">
      <c r="A6895" s="11"/>
      <c r="B6895" s="373"/>
      <c r="C6895" s="373"/>
      <c r="D6895" s="373"/>
      <c r="E6895" s="13"/>
      <c r="F6895" s="11"/>
      <c r="G6895" s="25"/>
      <c r="H6895" s="31"/>
      <c r="I6895" s="30"/>
      <c r="M6895" s="25"/>
      <c r="N6895" s="31"/>
      <c r="O6895" s="30"/>
      <c r="V6895" s="12"/>
      <c r="W6895" s="12"/>
      <c r="X6895" s="14"/>
      <c r="AB6895" s="25"/>
      <c r="AC6895" s="12"/>
      <c r="AD6895" s="12"/>
      <c r="AK6895" s="12"/>
      <c r="AL6895" s="30"/>
      <c r="AM6895" s="32"/>
      <c r="AQ6895" s="12"/>
      <c r="AR6895" s="12"/>
      <c r="AS6895" s="12"/>
      <c r="AZ6895" s="49"/>
      <c r="BA6895" s="30"/>
      <c r="BB6895" s="12"/>
      <c r="BF6895" s="12"/>
      <c r="BG6895" s="12"/>
      <c r="BH6895" s="12"/>
      <c r="BO6895" s="7"/>
      <c r="BP6895" s="7"/>
      <c r="BQ6895" s="7"/>
      <c r="BU6895" s="7"/>
      <c r="BV6895" s="7"/>
      <c r="BW6895" s="7"/>
      <c r="CD6895" s="7"/>
      <c r="CE6895" s="7"/>
      <c r="CF6895" s="7"/>
      <c r="CJ6895" s="7"/>
      <c r="CK6895" s="7"/>
      <c r="CL6895" s="7"/>
    </row>
    <row r="6896" spans="1:90">
      <c r="A6896" s="11"/>
      <c r="B6896" s="373"/>
      <c r="C6896" s="373"/>
      <c r="D6896" s="373"/>
      <c r="E6896" s="13"/>
      <c r="F6896" s="11"/>
      <c r="G6896" s="25"/>
      <c r="H6896" s="31"/>
      <c r="I6896" s="30"/>
      <c r="M6896" s="25"/>
      <c r="N6896" s="31"/>
      <c r="O6896" s="30"/>
      <c r="V6896" s="12"/>
      <c r="W6896" s="12"/>
      <c r="X6896" s="14"/>
      <c r="AB6896" s="25"/>
      <c r="AC6896" s="12"/>
      <c r="AD6896" s="12"/>
      <c r="AK6896" s="12"/>
      <c r="AL6896" s="30"/>
      <c r="AM6896" s="32"/>
      <c r="AQ6896" s="12"/>
      <c r="AR6896" s="12"/>
      <c r="AS6896" s="12"/>
      <c r="AZ6896" s="49"/>
      <c r="BA6896" s="30"/>
      <c r="BB6896" s="12"/>
      <c r="BF6896" s="12"/>
      <c r="BG6896" s="12"/>
      <c r="BH6896" s="12"/>
      <c r="BO6896" s="7"/>
      <c r="BP6896" s="7"/>
      <c r="BQ6896" s="7"/>
      <c r="BU6896" s="7"/>
      <c r="BV6896" s="7"/>
      <c r="BW6896" s="7"/>
      <c r="CD6896" s="7"/>
      <c r="CE6896" s="7"/>
      <c r="CF6896" s="7"/>
      <c r="CJ6896" s="7"/>
      <c r="CK6896" s="7"/>
      <c r="CL6896" s="7"/>
    </row>
    <row r="6897" spans="1:90">
      <c r="A6897" s="11"/>
      <c r="B6897" s="373"/>
      <c r="C6897" s="373"/>
      <c r="D6897" s="373"/>
      <c r="E6897" s="13"/>
      <c r="F6897" s="11"/>
      <c r="G6897" s="25"/>
      <c r="H6897" s="31"/>
      <c r="I6897" s="30"/>
      <c r="M6897" s="25"/>
      <c r="N6897" s="31"/>
      <c r="O6897" s="30"/>
      <c r="V6897" s="12"/>
      <c r="W6897" s="12"/>
      <c r="X6897" s="14"/>
      <c r="AB6897" s="25"/>
      <c r="AC6897" s="12"/>
      <c r="AD6897" s="12"/>
      <c r="AK6897" s="12"/>
      <c r="AL6897" s="30"/>
      <c r="AM6897" s="32"/>
      <c r="AQ6897" s="12"/>
      <c r="AR6897" s="12"/>
      <c r="AS6897" s="12"/>
      <c r="AZ6897" s="49"/>
      <c r="BA6897" s="30"/>
      <c r="BB6897" s="12"/>
      <c r="BF6897" s="12"/>
      <c r="BG6897" s="12"/>
      <c r="BH6897" s="12"/>
      <c r="BO6897" s="7"/>
      <c r="BP6897" s="7"/>
      <c r="BQ6897" s="7"/>
      <c r="BU6897" s="7"/>
      <c r="BV6897" s="7"/>
      <c r="BW6897" s="7"/>
      <c r="CD6897" s="7"/>
      <c r="CE6897" s="7"/>
      <c r="CF6897" s="7"/>
      <c r="CJ6897" s="7"/>
      <c r="CK6897" s="7"/>
      <c r="CL6897" s="7"/>
    </row>
    <row r="6898" spans="1:90">
      <c r="A6898" s="11"/>
      <c r="B6898" s="373"/>
      <c r="C6898" s="373"/>
      <c r="D6898" s="373"/>
      <c r="E6898" s="13"/>
      <c r="F6898" s="11"/>
      <c r="G6898" s="25"/>
      <c r="H6898" s="31"/>
      <c r="I6898" s="30"/>
      <c r="M6898" s="25"/>
      <c r="N6898" s="31"/>
      <c r="O6898" s="30"/>
      <c r="V6898" s="12"/>
      <c r="W6898" s="12"/>
      <c r="X6898" s="14"/>
      <c r="AB6898" s="25"/>
      <c r="AC6898" s="12"/>
      <c r="AD6898" s="12"/>
      <c r="AK6898" s="12"/>
      <c r="AL6898" s="30"/>
      <c r="AM6898" s="32"/>
      <c r="AQ6898" s="12"/>
      <c r="AR6898" s="12"/>
      <c r="AS6898" s="12"/>
      <c r="AZ6898" s="49"/>
      <c r="BA6898" s="30"/>
      <c r="BB6898" s="12"/>
      <c r="BF6898" s="12"/>
      <c r="BG6898" s="12"/>
      <c r="BH6898" s="12"/>
      <c r="BO6898" s="7"/>
      <c r="BP6898" s="7"/>
      <c r="BQ6898" s="7"/>
      <c r="BU6898" s="7"/>
      <c r="BV6898" s="7"/>
      <c r="BW6898" s="7"/>
      <c r="CD6898" s="7"/>
      <c r="CE6898" s="7"/>
      <c r="CF6898" s="7"/>
      <c r="CJ6898" s="7"/>
      <c r="CK6898" s="7"/>
      <c r="CL6898" s="7"/>
    </row>
    <row r="6899" spans="1:90">
      <c r="A6899" s="11"/>
      <c r="B6899" s="373"/>
      <c r="C6899" s="373"/>
      <c r="D6899" s="373"/>
      <c r="E6899" s="13"/>
      <c r="F6899" s="11"/>
      <c r="G6899" s="25"/>
      <c r="H6899" s="31"/>
      <c r="I6899" s="30"/>
      <c r="M6899" s="25"/>
      <c r="N6899" s="31"/>
      <c r="O6899" s="30"/>
      <c r="V6899" s="12"/>
      <c r="W6899" s="12"/>
      <c r="X6899" s="14"/>
      <c r="AB6899" s="25"/>
      <c r="AC6899" s="12"/>
      <c r="AD6899" s="12"/>
      <c r="AK6899" s="12"/>
      <c r="AL6899" s="30"/>
      <c r="AM6899" s="32"/>
      <c r="AQ6899" s="12"/>
      <c r="AR6899" s="12"/>
      <c r="AS6899" s="12"/>
      <c r="AZ6899" s="49"/>
      <c r="BA6899" s="30"/>
      <c r="BB6899" s="12"/>
      <c r="BF6899" s="12"/>
      <c r="BG6899" s="12"/>
      <c r="BH6899" s="12"/>
      <c r="BO6899" s="7"/>
      <c r="BP6899" s="7"/>
      <c r="BQ6899" s="7"/>
      <c r="BU6899" s="7"/>
      <c r="BV6899" s="7"/>
      <c r="BW6899" s="7"/>
      <c r="CD6899" s="7"/>
      <c r="CE6899" s="7"/>
      <c r="CF6899" s="7"/>
      <c r="CJ6899" s="7"/>
      <c r="CK6899" s="7"/>
      <c r="CL6899" s="7"/>
    </row>
    <row r="6900" spans="1:90">
      <c r="A6900" s="11"/>
      <c r="B6900" s="373"/>
      <c r="C6900" s="373"/>
      <c r="D6900" s="373"/>
      <c r="E6900" s="13"/>
      <c r="F6900" s="11"/>
      <c r="G6900" s="25"/>
      <c r="H6900" s="31"/>
      <c r="I6900" s="30"/>
      <c r="M6900" s="25"/>
      <c r="N6900" s="31"/>
      <c r="O6900" s="30"/>
      <c r="V6900" s="12"/>
      <c r="W6900" s="12"/>
      <c r="X6900" s="14"/>
      <c r="AB6900" s="25"/>
      <c r="AC6900" s="12"/>
      <c r="AD6900" s="12"/>
      <c r="AK6900" s="12"/>
      <c r="AL6900" s="30"/>
      <c r="AM6900" s="32"/>
      <c r="AQ6900" s="12"/>
      <c r="AR6900" s="12"/>
      <c r="AS6900" s="12"/>
      <c r="AZ6900" s="49"/>
      <c r="BA6900" s="30"/>
      <c r="BB6900" s="12"/>
      <c r="BF6900" s="12"/>
      <c r="BG6900" s="12"/>
      <c r="BH6900" s="12"/>
      <c r="BO6900" s="7"/>
      <c r="BP6900" s="7"/>
      <c r="BQ6900" s="7"/>
      <c r="BU6900" s="7"/>
      <c r="BV6900" s="7"/>
      <c r="BW6900" s="7"/>
      <c r="CD6900" s="7"/>
      <c r="CE6900" s="7"/>
      <c r="CF6900" s="7"/>
      <c r="CJ6900" s="7"/>
      <c r="CK6900" s="7"/>
      <c r="CL6900" s="7"/>
    </row>
    <row r="6901" spans="1:90">
      <c r="A6901" s="11"/>
      <c r="B6901" s="373"/>
      <c r="C6901" s="373"/>
      <c r="D6901" s="373"/>
      <c r="E6901" s="13"/>
      <c r="F6901" s="11"/>
      <c r="G6901" s="25"/>
      <c r="H6901" s="31"/>
      <c r="I6901" s="30"/>
      <c r="M6901" s="25"/>
      <c r="N6901" s="31"/>
      <c r="O6901" s="30"/>
      <c r="V6901" s="12"/>
      <c r="W6901" s="12"/>
      <c r="X6901" s="14"/>
      <c r="AB6901" s="25"/>
      <c r="AC6901" s="12"/>
      <c r="AD6901" s="12"/>
      <c r="AK6901" s="12"/>
      <c r="AL6901" s="30"/>
      <c r="AM6901" s="32"/>
      <c r="AQ6901" s="12"/>
      <c r="AR6901" s="12"/>
      <c r="AS6901" s="12"/>
      <c r="AZ6901" s="49"/>
      <c r="BA6901" s="30"/>
      <c r="BB6901" s="12"/>
      <c r="BF6901" s="12"/>
      <c r="BG6901" s="12"/>
      <c r="BH6901" s="12"/>
      <c r="BO6901" s="7"/>
      <c r="BP6901" s="7"/>
      <c r="BQ6901" s="7"/>
      <c r="BU6901" s="7"/>
      <c r="BV6901" s="7"/>
      <c r="BW6901" s="7"/>
      <c r="CD6901" s="7"/>
      <c r="CE6901" s="7"/>
      <c r="CF6901" s="7"/>
      <c r="CJ6901" s="7"/>
      <c r="CK6901" s="7"/>
      <c r="CL6901" s="7"/>
    </row>
    <row r="6902" spans="1:90">
      <c r="A6902" s="11"/>
      <c r="B6902" s="373"/>
      <c r="C6902" s="373"/>
      <c r="D6902" s="373"/>
      <c r="E6902" s="13"/>
      <c r="F6902" s="11"/>
      <c r="G6902" s="25"/>
      <c r="H6902" s="31"/>
      <c r="I6902" s="30"/>
      <c r="M6902" s="25"/>
      <c r="N6902" s="31"/>
      <c r="O6902" s="30"/>
      <c r="V6902" s="12"/>
      <c r="W6902" s="12"/>
      <c r="X6902" s="14"/>
      <c r="AB6902" s="25"/>
      <c r="AC6902" s="12"/>
      <c r="AD6902" s="12"/>
      <c r="AK6902" s="12"/>
      <c r="AL6902" s="30"/>
      <c r="AM6902" s="32"/>
      <c r="AQ6902" s="12"/>
      <c r="AR6902" s="12"/>
      <c r="AS6902" s="12"/>
      <c r="AZ6902" s="49"/>
      <c r="BA6902" s="30"/>
      <c r="BB6902" s="12"/>
      <c r="BF6902" s="12"/>
      <c r="BG6902" s="12"/>
      <c r="BH6902" s="12"/>
      <c r="BO6902" s="7"/>
      <c r="BP6902" s="7"/>
      <c r="BQ6902" s="7"/>
      <c r="BU6902" s="7"/>
      <c r="BV6902" s="7"/>
      <c r="BW6902" s="7"/>
      <c r="CD6902" s="7"/>
      <c r="CE6902" s="7"/>
      <c r="CF6902" s="7"/>
      <c r="CJ6902" s="7"/>
      <c r="CK6902" s="7"/>
      <c r="CL6902" s="7"/>
    </row>
    <row r="6903" spans="1:90">
      <c r="A6903" s="11"/>
      <c r="B6903" s="373"/>
      <c r="C6903" s="373"/>
      <c r="D6903" s="373"/>
      <c r="E6903" s="13"/>
      <c r="F6903" s="11"/>
      <c r="G6903" s="25"/>
      <c r="H6903" s="31"/>
      <c r="I6903" s="30"/>
      <c r="M6903" s="25"/>
      <c r="N6903" s="31"/>
      <c r="O6903" s="30"/>
      <c r="V6903" s="12"/>
      <c r="W6903" s="12"/>
      <c r="X6903" s="14"/>
      <c r="AB6903" s="25"/>
      <c r="AC6903" s="12"/>
      <c r="AD6903" s="12"/>
      <c r="AK6903" s="12"/>
      <c r="AL6903" s="30"/>
      <c r="AM6903" s="32"/>
      <c r="AQ6903" s="12"/>
      <c r="AR6903" s="12"/>
      <c r="AS6903" s="12"/>
      <c r="AZ6903" s="49"/>
      <c r="BA6903" s="30"/>
      <c r="BB6903" s="12"/>
      <c r="BF6903" s="12"/>
      <c r="BG6903" s="12"/>
      <c r="BH6903" s="12"/>
      <c r="BO6903" s="7"/>
      <c r="BP6903" s="7"/>
      <c r="BQ6903" s="7"/>
      <c r="BU6903" s="7"/>
      <c r="BV6903" s="7"/>
      <c r="BW6903" s="7"/>
      <c r="CD6903" s="7"/>
      <c r="CE6903" s="7"/>
      <c r="CF6903" s="7"/>
      <c r="CJ6903" s="7"/>
      <c r="CK6903" s="7"/>
      <c r="CL6903" s="7"/>
    </row>
    <row r="6904" spans="1:90">
      <c r="A6904" s="11"/>
      <c r="B6904" s="373"/>
      <c r="C6904" s="373"/>
      <c r="D6904" s="373"/>
      <c r="E6904" s="13"/>
      <c r="F6904" s="11"/>
      <c r="G6904" s="25"/>
      <c r="H6904" s="31"/>
      <c r="I6904" s="30"/>
      <c r="M6904" s="25"/>
      <c r="N6904" s="31"/>
      <c r="O6904" s="30"/>
      <c r="V6904" s="12"/>
      <c r="W6904" s="12"/>
      <c r="X6904" s="14"/>
      <c r="AB6904" s="25"/>
      <c r="AC6904" s="12"/>
      <c r="AD6904" s="12"/>
      <c r="AK6904" s="12"/>
      <c r="AL6904" s="30"/>
      <c r="AM6904" s="32"/>
      <c r="AQ6904" s="12"/>
      <c r="AR6904" s="12"/>
      <c r="AS6904" s="12"/>
      <c r="AZ6904" s="49"/>
      <c r="BA6904" s="30"/>
      <c r="BB6904" s="12"/>
      <c r="BF6904" s="12"/>
      <c r="BG6904" s="12"/>
      <c r="BH6904" s="12"/>
      <c r="BO6904" s="7"/>
      <c r="BP6904" s="7"/>
      <c r="BQ6904" s="7"/>
      <c r="BU6904" s="7"/>
      <c r="BV6904" s="7"/>
      <c r="BW6904" s="7"/>
      <c r="CD6904" s="7"/>
      <c r="CE6904" s="7"/>
      <c r="CF6904" s="7"/>
      <c r="CJ6904" s="7"/>
      <c r="CK6904" s="7"/>
      <c r="CL6904" s="7"/>
    </row>
    <row r="6905" spans="1:90">
      <c r="A6905" s="11"/>
      <c r="B6905" s="373"/>
      <c r="C6905" s="373"/>
      <c r="D6905" s="373"/>
      <c r="E6905" s="13"/>
      <c r="F6905" s="11"/>
      <c r="G6905" s="25"/>
      <c r="H6905" s="31"/>
      <c r="I6905" s="30"/>
      <c r="M6905" s="25"/>
      <c r="N6905" s="31"/>
      <c r="O6905" s="30"/>
      <c r="V6905" s="12"/>
      <c r="W6905" s="12"/>
      <c r="X6905" s="14"/>
      <c r="AB6905" s="25"/>
      <c r="AC6905" s="12"/>
      <c r="AD6905" s="12"/>
      <c r="AK6905" s="12"/>
      <c r="AL6905" s="30"/>
      <c r="AM6905" s="32"/>
      <c r="AQ6905" s="12"/>
      <c r="AR6905" s="12"/>
      <c r="AS6905" s="12"/>
      <c r="AZ6905" s="49"/>
      <c r="BA6905" s="30"/>
      <c r="BB6905" s="12"/>
      <c r="BF6905" s="12"/>
      <c r="BG6905" s="12"/>
      <c r="BH6905" s="12"/>
      <c r="BO6905" s="7"/>
      <c r="BP6905" s="7"/>
      <c r="BQ6905" s="7"/>
      <c r="BU6905" s="7"/>
      <c r="BV6905" s="7"/>
      <c r="BW6905" s="7"/>
      <c r="CD6905" s="7"/>
      <c r="CE6905" s="7"/>
      <c r="CF6905" s="7"/>
      <c r="CJ6905" s="7"/>
      <c r="CK6905" s="7"/>
      <c r="CL6905" s="7"/>
    </row>
    <row r="6906" spans="1:90">
      <c r="A6906" s="11"/>
      <c r="B6906" s="373"/>
      <c r="C6906" s="373"/>
      <c r="D6906" s="373"/>
      <c r="E6906" s="13"/>
      <c r="F6906" s="11"/>
      <c r="G6906" s="25"/>
      <c r="H6906" s="31"/>
      <c r="I6906" s="30"/>
      <c r="M6906" s="25"/>
      <c r="N6906" s="31"/>
      <c r="O6906" s="30"/>
      <c r="V6906" s="12"/>
      <c r="W6906" s="12"/>
      <c r="X6906" s="14"/>
      <c r="AB6906" s="25"/>
      <c r="AC6906" s="12"/>
      <c r="AD6906" s="12"/>
      <c r="AK6906" s="12"/>
      <c r="AL6906" s="30"/>
      <c r="AM6906" s="32"/>
      <c r="AQ6906" s="12"/>
      <c r="AR6906" s="12"/>
      <c r="AS6906" s="12"/>
      <c r="AZ6906" s="49"/>
      <c r="BA6906" s="30"/>
      <c r="BB6906" s="12"/>
      <c r="BF6906" s="12"/>
      <c r="BG6906" s="12"/>
      <c r="BH6906" s="12"/>
      <c r="BO6906" s="7"/>
      <c r="BP6906" s="7"/>
      <c r="BQ6906" s="7"/>
      <c r="BU6906" s="7"/>
      <c r="BV6906" s="7"/>
      <c r="BW6906" s="7"/>
      <c r="CD6906" s="7"/>
      <c r="CE6906" s="7"/>
      <c r="CF6906" s="7"/>
      <c r="CJ6906" s="7"/>
      <c r="CK6906" s="7"/>
      <c r="CL6906" s="7"/>
    </row>
    <row r="6907" spans="1:90">
      <c r="A6907" s="11"/>
      <c r="B6907" s="373"/>
      <c r="C6907" s="373"/>
      <c r="D6907" s="373"/>
      <c r="E6907" s="13"/>
      <c r="F6907" s="11"/>
      <c r="G6907" s="25"/>
      <c r="H6907" s="31"/>
      <c r="I6907" s="30"/>
      <c r="M6907" s="25"/>
      <c r="N6907" s="31"/>
      <c r="O6907" s="30"/>
      <c r="V6907" s="12"/>
      <c r="W6907" s="12"/>
      <c r="X6907" s="14"/>
      <c r="AB6907" s="25"/>
      <c r="AC6907" s="12"/>
      <c r="AD6907" s="12"/>
      <c r="AK6907" s="12"/>
      <c r="AL6907" s="30"/>
      <c r="AM6907" s="32"/>
      <c r="AQ6907" s="12"/>
      <c r="AR6907" s="12"/>
      <c r="AS6907" s="12"/>
      <c r="AZ6907" s="49"/>
      <c r="BA6907" s="30"/>
      <c r="BB6907" s="12"/>
      <c r="BF6907" s="12"/>
      <c r="BG6907" s="12"/>
      <c r="BH6907" s="12"/>
      <c r="BO6907" s="7"/>
      <c r="BP6907" s="7"/>
      <c r="BQ6907" s="7"/>
      <c r="BU6907" s="7"/>
      <c r="BV6907" s="7"/>
      <c r="BW6907" s="7"/>
      <c r="CD6907" s="7"/>
      <c r="CE6907" s="7"/>
      <c r="CF6907" s="7"/>
      <c r="CJ6907" s="7"/>
      <c r="CK6907" s="7"/>
      <c r="CL6907" s="7"/>
    </row>
    <row r="6908" spans="1:90">
      <c r="A6908" s="11"/>
      <c r="B6908" s="373"/>
      <c r="C6908" s="373"/>
      <c r="D6908" s="373"/>
      <c r="E6908" s="13"/>
      <c r="F6908" s="11"/>
      <c r="G6908" s="25"/>
      <c r="H6908" s="31"/>
      <c r="I6908" s="30"/>
      <c r="M6908" s="25"/>
      <c r="N6908" s="31"/>
      <c r="O6908" s="30"/>
      <c r="V6908" s="12"/>
      <c r="W6908" s="12"/>
      <c r="X6908" s="14"/>
      <c r="AB6908" s="25"/>
      <c r="AC6908" s="12"/>
      <c r="AD6908" s="12"/>
      <c r="AK6908" s="12"/>
      <c r="AL6908" s="30"/>
      <c r="AM6908" s="32"/>
      <c r="AQ6908" s="12"/>
      <c r="AR6908" s="12"/>
      <c r="AS6908" s="12"/>
      <c r="AZ6908" s="49"/>
      <c r="BA6908" s="30"/>
      <c r="BB6908" s="12"/>
      <c r="BF6908" s="12"/>
      <c r="BG6908" s="12"/>
      <c r="BH6908" s="12"/>
      <c r="BO6908" s="7"/>
      <c r="BP6908" s="7"/>
      <c r="BQ6908" s="7"/>
      <c r="BU6908" s="7"/>
      <c r="BV6908" s="7"/>
      <c r="BW6908" s="7"/>
      <c r="CD6908" s="7"/>
      <c r="CE6908" s="7"/>
      <c r="CF6908" s="7"/>
      <c r="CJ6908" s="7"/>
      <c r="CK6908" s="7"/>
      <c r="CL6908" s="7"/>
    </row>
    <row r="6909" spans="1:90">
      <c r="A6909" s="11"/>
      <c r="B6909" s="373"/>
      <c r="C6909" s="373"/>
      <c r="D6909" s="373"/>
      <c r="E6909" s="13"/>
      <c r="F6909" s="11"/>
      <c r="G6909" s="25"/>
      <c r="H6909" s="31"/>
      <c r="I6909" s="30"/>
      <c r="M6909" s="25"/>
      <c r="N6909" s="31"/>
      <c r="O6909" s="30"/>
      <c r="V6909" s="12"/>
      <c r="W6909" s="12"/>
      <c r="X6909" s="14"/>
      <c r="AB6909" s="25"/>
      <c r="AC6909" s="12"/>
      <c r="AD6909" s="12"/>
      <c r="AK6909" s="12"/>
      <c r="AL6909" s="30"/>
      <c r="AM6909" s="32"/>
      <c r="AQ6909" s="12"/>
      <c r="AR6909" s="12"/>
      <c r="AS6909" s="12"/>
      <c r="AZ6909" s="49"/>
      <c r="BA6909" s="30"/>
      <c r="BB6909" s="12"/>
      <c r="BF6909" s="12"/>
      <c r="BG6909" s="12"/>
      <c r="BH6909" s="12"/>
      <c r="BO6909" s="7"/>
      <c r="BP6909" s="7"/>
      <c r="BQ6909" s="7"/>
      <c r="BU6909" s="7"/>
      <c r="BV6909" s="7"/>
      <c r="BW6909" s="7"/>
      <c r="CD6909" s="7"/>
      <c r="CE6909" s="7"/>
      <c r="CF6909" s="7"/>
      <c r="CJ6909" s="7"/>
      <c r="CK6909" s="7"/>
      <c r="CL6909" s="7"/>
    </row>
    <row r="6910" spans="1:90">
      <c r="A6910" s="11"/>
      <c r="B6910" s="373"/>
      <c r="C6910" s="373"/>
      <c r="D6910" s="373"/>
      <c r="E6910" s="13"/>
      <c r="F6910" s="11"/>
      <c r="G6910" s="25"/>
      <c r="H6910" s="31"/>
      <c r="I6910" s="30"/>
      <c r="M6910" s="25"/>
      <c r="N6910" s="31"/>
      <c r="O6910" s="30"/>
      <c r="V6910" s="12"/>
      <c r="W6910" s="12"/>
      <c r="X6910" s="14"/>
      <c r="AB6910" s="25"/>
      <c r="AC6910" s="12"/>
      <c r="AD6910" s="12"/>
      <c r="AK6910" s="12"/>
      <c r="AL6910" s="30"/>
      <c r="AM6910" s="32"/>
      <c r="AQ6910" s="12"/>
      <c r="AR6910" s="12"/>
      <c r="AS6910" s="12"/>
      <c r="AZ6910" s="49"/>
      <c r="BA6910" s="30"/>
      <c r="BB6910" s="12"/>
      <c r="BF6910" s="12"/>
      <c r="BG6910" s="12"/>
      <c r="BH6910" s="12"/>
      <c r="BO6910" s="7"/>
      <c r="BP6910" s="7"/>
      <c r="BQ6910" s="7"/>
      <c r="BU6910" s="7"/>
      <c r="BV6910" s="7"/>
      <c r="BW6910" s="7"/>
      <c r="CD6910" s="7"/>
      <c r="CE6910" s="7"/>
      <c r="CF6910" s="7"/>
      <c r="CJ6910" s="7"/>
      <c r="CK6910" s="7"/>
      <c r="CL6910" s="7"/>
    </row>
    <row r="6911" spans="1:90">
      <c r="A6911" s="11"/>
      <c r="B6911" s="373"/>
      <c r="C6911" s="373"/>
      <c r="D6911" s="373"/>
      <c r="E6911" s="13"/>
      <c r="F6911" s="11"/>
      <c r="G6911" s="25"/>
      <c r="H6911" s="31"/>
      <c r="I6911" s="30"/>
      <c r="M6911" s="25"/>
      <c r="N6911" s="31"/>
      <c r="O6911" s="30"/>
      <c r="V6911" s="12"/>
      <c r="W6911" s="12"/>
      <c r="X6911" s="14"/>
      <c r="AB6911" s="25"/>
      <c r="AC6911" s="12"/>
      <c r="AD6911" s="12"/>
      <c r="AK6911" s="12"/>
      <c r="AL6911" s="30"/>
      <c r="AM6911" s="32"/>
      <c r="AQ6911" s="12"/>
      <c r="AR6911" s="12"/>
      <c r="AS6911" s="12"/>
      <c r="AZ6911" s="49"/>
      <c r="BA6911" s="30"/>
      <c r="BB6911" s="12"/>
      <c r="BF6911" s="12"/>
      <c r="BG6911" s="12"/>
      <c r="BH6911" s="12"/>
      <c r="BO6911" s="7"/>
      <c r="BP6911" s="7"/>
      <c r="BQ6911" s="7"/>
      <c r="BU6911" s="7"/>
      <c r="BV6911" s="7"/>
      <c r="BW6911" s="7"/>
      <c r="CD6911" s="7"/>
      <c r="CE6911" s="7"/>
      <c r="CF6911" s="7"/>
      <c r="CJ6911" s="7"/>
      <c r="CK6911" s="7"/>
      <c r="CL6911" s="7"/>
    </row>
    <row r="6912" spans="1:90">
      <c r="A6912" s="11"/>
      <c r="B6912" s="373"/>
      <c r="C6912" s="373"/>
      <c r="D6912" s="373"/>
      <c r="E6912" s="13"/>
      <c r="F6912" s="11"/>
      <c r="G6912" s="25"/>
      <c r="H6912" s="31"/>
      <c r="I6912" s="30"/>
      <c r="M6912" s="25"/>
      <c r="N6912" s="31"/>
      <c r="O6912" s="30"/>
      <c r="V6912" s="12"/>
      <c r="W6912" s="12"/>
      <c r="X6912" s="14"/>
      <c r="AB6912" s="25"/>
      <c r="AC6912" s="12"/>
      <c r="AD6912" s="12"/>
      <c r="AK6912" s="12"/>
      <c r="AL6912" s="30"/>
      <c r="AM6912" s="32"/>
      <c r="AQ6912" s="12"/>
      <c r="AR6912" s="12"/>
      <c r="AS6912" s="12"/>
      <c r="AZ6912" s="49"/>
      <c r="BA6912" s="30"/>
      <c r="BB6912" s="12"/>
      <c r="BF6912" s="12"/>
      <c r="BG6912" s="12"/>
      <c r="BH6912" s="12"/>
      <c r="BO6912" s="7"/>
      <c r="BP6912" s="7"/>
      <c r="BQ6912" s="7"/>
      <c r="BU6912" s="7"/>
      <c r="BV6912" s="7"/>
      <c r="BW6912" s="7"/>
      <c r="CD6912" s="7"/>
      <c r="CE6912" s="7"/>
      <c r="CF6912" s="7"/>
      <c r="CJ6912" s="7"/>
      <c r="CK6912" s="7"/>
      <c r="CL6912" s="7"/>
    </row>
    <row r="6913" spans="1:90">
      <c r="A6913" s="11"/>
      <c r="B6913" s="373"/>
      <c r="C6913" s="373"/>
      <c r="D6913" s="373"/>
      <c r="E6913" s="13"/>
      <c r="F6913" s="11"/>
      <c r="G6913" s="25"/>
      <c r="H6913" s="31"/>
      <c r="I6913" s="30"/>
      <c r="M6913" s="25"/>
      <c r="N6913" s="31"/>
      <c r="O6913" s="30"/>
      <c r="V6913" s="12"/>
      <c r="W6913" s="12"/>
      <c r="X6913" s="14"/>
      <c r="AB6913" s="25"/>
      <c r="AC6913" s="12"/>
      <c r="AD6913" s="12"/>
      <c r="AK6913" s="12"/>
      <c r="AL6913" s="30"/>
      <c r="AM6913" s="32"/>
      <c r="AQ6913" s="12"/>
      <c r="AR6913" s="12"/>
      <c r="AS6913" s="12"/>
      <c r="AZ6913" s="49"/>
      <c r="BA6913" s="30"/>
      <c r="BB6913" s="12"/>
      <c r="BF6913" s="12"/>
      <c r="BG6913" s="12"/>
      <c r="BH6913" s="12"/>
      <c r="BO6913" s="7"/>
      <c r="BP6913" s="7"/>
      <c r="BQ6913" s="7"/>
      <c r="BU6913" s="7"/>
      <c r="BV6913" s="7"/>
      <c r="BW6913" s="7"/>
      <c r="CD6913" s="7"/>
      <c r="CE6913" s="7"/>
      <c r="CF6913" s="7"/>
      <c r="CJ6913" s="7"/>
      <c r="CK6913" s="7"/>
      <c r="CL6913" s="7"/>
    </row>
    <row r="6914" spans="1:90">
      <c r="A6914" s="11"/>
      <c r="B6914" s="373"/>
      <c r="C6914" s="373"/>
      <c r="D6914" s="373"/>
      <c r="E6914" s="13"/>
      <c r="F6914" s="11"/>
      <c r="G6914" s="25"/>
      <c r="H6914" s="31"/>
      <c r="I6914" s="30"/>
      <c r="M6914" s="25"/>
      <c r="N6914" s="31"/>
      <c r="O6914" s="30"/>
      <c r="V6914" s="12"/>
      <c r="W6914" s="12"/>
      <c r="X6914" s="14"/>
      <c r="AB6914" s="25"/>
      <c r="AC6914" s="12"/>
      <c r="AD6914" s="12"/>
      <c r="AK6914" s="12"/>
      <c r="AL6914" s="30"/>
      <c r="AM6914" s="32"/>
      <c r="AQ6914" s="12"/>
      <c r="AR6914" s="12"/>
      <c r="AS6914" s="12"/>
      <c r="AZ6914" s="49"/>
      <c r="BA6914" s="30"/>
      <c r="BB6914" s="12"/>
      <c r="BF6914" s="12"/>
      <c r="BG6914" s="12"/>
      <c r="BH6914" s="12"/>
      <c r="BO6914" s="7"/>
      <c r="BP6914" s="7"/>
      <c r="BQ6914" s="7"/>
      <c r="BU6914" s="7"/>
      <c r="BV6914" s="7"/>
      <c r="BW6914" s="7"/>
      <c r="CD6914" s="7"/>
      <c r="CE6914" s="7"/>
      <c r="CF6914" s="7"/>
      <c r="CJ6914" s="7"/>
      <c r="CK6914" s="7"/>
      <c r="CL6914" s="7"/>
    </row>
    <row r="6915" spans="1:90">
      <c r="A6915" s="11"/>
      <c r="B6915" s="373"/>
      <c r="C6915" s="373"/>
      <c r="D6915" s="373"/>
      <c r="E6915" s="13"/>
      <c r="F6915" s="11"/>
      <c r="G6915" s="25"/>
      <c r="H6915" s="31"/>
      <c r="I6915" s="30"/>
      <c r="M6915" s="25"/>
      <c r="N6915" s="31"/>
      <c r="O6915" s="30"/>
      <c r="V6915" s="12"/>
      <c r="W6915" s="12"/>
      <c r="X6915" s="14"/>
      <c r="AB6915" s="25"/>
      <c r="AC6915" s="12"/>
      <c r="AD6915" s="12"/>
      <c r="AK6915" s="12"/>
      <c r="AL6915" s="30"/>
      <c r="AM6915" s="32"/>
      <c r="AQ6915" s="12"/>
      <c r="AR6915" s="12"/>
      <c r="AS6915" s="12"/>
      <c r="AZ6915" s="49"/>
      <c r="BA6915" s="30"/>
      <c r="BB6915" s="12"/>
      <c r="BF6915" s="12"/>
      <c r="BG6915" s="12"/>
      <c r="BH6915" s="12"/>
      <c r="BO6915" s="7"/>
      <c r="BP6915" s="7"/>
      <c r="BQ6915" s="7"/>
      <c r="BU6915" s="7"/>
      <c r="BV6915" s="7"/>
      <c r="BW6915" s="7"/>
      <c r="CD6915" s="7"/>
      <c r="CE6915" s="7"/>
      <c r="CF6915" s="7"/>
      <c r="CJ6915" s="7"/>
      <c r="CK6915" s="7"/>
      <c r="CL6915" s="7"/>
    </row>
    <row r="6916" spans="1:90">
      <c r="A6916" s="11"/>
      <c r="B6916" s="373"/>
      <c r="C6916" s="373"/>
      <c r="D6916" s="373"/>
      <c r="E6916" s="13"/>
      <c r="F6916" s="11"/>
      <c r="G6916" s="25"/>
      <c r="H6916" s="31"/>
      <c r="I6916" s="30"/>
      <c r="M6916" s="25"/>
      <c r="N6916" s="31"/>
      <c r="O6916" s="30"/>
      <c r="V6916" s="12"/>
      <c r="W6916" s="12"/>
      <c r="X6916" s="14"/>
      <c r="AB6916" s="25"/>
      <c r="AC6916" s="12"/>
      <c r="AD6916" s="12"/>
      <c r="AK6916" s="12"/>
      <c r="AL6916" s="30"/>
      <c r="AM6916" s="32"/>
      <c r="AQ6916" s="12"/>
      <c r="AR6916" s="12"/>
      <c r="AS6916" s="12"/>
      <c r="AZ6916" s="49"/>
      <c r="BA6916" s="30"/>
      <c r="BB6916" s="12"/>
      <c r="BF6916" s="12"/>
      <c r="BG6916" s="12"/>
      <c r="BH6916" s="12"/>
      <c r="BO6916" s="7"/>
      <c r="BP6916" s="7"/>
      <c r="BQ6916" s="7"/>
      <c r="BU6916" s="7"/>
      <c r="BV6916" s="7"/>
      <c r="BW6916" s="7"/>
      <c r="CD6916" s="7"/>
      <c r="CE6916" s="7"/>
      <c r="CF6916" s="7"/>
      <c r="CJ6916" s="7"/>
      <c r="CK6916" s="7"/>
      <c r="CL6916" s="7"/>
    </row>
    <row r="6917" spans="1:90">
      <c r="A6917" s="11"/>
      <c r="B6917" s="373"/>
      <c r="C6917" s="373"/>
      <c r="D6917" s="373"/>
      <c r="E6917" s="13"/>
      <c r="F6917" s="11"/>
      <c r="G6917" s="25"/>
      <c r="H6917" s="31"/>
      <c r="I6917" s="30"/>
      <c r="M6917" s="25"/>
      <c r="N6917" s="31"/>
      <c r="O6917" s="30"/>
      <c r="V6917" s="12"/>
      <c r="W6917" s="12"/>
      <c r="X6917" s="14"/>
      <c r="AB6917" s="25"/>
      <c r="AC6917" s="12"/>
      <c r="AD6917" s="12"/>
      <c r="AK6917" s="12"/>
      <c r="AL6917" s="30"/>
      <c r="AM6917" s="32"/>
      <c r="AQ6917" s="12"/>
      <c r="AR6917" s="12"/>
      <c r="AS6917" s="12"/>
      <c r="AZ6917" s="49"/>
      <c r="BA6917" s="30"/>
      <c r="BB6917" s="12"/>
      <c r="BF6917" s="12"/>
      <c r="BG6917" s="12"/>
      <c r="BH6917" s="12"/>
      <c r="BO6917" s="7"/>
      <c r="BP6917" s="7"/>
      <c r="BQ6917" s="7"/>
      <c r="BU6917" s="7"/>
      <c r="BV6917" s="7"/>
      <c r="BW6917" s="7"/>
      <c r="CD6917" s="7"/>
      <c r="CE6917" s="7"/>
      <c r="CF6917" s="7"/>
      <c r="CJ6917" s="7"/>
      <c r="CK6917" s="7"/>
      <c r="CL6917" s="7"/>
    </row>
    <row r="6918" spans="1:90">
      <c r="A6918" s="11"/>
      <c r="B6918" s="373"/>
      <c r="C6918" s="373"/>
      <c r="D6918" s="373"/>
      <c r="E6918" s="13"/>
      <c r="F6918" s="11"/>
      <c r="G6918" s="25"/>
      <c r="H6918" s="31"/>
      <c r="I6918" s="30"/>
      <c r="M6918" s="25"/>
      <c r="N6918" s="31"/>
      <c r="O6918" s="30"/>
      <c r="V6918" s="12"/>
      <c r="W6918" s="12"/>
      <c r="X6918" s="14"/>
      <c r="AB6918" s="25"/>
      <c r="AC6918" s="12"/>
      <c r="AD6918" s="12"/>
      <c r="AK6918" s="12"/>
      <c r="AL6918" s="30"/>
      <c r="AM6918" s="32"/>
      <c r="AQ6918" s="12"/>
      <c r="AR6918" s="12"/>
      <c r="AS6918" s="12"/>
      <c r="AZ6918" s="49"/>
      <c r="BA6918" s="30"/>
      <c r="BB6918" s="12"/>
      <c r="BF6918" s="12"/>
      <c r="BG6918" s="12"/>
      <c r="BH6918" s="12"/>
      <c r="BO6918" s="7"/>
      <c r="BP6918" s="7"/>
      <c r="BQ6918" s="7"/>
      <c r="BU6918" s="7"/>
      <c r="BV6918" s="7"/>
      <c r="BW6918" s="7"/>
      <c r="CD6918" s="7"/>
      <c r="CE6918" s="7"/>
      <c r="CF6918" s="7"/>
      <c r="CJ6918" s="7"/>
      <c r="CK6918" s="7"/>
      <c r="CL6918" s="7"/>
    </row>
    <row r="6919" spans="1:90">
      <c r="A6919" s="11"/>
      <c r="B6919" s="373"/>
      <c r="C6919" s="373"/>
      <c r="D6919" s="373"/>
      <c r="E6919" s="13"/>
      <c r="F6919" s="11"/>
      <c r="G6919" s="25"/>
      <c r="H6919" s="31"/>
      <c r="I6919" s="30"/>
      <c r="M6919" s="25"/>
      <c r="N6919" s="31"/>
      <c r="O6919" s="30"/>
      <c r="V6919" s="12"/>
      <c r="W6919" s="12"/>
      <c r="X6919" s="14"/>
      <c r="AB6919" s="25"/>
      <c r="AC6919" s="12"/>
      <c r="AD6919" s="12"/>
      <c r="AK6919" s="12"/>
      <c r="AL6919" s="30"/>
      <c r="AM6919" s="32"/>
      <c r="AQ6919" s="12"/>
      <c r="AR6919" s="12"/>
      <c r="AS6919" s="12"/>
      <c r="AZ6919" s="49"/>
      <c r="BA6919" s="30"/>
      <c r="BB6919" s="12"/>
      <c r="BF6919" s="12"/>
      <c r="BG6919" s="12"/>
      <c r="BH6919" s="12"/>
      <c r="BO6919" s="7"/>
      <c r="BP6919" s="7"/>
      <c r="BQ6919" s="7"/>
      <c r="BU6919" s="7"/>
      <c r="BV6919" s="7"/>
      <c r="BW6919" s="7"/>
      <c r="CD6919" s="7"/>
      <c r="CE6919" s="7"/>
      <c r="CF6919" s="7"/>
      <c r="CJ6919" s="7"/>
      <c r="CK6919" s="7"/>
      <c r="CL6919" s="7"/>
    </row>
    <row r="6920" spans="1:90">
      <c r="A6920" s="11"/>
      <c r="B6920" s="373"/>
      <c r="C6920" s="373"/>
      <c r="D6920" s="373"/>
      <c r="E6920" s="13"/>
      <c r="F6920" s="11"/>
      <c r="G6920" s="25"/>
      <c r="H6920" s="31"/>
      <c r="I6920" s="30"/>
      <c r="M6920" s="25"/>
      <c r="N6920" s="31"/>
      <c r="O6920" s="30"/>
      <c r="V6920" s="12"/>
      <c r="W6920" s="12"/>
      <c r="X6920" s="14"/>
      <c r="AB6920" s="25"/>
      <c r="AC6920" s="12"/>
      <c r="AD6920" s="12"/>
      <c r="AK6920" s="12"/>
      <c r="AL6920" s="30"/>
      <c r="AM6920" s="32"/>
      <c r="AQ6920" s="12"/>
      <c r="AR6920" s="12"/>
      <c r="AS6920" s="12"/>
      <c r="AZ6920" s="49"/>
      <c r="BA6920" s="30"/>
      <c r="BB6920" s="12"/>
      <c r="BF6920" s="12"/>
      <c r="BG6920" s="12"/>
      <c r="BH6920" s="12"/>
      <c r="BO6920" s="7"/>
      <c r="BP6920" s="7"/>
      <c r="BQ6920" s="7"/>
      <c r="BU6920" s="7"/>
      <c r="BV6920" s="7"/>
      <c r="BW6920" s="7"/>
      <c r="CD6920" s="7"/>
      <c r="CE6920" s="7"/>
      <c r="CF6920" s="7"/>
      <c r="CJ6920" s="7"/>
      <c r="CK6920" s="7"/>
      <c r="CL6920" s="7"/>
    </row>
    <row r="6921" spans="1:90">
      <c r="A6921" s="11"/>
      <c r="B6921" s="373"/>
      <c r="C6921" s="373"/>
      <c r="D6921" s="373"/>
      <c r="E6921" s="13"/>
      <c r="F6921" s="11"/>
      <c r="G6921" s="25"/>
      <c r="H6921" s="31"/>
      <c r="I6921" s="30"/>
      <c r="M6921" s="25"/>
      <c r="N6921" s="31"/>
      <c r="O6921" s="30"/>
      <c r="V6921" s="12"/>
      <c r="W6921" s="12"/>
      <c r="X6921" s="14"/>
      <c r="AB6921" s="25"/>
      <c r="AC6921" s="12"/>
      <c r="AD6921" s="12"/>
      <c r="AK6921" s="12"/>
      <c r="AL6921" s="30"/>
      <c r="AM6921" s="32"/>
      <c r="AQ6921" s="12"/>
      <c r="AR6921" s="12"/>
      <c r="AS6921" s="12"/>
      <c r="AZ6921" s="49"/>
      <c r="BA6921" s="30"/>
      <c r="BB6921" s="12"/>
      <c r="BF6921" s="12"/>
      <c r="BG6921" s="12"/>
      <c r="BH6921" s="12"/>
      <c r="BO6921" s="7"/>
      <c r="BP6921" s="7"/>
      <c r="BQ6921" s="7"/>
      <c r="BU6921" s="7"/>
      <c r="BV6921" s="7"/>
      <c r="BW6921" s="7"/>
      <c r="CD6921" s="7"/>
      <c r="CE6921" s="7"/>
      <c r="CF6921" s="7"/>
      <c r="CJ6921" s="7"/>
      <c r="CK6921" s="7"/>
      <c r="CL6921" s="7"/>
    </row>
    <row r="6922" spans="1:90">
      <c r="A6922" s="11"/>
      <c r="B6922" s="373"/>
      <c r="C6922" s="373"/>
      <c r="D6922" s="373"/>
      <c r="E6922" s="13"/>
      <c r="F6922" s="11"/>
      <c r="G6922" s="25"/>
      <c r="H6922" s="31"/>
      <c r="I6922" s="30"/>
      <c r="M6922" s="25"/>
      <c r="N6922" s="31"/>
      <c r="O6922" s="30"/>
      <c r="V6922" s="12"/>
      <c r="W6922" s="12"/>
      <c r="X6922" s="14"/>
      <c r="AB6922" s="25"/>
      <c r="AC6922" s="12"/>
      <c r="AD6922" s="12"/>
      <c r="AK6922" s="12"/>
      <c r="AL6922" s="30"/>
      <c r="AM6922" s="32"/>
      <c r="AQ6922" s="12"/>
      <c r="AR6922" s="12"/>
      <c r="AS6922" s="12"/>
      <c r="AZ6922" s="49"/>
      <c r="BA6922" s="30"/>
      <c r="BB6922" s="12"/>
      <c r="BF6922" s="12"/>
      <c r="BG6922" s="12"/>
      <c r="BH6922" s="12"/>
      <c r="BO6922" s="7"/>
      <c r="BP6922" s="7"/>
      <c r="BQ6922" s="7"/>
      <c r="BU6922" s="7"/>
      <c r="BV6922" s="7"/>
      <c r="BW6922" s="7"/>
      <c r="CD6922" s="7"/>
      <c r="CE6922" s="7"/>
      <c r="CF6922" s="7"/>
      <c r="CJ6922" s="7"/>
      <c r="CK6922" s="7"/>
      <c r="CL6922" s="7"/>
    </row>
    <row r="6923" spans="1:90">
      <c r="A6923" s="11"/>
      <c r="B6923" s="373"/>
      <c r="C6923" s="373"/>
      <c r="D6923" s="373"/>
      <c r="E6923" s="13"/>
      <c r="F6923" s="11"/>
      <c r="G6923" s="25"/>
      <c r="H6923" s="31"/>
      <c r="I6923" s="30"/>
      <c r="M6923" s="25"/>
      <c r="N6923" s="31"/>
      <c r="O6923" s="30"/>
      <c r="V6923" s="12"/>
      <c r="W6923" s="12"/>
      <c r="X6923" s="14"/>
      <c r="AB6923" s="25"/>
      <c r="AC6923" s="12"/>
      <c r="AD6923" s="12"/>
      <c r="AK6923" s="12"/>
      <c r="AL6923" s="30"/>
      <c r="AM6923" s="32"/>
      <c r="AQ6923" s="12"/>
      <c r="AR6923" s="12"/>
      <c r="AS6923" s="12"/>
      <c r="AZ6923" s="49"/>
      <c r="BA6923" s="30"/>
      <c r="BB6923" s="12"/>
      <c r="BF6923" s="12"/>
      <c r="BG6923" s="12"/>
      <c r="BH6923" s="12"/>
      <c r="BO6923" s="7"/>
      <c r="BP6923" s="7"/>
      <c r="BQ6923" s="7"/>
      <c r="BU6923" s="7"/>
      <c r="BV6923" s="7"/>
      <c r="BW6923" s="7"/>
      <c r="CD6923" s="7"/>
      <c r="CE6923" s="7"/>
      <c r="CF6923" s="7"/>
      <c r="CJ6923" s="7"/>
      <c r="CK6923" s="7"/>
      <c r="CL6923" s="7"/>
    </row>
    <row r="6924" spans="1:90">
      <c r="A6924" s="11"/>
      <c r="B6924" s="373"/>
      <c r="C6924" s="373"/>
      <c r="D6924" s="373"/>
      <c r="E6924" s="13"/>
      <c r="F6924" s="11"/>
      <c r="G6924" s="25"/>
      <c r="H6924" s="31"/>
      <c r="I6924" s="30"/>
      <c r="M6924" s="25"/>
      <c r="N6924" s="31"/>
      <c r="O6924" s="30"/>
      <c r="V6924" s="12"/>
      <c r="W6924" s="12"/>
      <c r="X6924" s="14"/>
      <c r="AB6924" s="25"/>
      <c r="AC6924" s="12"/>
      <c r="AD6924" s="12"/>
      <c r="AK6924" s="12"/>
      <c r="AL6924" s="30"/>
      <c r="AM6924" s="32"/>
      <c r="AQ6924" s="12"/>
      <c r="AR6924" s="12"/>
      <c r="AS6924" s="12"/>
      <c r="AZ6924" s="49"/>
      <c r="BA6924" s="30"/>
      <c r="BB6924" s="12"/>
      <c r="BF6924" s="12"/>
      <c r="BG6924" s="12"/>
      <c r="BH6924" s="12"/>
      <c r="BO6924" s="7"/>
      <c r="BP6924" s="7"/>
      <c r="BQ6924" s="7"/>
      <c r="BU6924" s="7"/>
      <c r="BV6924" s="7"/>
      <c r="BW6924" s="7"/>
      <c r="CD6924" s="7"/>
      <c r="CE6924" s="7"/>
      <c r="CF6924" s="7"/>
      <c r="CJ6924" s="7"/>
      <c r="CK6924" s="7"/>
      <c r="CL6924" s="7"/>
    </row>
    <row r="6925" spans="1:90">
      <c r="A6925" s="11"/>
      <c r="B6925" s="373"/>
      <c r="C6925" s="373"/>
      <c r="D6925" s="373"/>
      <c r="E6925" s="13"/>
      <c r="F6925" s="11"/>
      <c r="G6925" s="25"/>
      <c r="H6925" s="31"/>
      <c r="I6925" s="30"/>
      <c r="M6925" s="25"/>
      <c r="N6925" s="31"/>
      <c r="O6925" s="30"/>
      <c r="V6925" s="12"/>
      <c r="W6925" s="12"/>
      <c r="X6925" s="14"/>
      <c r="AB6925" s="25"/>
      <c r="AC6925" s="12"/>
      <c r="AD6925" s="12"/>
      <c r="AK6925" s="12"/>
      <c r="AL6925" s="30"/>
      <c r="AM6925" s="32"/>
      <c r="AQ6925" s="12"/>
      <c r="AR6925" s="12"/>
      <c r="AS6925" s="12"/>
      <c r="AZ6925" s="49"/>
      <c r="BA6925" s="30"/>
      <c r="BB6925" s="12"/>
      <c r="BF6925" s="12"/>
      <c r="BG6925" s="12"/>
      <c r="BH6925" s="12"/>
      <c r="BO6925" s="7"/>
      <c r="BP6925" s="7"/>
      <c r="BQ6925" s="7"/>
      <c r="BU6925" s="7"/>
      <c r="BV6925" s="7"/>
      <c r="BW6925" s="7"/>
      <c r="CD6925" s="7"/>
      <c r="CE6925" s="7"/>
      <c r="CF6925" s="7"/>
      <c r="CJ6925" s="7"/>
      <c r="CK6925" s="7"/>
      <c r="CL6925" s="7"/>
    </row>
    <row r="6926" spans="1:90">
      <c r="A6926" s="11"/>
      <c r="B6926" s="373"/>
      <c r="C6926" s="373"/>
      <c r="D6926" s="373"/>
      <c r="E6926" s="13"/>
      <c r="F6926" s="11"/>
      <c r="G6926" s="25"/>
      <c r="H6926" s="31"/>
      <c r="I6926" s="30"/>
      <c r="M6926" s="25"/>
      <c r="N6926" s="31"/>
      <c r="O6926" s="30"/>
      <c r="V6926" s="12"/>
      <c r="W6926" s="12"/>
      <c r="X6926" s="14"/>
      <c r="AB6926" s="25"/>
      <c r="AC6926" s="12"/>
      <c r="AD6926" s="12"/>
      <c r="AK6926" s="12"/>
      <c r="AL6926" s="30"/>
      <c r="AM6926" s="32"/>
      <c r="AQ6926" s="12"/>
      <c r="AR6926" s="12"/>
      <c r="AS6926" s="12"/>
      <c r="AZ6926" s="49"/>
      <c r="BA6926" s="30"/>
      <c r="BB6926" s="12"/>
      <c r="BF6926" s="12"/>
      <c r="BG6926" s="12"/>
      <c r="BH6926" s="12"/>
      <c r="BO6926" s="7"/>
      <c r="BP6926" s="7"/>
      <c r="BQ6926" s="7"/>
      <c r="BU6926" s="7"/>
      <c r="BV6926" s="7"/>
      <c r="BW6926" s="7"/>
      <c r="CD6926" s="7"/>
      <c r="CE6926" s="7"/>
      <c r="CF6926" s="7"/>
      <c r="CJ6926" s="7"/>
      <c r="CK6926" s="7"/>
      <c r="CL6926" s="7"/>
    </row>
    <row r="6927" spans="1:90">
      <c r="A6927" s="11"/>
      <c r="B6927" s="373"/>
      <c r="C6927" s="373"/>
      <c r="D6927" s="373"/>
      <c r="E6927" s="13"/>
      <c r="F6927" s="11"/>
      <c r="G6927" s="25"/>
      <c r="H6927" s="31"/>
      <c r="I6927" s="30"/>
      <c r="M6927" s="25"/>
      <c r="N6927" s="31"/>
      <c r="O6927" s="30"/>
      <c r="V6927" s="12"/>
      <c r="W6927" s="12"/>
      <c r="X6927" s="14"/>
      <c r="AB6927" s="25"/>
      <c r="AC6927" s="12"/>
      <c r="AD6927" s="12"/>
      <c r="AK6927" s="12"/>
      <c r="AL6927" s="30"/>
      <c r="AM6927" s="32"/>
      <c r="AQ6927" s="12"/>
      <c r="AR6927" s="12"/>
      <c r="AS6927" s="12"/>
      <c r="AZ6927" s="49"/>
      <c r="BA6927" s="30"/>
      <c r="BB6927" s="12"/>
      <c r="BF6927" s="12"/>
      <c r="BG6927" s="12"/>
      <c r="BH6927" s="12"/>
      <c r="BO6927" s="7"/>
      <c r="BP6927" s="7"/>
      <c r="BQ6927" s="7"/>
      <c r="BU6927" s="7"/>
      <c r="BV6927" s="7"/>
      <c r="BW6927" s="7"/>
      <c r="CD6927" s="7"/>
      <c r="CE6927" s="7"/>
      <c r="CF6927" s="7"/>
      <c r="CJ6927" s="7"/>
      <c r="CK6927" s="7"/>
      <c r="CL6927" s="7"/>
    </row>
    <row r="6928" spans="1:90">
      <c r="A6928" s="11"/>
      <c r="B6928" s="373"/>
      <c r="C6928" s="373"/>
      <c r="D6928" s="373"/>
      <c r="E6928" s="13"/>
      <c r="F6928" s="11"/>
      <c r="G6928" s="25"/>
      <c r="H6928" s="31"/>
      <c r="I6928" s="30"/>
      <c r="M6928" s="25"/>
      <c r="N6928" s="31"/>
      <c r="O6928" s="30"/>
      <c r="V6928" s="12"/>
      <c r="W6928" s="12"/>
      <c r="X6928" s="14"/>
      <c r="AB6928" s="25"/>
      <c r="AC6928" s="12"/>
      <c r="AD6928" s="12"/>
      <c r="AK6928" s="12"/>
      <c r="AL6928" s="30"/>
      <c r="AM6928" s="32"/>
      <c r="AQ6928" s="12"/>
      <c r="AR6928" s="12"/>
      <c r="AS6928" s="12"/>
      <c r="AZ6928" s="49"/>
      <c r="BA6928" s="30"/>
      <c r="BB6928" s="12"/>
      <c r="BF6928" s="12"/>
      <c r="BG6928" s="12"/>
      <c r="BH6928" s="12"/>
      <c r="BO6928" s="7"/>
      <c r="BP6928" s="7"/>
      <c r="BQ6928" s="7"/>
      <c r="BU6928" s="7"/>
      <c r="BV6928" s="7"/>
      <c r="BW6928" s="7"/>
      <c r="CD6928" s="7"/>
      <c r="CE6928" s="7"/>
      <c r="CF6928" s="7"/>
      <c r="CJ6928" s="7"/>
      <c r="CK6928" s="7"/>
      <c r="CL6928" s="7"/>
    </row>
    <row r="6929" spans="1:90">
      <c r="A6929" s="11"/>
      <c r="B6929" s="373"/>
      <c r="C6929" s="373"/>
      <c r="D6929" s="373"/>
      <c r="E6929" s="13"/>
      <c r="F6929" s="11"/>
      <c r="G6929" s="25"/>
      <c r="H6929" s="31"/>
      <c r="I6929" s="30"/>
      <c r="M6929" s="25"/>
      <c r="N6929" s="31"/>
      <c r="O6929" s="30"/>
      <c r="V6929" s="12"/>
      <c r="W6929" s="12"/>
      <c r="X6929" s="14"/>
      <c r="AB6929" s="25"/>
      <c r="AC6929" s="12"/>
      <c r="AD6929" s="12"/>
      <c r="AK6929" s="12"/>
      <c r="AL6929" s="30"/>
      <c r="AM6929" s="32"/>
      <c r="AQ6929" s="12"/>
      <c r="AR6929" s="12"/>
      <c r="AS6929" s="12"/>
      <c r="AZ6929" s="49"/>
      <c r="BA6929" s="30"/>
      <c r="BB6929" s="12"/>
      <c r="BF6929" s="12"/>
      <c r="BG6929" s="12"/>
      <c r="BH6929" s="12"/>
      <c r="BO6929" s="7"/>
      <c r="BP6929" s="7"/>
      <c r="BQ6929" s="7"/>
      <c r="BU6929" s="7"/>
      <c r="BV6929" s="7"/>
      <c r="BW6929" s="7"/>
      <c r="CD6929" s="7"/>
      <c r="CE6929" s="7"/>
      <c r="CF6929" s="7"/>
      <c r="CJ6929" s="7"/>
      <c r="CK6929" s="7"/>
      <c r="CL6929" s="7"/>
    </row>
    <row r="6930" spans="1:90">
      <c r="A6930" s="11"/>
      <c r="B6930" s="373"/>
      <c r="C6930" s="373"/>
      <c r="D6930" s="373"/>
      <c r="E6930" s="13"/>
      <c r="F6930" s="11"/>
      <c r="G6930" s="25"/>
      <c r="H6930" s="31"/>
      <c r="I6930" s="30"/>
      <c r="M6930" s="25"/>
      <c r="N6930" s="31"/>
      <c r="O6930" s="30"/>
      <c r="V6930" s="12"/>
      <c r="W6930" s="12"/>
      <c r="X6930" s="14"/>
      <c r="AB6930" s="25"/>
      <c r="AC6930" s="12"/>
      <c r="AD6930" s="12"/>
      <c r="AK6930" s="12"/>
      <c r="AL6930" s="30"/>
      <c r="AM6930" s="32"/>
      <c r="AQ6930" s="12"/>
      <c r="AR6930" s="12"/>
      <c r="AS6930" s="12"/>
      <c r="AZ6930" s="49"/>
      <c r="BA6930" s="30"/>
      <c r="BB6930" s="12"/>
      <c r="BF6930" s="12"/>
      <c r="BG6930" s="12"/>
      <c r="BH6930" s="12"/>
      <c r="BO6930" s="7"/>
      <c r="BP6930" s="7"/>
      <c r="BQ6930" s="7"/>
      <c r="BU6930" s="7"/>
      <c r="BV6930" s="7"/>
      <c r="BW6930" s="7"/>
      <c r="CD6930" s="7"/>
      <c r="CE6930" s="7"/>
      <c r="CF6930" s="7"/>
      <c r="CJ6930" s="7"/>
      <c r="CK6930" s="7"/>
      <c r="CL6930" s="7"/>
    </row>
    <row r="6931" spans="1:90">
      <c r="A6931" s="11"/>
      <c r="B6931" s="373"/>
      <c r="C6931" s="373"/>
      <c r="D6931" s="373"/>
      <c r="E6931" s="13"/>
      <c r="F6931" s="11"/>
      <c r="G6931" s="25"/>
      <c r="H6931" s="31"/>
      <c r="I6931" s="30"/>
      <c r="M6931" s="25"/>
      <c r="N6931" s="31"/>
      <c r="O6931" s="30"/>
      <c r="V6931" s="12"/>
      <c r="W6931" s="12"/>
      <c r="X6931" s="14"/>
      <c r="AB6931" s="25"/>
      <c r="AC6931" s="12"/>
      <c r="AD6931" s="12"/>
      <c r="AK6931" s="12"/>
      <c r="AL6931" s="30"/>
      <c r="AM6931" s="32"/>
      <c r="AQ6931" s="12"/>
      <c r="AR6931" s="12"/>
      <c r="AS6931" s="12"/>
      <c r="AZ6931" s="49"/>
      <c r="BA6931" s="30"/>
      <c r="BB6931" s="12"/>
      <c r="BF6931" s="12"/>
      <c r="BG6931" s="12"/>
      <c r="BH6931" s="12"/>
      <c r="BO6931" s="7"/>
      <c r="BP6931" s="7"/>
      <c r="BQ6931" s="7"/>
      <c r="BU6931" s="7"/>
      <c r="BV6931" s="7"/>
      <c r="BW6931" s="7"/>
      <c r="CD6931" s="7"/>
      <c r="CE6931" s="7"/>
      <c r="CF6931" s="7"/>
      <c r="CJ6931" s="7"/>
      <c r="CK6931" s="7"/>
      <c r="CL6931" s="7"/>
    </row>
    <row r="6932" spans="1:90">
      <c r="A6932" s="11"/>
      <c r="B6932" s="373"/>
      <c r="C6932" s="373"/>
      <c r="D6932" s="373"/>
      <c r="E6932" s="13"/>
      <c r="F6932" s="11"/>
      <c r="G6932" s="25"/>
      <c r="H6932" s="31"/>
      <c r="I6932" s="30"/>
      <c r="M6932" s="25"/>
      <c r="N6932" s="31"/>
      <c r="O6932" s="30"/>
      <c r="V6932" s="12"/>
      <c r="W6932" s="12"/>
      <c r="X6932" s="14"/>
      <c r="AB6932" s="25"/>
      <c r="AC6932" s="12"/>
      <c r="AD6932" s="12"/>
      <c r="AK6932" s="12"/>
      <c r="AL6932" s="30"/>
      <c r="AM6932" s="32"/>
      <c r="AQ6932" s="12"/>
      <c r="AR6932" s="12"/>
      <c r="AS6932" s="12"/>
      <c r="AZ6932" s="49"/>
      <c r="BA6932" s="30"/>
      <c r="BB6932" s="12"/>
      <c r="BF6932" s="12"/>
      <c r="BG6932" s="12"/>
      <c r="BH6932" s="12"/>
      <c r="BO6932" s="7"/>
      <c r="BP6932" s="7"/>
      <c r="BQ6932" s="7"/>
      <c r="BU6932" s="7"/>
      <c r="BV6932" s="7"/>
      <c r="BW6932" s="7"/>
      <c r="CD6932" s="7"/>
      <c r="CE6932" s="7"/>
      <c r="CF6932" s="7"/>
      <c r="CJ6932" s="7"/>
      <c r="CK6932" s="7"/>
      <c r="CL6932" s="7"/>
    </row>
    <row r="6933" spans="1:90">
      <c r="A6933" s="11"/>
      <c r="B6933" s="373"/>
      <c r="C6933" s="373"/>
      <c r="D6933" s="373"/>
      <c r="E6933" s="13"/>
      <c r="F6933" s="11"/>
      <c r="G6933" s="25"/>
      <c r="H6933" s="31"/>
      <c r="I6933" s="30"/>
      <c r="M6933" s="25"/>
      <c r="N6933" s="31"/>
      <c r="O6933" s="30"/>
      <c r="V6933" s="12"/>
      <c r="W6933" s="12"/>
      <c r="X6933" s="14"/>
      <c r="AB6933" s="25"/>
      <c r="AC6933" s="12"/>
      <c r="AD6933" s="12"/>
      <c r="AK6933" s="12"/>
      <c r="AL6933" s="30"/>
      <c r="AM6933" s="32"/>
      <c r="AQ6933" s="12"/>
      <c r="AR6933" s="12"/>
      <c r="AS6933" s="12"/>
      <c r="AZ6933" s="49"/>
      <c r="BA6933" s="30"/>
      <c r="BB6933" s="12"/>
      <c r="BF6933" s="12"/>
      <c r="BG6933" s="12"/>
      <c r="BH6933" s="12"/>
      <c r="BO6933" s="7"/>
      <c r="BP6933" s="7"/>
      <c r="BQ6933" s="7"/>
      <c r="BU6933" s="7"/>
      <c r="BV6933" s="7"/>
      <c r="BW6933" s="7"/>
      <c r="CD6933" s="7"/>
      <c r="CE6933" s="7"/>
      <c r="CF6933" s="7"/>
      <c r="CJ6933" s="7"/>
      <c r="CK6933" s="7"/>
      <c r="CL6933" s="7"/>
    </row>
    <row r="6934" spans="1:90">
      <c r="A6934" s="11"/>
      <c r="B6934" s="373"/>
      <c r="C6934" s="373"/>
      <c r="D6934" s="373"/>
      <c r="E6934" s="13"/>
      <c r="F6934" s="11"/>
      <c r="G6934" s="25"/>
      <c r="H6934" s="31"/>
      <c r="I6934" s="30"/>
      <c r="M6934" s="25"/>
      <c r="N6934" s="31"/>
      <c r="O6934" s="30"/>
      <c r="V6934" s="12"/>
      <c r="W6934" s="12"/>
      <c r="X6934" s="14"/>
      <c r="AB6934" s="25"/>
      <c r="AC6934" s="12"/>
      <c r="AD6934" s="12"/>
      <c r="AK6934" s="12"/>
      <c r="AL6934" s="30"/>
      <c r="AM6934" s="32"/>
      <c r="AQ6934" s="12"/>
      <c r="AR6934" s="12"/>
      <c r="AS6934" s="12"/>
      <c r="AZ6934" s="49"/>
      <c r="BA6934" s="30"/>
      <c r="BB6934" s="12"/>
      <c r="BF6934" s="12"/>
      <c r="BG6934" s="12"/>
      <c r="BH6934" s="12"/>
      <c r="BO6934" s="7"/>
      <c r="BP6934" s="7"/>
      <c r="BQ6934" s="7"/>
      <c r="BU6934" s="7"/>
      <c r="BV6934" s="7"/>
      <c r="BW6934" s="7"/>
      <c r="CD6934" s="7"/>
      <c r="CE6934" s="7"/>
      <c r="CF6934" s="7"/>
      <c r="CJ6934" s="7"/>
      <c r="CK6934" s="7"/>
      <c r="CL6934" s="7"/>
    </row>
    <row r="6935" spans="1:90">
      <c r="A6935" s="11"/>
      <c r="B6935" s="373"/>
      <c r="C6935" s="373"/>
      <c r="D6935" s="373"/>
      <c r="E6935" s="13"/>
      <c r="F6935" s="11"/>
      <c r="G6935" s="25"/>
      <c r="H6935" s="31"/>
      <c r="I6935" s="30"/>
      <c r="M6935" s="25"/>
      <c r="N6935" s="31"/>
      <c r="O6935" s="30"/>
      <c r="V6935" s="12"/>
      <c r="W6935" s="12"/>
      <c r="X6935" s="14"/>
      <c r="AB6935" s="25"/>
      <c r="AC6935" s="12"/>
      <c r="AD6935" s="12"/>
      <c r="AK6935" s="12"/>
      <c r="AL6935" s="30"/>
      <c r="AM6935" s="32"/>
      <c r="AQ6935" s="12"/>
      <c r="AR6935" s="12"/>
      <c r="AS6935" s="12"/>
      <c r="AZ6935" s="49"/>
      <c r="BA6935" s="30"/>
      <c r="BB6935" s="12"/>
      <c r="BF6935" s="12"/>
      <c r="BG6935" s="12"/>
      <c r="BH6935" s="12"/>
      <c r="BO6935" s="7"/>
      <c r="BP6935" s="7"/>
      <c r="BQ6935" s="7"/>
      <c r="BU6935" s="7"/>
      <c r="BV6935" s="7"/>
      <c r="BW6935" s="7"/>
      <c r="CD6935" s="7"/>
      <c r="CE6935" s="7"/>
      <c r="CF6935" s="7"/>
      <c r="CJ6935" s="7"/>
      <c r="CK6935" s="7"/>
      <c r="CL6935" s="7"/>
    </row>
    <row r="6936" spans="1:90">
      <c r="A6936" s="11"/>
      <c r="B6936" s="373"/>
      <c r="C6936" s="373"/>
      <c r="D6936" s="373"/>
      <c r="E6936" s="13"/>
      <c r="F6936" s="11"/>
      <c r="G6936" s="25"/>
      <c r="H6936" s="31"/>
      <c r="I6936" s="30"/>
      <c r="M6936" s="25"/>
      <c r="N6936" s="31"/>
      <c r="O6936" s="30"/>
      <c r="V6936" s="12"/>
      <c r="W6936" s="12"/>
      <c r="X6936" s="14"/>
      <c r="AB6936" s="25"/>
      <c r="AC6936" s="12"/>
      <c r="AD6936" s="12"/>
      <c r="AK6936" s="12"/>
      <c r="AL6936" s="30"/>
      <c r="AM6936" s="32"/>
      <c r="AQ6936" s="12"/>
      <c r="AR6936" s="12"/>
      <c r="AS6936" s="12"/>
      <c r="AZ6936" s="49"/>
      <c r="BA6936" s="30"/>
      <c r="BB6936" s="12"/>
      <c r="BF6936" s="12"/>
      <c r="BG6936" s="12"/>
      <c r="BH6936" s="12"/>
      <c r="BO6936" s="7"/>
      <c r="BP6936" s="7"/>
      <c r="BQ6936" s="7"/>
      <c r="BU6936" s="7"/>
      <c r="BV6936" s="7"/>
      <c r="BW6936" s="7"/>
      <c r="CD6936" s="7"/>
      <c r="CE6936" s="7"/>
      <c r="CF6936" s="7"/>
      <c r="CJ6936" s="7"/>
      <c r="CK6936" s="7"/>
      <c r="CL6936" s="7"/>
    </row>
    <row r="6937" spans="1:90">
      <c r="A6937" s="11"/>
      <c r="B6937" s="373"/>
      <c r="C6937" s="373"/>
      <c r="D6937" s="373"/>
      <c r="E6937" s="13"/>
      <c r="F6937" s="11"/>
      <c r="G6937" s="25"/>
      <c r="H6937" s="31"/>
      <c r="I6937" s="30"/>
      <c r="M6937" s="25"/>
      <c r="N6937" s="31"/>
      <c r="O6937" s="30"/>
      <c r="V6937" s="12"/>
      <c r="W6937" s="12"/>
      <c r="X6937" s="14"/>
      <c r="AB6937" s="25"/>
      <c r="AC6937" s="12"/>
      <c r="AD6937" s="12"/>
      <c r="AK6937" s="12"/>
      <c r="AL6937" s="30"/>
      <c r="AM6937" s="32"/>
      <c r="AQ6937" s="12"/>
      <c r="AR6937" s="12"/>
      <c r="AS6937" s="12"/>
      <c r="AZ6937" s="49"/>
      <c r="BA6937" s="30"/>
      <c r="BB6937" s="12"/>
      <c r="BF6937" s="12"/>
      <c r="BG6937" s="12"/>
      <c r="BH6937" s="12"/>
      <c r="BO6937" s="7"/>
      <c r="BP6937" s="7"/>
      <c r="BQ6937" s="7"/>
      <c r="BU6937" s="7"/>
      <c r="BV6937" s="7"/>
      <c r="BW6937" s="7"/>
      <c r="CD6937" s="7"/>
      <c r="CE6937" s="7"/>
      <c r="CF6937" s="7"/>
      <c r="CJ6937" s="7"/>
      <c r="CK6937" s="7"/>
      <c r="CL6937" s="7"/>
    </row>
    <row r="6938" spans="1:90">
      <c r="A6938" s="11"/>
      <c r="B6938" s="373"/>
      <c r="C6938" s="373"/>
      <c r="D6938" s="373"/>
      <c r="E6938" s="13"/>
      <c r="F6938" s="11"/>
      <c r="G6938" s="25"/>
      <c r="H6938" s="31"/>
      <c r="I6938" s="30"/>
      <c r="M6938" s="25"/>
      <c r="N6938" s="31"/>
      <c r="O6938" s="30"/>
      <c r="V6938" s="12"/>
      <c r="W6938" s="12"/>
      <c r="X6938" s="14"/>
      <c r="AB6938" s="25"/>
      <c r="AC6938" s="12"/>
      <c r="AD6938" s="12"/>
      <c r="AK6938" s="12"/>
      <c r="AL6938" s="30"/>
      <c r="AM6938" s="32"/>
      <c r="AQ6938" s="12"/>
      <c r="AR6938" s="12"/>
      <c r="AS6938" s="12"/>
      <c r="AZ6938" s="49"/>
      <c r="BA6938" s="30"/>
      <c r="BB6938" s="12"/>
      <c r="BF6938" s="12"/>
      <c r="BG6938" s="12"/>
      <c r="BH6938" s="12"/>
      <c r="BO6938" s="7"/>
      <c r="BP6938" s="7"/>
      <c r="BQ6938" s="7"/>
      <c r="BU6938" s="7"/>
      <c r="BV6938" s="7"/>
      <c r="BW6938" s="7"/>
      <c r="CD6938" s="7"/>
      <c r="CE6938" s="7"/>
      <c r="CF6938" s="7"/>
      <c r="CJ6938" s="7"/>
      <c r="CK6938" s="7"/>
      <c r="CL6938" s="7"/>
    </row>
    <row r="6939" spans="1:90">
      <c r="A6939" s="11"/>
      <c r="B6939" s="373"/>
      <c r="C6939" s="373"/>
      <c r="D6939" s="373"/>
      <c r="E6939" s="13"/>
      <c r="F6939" s="11"/>
      <c r="G6939" s="25"/>
      <c r="H6939" s="31"/>
      <c r="I6939" s="30"/>
      <c r="M6939" s="25"/>
      <c r="N6939" s="31"/>
      <c r="O6939" s="30"/>
      <c r="V6939" s="12"/>
      <c r="W6939" s="12"/>
      <c r="X6939" s="14"/>
      <c r="AB6939" s="25"/>
      <c r="AC6939" s="12"/>
      <c r="AD6939" s="12"/>
      <c r="AK6939" s="12"/>
      <c r="AL6939" s="30"/>
      <c r="AM6939" s="32"/>
      <c r="AQ6939" s="12"/>
      <c r="AR6939" s="12"/>
      <c r="AS6939" s="12"/>
      <c r="AZ6939" s="49"/>
      <c r="BA6939" s="30"/>
      <c r="BB6939" s="12"/>
      <c r="BF6939" s="12"/>
      <c r="BG6939" s="12"/>
      <c r="BH6939" s="12"/>
      <c r="BO6939" s="7"/>
      <c r="BP6939" s="7"/>
      <c r="BQ6939" s="7"/>
      <c r="BU6939" s="7"/>
      <c r="BV6939" s="7"/>
      <c r="BW6939" s="7"/>
      <c r="CD6939" s="7"/>
      <c r="CE6939" s="7"/>
      <c r="CF6939" s="7"/>
      <c r="CJ6939" s="7"/>
      <c r="CK6939" s="7"/>
      <c r="CL6939" s="7"/>
    </row>
    <row r="6940" spans="1:90">
      <c r="A6940" s="11"/>
      <c r="B6940" s="373"/>
      <c r="C6940" s="373"/>
      <c r="D6940" s="373"/>
      <c r="E6940" s="13"/>
      <c r="F6940" s="11"/>
      <c r="G6940" s="25"/>
      <c r="H6940" s="31"/>
      <c r="I6940" s="30"/>
      <c r="M6940" s="25"/>
      <c r="N6940" s="31"/>
      <c r="O6940" s="30"/>
      <c r="V6940" s="12"/>
      <c r="W6940" s="12"/>
      <c r="X6940" s="14"/>
      <c r="AB6940" s="25"/>
      <c r="AC6940" s="12"/>
      <c r="AD6940" s="12"/>
      <c r="AK6940" s="12"/>
      <c r="AL6940" s="30"/>
      <c r="AM6940" s="32"/>
      <c r="AQ6940" s="12"/>
      <c r="AR6940" s="12"/>
      <c r="AS6940" s="12"/>
      <c r="AZ6940" s="49"/>
      <c r="BA6940" s="30"/>
      <c r="BB6940" s="12"/>
      <c r="BF6940" s="12"/>
      <c r="BG6940" s="12"/>
      <c r="BH6940" s="12"/>
      <c r="BO6940" s="7"/>
      <c r="BP6940" s="7"/>
      <c r="BQ6940" s="7"/>
      <c r="BU6940" s="7"/>
      <c r="BV6940" s="7"/>
      <c r="BW6940" s="7"/>
      <c r="CD6940" s="7"/>
      <c r="CE6940" s="7"/>
      <c r="CF6940" s="7"/>
      <c r="CJ6940" s="7"/>
      <c r="CK6940" s="7"/>
      <c r="CL6940" s="7"/>
    </row>
    <row r="6941" spans="1:90">
      <c r="A6941" s="11"/>
      <c r="B6941" s="373"/>
      <c r="C6941" s="373"/>
      <c r="D6941" s="373"/>
      <c r="E6941" s="13"/>
      <c r="F6941" s="11"/>
      <c r="G6941" s="25"/>
      <c r="H6941" s="31"/>
      <c r="I6941" s="30"/>
      <c r="M6941" s="25"/>
      <c r="N6941" s="31"/>
      <c r="O6941" s="30"/>
      <c r="V6941" s="12"/>
      <c r="W6941" s="12"/>
      <c r="X6941" s="14"/>
      <c r="AB6941" s="25"/>
      <c r="AC6941" s="12"/>
      <c r="AD6941" s="12"/>
      <c r="AK6941" s="12"/>
      <c r="AL6941" s="30"/>
      <c r="AM6941" s="32"/>
      <c r="AQ6941" s="12"/>
      <c r="AR6941" s="12"/>
      <c r="AS6941" s="12"/>
      <c r="AZ6941" s="49"/>
      <c r="BA6941" s="30"/>
      <c r="BB6941" s="12"/>
      <c r="BF6941" s="12"/>
      <c r="BG6941" s="12"/>
      <c r="BH6941" s="12"/>
      <c r="BO6941" s="7"/>
      <c r="BP6941" s="7"/>
      <c r="BQ6941" s="7"/>
      <c r="BU6941" s="7"/>
      <c r="BV6941" s="7"/>
      <c r="BW6941" s="7"/>
      <c r="CD6941" s="7"/>
      <c r="CE6941" s="7"/>
      <c r="CF6941" s="7"/>
      <c r="CJ6941" s="7"/>
      <c r="CK6941" s="7"/>
      <c r="CL6941" s="7"/>
    </row>
    <row r="6942" spans="1:90">
      <c r="A6942" s="11"/>
      <c r="B6942" s="373"/>
      <c r="C6942" s="373"/>
      <c r="D6942" s="373"/>
      <c r="E6942" s="13"/>
      <c r="F6942" s="11"/>
      <c r="G6942" s="25"/>
      <c r="H6942" s="31"/>
      <c r="I6942" s="30"/>
      <c r="M6942" s="25"/>
      <c r="N6942" s="31"/>
      <c r="O6942" s="30"/>
      <c r="V6942" s="12"/>
      <c r="W6942" s="12"/>
      <c r="X6942" s="14"/>
      <c r="AB6942" s="25"/>
      <c r="AC6942" s="12"/>
      <c r="AD6942" s="12"/>
      <c r="AK6942" s="12"/>
      <c r="AL6942" s="30"/>
      <c r="AM6942" s="32"/>
      <c r="AQ6942" s="12"/>
      <c r="AR6942" s="12"/>
      <c r="AS6942" s="12"/>
      <c r="AZ6942" s="49"/>
      <c r="BA6942" s="30"/>
      <c r="BB6942" s="12"/>
      <c r="BF6942" s="12"/>
      <c r="BG6942" s="12"/>
      <c r="BH6942" s="12"/>
      <c r="BO6942" s="7"/>
      <c r="BP6942" s="7"/>
      <c r="BQ6942" s="7"/>
      <c r="BU6942" s="7"/>
      <c r="BV6942" s="7"/>
      <c r="BW6942" s="7"/>
      <c r="CD6942" s="7"/>
      <c r="CE6942" s="7"/>
      <c r="CF6942" s="7"/>
      <c r="CJ6942" s="7"/>
      <c r="CK6942" s="7"/>
      <c r="CL6942" s="7"/>
    </row>
    <row r="6943" spans="1:90">
      <c r="A6943" s="11"/>
      <c r="B6943" s="373"/>
      <c r="C6943" s="373"/>
      <c r="D6943" s="373"/>
      <c r="E6943" s="13"/>
      <c r="F6943" s="11"/>
      <c r="G6943" s="25"/>
      <c r="H6943" s="31"/>
      <c r="I6943" s="30"/>
      <c r="M6943" s="25"/>
      <c r="N6943" s="31"/>
      <c r="O6943" s="30"/>
      <c r="V6943" s="12"/>
      <c r="W6943" s="12"/>
      <c r="X6943" s="14"/>
      <c r="AB6943" s="25"/>
      <c r="AC6943" s="12"/>
      <c r="AD6943" s="12"/>
      <c r="AK6943" s="12"/>
      <c r="AL6943" s="30"/>
      <c r="AM6943" s="32"/>
      <c r="AQ6943" s="12"/>
      <c r="AR6943" s="12"/>
      <c r="AS6943" s="12"/>
      <c r="AZ6943" s="49"/>
      <c r="BA6943" s="30"/>
      <c r="BB6943" s="12"/>
      <c r="BF6943" s="12"/>
      <c r="BG6943" s="12"/>
      <c r="BH6943" s="12"/>
      <c r="BO6943" s="7"/>
      <c r="BP6943" s="7"/>
      <c r="BQ6943" s="7"/>
      <c r="BU6943" s="7"/>
      <c r="BV6943" s="7"/>
      <c r="BW6943" s="7"/>
      <c r="CD6943" s="7"/>
      <c r="CE6943" s="7"/>
      <c r="CF6943" s="7"/>
      <c r="CJ6943" s="7"/>
      <c r="CK6943" s="7"/>
      <c r="CL6943" s="7"/>
    </row>
    <row r="6944" spans="1:90">
      <c r="A6944" s="11"/>
      <c r="B6944" s="373"/>
      <c r="C6944" s="373"/>
      <c r="D6944" s="373"/>
      <c r="E6944" s="13"/>
      <c r="F6944" s="11"/>
      <c r="G6944" s="25"/>
      <c r="H6944" s="31"/>
      <c r="I6944" s="30"/>
      <c r="M6944" s="25"/>
      <c r="N6944" s="31"/>
      <c r="O6944" s="30"/>
      <c r="V6944" s="12"/>
      <c r="W6944" s="12"/>
      <c r="X6944" s="14"/>
      <c r="AB6944" s="25"/>
      <c r="AC6944" s="12"/>
      <c r="AD6944" s="12"/>
      <c r="AK6944" s="12"/>
      <c r="AL6944" s="30"/>
      <c r="AM6944" s="32"/>
      <c r="AQ6944" s="12"/>
      <c r="AR6944" s="12"/>
      <c r="AS6944" s="12"/>
      <c r="AZ6944" s="49"/>
      <c r="BA6944" s="30"/>
      <c r="BB6944" s="12"/>
      <c r="BF6944" s="12"/>
      <c r="BG6944" s="12"/>
      <c r="BH6944" s="12"/>
      <c r="BO6944" s="7"/>
      <c r="BP6944" s="7"/>
      <c r="BQ6944" s="7"/>
      <c r="BU6944" s="7"/>
      <c r="BV6944" s="7"/>
      <c r="BW6944" s="7"/>
      <c r="CD6944" s="7"/>
      <c r="CE6944" s="7"/>
      <c r="CF6944" s="7"/>
      <c r="CJ6944" s="7"/>
      <c r="CK6944" s="7"/>
      <c r="CL6944" s="7"/>
    </row>
    <row r="6945" spans="1:90">
      <c r="A6945" s="11"/>
      <c r="B6945" s="373"/>
      <c r="C6945" s="373"/>
      <c r="D6945" s="373"/>
      <c r="E6945" s="13"/>
      <c r="F6945" s="11"/>
      <c r="G6945" s="25"/>
      <c r="H6945" s="31"/>
      <c r="I6945" s="30"/>
      <c r="M6945" s="25"/>
      <c r="N6945" s="31"/>
      <c r="O6945" s="30"/>
      <c r="V6945" s="12"/>
      <c r="W6945" s="12"/>
      <c r="X6945" s="14"/>
      <c r="AB6945" s="25"/>
      <c r="AC6945" s="12"/>
      <c r="AD6945" s="12"/>
      <c r="AK6945" s="12"/>
      <c r="AL6945" s="30"/>
      <c r="AM6945" s="32"/>
      <c r="AQ6945" s="12"/>
      <c r="AR6945" s="12"/>
      <c r="AS6945" s="12"/>
      <c r="AZ6945" s="49"/>
      <c r="BA6945" s="30"/>
      <c r="BB6945" s="12"/>
      <c r="BF6945" s="12"/>
      <c r="BG6945" s="12"/>
      <c r="BH6945" s="12"/>
      <c r="BO6945" s="7"/>
      <c r="BP6945" s="7"/>
      <c r="BQ6945" s="7"/>
      <c r="BU6945" s="7"/>
      <c r="BV6945" s="7"/>
      <c r="BW6945" s="7"/>
      <c r="CD6945" s="7"/>
      <c r="CE6945" s="7"/>
      <c r="CF6945" s="7"/>
      <c r="CJ6945" s="7"/>
      <c r="CK6945" s="7"/>
      <c r="CL6945" s="7"/>
    </row>
    <row r="6946" spans="1:90">
      <c r="A6946" s="11"/>
      <c r="B6946" s="373"/>
      <c r="C6946" s="373"/>
      <c r="D6946" s="373"/>
      <c r="E6946" s="13"/>
      <c r="F6946" s="11"/>
      <c r="G6946" s="25"/>
      <c r="H6946" s="31"/>
      <c r="I6946" s="30"/>
      <c r="M6946" s="25"/>
      <c r="N6946" s="31"/>
      <c r="O6946" s="30"/>
      <c r="V6946" s="12"/>
      <c r="W6946" s="12"/>
      <c r="X6946" s="14"/>
      <c r="AB6946" s="25"/>
      <c r="AC6946" s="12"/>
      <c r="AD6946" s="12"/>
      <c r="AK6946" s="12"/>
      <c r="AL6946" s="30"/>
      <c r="AM6946" s="32"/>
      <c r="AQ6946" s="12"/>
      <c r="AR6946" s="12"/>
      <c r="AS6946" s="12"/>
      <c r="AZ6946" s="49"/>
      <c r="BA6946" s="30"/>
      <c r="BB6946" s="12"/>
      <c r="BF6946" s="12"/>
      <c r="BG6946" s="12"/>
      <c r="BH6946" s="12"/>
      <c r="BO6946" s="7"/>
      <c r="BP6946" s="7"/>
      <c r="BQ6946" s="7"/>
      <c r="BU6946" s="7"/>
      <c r="BV6946" s="7"/>
      <c r="BW6946" s="7"/>
      <c r="CD6946" s="7"/>
      <c r="CE6946" s="7"/>
      <c r="CF6946" s="7"/>
      <c r="CJ6946" s="7"/>
      <c r="CK6946" s="7"/>
      <c r="CL6946" s="7"/>
    </row>
    <row r="6947" spans="1:90">
      <c r="A6947" s="11"/>
      <c r="B6947" s="373"/>
      <c r="C6947" s="373"/>
      <c r="D6947" s="373"/>
      <c r="E6947" s="13"/>
      <c r="F6947" s="11"/>
      <c r="G6947" s="25"/>
      <c r="H6947" s="31"/>
      <c r="I6947" s="30"/>
      <c r="M6947" s="25"/>
      <c r="N6947" s="31"/>
      <c r="O6947" s="30"/>
      <c r="V6947" s="12"/>
      <c r="W6947" s="12"/>
      <c r="X6947" s="14"/>
      <c r="AB6947" s="25"/>
      <c r="AC6947" s="12"/>
      <c r="AD6947" s="12"/>
      <c r="AK6947" s="12"/>
      <c r="AL6947" s="30"/>
      <c r="AM6947" s="32"/>
      <c r="AQ6947" s="12"/>
      <c r="AR6947" s="12"/>
      <c r="AS6947" s="12"/>
      <c r="AZ6947" s="49"/>
      <c r="BA6947" s="30"/>
      <c r="BB6947" s="12"/>
      <c r="BF6947" s="12"/>
      <c r="BG6947" s="12"/>
      <c r="BH6947" s="12"/>
      <c r="BO6947" s="7"/>
      <c r="BP6947" s="7"/>
      <c r="BQ6947" s="7"/>
      <c r="BU6947" s="7"/>
      <c r="BV6947" s="7"/>
      <c r="BW6947" s="7"/>
      <c r="CD6947" s="7"/>
      <c r="CE6947" s="7"/>
      <c r="CF6947" s="7"/>
      <c r="CJ6947" s="7"/>
      <c r="CK6947" s="7"/>
      <c r="CL6947" s="7"/>
    </row>
    <row r="6948" spans="1:90">
      <c r="A6948" s="11"/>
      <c r="B6948" s="373"/>
      <c r="C6948" s="373"/>
      <c r="D6948" s="373"/>
      <c r="E6948" s="13"/>
      <c r="F6948" s="11"/>
      <c r="G6948" s="25"/>
      <c r="H6948" s="31"/>
      <c r="I6948" s="30"/>
      <c r="M6948" s="25"/>
      <c r="N6948" s="31"/>
      <c r="O6948" s="30"/>
      <c r="V6948" s="12"/>
      <c r="W6948" s="12"/>
      <c r="X6948" s="14"/>
      <c r="AB6948" s="25"/>
      <c r="AC6948" s="12"/>
      <c r="AD6948" s="12"/>
      <c r="AK6948" s="12"/>
      <c r="AL6948" s="30"/>
      <c r="AM6948" s="32"/>
      <c r="AQ6948" s="12"/>
      <c r="AR6948" s="12"/>
      <c r="AS6948" s="12"/>
      <c r="AZ6948" s="49"/>
      <c r="BA6948" s="30"/>
      <c r="BB6948" s="12"/>
      <c r="BF6948" s="12"/>
      <c r="BG6948" s="12"/>
      <c r="BH6948" s="12"/>
      <c r="BO6948" s="7"/>
      <c r="BP6948" s="7"/>
      <c r="BQ6948" s="7"/>
      <c r="BU6948" s="7"/>
      <c r="BV6948" s="7"/>
      <c r="BW6948" s="7"/>
      <c r="CD6948" s="7"/>
      <c r="CE6948" s="7"/>
      <c r="CF6948" s="7"/>
      <c r="CJ6948" s="7"/>
      <c r="CK6948" s="7"/>
      <c r="CL6948" s="7"/>
    </row>
    <row r="6949" spans="1:90">
      <c r="A6949" s="11"/>
      <c r="B6949" s="373"/>
      <c r="C6949" s="373"/>
      <c r="D6949" s="373"/>
      <c r="E6949" s="13"/>
      <c r="F6949" s="11"/>
      <c r="G6949" s="25"/>
      <c r="H6949" s="31"/>
      <c r="I6949" s="30"/>
      <c r="M6949" s="25"/>
      <c r="N6949" s="31"/>
      <c r="O6949" s="30"/>
      <c r="V6949" s="12"/>
      <c r="W6949" s="12"/>
      <c r="X6949" s="14"/>
      <c r="AB6949" s="25"/>
      <c r="AC6949" s="12"/>
      <c r="AD6949" s="12"/>
      <c r="AK6949" s="12"/>
      <c r="AL6949" s="30"/>
      <c r="AM6949" s="32"/>
      <c r="AQ6949" s="12"/>
      <c r="AR6949" s="12"/>
      <c r="AS6949" s="12"/>
      <c r="AZ6949" s="49"/>
      <c r="BA6949" s="30"/>
      <c r="BB6949" s="12"/>
      <c r="BF6949" s="12"/>
      <c r="BG6949" s="12"/>
      <c r="BH6949" s="12"/>
      <c r="BO6949" s="7"/>
      <c r="BP6949" s="7"/>
      <c r="BQ6949" s="7"/>
      <c r="BU6949" s="7"/>
      <c r="BV6949" s="7"/>
      <c r="BW6949" s="7"/>
      <c r="CD6949" s="7"/>
      <c r="CE6949" s="7"/>
      <c r="CF6949" s="7"/>
      <c r="CJ6949" s="7"/>
      <c r="CK6949" s="7"/>
      <c r="CL6949" s="7"/>
    </row>
    <row r="6950" spans="1:90">
      <c r="A6950" s="11"/>
      <c r="B6950" s="373"/>
      <c r="C6950" s="373"/>
      <c r="D6950" s="373"/>
      <c r="E6950" s="13"/>
      <c r="F6950" s="11"/>
      <c r="G6950" s="25"/>
      <c r="H6950" s="31"/>
      <c r="I6950" s="30"/>
      <c r="M6950" s="25"/>
      <c r="N6950" s="31"/>
      <c r="O6950" s="30"/>
      <c r="V6950" s="12"/>
      <c r="W6950" s="12"/>
      <c r="X6950" s="14"/>
      <c r="AB6950" s="25"/>
      <c r="AC6950" s="12"/>
      <c r="AD6950" s="12"/>
      <c r="AK6950" s="12"/>
      <c r="AL6950" s="30"/>
      <c r="AM6950" s="32"/>
      <c r="AQ6950" s="12"/>
      <c r="AR6950" s="12"/>
      <c r="AS6950" s="12"/>
      <c r="AZ6950" s="49"/>
      <c r="BA6950" s="30"/>
      <c r="BB6950" s="12"/>
      <c r="BF6950" s="12"/>
      <c r="BG6950" s="12"/>
      <c r="BH6950" s="12"/>
      <c r="BO6950" s="7"/>
      <c r="BP6950" s="7"/>
      <c r="BQ6950" s="7"/>
      <c r="BU6950" s="7"/>
      <c r="BV6950" s="7"/>
      <c r="BW6950" s="7"/>
      <c r="CD6950" s="7"/>
      <c r="CE6950" s="7"/>
      <c r="CF6950" s="7"/>
      <c r="CJ6950" s="7"/>
      <c r="CK6950" s="7"/>
      <c r="CL6950" s="7"/>
    </row>
    <row r="6951" spans="1:90">
      <c r="A6951" s="11"/>
      <c r="B6951" s="373"/>
      <c r="C6951" s="373"/>
      <c r="D6951" s="373"/>
      <c r="E6951" s="13"/>
      <c r="F6951" s="11"/>
      <c r="G6951" s="25"/>
      <c r="H6951" s="31"/>
      <c r="I6951" s="30"/>
      <c r="M6951" s="25"/>
      <c r="N6951" s="31"/>
      <c r="O6951" s="30"/>
      <c r="V6951" s="12"/>
      <c r="W6951" s="12"/>
      <c r="X6951" s="14"/>
      <c r="AB6951" s="25"/>
      <c r="AC6951" s="12"/>
      <c r="AD6951" s="12"/>
      <c r="AK6951" s="12"/>
      <c r="AL6951" s="30"/>
      <c r="AM6951" s="32"/>
      <c r="AQ6951" s="12"/>
      <c r="AR6951" s="12"/>
      <c r="AS6951" s="12"/>
      <c r="AZ6951" s="49"/>
      <c r="BA6951" s="30"/>
      <c r="BB6951" s="12"/>
      <c r="BF6951" s="12"/>
      <c r="BG6951" s="12"/>
      <c r="BH6951" s="12"/>
      <c r="BO6951" s="7"/>
      <c r="BP6951" s="7"/>
      <c r="BQ6951" s="7"/>
      <c r="BU6951" s="7"/>
      <c r="BV6951" s="7"/>
      <c r="BW6951" s="7"/>
      <c r="CD6951" s="7"/>
      <c r="CE6951" s="7"/>
      <c r="CF6951" s="7"/>
      <c r="CJ6951" s="7"/>
      <c r="CK6951" s="7"/>
      <c r="CL6951" s="7"/>
    </row>
    <row r="6952" spans="1:90">
      <c r="A6952" s="11"/>
      <c r="B6952" s="373"/>
      <c r="C6952" s="373"/>
      <c r="D6952" s="373"/>
      <c r="E6952" s="13"/>
      <c r="F6952" s="11"/>
      <c r="G6952" s="25"/>
      <c r="H6952" s="31"/>
      <c r="I6952" s="30"/>
      <c r="M6952" s="25"/>
      <c r="N6952" s="31"/>
      <c r="O6952" s="30"/>
      <c r="V6952" s="12"/>
      <c r="W6952" s="12"/>
      <c r="X6952" s="14"/>
      <c r="AB6952" s="25"/>
      <c r="AC6952" s="12"/>
      <c r="AD6952" s="12"/>
      <c r="AK6952" s="12"/>
      <c r="AL6952" s="30"/>
      <c r="AM6952" s="32"/>
      <c r="AQ6952" s="12"/>
      <c r="AR6952" s="12"/>
      <c r="AS6952" s="12"/>
      <c r="AZ6952" s="49"/>
      <c r="BA6952" s="30"/>
      <c r="BB6952" s="12"/>
      <c r="BF6952" s="12"/>
      <c r="BG6952" s="12"/>
      <c r="BH6952" s="12"/>
      <c r="BO6952" s="7"/>
      <c r="BP6952" s="7"/>
      <c r="BQ6952" s="7"/>
      <c r="BU6952" s="7"/>
      <c r="BV6952" s="7"/>
      <c r="BW6952" s="7"/>
      <c r="CD6952" s="7"/>
      <c r="CE6952" s="7"/>
      <c r="CF6952" s="7"/>
      <c r="CJ6952" s="7"/>
      <c r="CK6952" s="7"/>
      <c r="CL6952" s="7"/>
    </row>
    <row r="6953" spans="1:90">
      <c r="A6953" s="11"/>
      <c r="B6953" s="373"/>
      <c r="C6953" s="373"/>
      <c r="D6953" s="373"/>
      <c r="E6953" s="13"/>
      <c r="F6953" s="11"/>
      <c r="G6953" s="25"/>
      <c r="H6953" s="31"/>
      <c r="I6953" s="30"/>
      <c r="M6953" s="25"/>
      <c r="N6953" s="31"/>
      <c r="O6953" s="30"/>
      <c r="V6953" s="12"/>
      <c r="W6953" s="12"/>
      <c r="X6953" s="14"/>
      <c r="AB6953" s="25"/>
      <c r="AC6953" s="12"/>
      <c r="AD6953" s="12"/>
      <c r="AK6953" s="12"/>
      <c r="AL6953" s="30"/>
      <c r="AM6953" s="32"/>
      <c r="AQ6953" s="12"/>
      <c r="AR6953" s="12"/>
      <c r="AS6953" s="12"/>
      <c r="AZ6953" s="49"/>
      <c r="BA6953" s="30"/>
      <c r="BB6953" s="12"/>
      <c r="BF6953" s="12"/>
      <c r="BG6953" s="12"/>
      <c r="BH6953" s="12"/>
      <c r="BO6953" s="7"/>
      <c r="BP6953" s="7"/>
      <c r="BQ6953" s="7"/>
      <c r="BU6953" s="7"/>
      <c r="BV6953" s="7"/>
      <c r="BW6953" s="7"/>
      <c r="CD6953" s="7"/>
      <c r="CE6953" s="7"/>
      <c r="CF6953" s="7"/>
      <c r="CJ6953" s="7"/>
      <c r="CK6953" s="7"/>
      <c r="CL6953" s="7"/>
    </row>
    <row r="6954" spans="1:90">
      <c r="A6954" s="11"/>
      <c r="B6954" s="373"/>
      <c r="C6954" s="373"/>
      <c r="D6954" s="373"/>
      <c r="E6954" s="13"/>
      <c r="F6954" s="11"/>
      <c r="G6954" s="25"/>
      <c r="H6954" s="31"/>
      <c r="I6954" s="30"/>
      <c r="M6954" s="25"/>
      <c r="N6954" s="31"/>
      <c r="O6954" s="30"/>
      <c r="V6954" s="12"/>
      <c r="W6954" s="12"/>
      <c r="X6954" s="14"/>
      <c r="AB6954" s="25"/>
      <c r="AC6954" s="12"/>
      <c r="AD6954" s="12"/>
      <c r="AK6954" s="12"/>
      <c r="AL6954" s="30"/>
      <c r="AM6954" s="32"/>
      <c r="AQ6954" s="12"/>
      <c r="AR6954" s="12"/>
      <c r="AS6954" s="12"/>
      <c r="AZ6954" s="49"/>
      <c r="BA6954" s="30"/>
      <c r="BB6954" s="12"/>
      <c r="BF6954" s="12"/>
      <c r="BG6954" s="12"/>
      <c r="BH6954" s="12"/>
      <c r="BO6954" s="7"/>
      <c r="BP6954" s="7"/>
      <c r="BQ6954" s="7"/>
      <c r="BU6954" s="7"/>
      <c r="BV6954" s="7"/>
      <c r="BW6954" s="7"/>
      <c r="CD6954" s="7"/>
      <c r="CE6954" s="7"/>
      <c r="CF6954" s="7"/>
      <c r="CJ6954" s="7"/>
      <c r="CK6954" s="7"/>
      <c r="CL6954" s="7"/>
    </row>
    <row r="6955" spans="1:90">
      <c r="A6955" s="11"/>
      <c r="B6955" s="373"/>
      <c r="C6955" s="373"/>
      <c r="D6955" s="373"/>
      <c r="E6955" s="13"/>
      <c r="F6955" s="11"/>
      <c r="G6955" s="25"/>
      <c r="H6955" s="31"/>
      <c r="I6955" s="30"/>
      <c r="M6955" s="25"/>
      <c r="N6955" s="31"/>
      <c r="O6955" s="30"/>
      <c r="V6955" s="12"/>
      <c r="W6955" s="12"/>
      <c r="X6955" s="14"/>
      <c r="AB6955" s="25"/>
      <c r="AC6955" s="12"/>
      <c r="AD6955" s="12"/>
      <c r="AK6955" s="12"/>
      <c r="AL6955" s="30"/>
      <c r="AM6955" s="32"/>
      <c r="AQ6955" s="12"/>
      <c r="AR6955" s="12"/>
      <c r="AS6955" s="12"/>
      <c r="AZ6955" s="49"/>
      <c r="BA6955" s="30"/>
      <c r="BB6955" s="12"/>
      <c r="BF6955" s="12"/>
      <c r="BG6955" s="12"/>
      <c r="BH6955" s="12"/>
      <c r="BO6955" s="7"/>
      <c r="BP6955" s="7"/>
      <c r="BQ6955" s="7"/>
      <c r="BU6955" s="7"/>
      <c r="BV6955" s="7"/>
      <c r="BW6955" s="7"/>
      <c r="CD6955" s="7"/>
      <c r="CE6955" s="7"/>
      <c r="CF6955" s="7"/>
      <c r="CJ6955" s="7"/>
      <c r="CK6955" s="7"/>
      <c r="CL6955" s="7"/>
    </row>
    <row r="6956" spans="1:90">
      <c r="A6956" s="11"/>
      <c r="B6956" s="373"/>
      <c r="C6956" s="373"/>
      <c r="D6956" s="373"/>
      <c r="E6956" s="13"/>
      <c r="F6956" s="11"/>
      <c r="G6956" s="25"/>
      <c r="H6956" s="31"/>
      <c r="I6956" s="30"/>
      <c r="M6956" s="25"/>
      <c r="N6956" s="31"/>
      <c r="O6956" s="30"/>
      <c r="V6956" s="12"/>
      <c r="W6956" s="12"/>
      <c r="X6956" s="14"/>
      <c r="AB6956" s="25"/>
      <c r="AC6956" s="12"/>
      <c r="AD6956" s="12"/>
      <c r="AK6956" s="12"/>
      <c r="AL6956" s="30"/>
      <c r="AM6956" s="32"/>
      <c r="AQ6956" s="12"/>
      <c r="AR6956" s="12"/>
      <c r="AS6956" s="12"/>
      <c r="AZ6956" s="49"/>
      <c r="BA6956" s="30"/>
      <c r="BB6956" s="12"/>
      <c r="BF6956" s="12"/>
      <c r="BG6956" s="12"/>
      <c r="BH6956" s="12"/>
      <c r="BO6956" s="7"/>
      <c r="BP6956" s="7"/>
      <c r="BQ6956" s="7"/>
      <c r="BU6956" s="7"/>
      <c r="BV6956" s="7"/>
      <c r="BW6956" s="7"/>
      <c r="CD6956" s="7"/>
      <c r="CE6956" s="7"/>
      <c r="CF6956" s="7"/>
      <c r="CJ6956" s="7"/>
      <c r="CK6956" s="7"/>
      <c r="CL6956" s="7"/>
    </row>
    <row r="6957" spans="1:90">
      <c r="A6957" s="11"/>
      <c r="B6957" s="373"/>
      <c r="C6957" s="373"/>
      <c r="D6957" s="373"/>
      <c r="E6957" s="13"/>
      <c r="F6957" s="11"/>
      <c r="G6957" s="25"/>
      <c r="H6957" s="31"/>
      <c r="I6957" s="30"/>
      <c r="M6957" s="25"/>
      <c r="N6957" s="31"/>
      <c r="O6957" s="30"/>
      <c r="V6957" s="12"/>
      <c r="W6957" s="12"/>
      <c r="X6957" s="14"/>
      <c r="AB6957" s="25"/>
      <c r="AC6957" s="12"/>
      <c r="AD6957" s="12"/>
      <c r="AK6957" s="12"/>
      <c r="AL6957" s="30"/>
      <c r="AM6957" s="32"/>
      <c r="AQ6957" s="12"/>
      <c r="AR6957" s="12"/>
      <c r="AS6957" s="12"/>
      <c r="AZ6957" s="49"/>
      <c r="BA6957" s="30"/>
      <c r="BB6957" s="12"/>
      <c r="BF6957" s="12"/>
      <c r="BG6957" s="12"/>
      <c r="BH6957" s="12"/>
      <c r="BO6957" s="7"/>
      <c r="BP6957" s="7"/>
      <c r="BQ6957" s="7"/>
      <c r="BU6957" s="7"/>
      <c r="BV6957" s="7"/>
      <c r="BW6957" s="7"/>
      <c r="CD6957" s="7"/>
      <c r="CE6957" s="7"/>
      <c r="CF6957" s="7"/>
      <c r="CJ6957" s="7"/>
      <c r="CK6957" s="7"/>
      <c r="CL6957" s="7"/>
    </row>
    <row r="6958" spans="1:90">
      <c r="A6958" s="11"/>
      <c r="B6958" s="373"/>
      <c r="C6958" s="373"/>
      <c r="D6958" s="373"/>
      <c r="E6958" s="13"/>
      <c r="F6958" s="11"/>
      <c r="G6958" s="25"/>
      <c r="H6958" s="31"/>
      <c r="I6958" s="30"/>
      <c r="M6958" s="25"/>
      <c r="N6958" s="31"/>
      <c r="O6958" s="30"/>
      <c r="V6958" s="12"/>
      <c r="W6958" s="12"/>
      <c r="X6958" s="14"/>
      <c r="AB6958" s="25"/>
      <c r="AC6958" s="12"/>
      <c r="AD6958" s="12"/>
      <c r="AK6958" s="12"/>
      <c r="AL6958" s="30"/>
      <c r="AM6958" s="32"/>
      <c r="AQ6958" s="12"/>
      <c r="AR6958" s="12"/>
      <c r="AS6958" s="12"/>
      <c r="AZ6958" s="49"/>
      <c r="BA6958" s="30"/>
      <c r="BB6958" s="12"/>
      <c r="BF6958" s="12"/>
      <c r="BG6958" s="12"/>
      <c r="BH6958" s="12"/>
      <c r="BO6958" s="7"/>
      <c r="BP6958" s="7"/>
      <c r="BQ6958" s="7"/>
      <c r="BU6958" s="7"/>
      <c r="BV6958" s="7"/>
      <c r="BW6958" s="7"/>
      <c r="CD6958" s="7"/>
      <c r="CE6958" s="7"/>
      <c r="CF6958" s="7"/>
      <c r="CJ6958" s="7"/>
      <c r="CK6958" s="7"/>
      <c r="CL6958" s="7"/>
    </row>
    <row r="6959" spans="1:90">
      <c r="A6959" s="11"/>
      <c r="B6959" s="373"/>
      <c r="C6959" s="373"/>
      <c r="D6959" s="373"/>
      <c r="E6959" s="13"/>
      <c r="F6959" s="11"/>
      <c r="G6959" s="25"/>
      <c r="H6959" s="31"/>
      <c r="I6959" s="30"/>
      <c r="M6959" s="25"/>
      <c r="N6959" s="31"/>
      <c r="O6959" s="30"/>
      <c r="V6959" s="12"/>
      <c r="W6959" s="12"/>
      <c r="X6959" s="14"/>
      <c r="AB6959" s="25"/>
      <c r="AC6959" s="12"/>
      <c r="AD6959" s="12"/>
      <c r="AK6959" s="12"/>
      <c r="AL6959" s="30"/>
      <c r="AM6959" s="32"/>
      <c r="AQ6959" s="12"/>
      <c r="AR6959" s="12"/>
      <c r="AS6959" s="12"/>
      <c r="AZ6959" s="49"/>
      <c r="BA6959" s="30"/>
      <c r="BB6959" s="12"/>
      <c r="BF6959" s="12"/>
      <c r="BG6959" s="12"/>
      <c r="BH6959" s="12"/>
      <c r="BO6959" s="7"/>
      <c r="BP6959" s="7"/>
      <c r="BQ6959" s="7"/>
      <c r="BU6959" s="7"/>
      <c r="BV6959" s="7"/>
      <c r="BW6959" s="7"/>
      <c r="CD6959" s="7"/>
      <c r="CE6959" s="7"/>
      <c r="CF6959" s="7"/>
      <c r="CJ6959" s="7"/>
      <c r="CK6959" s="7"/>
      <c r="CL6959" s="7"/>
    </row>
    <row r="6960" spans="1:90">
      <c r="A6960" s="11"/>
      <c r="B6960" s="373"/>
      <c r="C6960" s="373"/>
      <c r="D6960" s="373"/>
      <c r="E6960" s="13"/>
      <c r="F6960" s="11"/>
      <c r="G6960" s="25"/>
      <c r="H6960" s="31"/>
      <c r="I6960" s="30"/>
      <c r="M6960" s="25"/>
      <c r="N6960" s="31"/>
      <c r="O6960" s="30"/>
      <c r="V6960" s="12"/>
      <c r="W6960" s="12"/>
      <c r="X6960" s="14"/>
      <c r="AB6960" s="25"/>
      <c r="AC6960" s="12"/>
      <c r="AD6960" s="12"/>
      <c r="AK6960" s="12"/>
      <c r="AL6960" s="30"/>
      <c r="AM6960" s="32"/>
      <c r="AQ6960" s="12"/>
      <c r="AR6960" s="12"/>
      <c r="AS6960" s="12"/>
      <c r="AZ6960" s="49"/>
      <c r="BA6960" s="30"/>
      <c r="BB6960" s="12"/>
      <c r="BF6960" s="12"/>
      <c r="BG6960" s="12"/>
      <c r="BH6960" s="12"/>
      <c r="BO6960" s="7"/>
      <c r="BP6960" s="7"/>
      <c r="BQ6960" s="7"/>
      <c r="BU6960" s="7"/>
      <c r="BV6960" s="7"/>
      <c r="BW6960" s="7"/>
      <c r="CD6960" s="7"/>
      <c r="CE6960" s="7"/>
      <c r="CF6960" s="7"/>
      <c r="CJ6960" s="7"/>
      <c r="CK6960" s="7"/>
      <c r="CL6960" s="7"/>
    </row>
    <row r="6961" spans="1:90">
      <c r="A6961" s="11"/>
      <c r="B6961" s="373"/>
      <c r="C6961" s="373"/>
      <c r="D6961" s="373"/>
      <c r="E6961" s="13"/>
      <c r="F6961" s="11"/>
      <c r="G6961" s="25"/>
      <c r="H6961" s="31"/>
      <c r="I6961" s="30"/>
      <c r="M6961" s="25"/>
      <c r="N6961" s="31"/>
      <c r="O6961" s="30"/>
      <c r="V6961" s="12"/>
      <c r="W6961" s="12"/>
      <c r="X6961" s="14"/>
      <c r="AB6961" s="25"/>
      <c r="AC6961" s="12"/>
      <c r="AD6961" s="12"/>
      <c r="AK6961" s="12"/>
      <c r="AL6961" s="30"/>
      <c r="AM6961" s="32"/>
      <c r="AQ6961" s="12"/>
      <c r="AR6961" s="12"/>
      <c r="AS6961" s="12"/>
      <c r="AZ6961" s="49"/>
      <c r="BA6961" s="30"/>
      <c r="BB6961" s="12"/>
      <c r="BF6961" s="12"/>
      <c r="BG6961" s="12"/>
      <c r="BH6961" s="12"/>
      <c r="BO6961" s="7"/>
      <c r="BP6961" s="7"/>
      <c r="BQ6961" s="7"/>
      <c r="BU6961" s="7"/>
      <c r="BV6961" s="7"/>
      <c r="BW6961" s="7"/>
      <c r="CD6961" s="7"/>
      <c r="CE6961" s="7"/>
      <c r="CF6961" s="7"/>
      <c r="CJ6961" s="7"/>
      <c r="CK6961" s="7"/>
      <c r="CL6961" s="7"/>
    </row>
    <row r="6962" spans="1:90">
      <c r="A6962" s="11"/>
      <c r="B6962" s="373"/>
      <c r="C6962" s="373"/>
      <c r="D6962" s="373"/>
      <c r="E6962" s="13"/>
      <c r="F6962" s="11"/>
      <c r="G6962" s="25"/>
      <c r="H6962" s="31"/>
      <c r="I6962" s="30"/>
      <c r="M6962" s="25"/>
      <c r="N6962" s="31"/>
      <c r="O6962" s="30"/>
      <c r="V6962" s="12"/>
      <c r="W6962" s="12"/>
      <c r="X6962" s="14"/>
      <c r="AB6962" s="25"/>
      <c r="AC6962" s="12"/>
      <c r="AD6962" s="12"/>
      <c r="AK6962" s="12"/>
      <c r="AL6962" s="30"/>
      <c r="AM6962" s="32"/>
      <c r="AQ6962" s="12"/>
      <c r="AR6962" s="12"/>
      <c r="AS6962" s="12"/>
      <c r="AZ6962" s="49"/>
      <c r="BA6962" s="30"/>
      <c r="BB6962" s="12"/>
      <c r="BF6962" s="12"/>
      <c r="BG6962" s="12"/>
      <c r="BH6962" s="12"/>
      <c r="BO6962" s="7"/>
      <c r="BP6962" s="7"/>
      <c r="BQ6962" s="7"/>
      <c r="BU6962" s="7"/>
      <c r="BV6962" s="7"/>
      <c r="BW6962" s="7"/>
      <c r="CD6962" s="7"/>
      <c r="CE6962" s="7"/>
      <c r="CF6962" s="7"/>
      <c r="CJ6962" s="7"/>
      <c r="CK6962" s="7"/>
      <c r="CL6962" s="7"/>
    </row>
    <row r="6963" spans="1:90">
      <c r="A6963" s="11"/>
      <c r="B6963" s="373"/>
      <c r="C6963" s="373"/>
      <c r="D6963" s="373"/>
      <c r="E6963" s="13"/>
      <c r="F6963" s="11"/>
      <c r="G6963" s="25"/>
      <c r="H6963" s="31"/>
      <c r="I6963" s="30"/>
      <c r="M6963" s="25"/>
      <c r="N6963" s="31"/>
      <c r="O6963" s="30"/>
      <c r="V6963" s="12"/>
      <c r="W6963" s="12"/>
      <c r="X6963" s="14"/>
      <c r="AB6963" s="25"/>
      <c r="AC6963" s="12"/>
      <c r="AD6963" s="12"/>
      <c r="AK6963" s="12"/>
      <c r="AL6963" s="30"/>
      <c r="AM6963" s="32"/>
      <c r="AQ6963" s="12"/>
      <c r="AR6963" s="12"/>
      <c r="AS6963" s="12"/>
      <c r="AZ6963" s="49"/>
      <c r="BA6963" s="30"/>
      <c r="BB6963" s="12"/>
      <c r="BF6963" s="12"/>
      <c r="BG6963" s="12"/>
      <c r="BH6963" s="12"/>
      <c r="BO6963" s="7"/>
      <c r="BP6963" s="7"/>
      <c r="BQ6963" s="7"/>
      <c r="BU6963" s="7"/>
      <c r="BV6963" s="7"/>
      <c r="BW6963" s="7"/>
      <c r="CD6963" s="7"/>
      <c r="CE6963" s="7"/>
      <c r="CF6963" s="7"/>
      <c r="CJ6963" s="7"/>
      <c r="CK6963" s="7"/>
      <c r="CL6963" s="7"/>
    </row>
    <row r="6964" spans="1:90">
      <c r="A6964" s="11"/>
      <c r="B6964" s="373"/>
      <c r="C6964" s="373"/>
      <c r="D6964" s="373"/>
      <c r="E6964" s="13"/>
      <c r="F6964" s="11"/>
      <c r="G6964" s="25"/>
      <c r="H6964" s="31"/>
      <c r="I6964" s="30"/>
      <c r="M6964" s="25"/>
      <c r="N6964" s="31"/>
      <c r="O6964" s="30"/>
      <c r="V6964" s="12"/>
      <c r="W6964" s="12"/>
      <c r="X6964" s="14"/>
      <c r="AB6964" s="25"/>
      <c r="AC6964" s="12"/>
      <c r="AD6964" s="12"/>
      <c r="AK6964" s="12"/>
      <c r="AL6964" s="30"/>
      <c r="AM6964" s="32"/>
      <c r="AQ6964" s="12"/>
      <c r="AR6964" s="12"/>
      <c r="AS6964" s="12"/>
      <c r="AZ6964" s="49"/>
      <c r="BA6964" s="30"/>
      <c r="BB6964" s="12"/>
      <c r="BF6964" s="12"/>
      <c r="BG6964" s="12"/>
      <c r="BH6964" s="12"/>
      <c r="BO6964" s="7"/>
      <c r="BP6964" s="7"/>
      <c r="BQ6964" s="7"/>
      <c r="BU6964" s="7"/>
      <c r="BV6964" s="7"/>
      <c r="BW6964" s="7"/>
      <c r="CD6964" s="7"/>
      <c r="CE6964" s="7"/>
      <c r="CF6964" s="7"/>
      <c r="CJ6964" s="7"/>
      <c r="CK6964" s="7"/>
      <c r="CL6964" s="7"/>
    </row>
    <row r="6965" spans="1:90">
      <c r="A6965" s="11"/>
      <c r="B6965" s="373"/>
      <c r="C6965" s="373"/>
      <c r="D6965" s="373"/>
      <c r="E6965" s="13"/>
      <c r="F6965" s="11"/>
      <c r="G6965" s="25"/>
      <c r="H6965" s="31"/>
      <c r="I6965" s="30"/>
      <c r="M6965" s="25"/>
      <c r="N6965" s="31"/>
      <c r="O6965" s="30"/>
      <c r="V6965" s="12"/>
      <c r="W6965" s="12"/>
      <c r="X6965" s="14"/>
      <c r="AB6965" s="25"/>
      <c r="AC6965" s="12"/>
      <c r="AD6965" s="12"/>
      <c r="AK6965" s="12"/>
      <c r="AL6965" s="30"/>
      <c r="AM6965" s="32"/>
      <c r="AQ6965" s="12"/>
      <c r="AR6965" s="12"/>
      <c r="AS6965" s="12"/>
      <c r="AZ6965" s="49"/>
      <c r="BA6965" s="30"/>
      <c r="BB6965" s="12"/>
      <c r="BF6965" s="12"/>
      <c r="BG6965" s="12"/>
      <c r="BH6965" s="12"/>
      <c r="BO6965" s="7"/>
      <c r="BP6965" s="7"/>
      <c r="BQ6965" s="7"/>
      <c r="BU6965" s="7"/>
      <c r="BV6965" s="7"/>
      <c r="BW6965" s="7"/>
      <c r="CD6965" s="7"/>
      <c r="CE6965" s="7"/>
      <c r="CF6965" s="7"/>
      <c r="CJ6965" s="7"/>
      <c r="CK6965" s="7"/>
      <c r="CL6965" s="7"/>
    </row>
    <row r="6966" spans="1:90">
      <c r="A6966" s="11"/>
      <c r="B6966" s="373"/>
      <c r="C6966" s="373"/>
      <c r="D6966" s="373"/>
      <c r="E6966" s="13"/>
      <c r="F6966" s="11"/>
      <c r="G6966" s="25"/>
      <c r="H6966" s="31"/>
      <c r="I6966" s="30"/>
      <c r="M6966" s="25"/>
      <c r="N6966" s="31"/>
      <c r="O6966" s="30"/>
      <c r="V6966" s="12"/>
      <c r="W6966" s="12"/>
      <c r="X6966" s="14"/>
      <c r="AB6966" s="25"/>
      <c r="AC6966" s="12"/>
      <c r="AD6966" s="12"/>
      <c r="AK6966" s="12"/>
      <c r="AL6966" s="30"/>
      <c r="AM6966" s="32"/>
      <c r="AQ6966" s="12"/>
      <c r="AR6966" s="12"/>
      <c r="AS6966" s="12"/>
      <c r="AZ6966" s="49"/>
      <c r="BA6966" s="30"/>
      <c r="BB6966" s="12"/>
      <c r="BF6966" s="12"/>
      <c r="BG6966" s="12"/>
      <c r="BH6966" s="12"/>
      <c r="BO6966" s="7"/>
      <c r="BP6966" s="7"/>
      <c r="BQ6966" s="7"/>
      <c r="BU6966" s="7"/>
      <c r="BV6966" s="7"/>
      <c r="BW6966" s="7"/>
      <c r="CD6966" s="7"/>
      <c r="CE6966" s="7"/>
      <c r="CF6966" s="7"/>
      <c r="CJ6966" s="7"/>
      <c r="CK6966" s="7"/>
      <c r="CL6966" s="7"/>
    </row>
    <row r="6967" spans="1:90">
      <c r="A6967" s="11"/>
      <c r="B6967" s="373"/>
      <c r="C6967" s="373"/>
      <c r="D6967" s="373"/>
      <c r="E6967" s="13"/>
      <c r="F6967" s="11"/>
      <c r="G6967" s="25"/>
      <c r="H6967" s="31"/>
      <c r="I6967" s="30"/>
      <c r="M6967" s="25"/>
      <c r="N6967" s="31"/>
      <c r="O6967" s="30"/>
      <c r="V6967" s="12"/>
      <c r="W6967" s="12"/>
      <c r="X6967" s="14"/>
      <c r="AB6967" s="25"/>
      <c r="AC6967" s="12"/>
      <c r="AD6967" s="12"/>
      <c r="AK6967" s="12"/>
      <c r="AL6967" s="30"/>
      <c r="AM6967" s="32"/>
      <c r="AQ6967" s="12"/>
      <c r="AR6967" s="12"/>
      <c r="AS6967" s="12"/>
      <c r="AZ6967" s="49"/>
      <c r="BA6967" s="30"/>
      <c r="BB6967" s="12"/>
      <c r="BF6967" s="12"/>
      <c r="BG6967" s="12"/>
      <c r="BH6967" s="12"/>
      <c r="BO6967" s="7"/>
      <c r="BP6967" s="7"/>
      <c r="BQ6967" s="7"/>
      <c r="BU6967" s="7"/>
      <c r="BV6967" s="7"/>
      <c r="BW6967" s="7"/>
      <c r="CD6967" s="7"/>
      <c r="CE6967" s="7"/>
      <c r="CF6967" s="7"/>
      <c r="CJ6967" s="7"/>
      <c r="CK6967" s="7"/>
      <c r="CL6967" s="7"/>
    </row>
    <row r="6968" spans="1:90">
      <c r="A6968" s="11"/>
      <c r="B6968" s="373"/>
      <c r="C6968" s="373"/>
      <c r="D6968" s="373"/>
      <c r="E6968" s="13"/>
      <c r="F6968" s="11"/>
      <c r="G6968" s="25"/>
      <c r="H6968" s="31"/>
      <c r="I6968" s="30"/>
      <c r="M6968" s="25"/>
      <c r="N6968" s="31"/>
      <c r="O6968" s="30"/>
      <c r="V6968" s="12"/>
      <c r="W6968" s="12"/>
      <c r="X6968" s="14"/>
      <c r="AB6968" s="25"/>
      <c r="AC6968" s="12"/>
      <c r="AD6968" s="12"/>
      <c r="AK6968" s="12"/>
      <c r="AL6968" s="30"/>
      <c r="AM6968" s="32"/>
      <c r="AQ6968" s="12"/>
      <c r="AR6968" s="12"/>
      <c r="AS6968" s="12"/>
      <c r="AZ6968" s="49"/>
      <c r="BA6968" s="30"/>
      <c r="BB6968" s="12"/>
      <c r="BF6968" s="12"/>
      <c r="BG6968" s="12"/>
      <c r="BH6968" s="12"/>
      <c r="BO6968" s="7"/>
      <c r="BP6968" s="7"/>
      <c r="BQ6968" s="7"/>
      <c r="BU6968" s="7"/>
      <c r="BV6968" s="7"/>
      <c r="BW6968" s="7"/>
      <c r="CD6968" s="7"/>
      <c r="CE6968" s="7"/>
      <c r="CF6968" s="7"/>
      <c r="CJ6968" s="7"/>
      <c r="CK6968" s="7"/>
      <c r="CL6968" s="7"/>
    </row>
    <row r="6969" spans="1:90">
      <c r="A6969" s="11"/>
      <c r="B6969" s="373"/>
      <c r="C6969" s="373"/>
      <c r="D6969" s="373"/>
      <c r="E6969" s="13"/>
      <c r="F6969" s="11"/>
      <c r="G6969" s="25"/>
      <c r="H6969" s="31"/>
      <c r="I6969" s="30"/>
      <c r="M6969" s="25"/>
      <c r="N6969" s="31"/>
      <c r="O6969" s="30"/>
      <c r="V6969" s="12"/>
      <c r="W6969" s="12"/>
      <c r="X6969" s="14"/>
      <c r="AB6969" s="25"/>
      <c r="AC6969" s="12"/>
      <c r="AD6969" s="12"/>
      <c r="AK6969" s="12"/>
      <c r="AL6969" s="30"/>
      <c r="AM6969" s="32"/>
      <c r="AQ6969" s="12"/>
      <c r="AR6969" s="12"/>
      <c r="AS6969" s="12"/>
      <c r="AZ6969" s="49"/>
      <c r="BA6969" s="30"/>
      <c r="BB6969" s="12"/>
      <c r="BF6969" s="12"/>
      <c r="BG6969" s="12"/>
      <c r="BH6969" s="12"/>
      <c r="BO6969" s="7"/>
      <c r="BP6969" s="7"/>
      <c r="BQ6969" s="7"/>
      <c r="BU6969" s="7"/>
      <c r="BV6969" s="7"/>
      <c r="BW6969" s="7"/>
      <c r="CD6969" s="7"/>
      <c r="CE6969" s="7"/>
      <c r="CF6969" s="7"/>
      <c r="CJ6969" s="7"/>
      <c r="CK6969" s="7"/>
      <c r="CL6969" s="7"/>
    </row>
    <row r="6970" spans="1:90">
      <c r="A6970" s="11"/>
      <c r="B6970" s="373"/>
      <c r="C6970" s="373"/>
      <c r="D6970" s="373"/>
      <c r="E6970" s="13"/>
      <c r="F6970" s="11"/>
      <c r="G6970" s="25"/>
      <c r="H6970" s="31"/>
      <c r="I6970" s="30"/>
      <c r="M6970" s="25"/>
      <c r="N6970" s="31"/>
      <c r="O6970" s="30"/>
      <c r="V6970" s="12"/>
      <c r="W6970" s="12"/>
      <c r="X6970" s="14"/>
      <c r="AB6970" s="25"/>
      <c r="AC6970" s="12"/>
      <c r="AD6970" s="12"/>
      <c r="AK6970" s="12"/>
      <c r="AL6970" s="30"/>
      <c r="AM6970" s="32"/>
      <c r="AQ6970" s="12"/>
      <c r="AR6970" s="12"/>
      <c r="AS6970" s="12"/>
      <c r="AZ6970" s="49"/>
      <c r="BA6970" s="30"/>
      <c r="BB6970" s="12"/>
      <c r="BF6970" s="12"/>
      <c r="BG6970" s="12"/>
      <c r="BH6970" s="12"/>
      <c r="BO6970" s="7"/>
      <c r="BP6970" s="7"/>
      <c r="BQ6970" s="7"/>
      <c r="BU6970" s="7"/>
      <c r="BV6970" s="7"/>
      <c r="BW6970" s="7"/>
      <c r="CD6970" s="7"/>
      <c r="CE6970" s="7"/>
      <c r="CF6970" s="7"/>
      <c r="CJ6970" s="7"/>
      <c r="CK6970" s="7"/>
      <c r="CL6970" s="7"/>
    </row>
    <row r="6971" spans="1:90">
      <c r="A6971" s="11"/>
      <c r="B6971" s="373"/>
      <c r="C6971" s="373"/>
      <c r="D6971" s="373"/>
      <c r="E6971" s="13"/>
      <c r="F6971" s="11"/>
      <c r="G6971" s="25"/>
      <c r="H6971" s="31"/>
      <c r="I6971" s="30"/>
      <c r="M6971" s="25"/>
      <c r="N6971" s="31"/>
      <c r="O6971" s="30"/>
      <c r="V6971" s="12"/>
      <c r="W6971" s="12"/>
      <c r="X6971" s="14"/>
      <c r="AB6971" s="25"/>
      <c r="AC6971" s="12"/>
      <c r="AD6971" s="12"/>
      <c r="AK6971" s="12"/>
      <c r="AL6971" s="30"/>
      <c r="AM6971" s="32"/>
      <c r="AQ6971" s="12"/>
      <c r="AR6971" s="12"/>
      <c r="AS6971" s="12"/>
      <c r="AZ6971" s="49"/>
      <c r="BA6971" s="30"/>
      <c r="BB6971" s="12"/>
      <c r="BF6971" s="12"/>
      <c r="BG6971" s="12"/>
      <c r="BH6971" s="12"/>
      <c r="BO6971" s="7"/>
      <c r="BP6971" s="7"/>
      <c r="BQ6971" s="7"/>
      <c r="BU6971" s="7"/>
      <c r="BV6971" s="7"/>
      <c r="BW6971" s="7"/>
      <c r="CD6971" s="7"/>
      <c r="CE6971" s="7"/>
      <c r="CF6971" s="7"/>
      <c r="CJ6971" s="7"/>
      <c r="CK6971" s="7"/>
      <c r="CL6971" s="7"/>
    </row>
    <row r="6972" spans="1:90">
      <c r="A6972" s="11"/>
      <c r="B6972" s="373"/>
      <c r="C6972" s="373"/>
      <c r="D6972" s="373"/>
      <c r="E6972" s="13"/>
      <c r="F6972" s="11"/>
      <c r="G6972" s="25"/>
      <c r="H6972" s="31"/>
      <c r="I6972" s="30"/>
      <c r="M6972" s="25"/>
      <c r="N6972" s="31"/>
      <c r="O6972" s="30"/>
      <c r="V6972" s="12"/>
      <c r="W6972" s="12"/>
      <c r="X6972" s="14"/>
      <c r="AB6972" s="25"/>
      <c r="AC6972" s="12"/>
      <c r="AD6972" s="12"/>
      <c r="AK6972" s="12"/>
      <c r="AL6972" s="30"/>
      <c r="AM6972" s="32"/>
      <c r="AQ6972" s="12"/>
      <c r="AR6972" s="12"/>
      <c r="AS6972" s="12"/>
      <c r="AZ6972" s="49"/>
      <c r="BA6972" s="30"/>
      <c r="BB6972" s="12"/>
      <c r="BF6972" s="12"/>
      <c r="BG6972" s="12"/>
      <c r="BH6972" s="12"/>
      <c r="BO6972" s="7"/>
      <c r="BP6972" s="7"/>
      <c r="BQ6972" s="7"/>
      <c r="BU6972" s="7"/>
      <c r="BV6972" s="7"/>
      <c r="BW6972" s="7"/>
      <c r="CD6972" s="7"/>
      <c r="CE6972" s="7"/>
      <c r="CF6972" s="7"/>
      <c r="CJ6972" s="7"/>
      <c r="CK6972" s="7"/>
      <c r="CL6972" s="7"/>
    </row>
    <row r="6973" spans="1:90">
      <c r="A6973" s="11"/>
      <c r="B6973" s="373"/>
      <c r="C6973" s="373"/>
      <c r="D6973" s="373"/>
      <c r="E6973" s="13"/>
      <c r="F6973" s="11"/>
      <c r="G6973" s="25"/>
      <c r="H6973" s="31"/>
      <c r="I6973" s="30"/>
      <c r="M6973" s="25"/>
      <c r="N6973" s="31"/>
      <c r="O6973" s="30"/>
      <c r="V6973" s="12"/>
      <c r="W6973" s="12"/>
      <c r="X6973" s="14"/>
      <c r="AB6973" s="25"/>
      <c r="AC6973" s="12"/>
      <c r="AD6973" s="12"/>
      <c r="AK6973" s="12"/>
      <c r="AL6973" s="30"/>
      <c r="AM6973" s="32"/>
      <c r="AQ6973" s="12"/>
      <c r="AR6973" s="12"/>
      <c r="AS6973" s="12"/>
      <c r="AZ6973" s="49"/>
      <c r="BA6973" s="30"/>
      <c r="BB6973" s="12"/>
      <c r="BF6973" s="12"/>
      <c r="BG6973" s="12"/>
      <c r="BH6973" s="12"/>
      <c r="BO6973" s="7"/>
      <c r="BP6973" s="7"/>
      <c r="BQ6973" s="7"/>
      <c r="BU6973" s="7"/>
      <c r="BV6973" s="7"/>
      <c r="BW6973" s="7"/>
      <c r="CD6973" s="7"/>
      <c r="CE6973" s="7"/>
      <c r="CF6973" s="7"/>
      <c r="CJ6973" s="7"/>
      <c r="CK6973" s="7"/>
      <c r="CL6973" s="7"/>
    </row>
    <row r="6974" spans="1:90">
      <c r="A6974" s="11"/>
      <c r="B6974" s="373"/>
      <c r="C6974" s="373"/>
      <c r="D6974" s="373"/>
      <c r="E6974" s="13"/>
      <c r="F6974" s="11"/>
      <c r="G6974" s="25"/>
      <c r="H6974" s="31"/>
      <c r="I6974" s="30"/>
      <c r="M6974" s="25"/>
      <c r="N6974" s="31"/>
      <c r="O6974" s="30"/>
      <c r="V6974" s="12"/>
      <c r="W6974" s="12"/>
      <c r="X6974" s="14"/>
      <c r="AB6974" s="25"/>
      <c r="AC6974" s="12"/>
      <c r="AD6974" s="12"/>
      <c r="AK6974" s="12"/>
      <c r="AL6974" s="30"/>
      <c r="AM6974" s="32"/>
      <c r="AQ6974" s="12"/>
      <c r="AR6974" s="12"/>
      <c r="AS6974" s="12"/>
      <c r="AZ6974" s="49"/>
      <c r="BA6974" s="30"/>
      <c r="BB6974" s="12"/>
      <c r="BF6974" s="12"/>
      <c r="BG6974" s="12"/>
      <c r="BH6974" s="12"/>
      <c r="BO6974" s="7"/>
      <c r="BP6974" s="7"/>
      <c r="BQ6974" s="7"/>
      <c r="BU6974" s="7"/>
      <c r="BV6974" s="7"/>
      <c r="BW6974" s="7"/>
      <c r="CD6974" s="7"/>
      <c r="CE6974" s="7"/>
      <c r="CF6974" s="7"/>
      <c r="CJ6974" s="7"/>
      <c r="CK6974" s="7"/>
      <c r="CL6974" s="7"/>
    </row>
    <row r="6975" spans="1:90">
      <c r="A6975" s="11"/>
      <c r="B6975" s="373"/>
      <c r="C6975" s="373"/>
      <c r="D6975" s="373"/>
      <c r="E6975" s="13"/>
      <c r="F6975" s="11"/>
      <c r="G6975" s="25"/>
      <c r="H6975" s="31"/>
      <c r="I6975" s="30"/>
      <c r="M6975" s="25"/>
      <c r="N6975" s="31"/>
      <c r="O6975" s="30"/>
      <c r="V6975" s="12"/>
      <c r="W6975" s="12"/>
      <c r="X6975" s="14"/>
      <c r="AB6975" s="25"/>
      <c r="AC6975" s="12"/>
      <c r="AD6975" s="12"/>
      <c r="AK6975" s="12"/>
      <c r="AL6975" s="30"/>
      <c r="AM6975" s="32"/>
      <c r="AQ6975" s="12"/>
      <c r="AR6975" s="12"/>
      <c r="AS6975" s="12"/>
      <c r="AZ6975" s="49"/>
      <c r="BA6975" s="30"/>
      <c r="BB6975" s="12"/>
      <c r="BF6975" s="12"/>
      <c r="BG6975" s="12"/>
      <c r="BH6975" s="12"/>
      <c r="BO6975" s="7"/>
      <c r="BP6975" s="7"/>
      <c r="BQ6975" s="7"/>
      <c r="BU6975" s="7"/>
      <c r="BV6975" s="7"/>
      <c r="BW6975" s="7"/>
      <c r="CD6975" s="7"/>
      <c r="CE6975" s="7"/>
      <c r="CF6975" s="7"/>
      <c r="CJ6975" s="7"/>
      <c r="CK6975" s="7"/>
      <c r="CL6975" s="7"/>
    </row>
    <row r="6976" spans="1:90">
      <c r="A6976" s="11"/>
      <c r="B6976" s="373"/>
      <c r="C6976" s="373"/>
      <c r="D6976" s="373"/>
      <c r="E6976" s="13"/>
      <c r="F6976" s="11"/>
      <c r="G6976" s="25"/>
      <c r="H6976" s="31"/>
      <c r="I6976" s="30"/>
      <c r="M6976" s="25"/>
      <c r="N6976" s="31"/>
      <c r="O6976" s="30"/>
      <c r="V6976" s="12"/>
      <c r="W6976" s="12"/>
      <c r="X6976" s="14"/>
      <c r="AB6976" s="25"/>
      <c r="AC6976" s="12"/>
      <c r="AD6976" s="12"/>
      <c r="AK6976" s="12"/>
      <c r="AL6976" s="30"/>
      <c r="AM6976" s="32"/>
      <c r="AQ6976" s="12"/>
      <c r="AR6976" s="12"/>
      <c r="AS6976" s="12"/>
      <c r="AZ6976" s="49"/>
      <c r="BA6976" s="30"/>
      <c r="BB6976" s="12"/>
      <c r="BF6976" s="12"/>
      <c r="BG6976" s="12"/>
      <c r="BH6976" s="12"/>
      <c r="BO6976" s="7"/>
      <c r="BP6976" s="7"/>
      <c r="BQ6976" s="7"/>
      <c r="BU6976" s="7"/>
      <c r="BV6976" s="7"/>
      <c r="BW6976" s="7"/>
      <c r="CD6976" s="7"/>
      <c r="CE6976" s="7"/>
      <c r="CF6976" s="7"/>
      <c r="CJ6976" s="7"/>
      <c r="CK6976" s="7"/>
      <c r="CL6976" s="7"/>
    </row>
    <row r="6977" spans="1:90">
      <c r="A6977" s="11"/>
      <c r="B6977" s="373"/>
      <c r="C6977" s="373"/>
      <c r="D6977" s="373"/>
      <c r="E6977" s="13"/>
      <c r="F6977" s="11"/>
      <c r="G6977" s="25"/>
      <c r="H6977" s="31"/>
      <c r="I6977" s="30"/>
      <c r="M6977" s="25"/>
      <c r="N6977" s="31"/>
      <c r="O6977" s="30"/>
      <c r="V6977" s="12"/>
      <c r="W6977" s="12"/>
      <c r="X6977" s="14"/>
      <c r="AB6977" s="25"/>
      <c r="AC6977" s="12"/>
      <c r="AD6977" s="12"/>
      <c r="AK6977" s="12"/>
      <c r="AL6977" s="30"/>
      <c r="AM6977" s="32"/>
      <c r="AQ6977" s="12"/>
      <c r="AR6977" s="12"/>
      <c r="AS6977" s="12"/>
      <c r="AZ6977" s="49"/>
      <c r="BA6977" s="30"/>
      <c r="BB6977" s="12"/>
      <c r="BF6977" s="12"/>
      <c r="BG6977" s="12"/>
      <c r="BH6977" s="12"/>
      <c r="BO6977" s="7"/>
      <c r="BP6977" s="7"/>
      <c r="BQ6977" s="7"/>
      <c r="BU6977" s="7"/>
      <c r="BV6977" s="7"/>
      <c r="BW6977" s="7"/>
      <c r="CD6977" s="7"/>
      <c r="CE6977" s="7"/>
      <c r="CF6977" s="7"/>
      <c r="CJ6977" s="7"/>
      <c r="CK6977" s="7"/>
      <c r="CL6977" s="7"/>
    </row>
    <row r="6978" spans="1:90">
      <c r="A6978" s="11"/>
      <c r="B6978" s="373"/>
      <c r="C6978" s="373"/>
      <c r="D6978" s="373"/>
      <c r="E6978" s="13"/>
      <c r="F6978" s="11"/>
      <c r="G6978" s="25"/>
      <c r="H6978" s="31"/>
      <c r="I6978" s="30"/>
      <c r="M6978" s="25"/>
      <c r="N6978" s="31"/>
      <c r="O6978" s="30"/>
      <c r="V6978" s="12"/>
      <c r="W6978" s="12"/>
      <c r="X6978" s="14"/>
      <c r="AB6978" s="25"/>
      <c r="AC6978" s="12"/>
      <c r="AD6978" s="12"/>
      <c r="AK6978" s="12"/>
      <c r="AL6978" s="30"/>
      <c r="AM6978" s="32"/>
      <c r="AQ6978" s="12"/>
      <c r="AR6978" s="12"/>
      <c r="AS6978" s="12"/>
      <c r="AZ6978" s="49"/>
      <c r="BA6978" s="30"/>
      <c r="BB6978" s="12"/>
      <c r="BF6978" s="12"/>
      <c r="BG6978" s="12"/>
      <c r="BH6978" s="12"/>
      <c r="BO6978" s="7"/>
      <c r="BP6978" s="7"/>
      <c r="BQ6978" s="7"/>
      <c r="BU6978" s="7"/>
      <c r="BV6978" s="7"/>
      <c r="BW6978" s="7"/>
      <c r="CD6978" s="7"/>
      <c r="CE6978" s="7"/>
      <c r="CF6978" s="7"/>
      <c r="CJ6978" s="7"/>
      <c r="CK6978" s="7"/>
      <c r="CL6978" s="7"/>
    </row>
    <row r="6979" spans="1:90">
      <c r="A6979" s="11"/>
      <c r="B6979" s="373"/>
      <c r="C6979" s="373"/>
      <c r="D6979" s="373"/>
      <c r="E6979" s="13"/>
      <c r="F6979" s="11"/>
      <c r="G6979" s="25"/>
      <c r="H6979" s="31"/>
      <c r="I6979" s="30"/>
      <c r="M6979" s="25"/>
      <c r="N6979" s="31"/>
      <c r="O6979" s="30"/>
      <c r="V6979" s="12"/>
      <c r="W6979" s="12"/>
      <c r="X6979" s="14"/>
      <c r="AB6979" s="25"/>
      <c r="AC6979" s="12"/>
      <c r="AD6979" s="12"/>
      <c r="AK6979" s="12"/>
      <c r="AL6979" s="30"/>
      <c r="AM6979" s="32"/>
      <c r="AQ6979" s="12"/>
      <c r="AR6979" s="12"/>
      <c r="AS6979" s="12"/>
      <c r="AZ6979" s="49"/>
      <c r="BA6979" s="30"/>
      <c r="BB6979" s="12"/>
      <c r="BF6979" s="12"/>
      <c r="BG6979" s="12"/>
      <c r="BH6979" s="12"/>
      <c r="BO6979" s="7"/>
      <c r="BP6979" s="7"/>
      <c r="BQ6979" s="7"/>
      <c r="BU6979" s="7"/>
      <c r="BV6979" s="7"/>
      <c r="BW6979" s="7"/>
      <c r="CD6979" s="7"/>
      <c r="CE6979" s="7"/>
      <c r="CF6979" s="7"/>
      <c r="CJ6979" s="7"/>
      <c r="CK6979" s="7"/>
      <c r="CL6979" s="7"/>
    </row>
    <row r="6980" spans="1:90">
      <c r="A6980" s="11"/>
      <c r="B6980" s="373"/>
      <c r="C6980" s="373"/>
      <c r="D6980" s="373"/>
      <c r="E6980" s="13"/>
      <c r="F6980" s="11"/>
      <c r="G6980" s="25"/>
      <c r="H6980" s="31"/>
      <c r="I6980" s="30"/>
      <c r="M6980" s="25"/>
      <c r="N6980" s="31"/>
      <c r="O6980" s="30"/>
      <c r="V6980" s="12"/>
      <c r="W6980" s="12"/>
      <c r="X6980" s="14"/>
      <c r="AB6980" s="25"/>
      <c r="AC6980" s="12"/>
      <c r="AD6980" s="12"/>
      <c r="AK6980" s="12"/>
      <c r="AL6980" s="30"/>
      <c r="AM6980" s="32"/>
      <c r="AQ6980" s="12"/>
      <c r="AR6980" s="12"/>
      <c r="AS6980" s="12"/>
      <c r="AZ6980" s="49"/>
      <c r="BA6980" s="30"/>
      <c r="BB6980" s="12"/>
      <c r="BF6980" s="12"/>
      <c r="BG6980" s="12"/>
      <c r="BH6980" s="12"/>
      <c r="BO6980" s="7"/>
      <c r="BP6980" s="7"/>
      <c r="BQ6980" s="7"/>
      <c r="BU6980" s="7"/>
      <c r="BV6980" s="7"/>
      <c r="BW6980" s="7"/>
      <c r="CD6980" s="7"/>
      <c r="CE6980" s="7"/>
      <c r="CF6980" s="7"/>
      <c r="CJ6980" s="7"/>
      <c r="CK6980" s="7"/>
      <c r="CL6980" s="7"/>
    </row>
    <row r="6981" spans="1:90">
      <c r="A6981" s="11"/>
      <c r="B6981" s="373"/>
      <c r="C6981" s="373"/>
      <c r="D6981" s="373"/>
      <c r="E6981" s="13"/>
      <c r="F6981" s="11"/>
      <c r="G6981" s="25"/>
      <c r="H6981" s="31"/>
      <c r="I6981" s="30"/>
      <c r="M6981" s="25"/>
      <c r="N6981" s="31"/>
      <c r="O6981" s="30"/>
      <c r="V6981" s="12"/>
      <c r="W6981" s="12"/>
      <c r="X6981" s="14"/>
      <c r="AB6981" s="25"/>
      <c r="AC6981" s="12"/>
      <c r="AD6981" s="12"/>
      <c r="AK6981" s="12"/>
      <c r="AL6981" s="30"/>
      <c r="AM6981" s="32"/>
      <c r="AQ6981" s="12"/>
      <c r="AR6981" s="12"/>
      <c r="AS6981" s="12"/>
      <c r="AZ6981" s="49"/>
      <c r="BA6981" s="30"/>
      <c r="BB6981" s="12"/>
      <c r="BF6981" s="12"/>
      <c r="BG6981" s="12"/>
      <c r="BH6981" s="12"/>
      <c r="BO6981" s="7"/>
      <c r="BP6981" s="7"/>
      <c r="BQ6981" s="7"/>
      <c r="BU6981" s="7"/>
      <c r="BV6981" s="7"/>
      <c r="BW6981" s="7"/>
      <c r="CD6981" s="7"/>
      <c r="CE6981" s="7"/>
      <c r="CF6981" s="7"/>
      <c r="CJ6981" s="7"/>
      <c r="CK6981" s="7"/>
      <c r="CL6981" s="7"/>
    </row>
    <row r="6982" spans="1:90">
      <c r="A6982" s="11"/>
      <c r="B6982" s="373"/>
      <c r="C6982" s="373"/>
      <c r="D6982" s="373"/>
      <c r="E6982" s="13"/>
      <c r="F6982" s="11"/>
      <c r="G6982" s="25"/>
      <c r="H6982" s="31"/>
      <c r="I6982" s="30"/>
      <c r="M6982" s="25"/>
      <c r="N6982" s="31"/>
      <c r="O6982" s="30"/>
      <c r="V6982" s="12"/>
      <c r="W6982" s="12"/>
      <c r="X6982" s="14"/>
      <c r="AB6982" s="25"/>
      <c r="AC6982" s="12"/>
      <c r="AD6982" s="12"/>
      <c r="AK6982" s="12"/>
      <c r="AL6982" s="30"/>
      <c r="AM6982" s="32"/>
      <c r="AQ6982" s="12"/>
      <c r="AR6982" s="12"/>
      <c r="AS6982" s="12"/>
      <c r="AZ6982" s="49"/>
      <c r="BA6982" s="30"/>
      <c r="BB6982" s="12"/>
      <c r="BF6982" s="12"/>
      <c r="BG6982" s="12"/>
      <c r="BH6982" s="12"/>
      <c r="BO6982" s="7"/>
      <c r="BP6982" s="7"/>
      <c r="BQ6982" s="7"/>
      <c r="BU6982" s="7"/>
      <c r="BV6982" s="7"/>
      <c r="BW6982" s="7"/>
      <c r="CD6982" s="7"/>
      <c r="CE6982" s="7"/>
      <c r="CF6982" s="7"/>
      <c r="CJ6982" s="7"/>
      <c r="CK6982" s="7"/>
      <c r="CL6982" s="7"/>
    </row>
    <row r="6983" spans="1:90">
      <c r="A6983" s="11"/>
      <c r="B6983" s="373"/>
      <c r="C6983" s="373"/>
      <c r="D6983" s="373"/>
      <c r="E6983" s="13"/>
      <c r="F6983" s="11"/>
      <c r="G6983" s="25"/>
      <c r="H6983" s="31"/>
      <c r="I6983" s="30"/>
      <c r="M6983" s="25"/>
      <c r="N6983" s="31"/>
      <c r="O6983" s="30"/>
      <c r="V6983" s="12"/>
      <c r="W6983" s="12"/>
      <c r="X6983" s="14"/>
      <c r="AB6983" s="25"/>
      <c r="AC6983" s="12"/>
      <c r="AD6983" s="12"/>
      <c r="AK6983" s="12"/>
      <c r="AL6983" s="30"/>
      <c r="AM6983" s="32"/>
      <c r="AQ6983" s="12"/>
      <c r="AR6983" s="12"/>
      <c r="AS6983" s="12"/>
      <c r="AZ6983" s="49"/>
      <c r="BA6983" s="30"/>
      <c r="BB6983" s="12"/>
      <c r="BF6983" s="12"/>
      <c r="BG6983" s="12"/>
      <c r="BH6983" s="12"/>
      <c r="BO6983" s="7"/>
      <c r="BP6983" s="7"/>
      <c r="BQ6983" s="7"/>
      <c r="BU6983" s="7"/>
      <c r="BV6983" s="7"/>
      <c r="BW6983" s="7"/>
      <c r="CD6983" s="7"/>
      <c r="CE6983" s="7"/>
      <c r="CF6983" s="7"/>
      <c r="CJ6983" s="7"/>
      <c r="CK6983" s="7"/>
      <c r="CL6983" s="7"/>
    </row>
    <row r="6984" spans="1:90">
      <c r="A6984" s="11"/>
      <c r="B6984" s="373"/>
      <c r="C6984" s="373"/>
      <c r="D6984" s="373"/>
      <c r="E6984" s="13"/>
      <c r="F6984" s="11"/>
      <c r="G6984" s="25"/>
      <c r="H6984" s="31"/>
      <c r="I6984" s="30"/>
      <c r="M6984" s="25"/>
      <c r="N6984" s="31"/>
      <c r="O6984" s="30"/>
      <c r="V6984" s="12"/>
      <c r="W6984" s="12"/>
      <c r="X6984" s="14"/>
      <c r="AB6984" s="25"/>
      <c r="AC6984" s="12"/>
      <c r="AD6984" s="12"/>
      <c r="AK6984" s="12"/>
      <c r="AL6984" s="30"/>
      <c r="AM6984" s="32"/>
      <c r="AQ6984" s="12"/>
      <c r="AR6984" s="12"/>
      <c r="AS6984" s="12"/>
      <c r="AZ6984" s="49"/>
      <c r="BA6984" s="30"/>
      <c r="BB6984" s="12"/>
      <c r="BF6984" s="12"/>
      <c r="BG6984" s="12"/>
      <c r="BH6984" s="12"/>
      <c r="BO6984" s="7"/>
      <c r="BP6984" s="7"/>
      <c r="BQ6984" s="7"/>
      <c r="BU6984" s="7"/>
      <c r="BV6984" s="7"/>
      <c r="BW6984" s="7"/>
      <c r="CD6984" s="7"/>
      <c r="CE6984" s="7"/>
      <c r="CF6984" s="7"/>
      <c r="CJ6984" s="7"/>
      <c r="CK6984" s="7"/>
      <c r="CL6984" s="7"/>
    </row>
    <row r="6985" spans="1:90">
      <c r="A6985" s="11"/>
      <c r="B6985" s="373"/>
      <c r="C6985" s="373"/>
      <c r="D6985" s="373"/>
      <c r="E6985" s="13"/>
      <c r="F6985" s="11"/>
      <c r="G6985" s="25"/>
      <c r="H6985" s="31"/>
      <c r="I6985" s="30"/>
      <c r="M6985" s="25"/>
      <c r="N6985" s="31"/>
      <c r="O6985" s="30"/>
      <c r="V6985" s="12"/>
      <c r="W6985" s="12"/>
      <c r="X6985" s="14"/>
      <c r="AB6985" s="25"/>
      <c r="AC6985" s="12"/>
      <c r="AD6985" s="12"/>
      <c r="AK6985" s="12"/>
      <c r="AL6985" s="30"/>
      <c r="AM6985" s="32"/>
      <c r="AQ6985" s="12"/>
      <c r="AR6985" s="12"/>
      <c r="AS6985" s="12"/>
      <c r="AZ6985" s="49"/>
      <c r="BA6985" s="30"/>
      <c r="BB6985" s="12"/>
      <c r="BF6985" s="12"/>
      <c r="BG6985" s="12"/>
      <c r="BH6985" s="12"/>
      <c r="BO6985" s="7"/>
      <c r="BP6985" s="7"/>
      <c r="BQ6985" s="7"/>
      <c r="BU6985" s="7"/>
      <c r="BV6985" s="7"/>
      <c r="BW6985" s="7"/>
      <c r="CD6985" s="7"/>
      <c r="CE6985" s="7"/>
      <c r="CF6985" s="7"/>
      <c r="CJ6985" s="7"/>
      <c r="CK6985" s="7"/>
      <c r="CL6985" s="7"/>
    </row>
    <row r="6986" spans="1:90">
      <c r="A6986" s="11"/>
      <c r="B6986" s="373"/>
      <c r="C6986" s="373"/>
      <c r="D6986" s="373"/>
      <c r="E6986" s="13"/>
      <c r="F6986" s="11"/>
      <c r="G6986" s="25"/>
      <c r="H6986" s="31"/>
      <c r="I6986" s="30"/>
      <c r="M6986" s="25"/>
      <c r="N6986" s="31"/>
      <c r="O6986" s="30"/>
      <c r="V6986" s="12"/>
      <c r="W6986" s="12"/>
      <c r="X6986" s="14"/>
      <c r="AB6986" s="25"/>
      <c r="AC6986" s="12"/>
      <c r="AD6986" s="12"/>
      <c r="AK6986" s="12"/>
      <c r="AL6986" s="30"/>
      <c r="AM6986" s="32"/>
      <c r="AQ6986" s="12"/>
      <c r="AR6986" s="12"/>
      <c r="AS6986" s="12"/>
      <c r="AZ6986" s="49"/>
      <c r="BA6986" s="30"/>
      <c r="BB6986" s="12"/>
      <c r="BF6986" s="12"/>
      <c r="BG6986" s="12"/>
      <c r="BH6986" s="12"/>
      <c r="BO6986" s="7"/>
      <c r="BP6986" s="7"/>
      <c r="BQ6986" s="7"/>
      <c r="BU6986" s="7"/>
      <c r="BV6986" s="7"/>
      <c r="BW6986" s="7"/>
      <c r="CD6986" s="7"/>
      <c r="CE6986" s="7"/>
      <c r="CF6986" s="7"/>
      <c r="CJ6986" s="7"/>
      <c r="CK6986" s="7"/>
      <c r="CL6986" s="7"/>
    </row>
    <row r="6987" spans="1:90">
      <c r="A6987" s="11"/>
      <c r="B6987" s="373"/>
      <c r="C6987" s="373"/>
      <c r="D6987" s="373"/>
      <c r="E6987" s="13"/>
      <c r="F6987" s="11"/>
      <c r="G6987" s="25"/>
      <c r="H6987" s="31"/>
      <c r="I6987" s="30"/>
      <c r="M6987" s="25"/>
      <c r="N6987" s="31"/>
      <c r="O6987" s="30"/>
      <c r="V6987" s="12"/>
      <c r="W6987" s="12"/>
      <c r="X6987" s="14"/>
      <c r="AB6987" s="25"/>
      <c r="AC6987" s="12"/>
      <c r="AD6987" s="12"/>
      <c r="AK6987" s="12"/>
      <c r="AL6987" s="30"/>
      <c r="AM6987" s="32"/>
      <c r="AQ6987" s="12"/>
      <c r="AR6987" s="12"/>
      <c r="AS6987" s="12"/>
      <c r="AZ6987" s="49"/>
      <c r="BA6987" s="30"/>
      <c r="BB6987" s="12"/>
      <c r="BF6987" s="12"/>
      <c r="BG6987" s="12"/>
      <c r="BH6987" s="12"/>
      <c r="BO6987" s="7"/>
      <c r="BP6987" s="7"/>
      <c r="BQ6987" s="7"/>
      <c r="BU6987" s="7"/>
      <c r="BV6987" s="7"/>
      <c r="BW6987" s="7"/>
      <c r="CD6987" s="7"/>
      <c r="CE6987" s="7"/>
      <c r="CF6987" s="7"/>
      <c r="CJ6987" s="7"/>
      <c r="CK6987" s="7"/>
      <c r="CL6987" s="7"/>
    </row>
    <row r="6988" spans="1:90">
      <c r="A6988" s="11"/>
      <c r="B6988" s="373"/>
      <c r="C6988" s="373"/>
      <c r="D6988" s="373"/>
      <c r="E6988" s="13"/>
      <c r="F6988" s="11"/>
      <c r="G6988" s="25"/>
      <c r="H6988" s="31"/>
      <c r="I6988" s="30"/>
      <c r="M6988" s="25"/>
      <c r="N6988" s="31"/>
      <c r="O6988" s="30"/>
      <c r="V6988" s="12"/>
      <c r="W6988" s="12"/>
      <c r="X6988" s="14"/>
      <c r="AB6988" s="25"/>
      <c r="AC6988" s="12"/>
      <c r="AD6988" s="12"/>
      <c r="AK6988" s="12"/>
      <c r="AL6988" s="30"/>
      <c r="AM6988" s="32"/>
      <c r="AQ6988" s="12"/>
      <c r="AR6988" s="12"/>
      <c r="AS6988" s="12"/>
      <c r="AZ6988" s="49"/>
      <c r="BA6988" s="30"/>
      <c r="BB6988" s="12"/>
      <c r="BF6988" s="12"/>
      <c r="BG6988" s="12"/>
      <c r="BH6988" s="12"/>
      <c r="BO6988" s="7"/>
      <c r="BP6988" s="7"/>
      <c r="BQ6988" s="7"/>
      <c r="BU6988" s="7"/>
      <c r="BV6988" s="7"/>
      <c r="BW6988" s="7"/>
      <c r="CD6988" s="7"/>
      <c r="CE6988" s="7"/>
      <c r="CF6988" s="7"/>
      <c r="CJ6988" s="7"/>
      <c r="CK6988" s="7"/>
      <c r="CL6988" s="7"/>
    </row>
    <row r="6989" spans="1:90">
      <c r="A6989" s="11"/>
      <c r="B6989" s="373"/>
      <c r="C6989" s="373"/>
      <c r="D6989" s="373"/>
      <c r="E6989" s="13"/>
      <c r="F6989" s="11"/>
      <c r="G6989" s="25"/>
      <c r="H6989" s="31"/>
      <c r="I6989" s="30"/>
      <c r="M6989" s="25"/>
      <c r="N6989" s="31"/>
      <c r="O6989" s="30"/>
      <c r="V6989" s="12"/>
      <c r="W6989" s="12"/>
      <c r="X6989" s="14"/>
      <c r="AB6989" s="25"/>
      <c r="AC6989" s="12"/>
      <c r="AD6989" s="12"/>
      <c r="AK6989" s="12"/>
      <c r="AL6989" s="30"/>
      <c r="AM6989" s="32"/>
      <c r="AQ6989" s="12"/>
      <c r="AR6989" s="12"/>
      <c r="AS6989" s="12"/>
      <c r="AZ6989" s="49"/>
      <c r="BA6989" s="30"/>
      <c r="BB6989" s="12"/>
      <c r="BF6989" s="12"/>
      <c r="BG6989" s="12"/>
      <c r="BH6989" s="12"/>
      <c r="BO6989" s="7"/>
      <c r="BP6989" s="7"/>
      <c r="BQ6989" s="7"/>
      <c r="BU6989" s="7"/>
      <c r="BV6989" s="7"/>
      <c r="BW6989" s="7"/>
      <c r="CD6989" s="7"/>
      <c r="CE6989" s="7"/>
      <c r="CF6989" s="7"/>
      <c r="CJ6989" s="7"/>
      <c r="CK6989" s="7"/>
      <c r="CL6989" s="7"/>
    </row>
    <row r="6990" spans="1:90">
      <c r="A6990" s="11"/>
      <c r="B6990" s="373"/>
      <c r="C6990" s="373"/>
      <c r="D6990" s="373"/>
      <c r="E6990" s="13"/>
      <c r="F6990" s="11"/>
      <c r="G6990" s="25"/>
      <c r="H6990" s="31"/>
      <c r="I6990" s="30"/>
      <c r="M6990" s="25"/>
      <c r="N6990" s="31"/>
      <c r="O6990" s="30"/>
      <c r="V6990" s="12"/>
      <c r="W6990" s="12"/>
      <c r="X6990" s="14"/>
      <c r="AB6990" s="25"/>
      <c r="AC6990" s="12"/>
      <c r="AD6990" s="12"/>
      <c r="AK6990" s="12"/>
      <c r="AL6990" s="30"/>
      <c r="AM6990" s="32"/>
      <c r="AQ6990" s="12"/>
      <c r="AR6990" s="12"/>
      <c r="AS6990" s="12"/>
      <c r="AZ6990" s="49"/>
      <c r="BA6990" s="30"/>
      <c r="BB6990" s="12"/>
      <c r="BF6990" s="12"/>
      <c r="BG6990" s="12"/>
      <c r="BH6990" s="12"/>
      <c r="BO6990" s="7"/>
      <c r="BP6990" s="7"/>
      <c r="BQ6990" s="7"/>
      <c r="BU6990" s="7"/>
      <c r="BV6990" s="7"/>
      <c r="BW6990" s="7"/>
      <c r="CD6990" s="7"/>
      <c r="CE6990" s="7"/>
      <c r="CF6990" s="7"/>
      <c r="CJ6990" s="7"/>
      <c r="CK6990" s="7"/>
      <c r="CL6990" s="7"/>
    </row>
    <row r="6991" spans="1:90">
      <c r="A6991" s="11"/>
      <c r="B6991" s="373"/>
      <c r="C6991" s="373"/>
      <c r="D6991" s="373"/>
      <c r="E6991" s="13"/>
      <c r="F6991" s="11"/>
      <c r="G6991" s="25"/>
      <c r="H6991" s="31"/>
      <c r="I6991" s="30"/>
      <c r="M6991" s="25"/>
      <c r="N6991" s="31"/>
      <c r="O6991" s="30"/>
      <c r="V6991" s="12"/>
      <c r="W6991" s="12"/>
      <c r="X6991" s="14"/>
      <c r="AB6991" s="25"/>
      <c r="AC6991" s="12"/>
      <c r="AD6991" s="12"/>
      <c r="AK6991" s="12"/>
      <c r="AL6991" s="30"/>
      <c r="AM6991" s="32"/>
      <c r="AQ6991" s="12"/>
      <c r="AR6991" s="12"/>
      <c r="AS6991" s="12"/>
      <c r="AZ6991" s="49"/>
      <c r="BA6991" s="30"/>
      <c r="BB6991" s="12"/>
      <c r="BF6991" s="12"/>
      <c r="BG6991" s="12"/>
      <c r="BH6991" s="12"/>
      <c r="BO6991" s="7"/>
      <c r="BP6991" s="7"/>
      <c r="BQ6991" s="7"/>
      <c r="BU6991" s="7"/>
      <c r="BV6991" s="7"/>
      <c r="BW6991" s="7"/>
      <c r="CD6991" s="7"/>
      <c r="CE6991" s="7"/>
      <c r="CF6991" s="7"/>
      <c r="CJ6991" s="7"/>
      <c r="CK6991" s="7"/>
      <c r="CL6991" s="7"/>
    </row>
    <row r="6992" spans="1:90">
      <c r="A6992" s="11"/>
      <c r="B6992" s="373"/>
      <c r="C6992" s="373"/>
      <c r="D6992" s="373"/>
      <c r="E6992" s="13"/>
      <c r="F6992" s="11"/>
      <c r="G6992" s="25"/>
      <c r="H6992" s="31"/>
      <c r="I6992" s="30"/>
      <c r="M6992" s="25"/>
      <c r="N6992" s="31"/>
      <c r="O6992" s="30"/>
      <c r="V6992" s="12"/>
      <c r="W6992" s="12"/>
      <c r="X6992" s="14"/>
      <c r="AB6992" s="25"/>
      <c r="AC6992" s="12"/>
      <c r="AD6992" s="12"/>
      <c r="AK6992" s="12"/>
      <c r="AL6992" s="30"/>
      <c r="AM6992" s="32"/>
      <c r="AQ6992" s="12"/>
      <c r="AR6992" s="12"/>
      <c r="AS6992" s="12"/>
      <c r="AZ6992" s="49"/>
      <c r="BA6992" s="30"/>
      <c r="BB6992" s="12"/>
      <c r="BF6992" s="12"/>
      <c r="BG6992" s="12"/>
      <c r="BH6992" s="12"/>
      <c r="BO6992" s="7"/>
      <c r="BP6992" s="7"/>
      <c r="BQ6992" s="7"/>
      <c r="BU6992" s="7"/>
      <c r="BV6992" s="7"/>
      <c r="BW6992" s="7"/>
      <c r="CD6992" s="7"/>
      <c r="CE6992" s="7"/>
      <c r="CF6992" s="7"/>
      <c r="CJ6992" s="7"/>
      <c r="CK6992" s="7"/>
      <c r="CL6992" s="7"/>
    </row>
    <row r="6993" spans="1:90">
      <c r="A6993" s="11"/>
      <c r="B6993" s="373"/>
      <c r="C6993" s="373"/>
      <c r="D6993" s="373"/>
      <c r="E6993" s="13"/>
      <c r="F6993" s="11"/>
      <c r="G6993" s="25"/>
      <c r="H6993" s="31"/>
      <c r="I6993" s="30"/>
      <c r="M6993" s="25"/>
      <c r="N6993" s="31"/>
      <c r="O6993" s="30"/>
      <c r="V6993" s="12"/>
      <c r="W6993" s="12"/>
      <c r="X6993" s="14"/>
      <c r="AB6993" s="25"/>
      <c r="AC6993" s="12"/>
      <c r="AD6993" s="12"/>
      <c r="AK6993" s="12"/>
      <c r="AL6993" s="30"/>
      <c r="AM6993" s="32"/>
      <c r="AQ6993" s="12"/>
      <c r="AR6993" s="12"/>
      <c r="AS6993" s="12"/>
      <c r="AZ6993" s="49"/>
      <c r="BA6993" s="30"/>
      <c r="BB6993" s="12"/>
      <c r="BF6993" s="12"/>
      <c r="BG6993" s="12"/>
      <c r="BH6993" s="12"/>
      <c r="BO6993" s="7"/>
      <c r="BP6993" s="7"/>
      <c r="BQ6993" s="7"/>
      <c r="BU6993" s="7"/>
      <c r="BV6993" s="7"/>
      <c r="BW6993" s="7"/>
      <c r="CD6993" s="7"/>
      <c r="CE6993" s="7"/>
      <c r="CF6993" s="7"/>
      <c r="CJ6993" s="7"/>
      <c r="CK6993" s="7"/>
      <c r="CL6993" s="7"/>
    </row>
    <row r="6994" spans="1:90">
      <c r="A6994" s="11"/>
      <c r="B6994" s="373"/>
      <c r="C6994" s="373"/>
      <c r="D6994" s="373"/>
      <c r="E6994" s="13"/>
      <c r="F6994" s="11"/>
      <c r="G6994" s="25"/>
      <c r="H6994" s="31"/>
      <c r="I6994" s="30"/>
      <c r="M6994" s="25"/>
      <c r="N6994" s="31"/>
      <c r="O6994" s="30"/>
      <c r="V6994" s="12"/>
      <c r="W6994" s="12"/>
      <c r="X6994" s="14"/>
      <c r="AB6994" s="25"/>
      <c r="AC6994" s="12"/>
      <c r="AD6994" s="12"/>
      <c r="AK6994" s="12"/>
      <c r="AL6994" s="30"/>
      <c r="AM6994" s="32"/>
      <c r="AQ6994" s="12"/>
      <c r="AR6994" s="12"/>
      <c r="AS6994" s="12"/>
      <c r="AZ6994" s="49"/>
      <c r="BA6994" s="30"/>
      <c r="BB6994" s="12"/>
      <c r="BF6994" s="12"/>
      <c r="BG6994" s="12"/>
      <c r="BH6994" s="12"/>
      <c r="BO6994" s="7"/>
      <c r="BP6994" s="7"/>
      <c r="BQ6994" s="7"/>
      <c r="BU6994" s="7"/>
      <c r="BV6994" s="7"/>
      <c r="BW6994" s="7"/>
      <c r="CD6994" s="7"/>
      <c r="CE6994" s="7"/>
      <c r="CF6994" s="7"/>
      <c r="CJ6994" s="7"/>
      <c r="CK6994" s="7"/>
      <c r="CL6994" s="7"/>
    </row>
    <row r="6995" spans="1:90">
      <c r="A6995" s="11"/>
      <c r="B6995" s="373"/>
      <c r="C6995" s="373"/>
      <c r="D6995" s="373"/>
      <c r="E6995" s="13"/>
      <c r="F6995" s="11"/>
      <c r="G6995" s="25"/>
      <c r="H6995" s="31"/>
      <c r="I6995" s="30"/>
      <c r="M6995" s="25"/>
      <c r="N6995" s="31"/>
      <c r="O6995" s="30"/>
      <c r="V6995" s="12"/>
      <c r="W6995" s="12"/>
      <c r="X6995" s="14"/>
      <c r="AB6995" s="25"/>
      <c r="AC6995" s="12"/>
      <c r="AD6995" s="12"/>
      <c r="AK6995" s="12"/>
      <c r="AL6995" s="30"/>
      <c r="AM6995" s="32"/>
      <c r="AQ6995" s="12"/>
      <c r="AR6995" s="12"/>
      <c r="AS6995" s="12"/>
      <c r="AZ6995" s="49"/>
      <c r="BA6995" s="30"/>
      <c r="BB6995" s="12"/>
      <c r="BF6995" s="12"/>
      <c r="BG6995" s="12"/>
      <c r="BH6995" s="12"/>
      <c r="BO6995" s="7"/>
      <c r="BP6995" s="7"/>
      <c r="BQ6995" s="7"/>
      <c r="BU6995" s="7"/>
      <c r="BV6995" s="7"/>
      <c r="BW6995" s="7"/>
      <c r="CD6995" s="7"/>
      <c r="CE6995" s="7"/>
      <c r="CF6995" s="7"/>
      <c r="CJ6995" s="7"/>
      <c r="CK6995" s="7"/>
      <c r="CL6995" s="7"/>
    </row>
    <row r="6996" spans="1:90">
      <c r="A6996" s="11"/>
      <c r="B6996" s="373"/>
      <c r="C6996" s="373"/>
      <c r="D6996" s="373"/>
      <c r="E6996" s="13"/>
      <c r="F6996" s="11"/>
      <c r="G6996" s="25"/>
      <c r="H6996" s="31"/>
      <c r="I6996" s="30"/>
      <c r="M6996" s="25"/>
      <c r="N6996" s="31"/>
      <c r="O6996" s="30"/>
      <c r="V6996" s="12"/>
      <c r="W6996" s="12"/>
      <c r="X6996" s="14"/>
      <c r="AB6996" s="25"/>
      <c r="AC6996" s="12"/>
      <c r="AD6996" s="12"/>
      <c r="AK6996" s="12"/>
      <c r="AL6996" s="30"/>
      <c r="AM6996" s="32"/>
      <c r="AQ6996" s="12"/>
      <c r="AR6996" s="12"/>
      <c r="AS6996" s="12"/>
      <c r="AZ6996" s="49"/>
      <c r="BA6996" s="30"/>
      <c r="BB6996" s="12"/>
      <c r="BF6996" s="12"/>
      <c r="BG6996" s="12"/>
      <c r="BH6996" s="12"/>
      <c r="BO6996" s="7"/>
      <c r="BP6996" s="7"/>
      <c r="BQ6996" s="7"/>
      <c r="BU6996" s="7"/>
      <c r="BV6996" s="7"/>
      <c r="BW6996" s="7"/>
      <c r="CD6996" s="7"/>
      <c r="CE6996" s="7"/>
      <c r="CF6996" s="7"/>
      <c r="CJ6996" s="7"/>
      <c r="CK6996" s="7"/>
      <c r="CL6996" s="7"/>
    </row>
    <row r="6997" spans="1:90">
      <c r="A6997" s="11"/>
      <c r="B6997" s="373"/>
      <c r="C6997" s="373"/>
      <c r="D6997" s="373"/>
      <c r="E6997" s="13"/>
      <c r="F6997" s="11"/>
      <c r="G6997" s="25"/>
      <c r="H6997" s="31"/>
      <c r="I6997" s="30"/>
      <c r="M6997" s="25"/>
      <c r="N6997" s="31"/>
      <c r="O6997" s="30"/>
      <c r="V6997" s="12"/>
      <c r="W6997" s="12"/>
      <c r="X6997" s="14"/>
      <c r="AB6997" s="25"/>
      <c r="AC6997" s="12"/>
      <c r="AD6997" s="12"/>
      <c r="AK6997" s="12"/>
      <c r="AL6997" s="30"/>
      <c r="AM6997" s="32"/>
      <c r="AQ6997" s="12"/>
      <c r="AR6997" s="12"/>
      <c r="AS6997" s="12"/>
      <c r="AZ6997" s="49"/>
      <c r="BA6997" s="30"/>
      <c r="BB6997" s="12"/>
      <c r="BF6997" s="12"/>
      <c r="BG6997" s="12"/>
      <c r="BH6997" s="12"/>
      <c r="BO6997" s="7"/>
      <c r="BP6997" s="7"/>
      <c r="BQ6997" s="7"/>
      <c r="BU6997" s="7"/>
      <c r="BV6997" s="7"/>
      <c r="BW6997" s="7"/>
      <c r="CD6997" s="7"/>
      <c r="CE6997" s="7"/>
      <c r="CF6997" s="7"/>
      <c r="CJ6997" s="7"/>
      <c r="CK6997" s="7"/>
      <c r="CL6997" s="7"/>
    </row>
    <row r="6998" spans="1:90">
      <c r="A6998" s="11"/>
      <c r="B6998" s="373"/>
      <c r="C6998" s="373"/>
      <c r="D6998" s="373"/>
      <c r="E6998" s="13"/>
      <c r="F6998" s="11"/>
      <c r="G6998" s="25"/>
      <c r="H6998" s="31"/>
      <c r="I6998" s="30"/>
      <c r="M6998" s="25"/>
      <c r="N6998" s="31"/>
      <c r="O6998" s="30"/>
      <c r="V6998" s="12"/>
      <c r="W6998" s="12"/>
      <c r="X6998" s="14"/>
      <c r="AB6998" s="25"/>
      <c r="AC6998" s="12"/>
      <c r="AD6998" s="12"/>
      <c r="AK6998" s="12"/>
      <c r="AL6998" s="30"/>
      <c r="AM6998" s="32"/>
      <c r="AQ6998" s="12"/>
      <c r="AR6998" s="12"/>
      <c r="AS6998" s="12"/>
      <c r="AZ6998" s="49"/>
      <c r="BA6998" s="30"/>
      <c r="BB6998" s="12"/>
      <c r="BF6998" s="12"/>
      <c r="BG6998" s="12"/>
      <c r="BH6998" s="12"/>
      <c r="BO6998" s="7"/>
      <c r="BP6998" s="7"/>
      <c r="BQ6998" s="7"/>
      <c r="BU6998" s="7"/>
      <c r="BV6998" s="7"/>
      <c r="BW6998" s="7"/>
      <c r="CD6998" s="7"/>
      <c r="CE6998" s="7"/>
      <c r="CF6998" s="7"/>
      <c r="CJ6998" s="7"/>
      <c r="CK6998" s="7"/>
      <c r="CL6998" s="7"/>
    </row>
    <row r="6999" spans="1:90">
      <c r="A6999" s="11"/>
      <c r="B6999" s="373"/>
      <c r="C6999" s="373"/>
      <c r="D6999" s="373"/>
      <c r="E6999" s="13"/>
      <c r="F6999" s="11"/>
      <c r="G6999" s="25"/>
      <c r="H6999" s="31"/>
      <c r="I6999" s="30"/>
      <c r="M6999" s="25"/>
      <c r="N6999" s="31"/>
      <c r="O6999" s="30"/>
      <c r="V6999" s="12"/>
      <c r="W6999" s="12"/>
      <c r="X6999" s="14"/>
      <c r="AB6999" s="25"/>
      <c r="AC6999" s="12"/>
      <c r="AD6999" s="12"/>
      <c r="AK6999" s="12"/>
      <c r="AL6999" s="30"/>
      <c r="AM6999" s="32"/>
      <c r="AQ6999" s="12"/>
      <c r="AR6999" s="12"/>
      <c r="AS6999" s="12"/>
      <c r="AZ6999" s="49"/>
      <c r="BA6999" s="30"/>
      <c r="BB6999" s="12"/>
      <c r="BF6999" s="12"/>
      <c r="BG6999" s="12"/>
      <c r="BH6999" s="12"/>
      <c r="BO6999" s="7"/>
      <c r="BP6999" s="7"/>
      <c r="BQ6999" s="7"/>
      <c r="BU6999" s="7"/>
      <c r="BV6999" s="7"/>
      <c r="BW6999" s="7"/>
      <c r="CD6999" s="7"/>
      <c r="CE6999" s="7"/>
      <c r="CF6999" s="7"/>
      <c r="CJ6999" s="7"/>
      <c r="CK6999" s="7"/>
      <c r="CL6999" s="7"/>
    </row>
    <row r="7000" spans="1:90">
      <c r="A7000" s="11"/>
      <c r="B7000" s="373"/>
      <c r="C7000" s="373"/>
      <c r="D7000" s="373"/>
      <c r="E7000" s="13"/>
      <c r="F7000" s="11"/>
      <c r="G7000" s="25"/>
      <c r="H7000" s="31"/>
      <c r="I7000" s="30"/>
      <c r="M7000" s="25"/>
      <c r="N7000" s="31"/>
      <c r="O7000" s="30"/>
      <c r="V7000" s="12"/>
      <c r="W7000" s="12"/>
      <c r="X7000" s="14"/>
      <c r="AB7000" s="25"/>
      <c r="AC7000" s="12"/>
      <c r="AD7000" s="12"/>
      <c r="AK7000" s="12"/>
      <c r="AL7000" s="30"/>
      <c r="AM7000" s="32"/>
      <c r="AQ7000" s="12"/>
      <c r="AR7000" s="12"/>
      <c r="AS7000" s="12"/>
      <c r="AZ7000" s="49"/>
      <c r="BA7000" s="30"/>
      <c r="BB7000" s="12"/>
      <c r="BF7000" s="12"/>
      <c r="BG7000" s="12"/>
      <c r="BH7000" s="12"/>
      <c r="BO7000" s="7"/>
      <c r="BP7000" s="7"/>
      <c r="BQ7000" s="7"/>
      <c r="BU7000" s="7"/>
      <c r="BV7000" s="7"/>
      <c r="BW7000" s="7"/>
      <c r="CD7000" s="7"/>
      <c r="CE7000" s="7"/>
      <c r="CF7000" s="7"/>
      <c r="CJ7000" s="7"/>
      <c r="CK7000" s="7"/>
      <c r="CL7000" s="7"/>
    </row>
    <row r="7001" spans="1:90">
      <c r="A7001" s="11"/>
      <c r="B7001" s="373"/>
      <c r="C7001" s="373"/>
      <c r="D7001" s="373"/>
      <c r="E7001" s="13"/>
      <c r="F7001" s="11"/>
      <c r="G7001" s="25"/>
      <c r="H7001" s="31"/>
      <c r="I7001" s="30"/>
      <c r="M7001" s="25"/>
      <c r="N7001" s="31"/>
      <c r="O7001" s="30"/>
      <c r="V7001" s="12"/>
      <c r="W7001" s="12"/>
      <c r="X7001" s="14"/>
      <c r="AB7001" s="25"/>
      <c r="AC7001" s="12"/>
      <c r="AD7001" s="12"/>
      <c r="AK7001" s="12"/>
      <c r="AL7001" s="30"/>
      <c r="AM7001" s="32"/>
      <c r="AQ7001" s="12"/>
      <c r="AR7001" s="12"/>
      <c r="AS7001" s="12"/>
      <c r="AZ7001" s="49"/>
      <c r="BA7001" s="30"/>
      <c r="BB7001" s="12"/>
      <c r="BF7001" s="12"/>
      <c r="BG7001" s="12"/>
      <c r="BH7001" s="12"/>
      <c r="BO7001" s="7"/>
      <c r="BP7001" s="7"/>
      <c r="BQ7001" s="7"/>
      <c r="BU7001" s="7"/>
      <c r="BV7001" s="7"/>
      <c r="BW7001" s="7"/>
      <c r="CD7001" s="7"/>
      <c r="CE7001" s="7"/>
      <c r="CF7001" s="7"/>
      <c r="CJ7001" s="7"/>
      <c r="CK7001" s="7"/>
      <c r="CL7001" s="7"/>
    </row>
    <row r="7002" spans="1:90">
      <c r="A7002" s="11"/>
      <c r="B7002" s="373"/>
      <c r="C7002" s="373"/>
      <c r="D7002" s="373"/>
      <c r="E7002" s="13"/>
      <c r="F7002" s="11"/>
      <c r="G7002" s="25"/>
      <c r="H7002" s="31"/>
      <c r="I7002" s="30"/>
      <c r="M7002" s="25"/>
      <c r="N7002" s="31"/>
      <c r="O7002" s="30"/>
      <c r="V7002" s="12"/>
      <c r="W7002" s="12"/>
      <c r="X7002" s="14"/>
      <c r="AB7002" s="25"/>
      <c r="AC7002" s="12"/>
      <c r="AD7002" s="12"/>
      <c r="AK7002" s="12"/>
      <c r="AL7002" s="30"/>
      <c r="AM7002" s="32"/>
      <c r="AQ7002" s="12"/>
      <c r="AR7002" s="12"/>
      <c r="AS7002" s="12"/>
      <c r="AZ7002" s="49"/>
      <c r="BA7002" s="30"/>
      <c r="BB7002" s="12"/>
      <c r="BF7002" s="12"/>
      <c r="BG7002" s="12"/>
      <c r="BH7002" s="12"/>
      <c r="BO7002" s="7"/>
      <c r="BP7002" s="7"/>
      <c r="BQ7002" s="7"/>
      <c r="BU7002" s="7"/>
      <c r="BV7002" s="7"/>
      <c r="BW7002" s="7"/>
      <c r="CD7002" s="7"/>
      <c r="CE7002" s="7"/>
      <c r="CF7002" s="7"/>
      <c r="CJ7002" s="7"/>
      <c r="CK7002" s="7"/>
      <c r="CL7002" s="7"/>
    </row>
    <row r="7003" spans="1:90">
      <c r="A7003" s="11"/>
      <c r="B7003" s="373"/>
      <c r="C7003" s="373"/>
      <c r="D7003" s="373"/>
      <c r="E7003" s="13"/>
      <c r="F7003" s="11"/>
      <c r="G7003" s="25"/>
      <c r="H7003" s="31"/>
      <c r="I7003" s="30"/>
      <c r="M7003" s="25"/>
      <c r="N7003" s="31"/>
      <c r="O7003" s="30"/>
      <c r="V7003" s="12"/>
      <c r="W7003" s="12"/>
      <c r="X7003" s="14"/>
      <c r="AB7003" s="25"/>
      <c r="AC7003" s="12"/>
      <c r="AD7003" s="12"/>
      <c r="AK7003" s="12"/>
      <c r="AL7003" s="30"/>
      <c r="AM7003" s="32"/>
      <c r="AQ7003" s="12"/>
      <c r="AR7003" s="12"/>
      <c r="AS7003" s="12"/>
      <c r="AZ7003" s="49"/>
      <c r="BA7003" s="30"/>
      <c r="BB7003" s="12"/>
      <c r="BF7003" s="12"/>
      <c r="BG7003" s="12"/>
      <c r="BH7003" s="12"/>
      <c r="BO7003" s="7"/>
      <c r="BP7003" s="7"/>
      <c r="BQ7003" s="7"/>
      <c r="BU7003" s="7"/>
      <c r="BV7003" s="7"/>
      <c r="BW7003" s="7"/>
      <c r="CD7003" s="7"/>
      <c r="CE7003" s="7"/>
      <c r="CF7003" s="7"/>
      <c r="CJ7003" s="7"/>
      <c r="CK7003" s="7"/>
      <c r="CL7003" s="7"/>
    </row>
    <row r="7004" spans="1:90">
      <c r="A7004" s="11"/>
      <c r="B7004" s="373"/>
      <c r="C7004" s="373"/>
      <c r="D7004" s="373"/>
      <c r="E7004" s="13"/>
      <c r="F7004" s="11"/>
      <c r="G7004" s="25"/>
      <c r="H7004" s="31"/>
      <c r="I7004" s="30"/>
      <c r="M7004" s="25"/>
      <c r="N7004" s="31"/>
      <c r="O7004" s="30"/>
      <c r="V7004" s="12"/>
      <c r="W7004" s="12"/>
      <c r="X7004" s="14"/>
      <c r="AB7004" s="25"/>
      <c r="AC7004" s="12"/>
      <c r="AD7004" s="12"/>
      <c r="AK7004" s="12"/>
      <c r="AL7004" s="30"/>
      <c r="AM7004" s="32"/>
      <c r="AQ7004" s="12"/>
      <c r="AR7004" s="12"/>
      <c r="AS7004" s="12"/>
      <c r="AZ7004" s="49"/>
      <c r="BA7004" s="30"/>
      <c r="BB7004" s="12"/>
      <c r="BF7004" s="12"/>
      <c r="BG7004" s="12"/>
      <c r="BH7004" s="12"/>
      <c r="BO7004" s="7"/>
      <c r="BP7004" s="7"/>
      <c r="BQ7004" s="7"/>
      <c r="BU7004" s="7"/>
      <c r="BV7004" s="7"/>
      <c r="BW7004" s="7"/>
      <c r="CD7004" s="7"/>
      <c r="CE7004" s="7"/>
      <c r="CF7004" s="7"/>
      <c r="CJ7004" s="7"/>
      <c r="CK7004" s="7"/>
      <c r="CL7004" s="7"/>
    </row>
    <row r="7005" spans="1:90">
      <c r="A7005" s="11"/>
      <c r="B7005" s="373"/>
      <c r="C7005" s="373"/>
      <c r="D7005" s="373"/>
      <c r="E7005" s="13"/>
      <c r="F7005" s="11"/>
      <c r="G7005" s="25"/>
      <c r="H7005" s="31"/>
      <c r="I7005" s="30"/>
      <c r="M7005" s="25"/>
      <c r="N7005" s="31"/>
      <c r="O7005" s="30"/>
      <c r="V7005" s="12"/>
      <c r="W7005" s="12"/>
      <c r="X7005" s="14"/>
      <c r="AB7005" s="25"/>
      <c r="AC7005" s="12"/>
      <c r="AD7005" s="12"/>
      <c r="AK7005" s="12"/>
      <c r="AL7005" s="30"/>
      <c r="AM7005" s="32"/>
      <c r="AQ7005" s="12"/>
      <c r="AR7005" s="12"/>
      <c r="AS7005" s="12"/>
      <c r="AZ7005" s="49"/>
      <c r="BA7005" s="30"/>
      <c r="BB7005" s="12"/>
      <c r="BF7005" s="12"/>
      <c r="BG7005" s="12"/>
      <c r="BH7005" s="12"/>
      <c r="BO7005" s="7"/>
      <c r="BP7005" s="7"/>
      <c r="BQ7005" s="7"/>
      <c r="BU7005" s="7"/>
      <c r="BV7005" s="7"/>
      <c r="BW7005" s="7"/>
      <c r="CD7005" s="7"/>
      <c r="CE7005" s="7"/>
      <c r="CF7005" s="7"/>
      <c r="CJ7005" s="7"/>
      <c r="CK7005" s="7"/>
      <c r="CL7005" s="7"/>
    </row>
    <row r="7006" spans="1:90">
      <c r="A7006" s="11"/>
      <c r="B7006" s="373"/>
      <c r="C7006" s="373"/>
      <c r="D7006" s="373"/>
      <c r="E7006" s="13"/>
      <c r="F7006" s="11"/>
      <c r="G7006" s="25"/>
      <c r="H7006" s="31"/>
      <c r="I7006" s="30"/>
      <c r="M7006" s="25"/>
      <c r="N7006" s="31"/>
      <c r="O7006" s="30"/>
      <c r="V7006" s="12"/>
      <c r="W7006" s="12"/>
      <c r="X7006" s="14"/>
      <c r="AB7006" s="25"/>
      <c r="AC7006" s="12"/>
      <c r="AD7006" s="12"/>
      <c r="AK7006" s="12"/>
      <c r="AL7006" s="30"/>
      <c r="AM7006" s="32"/>
      <c r="AQ7006" s="12"/>
      <c r="AR7006" s="12"/>
      <c r="AS7006" s="12"/>
      <c r="AZ7006" s="49"/>
      <c r="BA7006" s="30"/>
      <c r="BB7006" s="12"/>
      <c r="BF7006" s="12"/>
      <c r="BG7006" s="12"/>
      <c r="BH7006" s="12"/>
      <c r="BO7006" s="7"/>
      <c r="BP7006" s="7"/>
      <c r="BQ7006" s="7"/>
      <c r="BU7006" s="7"/>
      <c r="BV7006" s="7"/>
      <c r="BW7006" s="7"/>
      <c r="CD7006" s="7"/>
      <c r="CE7006" s="7"/>
      <c r="CF7006" s="7"/>
      <c r="CJ7006" s="7"/>
      <c r="CK7006" s="7"/>
      <c r="CL7006" s="7"/>
    </row>
    <row r="7007" spans="1:90">
      <c r="A7007" s="11"/>
      <c r="B7007" s="373"/>
      <c r="C7007" s="373"/>
      <c r="D7007" s="373"/>
      <c r="E7007" s="13"/>
      <c r="F7007" s="11"/>
      <c r="G7007" s="25"/>
      <c r="H7007" s="31"/>
      <c r="I7007" s="30"/>
      <c r="M7007" s="25"/>
      <c r="N7007" s="31"/>
      <c r="O7007" s="30"/>
      <c r="V7007" s="12"/>
      <c r="W7007" s="12"/>
      <c r="X7007" s="14"/>
      <c r="AB7007" s="25"/>
      <c r="AC7007" s="12"/>
      <c r="AD7007" s="12"/>
      <c r="AK7007" s="12"/>
      <c r="AL7007" s="30"/>
      <c r="AM7007" s="32"/>
      <c r="AQ7007" s="12"/>
      <c r="AR7007" s="12"/>
      <c r="AS7007" s="12"/>
      <c r="AZ7007" s="49"/>
      <c r="BA7007" s="30"/>
      <c r="BB7007" s="12"/>
      <c r="BF7007" s="12"/>
      <c r="BG7007" s="12"/>
      <c r="BH7007" s="12"/>
      <c r="BO7007" s="7"/>
      <c r="BP7007" s="7"/>
      <c r="BQ7007" s="7"/>
      <c r="BU7007" s="7"/>
      <c r="BV7007" s="7"/>
      <c r="BW7007" s="7"/>
      <c r="CD7007" s="7"/>
      <c r="CE7007" s="7"/>
      <c r="CF7007" s="7"/>
      <c r="CJ7007" s="7"/>
      <c r="CK7007" s="7"/>
      <c r="CL7007" s="7"/>
    </row>
    <row r="7008" spans="1:90">
      <c r="A7008" s="11"/>
      <c r="B7008" s="373"/>
      <c r="C7008" s="373"/>
      <c r="D7008" s="373"/>
      <c r="E7008" s="13"/>
      <c r="F7008" s="11"/>
      <c r="G7008" s="25"/>
      <c r="H7008" s="31"/>
      <c r="I7008" s="30"/>
      <c r="M7008" s="25"/>
      <c r="N7008" s="31"/>
      <c r="O7008" s="30"/>
      <c r="V7008" s="12"/>
      <c r="W7008" s="12"/>
      <c r="X7008" s="14"/>
      <c r="AB7008" s="25"/>
      <c r="AC7008" s="12"/>
      <c r="AD7008" s="12"/>
      <c r="AK7008" s="12"/>
      <c r="AL7008" s="30"/>
      <c r="AM7008" s="32"/>
      <c r="AQ7008" s="12"/>
      <c r="AR7008" s="12"/>
      <c r="AS7008" s="12"/>
      <c r="AZ7008" s="49"/>
      <c r="BA7008" s="30"/>
      <c r="BB7008" s="12"/>
      <c r="BF7008" s="12"/>
      <c r="BG7008" s="12"/>
      <c r="BH7008" s="12"/>
      <c r="BO7008" s="7"/>
      <c r="BP7008" s="7"/>
      <c r="BQ7008" s="7"/>
      <c r="BU7008" s="7"/>
      <c r="BV7008" s="7"/>
      <c r="BW7008" s="7"/>
      <c r="CD7008" s="7"/>
      <c r="CE7008" s="7"/>
      <c r="CF7008" s="7"/>
      <c r="CJ7008" s="7"/>
      <c r="CK7008" s="7"/>
      <c r="CL7008" s="7"/>
    </row>
    <row r="7009" spans="1:90">
      <c r="A7009" s="11"/>
      <c r="B7009" s="373"/>
      <c r="C7009" s="373"/>
      <c r="D7009" s="373"/>
      <c r="E7009" s="13"/>
      <c r="F7009" s="11"/>
      <c r="G7009" s="25"/>
      <c r="H7009" s="31"/>
      <c r="I7009" s="30"/>
      <c r="M7009" s="25"/>
      <c r="N7009" s="31"/>
      <c r="O7009" s="30"/>
      <c r="V7009" s="12"/>
      <c r="W7009" s="12"/>
      <c r="X7009" s="14"/>
      <c r="AB7009" s="25"/>
      <c r="AC7009" s="12"/>
      <c r="AD7009" s="12"/>
      <c r="AK7009" s="12"/>
      <c r="AL7009" s="30"/>
      <c r="AM7009" s="32"/>
      <c r="AQ7009" s="12"/>
      <c r="AR7009" s="12"/>
      <c r="AS7009" s="12"/>
      <c r="AZ7009" s="49"/>
      <c r="BA7009" s="30"/>
      <c r="BB7009" s="12"/>
      <c r="BF7009" s="12"/>
      <c r="BG7009" s="12"/>
      <c r="BH7009" s="12"/>
      <c r="BO7009" s="7"/>
      <c r="BP7009" s="7"/>
      <c r="BQ7009" s="7"/>
      <c r="BU7009" s="7"/>
      <c r="BV7009" s="7"/>
      <c r="BW7009" s="7"/>
      <c r="CD7009" s="7"/>
      <c r="CE7009" s="7"/>
      <c r="CF7009" s="7"/>
      <c r="CJ7009" s="7"/>
      <c r="CK7009" s="7"/>
      <c r="CL7009" s="7"/>
    </row>
    <row r="7010" spans="1:90">
      <c r="A7010" s="11"/>
      <c r="B7010" s="373"/>
      <c r="C7010" s="373"/>
      <c r="D7010" s="373"/>
      <c r="E7010" s="13"/>
      <c r="F7010" s="11"/>
      <c r="G7010" s="25"/>
      <c r="H7010" s="31"/>
      <c r="I7010" s="30"/>
      <c r="M7010" s="25"/>
      <c r="N7010" s="31"/>
      <c r="O7010" s="30"/>
      <c r="V7010" s="12"/>
      <c r="W7010" s="12"/>
      <c r="X7010" s="14"/>
      <c r="AB7010" s="25"/>
      <c r="AC7010" s="12"/>
      <c r="AD7010" s="12"/>
      <c r="AK7010" s="12"/>
      <c r="AL7010" s="30"/>
      <c r="AM7010" s="32"/>
      <c r="AQ7010" s="12"/>
      <c r="AR7010" s="12"/>
      <c r="AS7010" s="12"/>
      <c r="AZ7010" s="49"/>
      <c r="BA7010" s="30"/>
      <c r="BB7010" s="12"/>
      <c r="BF7010" s="12"/>
      <c r="BG7010" s="12"/>
      <c r="BH7010" s="12"/>
      <c r="BO7010" s="7"/>
      <c r="BP7010" s="7"/>
      <c r="BQ7010" s="7"/>
      <c r="BU7010" s="7"/>
      <c r="BV7010" s="7"/>
      <c r="BW7010" s="7"/>
      <c r="CD7010" s="7"/>
      <c r="CE7010" s="7"/>
      <c r="CF7010" s="7"/>
      <c r="CJ7010" s="7"/>
      <c r="CK7010" s="7"/>
      <c r="CL7010" s="7"/>
    </row>
    <row r="7011" spans="1:90">
      <c r="A7011" s="11"/>
      <c r="B7011" s="373"/>
      <c r="C7011" s="373"/>
      <c r="D7011" s="373"/>
      <c r="E7011" s="13"/>
      <c r="F7011" s="11"/>
      <c r="G7011" s="25"/>
      <c r="H7011" s="31"/>
      <c r="I7011" s="30"/>
      <c r="M7011" s="25"/>
      <c r="N7011" s="31"/>
      <c r="O7011" s="30"/>
      <c r="V7011" s="12"/>
      <c r="W7011" s="12"/>
      <c r="X7011" s="14"/>
      <c r="AB7011" s="25"/>
      <c r="AC7011" s="12"/>
      <c r="AD7011" s="12"/>
      <c r="AK7011" s="12"/>
      <c r="AL7011" s="30"/>
      <c r="AM7011" s="32"/>
      <c r="AQ7011" s="12"/>
      <c r="AR7011" s="12"/>
      <c r="AS7011" s="12"/>
      <c r="AZ7011" s="49"/>
      <c r="BA7011" s="30"/>
      <c r="BB7011" s="12"/>
      <c r="BF7011" s="12"/>
      <c r="BG7011" s="12"/>
      <c r="BH7011" s="12"/>
      <c r="BO7011" s="7"/>
      <c r="BP7011" s="7"/>
      <c r="BQ7011" s="7"/>
      <c r="BU7011" s="7"/>
      <c r="BV7011" s="7"/>
      <c r="BW7011" s="7"/>
      <c r="CD7011" s="7"/>
      <c r="CE7011" s="7"/>
      <c r="CF7011" s="7"/>
      <c r="CJ7011" s="7"/>
      <c r="CK7011" s="7"/>
      <c r="CL7011" s="7"/>
    </row>
    <row r="7012" spans="1:90">
      <c r="A7012" s="11"/>
      <c r="B7012" s="373"/>
      <c r="C7012" s="373"/>
      <c r="D7012" s="373"/>
      <c r="E7012" s="13"/>
      <c r="F7012" s="11"/>
      <c r="G7012" s="25"/>
      <c r="H7012" s="31"/>
      <c r="I7012" s="30"/>
      <c r="M7012" s="25"/>
      <c r="N7012" s="31"/>
      <c r="O7012" s="30"/>
      <c r="V7012" s="12"/>
      <c r="W7012" s="12"/>
      <c r="X7012" s="14"/>
      <c r="AB7012" s="25"/>
      <c r="AC7012" s="12"/>
      <c r="AD7012" s="12"/>
      <c r="AK7012" s="12"/>
      <c r="AL7012" s="30"/>
      <c r="AM7012" s="32"/>
      <c r="AQ7012" s="12"/>
      <c r="AR7012" s="12"/>
      <c r="AS7012" s="12"/>
      <c r="AZ7012" s="49"/>
      <c r="BA7012" s="30"/>
      <c r="BB7012" s="12"/>
      <c r="BF7012" s="12"/>
      <c r="BG7012" s="12"/>
      <c r="BH7012" s="12"/>
      <c r="BO7012" s="7"/>
      <c r="BP7012" s="7"/>
      <c r="BQ7012" s="7"/>
      <c r="BU7012" s="7"/>
      <c r="BV7012" s="7"/>
      <c r="BW7012" s="7"/>
      <c r="CD7012" s="7"/>
      <c r="CE7012" s="7"/>
      <c r="CF7012" s="7"/>
      <c r="CJ7012" s="7"/>
      <c r="CK7012" s="7"/>
      <c r="CL7012" s="7"/>
    </row>
    <row r="7013" spans="1:90">
      <c r="A7013" s="11"/>
      <c r="B7013" s="373"/>
      <c r="C7013" s="373"/>
      <c r="D7013" s="373"/>
      <c r="E7013" s="13"/>
      <c r="F7013" s="11"/>
      <c r="G7013" s="25"/>
      <c r="H7013" s="31"/>
      <c r="I7013" s="30"/>
      <c r="M7013" s="25"/>
      <c r="N7013" s="31"/>
      <c r="O7013" s="30"/>
      <c r="V7013" s="12"/>
      <c r="W7013" s="12"/>
      <c r="X7013" s="14"/>
      <c r="AB7013" s="25"/>
      <c r="AC7013" s="12"/>
      <c r="AD7013" s="12"/>
      <c r="AK7013" s="12"/>
      <c r="AL7013" s="30"/>
      <c r="AM7013" s="32"/>
      <c r="AQ7013" s="12"/>
      <c r="AR7013" s="12"/>
      <c r="AS7013" s="12"/>
      <c r="AZ7013" s="49"/>
      <c r="BA7013" s="30"/>
      <c r="BB7013" s="12"/>
      <c r="BF7013" s="12"/>
      <c r="BG7013" s="12"/>
      <c r="BH7013" s="12"/>
      <c r="BO7013" s="7"/>
      <c r="BP7013" s="7"/>
      <c r="BQ7013" s="7"/>
      <c r="BU7013" s="7"/>
      <c r="BV7013" s="7"/>
      <c r="BW7013" s="7"/>
      <c r="CD7013" s="7"/>
      <c r="CE7013" s="7"/>
      <c r="CF7013" s="7"/>
      <c r="CJ7013" s="7"/>
      <c r="CK7013" s="7"/>
      <c r="CL7013" s="7"/>
    </row>
    <row r="7014" spans="1:90">
      <c r="A7014" s="11"/>
      <c r="B7014" s="373"/>
      <c r="C7014" s="373"/>
      <c r="D7014" s="373"/>
      <c r="E7014" s="13"/>
      <c r="F7014" s="11"/>
      <c r="G7014" s="25"/>
      <c r="H7014" s="31"/>
      <c r="I7014" s="30"/>
      <c r="M7014" s="25"/>
      <c r="N7014" s="31"/>
      <c r="O7014" s="30"/>
      <c r="V7014" s="12"/>
      <c r="W7014" s="12"/>
      <c r="X7014" s="14"/>
      <c r="AB7014" s="25"/>
      <c r="AC7014" s="12"/>
      <c r="AD7014" s="12"/>
      <c r="AK7014" s="12"/>
      <c r="AL7014" s="30"/>
      <c r="AM7014" s="32"/>
      <c r="AQ7014" s="12"/>
      <c r="AR7014" s="12"/>
      <c r="AS7014" s="12"/>
      <c r="AZ7014" s="49"/>
      <c r="BA7014" s="30"/>
      <c r="BB7014" s="12"/>
      <c r="BF7014" s="12"/>
      <c r="BG7014" s="12"/>
      <c r="BH7014" s="12"/>
      <c r="BO7014" s="7"/>
      <c r="BP7014" s="7"/>
      <c r="BQ7014" s="7"/>
      <c r="BU7014" s="7"/>
      <c r="BV7014" s="7"/>
      <c r="BW7014" s="7"/>
      <c r="CD7014" s="7"/>
      <c r="CE7014" s="7"/>
      <c r="CF7014" s="7"/>
      <c r="CJ7014" s="7"/>
      <c r="CK7014" s="7"/>
      <c r="CL7014" s="7"/>
    </row>
    <row r="7015" spans="1:90">
      <c r="A7015" s="11"/>
      <c r="B7015" s="373"/>
      <c r="C7015" s="373"/>
      <c r="D7015" s="373"/>
      <c r="E7015" s="13"/>
      <c r="F7015" s="11"/>
      <c r="G7015" s="25"/>
      <c r="H7015" s="31"/>
      <c r="I7015" s="30"/>
      <c r="M7015" s="25"/>
      <c r="N7015" s="31"/>
      <c r="O7015" s="30"/>
      <c r="V7015" s="12"/>
      <c r="W7015" s="12"/>
      <c r="X7015" s="14"/>
      <c r="AB7015" s="25"/>
      <c r="AC7015" s="12"/>
      <c r="AD7015" s="12"/>
      <c r="AK7015" s="12"/>
      <c r="AL7015" s="30"/>
      <c r="AM7015" s="32"/>
      <c r="AQ7015" s="12"/>
      <c r="AR7015" s="12"/>
      <c r="AS7015" s="12"/>
      <c r="AZ7015" s="49"/>
      <c r="BA7015" s="30"/>
      <c r="BB7015" s="12"/>
      <c r="BF7015" s="12"/>
      <c r="BG7015" s="12"/>
      <c r="BH7015" s="12"/>
      <c r="BO7015" s="7"/>
      <c r="BP7015" s="7"/>
      <c r="BQ7015" s="7"/>
      <c r="BU7015" s="7"/>
      <c r="BV7015" s="7"/>
      <c r="BW7015" s="7"/>
      <c r="CD7015" s="7"/>
      <c r="CE7015" s="7"/>
      <c r="CF7015" s="7"/>
      <c r="CJ7015" s="7"/>
      <c r="CK7015" s="7"/>
      <c r="CL7015" s="7"/>
    </row>
    <row r="7016" spans="1:90">
      <c r="A7016" s="11"/>
      <c r="B7016" s="373"/>
      <c r="C7016" s="373"/>
      <c r="D7016" s="373"/>
      <c r="E7016" s="13"/>
      <c r="F7016" s="11"/>
      <c r="G7016" s="25"/>
      <c r="H7016" s="31"/>
      <c r="I7016" s="30"/>
      <c r="M7016" s="25"/>
      <c r="N7016" s="31"/>
      <c r="O7016" s="30"/>
      <c r="V7016" s="12"/>
      <c r="W7016" s="12"/>
      <c r="X7016" s="14"/>
      <c r="AB7016" s="25"/>
      <c r="AC7016" s="12"/>
      <c r="AD7016" s="12"/>
      <c r="AK7016" s="12"/>
      <c r="AL7016" s="30"/>
      <c r="AM7016" s="32"/>
      <c r="AQ7016" s="12"/>
      <c r="AR7016" s="12"/>
      <c r="AS7016" s="12"/>
      <c r="AZ7016" s="49"/>
      <c r="BA7016" s="30"/>
      <c r="BB7016" s="12"/>
      <c r="BF7016" s="12"/>
      <c r="BG7016" s="12"/>
      <c r="BH7016" s="12"/>
      <c r="BO7016" s="7"/>
      <c r="BP7016" s="7"/>
      <c r="BQ7016" s="7"/>
      <c r="BU7016" s="7"/>
      <c r="BV7016" s="7"/>
      <c r="BW7016" s="7"/>
      <c r="CD7016" s="7"/>
      <c r="CE7016" s="7"/>
      <c r="CF7016" s="7"/>
      <c r="CJ7016" s="7"/>
      <c r="CK7016" s="7"/>
      <c r="CL7016" s="7"/>
    </row>
    <row r="7017" spans="1:90">
      <c r="A7017" s="11"/>
      <c r="B7017" s="373"/>
      <c r="C7017" s="373"/>
      <c r="D7017" s="373"/>
      <c r="E7017" s="13"/>
      <c r="F7017" s="11"/>
      <c r="G7017" s="25"/>
      <c r="H7017" s="31"/>
      <c r="I7017" s="30"/>
      <c r="M7017" s="25"/>
      <c r="N7017" s="31"/>
      <c r="O7017" s="30"/>
      <c r="V7017" s="12"/>
      <c r="W7017" s="12"/>
      <c r="X7017" s="14"/>
      <c r="AB7017" s="25"/>
      <c r="AC7017" s="12"/>
      <c r="AD7017" s="12"/>
      <c r="AK7017" s="12"/>
      <c r="AL7017" s="30"/>
      <c r="AM7017" s="32"/>
      <c r="AQ7017" s="12"/>
      <c r="AR7017" s="12"/>
      <c r="AS7017" s="12"/>
      <c r="AZ7017" s="49"/>
      <c r="BA7017" s="30"/>
      <c r="BB7017" s="12"/>
      <c r="BF7017" s="12"/>
      <c r="BG7017" s="12"/>
      <c r="BH7017" s="12"/>
      <c r="BO7017" s="7"/>
      <c r="BP7017" s="7"/>
      <c r="BQ7017" s="7"/>
      <c r="BU7017" s="7"/>
      <c r="BV7017" s="7"/>
      <c r="BW7017" s="7"/>
      <c r="CD7017" s="7"/>
      <c r="CE7017" s="7"/>
      <c r="CF7017" s="7"/>
      <c r="CJ7017" s="7"/>
      <c r="CK7017" s="7"/>
      <c r="CL7017" s="7"/>
    </row>
    <row r="7018" spans="1:90">
      <c r="A7018" s="11"/>
      <c r="B7018" s="373"/>
      <c r="C7018" s="373"/>
      <c r="D7018" s="373"/>
      <c r="E7018" s="13"/>
      <c r="F7018" s="11"/>
      <c r="G7018" s="25"/>
      <c r="H7018" s="31"/>
      <c r="I7018" s="30"/>
      <c r="M7018" s="25"/>
      <c r="N7018" s="31"/>
      <c r="O7018" s="30"/>
      <c r="V7018" s="12"/>
      <c r="W7018" s="12"/>
      <c r="X7018" s="14"/>
      <c r="AB7018" s="25"/>
      <c r="AC7018" s="12"/>
      <c r="AD7018" s="12"/>
      <c r="AK7018" s="12"/>
      <c r="AL7018" s="30"/>
      <c r="AM7018" s="32"/>
      <c r="AQ7018" s="12"/>
      <c r="AR7018" s="12"/>
      <c r="AS7018" s="12"/>
      <c r="AZ7018" s="49"/>
      <c r="BA7018" s="30"/>
      <c r="BB7018" s="12"/>
      <c r="BF7018" s="12"/>
      <c r="BG7018" s="12"/>
      <c r="BH7018" s="12"/>
      <c r="BO7018" s="7"/>
      <c r="BP7018" s="7"/>
      <c r="BQ7018" s="7"/>
      <c r="BU7018" s="7"/>
      <c r="BV7018" s="7"/>
      <c r="BW7018" s="7"/>
      <c r="CD7018" s="7"/>
      <c r="CE7018" s="7"/>
      <c r="CF7018" s="7"/>
      <c r="CJ7018" s="7"/>
      <c r="CK7018" s="7"/>
      <c r="CL7018" s="7"/>
    </row>
    <row r="7019" spans="1:90">
      <c r="A7019" s="11"/>
      <c r="B7019" s="373"/>
      <c r="C7019" s="373"/>
      <c r="D7019" s="373"/>
      <c r="E7019" s="13"/>
      <c r="F7019" s="11"/>
      <c r="G7019" s="25"/>
      <c r="H7019" s="31"/>
      <c r="I7019" s="30"/>
      <c r="M7019" s="25"/>
      <c r="N7019" s="31"/>
      <c r="O7019" s="30"/>
      <c r="V7019" s="12"/>
      <c r="W7019" s="12"/>
      <c r="X7019" s="14"/>
      <c r="AB7019" s="25"/>
      <c r="AC7019" s="12"/>
      <c r="AD7019" s="12"/>
      <c r="AK7019" s="12"/>
      <c r="AL7019" s="30"/>
      <c r="AM7019" s="32"/>
      <c r="AQ7019" s="12"/>
      <c r="AR7019" s="12"/>
      <c r="AS7019" s="12"/>
      <c r="AZ7019" s="49"/>
      <c r="BA7019" s="30"/>
      <c r="BB7019" s="12"/>
      <c r="BF7019" s="12"/>
      <c r="BG7019" s="12"/>
      <c r="BH7019" s="12"/>
      <c r="BO7019" s="7"/>
      <c r="BP7019" s="7"/>
      <c r="BQ7019" s="7"/>
      <c r="BU7019" s="7"/>
      <c r="BV7019" s="7"/>
      <c r="BW7019" s="7"/>
      <c r="CD7019" s="7"/>
      <c r="CE7019" s="7"/>
      <c r="CF7019" s="7"/>
      <c r="CJ7019" s="7"/>
      <c r="CK7019" s="7"/>
      <c r="CL7019" s="7"/>
    </row>
    <row r="7020" spans="1:90">
      <c r="A7020" s="11"/>
      <c r="B7020" s="373"/>
      <c r="C7020" s="373"/>
      <c r="D7020" s="373"/>
      <c r="E7020" s="13"/>
      <c r="F7020" s="11"/>
      <c r="G7020" s="25"/>
      <c r="H7020" s="31"/>
      <c r="I7020" s="30"/>
      <c r="M7020" s="25"/>
      <c r="N7020" s="31"/>
      <c r="O7020" s="30"/>
      <c r="V7020" s="12"/>
      <c r="W7020" s="12"/>
      <c r="X7020" s="14"/>
      <c r="AB7020" s="25"/>
      <c r="AC7020" s="12"/>
      <c r="AD7020" s="12"/>
      <c r="AK7020" s="12"/>
      <c r="AL7020" s="30"/>
      <c r="AM7020" s="32"/>
      <c r="AQ7020" s="12"/>
      <c r="AR7020" s="12"/>
      <c r="AS7020" s="12"/>
      <c r="AZ7020" s="49"/>
      <c r="BA7020" s="30"/>
      <c r="BB7020" s="12"/>
      <c r="BF7020" s="12"/>
      <c r="BG7020" s="12"/>
      <c r="BH7020" s="12"/>
      <c r="BO7020" s="7"/>
      <c r="BP7020" s="7"/>
      <c r="BQ7020" s="7"/>
      <c r="BU7020" s="7"/>
      <c r="BV7020" s="7"/>
      <c r="BW7020" s="7"/>
      <c r="CD7020" s="7"/>
      <c r="CE7020" s="7"/>
      <c r="CF7020" s="7"/>
      <c r="CJ7020" s="7"/>
      <c r="CK7020" s="7"/>
      <c r="CL7020" s="7"/>
    </row>
    <row r="7021" spans="1:90">
      <c r="A7021" s="11"/>
      <c r="B7021" s="373"/>
      <c r="C7021" s="373"/>
      <c r="D7021" s="373"/>
      <c r="E7021" s="13"/>
      <c r="F7021" s="11"/>
      <c r="G7021" s="25"/>
      <c r="H7021" s="31"/>
      <c r="I7021" s="30"/>
      <c r="M7021" s="25"/>
      <c r="N7021" s="31"/>
      <c r="O7021" s="30"/>
      <c r="V7021" s="12"/>
      <c r="W7021" s="12"/>
      <c r="X7021" s="14"/>
      <c r="AB7021" s="25"/>
      <c r="AC7021" s="12"/>
      <c r="AD7021" s="12"/>
      <c r="AK7021" s="12"/>
      <c r="AL7021" s="30"/>
      <c r="AM7021" s="32"/>
      <c r="AQ7021" s="12"/>
      <c r="AR7021" s="12"/>
      <c r="AS7021" s="12"/>
      <c r="AZ7021" s="49"/>
      <c r="BA7021" s="30"/>
      <c r="BB7021" s="12"/>
      <c r="BF7021" s="12"/>
      <c r="BG7021" s="12"/>
      <c r="BH7021" s="12"/>
      <c r="BO7021" s="7"/>
      <c r="BP7021" s="7"/>
      <c r="BQ7021" s="7"/>
      <c r="BU7021" s="7"/>
      <c r="BV7021" s="7"/>
      <c r="BW7021" s="7"/>
      <c r="CD7021" s="7"/>
      <c r="CE7021" s="7"/>
      <c r="CF7021" s="7"/>
      <c r="CJ7021" s="7"/>
      <c r="CK7021" s="7"/>
      <c r="CL7021" s="7"/>
    </row>
    <row r="7022" spans="1:90">
      <c r="A7022" s="11"/>
      <c r="B7022" s="373"/>
      <c r="C7022" s="373"/>
      <c r="D7022" s="373"/>
      <c r="E7022" s="13"/>
      <c r="F7022" s="11"/>
      <c r="G7022" s="25"/>
      <c r="H7022" s="31"/>
      <c r="I7022" s="30"/>
      <c r="M7022" s="25"/>
      <c r="N7022" s="31"/>
      <c r="O7022" s="30"/>
      <c r="V7022" s="12"/>
      <c r="W7022" s="12"/>
      <c r="X7022" s="14"/>
      <c r="AB7022" s="25"/>
      <c r="AC7022" s="12"/>
      <c r="AD7022" s="12"/>
      <c r="AK7022" s="12"/>
      <c r="AL7022" s="30"/>
      <c r="AM7022" s="32"/>
      <c r="AQ7022" s="12"/>
      <c r="AR7022" s="12"/>
      <c r="AS7022" s="12"/>
      <c r="AZ7022" s="49"/>
      <c r="BA7022" s="30"/>
      <c r="BB7022" s="12"/>
      <c r="BF7022" s="12"/>
      <c r="BG7022" s="12"/>
      <c r="BH7022" s="12"/>
      <c r="BO7022" s="7"/>
      <c r="BP7022" s="7"/>
      <c r="BQ7022" s="7"/>
      <c r="BU7022" s="7"/>
      <c r="BV7022" s="7"/>
      <c r="BW7022" s="7"/>
      <c r="CD7022" s="7"/>
      <c r="CE7022" s="7"/>
      <c r="CF7022" s="7"/>
      <c r="CJ7022" s="7"/>
      <c r="CK7022" s="7"/>
      <c r="CL7022" s="7"/>
    </row>
    <row r="7023" spans="1:90">
      <c r="A7023" s="11"/>
      <c r="B7023" s="373"/>
      <c r="C7023" s="373"/>
      <c r="D7023" s="373"/>
      <c r="E7023" s="13"/>
      <c r="F7023" s="11"/>
      <c r="G7023" s="25"/>
      <c r="H7023" s="31"/>
      <c r="I7023" s="30"/>
      <c r="M7023" s="25"/>
      <c r="N7023" s="31"/>
      <c r="O7023" s="30"/>
      <c r="V7023" s="12"/>
      <c r="W7023" s="12"/>
      <c r="X7023" s="14"/>
      <c r="AB7023" s="25"/>
      <c r="AC7023" s="12"/>
      <c r="AD7023" s="12"/>
      <c r="AK7023" s="12"/>
      <c r="AL7023" s="30"/>
      <c r="AM7023" s="32"/>
      <c r="AQ7023" s="12"/>
      <c r="AR7023" s="12"/>
      <c r="AS7023" s="12"/>
      <c r="AZ7023" s="49"/>
      <c r="BA7023" s="30"/>
      <c r="BB7023" s="12"/>
      <c r="BF7023" s="12"/>
      <c r="BG7023" s="12"/>
      <c r="BH7023" s="12"/>
      <c r="BO7023" s="7"/>
      <c r="BP7023" s="7"/>
      <c r="BQ7023" s="7"/>
      <c r="BU7023" s="7"/>
      <c r="BV7023" s="7"/>
      <c r="BW7023" s="7"/>
      <c r="CD7023" s="7"/>
      <c r="CE7023" s="7"/>
      <c r="CF7023" s="7"/>
      <c r="CJ7023" s="7"/>
      <c r="CK7023" s="7"/>
      <c r="CL7023" s="7"/>
    </row>
    <row r="7024" spans="1:90">
      <c r="A7024" s="11"/>
      <c r="B7024" s="373"/>
      <c r="C7024" s="373"/>
      <c r="D7024" s="373"/>
      <c r="E7024" s="13"/>
      <c r="F7024" s="11"/>
      <c r="G7024" s="25"/>
      <c r="H7024" s="31"/>
      <c r="I7024" s="30"/>
      <c r="M7024" s="25"/>
      <c r="N7024" s="31"/>
      <c r="O7024" s="30"/>
      <c r="V7024" s="12"/>
      <c r="W7024" s="12"/>
      <c r="X7024" s="14"/>
      <c r="AB7024" s="25"/>
      <c r="AC7024" s="12"/>
      <c r="AD7024" s="12"/>
      <c r="AK7024" s="12"/>
      <c r="AL7024" s="30"/>
      <c r="AM7024" s="32"/>
      <c r="AQ7024" s="12"/>
      <c r="AR7024" s="12"/>
      <c r="AS7024" s="12"/>
      <c r="AZ7024" s="49"/>
      <c r="BA7024" s="30"/>
      <c r="BB7024" s="12"/>
      <c r="BF7024" s="12"/>
      <c r="BG7024" s="12"/>
      <c r="BH7024" s="12"/>
      <c r="BO7024" s="7"/>
      <c r="BP7024" s="7"/>
      <c r="BQ7024" s="7"/>
      <c r="BU7024" s="7"/>
      <c r="BV7024" s="7"/>
      <c r="BW7024" s="7"/>
      <c r="CD7024" s="7"/>
      <c r="CE7024" s="7"/>
      <c r="CF7024" s="7"/>
      <c r="CJ7024" s="7"/>
      <c r="CK7024" s="7"/>
      <c r="CL7024" s="7"/>
    </row>
    <row r="7025" spans="1:90">
      <c r="A7025" s="11"/>
      <c r="B7025" s="373"/>
      <c r="C7025" s="373"/>
      <c r="D7025" s="373"/>
      <c r="E7025" s="13"/>
      <c r="F7025" s="11"/>
      <c r="G7025" s="25"/>
      <c r="H7025" s="31"/>
      <c r="I7025" s="30"/>
      <c r="M7025" s="25"/>
      <c r="N7025" s="31"/>
      <c r="O7025" s="30"/>
      <c r="V7025" s="12"/>
      <c r="W7025" s="12"/>
      <c r="X7025" s="14"/>
      <c r="AB7025" s="25"/>
      <c r="AC7025" s="12"/>
      <c r="AD7025" s="12"/>
      <c r="AK7025" s="12"/>
      <c r="AL7025" s="30"/>
      <c r="AM7025" s="32"/>
      <c r="AQ7025" s="12"/>
      <c r="AR7025" s="12"/>
      <c r="AS7025" s="12"/>
      <c r="AZ7025" s="49"/>
      <c r="BA7025" s="30"/>
      <c r="BB7025" s="12"/>
      <c r="BF7025" s="12"/>
      <c r="BG7025" s="12"/>
      <c r="BH7025" s="12"/>
      <c r="BO7025" s="7"/>
      <c r="BP7025" s="7"/>
      <c r="BQ7025" s="7"/>
      <c r="BU7025" s="7"/>
      <c r="BV7025" s="7"/>
      <c r="BW7025" s="7"/>
      <c r="CD7025" s="7"/>
      <c r="CE7025" s="7"/>
      <c r="CF7025" s="7"/>
      <c r="CJ7025" s="7"/>
      <c r="CK7025" s="7"/>
      <c r="CL7025" s="7"/>
    </row>
    <row r="7026" spans="1:90">
      <c r="A7026" s="11"/>
      <c r="B7026" s="373"/>
      <c r="C7026" s="373"/>
      <c r="D7026" s="373"/>
      <c r="E7026" s="13"/>
      <c r="F7026" s="11"/>
      <c r="G7026" s="25"/>
      <c r="H7026" s="31"/>
      <c r="I7026" s="30"/>
      <c r="M7026" s="25"/>
      <c r="N7026" s="31"/>
      <c r="O7026" s="30"/>
      <c r="V7026" s="12"/>
      <c r="W7026" s="12"/>
      <c r="X7026" s="14"/>
      <c r="AB7026" s="25"/>
      <c r="AC7026" s="12"/>
      <c r="AD7026" s="12"/>
      <c r="AK7026" s="12"/>
      <c r="AL7026" s="30"/>
      <c r="AM7026" s="32"/>
      <c r="AQ7026" s="12"/>
      <c r="AR7026" s="12"/>
      <c r="AS7026" s="12"/>
      <c r="AZ7026" s="49"/>
      <c r="BA7026" s="30"/>
      <c r="BB7026" s="12"/>
      <c r="BF7026" s="12"/>
      <c r="BG7026" s="12"/>
      <c r="BH7026" s="12"/>
      <c r="BO7026" s="7"/>
      <c r="BP7026" s="7"/>
      <c r="BQ7026" s="7"/>
      <c r="BU7026" s="7"/>
      <c r="BV7026" s="7"/>
      <c r="BW7026" s="7"/>
      <c r="CD7026" s="7"/>
      <c r="CE7026" s="7"/>
      <c r="CF7026" s="7"/>
      <c r="CJ7026" s="7"/>
      <c r="CK7026" s="7"/>
      <c r="CL7026" s="7"/>
    </row>
    <row r="7027" spans="1:90">
      <c r="A7027" s="11"/>
      <c r="B7027" s="373"/>
      <c r="C7027" s="373"/>
      <c r="D7027" s="373"/>
      <c r="E7027" s="13"/>
      <c r="F7027" s="11"/>
      <c r="G7027" s="25"/>
      <c r="H7027" s="31"/>
      <c r="I7027" s="30"/>
      <c r="M7027" s="25"/>
      <c r="N7027" s="31"/>
      <c r="O7027" s="30"/>
      <c r="V7027" s="12"/>
      <c r="W7027" s="12"/>
      <c r="X7027" s="14"/>
      <c r="AB7027" s="25"/>
      <c r="AC7027" s="12"/>
      <c r="AD7027" s="12"/>
      <c r="AK7027" s="12"/>
      <c r="AL7027" s="30"/>
      <c r="AM7027" s="32"/>
      <c r="AQ7027" s="12"/>
      <c r="AR7027" s="12"/>
      <c r="AS7027" s="12"/>
      <c r="AZ7027" s="49"/>
      <c r="BA7027" s="30"/>
      <c r="BB7027" s="12"/>
      <c r="BF7027" s="12"/>
      <c r="BG7027" s="12"/>
      <c r="BH7027" s="12"/>
      <c r="BO7027" s="7"/>
      <c r="BP7027" s="7"/>
      <c r="BQ7027" s="7"/>
      <c r="BU7027" s="7"/>
      <c r="BV7027" s="7"/>
      <c r="BW7027" s="7"/>
      <c r="CD7027" s="7"/>
      <c r="CE7027" s="7"/>
      <c r="CF7027" s="7"/>
      <c r="CJ7027" s="7"/>
      <c r="CK7027" s="7"/>
      <c r="CL7027" s="7"/>
    </row>
    <row r="7028" spans="1:90">
      <c r="A7028" s="11"/>
      <c r="B7028" s="373"/>
      <c r="C7028" s="373"/>
      <c r="D7028" s="373"/>
      <c r="E7028" s="13"/>
      <c r="F7028" s="11"/>
      <c r="G7028" s="25"/>
      <c r="H7028" s="31"/>
      <c r="I7028" s="30"/>
      <c r="M7028" s="25"/>
      <c r="N7028" s="31"/>
      <c r="O7028" s="30"/>
      <c r="V7028" s="12"/>
      <c r="W7028" s="12"/>
      <c r="X7028" s="14"/>
      <c r="AB7028" s="25"/>
      <c r="AC7028" s="12"/>
      <c r="AD7028" s="12"/>
      <c r="AK7028" s="12"/>
      <c r="AL7028" s="30"/>
      <c r="AM7028" s="32"/>
      <c r="AQ7028" s="12"/>
      <c r="AR7028" s="12"/>
      <c r="AS7028" s="12"/>
      <c r="AZ7028" s="49"/>
      <c r="BA7028" s="30"/>
      <c r="BB7028" s="12"/>
      <c r="BF7028" s="12"/>
      <c r="BG7028" s="12"/>
      <c r="BH7028" s="12"/>
      <c r="BO7028" s="7"/>
      <c r="BP7028" s="7"/>
      <c r="BQ7028" s="7"/>
      <c r="BU7028" s="7"/>
      <c r="BV7028" s="7"/>
      <c r="BW7028" s="7"/>
      <c r="CD7028" s="7"/>
      <c r="CE7028" s="7"/>
      <c r="CF7028" s="7"/>
      <c r="CJ7028" s="7"/>
      <c r="CK7028" s="7"/>
      <c r="CL7028" s="7"/>
    </row>
    <row r="7029" spans="1:90">
      <c r="A7029" s="11"/>
      <c r="B7029" s="373"/>
      <c r="C7029" s="373"/>
      <c r="D7029" s="373"/>
      <c r="E7029" s="13"/>
      <c r="F7029" s="11"/>
      <c r="G7029" s="25"/>
      <c r="H7029" s="31"/>
      <c r="I7029" s="30"/>
      <c r="M7029" s="25"/>
      <c r="N7029" s="31"/>
      <c r="O7029" s="30"/>
      <c r="V7029" s="12"/>
      <c r="W7029" s="12"/>
      <c r="X7029" s="14"/>
      <c r="AB7029" s="25"/>
      <c r="AC7029" s="12"/>
      <c r="AD7029" s="12"/>
      <c r="AK7029" s="12"/>
      <c r="AL7029" s="30"/>
      <c r="AM7029" s="32"/>
      <c r="AQ7029" s="12"/>
      <c r="AR7029" s="12"/>
      <c r="AS7029" s="12"/>
      <c r="AZ7029" s="49"/>
      <c r="BA7029" s="30"/>
      <c r="BB7029" s="12"/>
      <c r="BF7029" s="12"/>
      <c r="BG7029" s="12"/>
      <c r="BH7029" s="12"/>
      <c r="BO7029" s="7"/>
      <c r="BP7029" s="7"/>
      <c r="BQ7029" s="7"/>
      <c r="BU7029" s="7"/>
      <c r="BV7029" s="7"/>
      <c r="BW7029" s="7"/>
      <c r="CD7029" s="7"/>
      <c r="CE7029" s="7"/>
      <c r="CF7029" s="7"/>
      <c r="CJ7029" s="7"/>
      <c r="CK7029" s="7"/>
      <c r="CL7029" s="7"/>
    </row>
    <row r="7030" spans="1:90">
      <c r="A7030" s="11"/>
      <c r="B7030" s="373"/>
      <c r="C7030" s="373"/>
      <c r="D7030" s="373"/>
      <c r="E7030" s="13"/>
      <c r="F7030" s="11"/>
      <c r="G7030" s="25"/>
      <c r="H7030" s="31"/>
      <c r="I7030" s="30"/>
      <c r="M7030" s="25"/>
      <c r="N7030" s="31"/>
      <c r="O7030" s="30"/>
      <c r="V7030" s="12"/>
      <c r="W7030" s="12"/>
      <c r="X7030" s="14"/>
      <c r="AB7030" s="25"/>
      <c r="AC7030" s="12"/>
      <c r="AD7030" s="12"/>
      <c r="AK7030" s="12"/>
      <c r="AL7030" s="30"/>
      <c r="AM7030" s="32"/>
      <c r="AQ7030" s="12"/>
      <c r="AR7030" s="12"/>
      <c r="AS7030" s="12"/>
      <c r="AZ7030" s="49"/>
      <c r="BA7030" s="30"/>
      <c r="BB7030" s="12"/>
      <c r="BF7030" s="12"/>
      <c r="BG7030" s="12"/>
      <c r="BH7030" s="12"/>
      <c r="BO7030" s="7"/>
      <c r="BP7030" s="7"/>
      <c r="BQ7030" s="7"/>
      <c r="BU7030" s="7"/>
      <c r="BV7030" s="7"/>
      <c r="BW7030" s="7"/>
      <c r="CD7030" s="7"/>
      <c r="CE7030" s="7"/>
      <c r="CF7030" s="7"/>
      <c r="CJ7030" s="7"/>
      <c r="CK7030" s="7"/>
      <c r="CL7030" s="7"/>
    </row>
    <row r="7031" spans="1:90">
      <c r="A7031" s="11"/>
      <c r="B7031" s="373"/>
      <c r="C7031" s="373"/>
      <c r="D7031" s="373"/>
      <c r="E7031" s="13"/>
      <c r="F7031" s="11"/>
      <c r="G7031" s="25"/>
      <c r="H7031" s="31"/>
      <c r="I7031" s="30"/>
      <c r="M7031" s="25"/>
      <c r="N7031" s="31"/>
      <c r="O7031" s="30"/>
      <c r="V7031" s="12"/>
      <c r="W7031" s="12"/>
      <c r="X7031" s="14"/>
      <c r="AB7031" s="25"/>
      <c r="AC7031" s="12"/>
      <c r="AD7031" s="12"/>
      <c r="AK7031" s="12"/>
      <c r="AL7031" s="30"/>
      <c r="AM7031" s="32"/>
      <c r="AQ7031" s="12"/>
      <c r="AR7031" s="12"/>
      <c r="AS7031" s="12"/>
      <c r="AZ7031" s="49"/>
      <c r="BA7031" s="30"/>
      <c r="BB7031" s="12"/>
      <c r="BF7031" s="12"/>
      <c r="BG7031" s="12"/>
      <c r="BH7031" s="12"/>
      <c r="BO7031" s="7"/>
      <c r="BP7031" s="7"/>
      <c r="BQ7031" s="7"/>
      <c r="BU7031" s="7"/>
      <c r="BV7031" s="7"/>
      <c r="BW7031" s="7"/>
      <c r="CD7031" s="7"/>
      <c r="CE7031" s="7"/>
      <c r="CF7031" s="7"/>
      <c r="CJ7031" s="7"/>
      <c r="CK7031" s="7"/>
      <c r="CL7031" s="7"/>
    </row>
    <row r="7032" spans="1:90">
      <c r="A7032" s="11"/>
      <c r="B7032" s="373"/>
      <c r="C7032" s="373"/>
      <c r="D7032" s="373"/>
      <c r="E7032" s="13"/>
      <c r="F7032" s="11"/>
      <c r="G7032" s="25"/>
      <c r="H7032" s="31"/>
      <c r="I7032" s="30"/>
      <c r="M7032" s="25"/>
      <c r="N7032" s="31"/>
      <c r="O7032" s="30"/>
      <c r="V7032" s="12"/>
      <c r="W7032" s="12"/>
      <c r="X7032" s="14"/>
      <c r="AB7032" s="25"/>
      <c r="AC7032" s="12"/>
      <c r="AD7032" s="12"/>
      <c r="AK7032" s="12"/>
      <c r="AL7032" s="30"/>
      <c r="AM7032" s="32"/>
      <c r="AQ7032" s="12"/>
      <c r="AR7032" s="12"/>
      <c r="AS7032" s="12"/>
      <c r="AZ7032" s="49"/>
      <c r="BA7032" s="30"/>
      <c r="BB7032" s="12"/>
      <c r="BF7032" s="12"/>
      <c r="BG7032" s="12"/>
      <c r="BH7032" s="12"/>
      <c r="BO7032" s="7"/>
      <c r="BP7032" s="7"/>
      <c r="BQ7032" s="7"/>
      <c r="BU7032" s="7"/>
      <c r="BV7032" s="7"/>
      <c r="BW7032" s="7"/>
      <c r="CD7032" s="7"/>
      <c r="CE7032" s="7"/>
      <c r="CF7032" s="7"/>
      <c r="CJ7032" s="7"/>
      <c r="CK7032" s="7"/>
      <c r="CL7032" s="7"/>
    </row>
    <row r="7033" spans="1:90">
      <c r="A7033" s="11"/>
      <c r="B7033" s="373"/>
      <c r="C7033" s="373"/>
      <c r="D7033" s="373"/>
      <c r="E7033" s="13"/>
      <c r="F7033" s="11"/>
      <c r="G7033" s="25"/>
      <c r="H7033" s="31"/>
      <c r="I7033" s="30"/>
      <c r="M7033" s="25"/>
      <c r="N7033" s="31"/>
      <c r="O7033" s="30"/>
      <c r="V7033" s="12"/>
      <c r="W7033" s="12"/>
      <c r="X7033" s="14"/>
      <c r="AB7033" s="25"/>
      <c r="AC7033" s="12"/>
      <c r="AD7033" s="12"/>
      <c r="AK7033" s="12"/>
      <c r="AL7033" s="30"/>
      <c r="AM7033" s="32"/>
      <c r="AQ7033" s="12"/>
      <c r="AR7033" s="12"/>
      <c r="AS7033" s="12"/>
      <c r="AZ7033" s="49"/>
      <c r="BA7033" s="30"/>
      <c r="BB7033" s="12"/>
      <c r="BF7033" s="12"/>
      <c r="BG7033" s="12"/>
      <c r="BH7033" s="12"/>
      <c r="BO7033" s="7"/>
      <c r="BP7033" s="7"/>
      <c r="BQ7033" s="7"/>
      <c r="BU7033" s="7"/>
      <c r="BV7033" s="7"/>
      <c r="BW7033" s="7"/>
      <c r="CD7033" s="7"/>
      <c r="CE7033" s="7"/>
      <c r="CF7033" s="7"/>
      <c r="CJ7033" s="7"/>
      <c r="CK7033" s="7"/>
      <c r="CL7033" s="7"/>
    </row>
    <row r="7034" spans="1:90">
      <c r="A7034" s="11"/>
      <c r="B7034" s="373"/>
      <c r="C7034" s="373"/>
      <c r="D7034" s="373"/>
      <c r="E7034" s="13"/>
      <c r="F7034" s="11"/>
      <c r="G7034" s="25"/>
      <c r="H7034" s="31"/>
      <c r="I7034" s="30"/>
      <c r="M7034" s="25"/>
      <c r="N7034" s="31"/>
      <c r="O7034" s="30"/>
      <c r="V7034" s="12"/>
      <c r="W7034" s="12"/>
      <c r="X7034" s="14"/>
      <c r="AB7034" s="25"/>
      <c r="AC7034" s="12"/>
      <c r="AD7034" s="12"/>
      <c r="AK7034" s="12"/>
      <c r="AL7034" s="30"/>
      <c r="AM7034" s="32"/>
      <c r="AQ7034" s="12"/>
      <c r="AR7034" s="12"/>
      <c r="AS7034" s="12"/>
      <c r="AZ7034" s="49"/>
      <c r="BA7034" s="30"/>
      <c r="BB7034" s="12"/>
      <c r="BF7034" s="12"/>
      <c r="BG7034" s="12"/>
      <c r="BH7034" s="12"/>
      <c r="BO7034" s="7"/>
      <c r="BP7034" s="7"/>
      <c r="BQ7034" s="7"/>
      <c r="BU7034" s="7"/>
      <c r="BV7034" s="7"/>
      <c r="BW7034" s="7"/>
      <c r="CD7034" s="7"/>
      <c r="CE7034" s="7"/>
      <c r="CF7034" s="7"/>
      <c r="CJ7034" s="7"/>
      <c r="CK7034" s="7"/>
      <c r="CL7034" s="7"/>
    </row>
    <row r="7035" spans="1:90">
      <c r="A7035" s="11"/>
      <c r="B7035" s="373"/>
      <c r="C7035" s="373"/>
      <c r="D7035" s="373"/>
      <c r="E7035" s="13"/>
      <c r="F7035" s="11"/>
      <c r="G7035" s="25"/>
      <c r="H7035" s="31"/>
      <c r="I7035" s="30"/>
      <c r="M7035" s="25"/>
      <c r="N7035" s="31"/>
      <c r="O7035" s="30"/>
      <c r="V7035" s="12"/>
      <c r="W7035" s="12"/>
      <c r="X7035" s="14"/>
      <c r="AB7035" s="25"/>
      <c r="AC7035" s="12"/>
      <c r="AD7035" s="12"/>
      <c r="AK7035" s="12"/>
      <c r="AL7035" s="30"/>
      <c r="AM7035" s="32"/>
      <c r="AQ7035" s="12"/>
      <c r="AR7035" s="12"/>
      <c r="AS7035" s="12"/>
      <c r="AZ7035" s="49"/>
      <c r="BA7035" s="30"/>
      <c r="BB7035" s="12"/>
      <c r="BF7035" s="12"/>
      <c r="BG7035" s="12"/>
      <c r="BH7035" s="12"/>
      <c r="BO7035" s="7"/>
      <c r="BP7035" s="7"/>
      <c r="BQ7035" s="7"/>
      <c r="BU7035" s="7"/>
      <c r="BV7035" s="7"/>
      <c r="BW7035" s="7"/>
      <c r="CD7035" s="7"/>
      <c r="CE7035" s="7"/>
      <c r="CF7035" s="7"/>
      <c r="CJ7035" s="7"/>
      <c r="CK7035" s="7"/>
      <c r="CL7035" s="7"/>
    </row>
    <row r="7036" spans="1:90">
      <c r="A7036" s="11"/>
      <c r="B7036" s="373"/>
      <c r="C7036" s="373"/>
      <c r="D7036" s="373"/>
      <c r="E7036" s="13"/>
      <c r="F7036" s="11"/>
      <c r="G7036" s="25"/>
      <c r="H7036" s="31"/>
      <c r="I7036" s="30"/>
      <c r="M7036" s="25"/>
      <c r="N7036" s="31"/>
      <c r="O7036" s="30"/>
      <c r="V7036" s="12"/>
      <c r="W7036" s="12"/>
      <c r="X7036" s="14"/>
      <c r="AB7036" s="25"/>
      <c r="AC7036" s="12"/>
      <c r="AD7036" s="12"/>
      <c r="AK7036" s="12"/>
      <c r="AL7036" s="30"/>
      <c r="AM7036" s="32"/>
      <c r="AQ7036" s="12"/>
      <c r="AR7036" s="12"/>
      <c r="AS7036" s="12"/>
      <c r="AZ7036" s="49"/>
      <c r="BA7036" s="30"/>
      <c r="BB7036" s="12"/>
      <c r="BF7036" s="12"/>
      <c r="BG7036" s="12"/>
      <c r="BH7036" s="12"/>
      <c r="BO7036" s="7"/>
      <c r="BP7036" s="7"/>
      <c r="BQ7036" s="7"/>
      <c r="BU7036" s="7"/>
      <c r="BV7036" s="7"/>
      <c r="BW7036" s="7"/>
      <c r="CD7036" s="7"/>
      <c r="CE7036" s="7"/>
      <c r="CF7036" s="7"/>
      <c r="CJ7036" s="7"/>
      <c r="CK7036" s="7"/>
      <c r="CL7036" s="7"/>
    </row>
    <row r="7037" spans="1:90">
      <c r="A7037" s="11"/>
      <c r="B7037" s="373"/>
      <c r="C7037" s="373"/>
      <c r="D7037" s="373"/>
      <c r="E7037" s="13"/>
      <c r="F7037" s="11"/>
      <c r="G7037" s="25"/>
      <c r="H7037" s="31"/>
      <c r="I7037" s="30"/>
      <c r="M7037" s="25"/>
      <c r="N7037" s="31"/>
      <c r="O7037" s="30"/>
      <c r="V7037" s="12"/>
      <c r="W7037" s="12"/>
      <c r="X7037" s="14"/>
      <c r="AB7037" s="25"/>
      <c r="AC7037" s="12"/>
      <c r="AD7037" s="12"/>
      <c r="AK7037" s="12"/>
      <c r="AL7037" s="30"/>
      <c r="AM7037" s="32"/>
      <c r="AQ7037" s="12"/>
      <c r="AR7037" s="12"/>
      <c r="AS7037" s="12"/>
      <c r="AZ7037" s="49"/>
      <c r="BA7037" s="30"/>
      <c r="BB7037" s="12"/>
      <c r="BF7037" s="12"/>
      <c r="BG7037" s="12"/>
      <c r="BH7037" s="12"/>
      <c r="BO7037" s="7"/>
      <c r="BP7037" s="7"/>
      <c r="BQ7037" s="7"/>
      <c r="BU7037" s="7"/>
      <c r="BV7037" s="7"/>
      <c r="BW7037" s="7"/>
      <c r="CD7037" s="7"/>
      <c r="CE7037" s="7"/>
      <c r="CF7037" s="7"/>
      <c r="CJ7037" s="7"/>
      <c r="CK7037" s="7"/>
      <c r="CL7037" s="7"/>
    </row>
    <row r="7038" spans="1:90">
      <c r="A7038" s="11"/>
      <c r="B7038" s="373"/>
      <c r="C7038" s="373"/>
      <c r="D7038" s="373"/>
      <c r="E7038" s="13"/>
      <c r="F7038" s="11"/>
      <c r="G7038" s="25"/>
      <c r="H7038" s="31"/>
      <c r="I7038" s="30"/>
      <c r="M7038" s="25"/>
      <c r="N7038" s="31"/>
      <c r="O7038" s="30"/>
      <c r="V7038" s="12"/>
      <c r="W7038" s="12"/>
      <c r="X7038" s="14"/>
      <c r="AB7038" s="25"/>
      <c r="AC7038" s="12"/>
      <c r="AD7038" s="12"/>
      <c r="AK7038" s="12"/>
      <c r="AL7038" s="30"/>
      <c r="AM7038" s="32"/>
      <c r="AQ7038" s="12"/>
      <c r="AR7038" s="12"/>
      <c r="AS7038" s="12"/>
      <c r="AZ7038" s="49"/>
      <c r="BA7038" s="30"/>
      <c r="BB7038" s="12"/>
      <c r="BF7038" s="12"/>
      <c r="BG7038" s="12"/>
      <c r="BH7038" s="12"/>
      <c r="BO7038" s="7"/>
      <c r="BP7038" s="7"/>
      <c r="BQ7038" s="7"/>
      <c r="BU7038" s="7"/>
      <c r="BV7038" s="7"/>
      <c r="BW7038" s="7"/>
      <c r="CD7038" s="7"/>
      <c r="CE7038" s="7"/>
      <c r="CF7038" s="7"/>
      <c r="CJ7038" s="7"/>
      <c r="CK7038" s="7"/>
      <c r="CL7038" s="7"/>
    </row>
    <row r="7039" spans="1:90">
      <c r="A7039" s="11"/>
      <c r="B7039" s="373"/>
      <c r="C7039" s="373"/>
      <c r="D7039" s="373"/>
      <c r="E7039" s="13"/>
      <c r="F7039" s="11"/>
      <c r="G7039" s="25"/>
      <c r="H7039" s="31"/>
      <c r="I7039" s="30"/>
      <c r="M7039" s="25"/>
      <c r="N7039" s="31"/>
      <c r="O7039" s="30"/>
      <c r="V7039" s="12"/>
      <c r="W7039" s="12"/>
      <c r="X7039" s="14"/>
      <c r="AB7039" s="25"/>
      <c r="AC7039" s="12"/>
      <c r="AD7039" s="12"/>
      <c r="AK7039" s="12"/>
      <c r="AL7039" s="30"/>
      <c r="AM7039" s="32"/>
      <c r="AQ7039" s="12"/>
      <c r="AR7039" s="12"/>
      <c r="AS7039" s="12"/>
      <c r="AZ7039" s="49"/>
      <c r="BA7039" s="30"/>
      <c r="BB7039" s="12"/>
      <c r="BF7039" s="12"/>
      <c r="BG7039" s="12"/>
      <c r="BH7039" s="12"/>
      <c r="BO7039" s="7"/>
      <c r="BP7039" s="7"/>
      <c r="BQ7039" s="7"/>
      <c r="BU7039" s="7"/>
      <c r="BV7039" s="7"/>
      <c r="BW7039" s="7"/>
      <c r="CD7039" s="7"/>
      <c r="CE7039" s="7"/>
      <c r="CF7039" s="7"/>
      <c r="CJ7039" s="7"/>
      <c r="CK7039" s="7"/>
      <c r="CL7039" s="7"/>
    </row>
    <row r="7040" spans="1:90">
      <c r="A7040" s="11"/>
      <c r="B7040" s="373"/>
      <c r="C7040" s="373"/>
      <c r="D7040" s="373"/>
      <c r="E7040" s="13"/>
      <c r="F7040" s="11"/>
      <c r="G7040" s="25"/>
      <c r="H7040" s="31"/>
      <c r="I7040" s="30"/>
      <c r="M7040" s="25"/>
      <c r="N7040" s="31"/>
      <c r="O7040" s="30"/>
      <c r="V7040" s="12"/>
      <c r="W7040" s="12"/>
      <c r="X7040" s="14"/>
      <c r="AB7040" s="25"/>
      <c r="AC7040" s="12"/>
      <c r="AD7040" s="12"/>
      <c r="AK7040" s="12"/>
      <c r="AL7040" s="30"/>
      <c r="AM7040" s="32"/>
      <c r="AQ7040" s="12"/>
      <c r="AR7040" s="12"/>
      <c r="AS7040" s="12"/>
      <c r="AZ7040" s="49"/>
      <c r="BA7040" s="30"/>
      <c r="BB7040" s="12"/>
      <c r="BF7040" s="12"/>
      <c r="BG7040" s="12"/>
      <c r="BH7040" s="12"/>
      <c r="BO7040" s="7"/>
      <c r="BP7040" s="7"/>
      <c r="BQ7040" s="7"/>
      <c r="BU7040" s="7"/>
      <c r="BV7040" s="7"/>
      <c r="BW7040" s="7"/>
      <c r="CD7040" s="7"/>
      <c r="CE7040" s="7"/>
      <c r="CF7040" s="7"/>
      <c r="CJ7040" s="7"/>
      <c r="CK7040" s="7"/>
      <c r="CL7040" s="7"/>
    </row>
    <row r="7041" spans="1:90">
      <c r="A7041" s="11"/>
      <c r="B7041" s="373"/>
      <c r="C7041" s="373"/>
      <c r="D7041" s="373"/>
      <c r="E7041" s="13"/>
      <c r="F7041" s="11"/>
      <c r="G7041" s="25"/>
      <c r="H7041" s="31"/>
      <c r="I7041" s="30"/>
      <c r="M7041" s="25"/>
      <c r="N7041" s="31"/>
      <c r="O7041" s="30"/>
      <c r="V7041" s="12"/>
      <c r="W7041" s="12"/>
      <c r="X7041" s="14"/>
      <c r="AB7041" s="25"/>
      <c r="AC7041" s="12"/>
      <c r="AD7041" s="12"/>
      <c r="AK7041" s="12"/>
      <c r="AL7041" s="30"/>
      <c r="AM7041" s="32"/>
      <c r="AQ7041" s="12"/>
      <c r="AR7041" s="12"/>
      <c r="AS7041" s="12"/>
      <c r="AZ7041" s="49"/>
      <c r="BA7041" s="30"/>
      <c r="BB7041" s="12"/>
      <c r="BF7041" s="12"/>
      <c r="BG7041" s="12"/>
      <c r="BH7041" s="12"/>
      <c r="BO7041" s="7"/>
      <c r="BP7041" s="7"/>
      <c r="BQ7041" s="7"/>
      <c r="BU7041" s="7"/>
      <c r="BV7041" s="7"/>
      <c r="BW7041" s="7"/>
      <c r="CD7041" s="7"/>
      <c r="CE7041" s="7"/>
      <c r="CF7041" s="7"/>
      <c r="CJ7041" s="7"/>
      <c r="CK7041" s="7"/>
      <c r="CL7041" s="7"/>
    </row>
    <row r="7042" spans="1:90">
      <c r="A7042" s="11"/>
      <c r="B7042" s="373"/>
      <c r="C7042" s="373"/>
      <c r="D7042" s="373"/>
      <c r="E7042" s="13"/>
      <c r="F7042" s="11"/>
      <c r="G7042" s="25"/>
      <c r="H7042" s="31"/>
      <c r="I7042" s="30"/>
      <c r="M7042" s="25"/>
      <c r="N7042" s="31"/>
      <c r="O7042" s="30"/>
      <c r="V7042" s="12"/>
      <c r="W7042" s="12"/>
      <c r="X7042" s="14"/>
      <c r="AB7042" s="25"/>
      <c r="AC7042" s="12"/>
      <c r="AD7042" s="12"/>
      <c r="AK7042" s="12"/>
      <c r="AL7042" s="30"/>
      <c r="AM7042" s="32"/>
      <c r="AQ7042" s="12"/>
      <c r="AR7042" s="12"/>
      <c r="AS7042" s="12"/>
      <c r="AZ7042" s="49"/>
      <c r="BA7042" s="30"/>
      <c r="BB7042" s="12"/>
      <c r="BF7042" s="12"/>
      <c r="BG7042" s="12"/>
      <c r="BH7042" s="12"/>
      <c r="BO7042" s="7"/>
      <c r="BP7042" s="7"/>
      <c r="BQ7042" s="7"/>
      <c r="BU7042" s="7"/>
      <c r="BV7042" s="7"/>
      <c r="BW7042" s="7"/>
      <c r="CD7042" s="7"/>
      <c r="CE7042" s="7"/>
      <c r="CF7042" s="7"/>
      <c r="CJ7042" s="7"/>
      <c r="CK7042" s="7"/>
      <c r="CL7042" s="7"/>
    </row>
    <row r="7043" spans="1:90">
      <c r="A7043" s="11"/>
      <c r="B7043" s="373"/>
      <c r="C7043" s="373"/>
      <c r="D7043" s="373"/>
      <c r="E7043" s="13"/>
      <c r="F7043" s="11"/>
      <c r="G7043" s="25"/>
      <c r="H7043" s="31"/>
      <c r="I7043" s="30"/>
      <c r="M7043" s="25"/>
      <c r="N7043" s="31"/>
      <c r="O7043" s="30"/>
      <c r="V7043" s="12"/>
      <c r="W7043" s="12"/>
      <c r="X7043" s="14"/>
      <c r="AB7043" s="25"/>
      <c r="AC7043" s="12"/>
      <c r="AD7043" s="12"/>
      <c r="AK7043" s="12"/>
      <c r="AL7043" s="30"/>
      <c r="AM7043" s="32"/>
      <c r="AQ7043" s="12"/>
      <c r="AR7043" s="12"/>
      <c r="AS7043" s="12"/>
      <c r="AZ7043" s="49"/>
      <c r="BA7043" s="30"/>
      <c r="BB7043" s="12"/>
      <c r="BF7043" s="12"/>
      <c r="BG7043" s="12"/>
      <c r="BH7043" s="12"/>
      <c r="BO7043" s="7"/>
      <c r="BP7043" s="7"/>
      <c r="BQ7043" s="7"/>
      <c r="BU7043" s="7"/>
      <c r="BV7043" s="7"/>
      <c r="BW7043" s="7"/>
      <c r="CD7043" s="7"/>
      <c r="CE7043" s="7"/>
      <c r="CF7043" s="7"/>
      <c r="CJ7043" s="7"/>
      <c r="CK7043" s="7"/>
      <c r="CL7043" s="7"/>
    </row>
    <row r="7044" spans="1:90">
      <c r="A7044" s="11"/>
      <c r="B7044" s="373"/>
      <c r="C7044" s="373"/>
      <c r="D7044" s="373"/>
      <c r="E7044" s="13"/>
      <c r="F7044" s="11"/>
      <c r="G7044" s="25"/>
      <c r="H7044" s="31"/>
      <c r="I7044" s="30"/>
      <c r="M7044" s="25"/>
      <c r="N7044" s="31"/>
      <c r="O7044" s="30"/>
      <c r="V7044" s="12"/>
      <c r="W7044" s="12"/>
      <c r="X7044" s="14"/>
      <c r="AB7044" s="25"/>
      <c r="AC7044" s="12"/>
      <c r="AD7044" s="12"/>
      <c r="AK7044" s="12"/>
      <c r="AL7044" s="30"/>
      <c r="AM7044" s="32"/>
      <c r="AQ7044" s="12"/>
      <c r="AR7044" s="12"/>
      <c r="AS7044" s="12"/>
      <c r="AZ7044" s="49"/>
      <c r="BA7044" s="30"/>
      <c r="BB7044" s="12"/>
      <c r="BF7044" s="12"/>
      <c r="BG7044" s="12"/>
      <c r="BH7044" s="12"/>
      <c r="BO7044" s="7"/>
      <c r="BP7044" s="7"/>
      <c r="BQ7044" s="7"/>
      <c r="BU7044" s="7"/>
      <c r="BV7044" s="7"/>
      <c r="BW7044" s="7"/>
      <c r="CD7044" s="7"/>
      <c r="CE7044" s="7"/>
      <c r="CF7044" s="7"/>
      <c r="CJ7044" s="7"/>
      <c r="CK7044" s="7"/>
      <c r="CL7044" s="7"/>
    </row>
    <row r="7045" spans="1:90">
      <c r="A7045" s="11"/>
      <c r="B7045" s="373"/>
      <c r="C7045" s="373"/>
      <c r="D7045" s="373"/>
      <c r="E7045" s="13"/>
      <c r="F7045" s="11"/>
      <c r="G7045" s="25"/>
      <c r="H7045" s="31"/>
      <c r="I7045" s="30"/>
      <c r="M7045" s="25"/>
      <c r="N7045" s="31"/>
      <c r="O7045" s="30"/>
      <c r="V7045" s="12"/>
      <c r="W7045" s="12"/>
      <c r="X7045" s="14"/>
      <c r="AB7045" s="25"/>
      <c r="AC7045" s="12"/>
      <c r="AD7045" s="12"/>
      <c r="AK7045" s="12"/>
      <c r="AL7045" s="30"/>
      <c r="AM7045" s="32"/>
      <c r="AQ7045" s="12"/>
      <c r="AR7045" s="12"/>
      <c r="AS7045" s="12"/>
      <c r="AZ7045" s="49"/>
      <c r="BA7045" s="30"/>
      <c r="BB7045" s="12"/>
      <c r="BF7045" s="12"/>
      <c r="BG7045" s="12"/>
      <c r="BH7045" s="12"/>
      <c r="BO7045" s="7"/>
      <c r="BP7045" s="7"/>
      <c r="BQ7045" s="7"/>
      <c r="BU7045" s="7"/>
      <c r="BV7045" s="7"/>
      <c r="BW7045" s="7"/>
      <c r="CD7045" s="7"/>
      <c r="CE7045" s="7"/>
      <c r="CF7045" s="7"/>
      <c r="CJ7045" s="7"/>
      <c r="CK7045" s="7"/>
      <c r="CL7045" s="7"/>
    </row>
    <row r="7046" spans="1:90">
      <c r="A7046" s="11"/>
      <c r="B7046" s="373"/>
      <c r="C7046" s="373"/>
      <c r="D7046" s="373"/>
      <c r="E7046" s="13"/>
      <c r="F7046" s="11"/>
      <c r="G7046" s="25"/>
      <c r="H7046" s="31"/>
      <c r="I7046" s="30"/>
      <c r="M7046" s="25"/>
      <c r="N7046" s="31"/>
      <c r="O7046" s="30"/>
      <c r="V7046" s="12"/>
      <c r="W7046" s="12"/>
      <c r="X7046" s="14"/>
      <c r="AB7046" s="25"/>
      <c r="AC7046" s="12"/>
      <c r="AD7046" s="12"/>
      <c r="AK7046" s="12"/>
      <c r="AL7046" s="30"/>
      <c r="AM7046" s="32"/>
      <c r="AQ7046" s="12"/>
      <c r="AR7046" s="12"/>
      <c r="AS7046" s="12"/>
      <c r="AZ7046" s="49"/>
      <c r="BA7046" s="30"/>
      <c r="BB7046" s="12"/>
      <c r="BF7046" s="12"/>
      <c r="BG7046" s="12"/>
      <c r="BH7046" s="12"/>
      <c r="BO7046" s="7"/>
      <c r="BP7046" s="7"/>
      <c r="BQ7046" s="7"/>
      <c r="BU7046" s="7"/>
      <c r="BV7046" s="7"/>
      <c r="BW7046" s="7"/>
      <c r="CD7046" s="7"/>
      <c r="CE7046" s="7"/>
      <c r="CF7046" s="7"/>
      <c r="CJ7046" s="7"/>
      <c r="CK7046" s="7"/>
      <c r="CL7046" s="7"/>
    </row>
    <row r="7047" spans="1:90">
      <c r="A7047" s="11"/>
      <c r="B7047" s="373"/>
      <c r="C7047" s="373"/>
      <c r="D7047" s="373"/>
      <c r="E7047" s="13"/>
      <c r="F7047" s="11"/>
      <c r="G7047" s="25"/>
      <c r="H7047" s="31"/>
      <c r="I7047" s="30"/>
      <c r="M7047" s="25"/>
      <c r="N7047" s="31"/>
      <c r="O7047" s="30"/>
      <c r="V7047" s="12"/>
      <c r="W7047" s="12"/>
      <c r="X7047" s="14"/>
      <c r="AB7047" s="25"/>
      <c r="AC7047" s="12"/>
      <c r="AD7047" s="12"/>
      <c r="AK7047" s="12"/>
      <c r="AL7047" s="30"/>
      <c r="AM7047" s="32"/>
      <c r="AQ7047" s="12"/>
      <c r="AR7047" s="12"/>
      <c r="AS7047" s="12"/>
      <c r="AZ7047" s="49"/>
      <c r="BA7047" s="30"/>
      <c r="BB7047" s="12"/>
      <c r="BF7047" s="12"/>
      <c r="BG7047" s="12"/>
      <c r="BH7047" s="12"/>
      <c r="BO7047" s="7"/>
      <c r="BP7047" s="7"/>
      <c r="BQ7047" s="7"/>
      <c r="BU7047" s="7"/>
      <c r="BV7047" s="7"/>
      <c r="BW7047" s="7"/>
      <c r="CD7047" s="7"/>
      <c r="CE7047" s="7"/>
      <c r="CF7047" s="7"/>
      <c r="CJ7047" s="7"/>
      <c r="CK7047" s="7"/>
      <c r="CL7047" s="7"/>
    </row>
    <row r="7048" spans="1:90">
      <c r="A7048" s="11"/>
      <c r="B7048" s="373"/>
      <c r="C7048" s="373"/>
      <c r="D7048" s="373"/>
      <c r="E7048" s="13"/>
      <c r="F7048" s="11"/>
      <c r="G7048" s="25"/>
      <c r="H7048" s="31"/>
      <c r="I7048" s="30"/>
      <c r="M7048" s="25"/>
      <c r="N7048" s="31"/>
      <c r="O7048" s="30"/>
      <c r="V7048" s="12"/>
      <c r="W7048" s="12"/>
      <c r="X7048" s="14"/>
      <c r="AB7048" s="25"/>
      <c r="AC7048" s="12"/>
      <c r="AD7048" s="12"/>
      <c r="AK7048" s="12"/>
      <c r="AL7048" s="30"/>
      <c r="AM7048" s="32"/>
      <c r="AQ7048" s="12"/>
      <c r="AR7048" s="12"/>
      <c r="AS7048" s="12"/>
      <c r="AZ7048" s="49"/>
      <c r="BA7048" s="30"/>
      <c r="BB7048" s="12"/>
      <c r="BF7048" s="12"/>
      <c r="BG7048" s="12"/>
      <c r="BH7048" s="12"/>
      <c r="BO7048" s="7"/>
      <c r="BP7048" s="7"/>
      <c r="BQ7048" s="7"/>
      <c r="BU7048" s="7"/>
      <c r="BV7048" s="7"/>
      <c r="BW7048" s="7"/>
      <c r="CD7048" s="7"/>
      <c r="CE7048" s="7"/>
      <c r="CF7048" s="7"/>
      <c r="CJ7048" s="7"/>
      <c r="CK7048" s="7"/>
      <c r="CL7048" s="7"/>
    </row>
    <row r="7049" spans="1:90">
      <c r="A7049" s="11"/>
      <c r="B7049" s="373"/>
      <c r="C7049" s="373"/>
      <c r="D7049" s="373"/>
      <c r="E7049" s="13"/>
      <c r="F7049" s="11"/>
      <c r="G7049" s="25"/>
      <c r="H7049" s="31"/>
      <c r="I7049" s="30"/>
      <c r="M7049" s="25"/>
      <c r="N7049" s="31"/>
      <c r="O7049" s="30"/>
      <c r="V7049" s="12"/>
      <c r="W7049" s="12"/>
      <c r="X7049" s="14"/>
      <c r="AB7049" s="25"/>
      <c r="AC7049" s="12"/>
      <c r="AD7049" s="12"/>
      <c r="AK7049" s="12"/>
      <c r="AL7049" s="30"/>
      <c r="AM7049" s="32"/>
      <c r="AQ7049" s="12"/>
      <c r="AR7049" s="12"/>
      <c r="AS7049" s="12"/>
      <c r="AZ7049" s="49"/>
      <c r="BA7049" s="30"/>
      <c r="BB7049" s="12"/>
      <c r="BF7049" s="12"/>
      <c r="BG7049" s="12"/>
      <c r="BH7049" s="12"/>
      <c r="BO7049" s="7"/>
      <c r="BP7049" s="7"/>
      <c r="BQ7049" s="7"/>
      <c r="BU7049" s="7"/>
      <c r="BV7049" s="7"/>
      <c r="BW7049" s="7"/>
      <c r="CD7049" s="7"/>
      <c r="CE7049" s="7"/>
      <c r="CF7049" s="7"/>
      <c r="CJ7049" s="7"/>
      <c r="CK7049" s="7"/>
      <c r="CL7049" s="7"/>
    </row>
    <row r="7050" spans="1:90">
      <c r="A7050" s="11"/>
      <c r="B7050" s="373"/>
      <c r="C7050" s="373"/>
      <c r="D7050" s="373"/>
      <c r="E7050" s="13"/>
      <c r="F7050" s="11"/>
      <c r="G7050" s="25"/>
      <c r="H7050" s="31"/>
      <c r="I7050" s="30"/>
      <c r="M7050" s="25"/>
      <c r="N7050" s="31"/>
      <c r="O7050" s="30"/>
      <c r="V7050" s="12"/>
      <c r="W7050" s="12"/>
      <c r="X7050" s="14"/>
      <c r="AB7050" s="25"/>
      <c r="AC7050" s="12"/>
      <c r="AD7050" s="12"/>
      <c r="AK7050" s="12"/>
      <c r="AL7050" s="30"/>
      <c r="AM7050" s="32"/>
      <c r="AQ7050" s="12"/>
      <c r="AR7050" s="12"/>
      <c r="AS7050" s="12"/>
      <c r="AZ7050" s="49"/>
      <c r="BA7050" s="30"/>
      <c r="BB7050" s="12"/>
      <c r="BF7050" s="12"/>
      <c r="BG7050" s="12"/>
      <c r="BH7050" s="12"/>
      <c r="BO7050" s="7"/>
      <c r="BP7050" s="7"/>
      <c r="BQ7050" s="7"/>
      <c r="BU7050" s="7"/>
      <c r="BV7050" s="7"/>
      <c r="BW7050" s="7"/>
      <c r="CD7050" s="7"/>
      <c r="CE7050" s="7"/>
      <c r="CF7050" s="7"/>
      <c r="CJ7050" s="7"/>
      <c r="CK7050" s="7"/>
      <c r="CL7050" s="7"/>
    </row>
    <row r="7051" spans="1:90">
      <c r="A7051" s="11"/>
      <c r="B7051" s="373"/>
      <c r="C7051" s="373"/>
      <c r="D7051" s="373"/>
      <c r="E7051" s="13"/>
      <c r="F7051" s="11"/>
      <c r="G7051" s="25"/>
      <c r="H7051" s="31"/>
      <c r="I7051" s="30"/>
      <c r="M7051" s="25"/>
      <c r="N7051" s="31"/>
      <c r="O7051" s="30"/>
      <c r="V7051" s="12"/>
      <c r="W7051" s="12"/>
      <c r="X7051" s="14"/>
      <c r="AB7051" s="25"/>
      <c r="AC7051" s="12"/>
      <c r="AD7051" s="12"/>
      <c r="AK7051" s="12"/>
      <c r="AL7051" s="30"/>
      <c r="AM7051" s="32"/>
      <c r="AQ7051" s="12"/>
      <c r="AR7051" s="12"/>
      <c r="AS7051" s="12"/>
      <c r="AZ7051" s="49"/>
      <c r="BA7051" s="30"/>
      <c r="BB7051" s="12"/>
      <c r="BF7051" s="12"/>
      <c r="BG7051" s="12"/>
      <c r="BH7051" s="12"/>
      <c r="BO7051" s="7"/>
      <c r="BP7051" s="7"/>
      <c r="BQ7051" s="7"/>
      <c r="BU7051" s="7"/>
      <c r="BV7051" s="7"/>
      <c r="BW7051" s="7"/>
      <c r="CD7051" s="7"/>
      <c r="CE7051" s="7"/>
      <c r="CF7051" s="7"/>
      <c r="CJ7051" s="7"/>
      <c r="CK7051" s="7"/>
      <c r="CL7051" s="7"/>
    </row>
    <row r="7052" spans="1:90">
      <c r="A7052" s="11"/>
      <c r="B7052" s="373"/>
      <c r="C7052" s="373"/>
      <c r="D7052" s="373"/>
      <c r="E7052" s="13"/>
      <c r="F7052" s="11"/>
      <c r="G7052" s="25"/>
      <c r="H7052" s="31"/>
      <c r="I7052" s="30"/>
      <c r="M7052" s="25"/>
      <c r="N7052" s="31"/>
      <c r="O7052" s="30"/>
      <c r="V7052" s="12"/>
      <c r="W7052" s="12"/>
      <c r="X7052" s="14"/>
      <c r="AB7052" s="25"/>
      <c r="AC7052" s="12"/>
      <c r="AD7052" s="12"/>
      <c r="AK7052" s="12"/>
      <c r="AL7052" s="30"/>
      <c r="AM7052" s="32"/>
      <c r="AQ7052" s="12"/>
      <c r="AR7052" s="12"/>
      <c r="AS7052" s="12"/>
      <c r="AZ7052" s="49"/>
      <c r="BA7052" s="30"/>
      <c r="BB7052" s="12"/>
      <c r="BF7052" s="12"/>
      <c r="BG7052" s="12"/>
      <c r="BH7052" s="12"/>
      <c r="BO7052" s="7"/>
      <c r="BP7052" s="7"/>
      <c r="BQ7052" s="7"/>
      <c r="BU7052" s="7"/>
      <c r="BV7052" s="7"/>
      <c r="BW7052" s="7"/>
      <c r="CD7052" s="7"/>
      <c r="CE7052" s="7"/>
      <c r="CF7052" s="7"/>
      <c r="CJ7052" s="7"/>
      <c r="CK7052" s="7"/>
      <c r="CL7052" s="7"/>
    </row>
    <row r="7053" spans="1:90">
      <c r="A7053" s="11"/>
      <c r="B7053" s="373"/>
      <c r="C7053" s="373"/>
      <c r="D7053" s="373"/>
      <c r="E7053" s="13"/>
      <c r="F7053" s="11"/>
      <c r="G7053" s="25"/>
      <c r="H7053" s="31"/>
      <c r="I7053" s="30"/>
      <c r="M7053" s="25"/>
      <c r="N7053" s="31"/>
      <c r="O7053" s="30"/>
      <c r="V7053" s="12"/>
      <c r="W7053" s="12"/>
      <c r="X7053" s="14"/>
      <c r="AB7053" s="25"/>
      <c r="AC7053" s="12"/>
      <c r="AD7053" s="12"/>
      <c r="AK7053" s="12"/>
      <c r="AL7053" s="30"/>
      <c r="AM7053" s="32"/>
      <c r="AQ7053" s="12"/>
      <c r="AR7053" s="12"/>
      <c r="AS7053" s="12"/>
      <c r="AZ7053" s="49"/>
      <c r="BA7053" s="30"/>
      <c r="BB7053" s="12"/>
      <c r="BF7053" s="12"/>
      <c r="BG7053" s="12"/>
      <c r="BH7053" s="12"/>
      <c r="BO7053" s="7"/>
      <c r="BP7053" s="7"/>
      <c r="BQ7053" s="7"/>
      <c r="BU7053" s="7"/>
      <c r="BV7053" s="7"/>
      <c r="BW7053" s="7"/>
      <c r="CD7053" s="7"/>
      <c r="CE7053" s="7"/>
      <c r="CF7053" s="7"/>
      <c r="CJ7053" s="7"/>
      <c r="CK7053" s="7"/>
      <c r="CL7053" s="7"/>
    </row>
    <row r="7054" spans="1:90">
      <c r="A7054" s="11"/>
      <c r="B7054" s="373"/>
      <c r="C7054" s="373"/>
      <c r="D7054" s="373"/>
      <c r="E7054" s="13"/>
      <c r="F7054" s="11"/>
      <c r="G7054" s="25"/>
      <c r="H7054" s="31"/>
      <c r="I7054" s="30"/>
      <c r="M7054" s="25"/>
      <c r="N7054" s="31"/>
      <c r="O7054" s="30"/>
      <c r="V7054" s="12"/>
      <c r="W7054" s="12"/>
      <c r="X7054" s="14"/>
      <c r="AB7054" s="25"/>
      <c r="AC7054" s="12"/>
      <c r="AD7054" s="12"/>
      <c r="AK7054" s="12"/>
      <c r="AL7054" s="30"/>
      <c r="AM7054" s="32"/>
      <c r="AQ7054" s="12"/>
      <c r="AR7054" s="12"/>
      <c r="AS7054" s="12"/>
      <c r="AZ7054" s="49"/>
      <c r="BA7054" s="30"/>
      <c r="BB7054" s="12"/>
      <c r="BF7054" s="12"/>
      <c r="BG7054" s="12"/>
      <c r="BH7054" s="12"/>
      <c r="BO7054" s="7"/>
      <c r="BP7054" s="7"/>
      <c r="BQ7054" s="7"/>
      <c r="BU7054" s="7"/>
      <c r="BV7054" s="7"/>
      <c r="BW7054" s="7"/>
      <c r="CD7054" s="7"/>
      <c r="CE7054" s="7"/>
      <c r="CF7054" s="7"/>
      <c r="CJ7054" s="7"/>
      <c r="CK7054" s="7"/>
      <c r="CL7054" s="7"/>
    </row>
    <row r="7055" spans="1:90">
      <c r="A7055" s="11"/>
      <c r="B7055" s="373"/>
      <c r="C7055" s="373"/>
      <c r="D7055" s="373"/>
      <c r="E7055" s="13"/>
      <c r="F7055" s="11"/>
      <c r="G7055" s="25"/>
      <c r="H7055" s="31"/>
      <c r="I7055" s="30"/>
      <c r="M7055" s="25"/>
      <c r="N7055" s="31"/>
      <c r="O7055" s="30"/>
      <c r="V7055" s="12"/>
      <c r="W7055" s="12"/>
      <c r="X7055" s="14"/>
      <c r="AB7055" s="25"/>
      <c r="AC7055" s="12"/>
      <c r="AD7055" s="12"/>
      <c r="AK7055" s="12"/>
      <c r="AL7055" s="30"/>
      <c r="AM7055" s="32"/>
      <c r="AQ7055" s="12"/>
      <c r="AR7055" s="12"/>
      <c r="AS7055" s="12"/>
      <c r="AZ7055" s="49"/>
      <c r="BA7055" s="30"/>
      <c r="BB7055" s="12"/>
      <c r="BF7055" s="12"/>
      <c r="BG7055" s="12"/>
      <c r="BH7055" s="12"/>
      <c r="BO7055" s="7"/>
      <c r="BP7055" s="7"/>
      <c r="BQ7055" s="7"/>
      <c r="BU7055" s="7"/>
      <c r="BV7055" s="7"/>
      <c r="BW7055" s="7"/>
      <c r="CD7055" s="7"/>
      <c r="CE7055" s="7"/>
      <c r="CF7055" s="7"/>
      <c r="CJ7055" s="7"/>
      <c r="CK7055" s="7"/>
      <c r="CL7055" s="7"/>
    </row>
    <row r="7056" spans="1:90">
      <c r="A7056" s="11"/>
      <c r="B7056" s="373"/>
      <c r="C7056" s="373"/>
      <c r="D7056" s="373"/>
      <c r="E7056" s="13"/>
      <c r="F7056" s="11"/>
      <c r="G7056" s="25"/>
      <c r="H7056" s="31"/>
      <c r="I7056" s="30"/>
      <c r="M7056" s="25"/>
      <c r="N7056" s="31"/>
      <c r="O7056" s="30"/>
      <c r="V7056" s="12"/>
      <c r="W7056" s="12"/>
      <c r="X7056" s="14"/>
      <c r="AB7056" s="25"/>
      <c r="AC7056" s="12"/>
      <c r="AD7056" s="12"/>
      <c r="AK7056" s="12"/>
      <c r="AL7056" s="30"/>
      <c r="AM7056" s="32"/>
      <c r="AQ7056" s="12"/>
      <c r="AR7056" s="12"/>
      <c r="AS7056" s="12"/>
      <c r="AZ7056" s="49"/>
      <c r="BA7056" s="30"/>
      <c r="BB7056" s="12"/>
      <c r="BF7056" s="12"/>
      <c r="BG7056" s="12"/>
      <c r="BH7056" s="12"/>
      <c r="BO7056" s="7"/>
      <c r="BP7056" s="7"/>
      <c r="BQ7056" s="7"/>
      <c r="BU7056" s="7"/>
      <c r="BV7056" s="7"/>
      <c r="BW7056" s="7"/>
      <c r="CD7056" s="7"/>
      <c r="CE7056" s="7"/>
      <c r="CF7056" s="7"/>
      <c r="CJ7056" s="7"/>
      <c r="CK7056" s="7"/>
      <c r="CL7056" s="7"/>
    </row>
    <row r="7057" spans="1:90">
      <c r="A7057" s="11"/>
      <c r="B7057" s="373"/>
      <c r="C7057" s="373"/>
      <c r="D7057" s="373"/>
      <c r="E7057" s="13"/>
      <c r="F7057" s="11"/>
      <c r="G7057" s="25"/>
      <c r="H7057" s="31"/>
      <c r="I7057" s="30"/>
      <c r="M7057" s="25"/>
      <c r="N7057" s="31"/>
      <c r="O7057" s="30"/>
      <c r="V7057" s="12"/>
      <c r="W7057" s="12"/>
      <c r="X7057" s="14"/>
      <c r="AB7057" s="25"/>
      <c r="AC7057" s="12"/>
      <c r="AD7057" s="12"/>
      <c r="AK7057" s="12"/>
      <c r="AL7057" s="30"/>
      <c r="AM7057" s="32"/>
      <c r="AQ7057" s="12"/>
      <c r="AR7057" s="12"/>
      <c r="AS7057" s="12"/>
      <c r="AZ7057" s="49"/>
      <c r="BA7057" s="30"/>
      <c r="BB7057" s="12"/>
      <c r="BF7057" s="12"/>
      <c r="BG7057" s="12"/>
      <c r="BH7057" s="12"/>
      <c r="BO7057" s="7"/>
      <c r="BP7057" s="7"/>
      <c r="BQ7057" s="7"/>
      <c r="BU7057" s="7"/>
      <c r="BV7057" s="7"/>
      <c r="BW7057" s="7"/>
      <c r="CD7057" s="7"/>
      <c r="CE7057" s="7"/>
      <c r="CF7057" s="7"/>
      <c r="CJ7057" s="7"/>
      <c r="CK7057" s="7"/>
      <c r="CL7057" s="7"/>
    </row>
    <row r="7058" spans="1:90">
      <c r="A7058" s="11"/>
      <c r="B7058" s="373"/>
      <c r="C7058" s="373"/>
      <c r="D7058" s="373"/>
      <c r="E7058" s="13"/>
      <c r="F7058" s="11"/>
      <c r="G7058" s="25"/>
      <c r="H7058" s="31"/>
      <c r="I7058" s="30"/>
      <c r="M7058" s="25"/>
      <c r="N7058" s="31"/>
      <c r="O7058" s="30"/>
      <c r="V7058" s="12"/>
      <c r="W7058" s="12"/>
      <c r="X7058" s="14"/>
      <c r="AB7058" s="25"/>
      <c r="AC7058" s="12"/>
      <c r="AD7058" s="12"/>
      <c r="AK7058" s="12"/>
      <c r="AL7058" s="30"/>
      <c r="AM7058" s="32"/>
      <c r="AQ7058" s="12"/>
      <c r="AR7058" s="12"/>
      <c r="AS7058" s="12"/>
      <c r="AZ7058" s="49"/>
      <c r="BA7058" s="30"/>
      <c r="BB7058" s="12"/>
      <c r="BF7058" s="12"/>
      <c r="BG7058" s="12"/>
      <c r="BH7058" s="12"/>
      <c r="BO7058" s="7"/>
      <c r="BP7058" s="7"/>
      <c r="BQ7058" s="7"/>
      <c r="BU7058" s="7"/>
      <c r="BV7058" s="7"/>
      <c r="BW7058" s="7"/>
      <c r="CD7058" s="7"/>
      <c r="CE7058" s="7"/>
      <c r="CF7058" s="7"/>
      <c r="CJ7058" s="7"/>
      <c r="CK7058" s="7"/>
      <c r="CL7058" s="7"/>
    </row>
    <row r="7059" spans="1:90">
      <c r="A7059" s="11"/>
      <c r="B7059" s="373"/>
      <c r="C7059" s="373"/>
      <c r="D7059" s="373"/>
      <c r="E7059" s="13"/>
      <c r="F7059" s="11"/>
      <c r="G7059" s="25"/>
      <c r="H7059" s="31"/>
      <c r="I7059" s="30"/>
      <c r="M7059" s="25"/>
      <c r="N7059" s="31"/>
      <c r="O7059" s="30"/>
      <c r="V7059" s="12"/>
      <c r="W7059" s="12"/>
      <c r="X7059" s="14"/>
      <c r="AB7059" s="25"/>
      <c r="AC7059" s="12"/>
      <c r="AD7059" s="12"/>
      <c r="AK7059" s="12"/>
      <c r="AL7059" s="30"/>
      <c r="AM7059" s="32"/>
      <c r="AQ7059" s="12"/>
      <c r="AR7059" s="12"/>
      <c r="AS7059" s="12"/>
      <c r="AZ7059" s="49"/>
      <c r="BA7059" s="30"/>
      <c r="BB7059" s="12"/>
      <c r="BF7059" s="12"/>
      <c r="BG7059" s="12"/>
      <c r="BH7059" s="12"/>
      <c r="BO7059" s="7"/>
      <c r="BP7059" s="7"/>
      <c r="BQ7059" s="7"/>
      <c r="BU7059" s="7"/>
      <c r="BV7059" s="7"/>
      <c r="BW7059" s="7"/>
      <c r="CD7059" s="7"/>
      <c r="CE7059" s="7"/>
      <c r="CF7059" s="7"/>
      <c r="CJ7059" s="7"/>
      <c r="CK7059" s="7"/>
      <c r="CL7059" s="7"/>
    </row>
    <row r="7060" spans="1:90">
      <c r="A7060" s="11"/>
      <c r="B7060" s="373"/>
      <c r="C7060" s="373"/>
      <c r="D7060" s="373"/>
      <c r="E7060" s="13"/>
      <c r="F7060" s="11"/>
      <c r="G7060" s="25"/>
      <c r="H7060" s="31"/>
      <c r="I7060" s="30"/>
      <c r="M7060" s="25"/>
      <c r="N7060" s="31"/>
      <c r="O7060" s="30"/>
      <c r="V7060" s="12"/>
      <c r="W7060" s="12"/>
      <c r="X7060" s="14"/>
      <c r="AB7060" s="25"/>
      <c r="AC7060" s="12"/>
      <c r="AD7060" s="12"/>
      <c r="AK7060" s="12"/>
      <c r="AL7060" s="30"/>
      <c r="AM7060" s="32"/>
      <c r="AQ7060" s="12"/>
      <c r="AR7060" s="12"/>
      <c r="AS7060" s="12"/>
      <c r="AZ7060" s="49"/>
      <c r="BA7060" s="30"/>
      <c r="BB7060" s="12"/>
      <c r="BF7060" s="12"/>
      <c r="BG7060" s="12"/>
      <c r="BH7060" s="12"/>
      <c r="BO7060" s="7"/>
      <c r="BP7060" s="7"/>
      <c r="BQ7060" s="7"/>
      <c r="BU7060" s="7"/>
      <c r="BV7060" s="7"/>
      <c r="BW7060" s="7"/>
      <c r="CD7060" s="7"/>
      <c r="CE7060" s="7"/>
      <c r="CF7060" s="7"/>
      <c r="CJ7060" s="7"/>
      <c r="CK7060" s="7"/>
      <c r="CL7060" s="7"/>
    </row>
    <row r="7061" spans="1:90">
      <c r="A7061" s="11"/>
      <c r="B7061" s="373"/>
      <c r="C7061" s="373"/>
      <c r="D7061" s="373"/>
      <c r="E7061" s="13"/>
      <c r="F7061" s="11"/>
      <c r="G7061" s="25"/>
      <c r="H7061" s="31"/>
      <c r="I7061" s="30"/>
      <c r="M7061" s="25"/>
      <c r="N7061" s="31"/>
      <c r="O7061" s="30"/>
      <c r="V7061" s="12"/>
      <c r="W7061" s="12"/>
      <c r="X7061" s="14"/>
      <c r="AB7061" s="25"/>
      <c r="AC7061" s="12"/>
      <c r="AD7061" s="12"/>
      <c r="AK7061" s="12"/>
      <c r="AL7061" s="30"/>
      <c r="AM7061" s="32"/>
      <c r="AQ7061" s="12"/>
      <c r="AR7061" s="12"/>
      <c r="AS7061" s="12"/>
      <c r="AZ7061" s="49"/>
      <c r="BA7061" s="30"/>
      <c r="BB7061" s="12"/>
      <c r="BF7061" s="12"/>
      <c r="BG7061" s="12"/>
      <c r="BH7061" s="12"/>
      <c r="BO7061" s="7"/>
      <c r="BP7061" s="7"/>
      <c r="BQ7061" s="7"/>
      <c r="BU7061" s="7"/>
      <c r="BV7061" s="7"/>
      <c r="BW7061" s="7"/>
      <c r="CD7061" s="7"/>
      <c r="CE7061" s="7"/>
      <c r="CF7061" s="7"/>
      <c r="CJ7061" s="7"/>
      <c r="CK7061" s="7"/>
      <c r="CL7061" s="7"/>
    </row>
    <row r="7062" spans="1:90">
      <c r="A7062" s="11"/>
      <c r="B7062" s="373"/>
      <c r="C7062" s="373"/>
      <c r="D7062" s="373"/>
      <c r="E7062" s="13"/>
      <c r="F7062" s="11"/>
      <c r="G7062" s="25"/>
      <c r="H7062" s="31"/>
      <c r="I7062" s="30"/>
      <c r="M7062" s="25"/>
      <c r="N7062" s="31"/>
      <c r="O7062" s="30"/>
      <c r="V7062" s="12"/>
      <c r="W7062" s="12"/>
      <c r="X7062" s="14"/>
      <c r="AB7062" s="25"/>
      <c r="AC7062" s="12"/>
      <c r="AD7062" s="12"/>
      <c r="AK7062" s="12"/>
      <c r="AL7062" s="30"/>
      <c r="AM7062" s="32"/>
      <c r="AQ7062" s="12"/>
      <c r="AR7062" s="12"/>
      <c r="AS7062" s="12"/>
      <c r="AZ7062" s="49"/>
      <c r="BA7062" s="30"/>
      <c r="BB7062" s="12"/>
      <c r="BF7062" s="12"/>
      <c r="BG7062" s="12"/>
      <c r="BH7062" s="12"/>
      <c r="BO7062" s="7"/>
      <c r="BP7062" s="7"/>
      <c r="BQ7062" s="7"/>
      <c r="BU7062" s="7"/>
      <c r="BV7062" s="7"/>
      <c r="BW7062" s="7"/>
      <c r="CD7062" s="7"/>
      <c r="CE7062" s="7"/>
      <c r="CF7062" s="7"/>
      <c r="CJ7062" s="7"/>
      <c r="CK7062" s="7"/>
      <c r="CL7062" s="7"/>
    </row>
    <row r="7063" spans="1:90">
      <c r="A7063" s="11"/>
      <c r="B7063" s="373"/>
      <c r="C7063" s="373"/>
      <c r="D7063" s="373"/>
      <c r="E7063" s="13"/>
      <c r="F7063" s="11"/>
      <c r="G7063" s="25"/>
      <c r="H7063" s="31"/>
      <c r="I7063" s="30"/>
      <c r="M7063" s="25"/>
      <c r="N7063" s="31"/>
      <c r="O7063" s="30"/>
      <c r="V7063" s="12"/>
      <c r="W7063" s="12"/>
      <c r="X7063" s="14"/>
      <c r="AB7063" s="25"/>
      <c r="AC7063" s="12"/>
      <c r="AD7063" s="12"/>
      <c r="AK7063" s="12"/>
      <c r="AL7063" s="30"/>
      <c r="AM7063" s="32"/>
      <c r="AQ7063" s="12"/>
      <c r="AR7063" s="12"/>
      <c r="AS7063" s="12"/>
      <c r="AZ7063" s="49"/>
      <c r="BA7063" s="30"/>
      <c r="BB7063" s="12"/>
      <c r="BF7063" s="12"/>
      <c r="BG7063" s="12"/>
      <c r="BH7063" s="12"/>
      <c r="BO7063" s="7"/>
      <c r="BP7063" s="7"/>
      <c r="BQ7063" s="7"/>
      <c r="BU7063" s="7"/>
      <c r="BV7063" s="7"/>
      <c r="BW7063" s="7"/>
      <c r="CD7063" s="7"/>
      <c r="CE7063" s="7"/>
      <c r="CF7063" s="7"/>
      <c r="CJ7063" s="7"/>
      <c r="CK7063" s="7"/>
      <c r="CL7063" s="7"/>
    </row>
    <row r="7064" spans="1:90">
      <c r="A7064" s="11"/>
      <c r="B7064" s="373"/>
      <c r="C7064" s="373"/>
      <c r="D7064" s="373"/>
      <c r="E7064" s="13"/>
      <c r="F7064" s="11"/>
      <c r="G7064" s="25"/>
      <c r="H7064" s="31"/>
      <c r="I7064" s="30"/>
      <c r="M7064" s="25"/>
      <c r="N7064" s="31"/>
      <c r="O7064" s="30"/>
      <c r="V7064" s="12"/>
      <c r="W7064" s="12"/>
      <c r="X7064" s="14"/>
      <c r="AB7064" s="25"/>
      <c r="AC7064" s="12"/>
      <c r="AD7064" s="12"/>
      <c r="AK7064" s="12"/>
      <c r="AL7064" s="30"/>
      <c r="AM7064" s="32"/>
      <c r="AQ7064" s="12"/>
      <c r="AR7064" s="12"/>
      <c r="AS7064" s="12"/>
      <c r="AZ7064" s="49"/>
      <c r="BA7064" s="30"/>
      <c r="BB7064" s="12"/>
      <c r="BF7064" s="12"/>
      <c r="BG7064" s="12"/>
      <c r="BH7064" s="12"/>
      <c r="BO7064" s="7"/>
      <c r="BP7064" s="7"/>
      <c r="BQ7064" s="7"/>
      <c r="BU7064" s="7"/>
      <c r="BV7064" s="7"/>
      <c r="BW7064" s="7"/>
      <c r="CD7064" s="7"/>
      <c r="CE7064" s="7"/>
      <c r="CF7064" s="7"/>
      <c r="CJ7064" s="7"/>
      <c r="CK7064" s="7"/>
      <c r="CL7064" s="7"/>
    </row>
    <row r="7065" spans="1:90">
      <c r="A7065" s="11"/>
      <c r="B7065" s="373"/>
      <c r="C7065" s="373"/>
      <c r="D7065" s="373"/>
      <c r="E7065" s="13"/>
      <c r="F7065" s="11"/>
      <c r="G7065" s="25"/>
      <c r="H7065" s="31"/>
      <c r="I7065" s="30"/>
      <c r="M7065" s="25"/>
      <c r="N7065" s="31"/>
      <c r="O7065" s="30"/>
      <c r="V7065" s="12"/>
      <c r="W7065" s="12"/>
      <c r="X7065" s="14"/>
      <c r="AB7065" s="25"/>
      <c r="AC7065" s="12"/>
      <c r="AD7065" s="12"/>
      <c r="AK7065" s="12"/>
      <c r="AL7065" s="30"/>
      <c r="AM7065" s="32"/>
      <c r="AQ7065" s="12"/>
      <c r="AR7065" s="12"/>
      <c r="AS7065" s="12"/>
      <c r="AZ7065" s="49"/>
      <c r="BA7065" s="30"/>
      <c r="BB7065" s="12"/>
      <c r="BF7065" s="12"/>
      <c r="BG7065" s="12"/>
      <c r="BH7065" s="12"/>
      <c r="BO7065" s="7"/>
      <c r="BP7065" s="7"/>
      <c r="BQ7065" s="7"/>
      <c r="BU7065" s="7"/>
      <c r="BV7065" s="7"/>
      <c r="BW7065" s="7"/>
      <c r="CD7065" s="7"/>
      <c r="CE7065" s="7"/>
      <c r="CF7065" s="7"/>
      <c r="CJ7065" s="7"/>
      <c r="CK7065" s="7"/>
      <c r="CL7065" s="7"/>
    </row>
    <row r="7066" spans="1:90">
      <c r="A7066" s="11"/>
      <c r="B7066" s="373"/>
      <c r="C7066" s="373"/>
      <c r="D7066" s="373"/>
      <c r="E7066" s="13"/>
      <c r="F7066" s="11"/>
      <c r="G7066" s="25"/>
      <c r="H7066" s="31"/>
      <c r="I7066" s="30"/>
      <c r="M7066" s="25"/>
      <c r="N7066" s="31"/>
      <c r="O7066" s="30"/>
      <c r="V7066" s="12"/>
      <c r="W7066" s="12"/>
      <c r="X7066" s="14"/>
      <c r="AB7066" s="25"/>
      <c r="AC7066" s="12"/>
      <c r="AD7066" s="12"/>
      <c r="AK7066" s="12"/>
      <c r="AL7066" s="30"/>
      <c r="AM7066" s="32"/>
      <c r="AQ7066" s="12"/>
      <c r="AR7066" s="12"/>
      <c r="AS7066" s="12"/>
      <c r="AZ7066" s="49"/>
      <c r="BA7066" s="30"/>
      <c r="BB7066" s="12"/>
      <c r="BF7066" s="12"/>
      <c r="BG7066" s="12"/>
      <c r="BH7066" s="12"/>
      <c r="BO7066" s="7"/>
      <c r="BP7066" s="7"/>
      <c r="BQ7066" s="7"/>
      <c r="BU7066" s="7"/>
      <c r="BV7066" s="7"/>
      <c r="BW7066" s="7"/>
      <c r="CD7066" s="7"/>
      <c r="CE7066" s="7"/>
      <c r="CF7066" s="7"/>
      <c r="CJ7066" s="7"/>
      <c r="CK7066" s="7"/>
      <c r="CL7066" s="7"/>
    </row>
    <row r="7067" spans="1:90">
      <c r="A7067" s="11"/>
      <c r="B7067" s="373"/>
      <c r="C7067" s="373"/>
      <c r="D7067" s="373"/>
      <c r="E7067" s="13"/>
      <c r="F7067" s="11"/>
      <c r="G7067" s="25"/>
      <c r="H7067" s="31"/>
      <c r="I7067" s="30"/>
      <c r="M7067" s="25"/>
      <c r="N7067" s="31"/>
      <c r="O7067" s="30"/>
      <c r="V7067" s="12"/>
      <c r="W7067" s="12"/>
      <c r="X7067" s="14"/>
      <c r="AB7067" s="25"/>
      <c r="AC7067" s="12"/>
      <c r="AD7067" s="12"/>
      <c r="AK7067" s="12"/>
      <c r="AL7067" s="30"/>
      <c r="AM7067" s="32"/>
      <c r="AQ7067" s="12"/>
      <c r="AR7067" s="12"/>
      <c r="AS7067" s="12"/>
      <c r="AZ7067" s="49"/>
      <c r="BA7067" s="30"/>
      <c r="BB7067" s="12"/>
      <c r="BF7067" s="12"/>
      <c r="BG7067" s="12"/>
      <c r="BH7067" s="12"/>
      <c r="BO7067" s="7"/>
      <c r="BP7067" s="7"/>
      <c r="BQ7067" s="7"/>
      <c r="BU7067" s="7"/>
      <c r="BV7067" s="7"/>
      <c r="BW7067" s="7"/>
      <c r="CD7067" s="7"/>
      <c r="CE7067" s="7"/>
      <c r="CF7067" s="7"/>
      <c r="CJ7067" s="7"/>
      <c r="CK7067" s="7"/>
      <c r="CL7067" s="7"/>
    </row>
    <row r="7068" spans="1:90">
      <c r="A7068" s="11"/>
      <c r="B7068" s="373"/>
      <c r="C7068" s="373"/>
      <c r="D7068" s="373"/>
      <c r="E7068" s="13"/>
      <c r="F7068" s="11"/>
      <c r="G7068" s="25"/>
      <c r="H7068" s="31"/>
      <c r="I7068" s="30"/>
      <c r="M7068" s="25"/>
      <c r="N7068" s="31"/>
      <c r="O7068" s="30"/>
      <c r="V7068" s="12"/>
      <c r="W7068" s="12"/>
      <c r="X7068" s="14"/>
      <c r="AB7068" s="25"/>
      <c r="AC7068" s="12"/>
      <c r="AD7068" s="12"/>
      <c r="AK7068" s="12"/>
      <c r="AL7068" s="30"/>
      <c r="AM7068" s="32"/>
      <c r="AQ7068" s="12"/>
      <c r="AR7068" s="12"/>
      <c r="AS7068" s="12"/>
      <c r="AZ7068" s="49"/>
      <c r="BA7068" s="30"/>
      <c r="BB7068" s="12"/>
      <c r="BF7068" s="12"/>
      <c r="BG7068" s="12"/>
      <c r="BH7068" s="12"/>
      <c r="BO7068" s="7"/>
      <c r="BP7068" s="7"/>
      <c r="BQ7068" s="7"/>
      <c r="BU7068" s="7"/>
      <c r="BV7068" s="7"/>
      <c r="BW7068" s="7"/>
      <c r="CD7068" s="7"/>
      <c r="CE7068" s="7"/>
      <c r="CF7068" s="7"/>
      <c r="CJ7068" s="7"/>
      <c r="CK7068" s="7"/>
      <c r="CL7068" s="7"/>
    </row>
    <row r="7069" spans="1:90">
      <c r="A7069" s="11"/>
      <c r="B7069" s="373"/>
      <c r="C7069" s="373"/>
      <c r="D7069" s="373"/>
      <c r="E7069" s="13"/>
      <c r="F7069" s="11"/>
      <c r="G7069" s="25"/>
      <c r="H7069" s="31"/>
      <c r="I7069" s="30"/>
      <c r="M7069" s="25"/>
      <c r="N7069" s="31"/>
      <c r="O7069" s="30"/>
      <c r="V7069" s="12"/>
      <c r="W7069" s="12"/>
      <c r="X7069" s="14"/>
      <c r="AB7069" s="25"/>
      <c r="AC7069" s="12"/>
      <c r="AD7069" s="12"/>
      <c r="AK7069" s="12"/>
      <c r="AL7069" s="30"/>
      <c r="AM7069" s="32"/>
      <c r="AQ7069" s="12"/>
      <c r="AR7069" s="12"/>
      <c r="AS7069" s="12"/>
      <c r="AZ7069" s="49"/>
      <c r="BA7069" s="30"/>
      <c r="BB7069" s="12"/>
      <c r="BF7069" s="12"/>
      <c r="BG7069" s="12"/>
      <c r="BH7069" s="12"/>
      <c r="BO7069" s="7"/>
      <c r="BP7069" s="7"/>
      <c r="BQ7069" s="7"/>
      <c r="BU7069" s="7"/>
      <c r="BV7069" s="7"/>
      <c r="BW7069" s="7"/>
      <c r="CD7069" s="7"/>
      <c r="CE7069" s="7"/>
      <c r="CF7069" s="7"/>
      <c r="CJ7069" s="7"/>
      <c r="CK7069" s="7"/>
      <c r="CL7069" s="7"/>
    </row>
    <row r="7070" spans="1:90">
      <c r="A7070" s="11"/>
      <c r="B7070" s="373"/>
      <c r="C7070" s="373"/>
      <c r="D7070" s="373"/>
      <c r="E7070" s="13"/>
      <c r="F7070" s="11"/>
      <c r="G7070" s="25"/>
      <c r="H7070" s="31"/>
      <c r="I7070" s="30"/>
      <c r="M7070" s="25"/>
      <c r="N7070" s="31"/>
      <c r="O7070" s="30"/>
      <c r="V7070" s="12"/>
      <c r="W7070" s="12"/>
      <c r="X7070" s="14"/>
      <c r="AB7070" s="25"/>
      <c r="AC7070" s="12"/>
      <c r="AD7070" s="12"/>
      <c r="AK7070" s="12"/>
      <c r="AL7070" s="30"/>
      <c r="AM7070" s="32"/>
      <c r="AQ7070" s="12"/>
      <c r="AR7070" s="12"/>
      <c r="AS7070" s="12"/>
      <c r="AZ7070" s="49"/>
      <c r="BA7070" s="30"/>
      <c r="BB7070" s="12"/>
      <c r="BF7070" s="12"/>
      <c r="BG7070" s="12"/>
      <c r="BH7070" s="12"/>
      <c r="BO7070" s="7"/>
      <c r="BP7070" s="7"/>
      <c r="BQ7070" s="7"/>
      <c r="BU7070" s="7"/>
      <c r="BV7070" s="7"/>
      <c r="BW7070" s="7"/>
      <c r="CD7070" s="7"/>
      <c r="CE7070" s="7"/>
      <c r="CF7070" s="7"/>
      <c r="CJ7070" s="7"/>
      <c r="CK7070" s="7"/>
      <c r="CL7070" s="7"/>
    </row>
    <row r="7071" spans="1:90">
      <c r="A7071" s="11"/>
      <c r="B7071" s="373"/>
      <c r="C7071" s="373"/>
      <c r="D7071" s="373"/>
      <c r="E7071" s="13"/>
      <c r="F7071" s="11"/>
      <c r="G7071" s="25"/>
      <c r="H7071" s="31"/>
      <c r="I7071" s="30"/>
      <c r="M7071" s="25"/>
      <c r="N7071" s="31"/>
      <c r="O7071" s="30"/>
      <c r="V7071" s="12"/>
      <c r="W7071" s="12"/>
      <c r="X7071" s="14"/>
      <c r="AB7071" s="25"/>
      <c r="AC7071" s="12"/>
      <c r="AD7071" s="12"/>
      <c r="AK7071" s="12"/>
      <c r="AL7071" s="30"/>
      <c r="AM7071" s="32"/>
      <c r="AQ7071" s="12"/>
      <c r="AR7071" s="12"/>
      <c r="AS7071" s="12"/>
      <c r="AZ7071" s="49"/>
      <c r="BA7071" s="30"/>
      <c r="BB7071" s="12"/>
      <c r="BF7071" s="12"/>
      <c r="BG7071" s="12"/>
      <c r="BH7071" s="12"/>
      <c r="BO7071" s="7"/>
      <c r="BP7071" s="7"/>
      <c r="BQ7071" s="7"/>
      <c r="BU7071" s="7"/>
      <c r="BV7071" s="7"/>
      <c r="BW7071" s="7"/>
      <c r="CD7071" s="7"/>
      <c r="CE7071" s="7"/>
      <c r="CF7071" s="7"/>
      <c r="CJ7071" s="7"/>
      <c r="CK7071" s="7"/>
      <c r="CL7071" s="7"/>
    </row>
    <row r="7072" spans="1:90">
      <c r="A7072" s="11"/>
      <c r="B7072" s="373"/>
      <c r="C7072" s="373"/>
      <c r="D7072" s="373"/>
      <c r="E7072" s="13"/>
      <c r="F7072" s="11"/>
      <c r="G7072" s="25"/>
      <c r="H7072" s="31"/>
      <c r="I7072" s="30"/>
      <c r="M7072" s="25"/>
      <c r="N7072" s="31"/>
      <c r="O7072" s="30"/>
      <c r="V7072" s="12"/>
      <c r="W7072" s="12"/>
      <c r="X7072" s="14"/>
      <c r="AB7072" s="25"/>
      <c r="AC7072" s="12"/>
      <c r="AD7072" s="12"/>
      <c r="AK7072" s="12"/>
      <c r="AL7072" s="30"/>
      <c r="AM7072" s="32"/>
      <c r="AQ7072" s="12"/>
      <c r="AR7072" s="12"/>
      <c r="AS7072" s="12"/>
      <c r="AZ7072" s="49"/>
      <c r="BA7072" s="30"/>
      <c r="BB7072" s="12"/>
      <c r="BF7072" s="12"/>
      <c r="BG7072" s="12"/>
      <c r="BH7072" s="12"/>
      <c r="BO7072" s="7"/>
      <c r="BP7072" s="7"/>
      <c r="BQ7072" s="7"/>
      <c r="BU7072" s="7"/>
      <c r="BV7072" s="7"/>
      <c r="BW7072" s="7"/>
      <c r="CD7072" s="7"/>
      <c r="CE7072" s="7"/>
      <c r="CF7072" s="7"/>
      <c r="CJ7072" s="7"/>
      <c r="CK7072" s="7"/>
      <c r="CL7072" s="7"/>
    </row>
    <row r="7073" spans="1:90">
      <c r="A7073" s="11"/>
      <c r="B7073" s="373"/>
      <c r="C7073" s="373"/>
      <c r="D7073" s="373"/>
      <c r="E7073" s="13"/>
      <c r="F7073" s="11"/>
      <c r="G7073" s="25"/>
      <c r="H7073" s="31"/>
      <c r="I7073" s="30"/>
      <c r="M7073" s="25"/>
      <c r="N7073" s="31"/>
      <c r="O7073" s="30"/>
      <c r="V7073" s="12"/>
      <c r="W7073" s="12"/>
      <c r="X7073" s="14"/>
      <c r="AB7073" s="25"/>
      <c r="AC7073" s="12"/>
      <c r="AD7073" s="12"/>
      <c r="AK7073" s="12"/>
      <c r="AL7073" s="30"/>
      <c r="AM7073" s="32"/>
      <c r="AQ7073" s="12"/>
      <c r="AR7073" s="12"/>
      <c r="AS7073" s="12"/>
      <c r="AZ7073" s="49"/>
      <c r="BA7073" s="30"/>
      <c r="BB7073" s="12"/>
      <c r="BF7073" s="12"/>
      <c r="BG7073" s="12"/>
      <c r="BH7073" s="12"/>
      <c r="BO7073" s="7"/>
      <c r="BP7073" s="7"/>
      <c r="BQ7073" s="7"/>
      <c r="BU7073" s="7"/>
      <c r="BV7073" s="7"/>
      <c r="BW7073" s="7"/>
      <c r="CD7073" s="7"/>
      <c r="CE7073" s="7"/>
      <c r="CF7073" s="7"/>
      <c r="CJ7073" s="7"/>
      <c r="CK7073" s="7"/>
      <c r="CL7073" s="7"/>
    </row>
    <row r="7074" spans="1:90">
      <c r="A7074" s="11"/>
      <c r="B7074" s="373"/>
      <c r="C7074" s="373"/>
      <c r="D7074" s="373"/>
      <c r="E7074" s="13"/>
      <c r="F7074" s="11"/>
      <c r="G7074" s="25"/>
      <c r="H7074" s="31"/>
      <c r="I7074" s="30"/>
      <c r="M7074" s="25"/>
      <c r="N7074" s="31"/>
      <c r="O7074" s="30"/>
      <c r="V7074" s="12"/>
      <c r="W7074" s="12"/>
      <c r="X7074" s="14"/>
      <c r="AB7074" s="25"/>
      <c r="AC7074" s="12"/>
      <c r="AD7074" s="12"/>
      <c r="AK7074" s="12"/>
      <c r="AL7074" s="30"/>
      <c r="AM7074" s="32"/>
      <c r="AQ7074" s="12"/>
      <c r="AR7074" s="12"/>
      <c r="AS7074" s="12"/>
      <c r="AZ7074" s="49"/>
      <c r="BA7074" s="30"/>
      <c r="BB7074" s="12"/>
      <c r="BF7074" s="12"/>
      <c r="BG7074" s="12"/>
      <c r="BH7074" s="12"/>
      <c r="BO7074" s="7"/>
      <c r="BP7074" s="7"/>
      <c r="BQ7074" s="7"/>
      <c r="BU7074" s="7"/>
      <c r="BV7074" s="7"/>
      <c r="BW7074" s="7"/>
      <c r="CD7074" s="7"/>
      <c r="CE7074" s="7"/>
      <c r="CF7074" s="7"/>
      <c r="CJ7074" s="7"/>
      <c r="CK7074" s="7"/>
      <c r="CL7074" s="7"/>
    </row>
    <row r="7075" spans="1:90">
      <c r="A7075" s="11"/>
      <c r="B7075" s="373"/>
      <c r="C7075" s="373"/>
      <c r="D7075" s="373"/>
      <c r="E7075" s="13"/>
      <c r="F7075" s="11"/>
      <c r="G7075" s="25"/>
      <c r="H7075" s="31"/>
      <c r="I7075" s="30"/>
      <c r="M7075" s="25"/>
      <c r="N7075" s="31"/>
      <c r="O7075" s="30"/>
      <c r="V7075" s="12"/>
      <c r="W7075" s="12"/>
      <c r="X7075" s="14"/>
      <c r="AB7075" s="25"/>
      <c r="AC7075" s="12"/>
      <c r="AD7075" s="12"/>
      <c r="AK7075" s="12"/>
      <c r="AL7075" s="30"/>
      <c r="AM7075" s="32"/>
      <c r="AQ7075" s="12"/>
      <c r="AR7075" s="12"/>
      <c r="AS7075" s="12"/>
      <c r="AZ7075" s="49"/>
      <c r="BA7075" s="30"/>
      <c r="BB7075" s="12"/>
      <c r="BF7075" s="12"/>
      <c r="BG7075" s="12"/>
      <c r="BH7075" s="12"/>
      <c r="BO7075" s="7"/>
      <c r="BP7075" s="7"/>
      <c r="BQ7075" s="7"/>
      <c r="BU7075" s="7"/>
      <c r="BV7075" s="7"/>
      <c r="BW7075" s="7"/>
      <c r="CD7075" s="7"/>
      <c r="CE7075" s="7"/>
      <c r="CF7075" s="7"/>
      <c r="CJ7075" s="7"/>
      <c r="CK7075" s="7"/>
      <c r="CL7075" s="7"/>
    </row>
    <row r="7076" spans="1:90">
      <c r="A7076" s="11"/>
      <c r="B7076" s="373"/>
      <c r="C7076" s="373"/>
      <c r="D7076" s="373"/>
      <c r="E7076" s="13"/>
      <c r="F7076" s="11"/>
      <c r="G7076" s="25"/>
      <c r="H7076" s="31"/>
      <c r="I7076" s="30"/>
      <c r="M7076" s="25"/>
      <c r="N7076" s="31"/>
      <c r="O7076" s="30"/>
      <c r="V7076" s="12"/>
      <c r="W7076" s="12"/>
      <c r="X7076" s="14"/>
      <c r="AB7076" s="25"/>
      <c r="AC7076" s="12"/>
      <c r="AD7076" s="12"/>
      <c r="AK7076" s="12"/>
      <c r="AL7076" s="30"/>
      <c r="AM7076" s="32"/>
      <c r="AQ7076" s="12"/>
      <c r="AR7076" s="12"/>
      <c r="AS7076" s="12"/>
      <c r="AZ7076" s="49"/>
      <c r="BA7076" s="30"/>
      <c r="BB7076" s="12"/>
      <c r="BF7076" s="12"/>
      <c r="BG7076" s="12"/>
      <c r="BH7076" s="12"/>
      <c r="BO7076" s="7"/>
      <c r="BP7076" s="7"/>
      <c r="BQ7076" s="7"/>
      <c r="BU7076" s="7"/>
      <c r="BV7076" s="7"/>
      <c r="BW7076" s="7"/>
      <c r="CD7076" s="7"/>
      <c r="CE7076" s="7"/>
      <c r="CF7076" s="7"/>
      <c r="CJ7076" s="7"/>
      <c r="CK7076" s="7"/>
      <c r="CL7076" s="7"/>
    </row>
    <row r="7077" spans="1:90">
      <c r="A7077" s="11"/>
      <c r="B7077" s="373"/>
      <c r="C7077" s="373"/>
      <c r="D7077" s="373"/>
      <c r="E7077" s="13"/>
      <c r="F7077" s="11"/>
      <c r="G7077" s="25"/>
      <c r="H7077" s="31"/>
      <c r="I7077" s="30"/>
      <c r="M7077" s="25"/>
      <c r="N7077" s="31"/>
      <c r="O7077" s="30"/>
      <c r="V7077" s="12"/>
      <c r="W7077" s="12"/>
      <c r="X7077" s="14"/>
      <c r="AB7077" s="25"/>
      <c r="AC7077" s="12"/>
      <c r="AD7077" s="12"/>
      <c r="AK7077" s="12"/>
      <c r="AL7077" s="30"/>
      <c r="AM7077" s="32"/>
      <c r="AQ7077" s="12"/>
      <c r="AR7077" s="12"/>
      <c r="AS7077" s="12"/>
      <c r="AZ7077" s="49"/>
      <c r="BA7077" s="30"/>
      <c r="BB7077" s="12"/>
      <c r="BF7077" s="12"/>
      <c r="BG7077" s="12"/>
      <c r="BH7077" s="12"/>
      <c r="BO7077" s="7"/>
      <c r="BP7077" s="7"/>
      <c r="BQ7077" s="7"/>
      <c r="BU7077" s="7"/>
      <c r="BV7077" s="7"/>
      <c r="BW7077" s="7"/>
      <c r="CD7077" s="7"/>
      <c r="CE7077" s="7"/>
      <c r="CF7077" s="7"/>
      <c r="CJ7077" s="7"/>
      <c r="CK7077" s="7"/>
      <c r="CL7077" s="7"/>
    </row>
    <row r="7078" spans="1:90">
      <c r="A7078" s="11"/>
      <c r="B7078" s="373"/>
      <c r="C7078" s="373"/>
      <c r="D7078" s="373"/>
      <c r="E7078" s="13"/>
      <c r="F7078" s="11"/>
      <c r="G7078" s="25"/>
      <c r="H7078" s="31"/>
      <c r="I7078" s="30"/>
      <c r="M7078" s="25"/>
      <c r="N7078" s="31"/>
      <c r="O7078" s="30"/>
      <c r="V7078" s="12"/>
      <c r="W7078" s="12"/>
      <c r="X7078" s="14"/>
      <c r="AB7078" s="25"/>
      <c r="AC7078" s="12"/>
      <c r="AD7078" s="12"/>
      <c r="AK7078" s="12"/>
      <c r="AL7078" s="30"/>
      <c r="AM7078" s="32"/>
      <c r="AQ7078" s="12"/>
      <c r="AR7078" s="12"/>
      <c r="AS7078" s="12"/>
      <c r="AZ7078" s="49"/>
      <c r="BA7078" s="30"/>
      <c r="BB7078" s="12"/>
      <c r="BF7078" s="12"/>
      <c r="BG7078" s="12"/>
      <c r="BH7078" s="12"/>
      <c r="BO7078" s="7"/>
      <c r="BP7078" s="7"/>
      <c r="BQ7078" s="7"/>
      <c r="BU7078" s="7"/>
      <c r="BV7078" s="7"/>
      <c r="BW7078" s="7"/>
      <c r="CD7078" s="7"/>
      <c r="CE7078" s="7"/>
      <c r="CF7078" s="7"/>
      <c r="CJ7078" s="7"/>
      <c r="CK7078" s="7"/>
      <c r="CL7078" s="7"/>
    </row>
    <row r="7079" spans="1:90">
      <c r="A7079" s="11"/>
      <c r="B7079" s="373"/>
      <c r="C7079" s="373"/>
      <c r="D7079" s="373"/>
      <c r="E7079" s="13"/>
      <c r="F7079" s="11"/>
      <c r="G7079" s="25"/>
      <c r="H7079" s="31"/>
      <c r="I7079" s="30"/>
      <c r="M7079" s="25"/>
      <c r="N7079" s="31"/>
      <c r="O7079" s="30"/>
      <c r="V7079" s="12"/>
      <c r="W7079" s="12"/>
      <c r="X7079" s="14"/>
      <c r="AB7079" s="25"/>
      <c r="AC7079" s="12"/>
      <c r="AD7079" s="12"/>
      <c r="AK7079" s="12"/>
      <c r="AL7079" s="30"/>
      <c r="AM7079" s="32"/>
      <c r="AQ7079" s="12"/>
      <c r="AR7079" s="12"/>
      <c r="AS7079" s="12"/>
      <c r="AZ7079" s="49"/>
      <c r="BA7079" s="30"/>
      <c r="BB7079" s="12"/>
      <c r="BF7079" s="12"/>
      <c r="BG7079" s="12"/>
      <c r="BH7079" s="12"/>
      <c r="BO7079" s="7"/>
      <c r="BP7079" s="7"/>
      <c r="BQ7079" s="7"/>
      <c r="BU7079" s="7"/>
      <c r="BV7079" s="7"/>
      <c r="BW7079" s="7"/>
      <c r="CD7079" s="7"/>
      <c r="CE7079" s="7"/>
      <c r="CF7079" s="7"/>
      <c r="CJ7079" s="7"/>
      <c r="CK7079" s="7"/>
      <c r="CL7079" s="7"/>
    </row>
    <row r="7080" spans="1:90">
      <c r="A7080" s="11"/>
      <c r="B7080" s="373"/>
      <c r="C7080" s="373"/>
      <c r="D7080" s="373"/>
      <c r="E7080" s="13"/>
      <c r="F7080" s="11"/>
      <c r="G7080" s="25"/>
      <c r="H7080" s="31"/>
      <c r="I7080" s="30"/>
      <c r="M7080" s="25"/>
      <c r="N7080" s="31"/>
      <c r="O7080" s="30"/>
      <c r="V7080" s="12"/>
      <c r="W7080" s="12"/>
      <c r="X7080" s="14"/>
      <c r="AB7080" s="25"/>
      <c r="AC7080" s="12"/>
      <c r="AD7080" s="12"/>
      <c r="AK7080" s="12"/>
      <c r="AL7080" s="30"/>
      <c r="AM7080" s="32"/>
      <c r="AQ7080" s="12"/>
      <c r="AR7080" s="12"/>
      <c r="AS7080" s="12"/>
      <c r="AZ7080" s="49"/>
      <c r="BA7080" s="30"/>
      <c r="BB7080" s="12"/>
      <c r="BF7080" s="12"/>
      <c r="BG7080" s="12"/>
      <c r="BH7080" s="12"/>
      <c r="BO7080" s="7"/>
      <c r="BP7080" s="7"/>
      <c r="BQ7080" s="7"/>
      <c r="BU7080" s="7"/>
      <c r="BV7080" s="7"/>
      <c r="BW7080" s="7"/>
      <c r="CD7080" s="7"/>
      <c r="CE7080" s="7"/>
      <c r="CF7080" s="7"/>
      <c r="CJ7080" s="7"/>
      <c r="CK7080" s="7"/>
      <c r="CL7080" s="7"/>
    </row>
    <row r="7081" spans="1:90">
      <c r="A7081" s="11"/>
      <c r="B7081" s="373"/>
      <c r="C7081" s="373"/>
      <c r="D7081" s="373"/>
      <c r="E7081" s="13"/>
      <c r="F7081" s="11"/>
      <c r="G7081" s="25"/>
      <c r="H7081" s="31"/>
      <c r="I7081" s="30"/>
      <c r="M7081" s="25"/>
      <c r="N7081" s="31"/>
      <c r="O7081" s="30"/>
      <c r="V7081" s="12"/>
      <c r="W7081" s="12"/>
      <c r="X7081" s="14"/>
      <c r="AB7081" s="25"/>
      <c r="AC7081" s="12"/>
      <c r="AD7081" s="12"/>
      <c r="AK7081" s="12"/>
      <c r="AL7081" s="30"/>
      <c r="AM7081" s="32"/>
      <c r="AQ7081" s="12"/>
      <c r="AR7081" s="12"/>
      <c r="AS7081" s="12"/>
      <c r="AZ7081" s="49"/>
      <c r="BA7081" s="30"/>
      <c r="BB7081" s="12"/>
      <c r="BF7081" s="12"/>
      <c r="BG7081" s="12"/>
      <c r="BH7081" s="12"/>
      <c r="BO7081" s="7"/>
      <c r="BP7081" s="7"/>
      <c r="BQ7081" s="7"/>
      <c r="BU7081" s="7"/>
      <c r="BV7081" s="7"/>
      <c r="BW7081" s="7"/>
      <c r="CD7081" s="7"/>
      <c r="CE7081" s="7"/>
      <c r="CF7081" s="7"/>
      <c r="CJ7081" s="7"/>
      <c r="CK7081" s="7"/>
      <c r="CL7081" s="7"/>
    </row>
    <row r="7082" spans="1:90">
      <c r="A7082" s="11"/>
      <c r="B7082" s="373"/>
      <c r="C7082" s="373"/>
      <c r="D7082" s="373"/>
      <c r="E7082" s="13"/>
      <c r="F7082" s="11"/>
      <c r="G7082" s="25"/>
      <c r="H7082" s="31"/>
      <c r="I7082" s="30"/>
      <c r="M7082" s="25"/>
      <c r="N7082" s="31"/>
      <c r="O7082" s="30"/>
      <c r="V7082" s="12"/>
      <c r="W7082" s="12"/>
      <c r="X7082" s="14"/>
      <c r="AB7082" s="25"/>
      <c r="AC7082" s="12"/>
      <c r="AD7082" s="12"/>
      <c r="AK7082" s="12"/>
      <c r="AL7082" s="30"/>
      <c r="AM7082" s="32"/>
      <c r="AQ7082" s="12"/>
      <c r="AR7082" s="12"/>
      <c r="AS7082" s="12"/>
      <c r="AZ7082" s="49"/>
      <c r="BA7082" s="30"/>
      <c r="BB7082" s="12"/>
      <c r="BF7082" s="12"/>
      <c r="BG7082" s="12"/>
      <c r="BH7082" s="12"/>
      <c r="BO7082" s="7"/>
      <c r="BP7082" s="7"/>
      <c r="BQ7082" s="7"/>
      <c r="BU7082" s="7"/>
      <c r="BV7082" s="7"/>
      <c r="BW7082" s="7"/>
      <c r="CD7082" s="7"/>
      <c r="CE7082" s="7"/>
      <c r="CF7082" s="7"/>
      <c r="CJ7082" s="7"/>
      <c r="CK7082" s="7"/>
      <c r="CL7082" s="7"/>
    </row>
    <row r="7083" spans="1:90">
      <c r="A7083" s="11"/>
      <c r="B7083" s="373"/>
      <c r="C7083" s="373"/>
      <c r="D7083" s="373"/>
      <c r="E7083" s="13"/>
      <c r="F7083" s="11"/>
      <c r="G7083" s="25"/>
      <c r="H7083" s="31"/>
      <c r="I7083" s="30"/>
      <c r="M7083" s="25"/>
      <c r="N7083" s="31"/>
      <c r="O7083" s="30"/>
      <c r="V7083" s="12"/>
      <c r="W7083" s="12"/>
      <c r="X7083" s="14"/>
      <c r="AB7083" s="25"/>
      <c r="AC7083" s="12"/>
      <c r="AD7083" s="12"/>
      <c r="AK7083" s="12"/>
      <c r="AL7083" s="30"/>
      <c r="AM7083" s="32"/>
      <c r="AQ7083" s="12"/>
      <c r="AR7083" s="12"/>
      <c r="AS7083" s="12"/>
      <c r="AZ7083" s="49"/>
      <c r="BA7083" s="30"/>
      <c r="BB7083" s="12"/>
      <c r="BF7083" s="12"/>
      <c r="BG7083" s="12"/>
      <c r="BH7083" s="12"/>
      <c r="BO7083" s="7"/>
      <c r="BP7083" s="7"/>
      <c r="BQ7083" s="7"/>
      <c r="BU7083" s="7"/>
      <c r="BV7083" s="7"/>
      <c r="BW7083" s="7"/>
      <c r="CD7083" s="7"/>
      <c r="CE7083" s="7"/>
      <c r="CF7083" s="7"/>
      <c r="CJ7083" s="7"/>
      <c r="CK7083" s="7"/>
      <c r="CL7083" s="7"/>
    </row>
    <row r="7084" spans="1:90">
      <c r="A7084" s="11"/>
      <c r="B7084" s="373"/>
      <c r="C7084" s="373"/>
      <c r="D7084" s="373"/>
      <c r="E7084" s="13"/>
      <c r="F7084" s="11"/>
      <c r="G7084" s="25"/>
      <c r="H7084" s="31"/>
      <c r="I7084" s="30"/>
      <c r="M7084" s="25"/>
      <c r="N7084" s="31"/>
      <c r="O7084" s="30"/>
      <c r="V7084" s="12"/>
      <c r="W7084" s="12"/>
      <c r="X7084" s="14"/>
      <c r="AB7084" s="25"/>
      <c r="AC7084" s="12"/>
      <c r="AD7084" s="12"/>
      <c r="AK7084" s="12"/>
      <c r="AL7084" s="30"/>
      <c r="AM7084" s="32"/>
      <c r="AQ7084" s="12"/>
      <c r="AR7084" s="12"/>
      <c r="AS7084" s="12"/>
      <c r="AZ7084" s="49"/>
      <c r="BA7084" s="30"/>
      <c r="BB7084" s="12"/>
      <c r="BF7084" s="12"/>
      <c r="BG7084" s="12"/>
      <c r="BH7084" s="12"/>
      <c r="BO7084" s="7"/>
      <c r="BP7084" s="7"/>
      <c r="BQ7084" s="7"/>
      <c r="BU7084" s="7"/>
      <c r="BV7084" s="7"/>
      <c r="BW7084" s="7"/>
      <c r="CD7084" s="7"/>
      <c r="CE7084" s="7"/>
      <c r="CF7084" s="7"/>
      <c r="CJ7084" s="7"/>
      <c r="CK7084" s="7"/>
      <c r="CL7084" s="7"/>
    </row>
    <row r="7085" spans="1:90">
      <c r="A7085" s="11"/>
      <c r="B7085" s="373"/>
      <c r="C7085" s="373"/>
      <c r="D7085" s="373"/>
      <c r="E7085" s="13"/>
      <c r="F7085" s="11"/>
      <c r="G7085" s="25"/>
      <c r="H7085" s="31"/>
      <c r="I7085" s="30"/>
      <c r="M7085" s="25"/>
      <c r="N7085" s="31"/>
      <c r="O7085" s="30"/>
      <c r="V7085" s="12"/>
      <c r="W7085" s="12"/>
      <c r="X7085" s="14"/>
      <c r="AB7085" s="25"/>
      <c r="AC7085" s="12"/>
      <c r="AD7085" s="12"/>
      <c r="AK7085" s="12"/>
      <c r="AL7085" s="30"/>
      <c r="AM7085" s="32"/>
      <c r="AQ7085" s="12"/>
      <c r="AR7085" s="12"/>
      <c r="AS7085" s="12"/>
      <c r="AZ7085" s="49"/>
      <c r="BA7085" s="30"/>
      <c r="BB7085" s="12"/>
      <c r="BF7085" s="12"/>
      <c r="BG7085" s="12"/>
      <c r="BH7085" s="12"/>
      <c r="BO7085" s="7"/>
      <c r="BP7085" s="7"/>
      <c r="BQ7085" s="7"/>
      <c r="BU7085" s="7"/>
      <c r="BV7085" s="7"/>
      <c r="BW7085" s="7"/>
      <c r="CD7085" s="7"/>
      <c r="CE7085" s="7"/>
      <c r="CF7085" s="7"/>
      <c r="CJ7085" s="7"/>
      <c r="CK7085" s="7"/>
      <c r="CL7085" s="7"/>
    </row>
    <row r="7086" spans="1:90">
      <c r="A7086" s="11"/>
      <c r="B7086" s="373"/>
      <c r="C7086" s="373"/>
      <c r="D7086" s="373"/>
      <c r="E7086" s="13"/>
      <c r="F7086" s="11"/>
      <c r="G7086" s="25"/>
      <c r="H7086" s="31"/>
      <c r="I7086" s="30"/>
      <c r="M7086" s="25"/>
      <c r="N7086" s="31"/>
      <c r="O7086" s="30"/>
      <c r="V7086" s="12"/>
      <c r="W7086" s="12"/>
      <c r="X7086" s="14"/>
      <c r="AB7086" s="25"/>
      <c r="AC7086" s="12"/>
      <c r="AD7086" s="12"/>
      <c r="AK7086" s="12"/>
      <c r="AL7086" s="30"/>
      <c r="AM7086" s="32"/>
      <c r="AQ7086" s="12"/>
      <c r="AR7086" s="12"/>
      <c r="AS7086" s="12"/>
      <c r="AZ7086" s="49"/>
      <c r="BA7086" s="30"/>
      <c r="BB7086" s="12"/>
      <c r="BF7086" s="12"/>
      <c r="BG7086" s="12"/>
      <c r="BH7086" s="12"/>
      <c r="BO7086" s="7"/>
      <c r="BP7086" s="7"/>
      <c r="BQ7086" s="7"/>
      <c r="BU7086" s="7"/>
      <c r="BV7086" s="7"/>
      <c r="BW7086" s="7"/>
      <c r="CD7086" s="7"/>
      <c r="CE7086" s="7"/>
      <c r="CF7086" s="7"/>
      <c r="CJ7086" s="7"/>
      <c r="CK7086" s="7"/>
      <c r="CL7086" s="7"/>
    </row>
    <row r="7087" spans="1:90">
      <c r="A7087" s="11"/>
      <c r="B7087" s="373"/>
      <c r="C7087" s="373"/>
      <c r="D7087" s="373"/>
      <c r="E7087" s="13"/>
      <c r="F7087" s="11"/>
      <c r="G7087" s="25"/>
      <c r="H7087" s="31"/>
      <c r="I7087" s="30"/>
      <c r="M7087" s="25"/>
      <c r="N7087" s="31"/>
      <c r="O7087" s="30"/>
      <c r="V7087" s="12"/>
      <c r="W7087" s="12"/>
      <c r="X7087" s="14"/>
      <c r="AB7087" s="25"/>
      <c r="AC7087" s="12"/>
      <c r="AD7087" s="12"/>
      <c r="AK7087" s="12"/>
      <c r="AL7087" s="30"/>
      <c r="AM7087" s="32"/>
      <c r="AQ7087" s="12"/>
      <c r="AR7087" s="12"/>
      <c r="AS7087" s="12"/>
      <c r="AZ7087" s="49"/>
      <c r="BA7087" s="30"/>
      <c r="BB7087" s="12"/>
      <c r="BF7087" s="12"/>
      <c r="BG7087" s="12"/>
      <c r="BH7087" s="12"/>
      <c r="BO7087" s="7"/>
      <c r="BP7087" s="7"/>
      <c r="BQ7087" s="7"/>
      <c r="BU7087" s="7"/>
      <c r="BV7087" s="7"/>
      <c r="BW7087" s="7"/>
      <c r="CD7087" s="7"/>
      <c r="CE7087" s="7"/>
      <c r="CF7087" s="7"/>
      <c r="CJ7087" s="7"/>
      <c r="CK7087" s="7"/>
      <c r="CL7087" s="7"/>
    </row>
    <row r="7088" spans="1:90">
      <c r="A7088" s="11"/>
      <c r="B7088" s="373"/>
      <c r="C7088" s="373"/>
      <c r="D7088" s="373"/>
      <c r="E7088" s="13"/>
      <c r="F7088" s="11"/>
      <c r="G7088" s="25"/>
      <c r="H7088" s="31"/>
      <c r="I7088" s="30"/>
      <c r="M7088" s="25"/>
      <c r="N7088" s="31"/>
      <c r="O7088" s="30"/>
      <c r="V7088" s="12"/>
      <c r="W7088" s="12"/>
      <c r="X7088" s="14"/>
      <c r="AB7088" s="25"/>
      <c r="AC7088" s="12"/>
      <c r="AD7088" s="12"/>
      <c r="AK7088" s="12"/>
      <c r="AL7088" s="30"/>
      <c r="AM7088" s="32"/>
      <c r="AQ7088" s="12"/>
      <c r="AR7088" s="12"/>
      <c r="AS7088" s="12"/>
      <c r="AZ7088" s="49"/>
      <c r="BA7088" s="30"/>
      <c r="BB7088" s="12"/>
      <c r="BF7088" s="12"/>
      <c r="BG7088" s="12"/>
      <c r="BH7088" s="12"/>
      <c r="BO7088" s="7"/>
      <c r="BP7088" s="7"/>
      <c r="BQ7088" s="7"/>
      <c r="BU7088" s="7"/>
      <c r="BV7088" s="7"/>
      <c r="BW7088" s="7"/>
      <c r="CD7088" s="7"/>
      <c r="CE7088" s="7"/>
      <c r="CF7088" s="7"/>
      <c r="CJ7088" s="7"/>
      <c r="CK7088" s="7"/>
      <c r="CL7088" s="7"/>
    </row>
    <row r="7089" spans="1:90">
      <c r="A7089" s="11"/>
      <c r="B7089" s="373"/>
      <c r="C7089" s="373"/>
      <c r="D7089" s="373"/>
      <c r="E7089" s="13"/>
      <c r="F7089" s="11"/>
      <c r="G7089" s="25"/>
      <c r="H7089" s="31"/>
      <c r="I7089" s="30"/>
      <c r="M7089" s="25"/>
      <c r="N7089" s="31"/>
      <c r="O7089" s="30"/>
      <c r="V7089" s="12"/>
      <c r="W7089" s="12"/>
      <c r="X7089" s="14"/>
      <c r="AB7089" s="25"/>
      <c r="AC7089" s="12"/>
      <c r="AD7089" s="12"/>
      <c r="AK7089" s="12"/>
      <c r="AL7089" s="30"/>
      <c r="AM7089" s="32"/>
      <c r="AQ7089" s="12"/>
      <c r="AR7089" s="12"/>
      <c r="AS7089" s="12"/>
      <c r="AZ7089" s="49"/>
      <c r="BA7089" s="30"/>
      <c r="BB7089" s="12"/>
      <c r="BF7089" s="12"/>
      <c r="BG7089" s="12"/>
      <c r="BH7089" s="12"/>
      <c r="BO7089" s="7"/>
      <c r="BP7089" s="7"/>
      <c r="BQ7089" s="7"/>
      <c r="BU7089" s="7"/>
      <c r="BV7089" s="7"/>
      <c r="BW7089" s="7"/>
      <c r="CD7089" s="7"/>
      <c r="CE7089" s="7"/>
      <c r="CF7089" s="7"/>
      <c r="CJ7089" s="7"/>
      <c r="CK7089" s="7"/>
      <c r="CL7089" s="7"/>
    </row>
    <row r="7090" spans="1:90">
      <c r="A7090" s="11"/>
      <c r="B7090" s="373"/>
      <c r="C7090" s="373"/>
      <c r="D7090" s="373"/>
      <c r="E7090" s="13"/>
      <c r="F7090" s="11"/>
      <c r="G7090" s="25"/>
      <c r="H7090" s="31"/>
      <c r="I7090" s="30"/>
      <c r="M7090" s="25"/>
      <c r="N7090" s="31"/>
      <c r="O7090" s="30"/>
      <c r="V7090" s="12"/>
      <c r="W7090" s="12"/>
      <c r="X7090" s="14"/>
      <c r="AB7090" s="25"/>
      <c r="AC7090" s="12"/>
      <c r="AD7090" s="12"/>
      <c r="AK7090" s="12"/>
      <c r="AL7090" s="30"/>
      <c r="AM7090" s="32"/>
      <c r="AQ7090" s="12"/>
      <c r="AR7090" s="12"/>
      <c r="AS7090" s="12"/>
      <c r="AZ7090" s="49"/>
      <c r="BA7090" s="30"/>
      <c r="BB7090" s="12"/>
      <c r="BF7090" s="12"/>
      <c r="BG7090" s="12"/>
      <c r="BH7090" s="12"/>
      <c r="BO7090" s="7"/>
      <c r="BP7090" s="7"/>
      <c r="BQ7090" s="7"/>
      <c r="BU7090" s="7"/>
      <c r="BV7090" s="7"/>
      <c r="BW7090" s="7"/>
      <c r="CD7090" s="7"/>
      <c r="CE7090" s="7"/>
      <c r="CF7090" s="7"/>
      <c r="CJ7090" s="7"/>
      <c r="CK7090" s="7"/>
      <c r="CL7090" s="7"/>
    </row>
    <row r="7091" spans="1:90">
      <c r="A7091" s="11"/>
      <c r="B7091" s="373"/>
      <c r="C7091" s="373"/>
      <c r="D7091" s="373"/>
      <c r="E7091" s="13"/>
      <c r="F7091" s="11"/>
      <c r="G7091" s="25"/>
      <c r="H7091" s="31"/>
      <c r="I7091" s="30"/>
      <c r="M7091" s="25"/>
      <c r="N7091" s="31"/>
      <c r="O7091" s="30"/>
      <c r="V7091" s="12"/>
      <c r="W7091" s="12"/>
      <c r="X7091" s="14"/>
      <c r="AB7091" s="25"/>
      <c r="AC7091" s="12"/>
      <c r="AD7091" s="12"/>
      <c r="AK7091" s="12"/>
      <c r="AL7091" s="30"/>
      <c r="AM7091" s="32"/>
      <c r="AQ7091" s="12"/>
      <c r="AR7091" s="12"/>
      <c r="AS7091" s="12"/>
      <c r="AZ7091" s="49"/>
      <c r="BA7091" s="30"/>
      <c r="BB7091" s="12"/>
      <c r="BF7091" s="12"/>
      <c r="BG7091" s="12"/>
      <c r="BH7091" s="12"/>
      <c r="BO7091" s="7"/>
      <c r="BP7091" s="7"/>
      <c r="BQ7091" s="7"/>
      <c r="BU7091" s="7"/>
      <c r="BV7091" s="7"/>
      <c r="BW7091" s="7"/>
      <c r="CD7091" s="7"/>
      <c r="CE7091" s="7"/>
      <c r="CF7091" s="7"/>
      <c r="CJ7091" s="7"/>
      <c r="CK7091" s="7"/>
      <c r="CL7091" s="7"/>
    </row>
    <row r="7092" spans="1:90">
      <c r="A7092" s="11"/>
      <c r="B7092" s="373"/>
      <c r="C7092" s="373"/>
      <c r="D7092" s="373"/>
      <c r="E7092" s="13"/>
      <c r="F7092" s="11"/>
      <c r="G7092" s="25"/>
      <c r="H7092" s="31"/>
      <c r="I7092" s="30"/>
      <c r="M7092" s="25"/>
      <c r="N7092" s="31"/>
      <c r="O7092" s="30"/>
      <c r="V7092" s="12"/>
      <c r="W7092" s="12"/>
      <c r="X7092" s="14"/>
      <c r="AB7092" s="25"/>
      <c r="AC7092" s="12"/>
      <c r="AD7092" s="12"/>
      <c r="AK7092" s="12"/>
      <c r="AL7092" s="30"/>
      <c r="AM7092" s="32"/>
      <c r="AQ7092" s="12"/>
      <c r="AR7092" s="12"/>
      <c r="AS7092" s="12"/>
      <c r="AZ7092" s="49"/>
      <c r="BA7092" s="30"/>
      <c r="BB7092" s="12"/>
      <c r="BF7092" s="12"/>
      <c r="BG7092" s="12"/>
      <c r="BH7092" s="12"/>
      <c r="BO7092" s="7"/>
      <c r="BP7092" s="7"/>
      <c r="BQ7092" s="7"/>
      <c r="BU7092" s="7"/>
      <c r="BV7092" s="7"/>
      <c r="BW7092" s="7"/>
      <c r="CD7092" s="7"/>
      <c r="CE7092" s="7"/>
      <c r="CF7092" s="7"/>
      <c r="CJ7092" s="7"/>
      <c r="CK7092" s="7"/>
      <c r="CL7092" s="7"/>
    </row>
    <row r="7093" spans="1:90">
      <c r="A7093" s="11"/>
      <c r="B7093" s="373"/>
      <c r="C7093" s="373"/>
      <c r="D7093" s="373"/>
      <c r="E7093" s="13"/>
      <c r="F7093" s="11"/>
      <c r="G7093" s="25"/>
      <c r="H7093" s="31"/>
      <c r="I7093" s="30"/>
      <c r="M7093" s="25"/>
      <c r="N7093" s="31"/>
      <c r="O7093" s="30"/>
      <c r="V7093" s="12"/>
      <c r="W7093" s="12"/>
      <c r="X7093" s="14"/>
      <c r="AB7093" s="25"/>
      <c r="AC7093" s="12"/>
      <c r="AD7093" s="12"/>
      <c r="AK7093" s="12"/>
      <c r="AL7093" s="30"/>
      <c r="AM7093" s="32"/>
      <c r="AQ7093" s="12"/>
      <c r="AR7093" s="12"/>
      <c r="AS7093" s="12"/>
      <c r="AZ7093" s="49"/>
      <c r="BA7093" s="30"/>
      <c r="BB7093" s="12"/>
      <c r="BF7093" s="12"/>
      <c r="BG7093" s="12"/>
      <c r="BH7093" s="12"/>
      <c r="BO7093" s="7"/>
      <c r="BP7093" s="7"/>
      <c r="BQ7093" s="7"/>
      <c r="BU7093" s="7"/>
      <c r="BV7093" s="7"/>
      <c r="BW7093" s="7"/>
      <c r="CD7093" s="7"/>
      <c r="CE7093" s="7"/>
      <c r="CF7093" s="7"/>
      <c r="CJ7093" s="7"/>
      <c r="CK7093" s="7"/>
      <c r="CL7093" s="7"/>
    </row>
    <row r="7094" spans="1:90">
      <c r="A7094" s="11"/>
      <c r="B7094" s="373"/>
      <c r="C7094" s="373"/>
      <c r="D7094" s="373"/>
      <c r="E7094" s="13"/>
      <c r="F7094" s="11"/>
      <c r="G7094" s="25"/>
      <c r="H7094" s="31"/>
      <c r="I7094" s="30"/>
      <c r="M7094" s="25"/>
      <c r="N7094" s="31"/>
      <c r="O7094" s="30"/>
      <c r="V7094" s="12"/>
      <c r="W7094" s="12"/>
      <c r="X7094" s="14"/>
      <c r="AB7094" s="25"/>
      <c r="AC7094" s="12"/>
      <c r="AD7094" s="12"/>
      <c r="AK7094" s="12"/>
      <c r="AL7094" s="30"/>
      <c r="AM7094" s="32"/>
      <c r="AQ7094" s="12"/>
      <c r="AR7094" s="12"/>
      <c r="AS7094" s="12"/>
      <c r="AZ7094" s="49"/>
      <c r="BA7094" s="30"/>
      <c r="BB7094" s="12"/>
      <c r="BF7094" s="12"/>
      <c r="BG7094" s="12"/>
      <c r="BH7094" s="12"/>
      <c r="BO7094" s="7"/>
      <c r="BP7094" s="7"/>
      <c r="BQ7094" s="7"/>
      <c r="BU7094" s="7"/>
      <c r="BV7094" s="7"/>
      <c r="BW7094" s="7"/>
      <c r="CD7094" s="7"/>
      <c r="CE7094" s="7"/>
      <c r="CF7094" s="7"/>
      <c r="CJ7094" s="7"/>
      <c r="CK7094" s="7"/>
      <c r="CL7094" s="7"/>
    </row>
    <row r="7095" spans="1:90">
      <c r="A7095" s="11"/>
      <c r="B7095" s="373"/>
      <c r="C7095" s="373"/>
      <c r="D7095" s="373"/>
      <c r="E7095" s="13"/>
      <c r="F7095" s="11"/>
      <c r="G7095" s="25"/>
      <c r="H7095" s="31"/>
      <c r="I7095" s="30"/>
      <c r="M7095" s="25"/>
      <c r="N7095" s="31"/>
      <c r="O7095" s="30"/>
      <c r="V7095" s="12"/>
      <c r="W7095" s="12"/>
      <c r="X7095" s="14"/>
      <c r="AB7095" s="25"/>
      <c r="AC7095" s="12"/>
      <c r="AD7095" s="12"/>
      <c r="AK7095" s="12"/>
      <c r="AL7095" s="30"/>
      <c r="AM7095" s="32"/>
      <c r="AQ7095" s="12"/>
      <c r="AR7095" s="12"/>
      <c r="AS7095" s="12"/>
      <c r="AZ7095" s="49"/>
      <c r="BA7095" s="30"/>
      <c r="BB7095" s="12"/>
      <c r="BF7095" s="12"/>
      <c r="BG7095" s="12"/>
      <c r="BH7095" s="12"/>
      <c r="BO7095" s="7"/>
      <c r="BP7095" s="7"/>
      <c r="BQ7095" s="7"/>
      <c r="BU7095" s="7"/>
      <c r="BV7095" s="7"/>
      <c r="BW7095" s="7"/>
      <c r="CD7095" s="7"/>
      <c r="CE7095" s="7"/>
      <c r="CF7095" s="7"/>
      <c r="CJ7095" s="7"/>
      <c r="CK7095" s="7"/>
      <c r="CL7095" s="7"/>
    </row>
    <row r="7096" spans="1:90">
      <c r="A7096" s="11"/>
      <c r="B7096" s="373"/>
      <c r="C7096" s="373"/>
      <c r="D7096" s="373"/>
      <c r="E7096" s="13"/>
      <c r="F7096" s="11"/>
      <c r="G7096" s="25"/>
      <c r="H7096" s="31"/>
      <c r="I7096" s="30"/>
      <c r="M7096" s="25"/>
      <c r="N7096" s="31"/>
      <c r="O7096" s="30"/>
      <c r="V7096" s="12"/>
      <c r="W7096" s="12"/>
      <c r="X7096" s="14"/>
      <c r="AB7096" s="25"/>
      <c r="AC7096" s="12"/>
      <c r="AD7096" s="12"/>
      <c r="AK7096" s="12"/>
      <c r="AL7096" s="30"/>
      <c r="AM7096" s="32"/>
      <c r="AQ7096" s="12"/>
      <c r="AR7096" s="12"/>
      <c r="AS7096" s="12"/>
      <c r="AZ7096" s="49"/>
      <c r="BA7096" s="30"/>
      <c r="BB7096" s="12"/>
      <c r="BF7096" s="12"/>
      <c r="BG7096" s="12"/>
      <c r="BH7096" s="12"/>
      <c r="BO7096" s="7"/>
      <c r="BP7096" s="7"/>
      <c r="BQ7096" s="7"/>
      <c r="BU7096" s="7"/>
      <c r="BV7096" s="7"/>
      <c r="BW7096" s="7"/>
      <c r="CD7096" s="7"/>
      <c r="CE7096" s="7"/>
      <c r="CF7096" s="7"/>
      <c r="CJ7096" s="7"/>
      <c r="CK7096" s="7"/>
      <c r="CL7096" s="7"/>
    </row>
    <row r="7097" spans="1:90">
      <c r="A7097" s="11"/>
      <c r="B7097" s="373"/>
      <c r="C7097" s="373"/>
      <c r="D7097" s="373"/>
      <c r="E7097" s="13"/>
      <c r="F7097" s="11"/>
      <c r="G7097" s="25"/>
      <c r="H7097" s="31"/>
      <c r="I7097" s="30"/>
      <c r="M7097" s="25"/>
      <c r="N7097" s="31"/>
      <c r="O7097" s="30"/>
      <c r="V7097" s="12"/>
      <c r="W7097" s="12"/>
      <c r="X7097" s="14"/>
      <c r="AB7097" s="25"/>
      <c r="AC7097" s="12"/>
      <c r="AD7097" s="12"/>
      <c r="AK7097" s="12"/>
      <c r="AL7097" s="30"/>
      <c r="AM7097" s="32"/>
      <c r="AQ7097" s="12"/>
      <c r="AR7097" s="12"/>
      <c r="AS7097" s="12"/>
      <c r="AZ7097" s="49"/>
      <c r="BA7097" s="30"/>
      <c r="BB7097" s="12"/>
      <c r="BF7097" s="12"/>
      <c r="BG7097" s="12"/>
      <c r="BH7097" s="12"/>
      <c r="BO7097" s="7"/>
      <c r="BP7097" s="7"/>
      <c r="BQ7097" s="7"/>
      <c r="BU7097" s="7"/>
      <c r="BV7097" s="7"/>
      <c r="BW7097" s="7"/>
      <c r="CD7097" s="7"/>
      <c r="CE7097" s="7"/>
      <c r="CF7097" s="7"/>
      <c r="CJ7097" s="7"/>
      <c r="CK7097" s="7"/>
      <c r="CL7097" s="7"/>
    </row>
    <row r="7098" spans="1:90">
      <c r="A7098" s="11"/>
      <c r="B7098" s="373"/>
      <c r="C7098" s="373"/>
      <c r="D7098" s="373"/>
      <c r="E7098" s="13"/>
      <c r="F7098" s="11"/>
      <c r="G7098" s="25"/>
      <c r="H7098" s="31"/>
      <c r="I7098" s="30"/>
      <c r="M7098" s="25"/>
      <c r="N7098" s="31"/>
      <c r="O7098" s="30"/>
      <c r="V7098" s="12"/>
      <c r="W7098" s="12"/>
      <c r="X7098" s="14"/>
      <c r="AB7098" s="25"/>
      <c r="AC7098" s="12"/>
      <c r="AD7098" s="12"/>
      <c r="AK7098" s="12"/>
      <c r="AL7098" s="30"/>
      <c r="AM7098" s="32"/>
      <c r="AQ7098" s="12"/>
      <c r="AR7098" s="12"/>
      <c r="AS7098" s="12"/>
      <c r="AZ7098" s="49"/>
      <c r="BA7098" s="30"/>
      <c r="BB7098" s="12"/>
      <c r="BF7098" s="12"/>
      <c r="BG7098" s="12"/>
      <c r="BH7098" s="12"/>
      <c r="BO7098" s="7"/>
      <c r="BP7098" s="7"/>
      <c r="BQ7098" s="7"/>
      <c r="BU7098" s="7"/>
      <c r="BV7098" s="7"/>
      <c r="BW7098" s="7"/>
      <c r="CD7098" s="7"/>
      <c r="CE7098" s="7"/>
      <c r="CF7098" s="7"/>
      <c r="CJ7098" s="7"/>
      <c r="CK7098" s="7"/>
      <c r="CL7098" s="7"/>
    </row>
    <row r="7099" spans="1:90">
      <c r="A7099" s="11"/>
      <c r="B7099" s="373"/>
      <c r="C7099" s="373"/>
      <c r="D7099" s="373"/>
      <c r="E7099" s="13"/>
      <c r="F7099" s="11"/>
      <c r="G7099" s="25"/>
      <c r="H7099" s="31"/>
      <c r="I7099" s="30"/>
      <c r="M7099" s="25"/>
      <c r="N7099" s="31"/>
      <c r="O7099" s="30"/>
      <c r="V7099" s="12"/>
      <c r="W7099" s="12"/>
      <c r="X7099" s="14"/>
      <c r="AB7099" s="25"/>
      <c r="AC7099" s="12"/>
      <c r="AD7099" s="12"/>
      <c r="AK7099" s="12"/>
      <c r="AL7099" s="30"/>
      <c r="AM7099" s="32"/>
      <c r="AQ7099" s="12"/>
      <c r="AR7099" s="12"/>
      <c r="AS7099" s="12"/>
      <c r="AZ7099" s="49"/>
      <c r="BA7099" s="30"/>
      <c r="BB7099" s="12"/>
      <c r="BF7099" s="12"/>
      <c r="BG7099" s="12"/>
      <c r="BH7099" s="12"/>
      <c r="BO7099" s="7"/>
      <c r="BP7099" s="7"/>
      <c r="BQ7099" s="7"/>
      <c r="BU7099" s="7"/>
      <c r="BV7099" s="7"/>
      <c r="BW7099" s="7"/>
      <c r="CD7099" s="7"/>
      <c r="CE7099" s="7"/>
      <c r="CF7099" s="7"/>
      <c r="CJ7099" s="7"/>
      <c r="CK7099" s="7"/>
      <c r="CL7099" s="7"/>
    </row>
    <row r="7100" spans="1:90">
      <c r="A7100" s="11"/>
      <c r="B7100" s="373"/>
      <c r="C7100" s="373"/>
      <c r="D7100" s="373"/>
      <c r="E7100" s="13"/>
      <c r="F7100" s="11"/>
      <c r="G7100" s="25"/>
      <c r="H7100" s="31"/>
      <c r="I7100" s="30"/>
      <c r="M7100" s="25"/>
      <c r="N7100" s="31"/>
      <c r="O7100" s="30"/>
      <c r="V7100" s="12"/>
      <c r="W7100" s="12"/>
      <c r="X7100" s="14"/>
      <c r="AB7100" s="25"/>
      <c r="AC7100" s="12"/>
      <c r="AD7100" s="12"/>
      <c r="AK7100" s="12"/>
      <c r="AL7100" s="30"/>
      <c r="AM7100" s="32"/>
      <c r="AQ7100" s="12"/>
      <c r="AR7100" s="12"/>
      <c r="AS7100" s="12"/>
      <c r="AZ7100" s="49"/>
      <c r="BA7100" s="30"/>
      <c r="BB7100" s="12"/>
      <c r="BF7100" s="12"/>
      <c r="BG7100" s="12"/>
      <c r="BH7100" s="12"/>
      <c r="BO7100" s="7"/>
      <c r="BP7100" s="7"/>
      <c r="BQ7100" s="7"/>
      <c r="BU7100" s="7"/>
      <c r="BV7100" s="7"/>
      <c r="BW7100" s="7"/>
      <c r="CD7100" s="7"/>
      <c r="CE7100" s="7"/>
      <c r="CF7100" s="7"/>
      <c r="CJ7100" s="7"/>
      <c r="CK7100" s="7"/>
      <c r="CL7100" s="7"/>
    </row>
    <row r="7101" spans="1:90">
      <c r="A7101" s="11"/>
      <c r="B7101" s="373"/>
      <c r="C7101" s="373"/>
      <c r="D7101" s="373"/>
      <c r="E7101" s="13"/>
      <c r="F7101" s="11"/>
      <c r="G7101" s="25"/>
      <c r="H7101" s="31"/>
      <c r="I7101" s="30"/>
      <c r="M7101" s="25"/>
      <c r="N7101" s="31"/>
      <c r="O7101" s="30"/>
      <c r="V7101" s="12"/>
      <c r="W7101" s="12"/>
      <c r="X7101" s="14"/>
      <c r="AB7101" s="25"/>
      <c r="AC7101" s="12"/>
      <c r="AD7101" s="12"/>
      <c r="AK7101" s="12"/>
      <c r="AL7101" s="30"/>
      <c r="AM7101" s="32"/>
      <c r="AQ7101" s="12"/>
      <c r="AR7101" s="12"/>
      <c r="AS7101" s="12"/>
      <c r="AZ7101" s="49"/>
      <c r="BA7101" s="30"/>
      <c r="BB7101" s="12"/>
      <c r="BF7101" s="12"/>
      <c r="BG7101" s="12"/>
      <c r="BH7101" s="12"/>
      <c r="BO7101" s="7"/>
      <c r="BP7101" s="7"/>
      <c r="BQ7101" s="7"/>
      <c r="BU7101" s="7"/>
      <c r="BV7101" s="7"/>
      <c r="BW7101" s="7"/>
      <c r="CD7101" s="7"/>
      <c r="CE7101" s="7"/>
      <c r="CF7101" s="7"/>
      <c r="CJ7101" s="7"/>
      <c r="CK7101" s="7"/>
      <c r="CL7101" s="7"/>
    </row>
    <row r="7102" spans="1:90">
      <c r="A7102" s="11"/>
      <c r="B7102" s="373"/>
      <c r="C7102" s="373"/>
      <c r="D7102" s="373"/>
      <c r="E7102" s="13"/>
      <c r="F7102" s="11"/>
      <c r="G7102" s="25"/>
      <c r="H7102" s="31"/>
      <c r="I7102" s="30"/>
      <c r="M7102" s="25"/>
      <c r="N7102" s="31"/>
      <c r="O7102" s="30"/>
      <c r="V7102" s="12"/>
      <c r="W7102" s="12"/>
      <c r="X7102" s="14"/>
      <c r="AB7102" s="25"/>
      <c r="AC7102" s="12"/>
      <c r="AD7102" s="12"/>
      <c r="AK7102" s="12"/>
      <c r="AL7102" s="30"/>
      <c r="AM7102" s="32"/>
      <c r="AQ7102" s="12"/>
      <c r="AR7102" s="12"/>
      <c r="AS7102" s="12"/>
      <c r="AZ7102" s="49"/>
      <c r="BA7102" s="30"/>
      <c r="BB7102" s="12"/>
      <c r="BF7102" s="12"/>
      <c r="BG7102" s="12"/>
      <c r="BH7102" s="12"/>
      <c r="BO7102" s="7"/>
      <c r="BP7102" s="7"/>
      <c r="BQ7102" s="7"/>
      <c r="BU7102" s="7"/>
      <c r="BV7102" s="7"/>
      <c r="BW7102" s="7"/>
      <c r="CD7102" s="7"/>
      <c r="CE7102" s="7"/>
      <c r="CF7102" s="7"/>
      <c r="CJ7102" s="7"/>
      <c r="CK7102" s="7"/>
      <c r="CL7102" s="7"/>
    </row>
    <row r="7103" spans="1:90">
      <c r="A7103" s="11"/>
      <c r="B7103" s="373"/>
      <c r="C7103" s="373"/>
      <c r="D7103" s="373"/>
      <c r="E7103" s="13"/>
      <c r="F7103" s="11"/>
      <c r="G7103" s="25"/>
      <c r="H7103" s="31"/>
      <c r="I7103" s="30"/>
      <c r="M7103" s="25"/>
      <c r="N7103" s="31"/>
      <c r="O7103" s="30"/>
      <c r="V7103" s="12"/>
      <c r="W7103" s="12"/>
      <c r="X7103" s="14"/>
      <c r="AB7103" s="25"/>
      <c r="AC7103" s="12"/>
      <c r="AD7103" s="12"/>
      <c r="AK7103" s="12"/>
      <c r="AL7103" s="30"/>
      <c r="AM7103" s="32"/>
      <c r="AQ7103" s="12"/>
      <c r="AR7103" s="12"/>
      <c r="AS7103" s="12"/>
      <c r="AZ7103" s="49"/>
      <c r="BA7103" s="30"/>
      <c r="BB7103" s="12"/>
      <c r="BF7103" s="12"/>
      <c r="BG7103" s="12"/>
      <c r="BH7103" s="12"/>
      <c r="BO7103" s="7"/>
      <c r="BP7103" s="7"/>
      <c r="BQ7103" s="7"/>
      <c r="BU7103" s="7"/>
      <c r="BV7103" s="7"/>
      <c r="BW7103" s="7"/>
      <c r="CD7103" s="7"/>
      <c r="CE7103" s="7"/>
      <c r="CF7103" s="7"/>
      <c r="CJ7103" s="7"/>
      <c r="CK7103" s="7"/>
      <c r="CL7103" s="7"/>
    </row>
    <row r="7104" spans="1:90">
      <c r="A7104" s="11"/>
      <c r="B7104" s="373"/>
      <c r="C7104" s="373"/>
      <c r="D7104" s="373"/>
      <c r="E7104" s="13"/>
      <c r="F7104" s="11"/>
      <c r="G7104" s="25"/>
      <c r="H7104" s="31"/>
      <c r="I7104" s="30"/>
      <c r="M7104" s="25"/>
      <c r="N7104" s="31"/>
      <c r="O7104" s="30"/>
      <c r="V7104" s="12"/>
      <c r="W7104" s="12"/>
      <c r="X7104" s="14"/>
      <c r="AB7104" s="25"/>
      <c r="AC7104" s="12"/>
      <c r="AD7104" s="12"/>
      <c r="AK7104" s="12"/>
      <c r="AL7104" s="30"/>
      <c r="AM7104" s="32"/>
      <c r="AQ7104" s="12"/>
      <c r="AR7104" s="12"/>
      <c r="AS7104" s="12"/>
      <c r="AZ7104" s="49"/>
      <c r="BA7104" s="30"/>
      <c r="BB7104" s="12"/>
      <c r="BF7104" s="12"/>
      <c r="BG7104" s="12"/>
      <c r="BH7104" s="12"/>
      <c r="BO7104" s="7"/>
      <c r="BP7104" s="7"/>
      <c r="BQ7104" s="7"/>
      <c r="BU7104" s="7"/>
      <c r="BV7104" s="7"/>
      <c r="BW7104" s="7"/>
      <c r="CD7104" s="7"/>
      <c r="CE7104" s="7"/>
      <c r="CF7104" s="7"/>
      <c r="CJ7104" s="7"/>
      <c r="CK7104" s="7"/>
      <c r="CL7104" s="7"/>
    </row>
    <row r="7105" spans="1:90">
      <c r="A7105" s="11"/>
      <c r="B7105" s="373"/>
      <c r="C7105" s="373"/>
      <c r="D7105" s="373"/>
      <c r="E7105" s="13"/>
      <c r="F7105" s="11"/>
      <c r="G7105" s="25"/>
      <c r="H7105" s="31"/>
      <c r="I7105" s="30"/>
      <c r="M7105" s="25"/>
      <c r="N7105" s="31"/>
      <c r="O7105" s="30"/>
      <c r="V7105" s="12"/>
      <c r="W7105" s="12"/>
      <c r="X7105" s="14"/>
      <c r="AB7105" s="25"/>
      <c r="AC7105" s="12"/>
      <c r="AD7105" s="12"/>
      <c r="AK7105" s="12"/>
      <c r="AL7105" s="30"/>
      <c r="AM7105" s="32"/>
      <c r="AQ7105" s="12"/>
      <c r="AR7105" s="12"/>
      <c r="AS7105" s="12"/>
      <c r="AZ7105" s="49"/>
      <c r="BA7105" s="30"/>
      <c r="BB7105" s="12"/>
      <c r="BF7105" s="12"/>
      <c r="BG7105" s="12"/>
      <c r="BH7105" s="12"/>
      <c r="BO7105" s="7"/>
      <c r="BP7105" s="7"/>
      <c r="BQ7105" s="7"/>
      <c r="BU7105" s="7"/>
      <c r="BV7105" s="7"/>
      <c r="BW7105" s="7"/>
      <c r="CD7105" s="7"/>
      <c r="CE7105" s="7"/>
      <c r="CF7105" s="7"/>
      <c r="CJ7105" s="7"/>
      <c r="CK7105" s="7"/>
      <c r="CL7105" s="7"/>
    </row>
    <row r="7106" spans="1:90">
      <c r="A7106" s="11"/>
      <c r="B7106" s="373"/>
      <c r="C7106" s="373"/>
      <c r="D7106" s="373"/>
      <c r="E7106" s="13"/>
      <c r="F7106" s="11"/>
      <c r="G7106" s="25"/>
      <c r="H7106" s="31"/>
      <c r="I7106" s="30"/>
      <c r="M7106" s="25"/>
      <c r="N7106" s="31"/>
      <c r="O7106" s="30"/>
      <c r="V7106" s="12"/>
      <c r="W7106" s="12"/>
      <c r="X7106" s="14"/>
      <c r="AB7106" s="25"/>
      <c r="AC7106" s="12"/>
      <c r="AD7106" s="12"/>
      <c r="AK7106" s="12"/>
      <c r="AL7106" s="30"/>
      <c r="AM7106" s="32"/>
      <c r="AQ7106" s="12"/>
      <c r="AR7106" s="12"/>
      <c r="AS7106" s="12"/>
      <c r="AZ7106" s="49"/>
      <c r="BA7106" s="30"/>
      <c r="BB7106" s="12"/>
      <c r="BF7106" s="12"/>
      <c r="BG7106" s="12"/>
      <c r="BH7106" s="12"/>
      <c r="BO7106" s="7"/>
      <c r="BP7106" s="7"/>
      <c r="BQ7106" s="7"/>
      <c r="BU7106" s="7"/>
      <c r="BV7106" s="7"/>
      <c r="BW7106" s="7"/>
      <c r="CD7106" s="7"/>
      <c r="CE7106" s="7"/>
      <c r="CF7106" s="7"/>
      <c r="CJ7106" s="7"/>
      <c r="CK7106" s="7"/>
      <c r="CL7106" s="7"/>
    </row>
    <row r="7107" spans="1:90">
      <c r="A7107" s="11"/>
      <c r="B7107" s="373"/>
      <c r="C7107" s="373"/>
      <c r="D7107" s="373"/>
      <c r="E7107" s="13"/>
      <c r="F7107" s="11"/>
      <c r="G7107" s="25"/>
      <c r="H7107" s="31"/>
      <c r="I7107" s="30"/>
      <c r="M7107" s="25"/>
      <c r="N7107" s="31"/>
      <c r="O7107" s="30"/>
      <c r="V7107" s="12"/>
      <c r="W7107" s="12"/>
      <c r="X7107" s="14"/>
      <c r="AB7107" s="25"/>
      <c r="AC7107" s="12"/>
      <c r="AD7107" s="12"/>
      <c r="AK7107" s="12"/>
      <c r="AL7107" s="30"/>
      <c r="AM7107" s="32"/>
      <c r="AQ7107" s="12"/>
      <c r="AR7107" s="12"/>
      <c r="AS7107" s="12"/>
      <c r="AZ7107" s="49"/>
      <c r="BA7107" s="30"/>
      <c r="BB7107" s="12"/>
      <c r="BF7107" s="12"/>
      <c r="BG7107" s="12"/>
      <c r="BH7107" s="12"/>
      <c r="BO7107" s="7"/>
      <c r="BP7107" s="7"/>
      <c r="BQ7107" s="7"/>
      <c r="BU7107" s="7"/>
      <c r="BV7107" s="7"/>
      <c r="BW7107" s="7"/>
      <c r="CD7107" s="7"/>
      <c r="CE7107" s="7"/>
      <c r="CF7107" s="7"/>
      <c r="CJ7107" s="7"/>
      <c r="CK7107" s="7"/>
      <c r="CL7107" s="7"/>
    </row>
    <row r="7108" spans="1:90">
      <c r="A7108" s="11"/>
      <c r="B7108" s="373"/>
      <c r="C7108" s="373"/>
      <c r="D7108" s="373"/>
      <c r="E7108" s="13"/>
      <c r="F7108" s="11"/>
      <c r="G7108" s="25"/>
      <c r="H7108" s="31"/>
      <c r="I7108" s="30"/>
      <c r="M7108" s="25"/>
      <c r="N7108" s="31"/>
      <c r="O7108" s="30"/>
      <c r="V7108" s="12"/>
      <c r="W7108" s="12"/>
      <c r="X7108" s="14"/>
      <c r="AB7108" s="25"/>
      <c r="AC7108" s="12"/>
      <c r="AD7108" s="12"/>
      <c r="AK7108" s="12"/>
      <c r="AL7108" s="30"/>
      <c r="AM7108" s="32"/>
      <c r="AQ7108" s="12"/>
      <c r="AR7108" s="12"/>
      <c r="AS7108" s="12"/>
      <c r="AZ7108" s="49"/>
      <c r="BA7108" s="30"/>
      <c r="BB7108" s="12"/>
      <c r="BF7108" s="12"/>
      <c r="BG7108" s="12"/>
      <c r="BH7108" s="12"/>
      <c r="BO7108" s="7"/>
      <c r="BP7108" s="7"/>
      <c r="BQ7108" s="7"/>
      <c r="BU7108" s="7"/>
      <c r="BV7108" s="7"/>
      <c r="BW7108" s="7"/>
      <c r="CD7108" s="7"/>
      <c r="CE7108" s="7"/>
      <c r="CF7108" s="7"/>
      <c r="CJ7108" s="7"/>
      <c r="CK7108" s="7"/>
      <c r="CL7108" s="7"/>
    </row>
    <row r="7109" spans="1:90">
      <c r="A7109" s="11"/>
      <c r="B7109" s="373"/>
      <c r="C7109" s="373"/>
      <c r="D7109" s="373"/>
      <c r="E7109" s="13"/>
      <c r="F7109" s="11"/>
      <c r="G7109" s="25"/>
      <c r="H7109" s="31"/>
      <c r="I7109" s="30"/>
      <c r="M7109" s="25"/>
      <c r="N7109" s="31"/>
      <c r="O7109" s="30"/>
      <c r="V7109" s="12"/>
      <c r="W7109" s="12"/>
      <c r="X7109" s="14"/>
      <c r="AB7109" s="25"/>
      <c r="AC7109" s="12"/>
      <c r="AD7109" s="12"/>
      <c r="AK7109" s="12"/>
      <c r="AL7109" s="30"/>
      <c r="AM7109" s="32"/>
      <c r="AQ7109" s="12"/>
      <c r="AR7109" s="12"/>
      <c r="AS7109" s="12"/>
      <c r="AZ7109" s="49"/>
      <c r="BA7109" s="30"/>
      <c r="BB7109" s="12"/>
      <c r="BF7109" s="12"/>
      <c r="BG7109" s="12"/>
      <c r="BH7109" s="12"/>
      <c r="BO7109" s="7"/>
      <c r="BP7109" s="7"/>
      <c r="BQ7109" s="7"/>
      <c r="BU7109" s="7"/>
      <c r="BV7109" s="7"/>
      <c r="BW7109" s="7"/>
      <c r="CD7109" s="7"/>
      <c r="CE7109" s="7"/>
      <c r="CF7109" s="7"/>
      <c r="CJ7109" s="7"/>
      <c r="CK7109" s="7"/>
      <c r="CL7109" s="7"/>
    </row>
    <row r="7110" spans="1:90">
      <c r="A7110" s="11"/>
      <c r="B7110" s="373"/>
      <c r="C7110" s="373"/>
      <c r="D7110" s="373"/>
      <c r="E7110" s="13"/>
      <c r="F7110" s="11"/>
      <c r="G7110" s="25"/>
      <c r="H7110" s="31"/>
      <c r="I7110" s="30"/>
      <c r="M7110" s="25"/>
      <c r="N7110" s="31"/>
      <c r="O7110" s="30"/>
      <c r="V7110" s="12"/>
      <c r="W7110" s="12"/>
      <c r="X7110" s="14"/>
      <c r="AB7110" s="25"/>
      <c r="AC7110" s="12"/>
      <c r="AD7110" s="12"/>
      <c r="AK7110" s="12"/>
      <c r="AL7110" s="30"/>
      <c r="AM7110" s="32"/>
      <c r="AQ7110" s="12"/>
      <c r="AR7110" s="12"/>
      <c r="AS7110" s="12"/>
      <c r="AZ7110" s="49"/>
      <c r="BA7110" s="30"/>
      <c r="BB7110" s="12"/>
      <c r="BF7110" s="12"/>
      <c r="BG7110" s="12"/>
      <c r="BH7110" s="12"/>
      <c r="BO7110" s="7"/>
      <c r="BP7110" s="7"/>
      <c r="BQ7110" s="7"/>
      <c r="BU7110" s="7"/>
      <c r="BV7110" s="7"/>
      <c r="BW7110" s="7"/>
      <c r="CD7110" s="7"/>
      <c r="CE7110" s="7"/>
      <c r="CF7110" s="7"/>
      <c r="CJ7110" s="7"/>
      <c r="CK7110" s="7"/>
      <c r="CL7110" s="7"/>
    </row>
    <row r="7111" spans="1:90">
      <c r="A7111" s="11"/>
      <c r="B7111" s="373"/>
      <c r="C7111" s="373"/>
      <c r="D7111" s="373"/>
      <c r="E7111" s="13"/>
      <c r="F7111" s="11"/>
      <c r="G7111" s="25"/>
      <c r="H7111" s="31"/>
      <c r="I7111" s="30"/>
      <c r="M7111" s="25"/>
      <c r="N7111" s="31"/>
      <c r="O7111" s="30"/>
      <c r="V7111" s="12"/>
      <c r="W7111" s="12"/>
      <c r="X7111" s="14"/>
      <c r="AB7111" s="25"/>
      <c r="AC7111" s="12"/>
      <c r="AD7111" s="12"/>
      <c r="AK7111" s="12"/>
      <c r="AL7111" s="30"/>
      <c r="AM7111" s="32"/>
      <c r="AQ7111" s="12"/>
      <c r="AR7111" s="12"/>
      <c r="AS7111" s="12"/>
      <c r="AZ7111" s="49"/>
      <c r="BA7111" s="30"/>
      <c r="BB7111" s="12"/>
      <c r="BF7111" s="12"/>
      <c r="BG7111" s="12"/>
      <c r="BH7111" s="12"/>
      <c r="BO7111" s="7"/>
      <c r="BP7111" s="7"/>
      <c r="BQ7111" s="7"/>
      <c r="BU7111" s="7"/>
      <c r="BV7111" s="7"/>
      <c r="BW7111" s="7"/>
      <c r="CD7111" s="7"/>
      <c r="CE7111" s="7"/>
      <c r="CF7111" s="7"/>
      <c r="CJ7111" s="7"/>
      <c r="CK7111" s="7"/>
      <c r="CL7111" s="7"/>
    </row>
    <row r="7112" spans="1:90">
      <c r="A7112" s="11"/>
      <c r="B7112" s="373"/>
      <c r="C7112" s="373"/>
      <c r="D7112" s="373"/>
      <c r="E7112" s="13"/>
      <c r="F7112" s="11"/>
      <c r="G7112" s="25"/>
      <c r="H7112" s="31"/>
      <c r="I7112" s="30"/>
      <c r="M7112" s="25"/>
      <c r="N7112" s="31"/>
      <c r="O7112" s="30"/>
      <c r="V7112" s="12"/>
      <c r="W7112" s="12"/>
      <c r="X7112" s="14"/>
      <c r="AB7112" s="25"/>
      <c r="AC7112" s="12"/>
      <c r="AD7112" s="12"/>
      <c r="AK7112" s="12"/>
      <c r="AL7112" s="30"/>
      <c r="AM7112" s="32"/>
      <c r="AQ7112" s="12"/>
      <c r="AR7112" s="12"/>
      <c r="AS7112" s="12"/>
      <c r="AZ7112" s="49"/>
      <c r="BA7112" s="30"/>
      <c r="BB7112" s="12"/>
      <c r="BF7112" s="12"/>
      <c r="BG7112" s="12"/>
      <c r="BH7112" s="12"/>
      <c r="BO7112" s="7"/>
      <c r="BP7112" s="7"/>
      <c r="BQ7112" s="7"/>
      <c r="BU7112" s="7"/>
      <c r="BV7112" s="7"/>
      <c r="BW7112" s="7"/>
      <c r="CD7112" s="7"/>
      <c r="CE7112" s="7"/>
      <c r="CF7112" s="7"/>
      <c r="CJ7112" s="7"/>
      <c r="CK7112" s="7"/>
      <c r="CL7112" s="7"/>
    </row>
    <row r="7113" spans="1:90">
      <c r="A7113" s="11"/>
      <c r="B7113" s="373"/>
      <c r="C7113" s="373"/>
      <c r="D7113" s="373"/>
      <c r="E7113" s="13"/>
      <c r="F7113" s="11"/>
      <c r="G7113" s="25"/>
      <c r="H7113" s="31"/>
      <c r="I7113" s="30"/>
      <c r="M7113" s="25"/>
      <c r="N7113" s="31"/>
      <c r="O7113" s="30"/>
      <c r="V7113" s="12"/>
      <c r="W7113" s="12"/>
      <c r="X7113" s="14"/>
      <c r="AB7113" s="25"/>
      <c r="AC7113" s="12"/>
      <c r="AD7113" s="12"/>
      <c r="AK7113" s="12"/>
      <c r="AL7113" s="30"/>
      <c r="AM7113" s="32"/>
      <c r="AQ7113" s="12"/>
      <c r="AR7113" s="12"/>
      <c r="AS7113" s="12"/>
      <c r="AZ7113" s="49"/>
      <c r="BA7113" s="30"/>
      <c r="BB7113" s="12"/>
      <c r="BF7113" s="12"/>
      <c r="BG7113" s="12"/>
      <c r="BH7113" s="12"/>
      <c r="BO7113" s="7"/>
      <c r="BP7113" s="7"/>
      <c r="BQ7113" s="7"/>
      <c r="BU7113" s="7"/>
      <c r="BV7113" s="7"/>
      <c r="BW7113" s="7"/>
      <c r="CD7113" s="7"/>
      <c r="CE7113" s="7"/>
      <c r="CF7113" s="7"/>
      <c r="CJ7113" s="7"/>
      <c r="CK7113" s="7"/>
      <c r="CL7113" s="7"/>
    </row>
    <row r="7114" spans="1:90">
      <c r="A7114" s="11"/>
      <c r="B7114" s="373"/>
      <c r="C7114" s="373"/>
      <c r="D7114" s="373"/>
      <c r="E7114" s="13"/>
      <c r="F7114" s="11"/>
      <c r="G7114" s="25"/>
      <c r="H7114" s="31"/>
      <c r="I7114" s="30"/>
      <c r="M7114" s="25"/>
      <c r="N7114" s="31"/>
      <c r="O7114" s="30"/>
      <c r="V7114" s="12"/>
      <c r="W7114" s="12"/>
      <c r="X7114" s="14"/>
      <c r="AB7114" s="25"/>
      <c r="AC7114" s="12"/>
      <c r="AD7114" s="12"/>
      <c r="AK7114" s="12"/>
      <c r="AL7114" s="30"/>
      <c r="AM7114" s="32"/>
      <c r="AQ7114" s="12"/>
      <c r="AR7114" s="12"/>
      <c r="AS7114" s="12"/>
      <c r="AZ7114" s="49"/>
      <c r="BA7114" s="30"/>
      <c r="BB7114" s="12"/>
      <c r="BF7114" s="12"/>
      <c r="BG7114" s="12"/>
      <c r="BH7114" s="12"/>
      <c r="BO7114" s="7"/>
      <c r="BP7114" s="7"/>
      <c r="BQ7114" s="7"/>
      <c r="BU7114" s="7"/>
      <c r="BV7114" s="7"/>
      <c r="BW7114" s="7"/>
      <c r="CD7114" s="7"/>
      <c r="CE7114" s="7"/>
      <c r="CF7114" s="7"/>
      <c r="CJ7114" s="7"/>
      <c r="CK7114" s="7"/>
      <c r="CL7114" s="7"/>
    </row>
    <row r="7115" spans="1:90">
      <c r="A7115" s="11"/>
      <c r="B7115" s="373"/>
      <c r="C7115" s="373"/>
      <c r="D7115" s="373"/>
      <c r="E7115" s="13"/>
      <c r="F7115" s="11"/>
      <c r="G7115" s="25"/>
      <c r="H7115" s="31"/>
      <c r="I7115" s="30"/>
      <c r="M7115" s="25"/>
      <c r="N7115" s="31"/>
      <c r="O7115" s="30"/>
      <c r="V7115" s="12"/>
      <c r="W7115" s="12"/>
      <c r="X7115" s="14"/>
      <c r="AB7115" s="25"/>
      <c r="AC7115" s="12"/>
      <c r="AD7115" s="12"/>
      <c r="AK7115" s="12"/>
      <c r="AL7115" s="30"/>
      <c r="AM7115" s="32"/>
      <c r="AQ7115" s="12"/>
      <c r="AR7115" s="12"/>
      <c r="AS7115" s="12"/>
      <c r="AZ7115" s="49"/>
      <c r="BA7115" s="30"/>
      <c r="BB7115" s="12"/>
      <c r="BF7115" s="12"/>
      <c r="BG7115" s="12"/>
      <c r="BH7115" s="12"/>
      <c r="BO7115" s="7"/>
      <c r="BP7115" s="7"/>
      <c r="BQ7115" s="7"/>
      <c r="BU7115" s="7"/>
      <c r="BV7115" s="7"/>
      <c r="BW7115" s="7"/>
      <c r="CD7115" s="7"/>
      <c r="CE7115" s="7"/>
      <c r="CF7115" s="7"/>
      <c r="CJ7115" s="7"/>
      <c r="CK7115" s="7"/>
      <c r="CL7115" s="7"/>
    </row>
    <row r="7116" spans="1:90">
      <c r="A7116" s="11"/>
      <c r="B7116" s="373"/>
      <c r="C7116" s="373"/>
      <c r="D7116" s="373"/>
      <c r="E7116" s="13"/>
      <c r="F7116" s="11"/>
      <c r="G7116" s="25"/>
      <c r="H7116" s="31"/>
      <c r="I7116" s="30"/>
      <c r="M7116" s="25"/>
      <c r="N7116" s="31"/>
      <c r="O7116" s="30"/>
      <c r="V7116" s="12"/>
      <c r="W7116" s="12"/>
      <c r="X7116" s="14"/>
      <c r="AB7116" s="25"/>
      <c r="AC7116" s="12"/>
      <c r="AD7116" s="12"/>
      <c r="AK7116" s="12"/>
      <c r="AL7116" s="30"/>
      <c r="AM7116" s="32"/>
      <c r="AQ7116" s="12"/>
      <c r="AR7116" s="12"/>
      <c r="AS7116" s="12"/>
      <c r="AZ7116" s="49"/>
      <c r="BA7116" s="30"/>
      <c r="BB7116" s="12"/>
      <c r="BF7116" s="12"/>
      <c r="BG7116" s="12"/>
      <c r="BH7116" s="12"/>
      <c r="BO7116" s="7"/>
      <c r="BP7116" s="7"/>
      <c r="BQ7116" s="7"/>
      <c r="BU7116" s="7"/>
      <c r="BV7116" s="7"/>
      <c r="BW7116" s="7"/>
      <c r="CD7116" s="7"/>
      <c r="CE7116" s="7"/>
      <c r="CF7116" s="7"/>
      <c r="CJ7116" s="7"/>
      <c r="CK7116" s="7"/>
      <c r="CL7116" s="7"/>
    </row>
    <row r="7117" spans="1:90">
      <c r="A7117" s="11"/>
      <c r="B7117" s="373"/>
      <c r="C7117" s="373"/>
      <c r="D7117" s="373"/>
      <c r="E7117" s="13"/>
      <c r="F7117" s="11"/>
      <c r="G7117" s="25"/>
      <c r="H7117" s="31"/>
      <c r="I7117" s="30"/>
      <c r="M7117" s="25"/>
      <c r="N7117" s="31"/>
      <c r="O7117" s="30"/>
      <c r="V7117" s="12"/>
      <c r="W7117" s="12"/>
      <c r="X7117" s="14"/>
      <c r="AB7117" s="25"/>
      <c r="AC7117" s="12"/>
      <c r="AD7117" s="12"/>
      <c r="AK7117" s="12"/>
      <c r="AL7117" s="30"/>
      <c r="AM7117" s="32"/>
      <c r="AQ7117" s="12"/>
      <c r="AR7117" s="12"/>
      <c r="AS7117" s="12"/>
      <c r="AZ7117" s="49"/>
      <c r="BA7117" s="30"/>
      <c r="BB7117" s="12"/>
      <c r="BF7117" s="12"/>
      <c r="BG7117" s="12"/>
      <c r="BH7117" s="12"/>
      <c r="BO7117" s="7"/>
      <c r="BP7117" s="7"/>
      <c r="BQ7117" s="7"/>
      <c r="BU7117" s="7"/>
      <c r="BV7117" s="7"/>
      <c r="BW7117" s="7"/>
      <c r="CD7117" s="7"/>
      <c r="CE7117" s="7"/>
      <c r="CF7117" s="7"/>
      <c r="CJ7117" s="7"/>
      <c r="CK7117" s="7"/>
      <c r="CL7117" s="7"/>
    </row>
    <row r="7118" spans="1:90">
      <c r="A7118" s="11"/>
      <c r="B7118" s="373"/>
      <c r="C7118" s="373"/>
      <c r="D7118" s="373"/>
      <c r="E7118" s="13"/>
      <c r="F7118" s="11"/>
      <c r="G7118" s="25"/>
      <c r="H7118" s="31"/>
      <c r="I7118" s="30"/>
      <c r="M7118" s="25"/>
      <c r="N7118" s="31"/>
      <c r="O7118" s="30"/>
      <c r="V7118" s="12"/>
      <c r="W7118" s="12"/>
      <c r="X7118" s="14"/>
      <c r="AB7118" s="25"/>
      <c r="AC7118" s="12"/>
      <c r="AD7118" s="12"/>
      <c r="AK7118" s="12"/>
      <c r="AL7118" s="30"/>
      <c r="AM7118" s="32"/>
      <c r="AQ7118" s="12"/>
      <c r="AR7118" s="12"/>
      <c r="AS7118" s="12"/>
      <c r="AZ7118" s="49"/>
      <c r="BA7118" s="30"/>
      <c r="BB7118" s="12"/>
      <c r="BF7118" s="12"/>
      <c r="BG7118" s="12"/>
      <c r="BH7118" s="12"/>
      <c r="BO7118" s="7"/>
      <c r="BP7118" s="7"/>
      <c r="BQ7118" s="7"/>
      <c r="BU7118" s="7"/>
      <c r="BV7118" s="7"/>
      <c r="BW7118" s="7"/>
      <c r="CD7118" s="7"/>
      <c r="CE7118" s="7"/>
      <c r="CF7118" s="7"/>
      <c r="CJ7118" s="7"/>
      <c r="CK7118" s="7"/>
      <c r="CL7118" s="7"/>
    </row>
    <row r="7119" spans="1:90">
      <c r="A7119" s="11"/>
      <c r="B7119" s="373"/>
      <c r="C7119" s="373"/>
      <c r="D7119" s="373"/>
      <c r="E7119" s="13"/>
      <c r="F7119" s="11"/>
      <c r="G7119" s="25"/>
      <c r="H7119" s="31"/>
      <c r="I7119" s="30"/>
      <c r="M7119" s="25"/>
      <c r="N7119" s="31"/>
      <c r="O7119" s="30"/>
      <c r="V7119" s="12"/>
      <c r="W7119" s="12"/>
      <c r="X7119" s="14"/>
      <c r="AB7119" s="25"/>
      <c r="AC7119" s="12"/>
      <c r="AD7119" s="12"/>
      <c r="AK7119" s="12"/>
      <c r="AL7119" s="30"/>
      <c r="AM7119" s="32"/>
      <c r="AQ7119" s="12"/>
      <c r="AR7119" s="12"/>
      <c r="AS7119" s="12"/>
      <c r="AZ7119" s="49"/>
      <c r="BA7119" s="30"/>
      <c r="BB7119" s="12"/>
      <c r="BF7119" s="12"/>
      <c r="BG7119" s="12"/>
      <c r="BH7119" s="12"/>
      <c r="BO7119" s="7"/>
      <c r="BP7119" s="7"/>
      <c r="BQ7119" s="7"/>
      <c r="BU7119" s="7"/>
      <c r="BV7119" s="7"/>
      <c r="BW7119" s="7"/>
      <c r="CD7119" s="7"/>
      <c r="CE7119" s="7"/>
      <c r="CF7119" s="7"/>
      <c r="CJ7119" s="7"/>
      <c r="CK7119" s="7"/>
      <c r="CL7119" s="7"/>
    </row>
    <row r="7120" spans="1:90">
      <c r="A7120" s="11"/>
      <c r="B7120" s="373"/>
      <c r="C7120" s="373"/>
      <c r="D7120" s="373"/>
      <c r="E7120" s="13"/>
      <c r="F7120" s="11"/>
      <c r="G7120" s="25"/>
      <c r="H7120" s="31"/>
      <c r="I7120" s="30"/>
      <c r="M7120" s="25"/>
      <c r="N7120" s="31"/>
      <c r="O7120" s="30"/>
      <c r="V7120" s="12"/>
      <c r="W7120" s="12"/>
      <c r="X7120" s="14"/>
      <c r="AB7120" s="25"/>
      <c r="AC7120" s="12"/>
      <c r="AD7120" s="12"/>
      <c r="AK7120" s="12"/>
      <c r="AL7120" s="30"/>
      <c r="AM7120" s="32"/>
      <c r="AQ7120" s="12"/>
      <c r="AR7120" s="12"/>
      <c r="AS7120" s="12"/>
      <c r="AZ7120" s="49"/>
      <c r="BA7120" s="30"/>
      <c r="BB7120" s="12"/>
      <c r="BF7120" s="12"/>
      <c r="BG7120" s="12"/>
      <c r="BH7120" s="12"/>
      <c r="BO7120" s="7"/>
      <c r="BP7120" s="7"/>
      <c r="BQ7120" s="7"/>
      <c r="BU7120" s="7"/>
      <c r="BV7120" s="7"/>
      <c r="BW7120" s="7"/>
      <c r="CD7120" s="7"/>
      <c r="CE7120" s="7"/>
      <c r="CF7120" s="7"/>
      <c r="CJ7120" s="7"/>
      <c r="CK7120" s="7"/>
      <c r="CL7120" s="7"/>
    </row>
    <row r="7121" spans="1:90">
      <c r="A7121" s="11"/>
      <c r="B7121" s="373"/>
      <c r="C7121" s="373"/>
      <c r="D7121" s="373"/>
      <c r="E7121" s="13"/>
      <c r="F7121" s="11"/>
      <c r="G7121" s="25"/>
      <c r="H7121" s="31"/>
      <c r="I7121" s="30"/>
      <c r="M7121" s="25"/>
      <c r="N7121" s="31"/>
      <c r="O7121" s="30"/>
      <c r="V7121" s="12"/>
      <c r="W7121" s="12"/>
      <c r="X7121" s="14"/>
      <c r="AB7121" s="25"/>
      <c r="AC7121" s="12"/>
      <c r="AD7121" s="12"/>
      <c r="AK7121" s="12"/>
      <c r="AL7121" s="30"/>
      <c r="AM7121" s="32"/>
      <c r="AQ7121" s="12"/>
      <c r="AR7121" s="12"/>
      <c r="AS7121" s="12"/>
      <c r="AZ7121" s="49"/>
      <c r="BA7121" s="30"/>
      <c r="BB7121" s="12"/>
      <c r="BF7121" s="12"/>
      <c r="BG7121" s="12"/>
      <c r="BH7121" s="12"/>
      <c r="BO7121" s="7"/>
      <c r="BP7121" s="7"/>
      <c r="BQ7121" s="7"/>
      <c r="BU7121" s="7"/>
      <c r="BV7121" s="7"/>
      <c r="BW7121" s="7"/>
      <c r="CD7121" s="7"/>
      <c r="CE7121" s="7"/>
      <c r="CF7121" s="7"/>
      <c r="CJ7121" s="7"/>
      <c r="CK7121" s="7"/>
      <c r="CL7121" s="7"/>
    </row>
    <row r="7122" spans="1:90">
      <c r="A7122" s="11"/>
      <c r="B7122" s="373"/>
      <c r="C7122" s="373"/>
      <c r="D7122" s="373"/>
      <c r="E7122" s="13"/>
      <c r="F7122" s="11"/>
      <c r="G7122" s="25"/>
      <c r="H7122" s="31"/>
      <c r="I7122" s="30"/>
      <c r="M7122" s="25"/>
      <c r="N7122" s="31"/>
      <c r="O7122" s="30"/>
      <c r="V7122" s="12"/>
      <c r="W7122" s="12"/>
      <c r="X7122" s="14"/>
      <c r="AB7122" s="25"/>
      <c r="AC7122" s="12"/>
      <c r="AD7122" s="12"/>
      <c r="AK7122" s="12"/>
      <c r="AL7122" s="30"/>
      <c r="AM7122" s="32"/>
      <c r="AQ7122" s="12"/>
      <c r="AR7122" s="12"/>
      <c r="AS7122" s="12"/>
      <c r="AZ7122" s="49"/>
      <c r="BA7122" s="30"/>
      <c r="BB7122" s="12"/>
      <c r="BF7122" s="12"/>
      <c r="BG7122" s="12"/>
      <c r="BH7122" s="12"/>
      <c r="BO7122" s="7"/>
      <c r="BP7122" s="7"/>
      <c r="BQ7122" s="7"/>
      <c r="BU7122" s="7"/>
      <c r="BV7122" s="7"/>
      <c r="BW7122" s="7"/>
      <c r="CD7122" s="7"/>
      <c r="CE7122" s="7"/>
      <c r="CF7122" s="7"/>
      <c r="CJ7122" s="7"/>
      <c r="CK7122" s="7"/>
      <c r="CL7122" s="7"/>
    </row>
    <row r="7123" spans="1:90">
      <c r="A7123" s="11"/>
      <c r="B7123" s="373"/>
      <c r="C7123" s="373"/>
      <c r="D7123" s="373"/>
      <c r="E7123" s="13"/>
      <c r="F7123" s="11"/>
      <c r="G7123" s="25"/>
      <c r="H7123" s="31"/>
      <c r="I7123" s="30"/>
      <c r="M7123" s="25"/>
      <c r="N7123" s="31"/>
      <c r="O7123" s="30"/>
      <c r="V7123" s="12"/>
      <c r="W7123" s="12"/>
      <c r="X7123" s="14"/>
      <c r="AB7123" s="25"/>
      <c r="AC7123" s="12"/>
      <c r="AD7123" s="12"/>
      <c r="AK7123" s="12"/>
      <c r="AL7123" s="30"/>
      <c r="AM7123" s="32"/>
      <c r="AQ7123" s="12"/>
      <c r="AR7123" s="12"/>
      <c r="AS7123" s="12"/>
      <c r="AZ7123" s="49"/>
      <c r="BA7123" s="30"/>
      <c r="BB7123" s="12"/>
      <c r="BF7123" s="12"/>
      <c r="BG7123" s="12"/>
      <c r="BH7123" s="12"/>
      <c r="BO7123" s="7"/>
      <c r="BP7123" s="7"/>
      <c r="BQ7123" s="7"/>
      <c r="BU7123" s="7"/>
      <c r="BV7123" s="7"/>
      <c r="BW7123" s="7"/>
      <c r="CD7123" s="7"/>
      <c r="CE7123" s="7"/>
      <c r="CF7123" s="7"/>
      <c r="CJ7123" s="7"/>
      <c r="CK7123" s="7"/>
      <c r="CL7123" s="7"/>
    </row>
    <row r="7124" spans="1:90">
      <c r="A7124" s="11"/>
      <c r="B7124" s="373"/>
      <c r="C7124" s="373"/>
      <c r="D7124" s="373"/>
      <c r="E7124" s="13"/>
      <c r="F7124" s="11"/>
      <c r="G7124" s="25"/>
      <c r="H7124" s="31"/>
      <c r="I7124" s="30"/>
      <c r="M7124" s="25"/>
      <c r="N7124" s="31"/>
      <c r="O7124" s="30"/>
      <c r="V7124" s="12"/>
      <c r="W7124" s="12"/>
      <c r="X7124" s="14"/>
      <c r="AB7124" s="25"/>
      <c r="AC7124" s="12"/>
      <c r="AD7124" s="12"/>
      <c r="AK7124" s="12"/>
      <c r="AL7124" s="30"/>
      <c r="AM7124" s="32"/>
      <c r="AQ7124" s="12"/>
      <c r="AR7124" s="12"/>
      <c r="AS7124" s="12"/>
      <c r="AZ7124" s="49"/>
      <c r="BA7124" s="30"/>
      <c r="BB7124" s="12"/>
      <c r="BF7124" s="12"/>
      <c r="BG7124" s="12"/>
      <c r="BH7124" s="12"/>
      <c r="BO7124" s="7"/>
      <c r="BP7124" s="7"/>
      <c r="BQ7124" s="7"/>
      <c r="BU7124" s="7"/>
      <c r="BV7124" s="7"/>
      <c r="BW7124" s="7"/>
      <c r="CD7124" s="7"/>
      <c r="CE7124" s="7"/>
      <c r="CF7124" s="7"/>
      <c r="CJ7124" s="7"/>
      <c r="CK7124" s="7"/>
      <c r="CL7124" s="7"/>
    </row>
    <row r="7125" spans="1:90">
      <c r="A7125" s="11"/>
      <c r="B7125" s="373"/>
      <c r="C7125" s="373"/>
      <c r="D7125" s="373"/>
      <c r="E7125" s="13"/>
      <c r="F7125" s="11"/>
      <c r="G7125" s="25"/>
      <c r="H7125" s="31"/>
      <c r="I7125" s="30"/>
      <c r="M7125" s="25"/>
      <c r="N7125" s="31"/>
      <c r="O7125" s="30"/>
      <c r="V7125" s="12"/>
      <c r="W7125" s="12"/>
      <c r="X7125" s="14"/>
      <c r="AB7125" s="25"/>
      <c r="AC7125" s="12"/>
      <c r="AD7125" s="12"/>
      <c r="AK7125" s="12"/>
      <c r="AL7125" s="30"/>
      <c r="AM7125" s="32"/>
      <c r="AQ7125" s="12"/>
      <c r="AR7125" s="12"/>
      <c r="AS7125" s="12"/>
      <c r="AZ7125" s="49"/>
      <c r="BA7125" s="30"/>
      <c r="BB7125" s="12"/>
      <c r="BF7125" s="12"/>
      <c r="BG7125" s="12"/>
      <c r="BH7125" s="12"/>
      <c r="BO7125" s="7"/>
      <c r="BP7125" s="7"/>
      <c r="BQ7125" s="7"/>
      <c r="BU7125" s="7"/>
      <c r="BV7125" s="7"/>
      <c r="BW7125" s="7"/>
      <c r="CD7125" s="7"/>
      <c r="CE7125" s="7"/>
      <c r="CF7125" s="7"/>
      <c r="CJ7125" s="7"/>
      <c r="CK7125" s="7"/>
      <c r="CL7125" s="7"/>
    </row>
    <row r="7126" spans="1:90">
      <c r="A7126" s="11"/>
      <c r="B7126" s="373"/>
      <c r="C7126" s="373"/>
      <c r="D7126" s="373"/>
      <c r="E7126" s="13"/>
      <c r="F7126" s="11"/>
      <c r="G7126" s="25"/>
      <c r="H7126" s="31"/>
      <c r="I7126" s="30"/>
      <c r="M7126" s="25"/>
      <c r="N7126" s="31"/>
      <c r="O7126" s="30"/>
      <c r="V7126" s="12"/>
      <c r="W7126" s="12"/>
      <c r="X7126" s="14"/>
      <c r="AB7126" s="25"/>
      <c r="AC7126" s="12"/>
      <c r="AD7126" s="12"/>
      <c r="AK7126" s="12"/>
      <c r="AL7126" s="30"/>
      <c r="AM7126" s="32"/>
      <c r="AQ7126" s="12"/>
      <c r="AR7126" s="12"/>
      <c r="AS7126" s="12"/>
      <c r="AZ7126" s="49"/>
      <c r="BA7126" s="30"/>
      <c r="BB7126" s="12"/>
      <c r="BF7126" s="12"/>
      <c r="BG7126" s="12"/>
      <c r="BH7126" s="12"/>
      <c r="BO7126" s="7"/>
      <c r="BP7126" s="7"/>
      <c r="BQ7126" s="7"/>
      <c r="BU7126" s="7"/>
      <c r="BV7126" s="7"/>
      <c r="BW7126" s="7"/>
      <c r="CD7126" s="7"/>
      <c r="CE7126" s="7"/>
      <c r="CF7126" s="7"/>
      <c r="CJ7126" s="7"/>
      <c r="CK7126" s="7"/>
      <c r="CL7126" s="7"/>
    </row>
    <row r="7127" spans="1:90">
      <c r="A7127" s="11"/>
      <c r="B7127" s="373"/>
      <c r="C7127" s="373"/>
      <c r="D7127" s="373"/>
      <c r="E7127" s="13"/>
      <c r="F7127" s="11"/>
      <c r="G7127" s="25"/>
      <c r="H7127" s="31"/>
      <c r="I7127" s="30"/>
      <c r="M7127" s="25"/>
      <c r="N7127" s="31"/>
      <c r="O7127" s="30"/>
      <c r="V7127" s="12"/>
      <c r="W7127" s="12"/>
      <c r="X7127" s="14"/>
      <c r="AB7127" s="25"/>
      <c r="AC7127" s="12"/>
      <c r="AD7127" s="12"/>
      <c r="AK7127" s="12"/>
      <c r="AL7127" s="30"/>
      <c r="AM7127" s="32"/>
      <c r="AQ7127" s="12"/>
      <c r="AR7127" s="12"/>
      <c r="AS7127" s="12"/>
      <c r="AZ7127" s="49"/>
      <c r="BA7127" s="30"/>
      <c r="BB7127" s="12"/>
      <c r="BF7127" s="12"/>
      <c r="BG7127" s="12"/>
      <c r="BH7127" s="12"/>
      <c r="BO7127" s="7"/>
      <c r="BP7127" s="7"/>
      <c r="BQ7127" s="7"/>
      <c r="BU7127" s="7"/>
      <c r="BV7127" s="7"/>
      <c r="BW7127" s="7"/>
      <c r="CD7127" s="7"/>
      <c r="CE7127" s="7"/>
      <c r="CF7127" s="7"/>
      <c r="CJ7127" s="7"/>
      <c r="CK7127" s="7"/>
      <c r="CL7127" s="7"/>
    </row>
    <row r="7128" spans="1:90">
      <c r="A7128" s="11"/>
      <c r="B7128" s="373"/>
      <c r="C7128" s="373"/>
      <c r="D7128" s="373"/>
      <c r="E7128" s="13"/>
      <c r="F7128" s="11"/>
      <c r="G7128" s="25"/>
      <c r="H7128" s="31"/>
      <c r="I7128" s="30"/>
      <c r="M7128" s="25"/>
      <c r="N7128" s="31"/>
      <c r="O7128" s="30"/>
      <c r="V7128" s="12"/>
      <c r="W7128" s="12"/>
      <c r="X7128" s="14"/>
      <c r="AB7128" s="25"/>
      <c r="AC7128" s="12"/>
      <c r="AD7128" s="12"/>
      <c r="AK7128" s="12"/>
      <c r="AL7128" s="30"/>
      <c r="AM7128" s="32"/>
      <c r="AQ7128" s="12"/>
      <c r="AR7128" s="12"/>
      <c r="AS7128" s="12"/>
      <c r="AZ7128" s="49"/>
      <c r="BA7128" s="30"/>
      <c r="BB7128" s="12"/>
      <c r="BF7128" s="12"/>
      <c r="BG7128" s="12"/>
      <c r="BH7128" s="12"/>
      <c r="BO7128" s="7"/>
      <c r="BP7128" s="7"/>
      <c r="BQ7128" s="7"/>
      <c r="BU7128" s="7"/>
      <c r="BV7128" s="7"/>
      <c r="BW7128" s="7"/>
      <c r="CD7128" s="7"/>
      <c r="CE7128" s="7"/>
      <c r="CF7128" s="7"/>
      <c r="CJ7128" s="7"/>
      <c r="CK7128" s="7"/>
      <c r="CL7128" s="7"/>
    </row>
    <row r="7129" spans="1:90">
      <c r="A7129" s="11"/>
      <c r="B7129" s="373"/>
      <c r="C7129" s="373"/>
      <c r="D7129" s="373"/>
      <c r="E7129" s="13"/>
      <c r="F7129" s="11"/>
      <c r="G7129" s="25"/>
      <c r="H7129" s="31"/>
      <c r="I7129" s="30"/>
      <c r="M7129" s="25"/>
      <c r="N7129" s="31"/>
      <c r="O7129" s="30"/>
      <c r="V7129" s="12"/>
      <c r="W7129" s="12"/>
      <c r="X7129" s="14"/>
      <c r="AB7129" s="25"/>
      <c r="AC7129" s="12"/>
      <c r="AD7129" s="12"/>
      <c r="AK7129" s="12"/>
      <c r="AL7129" s="30"/>
      <c r="AM7129" s="32"/>
      <c r="AQ7129" s="12"/>
      <c r="AR7129" s="12"/>
      <c r="AS7129" s="12"/>
      <c r="AZ7129" s="49"/>
      <c r="BA7129" s="30"/>
      <c r="BB7129" s="12"/>
      <c r="BF7129" s="12"/>
      <c r="BG7129" s="12"/>
      <c r="BH7129" s="12"/>
      <c r="BO7129" s="7"/>
      <c r="BP7129" s="7"/>
      <c r="BQ7129" s="7"/>
      <c r="BU7129" s="7"/>
      <c r="BV7129" s="7"/>
      <c r="BW7129" s="7"/>
      <c r="CD7129" s="7"/>
      <c r="CE7129" s="7"/>
      <c r="CF7129" s="7"/>
      <c r="CJ7129" s="7"/>
      <c r="CK7129" s="7"/>
      <c r="CL7129" s="7"/>
    </row>
    <row r="7130" spans="1:90">
      <c r="A7130" s="11"/>
      <c r="B7130" s="373"/>
      <c r="C7130" s="373"/>
      <c r="D7130" s="373"/>
      <c r="E7130" s="13"/>
      <c r="F7130" s="11"/>
      <c r="G7130" s="25"/>
      <c r="H7130" s="31"/>
      <c r="I7130" s="30"/>
      <c r="M7130" s="25"/>
      <c r="N7130" s="31"/>
      <c r="O7130" s="30"/>
      <c r="V7130" s="12"/>
      <c r="W7130" s="12"/>
      <c r="X7130" s="14"/>
      <c r="AB7130" s="25"/>
      <c r="AC7130" s="12"/>
      <c r="AD7130" s="12"/>
      <c r="AK7130" s="12"/>
      <c r="AL7130" s="30"/>
      <c r="AM7130" s="32"/>
      <c r="AQ7130" s="12"/>
      <c r="AR7130" s="12"/>
      <c r="AS7130" s="12"/>
      <c r="AZ7130" s="49"/>
      <c r="BA7130" s="30"/>
      <c r="BB7130" s="12"/>
      <c r="BF7130" s="12"/>
      <c r="BG7130" s="12"/>
      <c r="BH7130" s="12"/>
      <c r="BO7130" s="7"/>
      <c r="BP7130" s="7"/>
      <c r="BQ7130" s="7"/>
      <c r="BU7130" s="7"/>
      <c r="BV7130" s="7"/>
      <c r="BW7130" s="7"/>
      <c r="CD7130" s="7"/>
      <c r="CE7130" s="7"/>
      <c r="CF7130" s="7"/>
      <c r="CJ7130" s="7"/>
      <c r="CK7130" s="7"/>
      <c r="CL7130" s="7"/>
    </row>
    <row r="7131" spans="1:90">
      <c r="A7131" s="11"/>
      <c r="B7131" s="373"/>
      <c r="C7131" s="373"/>
      <c r="D7131" s="373"/>
      <c r="E7131" s="13"/>
      <c r="F7131" s="11"/>
      <c r="G7131" s="25"/>
      <c r="H7131" s="31"/>
      <c r="I7131" s="30"/>
      <c r="M7131" s="25"/>
      <c r="N7131" s="31"/>
      <c r="O7131" s="30"/>
      <c r="V7131" s="12"/>
      <c r="W7131" s="12"/>
      <c r="X7131" s="14"/>
      <c r="AB7131" s="25"/>
      <c r="AC7131" s="12"/>
      <c r="AD7131" s="12"/>
      <c r="AK7131" s="12"/>
      <c r="AL7131" s="30"/>
      <c r="AM7131" s="32"/>
      <c r="AQ7131" s="12"/>
      <c r="AR7131" s="12"/>
      <c r="AS7131" s="12"/>
      <c r="AZ7131" s="49"/>
      <c r="BA7131" s="30"/>
      <c r="BB7131" s="12"/>
      <c r="BF7131" s="12"/>
      <c r="BG7131" s="12"/>
      <c r="BH7131" s="12"/>
      <c r="BO7131" s="7"/>
      <c r="BP7131" s="7"/>
      <c r="BQ7131" s="7"/>
      <c r="BU7131" s="7"/>
      <c r="BV7131" s="7"/>
      <c r="BW7131" s="7"/>
      <c r="CD7131" s="7"/>
      <c r="CE7131" s="7"/>
      <c r="CF7131" s="7"/>
      <c r="CJ7131" s="7"/>
      <c r="CK7131" s="7"/>
      <c r="CL7131" s="7"/>
    </row>
    <row r="7132" spans="1:90">
      <c r="A7132" s="11"/>
      <c r="B7132" s="373"/>
      <c r="C7132" s="373"/>
      <c r="D7132" s="373"/>
      <c r="E7132" s="13"/>
      <c r="F7132" s="11"/>
      <c r="G7132" s="25"/>
      <c r="H7132" s="31"/>
      <c r="I7132" s="30"/>
      <c r="M7132" s="25"/>
      <c r="N7132" s="31"/>
      <c r="O7132" s="30"/>
      <c r="V7132" s="12"/>
      <c r="W7132" s="12"/>
      <c r="X7132" s="14"/>
      <c r="AB7132" s="25"/>
      <c r="AC7132" s="12"/>
      <c r="AD7132" s="12"/>
      <c r="AK7132" s="12"/>
      <c r="AL7132" s="30"/>
      <c r="AM7132" s="32"/>
      <c r="AQ7132" s="12"/>
      <c r="AR7132" s="12"/>
      <c r="AS7132" s="12"/>
      <c r="AZ7132" s="49"/>
      <c r="BA7132" s="30"/>
      <c r="BB7132" s="12"/>
      <c r="BF7132" s="12"/>
      <c r="BG7132" s="12"/>
      <c r="BH7132" s="12"/>
      <c r="BO7132" s="7"/>
      <c r="BP7132" s="7"/>
      <c r="BQ7132" s="7"/>
      <c r="BU7132" s="7"/>
      <c r="BV7132" s="7"/>
      <c r="BW7132" s="7"/>
      <c r="CD7132" s="7"/>
      <c r="CE7132" s="7"/>
      <c r="CF7132" s="7"/>
      <c r="CJ7132" s="7"/>
      <c r="CK7132" s="7"/>
      <c r="CL7132" s="7"/>
    </row>
    <row r="7133" spans="1:90">
      <c r="A7133" s="11"/>
      <c r="B7133" s="373"/>
      <c r="C7133" s="373"/>
      <c r="D7133" s="373"/>
      <c r="E7133" s="13"/>
      <c r="F7133" s="11"/>
      <c r="G7133" s="25"/>
      <c r="H7133" s="31"/>
      <c r="I7133" s="30"/>
      <c r="M7133" s="25"/>
      <c r="N7133" s="31"/>
      <c r="O7133" s="30"/>
      <c r="V7133" s="12"/>
      <c r="W7133" s="12"/>
      <c r="X7133" s="14"/>
      <c r="AB7133" s="25"/>
      <c r="AC7133" s="12"/>
      <c r="AD7133" s="12"/>
      <c r="AK7133" s="12"/>
      <c r="AL7133" s="30"/>
      <c r="AM7133" s="32"/>
      <c r="AQ7133" s="12"/>
      <c r="AR7133" s="12"/>
      <c r="AS7133" s="12"/>
      <c r="AZ7133" s="49"/>
      <c r="BA7133" s="30"/>
      <c r="BB7133" s="12"/>
      <c r="BF7133" s="12"/>
      <c r="BG7133" s="12"/>
      <c r="BH7133" s="12"/>
      <c r="BO7133" s="7"/>
      <c r="BP7133" s="7"/>
      <c r="BQ7133" s="7"/>
      <c r="BU7133" s="7"/>
      <c r="BV7133" s="7"/>
      <c r="BW7133" s="7"/>
      <c r="CD7133" s="7"/>
      <c r="CE7133" s="7"/>
      <c r="CF7133" s="7"/>
      <c r="CJ7133" s="7"/>
      <c r="CK7133" s="7"/>
      <c r="CL7133" s="7"/>
    </row>
    <row r="7134" spans="1:90">
      <c r="A7134" s="11"/>
      <c r="B7134" s="373"/>
      <c r="C7134" s="373"/>
      <c r="D7134" s="373"/>
      <c r="E7134" s="13"/>
      <c r="F7134" s="11"/>
      <c r="G7134" s="25"/>
      <c r="H7134" s="31"/>
      <c r="I7134" s="30"/>
      <c r="M7134" s="25"/>
      <c r="N7134" s="31"/>
      <c r="O7134" s="30"/>
      <c r="V7134" s="12"/>
      <c r="W7134" s="12"/>
      <c r="X7134" s="14"/>
      <c r="AB7134" s="25"/>
      <c r="AC7134" s="12"/>
      <c r="AD7134" s="12"/>
      <c r="AK7134" s="12"/>
      <c r="AL7134" s="30"/>
      <c r="AM7134" s="32"/>
      <c r="AQ7134" s="12"/>
      <c r="AR7134" s="12"/>
      <c r="AS7134" s="12"/>
      <c r="AZ7134" s="49"/>
      <c r="BA7134" s="30"/>
      <c r="BB7134" s="12"/>
      <c r="BF7134" s="12"/>
      <c r="BG7134" s="12"/>
      <c r="BH7134" s="12"/>
      <c r="BO7134" s="7"/>
      <c r="BP7134" s="7"/>
      <c r="BQ7134" s="7"/>
      <c r="BU7134" s="7"/>
      <c r="BV7134" s="7"/>
      <c r="BW7134" s="7"/>
      <c r="CD7134" s="7"/>
      <c r="CE7134" s="7"/>
      <c r="CF7134" s="7"/>
      <c r="CJ7134" s="7"/>
      <c r="CK7134" s="7"/>
      <c r="CL7134" s="7"/>
    </row>
    <row r="7135" spans="1:90">
      <c r="A7135" s="11"/>
      <c r="B7135" s="373"/>
      <c r="C7135" s="373"/>
      <c r="D7135" s="373"/>
      <c r="E7135" s="13"/>
      <c r="F7135" s="11"/>
      <c r="G7135" s="25"/>
      <c r="H7135" s="31"/>
      <c r="I7135" s="30"/>
      <c r="M7135" s="25"/>
      <c r="N7135" s="31"/>
      <c r="O7135" s="30"/>
      <c r="V7135" s="12"/>
      <c r="W7135" s="12"/>
      <c r="X7135" s="14"/>
      <c r="AB7135" s="25"/>
      <c r="AC7135" s="12"/>
      <c r="AD7135" s="12"/>
      <c r="AK7135" s="12"/>
      <c r="AL7135" s="30"/>
      <c r="AM7135" s="32"/>
      <c r="AQ7135" s="12"/>
      <c r="AR7135" s="12"/>
      <c r="AS7135" s="12"/>
      <c r="AZ7135" s="49"/>
      <c r="BA7135" s="30"/>
      <c r="BB7135" s="12"/>
      <c r="BF7135" s="12"/>
      <c r="BG7135" s="12"/>
      <c r="BH7135" s="12"/>
      <c r="BO7135" s="7"/>
      <c r="BP7135" s="7"/>
      <c r="BQ7135" s="7"/>
      <c r="BU7135" s="7"/>
      <c r="BV7135" s="7"/>
      <c r="BW7135" s="7"/>
      <c r="CD7135" s="7"/>
      <c r="CE7135" s="7"/>
      <c r="CF7135" s="7"/>
      <c r="CJ7135" s="7"/>
      <c r="CK7135" s="7"/>
      <c r="CL7135" s="7"/>
    </row>
    <row r="7136" spans="1:90">
      <c r="A7136" s="11"/>
      <c r="B7136" s="373"/>
      <c r="C7136" s="373"/>
      <c r="D7136" s="373"/>
      <c r="E7136" s="13"/>
      <c r="F7136" s="11"/>
      <c r="G7136" s="25"/>
      <c r="H7136" s="31"/>
      <c r="I7136" s="30"/>
      <c r="M7136" s="25"/>
      <c r="N7136" s="31"/>
      <c r="O7136" s="30"/>
      <c r="V7136" s="12"/>
      <c r="W7136" s="12"/>
      <c r="X7136" s="14"/>
      <c r="AB7136" s="25"/>
      <c r="AC7136" s="12"/>
      <c r="AD7136" s="12"/>
      <c r="AK7136" s="12"/>
      <c r="AL7136" s="30"/>
      <c r="AM7136" s="32"/>
      <c r="AQ7136" s="12"/>
      <c r="AR7136" s="12"/>
      <c r="AS7136" s="12"/>
      <c r="AZ7136" s="49"/>
      <c r="BA7136" s="30"/>
      <c r="BB7136" s="12"/>
      <c r="BF7136" s="12"/>
      <c r="BG7136" s="12"/>
      <c r="BH7136" s="12"/>
      <c r="BO7136" s="7"/>
      <c r="BP7136" s="7"/>
      <c r="BQ7136" s="7"/>
      <c r="BU7136" s="7"/>
      <c r="BV7136" s="7"/>
      <c r="BW7136" s="7"/>
      <c r="CD7136" s="7"/>
      <c r="CE7136" s="7"/>
      <c r="CF7136" s="7"/>
      <c r="CJ7136" s="7"/>
      <c r="CK7136" s="7"/>
      <c r="CL7136" s="7"/>
    </row>
    <row r="7137" spans="1:90">
      <c r="A7137" s="11"/>
      <c r="B7137" s="373"/>
      <c r="C7137" s="373"/>
      <c r="D7137" s="373"/>
      <c r="E7137" s="13"/>
      <c r="F7137" s="11"/>
      <c r="G7137" s="25"/>
      <c r="H7137" s="31"/>
      <c r="I7137" s="30"/>
      <c r="M7137" s="25"/>
      <c r="N7137" s="31"/>
      <c r="O7137" s="30"/>
      <c r="V7137" s="12"/>
      <c r="W7137" s="12"/>
      <c r="X7137" s="14"/>
      <c r="AB7137" s="25"/>
      <c r="AC7137" s="12"/>
      <c r="AD7137" s="12"/>
      <c r="AK7137" s="12"/>
      <c r="AL7137" s="30"/>
      <c r="AM7137" s="32"/>
      <c r="AQ7137" s="12"/>
      <c r="AR7137" s="12"/>
      <c r="AS7137" s="12"/>
      <c r="AZ7137" s="49"/>
      <c r="BA7137" s="30"/>
      <c r="BB7137" s="12"/>
      <c r="BF7137" s="12"/>
      <c r="BG7137" s="12"/>
      <c r="BH7137" s="12"/>
      <c r="BO7137" s="7"/>
      <c r="BP7137" s="7"/>
      <c r="BQ7137" s="7"/>
      <c r="BU7137" s="7"/>
      <c r="BV7137" s="7"/>
      <c r="BW7137" s="7"/>
      <c r="CD7137" s="7"/>
      <c r="CE7137" s="7"/>
      <c r="CF7137" s="7"/>
      <c r="CJ7137" s="7"/>
      <c r="CK7137" s="7"/>
      <c r="CL7137" s="7"/>
    </row>
    <row r="7138" spans="1:90">
      <c r="A7138" s="11"/>
      <c r="B7138" s="373"/>
      <c r="C7138" s="373"/>
      <c r="D7138" s="373"/>
      <c r="E7138" s="13"/>
      <c r="F7138" s="11"/>
      <c r="G7138" s="25"/>
      <c r="H7138" s="31"/>
      <c r="I7138" s="30"/>
      <c r="M7138" s="25"/>
      <c r="N7138" s="31"/>
      <c r="O7138" s="30"/>
      <c r="V7138" s="12"/>
      <c r="W7138" s="12"/>
      <c r="X7138" s="14"/>
      <c r="AB7138" s="25"/>
      <c r="AC7138" s="12"/>
      <c r="AD7138" s="12"/>
      <c r="AK7138" s="12"/>
      <c r="AL7138" s="30"/>
      <c r="AM7138" s="32"/>
      <c r="AQ7138" s="12"/>
      <c r="AR7138" s="12"/>
      <c r="AS7138" s="12"/>
      <c r="AZ7138" s="49"/>
      <c r="BA7138" s="30"/>
      <c r="BB7138" s="12"/>
      <c r="BF7138" s="12"/>
      <c r="BG7138" s="12"/>
      <c r="BH7138" s="12"/>
      <c r="BO7138" s="7"/>
      <c r="BP7138" s="7"/>
      <c r="BQ7138" s="7"/>
      <c r="BU7138" s="7"/>
      <c r="BV7138" s="7"/>
      <c r="BW7138" s="7"/>
      <c r="CD7138" s="7"/>
      <c r="CE7138" s="7"/>
      <c r="CF7138" s="7"/>
      <c r="CJ7138" s="7"/>
      <c r="CK7138" s="7"/>
      <c r="CL7138" s="7"/>
    </row>
    <row r="7139" spans="1:90">
      <c r="A7139" s="11"/>
      <c r="B7139" s="373"/>
      <c r="C7139" s="373"/>
      <c r="D7139" s="373"/>
      <c r="E7139" s="13"/>
      <c r="F7139" s="11"/>
      <c r="G7139" s="25"/>
      <c r="H7139" s="31"/>
      <c r="I7139" s="30"/>
      <c r="M7139" s="25"/>
      <c r="N7139" s="31"/>
      <c r="O7139" s="30"/>
      <c r="V7139" s="12"/>
      <c r="W7139" s="12"/>
      <c r="X7139" s="14"/>
      <c r="AB7139" s="25"/>
      <c r="AC7139" s="12"/>
      <c r="AD7139" s="12"/>
      <c r="AK7139" s="12"/>
      <c r="AL7139" s="30"/>
      <c r="AM7139" s="32"/>
      <c r="AQ7139" s="12"/>
      <c r="AR7139" s="12"/>
      <c r="AS7139" s="12"/>
      <c r="AZ7139" s="49"/>
      <c r="BA7139" s="30"/>
      <c r="BB7139" s="12"/>
      <c r="BF7139" s="12"/>
      <c r="BG7139" s="12"/>
      <c r="BH7139" s="12"/>
      <c r="BO7139" s="7"/>
      <c r="BP7139" s="7"/>
      <c r="BQ7139" s="7"/>
      <c r="BU7139" s="7"/>
      <c r="BV7139" s="7"/>
      <c r="BW7139" s="7"/>
      <c r="CD7139" s="7"/>
      <c r="CE7139" s="7"/>
      <c r="CF7139" s="7"/>
      <c r="CJ7139" s="7"/>
      <c r="CK7139" s="7"/>
      <c r="CL7139" s="7"/>
    </row>
    <row r="7140" spans="1:90">
      <c r="A7140" s="11"/>
      <c r="B7140" s="373"/>
      <c r="C7140" s="373"/>
      <c r="D7140" s="373"/>
      <c r="E7140" s="13"/>
      <c r="F7140" s="11"/>
      <c r="G7140" s="25"/>
      <c r="H7140" s="31"/>
      <c r="I7140" s="30"/>
      <c r="M7140" s="25"/>
      <c r="N7140" s="31"/>
      <c r="O7140" s="30"/>
      <c r="V7140" s="12"/>
      <c r="W7140" s="12"/>
      <c r="X7140" s="14"/>
      <c r="AB7140" s="25"/>
      <c r="AC7140" s="12"/>
      <c r="AD7140" s="12"/>
      <c r="AK7140" s="12"/>
      <c r="AL7140" s="30"/>
      <c r="AM7140" s="32"/>
      <c r="AQ7140" s="12"/>
      <c r="AR7140" s="12"/>
      <c r="AS7140" s="12"/>
      <c r="AZ7140" s="49"/>
      <c r="BA7140" s="30"/>
      <c r="BB7140" s="12"/>
      <c r="BF7140" s="12"/>
      <c r="BG7140" s="12"/>
      <c r="BH7140" s="12"/>
      <c r="BO7140" s="7"/>
      <c r="BP7140" s="7"/>
      <c r="BQ7140" s="7"/>
      <c r="BU7140" s="7"/>
      <c r="BV7140" s="7"/>
      <c r="BW7140" s="7"/>
      <c r="CD7140" s="7"/>
      <c r="CE7140" s="7"/>
      <c r="CF7140" s="7"/>
      <c r="CJ7140" s="7"/>
      <c r="CK7140" s="7"/>
      <c r="CL7140" s="7"/>
    </row>
    <row r="7141" spans="1:90">
      <c r="A7141" s="11"/>
      <c r="B7141" s="373"/>
      <c r="C7141" s="373"/>
      <c r="D7141" s="373"/>
      <c r="E7141" s="13"/>
      <c r="F7141" s="11"/>
      <c r="G7141" s="25"/>
      <c r="H7141" s="31"/>
      <c r="I7141" s="30"/>
      <c r="M7141" s="25"/>
      <c r="N7141" s="31"/>
      <c r="O7141" s="30"/>
      <c r="V7141" s="12"/>
      <c r="W7141" s="12"/>
      <c r="X7141" s="14"/>
      <c r="AB7141" s="25"/>
      <c r="AC7141" s="12"/>
      <c r="AD7141" s="12"/>
      <c r="AK7141" s="12"/>
      <c r="AL7141" s="30"/>
      <c r="AM7141" s="32"/>
      <c r="AQ7141" s="12"/>
      <c r="AR7141" s="12"/>
      <c r="AS7141" s="12"/>
      <c r="AZ7141" s="49"/>
      <c r="BA7141" s="30"/>
      <c r="BB7141" s="12"/>
      <c r="BF7141" s="12"/>
      <c r="BG7141" s="12"/>
      <c r="BH7141" s="12"/>
      <c r="BO7141" s="7"/>
      <c r="BP7141" s="7"/>
      <c r="BQ7141" s="7"/>
      <c r="BU7141" s="7"/>
      <c r="BV7141" s="7"/>
      <c r="BW7141" s="7"/>
      <c r="CD7141" s="7"/>
      <c r="CE7141" s="7"/>
      <c r="CF7141" s="7"/>
      <c r="CJ7141" s="7"/>
      <c r="CK7141" s="7"/>
      <c r="CL7141" s="7"/>
    </row>
    <row r="7142" spans="1:90">
      <c r="A7142" s="11"/>
      <c r="B7142" s="373"/>
      <c r="C7142" s="373"/>
      <c r="D7142" s="373"/>
      <c r="E7142" s="13"/>
      <c r="F7142" s="11"/>
      <c r="G7142" s="25"/>
      <c r="H7142" s="31"/>
      <c r="I7142" s="30"/>
      <c r="M7142" s="25"/>
      <c r="N7142" s="31"/>
      <c r="O7142" s="30"/>
      <c r="V7142" s="12"/>
      <c r="W7142" s="12"/>
      <c r="X7142" s="14"/>
      <c r="AB7142" s="25"/>
      <c r="AC7142" s="12"/>
      <c r="AD7142" s="12"/>
      <c r="AK7142" s="12"/>
      <c r="AL7142" s="30"/>
      <c r="AM7142" s="32"/>
      <c r="AQ7142" s="12"/>
      <c r="AR7142" s="12"/>
      <c r="AS7142" s="12"/>
      <c r="AZ7142" s="49"/>
      <c r="BA7142" s="30"/>
      <c r="BB7142" s="12"/>
      <c r="BF7142" s="12"/>
      <c r="BG7142" s="12"/>
      <c r="BH7142" s="12"/>
      <c r="BO7142" s="7"/>
      <c r="BP7142" s="7"/>
      <c r="BQ7142" s="7"/>
      <c r="BU7142" s="7"/>
      <c r="BV7142" s="7"/>
      <c r="BW7142" s="7"/>
      <c r="CD7142" s="7"/>
      <c r="CE7142" s="7"/>
      <c r="CF7142" s="7"/>
      <c r="CJ7142" s="7"/>
      <c r="CK7142" s="7"/>
      <c r="CL7142" s="7"/>
    </row>
    <row r="7143" spans="1:90">
      <c r="A7143" s="11"/>
      <c r="B7143" s="373"/>
      <c r="C7143" s="373"/>
      <c r="D7143" s="373"/>
      <c r="E7143" s="13"/>
      <c r="F7143" s="11"/>
      <c r="G7143" s="25"/>
      <c r="H7143" s="31"/>
      <c r="I7143" s="30"/>
      <c r="M7143" s="25"/>
      <c r="N7143" s="31"/>
      <c r="O7143" s="30"/>
      <c r="V7143" s="12"/>
      <c r="W7143" s="12"/>
      <c r="X7143" s="14"/>
      <c r="AB7143" s="25"/>
      <c r="AC7143" s="12"/>
      <c r="AD7143" s="12"/>
      <c r="AK7143" s="12"/>
      <c r="AL7143" s="30"/>
      <c r="AM7143" s="32"/>
      <c r="AQ7143" s="12"/>
      <c r="AR7143" s="12"/>
      <c r="AS7143" s="12"/>
      <c r="AZ7143" s="49"/>
      <c r="BA7143" s="30"/>
      <c r="BB7143" s="12"/>
      <c r="BF7143" s="12"/>
      <c r="BG7143" s="12"/>
      <c r="BH7143" s="12"/>
      <c r="BO7143" s="7"/>
      <c r="BP7143" s="7"/>
      <c r="BQ7143" s="7"/>
      <c r="BU7143" s="7"/>
      <c r="BV7143" s="7"/>
      <c r="BW7143" s="7"/>
      <c r="CD7143" s="7"/>
      <c r="CE7143" s="7"/>
      <c r="CF7143" s="7"/>
      <c r="CJ7143" s="7"/>
      <c r="CK7143" s="7"/>
      <c r="CL7143" s="7"/>
    </row>
    <row r="7144" spans="1:90">
      <c r="A7144" s="11"/>
      <c r="B7144" s="373"/>
      <c r="C7144" s="373"/>
      <c r="D7144" s="373"/>
      <c r="E7144" s="13"/>
      <c r="F7144" s="11"/>
      <c r="G7144" s="25"/>
      <c r="H7144" s="31"/>
      <c r="I7144" s="30"/>
      <c r="M7144" s="25"/>
      <c r="N7144" s="31"/>
      <c r="O7144" s="30"/>
      <c r="V7144" s="12"/>
      <c r="W7144" s="12"/>
      <c r="X7144" s="14"/>
      <c r="AB7144" s="25"/>
      <c r="AC7144" s="12"/>
      <c r="AD7144" s="12"/>
      <c r="AK7144" s="12"/>
      <c r="AL7144" s="30"/>
      <c r="AM7144" s="32"/>
      <c r="AQ7144" s="12"/>
      <c r="AR7144" s="12"/>
      <c r="AS7144" s="12"/>
      <c r="AZ7144" s="49"/>
      <c r="BA7144" s="30"/>
      <c r="BB7144" s="12"/>
      <c r="BF7144" s="12"/>
      <c r="BG7144" s="12"/>
      <c r="BH7144" s="12"/>
      <c r="BO7144" s="7"/>
      <c r="BP7144" s="7"/>
      <c r="BQ7144" s="7"/>
      <c r="BU7144" s="7"/>
      <c r="BV7144" s="7"/>
      <c r="BW7144" s="7"/>
      <c r="CD7144" s="7"/>
      <c r="CE7144" s="7"/>
      <c r="CF7144" s="7"/>
      <c r="CJ7144" s="7"/>
      <c r="CK7144" s="7"/>
      <c r="CL7144" s="7"/>
    </row>
    <row r="7145" spans="1:90">
      <c r="A7145" s="11"/>
      <c r="B7145" s="373"/>
      <c r="C7145" s="373"/>
      <c r="D7145" s="373"/>
      <c r="E7145" s="13"/>
      <c r="F7145" s="11"/>
      <c r="G7145" s="25"/>
      <c r="H7145" s="31"/>
      <c r="I7145" s="30"/>
      <c r="M7145" s="25"/>
      <c r="N7145" s="31"/>
      <c r="O7145" s="30"/>
      <c r="V7145" s="12"/>
      <c r="W7145" s="12"/>
      <c r="X7145" s="14"/>
      <c r="AB7145" s="25"/>
      <c r="AC7145" s="12"/>
      <c r="AD7145" s="12"/>
      <c r="AK7145" s="12"/>
      <c r="AL7145" s="30"/>
      <c r="AM7145" s="32"/>
      <c r="AQ7145" s="12"/>
      <c r="AR7145" s="12"/>
      <c r="AS7145" s="12"/>
      <c r="AZ7145" s="49"/>
      <c r="BA7145" s="30"/>
      <c r="BB7145" s="12"/>
      <c r="BF7145" s="12"/>
      <c r="BG7145" s="12"/>
      <c r="BH7145" s="12"/>
      <c r="BO7145" s="7"/>
      <c r="BP7145" s="7"/>
      <c r="BQ7145" s="7"/>
      <c r="BU7145" s="7"/>
      <c r="BV7145" s="7"/>
      <c r="BW7145" s="7"/>
      <c r="CD7145" s="7"/>
      <c r="CE7145" s="7"/>
      <c r="CF7145" s="7"/>
      <c r="CJ7145" s="7"/>
      <c r="CK7145" s="7"/>
      <c r="CL7145" s="7"/>
    </row>
    <row r="7146" spans="1:90">
      <c r="A7146" s="11"/>
      <c r="B7146" s="373"/>
      <c r="C7146" s="373"/>
      <c r="D7146" s="373"/>
      <c r="E7146" s="13"/>
      <c r="F7146" s="11"/>
      <c r="G7146" s="25"/>
      <c r="H7146" s="31"/>
      <c r="I7146" s="30"/>
      <c r="M7146" s="25"/>
      <c r="N7146" s="31"/>
      <c r="O7146" s="30"/>
      <c r="V7146" s="12"/>
      <c r="W7146" s="12"/>
      <c r="X7146" s="14"/>
      <c r="AB7146" s="25"/>
      <c r="AC7146" s="12"/>
      <c r="AD7146" s="12"/>
      <c r="AK7146" s="12"/>
      <c r="AL7146" s="30"/>
      <c r="AM7146" s="32"/>
      <c r="AQ7146" s="12"/>
      <c r="AR7146" s="12"/>
      <c r="AS7146" s="12"/>
      <c r="AZ7146" s="49"/>
      <c r="BA7146" s="30"/>
      <c r="BB7146" s="12"/>
      <c r="BF7146" s="12"/>
      <c r="BG7146" s="12"/>
      <c r="BH7146" s="12"/>
      <c r="BO7146" s="7"/>
      <c r="BP7146" s="7"/>
      <c r="BQ7146" s="7"/>
      <c r="BU7146" s="7"/>
      <c r="BV7146" s="7"/>
      <c r="BW7146" s="7"/>
      <c r="CD7146" s="7"/>
      <c r="CE7146" s="7"/>
      <c r="CF7146" s="7"/>
      <c r="CJ7146" s="7"/>
      <c r="CK7146" s="7"/>
      <c r="CL7146" s="7"/>
    </row>
    <row r="7147" spans="1:90">
      <c r="A7147" s="11"/>
      <c r="B7147" s="373"/>
      <c r="C7147" s="373"/>
      <c r="D7147" s="373"/>
      <c r="E7147" s="13"/>
      <c r="F7147" s="11"/>
      <c r="G7147" s="25"/>
      <c r="H7147" s="31"/>
      <c r="I7147" s="30"/>
      <c r="M7147" s="25"/>
      <c r="N7147" s="31"/>
      <c r="O7147" s="30"/>
      <c r="V7147" s="12"/>
      <c r="W7147" s="12"/>
      <c r="X7147" s="14"/>
      <c r="AB7147" s="25"/>
      <c r="AC7147" s="12"/>
      <c r="AD7147" s="12"/>
      <c r="AK7147" s="12"/>
      <c r="AL7147" s="30"/>
      <c r="AM7147" s="32"/>
      <c r="AQ7147" s="12"/>
      <c r="AR7147" s="12"/>
      <c r="AS7147" s="12"/>
      <c r="AZ7147" s="49"/>
      <c r="BA7147" s="30"/>
      <c r="BB7147" s="12"/>
      <c r="BF7147" s="12"/>
      <c r="BG7147" s="12"/>
      <c r="BH7147" s="12"/>
      <c r="BO7147" s="7"/>
      <c r="BP7147" s="7"/>
      <c r="BQ7147" s="7"/>
      <c r="BU7147" s="7"/>
      <c r="BV7147" s="7"/>
      <c r="BW7147" s="7"/>
      <c r="CD7147" s="7"/>
      <c r="CE7147" s="7"/>
      <c r="CF7147" s="7"/>
      <c r="CJ7147" s="7"/>
      <c r="CK7147" s="7"/>
      <c r="CL7147" s="7"/>
    </row>
    <row r="7148" spans="1:90">
      <c r="A7148" s="11"/>
      <c r="B7148" s="373"/>
      <c r="C7148" s="373"/>
      <c r="D7148" s="373"/>
      <c r="E7148" s="13"/>
      <c r="F7148" s="11"/>
      <c r="G7148" s="25"/>
      <c r="H7148" s="31"/>
      <c r="I7148" s="30"/>
      <c r="M7148" s="25"/>
      <c r="N7148" s="31"/>
      <c r="O7148" s="30"/>
      <c r="V7148" s="12"/>
      <c r="W7148" s="12"/>
      <c r="X7148" s="14"/>
      <c r="AB7148" s="25"/>
      <c r="AC7148" s="12"/>
      <c r="AD7148" s="12"/>
      <c r="AK7148" s="12"/>
      <c r="AL7148" s="30"/>
      <c r="AM7148" s="32"/>
      <c r="AQ7148" s="12"/>
      <c r="AR7148" s="12"/>
      <c r="AS7148" s="12"/>
      <c r="AZ7148" s="49"/>
      <c r="BA7148" s="30"/>
      <c r="BB7148" s="12"/>
      <c r="BF7148" s="12"/>
      <c r="BG7148" s="12"/>
      <c r="BH7148" s="12"/>
      <c r="BO7148" s="7"/>
      <c r="BP7148" s="7"/>
      <c r="BQ7148" s="7"/>
      <c r="BU7148" s="7"/>
      <c r="BV7148" s="7"/>
      <c r="BW7148" s="7"/>
      <c r="CD7148" s="7"/>
      <c r="CE7148" s="7"/>
      <c r="CF7148" s="7"/>
      <c r="CJ7148" s="7"/>
      <c r="CK7148" s="7"/>
      <c r="CL7148" s="7"/>
    </row>
    <row r="7149" spans="1:90">
      <c r="A7149" s="11"/>
      <c r="B7149" s="373"/>
      <c r="C7149" s="373"/>
      <c r="D7149" s="373"/>
      <c r="E7149" s="13"/>
      <c r="F7149" s="11"/>
      <c r="G7149" s="25"/>
      <c r="H7149" s="31"/>
      <c r="I7149" s="30"/>
      <c r="M7149" s="25"/>
      <c r="N7149" s="31"/>
      <c r="O7149" s="30"/>
      <c r="V7149" s="12"/>
      <c r="W7149" s="12"/>
      <c r="X7149" s="14"/>
      <c r="AB7149" s="25"/>
      <c r="AC7149" s="12"/>
      <c r="AD7149" s="12"/>
      <c r="AK7149" s="12"/>
      <c r="AL7149" s="30"/>
      <c r="AM7149" s="32"/>
      <c r="AQ7149" s="12"/>
      <c r="AR7149" s="12"/>
      <c r="AS7149" s="12"/>
      <c r="AZ7149" s="49"/>
      <c r="BA7149" s="30"/>
      <c r="BB7149" s="12"/>
      <c r="BF7149" s="12"/>
      <c r="BG7149" s="12"/>
      <c r="BH7149" s="12"/>
      <c r="BO7149" s="7"/>
      <c r="BP7149" s="7"/>
      <c r="BQ7149" s="7"/>
      <c r="BU7149" s="7"/>
      <c r="BV7149" s="7"/>
      <c r="BW7149" s="7"/>
      <c r="CD7149" s="7"/>
      <c r="CE7149" s="7"/>
      <c r="CF7149" s="7"/>
      <c r="CJ7149" s="7"/>
      <c r="CK7149" s="7"/>
      <c r="CL7149" s="7"/>
    </row>
    <row r="7150" spans="1:90">
      <c r="A7150" s="11"/>
      <c r="B7150" s="373"/>
      <c r="C7150" s="373"/>
      <c r="D7150" s="373"/>
      <c r="E7150" s="13"/>
      <c r="F7150" s="11"/>
      <c r="G7150" s="25"/>
      <c r="H7150" s="31"/>
      <c r="I7150" s="30"/>
      <c r="M7150" s="25"/>
      <c r="N7150" s="31"/>
      <c r="O7150" s="30"/>
      <c r="V7150" s="12"/>
      <c r="W7150" s="12"/>
      <c r="X7150" s="14"/>
      <c r="AB7150" s="25"/>
      <c r="AC7150" s="12"/>
      <c r="AD7150" s="12"/>
      <c r="AK7150" s="12"/>
      <c r="AL7150" s="30"/>
      <c r="AM7150" s="32"/>
      <c r="AQ7150" s="12"/>
      <c r="AR7150" s="12"/>
      <c r="AS7150" s="12"/>
      <c r="AZ7150" s="49"/>
      <c r="BA7150" s="30"/>
      <c r="BB7150" s="12"/>
      <c r="BF7150" s="12"/>
      <c r="BG7150" s="12"/>
      <c r="BH7150" s="12"/>
      <c r="BO7150" s="7"/>
      <c r="BP7150" s="7"/>
      <c r="BQ7150" s="7"/>
      <c r="BU7150" s="7"/>
      <c r="BV7150" s="7"/>
      <c r="BW7150" s="7"/>
      <c r="CD7150" s="7"/>
      <c r="CE7150" s="7"/>
      <c r="CF7150" s="7"/>
      <c r="CJ7150" s="7"/>
      <c r="CK7150" s="7"/>
      <c r="CL7150" s="7"/>
    </row>
    <row r="7151" spans="1:90">
      <c r="A7151" s="11"/>
      <c r="B7151" s="373"/>
      <c r="C7151" s="373"/>
      <c r="D7151" s="373"/>
      <c r="E7151" s="13"/>
      <c r="F7151" s="11"/>
      <c r="G7151" s="25"/>
      <c r="H7151" s="31"/>
      <c r="I7151" s="30"/>
      <c r="M7151" s="25"/>
      <c r="N7151" s="31"/>
      <c r="O7151" s="30"/>
      <c r="V7151" s="12"/>
      <c r="W7151" s="12"/>
      <c r="X7151" s="14"/>
      <c r="AB7151" s="25"/>
      <c r="AC7151" s="12"/>
      <c r="AD7151" s="12"/>
      <c r="AK7151" s="12"/>
      <c r="AL7151" s="30"/>
      <c r="AM7151" s="32"/>
      <c r="AQ7151" s="12"/>
      <c r="AR7151" s="12"/>
      <c r="AS7151" s="12"/>
      <c r="AZ7151" s="49"/>
      <c r="BA7151" s="30"/>
      <c r="BB7151" s="12"/>
      <c r="BF7151" s="12"/>
      <c r="BG7151" s="12"/>
      <c r="BH7151" s="12"/>
      <c r="BO7151" s="7"/>
      <c r="BP7151" s="7"/>
      <c r="BQ7151" s="7"/>
      <c r="BU7151" s="7"/>
      <c r="BV7151" s="7"/>
      <c r="BW7151" s="7"/>
      <c r="CD7151" s="7"/>
      <c r="CE7151" s="7"/>
      <c r="CF7151" s="7"/>
      <c r="CJ7151" s="7"/>
      <c r="CK7151" s="7"/>
      <c r="CL7151" s="7"/>
    </row>
    <row r="7152" spans="1:90">
      <c r="A7152" s="11"/>
      <c r="B7152" s="373"/>
      <c r="C7152" s="373"/>
      <c r="D7152" s="373"/>
      <c r="E7152" s="13"/>
      <c r="F7152" s="11"/>
      <c r="G7152" s="25"/>
      <c r="H7152" s="31"/>
      <c r="I7152" s="30"/>
      <c r="M7152" s="25"/>
      <c r="N7152" s="31"/>
      <c r="O7152" s="30"/>
      <c r="V7152" s="12"/>
      <c r="W7152" s="12"/>
      <c r="X7152" s="14"/>
      <c r="AB7152" s="25"/>
      <c r="AC7152" s="12"/>
      <c r="AD7152" s="12"/>
      <c r="AK7152" s="12"/>
      <c r="AL7152" s="30"/>
      <c r="AM7152" s="32"/>
      <c r="AQ7152" s="12"/>
      <c r="AR7152" s="12"/>
      <c r="AS7152" s="12"/>
      <c r="AZ7152" s="49"/>
      <c r="BA7152" s="30"/>
      <c r="BB7152" s="12"/>
      <c r="BF7152" s="12"/>
      <c r="BG7152" s="12"/>
      <c r="BH7152" s="12"/>
      <c r="BO7152" s="7"/>
      <c r="BP7152" s="7"/>
      <c r="BQ7152" s="7"/>
      <c r="BU7152" s="7"/>
      <c r="BV7152" s="7"/>
      <c r="BW7152" s="7"/>
      <c r="CD7152" s="7"/>
      <c r="CE7152" s="7"/>
      <c r="CF7152" s="7"/>
      <c r="CJ7152" s="7"/>
      <c r="CK7152" s="7"/>
      <c r="CL7152" s="7"/>
    </row>
    <row r="7153" spans="1:90">
      <c r="A7153" s="11"/>
      <c r="B7153" s="373"/>
      <c r="C7153" s="373"/>
      <c r="D7153" s="373"/>
      <c r="E7153" s="13"/>
      <c r="F7153" s="11"/>
      <c r="G7153" s="25"/>
      <c r="H7153" s="31"/>
      <c r="I7153" s="30"/>
      <c r="M7153" s="25"/>
      <c r="N7153" s="31"/>
      <c r="O7153" s="30"/>
      <c r="V7153" s="12"/>
      <c r="W7153" s="12"/>
      <c r="X7153" s="14"/>
      <c r="AB7153" s="25"/>
      <c r="AC7153" s="12"/>
      <c r="AD7153" s="12"/>
      <c r="AK7153" s="12"/>
      <c r="AL7153" s="30"/>
      <c r="AM7153" s="32"/>
      <c r="AQ7153" s="12"/>
      <c r="AR7153" s="12"/>
      <c r="AS7153" s="12"/>
      <c r="AZ7153" s="49"/>
      <c r="BA7153" s="30"/>
      <c r="BB7153" s="12"/>
      <c r="BF7153" s="12"/>
      <c r="BG7153" s="12"/>
      <c r="BH7153" s="12"/>
      <c r="BO7153" s="7"/>
      <c r="BP7153" s="7"/>
      <c r="BQ7153" s="7"/>
      <c r="BU7153" s="7"/>
      <c r="BV7153" s="7"/>
      <c r="BW7153" s="7"/>
      <c r="CD7153" s="7"/>
      <c r="CE7153" s="7"/>
      <c r="CF7153" s="7"/>
      <c r="CJ7153" s="7"/>
      <c r="CK7153" s="7"/>
      <c r="CL7153" s="7"/>
    </row>
    <row r="7154" spans="1:90">
      <c r="A7154" s="11"/>
      <c r="B7154" s="373"/>
      <c r="C7154" s="373"/>
      <c r="D7154" s="373"/>
      <c r="E7154" s="13"/>
      <c r="F7154" s="11"/>
      <c r="G7154" s="25"/>
      <c r="H7154" s="31"/>
      <c r="I7154" s="30"/>
      <c r="M7154" s="25"/>
      <c r="N7154" s="31"/>
      <c r="O7154" s="30"/>
      <c r="V7154" s="12"/>
      <c r="W7154" s="12"/>
      <c r="X7154" s="14"/>
      <c r="AB7154" s="25"/>
      <c r="AC7154" s="12"/>
      <c r="AD7154" s="12"/>
      <c r="AK7154" s="12"/>
      <c r="AL7154" s="30"/>
      <c r="AM7154" s="32"/>
      <c r="AQ7154" s="12"/>
      <c r="AR7154" s="12"/>
      <c r="AS7154" s="12"/>
      <c r="AZ7154" s="49"/>
      <c r="BA7154" s="30"/>
      <c r="BB7154" s="12"/>
      <c r="BF7154" s="12"/>
      <c r="BG7154" s="12"/>
      <c r="BH7154" s="12"/>
      <c r="BO7154" s="7"/>
      <c r="BP7154" s="7"/>
      <c r="BQ7154" s="7"/>
      <c r="BU7154" s="7"/>
      <c r="BV7154" s="7"/>
      <c r="BW7154" s="7"/>
      <c r="CD7154" s="7"/>
      <c r="CE7154" s="7"/>
      <c r="CF7154" s="7"/>
      <c r="CJ7154" s="7"/>
      <c r="CK7154" s="7"/>
      <c r="CL7154" s="7"/>
    </row>
    <row r="7155" spans="1:90">
      <c r="A7155" s="11"/>
      <c r="B7155" s="373"/>
      <c r="C7155" s="373"/>
      <c r="D7155" s="373"/>
      <c r="E7155" s="13"/>
      <c r="F7155" s="11"/>
      <c r="G7155" s="25"/>
      <c r="H7155" s="31"/>
      <c r="I7155" s="30"/>
      <c r="M7155" s="25"/>
      <c r="N7155" s="31"/>
      <c r="O7155" s="30"/>
      <c r="V7155" s="12"/>
      <c r="W7155" s="12"/>
      <c r="X7155" s="14"/>
      <c r="AB7155" s="25"/>
      <c r="AC7155" s="12"/>
      <c r="AD7155" s="12"/>
      <c r="AK7155" s="12"/>
      <c r="AL7155" s="30"/>
      <c r="AM7155" s="32"/>
      <c r="AQ7155" s="12"/>
      <c r="AR7155" s="12"/>
      <c r="AS7155" s="12"/>
      <c r="AZ7155" s="49"/>
      <c r="BA7155" s="30"/>
      <c r="BB7155" s="12"/>
      <c r="BF7155" s="12"/>
      <c r="BG7155" s="12"/>
      <c r="BH7155" s="12"/>
      <c r="BO7155" s="7"/>
      <c r="BP7155" s="7"/>
      <c r="BQ7155" s="7"/>
      <c r="BU7155" s="7"/>
      <c r="BV7155" s="7"/>
      <c r="BW7155" s="7"/>
      <c r="CD7155" s="7"/>
      <c r="CE7155" s="7"/>
      <c r="CF7155" s="7"/>
      <c r="CJ7155" s="7"/>
      <c r="CK7155" s="7"/>
      <c r="CL7155" s="7"/>
    </row>
    <row r="7156" spans="1:90">
      <c r="A7156" s="11"/>
      <c r="B7156" s="373"/>
      <c r="C7156" s="373"/>
      <c r="D7156" s="373"/>
      <c r="E7156" s="13"/>
      <c r="F7156" s="11"/>
      <c r="G7156" s="25"/>
      <c r="H7156" s="31"/>
      <c r="I7156" s="30"/>
      <c r="M7156" s="25"/>
      <c r="N7156" s="31"/>
      <c r="O7156" s="30"/>
      <c r="V7156" s="12"/>
      <c r="W7156" s="12"/>
      <c r="X7156" s="14"/>
      <c r="AB7156" s="25"/>
      <c r="AC7156" s="12"/>
      <c r="AD7156" s="12"/>
      <c r="AK7156" s="12"/>
      <c r="AL7156" s="30"/>
      <c r="AM7156" s="32"/>
      <c r="AQ7156" s="12"/>
      <c r="AR7156" s="12"/>
      <c r="AS7156" s="12"/>
      <c r="AZ7156" s="49"/>
      <c r="BA7156" s="30"/>
      <c r="BB7156" s="12"/>
      <c r="BF7156" s="12"/>
      <c r="BG7156" s="12"/>
      <c r="BH7156" s="12"/>
      <c r="BO7156" s="7"/>
      <c r="BP7156" s="7"/>
      <c r="BQ7156" s="7"/>
      <c r="BU7156" s="7"/>
      <c r="BV7156" s="7"/>
      <c r="BW7156" s="7"/>
      <c r="CD7156" s="7"/>
      <c r="CE7156" s="7"/>
      <c r="CF7156" s="7"/>
      <c r="CJ7156" s="7"/>
      <c r="CK7156" s="7"/>
      <c r="CL7156" s="7"/>
    </row>
    <row r="7157" spans="1:90">
      <c r="A7157" s="11"/>
      <c r="B7157" s="373"/>
      <c r="C7157" s="373"/>
      <c r="D7157" s="373"/>
      <c r="E7157" s="13"/>
      <c r="F7157" s="11"/>
      <c r="G7157" s="25"/>
      <c r="H7157" s="31"/>
      <c r="I7157" s="30"/>
      <c r="M7157" s="25"/>
      <c r="N7157" s="31"/>
      <c r="O7157" s="30"/>
      <c r="V7157" s="12"/>
      <c r="W7157" s="12"/>
      <c r="X7157" s="14"/>
      <c r="AB7157" s="25"/>
      <c r="AC7157" s="12"/>
      <c r="AD7157" s="12"/>
      <c r="AK7157" s="12"/>
      <c r="AL7157" s="30"/>
      <c r="AM7157" s="32"/>
      <c r="AQ7157" s="12"/>
      <c r="AR7157" s="12"/>
      <c r="AS7157" s="12"/>
      <c r="AZ7157" s="49"/>
      <c r="BA7157" s="30"/>
      <c r="BB7157" s="12"/>
      <c r="BF7157" s="12"/>
      <c r="BG7157" s="12"/>
      <c r="BH7157" s="12"/>
      <c r="BO7157" s="7"/>
      <c r="BP7157" s="7"/>
      <c r="BQ7157" s="7"/>
      <c r="BU7157" s="7"/>
      <c r="BV7157" s="7"/>
      <c r="BW7157" s="7"/>
      <c r="CD7157" s="7"/>
      <c r="CE7157" s="7"/>
      <c r="CF7157" s="7"/>
      <c r="CJ7157" s="7"/>
      <c r="CK7157" s="7"/>
      <c r="CL7157" s="7"/>
    </row>
    <row r="7158" spans="1:90">
      <c r="A7158" s="11"/>
      <c r="B7158" s="373"/>
      <c r="C7158" s="373"/>
      <c r="D7158" s="373"/>
      <c r="E7158" s="13"/>
      <c r="F7158" s="11"/>
      <c r="G7158" s="25"/>
      <c r="H7158" s="31"/>
      <c r="I7158" s="30"/>
      <c r="M7158" s="25"/>
      <c r="N7158" s="31"/>
      <c r="O7158" s="30"/>
      <c r="V7158" s="12"/>
      <c r="W7158" s="12"/>
      <c r="X7158" s="14"/>
      <c r="AB7158" s="25"/>
      <c r="AC7158" s="12"/>
      <c r="AD7158" s="12"/>
      <c r="AK7158" s="12"/>
      <c r="AL7158" s="30"/>
      <c r="AM7158" s="32"/>
      <c r="AQ7158" s="12"/>
      <c r="AR7158" s="12"/>
      <c r="AS7158" s="12"/>
      <c r="AZ7158" s="49"/>
      <c r="BA7158" s="30"/>
      <c r="BB7158" s="12"/>
      <c r="BF7158" s="12"/>
      <c r="BG7158" s="12"/>
      <c r="BH7158" s="12"/>
      <c r="BO7158" s="7"/>
      <c r="BP7158" s="7"/>
      <c r="BQ7158" s="7"/>
      <c r="BU7158" s="7"/>
      <c r="BV7158" s="7"/>
      <c r="BW7158" s="7"/>
      <c r="CD7158" s="7"/>
      <c r="CE7158" s="7"/>
      <c r="CF7158" s="7"/>
      <c r="CJ7158" s="7"/>
      <c r="CK7158" s="7"/>
      <c r="CL7158" s="7"/>
    </row>
    <row r="7159" spans="1:90">
      <c r="A7159" s="11"/>
      <c r="B7159" s="373"/>
      <c r="C7159" s="373"/>
      <c r="D7159" s="373"/>
      <c r="E7159" s="13"/>
      <c r="F7159" s="11"/>
      <c r="G7159" s="25"/>
      <c r="H7159" s="31"/>
      <c r="I7159" s="30"/>
      <c r="M7159" s="25"/>
      <c r="N7159" s="31"/>
      <c r="O7159" s="30"/>
      <c r="V7159" s="12"/>
      <c r="W7159" s="12"/>
      <c r="X7159" s="14"/>
      <c r="AB7159" s="25"/>
      <c r="AC7159" s="12"/>
      <c r="AD7159" s="12"/>
      <c r="AK7159" s="12"/>
      <c r="AL7159" s="30"/>
      <c r="AM7159" s="32"/>
      <c r="AQ7159" s="12"/>
      <c r="AR7159" s="12"/>
      <c r="AS7159" s="12"/>
      <c r="AZ7159" s="49"/>
      <c r="BA7159" s="30"/>
      <c r="BB7159" s="12"/>
      <c r="BF7159" s="12"/>
      <c r="BG7159" s="12"/>
      <c r="BH7159" s="12"/>
      <c r="BO7159" s="7"/>
      <c r="BP7159" s="7"/>
      <c r="BQ7159" s="7"/>
      <c r="BU7159" s="7"/>
      <c r="BV7159" s="7"/>
      <c r="BW7159" s="7"/>
      <c r="CD7159" s="7"/>
      <c r="CE7159" s="7"/>
      <c r="CF7159" s="7"/>
      <c r="CJ7159" s="7"/>
      <c r="CK7159" s="7"/>
      <c r="CL7159" s="7"/>
    </row>
    <row r="7160" spans="1:90">
      <c r="A7160" s="11"/>
      <c r="B7160" s="373"/>
      <c r="C7160" s="373"/>
      <c r="D7160" s="373"/>
      <c r="E7160" s="13"/>
      <c r="F7160" s="11"/>
      <c r="G7160" s="25"/>
      <c r="H7160" s="31"/>
      <c r="I7160" s="30"/>
      <c r="M7160" s="25"/>
      <c r="N7160" s="31"/>
      <c r="O7160" s="30"/>
      <c r="V7160" s="12"/>
      <c r="W7160" s="12"/>
      <c r="X7160" s="14"/>
      <c r="AB7160" s="25"/>
      <c r="AC7160" s="12"/>
      <c r="AD7160" s="12"/>
      <c r="AK7160" s="12"/>
      <c r="AL7160" s="30"/>
      <c r="AM7160" s="32"/>
      <c r="AQ7160" s="12"/>
      <c r="AR7160" s="12"/>
      <c r="AS7160" s="12"/>
      <c r="AZ7160" s="49"/>
      <c r="BA7160" s="30"/>
      <c r="BB7160" s="12"/>
      <c r="BF7160" s="12"/>
      <c r="BG7160" s="12"/>
      <c r="BH7160" s="12"/>
      <c r="BO7160" s="7"/>
      <c r="BP7160" s="7"/>
      <c r="BQ7160" s="7"/>
      <c r="BU7160" s="7"/>
      <c r="BV7160" s="7"/>
      <c r="BW7160" s="7"/>
      <c r="CD7160" s="7"/>
      <c r="CE7160" s="7"/>
      <c r="CF7160" s="7"/>
      <c r="CJ7160" s="7"/>
      <c r="CK7160" s="7"/>
      <c r="CL7160" s="7"/>
    </row>
    <row r="7161" spans="1:90">
      <c r="A7161" s="11"/>
      <c r="B7161" s="373"/>
      <c r="C7161" s="373"/>
      <c r="D7161" s="373"/>
      <c r="E7161" s="13"/>
      <c r="F7161" s="11"/>
      <c r="G7161" s="25"/>
      <c r="H7161" s="31"/>
      <c r="I7161" s="30"/>
      <c r="M7161" s="25"/>
      <c r="N7161" s="31"/>
      <c r="O7161" s="30"/>
      <c r="V7161" s="12"/>
      <c r="W7161" s="12"/>
      <c r="X7161" s="14"/>
      <c r="AB7161" s="25"/>
      <c r="AC7161" s="12"/>
      <c r="AD7161" s="12"/>
      <c r="AK7161" s="12"/>
      <c r="AL7161" s="30"/>
      <c r="AM7161" s="32"/>
      <c r="AQ7161" s="12"/>
      <c r="AR7161" s="12"/>
      <c r="AS7161" s="12"/>
      <c r="AZ7161" s="49"/>
      <c r="BA7161" s="30"/>
      <c r="BB7161" s="12"/>
      <c r="BF7161" s="12"/>
      <c r="BG7161" s="12"/>
      <c r="BH7161" s="12"/>
      <c r="BO7161" s="7"/>
      <c r="BP7161" s="7"/>
      <c r="BQ7161" s="7"/>
      <c r="BU7161" s="7"/>
      <c r="BV7161" s="7"/>
      <c r="BW7161" s="7"/>
      <c r="CD7161" s="7"/>
      <c r="CE7161" s="7"/>
      <c r="CF7161" s="7"/>
      <c r="CJ7161" s="7"/>
      <c r="CK7161" s="7"/>
      <c r="CL7161" s="7"/>
    </row>
    <row r="7162" spans="1:90">
      <c r="A7162" s="11"/>
      <c r="B7162" s="373"/>
      <c r="C7162" s="373"/>
      <c r="D7162" s="373"/>
      <c r="E7162" s="13"/>
      <c r="F7162" s="11"/>
      <c r="G7162" s="25"/>
      <c r="H7162" s="31"/>
      <c r="I7162" s="30"/>
      <c r="M7162" s="25"/>
      <c r="N7162" s="31"/>
      <c r="O7162" s="30"/>
      <c r="V7162" s="12"/>
      <c r="W7162" s="12"/>
      <c r="X7162" s="14"/>
      <c r="AB7162" s="25"/>
      <c r="AC7162" s="12"/>
      <c r="AD7162" s="12"/>
      <c r="AK7162" s="12"/>
      <c r="AL7162" s="30"/>
      <c r="AM7162" s="32"/>
      <c r="AQ7162" s="12"/>
      <c r="AR7162" s="12"/>
      <c r="AS7162" s="12"/>
      <c r="AZ7162" s="49"/>
      <c r="BA7162" s="30"/>
      <c r="BB7162" s="12"/>
      <c r="BF7162" s="12"/>
      <c r="BG7162" s="12"/>
      <c r="BH7162" s="12"/>
      <c r="BO7162" s="7"/>
      <c r="BP7162" s="7"/>
      <c r="BQ7162" s="7"/>
      <c r="BU7162" s="7"/>
      <c r="BV7162" s="7"/>
      <c r="BW7162" s="7"/>
      <c r="CD7162" s="7"/>
      <c r="CE7162" s="7"/>
      <c r="CF7162" s="7"/>
      <c r="CJ7162" s="7"/>
      <c r="CK7162" s="7"/>
      <c r="CL7162" s="7"/>
    </row>
    <row r="7163" spans="1:90">
      <c r="A7163" s="11"/>
      <c r="B7163" s="373"/>
      <c r="C7163" s="373"/>
      <c r="D7163" s="373"/>
      <c r="E7163" s="13"/>
      <c r="F7163" s="11"/>
      <c r="G7163" s="25"/>
      <c r="H7163" s="31"/>
      <c r="I7163" s="30"/>
      <c r="M7163" s="25"/>
      <c r="N7163" s="31"/>
      <c r="O7163" s="30"/>
      <c r="V7163" s="12"/>
      <c r="W7163" s="12"/>
      <c r="X7163" s="14"/>
      <c r="AB7163" s="25"/>
      <c r="AC7163" s="12"/>
      <c r="AD7163" s="12"/>
      <c r="AK7163" s="12"/>
      <c r="AL7163" s="30"/>
      <c r="AM7163" s="32"/>
      <c r="AQ7163" s="12"/>
      <c r="AR7163" s="12"/>
      <c r="AS7163" s="12"/>
      <c r="AZ7163" s="49"/>
      <c r="BA7163" s="30"/>
      <c r="BB7163" s="12"/>
      <c r="BF7163" s="12"/>
      <c r="BG7163" s="12"/>
      <c r="BH7163" s="12"/>
      <c r="BO7163" s="7"/>
      <c r="BP7163" s="7"/>
      <c r="BQ7163" s="7"/>
      <c r="BU7163" s="7"/>
      <c r="BV7163" s="7"/>
      <c r="BW7163" s="7"/>
      <c r="CD7163" s="7"/>
      <c r="CE7163" s="7"/>
      <c r="CF7163" s="7"/>
      <c r="CJ7163" s="7"/>
      <c r="CK7163" s="7"/>
      <c r="CL7163" s="7"/>
    </row>
    <row r="7164" spans="1:90">
      <c r="A7164" s="11"/>
      <c r="B7164" s="373"/>
      <c r="C7164" s="373"/>
      <c r="D7164" s="373"/>
      <c r="E7164" s="13"/>
      <c r="F7164" s="11"/>
      <c r="G7164" s="25"/>
      <c r="H7164" s="31"/>
      <c r="I7164" s="30"/>
      <c r="M7164" s="25"/>
      <c r="N7164" s="31"/>
      <c r="O7164" s="30"/>
      <c r="V7164" s="12"/>
      <c r="W7164" s="12"/>
      <c r="X7164" s="14"/>
      <c r="AB7164" s="25"/>
      <c r="AC7164" s="12"/>
      <c r="AD7164" s="12"/>
      <c r="AK7164" s="12"/>
      <c r="AL7164" s="30"/>
      <c r="AM7164" s="32"/>
      <c r="AQ7164" s="12"/>
      <c r="AR7164" s="12"/>
      <c r="AS7164" s="12"/>
      <c r="AZ7164" s="49"/>
      <c r="BA7164" s="30"/>
      <c r="BB7164" s="12"/>
      <c r="BF7164" s="12"/>
      <c r="BG7164" s="12"/>
      <c r="BH7164" s="12"/>
      <c r="BO7164" s="7"/>
      <c r="BP7164" s="7"/>
      <c r="BQ7164" s="7"/>
      <c r="BU7164" s="7"/>
      <c r="BV7164" s="7"/>
      <c r="BW7164" s="7"/>
      <c r="CD7164" s="7"/>
      <c r="CE7164" s="7"/>
      <c r="CF7164" s="7"/>
      <c r="CJ7164" s="7"/>
      <c r="CK7164" s="7"/>
      <c r="CL7164" s="7"/>
    </row>
    <row r="7165" spans="1:90">
      <c r="A7165" s="11"/>
      <c r="B7165" s="373"/>
      <c r="C7165" s="373"/>
      <c r="D7165" s="373"/>
      <c r="E7165" s="13"/>
      <c r="F7165" s="11"/>
      <c r="G7165" s="25"/>
      <c r="H7165" s="31"/>
      <c r="I7165" s="30"/>
      <c r="M7165" s="25"/>
      <c r="N7165" s="31"/>
      <c r="O7165" s="30"/>
      <c r="V7165" s="12"/>
      <c r="W7165" s="12"/>
      <c r="X7165" s="14"/>
      <c r="AB7165" s="25"/>
      <c r="AC7165" s="12"/>
      <c r="AD7165" s="12"/>
      <c r="AK7165" s="12"/>
      <c r="AL7165" s="30"/>
      <c r="AM7165" s="32"/>
      <c r="AQ7165" s="12"/>
      <c r="AR7165" s="12"/>
      <c r="AS7165" s="12"/>
      <c r="AZ7165" s="49"/>
      <c r="BA7165" s="30"/>
      <c r="BB7165" s="12"/>
      <c r="BF7165" s="12"/>
      <c r="BG7165" s="12"/>
      <c r="BH7165" s="12"/>
      <c r="BO7165" s="7"/>
      <c r="BP7165" s="7"/>
      <c r="BQ7165" s="7"/>
      <c r="BU7165" s="7"/>
      <c r="BV7165" s="7"/>
      <c r="BW7165" s="7"/>
      <c r="CD7165" s="7"/>
      <c r="CE7165" s="7"/>
      <c r="CF7165" s="7"/>
      <c r="CJ7165" s="7"/>
      <c r="CK7165" s="7"/>
      <c r="CL7165" s="7"/>
    </row>
    <row r="7166" spans="1:90">
      <c r="A7166" s="11"/>
      <c r="B7166" s="373"/>
      <c r="C7166" s="373"/>
      <c r="D7166" s="373"/>
      <c r="E7166" s="13"/>
      <c r="F7166" s="11"/>
      <c r="G7166" s="25"/>
      <c r="H7166" s="31"/>
      <c r="I7166" s="30"/>
      <c r="M7166" s="25"/>
      <c r="N7166" s="31"/>
      <c r="O7166" s="30"/>
      <c r="V7166" s="12"/>
      <c r="W7166" s="12"/>
      <c r="X7166" s="14"/>
      <c r="AB7166" s="25"/>
      <c r="AC7166" s="12"/>
      <c r="AD7166" s="12"/>
      <c r="AK7166" s="12"/>
      <c r="AL7166" s="30"/>
      <c r="AM7166" s="32"/>
      <c r="AQ7166" s="12"/>
      <c r="AR7166" s="12"/>
      <c r="AS7166" s="12"/>
      <c r="AZ7166" s="49"/>
      <c r="BA7166" s="30"/>
      <c r="BB7166" s="12"/>
      <c r="BF7166" s="12"/>
      <c r="BG7166" s="12"/>
      <c r="BH7166" s="12"/>
      <c r="BO7166" s="7"/>
      <c r="BP7166" s="7"/>
      <c r="BQ7166" s="7"/>
      <c r="BU7166" s="7"/>
      <c r="BV7166" s="7"/>
      <c r="BW7166" s="7"/>
      <c r="CD7166" s="7"/>
      <c r="CE7166" s="7"/>
      <c r="CF7166" s="7"/>
      <c r="CJ7166" s="7"/>
      <c r="CK7166" s="7"/>
      <c r="CL7166" s="7"/>
    </row>
    <row r="7167" spans="1:90">
      <c r="A7167" s="11"/>
      <c r="B7167" s="373"/>
      <c r="C7167" s="373"/>
      <c r="D7167" s="373"/>
      <c r="E7167" s="13"/>
      <c r="F7167" s="11"/>
      <c r="G7167" s="25"/>
      <c r="H7167" s="31"/>
      <c r="I7167" s="30"/>
      <c r="M7167" s="25"/>
      <c r="N7167" s="31"/>
      <c r="O7167" s="30"/>
      <c r="V7167" s="12"/>
      <c r="W7167" s="12"/>
      <c r="X7167" s="14"/>
      <c r="AB7167" s="25"/>
      <c r="AC7167" s="12"/>
      <c r="AD7167" s="12"/>
      <c r="AK7167" s="12"/>
      <c r="AL7167" s="30"/>
      <c r="AM7167" s="32"/>
      <c r="AQ7167" s="12"/>
      <c r="AR7167" s="12"/>
      <c r="AS7167" s="12"/>
      <c r="AZ7167" s="49"/>
      <c r="BA7167" s="30"/>
      <c r="BB7167" s="12"/>
      <c r="BF7167" s="12"/>
      <c r="BG7167" s="12"/>
      <c r="BH7167" s="12"/>
      <c r="BO7167" s="7"/>
      <c r="BP7167" s="7"/>
      <c r="BQ7167" s="7"/>
      <c r="BU7167" s="7"/>
      <c r="BV7167" s="7"/>
      <c r="BW7167" s="7"/>
      <c r="CD7167" s="7"/>
      <c r="CE7167" s="7"/>
      <c r="CF7167" s="7"/>
      <c r="CJ7167" s="7"/>
      <c r="CK7167" s="7"/>
      <c r="CL7167" s="7"/>
    </row>
    <row r="7168" spans="1:90">
      <c r="A7168" s="11"/>
      <c r="B7168" s="373"/>
      <c r="C7168" s="373"/>
      <c r="D7168" s="373"/>
      <c r="E7168" s="13"/>
      <c r="F7168" s="11"/>
      <c r="G7168" s="25"/>
      <c r="H7168" s="31"/>
      <c r="I7168" s="30"/>
      <c r="M7168" s="25"/>
      <c r="N7168" s="31"/>
      <c r="O7168" s="30"/>
      <c r="V7168" s="12"/>
      <c r="W7168" s="12"/>
      <c r="X7168" s="14"/>
      <c r="AB7168" s="25"/>
      <c r="AC7168" s="12"/>
      <c r="AD7168" s="12"/>
      <c r="AK7168" s="12"/>
      <c r="AL7168" s="30"/>
      <c r="AM7168" s="32"/>
      <c r="AQ7168" s="12"/>
      <c r="AR7168" s="12"/>
      <c r="AS7168" s="12"/>
      <c r="AZ7168" s="49"/>
      <c r="BA7168" s="30"/>
      <c r="BB7168" s="12"/>
      <c r="BF7168" s="12"/>
      <c r="BG7168" s="12"/>
      <c r="BH7168" s="12"/>
      <c r="BO7168" s="7"/>
      <c r="BP7168" s="7"/>
      <c r="BQ7168" s="7"/>
      <c r="BU7168" s="7"/>
      <c r="BV7168" s="7"/>
      <c r="BW7168" s="7"/>
      <c r="CD7168" s="7"/>
      <c r="CE7168" s="7"/>
      <c r="CF7168" s="7"/>
      <c r="CJ7168" s="7"/>
      <c r="CK7168" s="7"/>
      <c r="CL7168" s="7"/>
    </row>
    <row r="7169" spans="1:90">
      <c r="A7169" s="11"/>
      <c r="B7169" s="373"/>
      <c r="C7169" s="373"/>
      <c r="D7169" s="373"/>
      <c r="E7169" s="13"/>
      <c r="F7169" s="11"/>
      <c r="G7169" s="25"/>
      <c r="H7169" s="31"/>
      <c r="I7169" s="30"/>
      <c r="M7169" s="25"/>
      <c r="N7169" s="31"/>
      <c r="O7169" s="30"/>
      <c r="V7169" s="12"/>
      <c r="W7169" s="12"/>
      <c r="X7169" s="14"/>
      <c r="AB7169" s="25"/>
      <c r="AC7169" s="12"/>
      <c r="AD7169" s="12"/>
      <c r="AK7169" s="12"/>
      <c r="AL7169" s="30"/>
      <c r="AM7169" s="32"/>
      <c r="AQ7169" s="12"/>
      <c r="AR7169" s="12"/>
      <c r="AS7169" s="12"/>
      <c r="AZ7169" s="49"/>
      <c r="BA7169" s="30"/>
      <c r="BB7169" s="12"/>
      <c r="BF7169" s="12"/>
      <c r="BG7169" s="12"/>
      <c r="BH7169" s="12"/>
      <c r="BO7169" s="7"/>
      <c r="BP7169" s="7"/>
      <c r="BQ7169" s="7"/>
      <c r="BU7169" s="7"/>
      <c r="BV7169" s="7"/>
      <c r="BW7169" s="7"/>
      <c r="CD7169" s="7"/>
      <c r="CE7169" s="7"/>
      <c r="CF7169" s="7"/>
      <c r="CJ7169" s="7"/>
      <c r="CK7169" s="7"/>
      <c r="CL7169" s="7"/>
    </row>
    <row r="7170" spans="1:90">
      <c r="A7170" s="11"/>
      <c r="B7170" s="373"/>
      <c r="C7170" s="373"/>
      <c r="D7170" s="373"/>
      <c r="E7170" s="13"/>
      <c r="F7170" s="11"/>
      <c r="G7170" s="25"/>
      <c r="H7170" s="31"/>
      <c r="I7170" s="30"/>
      <c r="M7170" s="25"/>
      <c r="N7170" s="31"/>
      <c r="O7170" s="30"/>
      <c r="V7170" s="12"/>
      <c r="W7170" s="12"/>
      <c r="X7170" s="14"/>
      <c r="AB7170" s="25"/>
      <c r="AC7170" s="12"/>
      <c r="AD7170" s="12"/>
      <c r="AK7170" s="12"/>
      <c r="AL7170" s="30"/>
      <c r="AM7170" s="32"/>
      <c r="AQ7170" s="12"/>
      <c r="AR7170" s="12"/>
      <c r="AS7170" s="12"/>
      <c r="AZ7170" s="49"/>
      <c r="BA7170" s="30"/>
      <c r="BB7170" s="12"/>
      <c r="BF7170" s="12"/>
      <c r="BG7170" s="12"/>
      <c r="BH7170" s="12"/>
      <c r="BO7170" s="7"/>
      <c r="BP7170" s="7"/>
      <c r="BQ7170" s="7"/>
      <c r="BU7170" s="7"/>
      <c r="BV7170" s="7"/>
      <c r="BW7170" s="7"/>
      <c r="CD7170" s="7"/>
      <c r="CE7170" s="7"/>
      <c r="CF7170" s="7"/>
      <c r="CJ7170" s="7"/>
      <c r="CK7170" s="7"/>
      <c r="CL7170" s="7"/>
    </row>
    <row r="7171" spans="1:90">
      <c r="A7171" s="11"/>
      <c r="B7171" s="373"/>
      <c r="C7171" s="373"/>
      <c r="D7171" s="373"/>
      <c r="E7171" s="13"/>
      <c r="F7171" s="11"/>
      <c r="G7171" s="25"/>
      <c r="H7171" s="31"/>
      <c r="I7171" s="30"/>
      <c r="M7171" s="25"/>
      <c r="N7171" s="31"/>
      <c r="O7171" s="30"/>
      <c r="V7171" s="12"/>
      <c r="W7171" s="12"/>
      <c r="X7171" s="14"/>
      <c r="AB7171" s="25"/>
      <c r="AC7171" s="12"/>
      <c r="AD7171" s="12"/>
      <c r="AK7171" s="12"/>
      <c r="AL7171" s="30"/>
      <c r="AM7171" s="32"/>
      <c r="AQ7171" s="12"/>
      <c r="AR7171" s="12"/>
      <c r="AS7171" s="12"/>
      <c r="AZ7171" s="49"/>
      <c r="BA7171" s="30"/>
      <c r="BB7171" s="12"/>
      <c r="BF7171" s="12"/>
      <c r="BG7171" s="12"/>
      <c r="BH7171" s="12"/>
      <c r="BO7171" s="7"/>
      <c r="BP7171" s="7"/>
      <c r="BQ7171" s="7"/>
      <c r="BU7171" s="7"/>
      <c r="BV7171" s="7"/>
      <c r="BW7171" s="7"/>
      <c r="CD7171" s="7"/>
      <c r="CE7171" s="7"/>
      <c r="CF7171" s="7"/>
      <c r="CJ7171" s="7"/>
      <c r="CK7171" s="7"/>
      <c r="CL7171" s="7"/>
    </row>
    <row r="7172" spans="1:90">
      <c r="A7172" s="11"/>
      <c r="B7172" s="373"/>
      <c r="C7172" s="373"/>
      <c r="D7172" s="373"/>
      <c r="E7172" s="13"/>
      <c r="F7172" s="11"/>
      <c r="G7172" s="25"/>
      <c r="H7172" s="31"/>
      <c r="I7172" s="30"/>
      <c r="M7172" s="25"/>
      <c r="N7172" s="31"/>
      <c r="O7172" s="30"/>
      <c r="V7172" s="12"/>
      <c r="W7172" s="12"/>
      <c r="X7172" s="14"/>
      <c r="AB7172" s="25"/>
      <c r="AC7172" s="12"/>
      <c r="AD7172" s="12"/>
      <c r="AK7172" s="12"/>
      <c r="AL7172" s="30"/>
      <c r="AM7172" s="32"/>
      <c r="AQ7172" s="12"/>
      <c r="AR7172" s="12"/>
      <c r="AS7172" s="12"/>
      <c r="AZ7172" s="49"/>
      <c r="BA7172" s="30"/>
      <c r="BB7172" s="12"/>
      <c r="BF7172" s="12"/>
      <c r="BG7172" s="12"/>
      <c r="BH7172" s="12"/>
      <c r="BO7172" s="7"/>
      <c r="BP7172" s="7"/>
      <c r="BQ7172" s="7"/>
      <c r="BU7172" s="7"/>
      <c r="BV7172" s="7"/>
      <c r="BW7172" s="7"/>
      <c r="CD7172" s="7"/>
      <c r="CE7172" s="7"/>
      <c r="CF7172" s="7"/>
      <c r="CJ7172" s="7"/>
      <c r="CK7172" s="7"/>
      <c r="CL7172" s="7"/>
    </row>
    <row r="7173" spans="1:90">
      <c r="A7173" s="11"/>
      <c r="B7173" s="373"/>
      <c r="C7173" s="373"/>
      <c r="D7173" s="373"/>
      <c r="E7173" s="13"/>
      <c r="F7173" s="11"/>
      <c r="G7173" s="25"/>
      <c r="H7173" s="31"/>
      <c r="I7173" s="30"/>
      <c r="M7173" s="25"/>
      <c r="N7173" s="31"/>
      <c r="O7173" s="30"/>
      <c r="V7173" s="12"/>
      <c r="W7173" s="12"/>
      <c r="X7173" s="14"/>
      <c r="AB7173" s="25"/>
      <c r="AC7173" s="12"/>
      <c r="AD7173" s="12"/>
      <c r="AK7173" s="12"/>
      <c r="AL7173" s="30"/>
      <c r="AM7173" s="32"/>
      <c r="AQ7173" s="12"/>
      <c r="AR7173" s="12"/>
      <c r="AS7173" s="12"/>
      <c r="AZ7173" s="49"/>
      <c r="BA7173" s="30"/>
      <c r="BB7173" s="12"/>
      <c r="BF7173" s="12"/>
      <c r="BG7173" s="12"/>
      <c r="BH7173" s="12"/>
      <c r="BO7173" s="7"/>
      <c r="BP7173" s="7"/>
      <c r="BQ7173" s="7"/>
      <c r="BU7173" s="7"/>
      <c r="BV7173" s="7"/>
      <c r="BW7173" s="7"/>
      <c r="CD7173" s="7"/>
      <c r="CE7173" s="7"/>
      <c r="CF7173" s="7"/>
      <c r="CJ7173" s="7"/>
      <c r="CK7173" s="7"/>
      <c r="CL7173" s="7"/>
    </row>
    <row r="7174" spans="1:90">
      <c r="A7174" s="11"/>
      <c r="B7174" s="373"/>
      <c r="C7174" s="373"/>
      <c r="D7174" s="373"/>
      <c r="E7174" s="13"/>
      <c r="F7174" s="11"/>
      <c r="G7174" s="25"/>
      <c r="H7174" s="31"/>
      <c r="I7174" s="30"/>
      <c r="M7174" s="25"/>
      <c r="N7174" s="31"/>
      <c r="O7174" s="30"/>
      <c r="V7174" s="12"/>
      <c r="W7174" s="12"/>
      <c r="X7174" s="14"/>
      <c r="AB7174" s="25"/>
      <c r="AC7174" s="12"/>
      <c r="AD7174" s="12"/>
      <c r="AK7174" s="12"/>
      <c r="AL7174" s="30"/>
      <c r="AM7174" s="32"/>
      <c r="AQ7174" s="12"/>
      <c r="AR7174" s="12"/>
      <c r="AS7174" s="12"/>
      <c r="AZ7174" s="49"/>
      <c r="BA7174" s="30"/>
      <c r="BB7174" s="12"/>
      <c r="BF7174" s="12"/>
      <c r="BG7174" s="12"/>
      <c r="BH7174" s="12"/>
      <c r="BO7174" s="7"/>
      <c r="BP7174" s="7"/>
      <c r="BQ7174" s="7"/>
      <c r="BU7174" s="7"/>
      <c r="BV7174" s="7"/>
      <c r="BW7174" s="7"/>
      <c r="CD7174" s="7"/>
      <c r="CE7174" s="7"/>
      <c r="CF7174" s="7"/>
      <c r="CJ7174" s="7"/>
      <c r="CK7174" s="7"/>
      <c r="CL7174" s="7"/>
    </row>
    <row r="7175" spans="1:90">
      <c r="A7175" s="11"/>
      <c r="B7175" s="373"/>
      <c r="C7175" s="373"/>
      <c r="D7175" s="373"/>
      <c r="E7175" s="13"/>
      <c r="F7175" s="11"/>
      <c r="G7175" s="25"/>
      <c r="H7175" s="31"/>
      <c r="I7175" s="30"/>
      <c r="M7175" s="25"/>
      <c r="N7175" s="31"/>
      <c r="O7175" s="30"/>
      <c r="V7175" s="12"/>
      <c r="W7175" s="12"/>
      <c r="X7175" s="14"/>
      <c r="AB7175" s="25"/>
      <c r="AC7175" s="12"/>
      <c r="AD7175" s="12"/>
      <c r="AK7175" s="12"/>
      <c r="AL7175" s="30"/>
      <c r="AM7175" s="32"/>
      <c r="AQ7175" s="12"/>
      <c r="AR7175" s="12"/>
      <c r="AS7175" s="12"/>
      <c r="AZ7175" s="49"/>
      <c r="BA7175" s="30"/>
      <c r="BB7175" s="12"/>
      <c r="BF7175" s="12"/>
      <c r="BG7175" s="12"/>
      <c r="BH7175" s="12"/>
      <c r="BO7175" s="7"/>
      <c r="BP7175" s="7"/>
      <c r="BQ7175" s="7"/>
      <c r="BU7175" s="7"/>
      <c r="BV7175" s="7"/>
      <c r="BW7175" s="7"/>
      <c r="CD7175" s="7"/>
      <c r="CE7175" s="7"/>
      <c r="CF7175" s="7"/>
      <c r="CJ7175" s="7"/>
      <c r="CK7175" s="7"/>
      <c r="CL7175" s="7"/>
    </row>
    <row r="7176" spans="1:90">
      <c r="A7176" s="11"/>
      <c r="B7176" s="373"/>
      <c r="C7176" s="373"/>
      <c r="D7176" s="373"/>
      <c r="E7176" s="13"/>
      <c r="F7176" s="11"/>
      <c r="G7176" s="25"/>
      <c r="H7176" s="31"/>
      <c r="I7176" s="30"/>
      <c r="M7176" s="25"/>
      <c r="N7176" s="31"/>
      <c r="O7176" s="30"/>
      <c r="V7176" s="12"/>
      <c r="W7176" s="12"/>
      <c r="X7176" s="14"/>
      <c r="AB7176" s="25"/>
      <c r="AC7176" s="12"/>
      <c r="AD7176" s="12"/>
      <c r="AK7176" s="12"/>
      <c r="AL7176" s="30"/>
      <c r="AM7176" s="32"/>
      <c r="AQ7176" s="12"/>
      <c r="AR7176" s="12"/>
      <c r="AS7176" s="12"/>
      <c r="AZ7176" s="49"/>
      <c r="BA7176" s="30"/>
      <c r="BB7176" s="12"/>
      <c r="BF7176" s="12"/>
      <c r="BG7176" s="12"/>
      <c r="BH7176" s="12"/>
      <c r="BO7176" s="7"/>
      <c r="BP7176" s="7"/>
      <c r="BQ7176" s="7"/>
      <c r="BU7176" s="7"/>
      <c r="BV7176" s="7"/>
      <c r="BW7176" s="7"/>
      <c r="CD7176" s="7"/>
      <c r="CE7176" s="7"/>
      <c r="CF7176" s="7"/>
      <c r="CJ7176" s="7"/>
      <c r="CK7176" s="7"/>
      <c r="CL7176" s="7"/>
    </row>
    <row r="7177" spans="1:90">
      <c r="A7177" s="11"/>
      <c r="B7177" s="373"/>
      <c r="C7177" s="373"/>
      <c r="D7177" s="373"/>
      <c r="E7177" s="13"/>
      <c r="F7177" s="11"/>
      <c r="G7177" s="25"/>
      <c r="H7177" s="31"/>
      <c r="I7177" s="30"/>
      <c r="M7177" s="25"/>
      <c r="N7177" s="31"/>
      <c r="O7177" s="30"/>
      <c r="V7177" s="12"/>
      <c r="W7177" s="12"/>
      <c r="X7177" s="14"/>
      <c r="AB7177" s="25"/>
      <c r="AC7177" s="12"/>
      <c r="AD7177" s="12"/>
      <c r="AK7177" s="12"/>
      <c r="AL7177" s="30"/>
      <c r="AM7177" s="32"/>
      <c r="AQ7177" s="12"/>
      <c r="AR7177" s="12"/>
      <c r="AS7177" s="12"/>
      <c r="AZ7177" s="49"/>
      <c r="BA7177" s="30"/>
      <c r="BB7177" s="12"/>
      <c r="BF7177" s="12"/>
      <c r="BG7177" s="12"/>
      <c r="BH7177" s="12"/>
      <c r="BO7177" s="7"/>
      <c r="BP7177" s="7"/>
      <c r="BQ7177" s="7"/>
      <c r="BU7177" s="7"/>
      <c r="BV7177" s="7"/>
      <c r="BW7177" s="7"/>
      <c r="CD7177" s="7"/>
      <c r="CE7177" s="7"/>
      <c r="CF7177" s="7"/>
      <c r="CJ7177" s="7"/>
      <c r="CK7177" s="7"/>
      <c r="CL7177" s="7"/>
    </row>
    <row r="7178" spans="1:90">
      <c r="A7178" s="11"/>
      <c r="B7178" s="373"/>
      <c r="C7178" s="373"/>
      <c r="D7178" s="373"/>
      <c r="E7178" s="13"/>
      <c r="F7178" s="11"/>
      <c r="G7178" s="25"/>
      <c r="H7178" s="31"/>
      <c r="I7178" s="30"/>
      <c r="M7178" s="25"/>
      <c r="N7178" s="31"/>
      <c r="O7178" s="30"/>
      <c r="V7178" s="12"/>
      <c r="W7178" s="12"/>
      <c r="X7178" s="14"/>
      <c r="AB7178" s="25"/>
      <c r="AC7178" s="12"/>
      <c r="AD7178" s="12"/>
      <c r="AK7178" s="12"/>
      <c r="AL7178" s="30"/>
      <c r="AM7178" s="32"/>
      <c r="AQ7178" s="12"/>
      <c r="AR7178" s="12"/>
      <c r="AS7178" s="12"/>
      <c r="AZ7178" s="49"/>
      <c r="BA7178" s="30"/>
      <c r="BB7178" s="12"/>
      <c r="BF7178" s="12"/>
      <c r="BG7178" s="12"/>
      <c r="BH7178" s="12"/>
      <c r="BO7178" s="7"/>
      <c r="BP7178" s="7"/>
      <c r="BQ7178" s="7"/>
      <c r="BU7178" s="7"/>
      <c r="BV7178" s="7"/>
      <c r="BW7178" s="7"/>
      <c r="CD7178" s="7"/>
      <c r="CE7178" s="7"/>
      <c r="CF7178" s="7"/>
      <c r="CJ7178" s="7"/>
      <c r="CK7178" s="7"/>
      <c r="CL7178" s="7"/>
    </row>
    <row r="7179" spans="1:90">
      <c r="A7179" s="11"/>
      <c r="B7179" s="373"/>
      <c r="C7179" s="373"/>
      <c r="D7179" s="373"/>
      <c r="E7179" s="13"/>
      <c r="F7179" s="11"/>
      <c r="G7179" s="25"/>
      <c r="H7179" s="31"/>
      <c r="I7179" s="30"/>
      <c r="M7179" s="25"/>
      <c r="N7179" s="31"/>
      <c r="O7179" s="30"/>
      <c r="V7179" s="12"/>
      <c r="W7179" s="12"/>
      <c r="X7179" s="14"/>
      <c r="AB7179" s="25"/>
      <c r="AC7179" s="12"/>
      <c r="AD7179" s="12"/>
      <c r="AK7179" s="12"/>
      <c r="AL7179" s="30"/>
      <c r="AM7179" s="32"/>
      <c r="AQ7179" s="12"/>
      <c r="AR7179" s="12"/>
      <c r="AS7179" s="12"/>
      <c r="AZ7179" s="49"/>
      <c r="BA7179" s="30"/>
      <c r="BB7179" s="12"/>
      <c r="BF7179" s="12"/>
      <c r="BG7179" s="12"/>
      <c r="BH7179" s="12"/>
      <c r="BO7179" s="7"/>
      <c r="BP7179" s="7"/>
      <c r="BQ7179" s="7"/>
      <c r="BU7179" s="7"/>
      <c r="BV7179" s="7"/>
      <c r="BW7179" s="7"/>
      <c r="CD7179" s="7"/>
      <c r="CE7179" s="7"/>
      <c r="CF7179" s="7"/>
      <c r="CJ7179" s="7"/>
      <c r="CK7179" s="7"/>
      <c r="CL7179" s="7"/>
    </row>
    <row r="7180" spans="1:90">
      <c r="A7180" s="11"/>
      <c r="B7180" s="373"/>
      <c r="C7180" s="373"/>
      <c r="D7180" s="373"/>
      <c r="E7180" s="13"/>
      <c r="F7180" s="11"/>
      <c r="G7180" s="25"/>
      <c r="H7180" s="31"/>
      <c r="I7180" s="30"/>
      <c r="M7180" s="25"/>
      <c r="N7180" s="31"/>
      <c r="O7180" s="30"/>
      <c r="V7180" s="12"/>
      <c r="W7180" s="12"/>
      <c r="X7180" s="14"/>
      <c r="AB7180" s="25"/>
      <c r="AC7180" s="12"/>
      <c r="AD7180" s="12"/>
      <c r="AK7180" s="12"/>
      <c r="AL7180" s="30"/>
      <c r="AM7180" s="32"/>
      <c r="AQ7180" s="12"/>
      <c r="AR7180" s="12"/>
      <c r="AS7180" s="12"/>
      <c r="AZ7180" s="49"/>
      <c r="BA7180" s="30"/>
      <c r="BB7180" s="12"/>
      <c r="BF7180" s="12"/>
      <c r="BG7180" s="12"/>
      <c r="BH7180" s="12"/>
      <c r="BO7180" s="7"/>
      <c r="BP7180" s="7"/>
      <c r="BQ7180" s="7"/>
      <c r="BU7180" s="7"/>
      <c r="BV7180" s="7"/>
      <c r="BW7180" s="7"/>
      <c r="CD7180" s="7"/>
      <c r="CE7180" s="7"/>
      <c r="CF7180" s="7"/>
      <c r="CJ7180" s="7"/>
      <c r="CK7180" s="7"/>
      <c r="CL7180" s="7"/>
    </row>
    <row r="7181" spans="1:90">
      <c r="A7181" s="11"/>
      <c r="B7181" s="373"/>
      <c r="C7181" s="373"/>
      <c r="D7181" s="373"/>
      <c r="E7181" s="13"/>
      <c r="F7181" s="11"/>
      <c r="G7181" s="25"/>
      <c r="H7181" s="31"/>
      <c r="I7181" s="30"/>
      <c r="M7181" s="25"/>
      <c r="N7181" s="31"/>
      <c r="O7181" s="30"/>
      <c r="V7181" s="12"/>
      <c r="W7181" s="12"/>
      <c r="X7181" s="14"/>
      <c r="AB7181" s="25"/>
      <c r="AC7181" s="12"/>
      <c r="AD7181" s="12"/>
      <c r="AK7181" s="12"/>
      <c r="AL7181" s="30"/>
      <c r="AM7181" s="32"/>
      <c r="AQ7181" s="12"/>
      <c r="AR7181" s="12"/>
      <c r="AS7181" s="12"/>
      <c r="AZ7181" s="49"/>
      <c r="BA7181" s="30"/>
      <c r="BB7181" s="12"/>
      <c r="BF7181" s="12"/>
      <c r="BG7181" s="12"/>
      <c r="BH7181" s="12"/>
      <c r="BO7181" s="7"/>
      <c r="BP7181" s="7"/>
      <c r="BQ7181" s="7"/>
      <c r="BU7181" s="7"/>
      <c r="BV7181" s="7"/>
      <c r="BW7181" s="7"/>
      <c r="CD7181" s="7"/>
      <c r="CE7181" s="7"/>
      <c r="CF7181" s="7"/>
      <c r="CJ7181" s="7"/>
      <c r="CK7181" s="7"/>
      <c r="CL7181" s="7"/>
    </row>
    <row r="7182" spans="1:90">
      <c r="A7182" s="11"/>
      <c r="B7182" s="373"/>
      <c r="C7182" s="373"/>
      <c r="D7182" s="373"/>
      <c r="E7182" s="13"/>
      <c r="F7182" s="11"/>
      <c r="G7182" s="25"/>
      <c r="H7182" s="31"/>
      <c r="I7182" s="30"/>
      <c r="M7182" s="25"/>
      <c r="N7182" s="31"/>
      <c r="O7182" s="30"/>
      <c r="V7182" s="12"/>
      <c r="W7182" s="12"/>
      <c r="X7182" s="14"/>
      <c r="AB7182" s="25"/>
      <c r="AC7182" s="12"/>
      <c r="AD7182" s="12"/>
      <c r="AK7182" s="12"/>
      <c r="AL7182" s="30"/>
      <c r="AM7182" s="32"/>
      <c r="AQ7182" s="12"/>
      <c r="AR7182" s="12"/>
      <c r="AS7182" s="12"/>
      <c r="AZ7182" s="49"/>
      <c r="BA7182" s="30"/>
      <c r="BB7182" s="12"/>
      <c r="BF7182" s="12"/>
      <c r="BG7182" s="12"/>
      <c r="BH7182" s="12"/>
      <c r="BO7182" s="7"/>
      <c r="BP7182" s="7"/>
      <c r="BQ7182" s="7"/>
      <c r="BU7182" s="7"/>
      <c r="BV7182" s="7"/>
      <c r="BW7182" s="7"/>
      <c r="CD7182" s="7"/>
      <c r="CE7182" s="7"/>
      <c r="CF7182" s="7"/>
      <c r="CJ7182" s="7"/>
      <c r="CK7182" s="7"/>
      <c r="CL7182" s="7"/>
    </row>
    <row r="7183" spans="1:90">
      <c r="A7183" s="11"/>
      <c r="B7183" s="373"/>
      <c r="C7183" s="373"/>
      <c r="D7183" s="373"/>
      <c r="E7183" s="13"/>
      <c r="F7183" s="11"/>
      <c r="G7183" s="25"/>
      <c r="H7183" s="31"/>
      <c r="I7183" s="30"/>
      <c r="M7183" s="25"/>
      <c r="N7183" s="31"/>
      <c r="O7183" s="30"/>
      <c r="V7183" s="12"/>
      <c r="W7183" s="12"/>
      <c r="X7183" s="14"/>
      <c r="AB7183" s="25"/>
      <c r="AC7183" s="12"/>
      <c r="AD7183" s="12"/>
      <c r="AK7183" s="12"/>
      <c r="AL7183" s="30"/>
      <c r="AM7183" s="32"/>
      <c r="AQ7183" s="12"/>
      <c r="AR7183" s="12"/>
      <c r="AS7183" s="12"/>
      <c r="AZ7183" s="49"/>
      <c r="BA7183" s="30"/>
      <c r="BB7183" s="12"/>
      <c r="BF7183" s="12"/>
      <c r="BG7183" s="12"/>
      <c r="BH7183" s="12"/>
      <c r="BO7183" s="7"/>
      <c r="BP7183" s="7"/>
      <c r="BQ7183" s="7"/>
      <c r="BU7183" s="7"/>
      <c r="BV7183" s="7"/>
      <c r="BW7183" s="7"/>
      <c r="CD7183" s="7"/>
      <c r="CE7183" s="7"/>
      <c r="CF7183" s="7"/>
      <c r="CJ7183" s="7"/>
      <c r="CK7183" s="7"/>
      <c r="CL7183" s="7"/>
    </row>
    <row r="7184" spans="1:90">
      <c r="A7184" s="11"/>
      <c r="B7184" s="373"/>
      <c r="C7184" s="373"/>
      <c r="D7184" s="373"/>
      <c r="E7184" s="13"/>
      <c r="F7184" s="11"/>
      <c r="G7184" s="25"/>
      <c r="H7184" s="31"/>
      <c r="I7184" s="30"/>
      <c r="M7184" s="25"/>
      <c r="N7184" s="31"/>
      <c r="O7184" s="30"/>
      <c r="V7184" s="12"/>
      <c r="W7184" s="12"/>
      <c r="X7184" s="14"/>
      <c r="AB7184" s="25"/>
      <c r="AC7184" s="12"/>
      <c r="AD7184" s="12"/>
      <c r="AK7184" s="12"/>
      <c r="AL7184" s="30"/>
      <c r="AM7184" s="32"/>
      <c r="AQ7184" s="12"/>
      <c r="AR7184" s="12"/>
      <c r="AS7184" s="12"/>
      <c r="AZ7184" s="49"/>
      <c r="BA7184" s="30"/>
      <c r="BB7184" s="12"/>
      <c r="BF7184" s="12"/>
      <c r="BG7184" s="12"/>
      <c r="BH7184" s="12"/>
      <c r="BO7184" s="7"/>
      <c r="BP7184" s="7"/>
      <c r="BQ7184" s="7"/>
      <c r="BU7184" s="7"/>
      <c r="BV7184" s="7"/>
      <c r="BW7184" s="7"/>
      <c r="CD7184" s="7"/>
      <c r="CE7184" s="7"/>
      <c r="CF7184" s="7"/>
      <c r="CJ7184" s="7"/>
      <c r="CK7184" s="7"/>
      <c r="CL7184" s="7"/>
    </row>
    <row r="7185" spans="1:90">
      <c r="A7185" s="11"/>
      <c r="B7185" s="373"/>
      <c r="C7185" s="373"/>
      <c r="D7185" s="373"/>
      <c r="E7185" s="13"/>
      <c r="F7185" s="11"/>
      <c r="G7185" s="25"/>
      <c r="H7185" s="31"/>
      <c r="I7185" s="30"/>
      <c r="M7185" s="25"/>
      <c r="N7185" s="31"/>
      <c r="O7185" s="30"/>
      <c r="V7185" s="12"/>
      <c r="W7185" s="12"/>
      <c r="X7185" s="14"/>
      <c r="AB7185" s="25"/>
      <c r="AC7185" s="12"/>
      <c r="AD7185" s="12"/>
      <c r="AK7185" s="12"/>
      <c r="AL7185" s="30"/>
      <c r="AM7185" s="32"/>
      <c r="AQ7185" s="12"/>
      <c r="AR7185" s="12"/>
      <c r="AS7185" s="12"/>
      <c r="AZ7185" s="49"/>
      <c r="BA7185" s="30"/>
      <c r="BB7185" s="12"/>
      <c r="BF7185" s="12"/>
      <c r="BG7185" s="12"/>
      <c r="BH7185" s="12"/>
      <c r="BO7185" s="7"/>
      <c r="BP7185" s="7"/>
      <c r="BQ7185" s="7"/>
      <c r="BU7185" s="7"/>
      <c r="BV7185" s="7"/>
      <c r="BW7185" s="7"/>
      <c r="CD7185" s="7"/>
      <c r="CE7185" s="7"/>
      <c r="CF7185" s="7"/>
      <c r="CJ7185" s="7"/>
      <c r="CK7185" s="7"/>
      <c r="CL7185" s="7"/>
    </row>
    <row r="7186" spans="1:90">
      <c r="A7186" s="11"/>
      <c r="B7186" s="373"/>
      <c r="C7186" s="373"/>
      <c r="D7186" s="373"/>
      <c r="E7186" s="13"/>
      <c r="F7186" s="11"/>
      <c r="G7186" s="25"/>
      <c r="H7186" s="31"/>
      <c r="I7186" s="30"/>
      <c r="M7186" s="25"/>
      <c r="N7186" s="31"/>
      <c r="O7186" s="30"/>
      <c r="V7186" s="12"/>
      <c r="W7186" s="12"/>
      <c r="X7186" s="14"/>
      <c r="AB7186" s="25"/>
      <c r="AC7186" s="12"/>
      <c r="AD7186" s="12"/>
      <c r="AK7186" s="12"/>
      <c r="AL7186" s="30"/>
      <c r="AM7186" s="32"/>
      <c r="AQ7186" s="12"/>
      <c r="AR7186" s="12"/>
      <c r="AS7186" s="12"/>
      <c r="AZ7186" s="49"/>
      <c r="BA7186" s="30"/>
      <c r="BB7186" s="12"/>
      <c r="BF7186" s="12"/>
      <c r="BG7186" s="12"/>
      <c r="BH7186" s="12"/>
      <c r="BO7186" s="7"/>
      <c r="BP7186" s="7"/>
      <c r="BQ7186" s="7"/>
      <c r="BU7186" s="7"/>
      <c r="BV7186" s="7"/>
      <c r="BW7186" s="7"/>
      <c r="CD7186" s="7"/>
      <c r="CE7186" s="7"/>
      <c r="CF7186" s="7"/>
      <c r="CJ7186" s="7"/>
      <c r="CK7186" s="7"/>
      <c r="CL7186" s="7"/>
    </row>
    <row r="7187" spans="1:90">
      <c r="A7187" s="11"/>
      <c r="B7187" s="373"/>
      <c r="C7187" s="373"/>
      <c r="D7187" s="373"/>
      <c r="E7187" s="13"/>
      <c r="F7187" s="11"/>
      <c r="G7187" s="25"/>
      <c r="H7187" s="31"/>
      <c r="I7187" s="30"/>
      <c r="M7187" s="25"/>
      <c r="N7187" s="31"/>
      <c r="O7187" s="30"/>
      <c r="V7187" s="12"/>
      <c r="W7187" s="12"/>
      <c r="X7187" s="14"/>
      <c r="AB7187" s="25"/>
      <c r="AC7187" s="12"/>
      <c r="AD7187" s="12"/>
      <c r="AK7187" s="12"/>
      <c r="AL7187" s="30"/>
      <c r="AM7187" s="32"/>
      <c r="AQ7187" s="12"/>
      <c r="AR7187" s="12"/>
      <c r="AS7187" s="12"/>
      <c r="AZ7187" s="49"/>
      <c r="BA7187" s="30"/>
      <c r="BB7187" s="12"/>
      <c r="BF7187" s="12"/>
      <c r="BG7187" s="12"/>
      <c r="BH7187" s="12"/>
      <c r="BO7187" s="7"/>
      <c r="BP7187" s="7"/>
      <c r="BQ7187" s="7"/>
      <c r="BU7187" s="7"/>
      <c r="BV7187" s="7"/>
      <c r="BW7187" s="7"/>
      <c r="CD7187" s="7"/>
      <c r="CE7187" s="7"/>
      <c r="CF7187" s="7"/>
      <c r="CJ7187" s="7"/>
      <c r="CK7187" s="7"/>
      <c r="CL7187" s="7"/>
    </row>
    <row r="7188" spans="1:90">
      <c r="A7188" s="11"/>
      <c r="B7188" s="373"/>
      <c r="C7188" s="373"/>
      <c r="D7188" s="373"/>
      <c r="E7188" s="13"/>
      <c r="F7188" s="11"/>
      <c r="G7188" s="25"/>
      <c r="H7188" s="31"/>
      <c r="I7188" s="30"/>
      <c r="M7188" s="25"/>
      <c r="N7188" s="31"/>
      <c r="O7188" s="30"/>
      <c r="V7188" s="12"/>
      <c r="W7188" s="12"/>
      <c r="X7188" s="14"/>
      <c r="AB7188" s="25"/>
      <c r="AC7188" s="12"/>
      <c r="AD7188" s="12"/>
      <c r="AK7188" s="12"/>
      <c r="AL7188" s="30"/>
      <c r="AM7188" s="32"/>
      <c r="AQ7188" s="12"/>
      <c r="AR7188" s="12"/>
      <c r="AS7188" s="12"/>
      <c r="AZ7188" s="49"/>
      <c r="BA7188" s="30"/>
      <c r="BB7188" s="12"/>
      <c r="BF7188" s="12"/>
      <c r="BG7188" s="12"/>
      <c r="BH7188" s="12"/>
      <c r="BO7188" s="7"/>
      <c r="BP7188" s="7"/>
      <c r="BQ7188" s="7"/>
      <c r="BU7188" s="7"/>
      <c r="BV7188" s="7"/>
      <c r="BW7188" s="7"/>
      <c r="CD7188" s="7"/>
      <c r="CE7188" s="7"/>
      <c r="CF7188" s="7"/>
      <c r="CJ7188" s="7"/>
      <c r="CK7188" s="7"/>
      <c r="CL7188" s="7"/>
    </row>
    <row r="7189" spans="1:90">
      <c r="A7189" s="11"/>
      <c r="B7189" s="373"/>
      <c r="C7189" s="373"/>
      <c r="D7189" s="373"/>
      <c r="E7189" s="13"/>
      <c r="F7189" s="11"/>
      <c r="G7189" s="25"/>
      <c r="H7189" s="31"/>
      <c r="I7189" s="30"/>
      <c r="M7189" s="25"/>
      <c r="N7189" s="31"/>
      <c r="O7189" s="30"/>
      <c r="V7189" s="12"/>
      <c r="W7189" s="12"/>
      <c r="X7189" s="14"/>
      <c r="AB7189" s="25"/>
      <c r="AC7189" s="12"/>
      <c r="AD7189" s="12"/>
      <c r="AK7189" s="12"/>
      <c r="AL7189" s="30"/>
      <c r="AM7189" s="32"/>
      <c r="AQ7189" s="12"/>
      <c r="AR7189" s="12"/>
      <c r="AS7189" s="12"/>
      <c r="AZ7189" s="49"/>
      <c r="BA7189" s="30"/>
      <c r="BB7189" s="12"/>
      <c r="BF7189" s="12"/>
      <c r="BG7189" s="12"/>
      <c r="BH7189" s="12"/>
      <c r="BO7189" s="7"/>
      <c r="BP7189" s="7"/>
      <c r="BQ7189" s="7"/>
      <c r="BU7189" s="7"/>
      <c r="BV7189" s="7"/>
      <c r="BW7189" s="7"/>
      <c r="CD7189" s="7"/>
      <c r="CE7189" s="7"/>
      <c r="CF7189" s="7"/>
      <c r="CJ7189" s="7"/>
      <c r="CK7189" s="7"/>
      <c r="CL7189" s="7"/>
    </row>
    <row r="7190" spans="1:90">
      <c r="A7190" s="11"/>
      <c r="B7190" s="373"/>
      <c r="C7190" s="373"/>
      <c r="D7190" s="373"/>
      <c r="E7190" s="13"/>
      <c r="F7190" s="11"/>
      <c r="G7190" s="25"/>
      <c r="H7190" s="31"/>
      <c r="I7190" s="30"/>
      <c r="M7190" s="25"/>
      <c r="N7190" s="31"/>
      <c r="O7190" s="30"/>
      <c r="V7190" s="12"/>
      <c r="W7190" s="12"/>
      <c r="X7190" s="14"/>
      <c r="AB7190" s="25"/>
      <c r="AC7190" s="12"/>
      <c r="AD7190" s="12"/>
      <c r="AK7190" s="12"/>
      <c r="AL7190" s="30"/>
      <c r="AM7190" s="32"/>
      <c r="AQ7190" s="12"/>
      <c r="AR7190" s="12"/>
      <c r="AS7190" s="12"/>
      <c r="AZ7190" s="49"/>
      <c r="BA7190" s="30"/>
      <c r="BB7190" s="12"/>
      <c r="BF7190" s="12"/>
      <c r="BG7190" s="12"/>
      <c r="BH7190" s="12"/>
      <c r="BO7190" s="7"/>
      <c r="BP7190" s="7"/>
      <c r="BQ7190" s="7"/>
      <c r="BU7190" s="7"/>
      <c r="BV7190" s="7"/>
      <c r="BW7190" s="7"/>
      <c r="CD7190" s="7"/>
      <c r="CE7190" s="7"/>
      <c r="CF7190" s="7"/>
      <c r="CJ7190" s="7"/>
      <c r="CK7190" s="7"/>
      <c r="CL7190" s="7"/>
    </row>
    <row r="7191" spans="1:90">
      <c r="A7191" s="11"/>
      <c r="B7191" s="373"/>
      <c r="C7191" s="373"/>
      <c r="D7191" s="373"/>
      <c r="E7191" s="13"/>
      <c r="F7191" s="11"/>
      <c r="G7191" s="25"/>
      <c r="H7191" s="31"/>
      <c r="I7191" s="30"/>
      <c r="M7191" s="25"/>
      <c r="N7191" s="31"/>
      <c r="O7191" s="30"/>
      <c r="V7191" s="12"/>
      <c r="W7191" s="12"/>
      <c r="X7191" s="14"/>
      <c r="AB7191" s="25"/>
      <c r="AC7191" s="12"/>
      <c r="AD7191" s="12"/>
      <c r="AK7191" s="12"/>
      <c r="AL7191" s="30"/>
      <c r="AM7191" s="32"/>
      <c r="AQ7191" s="12"/>
      <c r="AR7191" s="12"/>
      <c r="AS7191" s="12"/>
      <c r="AZ7191" s="49"/>
      <c r="BA7191" s="30"/>
      <c r="BB7191" s="12"/>
      <c r="BF7191" s="12"/>
      <c r="BG7191" s="12"/>
      <c r="BH7191" s="12"/>
      <c r="BO7191" s="7"/>
      <c r="BP7191" s="7"/>
      <c r="BQ7191" s="7"/>
      <c r="BU7191" s="7"/>
      <c r="BV7191" s="7"/>
      <c r="BW7191" s="7"/>
      <c r="CD7191" s="7"/>
      <c r="CE7191" s="7"/>
      <c r="CF7191" s="7"/>
      <c r="CJ7191" s="7"/>
      <c r="CK7191" s="7"/>
      <c r="CL7191" s="7"/>
    </row>
    <row r="7192" spans="1:90">
      <c r="A7192" s="11"/>
      <c r="B7192" s="373"/>
      <c r="C7192" s="373"/>
      <c r="D7192" s="373"/>
      <c r="E7192" s="13"/>
      <c r="F7192" s="11"/>
      <c r="G7192" s="25"/>
      <c r="H7192" s="31"/>
      <c r="I7192" s="30"/>
      <c r="M7192" s="25"/>
      <c r="N7192" s="31"/>
      <c r="O7192" s="30"/>
      <c r="V7192" s="12"/>
      <c r="W7192" s="12"/>
      <c r="X7192" s="14"/>
      <c r="AB7192" s="25"/>
      <c r="AC7192" s="12"/>
      <c r="AD7192" s="12"/>
      <c r="AK7192" s="12"/>
      <c r="AL7192" s="30"/>
      <c r="AM7192" s="32"/>
      <c r="AQ7192" s="12"/>
      <c r="AR7192" s="12"/>
      <c r="AS7192" s="12"/>
      <c r="AZ7192" s="49"/>
      <c r="BA7192" s="30"/>
      <c r="BB7192" s="12"/>
      <c r="BF7192" s="12"/>
      <c r="BG7192" s="12"/>
      <c r="BH7192" s="12"/>
      <c r="BO7192" s="7"/>
      <c r="BP7192" s="7"/>
      <c r="BQ7192" s="7"/>
      <c r="BU7192" s="7"/>
      <c r="BV7192" s="7"/>
      <c r="BW7192" s="7"/>
      <c r="CD7192" s="7"/>
      <c r="CE7192" s="7"/>
      <c r="CF7192" s="7"/>
      <c r="CJ7192" s="7"/>
      <c r="CK7192" s="7"/>
      <c r="CL7192" s="7"/>
    </row>
    <row r="7193" spans="1:90">
      <c r="A7193" s="11"/>
      <c r="B7193" s="373"/>
      <c r="C7193" s="373"/>
      <c r="D7193" s="373"/>
      <c r="E7193" s="13"/>
      <c r="F7193" s="11"/>
      <c r="G7193" s="25"/>
      <c r="H7193" s="31"/>
      <c r="I7193" s="30"/>
      <c r="M7193" s="25"/>
      <c r="N7193" s="31"/>
      <c r="O7193" s="30"/>
      <c r="V7193" s="12"/>
      <c r="W7193" s="12"/>
      <c r="X7193" s="14"/>
      <c r="AB7193" s="25"/>
      <c r="AC7193" s="12"/>
      <c r="AD7193" s="12"/>
      <c r="AK7193" s="12"/>
      <c r="AL7193" s="30"/>
      <c r="AM7193" s="32"/>
      <c r="AQ7193" s="12"/>
      <c r="AR7193" s="12"/>
      <c r="AS7193" s="12"/>
      <c r="AZ7193" s="49"/>
      <c r="BA7193" s="30"/>
      <c r="BB7193" s="12"/>
      <c r="BF7193" s="12"/>
      <c r="BG7193" s="12"/>
      <c r="BH7193" s="12"/>
      <c r="BO7193" s="7"/>
      <c r="BP7193" s="7"/>
      <c r="BQ7193" s="7"/>
      <c r="BU7193" s="7"/>
      <c r="BV7193" s="7"/>
      <c r="BW7193" s="7"/>
      <c r="CD7193" s="7"/>
      <c r="CE7193" s="7"/>
      <c r="CF7193" s="7"/>
      <c r="CJ7193" s="7"/>
      <c r="CK7193" s="7"/>
      <c r="CL7193" s="7"/>
    </row>
    <row r="7194" spans="1:90">
      <c r="A7194" s="11"/>
      <c r="B7194" s="373"/>
      <c r="C7194" s="373"/>
      <c r="D7194" s="373"/>
      <c r="E7194" s="13"/>
      <c r="F7194" s="11"/>
      <c r="G7194" s="25"/>
      <c r="H7194" s="31"/>
      <c r="I7194" s="30"/>
      <c r="M7194" s="25"/>
      <c r="N7194" s="31"/>
      <c r="O7194" s="30"/>
      <c r="V7194" s="12"/>
      <c r="W7194" s="12"/>
      <c r="X7194" s="14"/>
      <c r="AB7194" s="25"/>
      <c r="AC7194" s="12"/>
      <c r="AD7194" s="12"/>
      <c r="AK7194" s="12"/>
      <c r="AL7194" s="30"/>
      <c r="AM7194" s="32"/>
      <c r="AQ7194" s="12"/>
      <c r="AR7194" s="12"/>
      <c r="AS7194" s="12"/>
      <c r="AZ7194" s="49"/>
      <c r="BA7194" s="30"/>
      <c r="BB7194" s="12"/>
      <c r="BF7194" s="12"/>
      <c r="BG7194" s="12"/>
      <c r="BH7194" s="12"/>
      <c r="BO7194" s="7"/>
      <c r="BP7194" s="7"/>
      <c r="BQ7194" s="7"/>
      <c r="BU7194" s="7"/>
      <c r="BV7194" s="7"/>
      <c r="BW7194" s="7"/>
      <c r="CD7194" s="7"/>
      <c r="CE7194" s="7"/>
      <c r="CF7194" s="7"/>
      <c r="CJ7194" s="7"/>
      <c r="CK7194" s="7"/>
      <c r="CL7194" s="7"/>
    </row>
    <row r="7195" spans="1:90">
      <c r="A7195" s="11"/>
      <c r="B7195" s="373"/>
      <c r="C7195" s="373"/>
      <c r="D7195" s="373"/>
      <c r="E7195" s="13"/>
      <c r="F7195" s="11"/>
      <c r="G7195" s="25"/>
      <c r="H7195" s="31"/>
      <c r="I7195" s="30"/>
      <c r="M7195" s="25"/>
      <c r="N7195" s="31"/>
      <c r="O7195" s="30"/>
      <c r="V7195" s="12"/>
      <c r="W7195" s="12"/>
      <c r="X7195" s="14"/>
      <c r="AB7195" s="25"/>
      <c r="AC7195" s="12"/>
      <c r="AD7195" s="12"/>
      <c r="AK7195" s="12"/>
      <c r="AL7195" s="30"/>
      <c r="AM7195" s="32"/>
      <c r="AQ7195" s="12"/>
      <c r="AR7195" s="12"/>
      <c r="AS7195" s="12"/>
      <c r="AZ7195" s="49"/>
      <c r="BA7195" s="30"/>
      <c r="BB7195" s="12"/>
      <c r="BF7195" s="12"/>
      <c r="BG7195" s="12"/>
      <c r="BH7195" s="12"/>
      <c r="BO7195" s="7"/>
      <c r="BP7195" s="7"/>
      <c r="BQ7195" s="7"/>
      <c r="BU7195" s="7"/>
      <c r="BV7195" s="7"/>
      <c r="BW7195" s="7"/>
      <c r="CD7195" s="7"/>
      <c r="CE7195" s="7"/>
      <c r="CF7195" s="7"/>
      <c r="CJ7195" s="7"/>
      <c r="CK7195" s="7"/>
      <c r="CL7195" s="7"/>
    </row>
    <row r="7196" spans="1:90">
      <c r="A7196" s="11"/>
      <c r="B7196" s="373"/>
      <c r="C7196" s="373"/>
      <c r="D7196" s="373"/>
      <c r="E7196" s="13"/>
      <c r="F7196" s="11"/>
      <c r="G7196" s="25"/>
      <c r="H7196" s="31"/>
      <c r="I7196" s="30"/>
      <c r="M7196" s="25"/>
      <c r="N7196" s="31"/>
      <c r="O7196" s="30"/>
      <c r="V7196" s="12"/>
      <c r="W7196" s="12"/>
      <c r="X7196" s="14"/>
      <c r="AB7196" s="25"/>
      <c r="AC7196" s="12"/>
      <c r="AD7196" s="12"/>
      <c r="AK7196" s="12"/>
      <c r="AL7196" s="30"/>
      <c r="AM7196" s="32"/>
      <c r="AQ7196" s="12"/>
      <c r="AR7196" s="12"/>
      <c r="AS7196" s="12"/>
      <c r="AZ7196" s="49"/>
      <c r="BA7196" s="30"/>
      <c r="BB7196" s="12"/>
      <c r="BF7196" s="12"/>
      <c r="BG7196" s="12"/>
      <c r="BH7196" s="12"/>
      <c r="BO7196" s="7"/>
      <c r="BP7196" s="7"/>
      <c r="BQ7196" s="7"/>
      <c r="BU7196" s="7"/>
      <c r="BV7196" s="7"/>
      <c r="BW7196" s="7"/>
      <c r="CD7196" s="7"/>
      <c r="CE7196" s="7"/>
      <c r="CF7196" s="7"/>
      <c r="CJ7196" s="7"/>
      <c r="CK7196" s="7"/>
      <c r="CL7196" s="7"/>
    </row>
    <row r="7197" spans="1:90">
      <c r="A7197" s="11"/>
      <c r="B7197" s="373"/>
      <c r="C7197" s="373"/>
      <c r="D7197" s="373"/>
      <c r="E7197" s="13"/>
      <c r="F7197" s="11"/>
      <c r="G7197" s="25"/>
      <c r="H7197" s="31"/>
      <c r="I7197" s="30"/>
      <c r="M7197" s="25"/>
      <c r="N7197" s="31"/>
      <c r="O7197" s="30"/>
      <c r="V7197" s="12"/>
      <c r="W7197" s="12"/>
      <c r="X7197" s="14"/>
      <c r="AB7197" s="25"/>
      <c r="AC7197" s="12"/>
      <c r="AD7197" s="12"/>
      <c r="AK7197" s="12"/>
      <c r="AL7197" s="30"/>
      <c r="AM7197" s="32"/>
      <c r="AQ7197" s="12"/>
      <c r="AR7197" s="12"/>
      <c r="AS7197" s="12"/>
      <c r="AZ7197" s="49"/>
      <c r="BA7197" s="30"/>
      <c r="BB7197" s="12"/>
      <c r="BF7197" s="12"/>
      <c r="BG7197" s="12"/>
      <c r="BH7197" s="12"/>
      <c r="BO7197" s="7"/>
      <c r="BP7197" s="7"/>
      <c r="BQ7197" s="7"/>
      <c r="BU7197" s="7"/>
      <c r="BV7197" s="7"/>
      <c r="BW7197" s="7"/>
      <c r="CD7197" s="7"/>
      <c r="CE7197" s="7"/>
      <c r="CF7197" s="7"/>
      <c r="CJ7197" s="7"/>
      <c r="CK7197" s="7"/>
      <c r="CL7197" s="7"/>
    </row>
    <row r="7198" spans="1:90">
      <c r="A7198" s="11"/>
      <c r="B7198" s="373"/>
      <c r="C7198" s="373"/>
      <c r="D7198" s="373"/>
      <c r="E7198" s="13"/>
      <c r="F7198" s="11"/>
      <c r="G7198" s="25"/>
      <c r="H7198" s="31"/>
      <c r="I7198" s="30"/>
      <c r="M7198" s="25"/>
      <c r="N7198" s="31"/>
      <c r="O7198" s="30"/>
      <c r="V7198" s="12"/>
      <c r="W7198" s="12"/>
      <c r="X7198" s="14"/>
      <c r="AB7198" s="25"/>
      <c r="AC7198" s="12"/>
      <c r="AD7198" s="12"/>
      <c r="AK7198" s="12"/>
      <c r="AL7198" s="30"/>
      <c r="AM7198" s="32"/>
      <c r="AQ7198" s="12"/>
      <c r="AR7198" s="12"/>
      <c r="AS7198" s="12"/>
      <c r="AZ7198" s="49"/>
      <c r="BA7198" s="30"/>
      <c r="BB7198" s="12"/>
      <c r="BF7198" s="12"/>
      <c r="BG7198" s="12"/>
      <c r="BH7198" s="12"/>
      <c r="BO7198" s="7"/>
      <c r="BP7198" s="7"/>
      <c r="BQ7198" s="7"/>
      <c r="BU7198" s="7"/>
      <c r="BV7198" s="7"/>
      <c r="BW7198" s="7"/>
      <c r="CD7198" s="7"/>
      <c r="CE7198" s="7"/>
      <c r="CF7198" s="7"/>
      <c r="CJ7198" s="7"/>
      <c r="CK7198" s="7"/>
      <c r="CL7198" s="7"/>
    </row>
    <row r="7199" spans="1:90">
      <c r="A7199" s="11"/>
      <c r="B7199" s="373"/>
      <c r="C7199" s="373"/>
      <c r="D7199" s="373"/>
      <c r="E7199" s="13"/>
      <c r="F7199" s="11"/>
      <c r="G7199" s="25"/>
      <c r="H7199" s="31"/>
      <c r="I7199" s="30"/>
      <c r="M7199" s="25"/>
      <c r="N7199" s="31"/>
      <c r="O7199" s="30"/>
      <c r="V7199" s="12"/>
      <c r="W7199" s="12"/>
      <c r="X7199" s="14"/>
      <c r="AB7199" s="25"/>
      <c r="AC7199" s="12"/>
      <c r="AD7199" s="12"/>
      <c r="AK7199" s="12"/>
      <c r="AL7199" s="30"/>
      <c r="AM7199" s="32"/>
      <c r="AQ7199" s="12"/>
      <c r="AR7199" s="12"/>
      <c r="AS7199" s="12"/>
      <c r="AZ7199" s="49"/>
      <c r="BA7199" s="30"/>
      <c r="BB7199" s="12"/>
      <c r="BF7199" s="12"/>
      <c r="BG7199" s="12"/>
      <c r="BH7199" s="12"/>
      <c r="BO7199" s="7"/>
      <c r="BP7199" s="7"/>
      <c r="BQ7199" s="7"/>
      <c r="BU7199" s="7"/>
      <c r="BV7199" s="7"/>
      <c r="BW7199" s="7"/>
      <c r="CD7199" s="7"/>
      <c r="CE7199" s="7"/>
      <c r="CF7199" s="7"/>
      <c r="CJ7199" s="7"/>
      <c r="CK7199" s="7"/>
      <c r="CL7199" s="7"/>
    </row>
    <row r="7200" spans="1:90">
      <c r="A7200" s="11"/>
      <c r="B7200" s="373"/>
      <c r="C7200" s="373"/>
      <c r="D7200" s="373"/>
      <c r="E7200" s="13"/>
      <c r="F7200" s="11"/>
      <c r="G7200" s="25"/>
      <c r="H7200" s="31"/>
      <c r="I7200" s="30"/>
      <c r="M7200" s="25"/>
      <c r="N7200" s="31"/>
      <c r="O7200" s="30"/>
      <c r="V7200" s="12"/>
      <c r="W7200" s="12"/>
      <c r="X7200" s="14"/>
      <c r="AB7200" s="25"/>
      <c r="AC7200" s="12"/>
      <c r="AD7200" s="12"/>
      <c r="AK7200" s="12"/>
      <c r="AL7200" s="30"/>
      <c r="AM7200" s="32"/>
      <c r="AQ7200" s="12"/>
      <c r="AR7200" s="12"/>
      <c r="AS7200" s="12"/>
      <c r="AZ7200" s="49"/>
      <c r="BA7200" s="30"/>
      <c r="BB7200" s="12"/>
      <c r="BF7200" s="12"/>
      <c r="BG7200" s="12"/>
      <c r="BH7200" s="12"/>
      <c r="BO7200" s="7"/>
      <c r="BP7200" s="7"/>
      <c r="BQ7200" s="7"/>
      <c r="BU7200" s="7"/>
      <c r="BV7200" s="7"/>
      <c r="BW7200" s="7"/>
      <c r="CD7200" s="7"/>
      <c r="CE7200" s="7"/>
      <c r="CF7200" s="7"/>
      <c r="CJ7200" s="7"/>
      <c r="CK7200" s="7"/>
      <c r="CL7200" s="7"/>
    </row>
    <row r="7201" spans="1:90">
      <c r="A7201" s="11"/>
      <c r="B7201" s="373"/>
      <c r="C7201" s="373"/>
      <c r="D7201" s="373"/>
      <c r="E7201" s="13"/>
      <c r="F7201" s="11"/>
      <c r="G7201" s="25"/>
      <c r="H7201" s="31"/>
      <c r="I7201" s="30"/>
      <c r="M7201" s="25"/>
      <c r="N7201" s="31"/>
      <c r="O7201" s="30"/>
      <c r="V7201" s="12"/>
      <c r="W7201" s="12"/>
      <c r="X7201" s="14"/>
      <c r="AB7201" s="25"/>
      <c r="AC7201" s="12"/>
      <c r="AD7201" s="12"/>
      <c r="AK7201" s="12"/>
      <c r="AL7201" s="30"/>
      <c r="AM7201" s="32"/>
      <c r="AQ7201" s="12"/>
      <c r="AR7201" s="12"/>
      <c r="AS7201" s="12"/>
      <c r="AZ7201" s="49"/>
      <c r="BA7201" s="30"/>
      <c r="BB7201" s="12"/>
      <c r="BF7201" s="12"/>
      <c r="BG7201" s="12"/>
      <c r="BH7201" s="12"/>
      <c r="BO7201" s="7"/>
      <c r="BP7201" s="7"/>
      <c r="BQ7201" s="7"/>
      <c r="BU7201" s="7"/>
      <c r="BV7201" s="7"/>
      <c r="BW7201" s="7"/>
      <c r="CD7201" s="7"/>
      <c r="CE7201" s="7"/>
      <c r="CF7201" s="7"/>
      <c r="CJ7201" s="7"/>
      <c r="CK7201" s="7"/>
      <c r="CL7201" s="7"/>
    </row>
    <row r="7202" spans="1:90">
      <c r="A7202" s="11"/>
      <c r="B7202" s="373"/>
      <c r="C7202" s="373"/>
      <c r="D7202" s="373"/>
      <c r="E7202" s="13"/>
      <c r="F7202" s="11"/>
      <c r="G7202" s="25"/>
      <c r="H7202" s="31"/>
      <c r="I7202" s="30"/>
      <c r="M7202" s="25"/>
      <c r="N7202" s="31"/>
      <c r="O7202" s="30"/>
      <c r="V7202" s="12"/>
      <c r="W7202" s="12"/>
      <c r="X7202" s="14"/>
      <c r="AB7202" s="25"/>
      <c r="AC7202" s="12"/>
      <c r="AD7202" s="12"/>
      <c r="AK7202" s="12"/>
      <c r="AL7202" s="30"/>
      <c r="AM7202" s="32"/>
      <c r="AQ7202" s="12"/>
      <c r="AR7202" s="12"/>
      <c r="AS7202" s="12"/>
      <c r="AZ7202" s="49"/>
      <c r="BA7202" s="30"/>
      <c r="BB7202" s="12"/>
      <c r="BF7202" s="12"/>
      <c r="BG7202" s="12"/>
      <c r="BH7202" s="12"/>
      <c r="BO7202" s="7"/>
      <c r="BP7202" s="7"/>
      <c r="BQ7202" s="7"/>
      <c r="BU7202" s="7"/>
      <c r="BV7202" s="7"/>
      <c r="BW7202" s="7"/>
      <c r="CD7202" s="7"/>
      <c r="CE7202" s="7"/>
      <c r="CF7202" s="7"/>
      <c r="CJ7202" s="7"/>
      <c r="CK7202" s="7"/>
      <c r="CL7202" s="7"/>
    </row>
    <row r="7203" spans="1:90">
      <c r="A7203" s="11"/>
      <c r="B7203" s="373"/>
      <c r="C7203" s="373"/>
      <c r="D7203" s="373"/>
      <c r="E7203" s="13"/>
      <c r="F7203" s="11"/>
      <c r="G7203" s="25"/>
      <c r="H7203" s="31"/>
      <c r="I7203" s="30"/>
      <c r="M7203" s="25"/>
      <c r="N7203" s="31"/>
      <c r="O7203" s="30"/>
      <c r="V7203" s="12"/>
      <c r="W7203" s="12"/>
      <c r="X7203" s="14"/>
      <c r="AB7203" s="25"/>
      <c r="AC7203" s="12"/>
      <c r="AD7203" s="12"/>
      <c r="AK7203" s="12"/>
      <c r="AL7203" s="30"/>
      <c r="AM7203" s="32"/>
      <c r="AQ7203" s="12"/>
      <c r="AR7203" s="12"/>
      <c r="AS7203" s="12"/>
      <c r="AZ7203" s="49"/>
      <c r="BA7203" s="30"/>
      <c r="BB7203" s="12"/>
      <c r="BF7203" s="12"/>
      <c r="BG7203" s="12"/>
      <c r="BH7203" s="12"/>
      <c r="BO7203" s="7"/>
      <c r="BP7203" s="7"/>
      <c r="BQ7203" s="7"/>
      <c r="BU7203" s="7"/>
      <c r="BV7203" s="7"/>
      <c r="BW7203" s="7"/>
      <c r="CD7203" s="7"/>
      <c r="CE7203" s="7"/>
      <c r="CF7203" s="7"/>
      <c r="CJ7203" s="7"/>
      <c r="CK7203" s="7"/>
      <c r="CL7203" s="7"/>
    </row>
    <row r="7204" spans="1:90">
      <c r="A7204" s="11"/>
      <c r="B7204" s="373"/>
      <c r="C7204" s="373"/>
      <c r="D7204" s="373"/>
      <c r="E7204" s="13"/>
      <c r="F7204" s="11"/>
      <c r="G7204" s="25"/>
      <c r="H7204" s="31"/>
      <c r="I7204" s="30"/>
      <c r="M7204" s="25"/>
      <c r="N7204" s="31"/>
      <c r="O7204" s="30"/>
      <c r="V7204" s="12"/>
      <c r="W7204" s="12"/>
      <c r="X7204" s="14"/>
      <c r="AB7204" s="25"/>
      <c r="AC7204" s="12"/>
      <c r="AD7204" s="12"/>
      <c r="AK7204" s="12"/>
      <c r="AL7204" s="30"/>
      <c r="AM7204" s="32"/>
      <c r="AQ7204" s="12"/>
      <c r="AR7204" s="12"/>
      <c r="AS7204" s="12"/>
      <c r="AZ7204" s="49"/>
      <c r="BA7204" s="30"/>
      <c r="BB7204" s="12"/>
      <c r="BF7204" s="12"/>
      <c r="BG7204" s="12"/>
      <c r="BH7204" s="12"/>
      <c r="BO7204" s="7"/>
      <c r="BP7204" s="7"/>
      <c r="BQ7204" s="7"/>
      <c r="BU7204" s="7"/>
      <c r="BV7204" s="7"/>
      <c r="BW7204" s="7"/>
      <c r="CD7204" s="7"/>
      <c r="CE7204" s="7"/>
      <c r="CF7204" s="7"/>
      <c r="CJ7204" s="7"/>
      <c r="CK7204" s="7"/>
      <c r="CL7204" s="7"/>
    </row>
    <row r="7205" spans="1:90">
      <c r="A7205" s="11"/>
      <c r="B7205" s="373"/>
      <c r="C7205" s="373"/>
      <c r="D7205" s="373"/>
      <c r="E7205" s="13"/>
      <c r="F7205" s="11"/>
      <c r="G7205" s="25"/>
      <c r="H7205" s="31"/>
      <c r="I7205" s="30"/>
      <c r="M7205" s="25"/>
      <c r="N7205" s="31"/>
      <c r="O7205" s="30"/>
      <c r="V7205" s="12"/>
      <c r="W7205" s="12"/>
      <c r="X7205" s="14"/>
      <c r="AB7205" s="25"/>
      <c r="AC7205" s="12"/>
      <c r="AD7205" s="12"/>
      <c r="AK7205" s="12"/>
      <c r="AL7205" s="30"/>
      <c r="AM7205" s="32"/>
      <c r="AQ7205" s="12"/>
      <c r="AR7205" s="12"/>
      <c r="AS7205" s="12"/>
      <c r="AZ7205" s="49"/>
      <c r="BA7205" s="30"/>
      <c r="BB7205" s="12"/>
      <c r="BF7205" s="12"/>
      <c r="BG7205" s="12"/>
      <c r="BH7205" s="12"/>
      <c r="BO7205" s="7"/>
      <c r="BP7205" s="7"/>
      <c r="BQ7205" s="7"/>
      <c r="BU7205" s="7"/>
      <c r="BV7205" s="7"/>
      <c r="BW7205" s="7"/>
      <c r="CD7205" s="7"/>
      <c r="CE7205" s="7"/>
      <c r="CF7205" s="7"/>
      <c r="CJ7205" s="7"/>
      <c r="CK7205" s="7"/>
      <c r="CL7205" s="7"/>
    </row>
    <row r="7206" spans="1:90">
      <c r="A7206" s="11"/>
      <c r="B7206" s="373"/>
      <c r="C7206" s="373"/>
      <c r="D7206" s="373"/>
      <c r="E7206" s="13"/>
      <c r="F7206" s="11"/>
      <c r="G7206" s="25"/>
      <c r="H7206" s="31"/>
      <c r="I7206" s="30"/>
      <c r="M7206" s="25"/>
      <c r="N7206" s="31"/>
      <c r="O7206" s="30"/>
      <c r="V7206" s="12"/>
      <c r="W7206" s="12"/>
      <c r="X7206" s="14"/>
      <c r="AB7206" s="25"/>
      <c r="AC7206" s="12"/>
      <c r="AD7206" s="12"/>
      <c r="AK7206" s="12"/>
      <c r="AL7206" s="30"/>
      <c r="AM7206" s="32"/>
      <c r="AQ7206" s="12"/>
      <c r="AR7206" s="12"/>
      <c r="AS7206" s="12"/>
      <c r="AZ7206" s="49"/>
      <c r="BA7206" s="30"/>
      <c r="BB7206" s="12"/>
      <c r="BF7206" s="12"/>
      <c r="BG7206" s="12"/>
      <c r="BH7206" s="12"/>
      <c r="BO7206" s="7"/>
      <c r="BP7206" s="7"/>
      <c r="BQ7206" s="7"/>
      <c r="BU7206" s="7"/>
      <c r="BV7206" s="7"/>
      <c r="BW7206" s="7"/>
      <c r="CD7206" s="7"/>
      <c r="CE7206" s="7"/>
      <c r="CF7206" s="7"/>
      <c r="CJ7206" s="7"/>
      <c r="CK7206" s="7"/>
      <c r="CL7206" s="7"/>
    </row>
    <row r="7207" spans="1:90">
      <c r="A7207" s="11"/>
      <c r="B7207" s="373"/>
      <c r="C7207" s="373"/>
      <c r="D7207" s="373"/>
      <c r="E7207" s="13"/>
      <c r="F7207" s="11"/>
      <c r="G7207" s="25"/>
      <c r="H7207" s="31"/>
      <c r="I7207" s="30"/>
      <c r="M7207" s="25"/>
      <c r="N7207" s="31"/>
      <c r="O7207" s="30"/>
      <c r="V7207" s="12"/>
      <c r="W7207" s="12"/>
      <c r="X7207" s="14"/>
      <c r="AB7207" s="25"/>
      <c r="AC7207" s="12"/>
      <c r="AD7207" s="12"/>
      <c r="AK7207" s="12"/>
      <c r="AL7207" s="30"/>
      <c r="AM7207" s="32"/>
      <c r="AQ7207" s="12"/>
      <c r="AR7207" s="12"/>
      <c r="AS7207" s="12"/>
      <c r="AZ7207" s="49"/>
      <c r="BA7207" s="30"/>
      <c r="BB7207" s="12"/>
      <c r="BF7207" s="12"/>
      <c r="BG7207" s="12"/>
      <c r="BH7207" s="12"/>
      <c r="BO7207" s="7"/>
      <c r="BP7207" s="7"/>
      <c r="BQ7207" s="7"/>
      <c r="BU7207" s="7"/>
      <c r="BV7207" s="7"/>
      <c r="BW7207" s="7"/>
      <c r="CD7207" s="7"/>
      <c r="CE7207" s="7"/>
      <c r="CF7207" s="7"/>
      <c r="CJ7207" s="7"/>
      <c r="CK7207" s="7"/>
      <c r="CL7207" s="7"/>
    </row>
    <row r="7208" spans="1:90">
      <c r="A7208" s="11"/>
      <c r="B7208" s="373"/>
      <c r="C7208" s="373"/>
      <c r="D7208" s="373"/>
      <c r="E7208" s="13"/>
      <c r="F7208" s="11"/>
      <c r="G7208" s="25"/>
      <c r="H7208" s="31"/>
      <c r="I7208" s="30"/>
      <c r="M7208" s="25"/>
      <c r="N7208" s="31"/>
      <c r="O7208" s="30"/>
      <c r="V7208" s="12"/>
      <c r="W7208" s="12"/>
      <c r="X7208" s="14"/>
      <c r="AB7208" s="25"/>
      <c r="AC7208" s="12"/>
      <c r="AD7208" s="12"/>
      <c r="AK7208" s="12"/>
      <c r="AL7208" s="30"/>
      <c r="AM7208" s="32"/>
      <c r="AQ7208" s="12"/>
      <c r="AR7208" s="12"/>
      <c r="AS7208" s="12"/>
      <c r="AZ7208" s="49"/>
      <c r="BA7208" s="30"/>
      <c r="BB7208" s="12"/>
      <c r="BF7208" s="12"/>
      <c r="BG7208" s="12"/>
      <c r="BH7208" s="12"/>
      <c r="BO7208" s="7"/>
      <c r="BP7208" s="7"/>
      <c r="BQ7208" s="7"/>
      <c r="BU7208" s="7"/>
      <c r="BV7208" s="7"/>
      <c r="BW7208" s="7"/>
      <c r="CD7208" s="7"/>
      <c r="CE7208" s="7"/>
      <c r="CF7208" s="7"/>
      <c r="CJ7208" s="7"/>
      <c r="CK7208" s="7"/>
      <c r="CL7208" s="7"/>
    </row>
    <row r="7209" spans="1:90">
      <c r="A7209" s="11"/>
      <c r="B7209" s="373"/>
      <c r="C7209" s="373"/>
      <c r="D7209" s="373"/>
      <c r="E7209" s="13"/>
      <c r="F7209" s="11"/>
      <c r="G7209" s="25"/>
      <c r="H7209" s="31"/>
      <c r="I7209" s="30"/>
      <c r="M7209" s="25"/>
      <c r="N7209" s="31"/>
      <c r="O7209" s="30"/>
      <c r="V7209" s="12"/>
      <c r="W7209" s="12"/>
      <c r="X7209" s="14"/>
      <c r="AB7209" s="25"/>
      <c r="AC7209" s="12"/>
      <c r="AD7209" s="12"/>
      <c r="AK7209" s="12"/>
      <c r="AL7209" s="30"/>
      <c r="AM7209" s="32"/>
      <c r="AQ7209" s="12"/>
      <c r="AR7209" s="12"/>
      <c r="AS7209" s="12"/>
      <c r="AZ7209" s="49"/>
      <c r="BA7209" s="30"/>
      <c r="BB7209" s="12"/>
      <c r="BF7209" s="12"/>
      <c r="BG7209" s="12"/>
      <c r="BH7209" s="12"/>
      <c r="BO7209" s="7"/>
      <c r="BP7209" s="7"/>
      <c r="BQ7209" s="7"/>
      <c r="BU7209" s="7"/>
      <c r="BV7209" s="7"/>
      <c r="BW7209" s="7"/>
      <c r="CD7209" s="7"/>
      <c r="CE7209" s="7"/>
      <c r="CF7209" s="7"/>
      <c r="CJ7209" s="7"/>
      <c r="CK7209" s="7"/>
      <c r="CL7209" s="7"/>
    </row>
    <row r="7210" spans="1:90">
      <c r="A7210" s="11"/>
      <c r="B7210" s="373"/>
      <c r="C7210" s="373"/>
      <c r="D7210" s="373"/>
      <c r="E7210" s="13"/>
      <c r="F7210" s="11"/>
      <c r="G7210" s="25"/>
      <c r="H7210" s="31"/>
      <c r="I7210" s="30"/>
      <c r="M7210" s="25"/>
      <c r="N7210" s="31"/>
      <c r="O7210" s="30"/>
      <c r="V7210" s="12"/>
      <c r="W7210" s="12"/>
      <c r="X7210" s="14"/>
      <c r="AB7210" s="25"/>
      <c r="AC7210" s="12"/>
      <c r="AD7210" s="12"/>
      <c r="AK7210" s="12"/>
      <c r="AL7210" s="30"/>
      <c r="AM7210" s="32"/>
      <c r="AQ7210" s="12"/>
      <c r="AR7210" s="12"/>
      <c r="AS7210" s="12"/>
      <c r="AZ7210" s="49"/>
      <c r="BA7210" s="30"/>
      <c r="BB7210" s="12"/>
      <c r="BF7210" s="12"/>
      <c r="BG7210" s="12"/>
      <c r="BH7210" s="12"/>
      <c r="BO7210" s="7"/>
      <c r="BP7210" s="7"/>
      <c r="BQ7210" s="7"/>
      <c r="BU7210" s="7"/>
      <c r="BV7210" s="7"/>
      <c r="BW7210" s="7"/>
      <c r="CD7210" s="7"/>
      <c r="CE7210" s="7"/>
      <c r="CF7210" s="7"/>
      <c r="CJ7210" s="7"/>
      <c r="CK7210" s="7"/>
      <c r="CL7210" s="7"/>
    </row>
    <row r="7211" spans="1:90">
      <c r="A7211" s="11"/>
      <c r="B7211" s="373"/>
      <c r="C7211" s="373"/>
      <c r="D7211" s="373"/>
      <c r="E7211" s="13"/>
      <c r="F7211" s="11"/>
      <c r="G7211" s="25"/>
      <c r="H7211" s="31"/>
      <c r="I7211" s="30"/>
      <c r="M7211" s="25"/>
      <c r="N7211" s="31"/>
      <c r="O7211" s="30"/>
      <c r="V7211" s="12"/>
      <c r="W7211" s="12"/>
      <c r="X7211" s="14"/>
      <c r="AB7211" s="25"/>
      <c r="AC7211" s="12"/>
      <c r="AD7211" s="12"/>
      <c r="AK7211" s="12"/>
      <c r="AL7211" s="30"/>
      <c r="AM7211" s="32"/>
      <c r="AQ7211" s="12"/>
      <c r="AR7211" s="12"/>
      <c r="AS7211" s="12"/>
      <c r="AZ7211" s="49"/>
      <c r="BA7211" s="30"/>
      <c r="BB7211" s="12"/>
      <c r="BF7211" s="12"/>
      <c r="BG7211" s="12"/>
      <c r="BH7211" s="12"/>
      <c r="BO7211" s="7"/>
      <c r="BP7211" s="7"/>
      <c r="BQ7211" s="7"/>
      <c r="BU7211" s="7"/>
      <c r="BV7211" s="7"/>
      <c r="BW7211" s="7"/>
      <c r="CD7211" s="7"/>
      <c r="CE7211" s="7"/>
      <c r="CF7211" s="7"/>
      <c r="CJ7211" s="7"/>
      <c r="CK7211" s="7"/>
      <c r="CL7211" s="7"/>
    </row>
    <row r="7212" spans="1:90">
      <c r="A7212" s="11"/>
      <c r="B7212" s="373"/>
      <c r="C7212" s="373"/>
      <c r="D7212" s="373"/>
      <c r="E7212" s="13"/>
      <c r="F7212" s="11"/>
      <c r="G7212" s="25"/>
      <c r="H7212" s="31"/>
      <c r="I7212" s="30"/>
      <c r="M7212" s="25"/>
      <c r="N7212" s="31"/>
      <c r="O7212" s="30"/>
      <c r="V7212" s="12"/>
      <c r="W7212" s="12"/>
      <c r="X7212" s="14"/>
      <c r="AB7212" s="25"/>
      <c r="AC7212" s="12"/>
      <c r="AD7212" s="12"/>
      <c r="AK7212" s="12"/>
      <c r="AL7212" s="30"/>
      <c r="AM7212" s="32"/>
      <c r="AQ7212" s="12"/>
      <c r="AR7212" s="12"/>
      <c r="AS7212" s="12"/>
      <c r="AZ7212" s="49"/>
      <c r="BA7212" s="30"/>
      <c r="BB7212" s="12"/>
      <c r="BF7212" s="12"/>
      <c r="BG7212" s="12"/>
      <c r="BH7212" s="12"/>
      <c r="BO7212" s="7"/>
      <c r="BP7212" s="7"/>
      <c r="BQ7212" s="7"/>
      <c r="BU7212" s="7"/>
      <c r="BV7212" s="7"/>
      <c r="BW7212" s="7"/>
      <c r="CD7212" s="7"/>
      <c r="CE7212" s="7"/>
      <c r="CF7212" s="7"/>
      <c r="CJ7212" s="7"/>
      <c r="CK7212" s="7"/>
      <c r="CL7212" s="7"/>
    </row>
    <row r="7213" spans="1:90">
      <c r="A7213" s="11"/>
      <c r="B7213" s="373"/>
      <c r="C7213" s="373"/>
      <c r="D7213" s="373"/>
      <c r="E7213" s="13"/>
      <c r="F7213" s="11"/>
      <c r="G7213" s="25"/>
      <c r="H7213" s="31"/>
      <c r="I7213" s="30"/>
      <c r="M7213" s="25"/>
      <c r="N7213" s="31"/>
      <c r="O7213" s="30"/>
      <c r="V7213" s="12"/>
      <c r="W7213" s="12"/>
      <c r="X7213" s="14"/>
      <c r="AB7213" s="25"/>
      <c r="AC7213" s="12"/>
      <c r="AD7213" s="12"/>
      <c r="AK7213" s="12"/>
      <c r="AL7213" s="30"/>
      <c r="AM7213" s="32"/>
      <c r="AQ7213" s="12"/>
      <c r="AR7213" s="12"/>
      <c r="AS7213" s="12"/>
      <c r="AZ7213" s="49"/>
      <c r="BA7213" s="30"/>
      <c r="BB7213" s="12"/>
      <c r="BF7213" s="12"/>
      <c r="BG7213" s="12"/>
      <c r="BH7213" s="12"/>
      <c r="BO7213" s="7"/>
      <c r="BP7213" s="7"/>
      <c r="BQ7213" s="7"/>
      <c r="BU7213" s="7"/>
      <c r="BV7213" s="7"/>
      <c r="BW7213" s="7"/>
      <c r="CD7213" s="7"/>
      <c r="CE7213" s="7"/>
      <c r="CF7213" s="7"/>
      <c r="CJ7213" s="7"/>
      <c r="CK7213" s="7"/>
      <c r="CL7213" s="7"/>
    </row>
    <row r="7214" spans="1:90">
      <c r="A7214" s="11"/>
      <c r="B7214" s="373"/>
      <c r="C7214" s="373"/>
      <c r="D7214" s="373"/>
      <c r="E7214" s="13"/>
      <c r="F7214" s="11"/>
      <c r="G7214" s="25"/>
      <c r="H7214" s="31"/>
      <c r="I7214" s="30"/>
      <c r="M7214" s="25"/>
      <c r="N7214" s="31"/>
      <c r="O7214" s="30"/>
      <c r="V7214" s="12"/>
      <c r="W7214" s="12"/>
      <c r="X7214" s="14"/>
      <c r="AB7214" s="25"/>
      <c r="AC7214" s="12"/>
      <c r="AD7214" s="12"/>
      <c r="AK7214" s="12"/>
      <c r="AL7214" s="30"/>
      <c r="AM7214" s="32"/>
      <c r="AQ7214" s="12"/>
      <c r="AR7214" s="12"/>
      <c r="AS7214" s="12"/>
      <c r="AZ7214" s="49"/>
      <c r="BA7214" s="30"/>
      <c r="BB7214" s="12"/>
      <c r="BF7214" s="12"/>
      <c r="BG7214" s="12"/>
      <c r="BH7214" s="12"/>
      <c r="BO7214" s="7"/>
      <c r="BP7214" s="7"/>
      <c r="BQ7214" s="7"/>
      <c r="BU7214" s="7"/>
      <c r="BV7214" s="7"/>
      <c r="BW7214" s="7"/>
      <c r="CD7214" s="7"/>
      <c r="CE7214" s="7"/>
      <c r="CF7214" s="7"/>
      <c r="CJ7214" s="7"/>
      <c r="CK7214" s="7"/>
      <c r="CL7214" s="7"/>
    </row>
    <row r="7215" spans="1:90">
      <c r="A7215" s="11"/>
      <c r="B7215" s="373"/>
      <c r="C7215" s="373"/>
      <c r="D7215" s="373"/>
      <c r="E7215" s="13"/>
      <c r="F7215" s="11"/>
      <c r="G7215" s="25"/>
      <c r="H7215" s="31"/>
      <c r="I7215" s="30"/>
      <c r="M7215" s="25"/>
      <c r="N7215" s="31"/>
      <c r="O7215" s="30"/>
      <c r="V7215" s="12"/>
      <c r="W7215" s="12"/>
      <c r="X7215" s="14"/>
      <c r="AB7215" s="25"/>
      <c r="AC7215" s="12"/>
      <c r="AD7215" s="12"/>
      <c r="AK7215" s="12"/>
      <c r="AL7215" s="30"/>
      <c r="AM7215" s="32"/>
      <c r="AQ7215" s="12"/>
      <c r="AR7215" s="12"/>
      <c r="AS7215" s="12"/>
      <c r="AZ7215" s="49"/>
      <c r="BA7215" s="30"/>
      <c r="BB7215" s="12"/>
      <c r="BF7215" s="12"/>
      <c r="BG7215" s="12"/>
      <c r="BH7215" s="12"/>
      <c r="BO7215" s="7"/>
      <c r="BP7215" s="7"/>
      <c r="BQ7215" s="7"/>
      <c r="BU7215" s="7"/>
      <c r="BV7215" s="7"/>
      <c r="BW7215" s="7"/>
      <c r="CD7215" s="7"/>
      <c r="CE7215" s="7"/>
      <c r="CF7215" s="7"/>
      <c r="CJ7215" s="7"/>
      <c r="CK7215" s="7"/>
      <c r="CL7215" s="7"/>
    </row>
    <row r="7216" spans="1:90">
      <c r="A7216" s="11"/>
      <c r="B7216" s="373"/>
      <c r="C7216" s="373"/>
      <c r="D7216" s="373"/>
      <c r="E7216" s="13"/>
      <c r="F7216" s="11"/>
      <c r="G7216" s="25"/>
      <c r="H7216" s="31"/>
      <c r="I7216" s="30"/>
      <c r="M7216" s="25"/>
      <c r="N7216" s="31"/>
      <c r="O7216" s="30"/>
      <c r="V7216" s="12"/>
      <c r="W7216" s="12"/>
      <c r="X7216" s="14"/>
      <c r="AB7216" s="25"/>
      <c r="AC7216" s="12"/>
      <c r="AD7216" s="12"/>
      <c r="AK7216" s="12"/>
      <c r="AL7216" s="30"/>
      <c r="AM7216" s="32"/>
      <c r="AQ7216" s="12"/>
      <c r="AR7216" s="12"/>
      <c r="AS7216" s="12"/>
      <c r="AZ7216" s="49"/>
      <c r="BA7216" s="30"/>
      <c r="BB7216" s="12"/>
      <c r="BF7216" s="12"/>
      <c r="BG7216" s="12"/>
      <c r="BH7216" s="12"/>
      <c r="BO7216" s="7"/>
      <c r="BP7216" s="7"/>
      <c r="BQ7216" s="7"/>
      <c r="BU7216" s="7"/>
      <c r="BV7216" s="7"/>
      <c r="BW7216" s="7"/>
      <c r="CD7216" s="7"/>
      <c r="CE7216" s="7"/>
      <c r="CF7216" s="7"/>
      <c r="CJ7216" s="7"/>
      <c r="CK7216" s="7"/>
      <c r="CL7216" s="7"/>
    </row>
    <row r="7217" spans="1:90">
      <c r="A7217" s="11"/>
      <c r="B7217" s="373"/>
      <c r="C7217" s="373"/>
      <c r="D7217" s="373"/>
      <c r="E7217" s="13"/>
      <c r="F7217" s="11"/>
      <c r="G7217" s="25"/>
      <c r="H7217" s="31"/>
      <c r="I7217" s="30"/>
      <c r="M7217" s="25"/>
      <c r="N7217" s="31"/>
      <c r="O7217" s="30"/>
      <c r="V7217" s="12"/>
      <c r="W7217" s="12"/>
      <c r="X7217" s="14"/>
      <c r="AB7217" s="25"/>
      <c r="AC7217" s="12"/>
      <c r="AD7217" s="12"/>
      <c r="AK7217" s="12"/>
      <c r="AL7217" s="30"/>
      <c r="AM7217" s="32"/>
      <c r="AQ7217" s="12"/>
      <c r="AR7217" s="12"/>
      <c r="AS7217" s="12"/>
      <c r="AZ7217" s="49"/>
      <c r="BA7217" s="30"/>
      <c r="BB7217" s="12"/>
      <c r="BF7217" s="12"/>
      <c r="BG7217" s="12"/>
      <c r="BH7217" s="12"/>
      <c r="BO7217" s="7"/>
      <c r="BP7217" s="7"/>
      <c r="BQ7217" s="7"/>
      <c r="BU7217" s="7"/>
      <c r="BV7217" s="7"/>
      <c r="BW7217" s="7"/>
      <c r="CD7217" s="7"/>
      <c r="CE7217" s="7"/>
      <c r="CF7217" s="7"/>
      <c r="CJ7217" s="7"/>
      <c r="CK7217" s="7"/>
      <c r="CL7217" s="7"/>
    </row>
    <row r="7218" spans="1:90">
      <c r="A7218" s="11"/>
      <c r="B7218" s="373"/>
      <c r="C7218" s="373"/>
      <c r="D7218" s="373"/>
      <c r="E7218" s="13"/>
      <c r="F7218" s="11"/>
      <c r="G7218" s="25"/>
      <c r="H7218" s="31"/>
      <c r="I7218" s="30"/>
      <c r="M7218" s="25"/>
      <c r="N7218" s="31"/>
      <c r="O7218" s="30"/>
      <c r="V7218" s="12"/>
      <c r="W7218" s="12"/>
      <c r="X7218" s="14"/>
      <c r="AB7218" s="25"/>
      <c r="AC7218" s="12"/>
      <c r="AD7218" s="12"/>
      <c r="AK7218" s="12"/>
      <c r="AL7218" s="30"/>
      <c r="AM7218" s="32"/>
      <c r="AQ7218" s="12"/>
      <c r="AR7218" s="12"/>
      <c r="AS7218" s="12"/>
      <c r="AZ7218" s="49"/>
      <c r="BA7218" s="30"/>
      <c r="BB7218" s="12"/>
      <c r="BF7218" s="12"/>
      <c r="BG7218" s="12"/>
      <c r="BH7218" s="12"/>
      <c r="BO7218" s="7"/>
      <c r="BP7218" s="7"/>
      <c r="BQ7218" s="7"/>
      <c r="BU7218" s="7"/>
      <c r="BV7218" s="7"/>
      <c r="BW7218" s="7"/>
      <c r="CD7218" s="7"/>
      <c r="CE7218" s="7"/>
      <c r="CF7218" s="7"/>
      <c r="CJ7218" s="7"/>
      <c r="CK7218" s="7"/>
      <c r="CL7218" s="7"/>
    </row>
    <row r="7219" spans="1:90">
      <c r="A7219" s="11"/>
      <c r="B7219" s="373"/>
      <c r="C7219" s="373"/>
      <c r="D7219" s="373"/>
      <c r="E7219" s="13"/>
      <c r="F7219" s="11"/>
      <c r="G7219" s="25"/>
      <c r="H7219" s="31"/>
      <c r="I7219" s="30"/>
      <c r="M7219" s="25"/>
      <c r="N7219" s="31"/>
      <c r="O7219" s="30"/>
      <c r="V7219" s="12"/>
      <c r="W7219" s="12"/>
      <c r="X7219" s="14"/>
      <c r="AB7219" s="25"/>
      <c r="AC7219" s="12"/>
      <c r="AD7219" s="12"/>
      <c r="AK7219" s="12"/>
      <c r="AL7219" s="30"/>
      <c r="AM7219" s="32"/>
      <c r="AQ7219" s="12"/>
      <c r="AR7219" s="12"/>
      <c r="AS7219" s="12"/>
      <c r="AZ7219" s="49"/>
      <c r="BA7219" s="30"/>
      <c r="BB7219" s="12"/>
      <c r="BF7219" s="12"/>
      <c r="BG7219" s="12"/>
      <c r="BH7219" s="12"/>
      <c r="BO7219" s="7"/>
      <c r="BP7219" s="7"/>
      <c r="BQ7219" s="7"/>
      <c r="BU7219" s="7"/>
      <c r="BV7219" s="7"/>
      <c r="BW7219" s="7"/>
      <c r="CD7219" s="7"/>
      <c r="CE7219" s="7"/>
      <c r="CF7219" s="7"/>
      <c r="CJ7219" s="7"/>
      <c r="CK7219" s="7"/>
      <c r="CL7219" s="7"/>
    </row>
    <row r="7220" spans="1:90">
      <c r="A7220" s="11"/>
      <c r="B7220" s="373"/>
      <c r="C7220" s="373"/>
      <c r="D7220" s="373"/>
      <c r="E7220" s="13"/>
      <c r="F7220" s="11"/>
      <c r="G7220" s="25"/>
      <c r="H7220" s="31"/>
      <c r="I7220" s="30"/>
      <c r="M7220" s="25"/>
      <c r="N7220" s="31"/>
      <c r="O7220" s="30"/>
      <c r="V7220" s="12"/>
      <c r="W7220" s="12"/>
      <c r="X7220" s="14"/>
      <c r="AB7220" s="25"/>
      <c r="AC7220" s="12"/>
      <c r="AD7220" s="12"/>
      <c r="AK7220" s="12"/>
      <c r="AL7220" s="30"/>
      <c r="AM7220" s="32"/>
      <c r="AQ7220" s="12"/>
      <c r="AR7220" s="12"/>
      <c r="AS7220" s="12"/>
      <c r="AZ7220" s="49"/>
      <c r="BA7220" s="30"/>
      <c r="BB7220" s="12"/>
      <c r="BF7220" s="12"/>
      <c r="BG7220" s="12"/>
      <c r="BH7220" s="12"/>
      <c r="BO7220" s="7"/>
      <c r="BP7220" s="7"/>
      <c r="BQ7220" s="7"/>
      <c r="BU7220" s="7"/>
      <c r="BV7220" s="7"/>
      <c r="BW7220" s="7"/>
      <c r="CD7220" s="7"/>
      <c r="CE7220" s="7"/>
      <c r="CF7220" s="7"/>
      <c r="CJ7220" s="7"/>
      <c r="CK7220" s="7"/>
      <c r="CL7220" s="7"/>
    </row>
    <row r="7221" spans="1:90">
      <c r="A7221" s="11"/>
      <c r="B7221" s="373"/>
      <c r="C7221" s="373"/>
      <c r="D7221" s="373"/>
      <c r="E7221" s="13"/>
      <c r="F7221" s="11"/>
      <c r="G7221" s="25"/>
      <c r="H7221" s="31"/>
      <c r="I7221" s="30"/>
      <c r="M7221" s="25"/>
      <c r="N7221" s="31"/>
      <c r="O7221" s="30"/>
      <c r="V7221" s="12"/>
      <c r="W7221" s="12"/>
      <c r="X7221" s="14"/>
      <c r="AB7221" s="25"/>
      <c r="AC7221" s="12"/>
      <c r="AD7221" s="12"/>
      <c r="AK7221" s="12"/>
      <c r="AL7221" s="30"/>
      <c r="AM7221" s="32"/>
      <c r="AQ7221" s="12"/>
      <c r="AR7221" s="12"/>
      <c r="AS7221" s="12"/>
      <c r="AZ7221" s="49"/>
      <c r="BA7221" s="30"/>
      <c r="BB7221" s="12"/>
      <c r="BF7221" s="12"/>
      <c r="BG7221" s="12"/>
      <c r="BH7221" s="12"/>
      <c r="BO7221" s="7"/>
      <c r="BP7221" s="7"/>
      <c r="BQ7221" s="7"/>
      <c r="BU7221" s="7"/>
      <c r="BV7221" s="7"/>
      <c r="BW7221" s="7"/>
      <c r="CD7221" s="7"/>
      <c r="CE7221" s="7"/>
      <c r="CF7221" s="7"/>
      <c r="CJ7221" s="7"/>
      <c r="CK7221" s="7"/>
      <c r="CL7221" s="7"/>
    </row>
    <row r="7222" spans="1:90">
      <c r="A7222" s="11"/>
      <c r="B7222" s="373"/>
      <c r="C7222" s="373"/>
      <c r="D7222" s="373"/>
      <c r="E7222" s="13"/>
      <c r="F7222" s="11"/>
      <c r="G7222" s="25"/>
      <c r="H7222" s="31"/>
      <c r="I7222" s="30"/>
      <c r="M7222" s="25"/>
      <c r="N7222" s="31"/>
      <c r="O7222" s="30"/>
      <c r="V7222" s="12"/>
      <c r="W7222" s="12"/>
      <c r="X7222" s="14"/>
      <c r="AB7222" s="25"/>
      <c r="AC7222" s="12"/>
      <c r="AD7222" s="12"/>
      <c r="AK7222" s="12"/>
      <c r="AL7222" s="30"/>
      <c r="AM7222" s="32"/>
      <c r="AQ7222" s="12"/>
      <c r="AR7222" s="12"/>
      <c r="AS7222" s="12"/>
      <c r="AZ7222" s="49"/>
      <c r="BA7222" s="30"/>
      <c r="BB7222" s="12"/>
      <c r="BF7222" s="12"/>
      <c r="BG7222" s="12"/>
      <c r="BH7222" s="12"/>
      <c r="BO7222" s="7"/>
      <c r="BP7222" s="7"/>
      <c r="BQ7222" s="7"/>
      <c r="BU7222" s="7"/>
      <c r="BV7222" s="7"/>
      <c r="BW7222" s="7"/>
      <c r="CD7222" s="7"/>
      <c r="CE7222" s="7"/>
      <c r="CF7222" s="7"/>
      <c r="CJ7222" s="7"/>
      <c r="CK7222" s="7"/>
      <c r="CL7222" s="7"/>
    </row>
    <row r="7223" spans="1:90">
      <c r="A7223" s="11"/>
      <c r="B7223" s="373"/>
      <c r="C7223" s="373"/>
      <c r="D7223" s="373"/>
      <c r="E7223" s="13"/>
      <c r="F7223" s="11"/>
      <c r="G7223" s="25"/>
      <c r="H7223" s="31"/>
      <c r="I7223" s="30"/>
      <c r="M7223" s="25"/>
      <c r="N7223" s="31"/>
      <c r="O7223" s="30"/>
      <c r="V7223" s="12"/>
      <c r="W7223" s="12"/>
      <c r="X7223" s="14"/>
      <c r="AB7223" s="25"/>
      <c r="AC7223" s="12"/>
      <c r="AD7223" s="12"/>
      <c r="AK7223" s="12"/>
      <c r="AL7223" s="30"/>
      <c r="AM7223" s="32"/>
      <c r="AQ7223" s="12"/>
      <c r="AR7223" s="12"/>
      <c r="AS7223" s="12"/>
      <c r="AZ7223" s="49"/>
      <c r="BA7223" s="30"/>
      <c r="BB7223" s="12"/>
      <c r="BF7223" s="12"/>
      <c r="BG7223" s="12"/>
      <c r="BH7223" s="12"/>
      <c r="BO7223" s="7"/>
      <c r="BP7223" s="7"/>
      <c r="BQ7223" s="7"/>
      <c r="BU7223" s="7"/>
      <c r="BV7223" s="7"/>
      <c r="BW7223" s="7"/>
      <c r="CD7223" s="7"/>
      <c r="CE7223" s="7"/>
      <c r="CF7223" s="7"/>
      <c r="CJ7223" s="7"/>
      <c r="CK7223" s="7"/>
      <c r="CL7223" s="7"/>
    </row>
    <row r="7224" spans="1:90">
      <c r="A7224" s="11"/>
      <c r="B7224" s="373"/>
      <c r="C7224" s="373"/>
      <c r="D7224" s="373"/>
      <c r="E7224" s="13"/>
      <c r="F7224" s="11"/>
      <c r="G7224" s="25"/>
      <c r="H7224" s="31"/>
      <c r="I7224" s="30"/>
      <c r="M7224" s="25"/>
      <c r="N7224" s="31"/>
      <c r="O7224" s="30"/>
      <c r="V7224" s="12"/>
      <c r="W7224" s="12"/>
      <c r="X7224" s="14"/>
      <c r="AB7224" s="25"/>
      <c r="AC7224" s="12"/>
      <c r="AD7224" s="12"/>
      <c r="AK7224" s="12"/>
      <c r="AL7224" s="30"/>
      <c r="AM7224" s="32"/>
      <c r="AQ7224" s="12"/>
      <c r="AR7224" s="12"/>
      <c r="AS7224" s="12"/>
      <c r="AZ7224" s="49"/>
      <c r="BA7224" s="30"/>
      <c r="BB7224" s="12"/>
      <c r="BF7224" s="12"/>
      <c r="BG7224" s="12"/>
      <c r="BH7224" s="12"/>
      <c r="BO7224" s="7"/>
      <c r="BP7224" s="7"/>
      <c r="BQ7224" s="7"/>
      <c r="BU7224" s="7"/>
      <c r="BV7224" s="7"/>
      <c r="BW7224" s="7"/>
      <c r="CD7224" s="7"/>
      <c r="CE7224" s="7"/>
      <c r="CF7224" s="7"/>
      <c r="CJ7224" s="7"/>
      <c r="CK7224" s="7"/>
      <c r="CL7224" s="7"/>
    </row>
    <row r="7225" spans="1:90">
      <c r="A7225" s="11"/>
      <c r="B7225" s="373"/>
      <c r="C7225" s="373"/>
      <c r="D7225" s="373"/>
      <c r="E7225" s="13"/>
      <c r="F7225" s="11"/>
      <c r="G7225" s="25"/>
      <c r="H7225" s="31"/>
      <c r="I7225" s="30"/>
      <c r="M7225" s="25"/>
      <c r="N7225" s="31"/>
      <c r="O7225" s="30"/>
      <c r="V7225" s="12"/>
      <c r="W7225" s="12"/>
      <c r="X7225" s="14"/>
      <c r="AB7225" s="25"/>
      <c r="AC7225" s="12"/>
      <c r="AD7225" s="12"/>
      <c r="AK7225" s="12"/>
      <c r="AL7225" s="30"/>
      <c r="AM7225" s="32"/>
      <c r="AQ7225" s="12"/>
      <c r="AR7225" s="12"/>
      <c r="AS7225" s="12"/>
      <c r="AZ7225" s="49"/>
      <c r="BA7225" s="30"/>
      <c r="BB7225" s="12"/>
      <c r="BF7225" s="12"/>
      <c r="BG7225" s="12"/>
      <c r="BH7225" s="12"/>
      <c r="BO7225" s="7"/>
      <c r="BP7225" s="7"/>
      <c r="BQ7225" s="7"/>
      <c r="BU7225" s="7"/>
      <c r="BV7225" s="7"/>
      <c r="BW7225" s="7"/>
      <c r="CD7225" s="7"/>
      <c r="CE7225" s="7"/>
      <c r="CF7225" s="7"/>
      <c r="CJ7225" s="7"/>
      <c r="CK7225" s="7"/>
      <c r="CL7225" s="7"/>
    </row>
    <row r="7226" spans="1:90">
      <c r="A7226" s="11"/>
      <c r="B7226" s="373"/>
      <c r="C7226" s="373"/>
      <c r="D7226" s="373"/>
      <c r="E7226" s="13"/>
      <c r="F7226" s="11"/>
      <c r="G7226" s="25"/>
      <c r="H7226" s="31"/>
      <c r="I7226" s="30"/>
      <c r="M7226" s="25"/>
      <c r="N7226" s="31"/>
      <c r="O7226" s="30"/>
      <c r="V7226" s="12"/>
      <c r="W7226" s="12"/>
      <c r="X7226" s="14"/>
      <c r="AB7226" s="25"/>
      <c r="AC7226" s="12"/>
      <c r="AD7226" s="12"/>
      <c r="AK7226" s="12"/>
      <c r="AL7226" s="30"/>
      <c r="AM7226" s="32"/>
      <c r="AQ7226" s="12"/>
      <c r="AR7226" s="12"/>
      <c r="AS7226" s="12"/>
      <c r="AZ7226" s="49"/>
      <c r="BA7226" s="30"/>
      <c r="BB7226" s="12"/>
      <c r="BF7226" s="12"/>
      <c r="BG7226" s="12"/>
      <c r="BH7226" s="12"/>
      <c r="BO7226" s="7"/>
      <c r="BP7226" s="7"/>
      <c r="BQ7226" s="7"/>
      <c r="BU7226" s="7"/>
      <c r="BV7226" s="7"/>
      <c r="BW7226" s="7"/>
      <c r="CD7226" s="7"/>
      <c r="CE7226" s="7"/>
      <c r="CF7226" s="7"/>
      <c r="CJ7226" s="7"/>
      <c r="CK7226" s="7"/>
      <c r="CL7226" s="7"/>
    </row>
    <row r="7227" spans="1:90">
      <c r="A7227" s="11"/>
      <c r="B7227" s="373"/>
      <c r="C7227" s="373"/>
      <c r="D7227" s="373"/>
      <c r="E7227" s="13"/>
      <c r="F7227" s="11"/>
      <c r="G7227" s="25"/>
      <c r="H7227" s="31"/>
      <c r="I7227" s="30"/>
      <c r="M7227" s="25"/>
      <c r="N7227" s="31"/>
      <c r="O7227" s="30"/>
      <c r="V7227" s="12"/>
      <c r="W7227" s="12"/>
      <c r="X7227" s="14"/>
      <c r="AB7227" s="25"/>
      <c r="AC7227" s="12"/>
      <c r="AD7227" s="12"/>
      <c r="AK7227" s="12"/>
      <c r="AL7227" s="30"/>
      <c r="AM7227" s="32"/>
      <c r="AQ7227" s="12"/>
      <c r="AR7227" s="12"/>
      <c r="AS7227" s="12"/>
      <c r="AZ7227" s="49"/>
      <c r="BA7227" s="30"/>
      <c r="BB7227" s="12"/>
      <c r="BF7227" s="12"/>
      <c r="BG7227" s="12"/>
      <c r="BH7227" s="12"/>
      <c r="BO7227" s="7"/>
      <c r="BP7227" s="7"/>
      <c r="BQ7227" s="7"/>
      <c r="BU7227" s="7"/>
      <c r="BV7227" s="7"/>
      <c r="BW7227" s="7"/>
      <c r="CD7227" s="7"/>
      <c r="CE7227" s="7"/>
      <c r="CF7227" s="7"/>
      <c r="CJ7227" s="7"/>
      <c r="CK7227" s="7"/>
      <c r="CL7227" s="7"/>
    </row>
    <row r="7228" spans="1:90">
      <c r="A7228" s="11"/>
      <c r="B7228" s="373"/>
      <c r="C7228" s="373"/>
      <c r="D7228" s="373"/>
      <c r="E7228" s="13"/>
      <c r="F7228" s="11"/>
      <c r="G7228" s="25"/>
      <c r="H7228" s="31"/>
      <c r="I7228" s="30"/>
      <c r="M7228" s="25"/>
      <c r="N7228" s="31"/>
      <c r="O7228" s="30"/>
      <c r="V7228" s="12"/>
      <c r="W7228" s="12"/>
      <c r="X7228" s="14"/>
      <c r="AB7228" s="25"/>
      <c r="AC7228" s="12"/>
      <c r="AD7228" s="12"/>
      <c r="AK7228" s="12"/>
      <c r="AL7228" s="30"/>
      <c r="AM7228" s="32"/>
      <c r="AQ7228" s="12"/>
      <c r="AR7228" s="12"/>
      <c r="AS7228" s="12"/>
      <c r="AZ7228" s="49"/>
      <c r="BA7228" s="30"/>
      <c r="BB7228" s="12"/>
      <c r="BF7228" s="12"/>
      <c r="BG7228" s="12"/>
      <c r="BH7228" s="12"/>
      <c r="BO7228" s="7"/>
      <c r="BP7228" s="7"/>
      <c r="BQ7228" s="7"/>
      <c r="BU7228" s="7"/>
      <c r="BV7228" s="7"/>
      <c r="BW7228" s="7"/>
      <c r="CD7228" s="7"/>
      <c r="CE7228" s="7"/>
      <c r="CF7228" s="7"/>
      <c r="CJ7228" s="7"/>
      <c r="CK7228" s="7"/>
      <c r="CL7228" s="7"/>
    </row>
    <row r="7229" spans="1:90">
      <c r="A7229" s="11"/>
      <c r="B7229" s="373"/>
      <c r="C7229" s="373"/>
      <c r="D7229" s="373"/>
      <c r="E7229" s="13"/>
      <c r="F7229" s="11"/>
      <c r="G7229" s="25"/>
      <c r="H7229" s="31"/>
      <c r="I7229" s="30"/>
      <c r="M7229" s="25"/>
      <c r="N7229" s="31"/>
      <c r="O7229" s="30"/>
      <c r="V7229" s="12"/>
      <c r="W7229" s="12"/>
      <c r="X7229" s="14"/>
      <c r="AB7229" s="25"/>
      <c r="AC7229" s="12"/>
      <c r="AD7229" s="12"/>
      <c r="AK7229" s="12"/>
      <c r="AL7229" s="30"/>
      <c r="AM7229" s="32"/>
      <c r="AQ7229" s="12"/>
      <c r="AR7229" s="12"/>
      <c r="AS7229" s="12"/>
      <c r="AZ7229" s="49"/>
      <c r="BA7229" s="30"/>
      <c r="BB7229" s="12"/>
      <c r="BF7229" s="12"/>
      <c r="BG7229" s="12"/>
      <c r="BH7229" s="12"/>
      <c r="BO7229" s="7"/>
      <c r="BP7229" s="7"/>
      <c r="BQ7229" s="7"/>
      <c r="BU7229" s="7"/>
      <c r="BV7229" s="7"/>
      <c r="BW7229" s="7"/>
      <c r="CD7229" s="7"/>
      <c r="CE7229" s="7"/>
      <c r="CF7229" s="7"/>
      <c r="CJ7229" s="7"/>
      <c r="CK7229" s="7"/>
      <c r="CL7229" s="7"/>
    </row>
    <row r="7230" spans="1:90">
      <c r="A7230" s="11"/>
      <c r="B7230" s="373"/>
      <c r="C7230" s="373"/>
      <c r="D7230" s="373"/>
      <c r="E7230" s="13"/>
      <c r="F7230" s="11"/>
      <c r="G7230" s="25"/>
      <c r="H7230" s="31"/>
      <c r="I7230" s="30"/>
      <c r="M7230" s="25"/>
      <c r="N7230" s="31"/>
      <c r="O7230" s="30"/>
      <c r="V7230" s="12"/>
      <c r="W7230" s="12"/>
      <c r="X7230" s="14"/>
      <c r="AB7230" s="25"/>
      <c r="AC7230" s="12"/>
      <c r="AD7230" s="12"/>
      <c r="AK7230" s="12"/>
      <c r="AL7230" s="30"/>
      <c r="AM7230" s="32"/>
      <c r="AQ7230" s="12"/>
      <c r="AR7230" s="12"/>
      <c r="AS7230" s="12"/>
      <c r="AZ7230" s="49"/>
      <c r="BA7230" s="30"/>
      <c r="BB7230" s="12"/>
      <c r="BF7230" s="12"/>
      <c r="BG7230" s="12"/>
      <c r="BH7230" s="12"/>
      <c r="BO7230" s="7"/>
      <c r="BP7230" s="7"/>
      <c r="BQ7230" s="7"/>
      <c r="BU7230" s="7"/>
      <c r="BV7230" s="7"/>
      <c r="BW7230" s="7"/>
      <c r="CD7230" s="7"/>
      <c r="CE7230" s="7"/>
      <c r="CF7230" s="7"/>
      <c r="CJ7230" s="7"/>
      <c r="CK7230" s="7"/>
      <c r="CL7230" s="7"/>
    </row>
    <row r="7231" spans="1:90">
      <c r="A7231" s="11"/>
      <c r="B7231" s="373"/>
      <c r="C7231" s="373"/>
      <c r="D7231" s="373"/>
      <c r="E7231" s="13"/>
      <c r="F7231" s="11"/>
      <c r="G7231" s="25"/>
      <c r="H7231" s="31"/>
      <c r="I7231" s="30"/>
      <c r="M7231" s="25"/>
      <c r="N7231" s="31"/>
      <c r="O7231" s="30"/>
      <c r="V7231" s="12"/>
      <c r="W7231" s="12"/>
      <c r="X7231" s="14"/>
      <c r="AB7231" s="25"/>
      <c r="AC7231" s="12"/>
      <c r="AD7231" s="12"/>
      <c r="AK7231" s="12"/>
      <c r="AL7231" s="30"/>
      <c r="AM7231" s="32"/>
      <c r="AQ7231" s="12"/>
      <c r="AR7231" s="12"/>
      <c r="AS7231" s="12"/>
      <c r="AZ7231" s="49"/>
      <c r="BA7231" s="30"/>
      <c r="BB7231" s="12"/>
      <c r="BF7231" s="12"/>
      <c r="BG7231" s="12"/>
      <c r="BH7231" s="12"/>
      <c r="BO7231" s="7"/>
      <c r="BP7231" s="7"/>
      <c r="BQ7231" s="7"/>
      <c r="BU7231" s="7"/>
      <c r="BV7231" s="7"/>
      <c r="BW7231" s="7"/>
      <c r="CD7231" s="7"/>
      <c r="CE7231" s="7"/>
      <c r="CF7231" s="7"/>
      <c r="CJ7231" s="7"/>
      <c r="CK7231" s="7"/>
      <c r="CL7231" s="7"/>
    </row>
    <row r="7232" spans="1:90">
      <c r="A7232" s="11"/>
      <c r="B7232" s="373"/>
      <c r="C7232" s="373"/>
      <c r="D7232" s="373"/>
      <c r="E7232" s="13"/>
      <c r="F7232" s="11"/>
      <c r="G7232" s="25"/>
      <c r="H7232" s="31"/>
      <c r="I7232" s="30"/>
      <c r="M7232" s="25"/>
      <c r="N7232" s="31"/>
      <c r="O7232" s="30"/>
      <c r="V7232" s="12"/>
      <c r="W7232" s="12"/>
      <c r="X7232" s="14"/>
      <c r="AB7232" s="25"/>
      <c r="AC7232" s="12"/>
      <c r="AD7232" s="12"/>
      <c r="AK7232" s="12"/>
      <c r="AL7232" s="30"/>
      <c r="AM7232" s="32"/>
      <c r="AQ7232" s="12"/>
      <c r="AR7232" s="12"/>
      <c r="AS7232" s="12"/>
      <c r="AZ7232" s="49"/>
      <c r="BA7232" s="30"/>
      <c r="BB7232" s="12"/>
      <c r="BF7232" s="12"/>
      <c r="BG7232" s="12"/>
      <c r="BH7232" s="12"/>
      <c r="BO7232" s="7"/>
      <c r="BP7232" s="7"/>
      <c r="BQ7232" s="7"/>
      <c r="BU7232" s="7"/>
      <c r="BV7232" s="7"/>
      <c r="BW7232" s="7"/>
      <c r="CD7232" s="7"/>
      <c r="CE7232" s="7"/>
      <c r="CF7232" s="7"/>
      <c r="CJ7232" s="7"/>
      <c r="CK7232" s="7"/>
      <c r="CL7232" s="7"/>
    </row>
    <row r="7233" spans="1:90">
      <c r="A7233" s="11"/>
      <c r="B7233" s="373"/>
      <c r="C7233" s="373"/>
      <c r="D7233" s="373"/>
      <c r="E7233" s="13"/>
      <c r="F7233" s="11"/>
      <c r="G7233" s="25"/>
      <c r="H7233" s="31"/>
      <c r="I7233" s="30"/>
      <c r="M7233" s="25"/>
      <c r="N7233" s="31"/>
      <c r="O7233" s="30"/>
      <c r="V7233" s="12"/>
      <c r="W7233" s="12"/>
      <c r="X7233" s="14"/>
      <c r="AB7233" s="25"/>
      <c r="AC7233" s="12"/>
      <c r="AD7233" s="12"/>
      <c r="AK7233" s="12"/>
      <c r="AL7233" s="30"/>
      <c r="AM7233" s="32"/>
      <c r="AQ7233" s="12"/>
      <c r="AR7233" s="12"/>
      <c r="AS7233" s="12"/>
      <c r="AZ7233" s="49"/>
      <c r="BA7233" s="30"/>
      <c r="BB7233" s="12"/>
      <c r="BF7233" s="12"/>
      <c r="BG7233" s="12"/>
      <c r="BH7233" s="12"/>
      <c r="BO7233" s="7"/>
      <c r="BP7233" s="7"/>
      <c r="BQ7233" s="7"/>
      <c r="BU7233" s="7"/>
      <c r="BV7233" s="7"/>
      <c r="BW7233" s="7"/>
      <c r="CD7233" s="7"/>
      <c r="CE7233" s="7"/>
      <c r="CF7233" s="7"/>
      <c r="CJ7233" s="7"/>
      <c r="CK7233" s="7"/>
      <c r="CL7233" s="7"/>
    </row>
    <row r="7234" spans="1:90">
      <c r="A7234" s="11"/>
      <c r="B7234" s="373"/>
      <c r="C7234" s="373"/>
      <c r="D7234" s="373"/>
      <c r="E7234" s="13"/>
      <c r="F7234" s="11"/>
      <c r="G7234" s="25"/>
      <c r="H7234" s="31"/>
      <c r="I7234" s="30"/>
      <c r="M7234" s="25"/>
      <c r="N7234" s="31"/>
      <c r="O7234" s="30"/>
      <c r="V7234" s="12"/>
      <c r="W7234" s="12"/>
      <c r="X7234" s="14"/>
      <c r="AB7234" s="25"/>
      <c r="AC7234" s="12"/>
      <c r="AD7234" s="12"/>
      <c r="AK7234" s="12"/>
      <c r="AL7234" s="30"/>
      <c r="AM7234" s="32"/>
      <c r="AQ7234" s="12"/>
      <c r="AR7234" s="12"/>
      <c r="AS7234" s="12"/>
      <c r="AZ7234" s="49"/>
      <c r="BA7234" s="30"/>
      <c r="BB7234" s="12"/>
      <c r="BF7234" s="12"/>
      <c r="BG7234" s="12"/>
      <c r="BH7234" s="12"/>
      <c r="BO7234" s="7"/>
      <c r="BP7234" s="7"/>
      <c r="BQ7234" s="7"/>
      <c r="BU7234" s="7"/>
      <c r="BV7234" s="7"/>
      <c r="BW7234" s="7"/>
      <c r="CD7234" s="7"/>
      <c r="CE7234" s="7"/>
      <c r="CF7234" s="7"/>
      <c r="CJ7234" s="7"/>
      <c r="CK7234" s="7"/>
      <c r="CL7234" s="7"/>
    </row>
    <row r="7235" spans="1:90">
      <c r="A7235" s="11"/>
      <c r="B7235" s="373"/>
      <c r="C7235" s="373"/>
      <c r="D7235" s="373"/>
      <c r="E7235" s="13"/>
      <c r="F7235" s="11"/>
      <c r="G7235" s="25"/>
      <c r="H7235" s="31"/>
      <c r="I7235" s="30"/>
      <c r="M7235" s="25"/>
      <c r="N7235" s="31"/>
      <c r="O7235" s="30"/>
      <c r="V7235" s="12"/>
      <c r="W7235" s="12"/>
      <c r="X7235" s="14"/>
      <c r="AB7235" s="25"/>
      <c r="AC7235" s="12"/>
      <c r="AD7235" s="12"/>
      <c r="AK7235" s="12"/>
      <c r="AL7235" s="30"/>
      <c r="AM7235" s="32"/>
      <c r="AQ7235" s="12"/>
      <c r="AR7235" s="12"/>
      <c r="AS7235" s="12"/>
      <c r="AZ7235" s="49"/>
      <c r="BA7235" s="30"/>
      <c r="BB7235" s="12"/>
      <c r="BF7235" s="12"/>
      <c r="BG7235" s="12"/>
      <c r="BH7235" s="12"/>
      <c r="BO7235" s="7"/>
      <c r="BP7235" s="7"/>
      <c r="BQ7235" s="7"/>
      <c r="BU7235" s="7"/>
      <c r="BV7235" s="7"/>
      <c r="BW7235" s="7"/>
      <c r="CD7235" s="7"/>
      <c r="CE7235" s="7"/>
      <c r="CF7235" s="7"/>
      <c r="CJ7235" s="7"/>
      <c r="CK7235" s="7"/>
      <c r="CL7235" s="7"/>
    </row>
    <row r="7236" spans="1:90">
      <c r="A7236" s="11"/>
      <c r="B7236" s="373"/>
      <c r="C7236" s="373"/>
      <c r="D7236" s="373"/>
      <c r="E7236" s="13"/>
      <c r="F7236" s="11"/>
      <c r="G7236" s="25"/>
      <c r="H7236" s="31"/>
      <c r="I7236" s="30"/>
      <c r="M7236" s="25"/>
      <c r="N7236" s="31"/>
      <c r="O7236" s="30"/>
      <c r="V7236" s="12"/>
      <c r="W7236" s="12"/>
      <c r="X7236" s="14"/>
      <c r="AB7236" s="25"/>
      <c r="AC7236" s="12"/>
      <c r="AD7236" s="12"/>
      <c r="AK7236" s="12"/>
      <c r="AL7236" s="30"/>
      <c r="AM7236" s="32"/>
      <c r="AQ7236" s="12"/>
      <c r="AR7236" s="12"/>
      <c r="AS7236" s="12"/>
      <c r="AZ7236" s="49"/>
      <c r="BA7236" s="30"/>
      <c r="BB7236" s="12"/>
      <c r="BF7236" s="12"/>
      <c r="BG7236" s="12"/>
      <c r="BH7236" s="12"/>
      <c r="BO7236" s="7"/>
      <c r="BP7236" s="7"/>
      <c r="BQ7236" s="7"/>
      <c r="BU7236" s="7"/>
      <c r="BV7236" s="7"/>
      <c r="BW7236" s="7"/>
      <c r="CD7236" s="7"/>
      <c r="CE7236" s="7"/>
      <c r="CF7236" s="7"/>
      <c r="CJ7236" s="7"/>
      <c r="CK7236" s="7"/>
      <c r="CL7236" s="7"/>
    </row>
    <row r="7237" spans="1:90">
      <c r="A7237" s="11"/>
      <c r="B7237" s="373"/>
      <c r="C7237" s="373"/>
      <c r="D7237" s="373"/>
      <c r="E7237" s="13"/>
      <c r="F7237" s="11"/>
      <c r="G7237" s="25"/>
      <c r="H7237" s="31"/>
      <c r="I7237" s="30"/>
      <c r="M7237" s="25"/>
      <c r="N7237" s="31"/>
      <c r="O7237" s="30"/>
      <c r="V7237" s="12"/>
      <c r="W7237" s="12"/>
      <c r="X7237" s="14"/>
      <c r="AB7237" s="25"/>
      <c r="AC7237" s="12"/>
      <c r="AD7237" s="12"/>
      <c r="AK7237" s="12"/>
      <c r="AL7237" s="30"/>
      <c r="AM7237" s="32"/>
      <c r="AQ7237" s="12"/>
      <c r="AR7237" s="12"/>
      <c r="AS7237" s="12"/>
      <c r="AZ7237" s="49"/>
      <c r="BA7237" s="30"/>
      <c r="BB7237" s="12"/>
      <c r="BF7237" s="12"/>
      <c r="BG7237" s="12"/>
      <c r="BH7237" s="12"/>
      <c r="BO7237" s="7"/>
      <c r="BP7237" s="7"/>
      <c r="BQ7237" s="7"/>
      <c r="BU7237" s="7"/>
      <c r="BV7237" s="7"/>
      <c r="BW7237" s="7"/>
      <c r="CD7237" s="7"/>
      <c r="CE7237" s="7"/>
      <c r="CF7237" s="7"/>
      <c r="CJ7237" s="7"/>
      <c r="CK7237" s="7"/>
      <c r="CL7237" s="7"/>
    </row>
    <row r="7238" spans="1:90">
      <c r="A7238" s="11"/>
      <c r="B7238" s="373"/>
      <c r="C7238" s="373"/>
      <c r="D7238" s="373"/>
      <c r="E7238" s="13"/>
      <c r="F7238" s="11"/>
      <c r="G7238" s="25"/>
      <c r="H7238" s="31"/>
      <c r="I7238" s="30"/>
      <c r="M7238" s="25"/>
      <c r="N7238" s="31"/>
      <c r="O7238" s="30"/>
      <c r="V7238" s="12"/>
      <c r="W7238" s="12"/>
      <c r="X7238" s="14"/>
      <c r="AB7238" s="25"/>
      <c r="AC7238" s="12"/>
      <c r="AD7238" s="12"/>
      <c r="AK7238" s="12"/>
      <c r="AL7238" s="30"/>
      <c r="AM7238" s="32"/>
      <c r="AQ7238" s="12"/>
      <c r="AR7238" s="12"/>
      <c r="AS7238" s="12"/>
      <c r="AZ7238" s="49"/>
      <c r="BA7238" s="30"/>
      <c r="BB7238" s="12"/>
      <c r="BF7238" s="12"/>
      <c r="BG7238" s="12"/>
      <c r="BH7238" s="12"/>
      <c r="BO7238" s="7"/>
      <c r="BP7238" s="7"/>
      <c r="BQ7238" s="7"/>
      <c r="BU7238" s="7"/>
      <c r="BV7238" s="7"/>
      <c r="BW7238" s="7"/>
      <c r="CD7238" s="7"/>
      <c r="CE7238" s="7"/>
      <c r="CF7238" s="7"/>
      <c r="CJ7238" s="7"/>
      <c r="CK7238" s="7"/>
      <c r="CL7238" s="7"/>
    </row>
    <row r="7239" spans="1:90">
      <c r="A7239" s="11"/>
      <c r="B7239" s="373"/>
      <c r="C7239" s="373"/>
      <c r="D7239" s="373"/>
      <c r="E7239" s="13"/>
      <c r="F7239" s="11"/>
      <c r="G7239" s="25"/>
      <c r="H7239" s="31"/>
      <c r="I7239" s="30"/>
      <c r="M7239" s="25"/>
      <c r="N7239" s="31"/>
      <c r="O7239" s="30"/>
      <c r="V7239" s="12"/>
      <c r="W7239" s="12"/>
      <c r="X7239" s="14"/>
      <c r="AB7239" s="25"/>
      <c r="AC7239" s="12"/>
      <c r="AD7239" s="12"/>
      <c r="AK7239" s="12"/>
      <c r="AL7239" s="30"/>
      <c r="AM7239" s="32"/>
      <c r="AQ7239" s="12"/>
      <c r="AR7239" s="12"/>
      <c r="AS7239" s="12"/>
      <c r="AZ7239" s="49"/>
      <c r="BA7239" s="30"/>
      <c r="BB7239" s="12"/>
      <c r="BF7239" s="12"/>
      <c r="BG7239" s="12"/>
      <c r="BH7239" s="12"/>
      <c r="BO7239" s="7"/>
      <c r="BP7239" s="7"/>
      <c r="BQ7239" s="7"/>
      <c r="BU7239" s="7"/>
      <c r="BV7239" s="7"/>
      <c r="BW7239" s="7"/>
      <c r="CD7239" s="7"/>
      <c r="CE7239" s="7"/>
      <c r="CF7239" s="7"/>
      <c r="CJ7239" s="7"/>
      <c r="CK7239" s="7"/>
      <c r="CL7239" s="7"/>
    </row>
    <row r="7240" spans="1:90">
      <c r="A7240" s="11"/>
      <c r="B7240" s="373"/>
      <c r="C7240" s="373"/>
      <c r="D7240" s="373"/>
      <c r="E7240" s="13"/>
      <c r="F7240" s="11"/>
      <c r="G7240" s="25"/>
      <c r="H7240" s="31"/>
      <c r="I7240" s="30"/>
      <c r="M7240" s="25"/>
      <c r="N7240" s="31"/>
      <c r="O7240" s="30"/>
      <c r="V7240" s="12"/>
      <c r="W7240" s="12"/>
      <c r="X7240" s="14"/>
      <c r="AB7240" s="25"/>
      <c r="AC7240" s="12"/>
      <c r="AD7240" s="12"/>
      <c r="AK7240" s="12"/>
      <c r="AL7240" s="30"/>
      <c r="AM7240" s="32"/>
      <c r="AQ7240" s="12"/>
      <c r="AR7240" s="12"/>
      <c r="AS7240" s="12"/>
      <c r="AZ7240" s="49"/>
      <c r="BA7240" s="30"/>
      <c r="BB7240" s="12"/>
      <c r="BF7240" s="12"/>
      <c r="BG7240" s="12"/>
      <c r="BH7240" s="12"/>
      <c r="BO7240" s="7"/>
      <c r="BP7240" s="7"/>
      <c r="BQ7240" s="7"/>
      <c r="BU7240" s="7"/>
      <c r="BV7240" s="7"/>
      <c r="BW7240" s="7"/>
      <c r="CD7240" s="7"/>
      <c r="CE7240" s="7"/>
      <c r="CF7240" s="7"/>
      <c r="CJ7240" s="7"/>
      <c r="CK7240" s="7"/>
      <c r="CL7240" s="7"/>
    </row>
    <row r="7241" spans="1:90">
      <c r="A7241" s="11"/>
      <c r="B7241" s="373"/>
      <c r="C7241" s="373"/>
      <c r="D7241" s="373"/>
      <c r="E7241" s="13"/>
      <c r="F7241" s="11"/>
      <c r="G7241" s="25"/>
      <c r="H7241" s="31"/>
      <c r="I7241" s="30"/>
      <c r="M7241" s="25"/>
      <c r="N7241" s="31"/>
      <c r="O7241" s="30"/>
      <c r="V7241" s="12"/>
      <c r="W7241" s="12"/>
      <c r="X7241" s="14"/>
      <c r="AB7241" s="25"/>
      <c r="AC7241" s="12"/>
      <c r="AD7241" s="12"/>
      <c r="AK7241" s="12"/>
      <c r="AL7241" s="30"/>
      <c r="AM7241" s="32"/>
      <c r="AQ7241" s="12"/>
      <c r="AR7241" s="12"/>
      <c r="AS7241" s="12"/>
      <c r="AZ7241" s="49"/>
      <c r="BA7241" s="30"/>
      <c r="BB7241" s="12"/>
      <c r="BF7241" s="12"/>
      <c r="BG7241" s="12"/>
      <c r="BH7241" s="12"/>
      <c r="BO7241" s="7"/>
      <c r="BP7241" s="7"/>
      <c r="BQ7241" s="7"/>
      <c r="BU7241" s="7"/>
      <c r="BV7241" s="7"/>
      <c r="BW7241" s="7"/>
      <c r="CD7241" s="7"/>
      <c r="CE7241" s="7"/>
      <c r="CF7241" s="7"/>
      <c r="CJ7241" s="7"/>
      <c r="CK7241" s="7"/>
      <c r="CL7241" s="7"/>
    </row>
    <row r="7242" spans="1:90">
      <c r="A7242" s="11"/>
      <c r="B7242" s="373"/>
      <c r="C7242" s="373"/>
      <c r="D7242" s="373"/>
      <c r="E7242" s="13"/>
      <c r="F7242" s="11"/>
      <c r="G7242" s="25"/>
      <c r="H7242" s="31"/>
      <c r="I7242" s="30"/>
      <c r="M7242" s="25"/>
      <c r="N7242" s="31"/>
      <c r="O7242" s="30"/>
      <c r="V7242" s="12"/>
      <c r="W7242" s="12"/>
      <c r="X7242" s="14"/>
      <c r="AB7242" s="25"/>
      <c r="AC7242" s="12"/>
      <c r="AD7242" s="12"/>
      <c r="AK7242" s="12"/>
      <c r="AL7242" s="30"/>
      <c r="AM7242" s="32"/>
      <c r="AQ7242" s="12"/>
      <c r="AR7242" s="12"/>
      <c r="AS7242" s="12"/>
      <c r="AZ7242" s="49"/>
      <c r="BA7242" s="30"/>
      <c r="BB7242" s="12"/>
      <c r="BF7242" s="12"/>
      <c r="BG7242" s="12"/>
      <c r="BH7242" s="12"/>
      <c r="BO7242" s="7"/>
      <c r="BP7242" s="7"/>
      <c r="BQ7242" s="7"/>
      <c r="BU7242" s="7"/>
      <c r="BV7242" s="7"/>
      <c r="BW7242" s="7"/>
      <c r="CD7242" s="7"/>
      <c r="CE7242" s="7"/>
      <c r="CF7242" s="7"/>
      <c r="CJ7242" s="7"/>
      <c r="CK7242" s="7"/>
      <c r="CL7242" s="7"/>
    </row>
    <row r="7243" spans="1:90">
      <c r="A7243" s="11"/>
      <c r="B7243" s="373"/>
      <c r="C7243" s="373"/>
      <c r="D7243" s="373"/>
      <c r="E7243" s="13"/>
      <c r="F7243" s="11"/>
      <c r="G7243" s="25"/>
      <c r="H7243" s="31"/>
      <c r="I7243" s="30"/>
      <c r="M7243" s="25"/>
      <c r="N7243" s="31"/>
      <c r="O7243" s="30"/>
      <c r="V7243" s="12"/>
      <c r="W7243" s="12"/>
      <c r="X7243" s="14"/>
      <c r="AB7243" s="25"/>
      <c r="AC7243" s="12"/>
      <c r="AD7243" s="12"/>
      <c r="AK7243" s="12"/>
      <c r="AL7243" s="30"/>
      <c r="AM7243" s="32"/>
      <c r="AQ7243" s="12"/>
      <c r="AR7243" s="12"/>
      <c r="AS7243" s="12"/>
      <c r="AZ7243" s="49"/>
      <c r="BA7243" s="30"/>
      <c r="BB7243" s="12"/>
      <c r="BF7243" s="12"/>
      <c r="BG7243" s="12"/>
      <c r="BH7243" s="12"/>
      <c r="BO7243" s="7"/>
      <c r="BP7243" s="7"/>
      <c r="BQ7243" s="7"/>
      <c r="BU7243" s="7"/>
      <c r="BV7243" s="7"/>
      <c r="BW7243" s="7"/>
      <c r="CD7243" s="7"/>
      <c r="CE7243" s="7"/>
      <c r="CF7243" s="7"/>
      <c r="CJ7243" s="7"/>
      <c r="CK7243" s="7"/>
      <c r="CL7243" s="7"/>
    </row>
    <row r="7244" spans="1:90">
      <c r="A7244" s="11"/>
      <c r="B7244" s="373"/>
      <c r="C7244" s="373"/>
      <c r="D7244" s="373"/>
      <c r="E7244" s="13"/>
      <c r="F7244" s="11"/>
      <c r="G7244" s="25"/>
      <c r="H7244" s="31"/>
      <c r="I7244" s="30"/>
      <c r="M7244" s="25"/>
      <c r="N7244" s="31"/>
      <c r="O7244" s="30"/>
      <c r="V7244" s="12"/>
      <c r="W7244" s="12"/>
      <c r="X7244" s="14"/>
      <c r="AB7244" s="25"/>
      <c r="AC7244" s="12"/>
      <c r="AD7244" s="12"/>
      <c r="AK7244" s="12"/>
      <c r="AL7244" s="30"/>
      <c r="AM7244" s="32"/>
      <c r="AQ7244" s="12"/>
      <c r="AR7244" s="12"/>
      <c r="AS7244" s="12"/>
      <c r="AZ7244" s="49"/>
      <c r="BA7244" s="30"/>
      <c r="BB7244" s="12"/>
      <c r="BF7244" s="12"/>
      <c r="BG7244" s="12"/>
      <c r="BH7244" s="12"/>
      <c r="BO7244" s="7"/>
      <c r="BP7244" s="7"/>
      <c r="BQ7244" s="7"/>
      <c r="BU7244" s="7"/>
      <c r="BV7244" s="7"/>
      <c r="BW7244" s="7"/>
      <c r="CD7244" s="7"/>
      <c r="CE7244" s="7"/>
      <c r="CF7244" s="7"/>
      <c r="CJ7244" s="7"/>
      <c r="CK7244" s="7"/>
      <c r="CL7244" s="7"/>
    </row>
    <row r="7245" spans="1:90">
      <c r="A7245" s="11"/>
      <c r="B7245" s="373"/>
      <c r="C7245" s="373"/>
      <c r="D7245" s="373"/>
      <c r="E7245" s="13"/>
      <c r="F7245" s="11"/>
      <c r="G7245" s="25"/>
      <c r="H7245" s="31"/>
      <c r="I7245" s="30"/>
      <c r="M7245" s="25"/>
      <c r="N7245" s="31"/>
      <c r="O7245" s="30"/>
      <c r="V7245" s="12"/>
      <c r="W7245" s="12"/>
      <c r="X7245" s="14"/>
      <c r="AB7245" s="25"/>
      <c r="AC7245" s="12"/>
      <c r="AD7245" s="12"/>
      <c r="AK7245" s="12"/>
      <c r="AL7245" s="30"/>
      <c r="AM7245" s="32"/>
      <c r="AQ7245" s="12"/>
      <c r="AR7245" s="12"/>
      <c r="AS7245" s="12"/>
      <c r="AZ7245" s="49"/>
      <c r="BA7245" s="30"/>
      <c r="BB7245" s="12"/>
      <c r="BF7245" s="12"/>
      <c r="BG7245" s="12"/>
      <c r="BH7245" s="12"/>
      <c r="BO7245" s="7"/>
      <c r="BP7245" s="7"/>
      <c r="BQ7245" s="7"/>
      <c r="BU7245" s="7"/>
      <c r="BV7245" s="7"/>
      <c r="BW7245" s="7"/>
      <c r="CD7245" s="7"/>
      <c r="CE7245" s="7"/>
      <c r="CF7245" s="7"/>
      <c r="CJ7245" s="7"/>
      <c r="CK7245" s="7"/>
      <c r="CL7245" s="7"/>
    </row>
    <row r="7246" spans="1:90">
      <c r="A7246" s="11"/>
      <c r="B7246" s="373"/>
      <c r="C7246" s="373"/>
      <c r="D7246" s="373"/>
      <c r="E7246" s="13"/>
      <c r="F7246" s="11"/>
      <c r="G7246" s="25"/>
      <c r="H7246" s="31"/>
      <c r="I7246" s="30"/>
      <c r="M7246" s="25"/>
      <c r="N7246" s="31"/>
      <c r="O7246" s="30"/>
      <c r="V7246" s="12"/>
      <c r="W7246" s="12"/>
      <c r="X7246" s="14"/>
      <c r="AB7246" s="25"/>
      <c r="AC7246" s="12"/>
      <c r="AD7246" s="12"/>
      <c r="AK7246" s="12"/>
      <c r="AL7246" s="30"/>
      <c r="AM7246" s="32"/>
      <c r="AQ7246" s="12"/>
      <c r="AR7246" s="12"/>
      <c r="AS7246" s="12"/>
      <c r="AZ7246" s="49"/>
      <c r="BA7246" s="30"/>
      <c r="BB7246" s="12"/>
      <c r="BF7246" s="12"/>
      <c r="BG7246" s="12"/>
      <c r="BH7246" s="12"/>
      <c r="BO7246" s="7"/>
      <c r="BP7246" s="7"/>
      <c r="BQ7246" s="7"/>
      <c r="BU7246" s="7"/>
      <c r="BV7246" s="7"/>
      <c r="BW7246" s="7"/>
      <c r="CD7246" s="7"/>
      <c r="CE7246" s="7"/>
      <c r="CF7246" s="7"/>
      <c r="CJ7246" s="7"/>
      <c r="CK7246" s="7"/>
      <c r="CL7246" s="7"/>
    </row>
    <row r="7247" spans="1:90">
      <c r="A7247" s="11"/>
      <c r="B7247" s="373"/>
      <c r="C7247" s="373"/>
      <c r="D7247" s="373"/>
      <c r="E7247" s="13"/>
      <c r="F7247" s="11"/>
      <c r="G7247" s="25"/>
      <c r="H7247" s="31"/>
      <c r="I7247" s="30"/>
      <c r="M7247" s="25"/>
      <c r="N7247" s="31"/>
      <c r="O7247" s="30"/>
      <c r="V7247" s="12"/>
      <c r="W7247" s="12"/>
      <c r="X7247" s="14"/>
      <c r="AB7247" s="25"/>
      <c r="AC7247" s="12"/>
      <c r="AD7247" s="12"/>
      <c r="AK7247" s="12"/>
      <c r="AL7247" s="30"/>
      <c r="AM7247" s="32"/>
      <c r="AQ7247" s="12"/>
      <c r="AR7247" s="12"/>
      <c r="AS7247" s="12"/>
      <c r="AZ7247" s="49"/>
      <c r="BA7247" s="30"/>
      <c r="BB7247" s="12"/>
      <c r="BF7247" s="12"/>
      <c r="BG7247" s="12"/>
      <c r="BH7247" s="12"/>
      <c r="BO7247" s="7"/>
      <c r="BP7247" s="7"/>
      <c r="BQ7247" s="7"/>
      <c r="BU7247" s="7"/>
      <c r="BV7247" s="7"/>
      <c r="BW7247" s="7"/>
      <c r="CD7247" s="7"/>
      <c r="CE7247" s="7"/>
      <c r="CF7247" s="7"/>
      <c r="CJ7247" s="7"/>
      <c r="CK7247" s="7"/>
      <c r="CL7247" s="7"/>
    </row>
    <row r="7248" spans="1:90">
      <c r="A7248" s="11"/>
      <c r="B7248" s="373"/>
      <c r="C7248" s="373"/>
      <c r="D7248" s="373"/>
      <c r="E7248" s="13"/>
      <c r="F7248" s="11"/>
      <c r="G7248" s="25"/>
      <c r="H7248" s="31"/>
      <c r="I7248" s="30"/>
      <c r="M7248" s="25"/>
      <c r="N7248" s="31"/>
      <c r="O7248" s="30"/>
      <c r="V7248" s="12"/>
      <c r="W7248" s="12"/>
      <c r="X7248" s="14"/>
      <c r="AB7248" s="25"/>
      <c r="AC7248" s="12"/>
      <c r="AD7248" s="12"/>
      <c r="AK7248" s="12"/>
      <c r="AL7248" s="30"/>
      <c r="AM7248" s="32"/>
      <c r="AQ7248" s="12"/>
      <c r="AR7248" s="12"/>
      <c r="AS7248" s="12"/>
      <c r="AZ7248" s="49"/>
      <c r="BA7248" s="30"/>
      <c r="BB7248" s="12"/>
      <c r="BF7248" s="12"/>
      <c r="BG7248" s="12"/>
      <c r="BH7248" s="12"/>
      <c r="BO7248" s="7"/>
      <c r="BP7248" s="7"/>
      <c r="BQ7248" s="7"/>
      <c r="BU7248" s="7"/>
      <c r="BV7248" s="7"/>
      <c r="BW7248" s="7"/>
      <c r="CD7248" s="7"/>
      <c r="CE7248" s="7"/>
      <c r="CF7248" s="7"/>
      <c r="CJ7248" s="7"/>
      <c r="CK7248" s="7"/>
      <c r="CL7248" s="7"/>
    </row>
    <row r="7249" spans="1:90">
      <c r="A7249" s="11"/>
      <c r="B7249" s="373"/>
      <c r="C7249" s="373"/>
      <c r="D7249" s="373"/>
      <c r="E7249" s="13"/>
      <c r="F7249" s="11"/>
      <c r="G7249" s="25"/>
      <c r="H7249" s="31"/>
      <c r="I7249" s="30"/>
      <c r="M7249" s="25"/>
      <c r="N7249" s="31"/>
      <c r="O7249" s="30"/>
      <c r="V7249" s="12"/>
      <c r="W7249" s="12"/>
      <c r="X7249" s="14"/>
      <c r="AB7249" s="25"/>
      <c r="AC7249" s="12"/>
      <c r="AD7249" s="12"/>
      <c r="AK7249" s="12"/>
      <c r="AL7249" s="30"/>
      <c r="AM7249" s="32"/>
      <c r="AQ7249" s="12"/>
      <c r="AR7249" s="12"/>
      <c r="AS7249" s="12"/>
      <c r="AZ7249" s="49"/>
      <c r="BA7249" s="30"/>
      <c r="BB7249" s="12"/>
      <c r="BF7249" s="12"/>
      <c r="BG7249" s="12"/>
      <c r="BH7249" s="12"/>
      <c r="BO7249" s="7"/>
      <c r="BP7249" s="7"/>
      <c r="BQ7249" s="7"/>
      <c r="BU7249" s="7"/>
      <c r="BV7249" s="7"/>
      <c r="BW7249" s="7"/>
      <c r="CD7249" s="7"/>
      <c r="CE7249" s="7"/>
      <c r="CF7249" s="7"/>
      <c r="CJ7249" s="7"/>
      <c r="CK7249" s="7"/>
      <c r="CL7249" s="7"/>
    </row>
    <row r="7250" spans="1:90">
      <c r="A7250" s="11"/>
      <c r="B7250" s="373"/>
      <c r="C7250" s="373"/>
      <c r="D7250" s="373"/>
      <c r="E7250" s="13"/>
      <c r="F7250" s="11"/>
      <c r="G7250" s="25"/>
      <c r="H7250" s="31"/>
      <c r="I7250" s="30"/>
      <c r="M7250" s="25"/>
      <c r="N7250" s="31"/>
      <c r="O7250" s="30"/>
      <c r="V7250" s="12"/>
      <c r="W7250" s="12"/>
      <c r="X7250" s="14"/>
      <c r="AB7250" s="25"/>
      <c r="AC7250" s="12"/>
      <c r="AD7250" s="12"/>
      <c r="AK7250" s="12"/>
      <c r="AL7250" s="30"/>
      <c r="AM7250" s="32"/>
      <c r="AQ7250" s="12"/>
      <c r="AR7250" s="12"/>
      <c r="AS7250" s="12"/>
      <c r="AZ7250" s="49"/>
      <c r="BA7250" s="30"/>
      <c r="BB7250" s="12"/>
      <c r="BF7250" s="12"/>
      <c r="BG7250" s="12"/>
      <c r="BH7250" s="12"/>
      <c r="BO7250" s="7"/>
      <c r="BP7250" s="7"/>
      <c r="BQ7250" s="7"/>
      <c r="BU7250" s="7"/>
      <c r="BV7250" s="7"/>
      <c r="BW7250" s="7"/>
      <c r="CD7250" s="7"/>
      <c r="CE7250" s="7"/>
      <c r="CF7250" s="7"/>
      <c r="CJ7250" s="7"/>
      <c r="CK7250" s="7"/>
      <c r="CL7250" s="7"/>
    </row>
    <row r="7251" spans="1:90">
      <c r="A7251" s="11"/>
      <c r="B7251" s="373"/>
      <c r="C7251" s="373"/>
      <c r="D7251" s="373"/>
      <c r="E7251" s="13"/>
      <c r="F7251" s="11"/>
      <c r="G7251" s="25"/>
      <c r="H7251" s="31"/>
      <c r="I7251" s="30"/>
      <c r="M7251" s="25"/>
      <c r="N7251" s="31"/>
      <c r="O7251" s="30"/>
      <c r="V7251" s="12"/>
      <c r="W7251" s="12"/>
      <c r="X7251" s="14"/>
      <c r="AB7251" s="25"/>
      <c r="AC7251" s="12"/>
      <c r="AD7251" s="12"/>
      <c r="AK7251" s="12"/>
      <c r="AL7251" s="30"/>
      <c r="AM7251" s="32"/>
      <c r="AQ7251" s="12"/>
      <c r="AR7251" s="12"/>
      <c r="AS7251" s="12"/>
      <c r="AZ7251" s="49"/>
      <c r="BA7251" s="30"/>
      <c r="BB7251" s="12"/>
      <c r="BF7251" s="12"/>
      <c r="BG7251" s="12"/>
      <c r="BH7251" s="12"/>
      <c r="BO7251" s="7"/>
      <c r="BP7251" s="7"/>
      <c r="BQ7251" s="7"/>
      <c r="BU7251" s="7"/>
      <c r="BV7251" s="7"/>
      <c r="BW7251" s="7"/>
      <c r="CD7251" s="7"/>
      <c r="CE7251" s="7"/>
      <c r="CF7251" s="7"/>
      <c r="CJ7251" s="7"/>
      <c r="CK7251" s="7"/>
      <c r="CL7251" s="7"/>
    </row>
    <row r="7252" spans="1:90">
      <c r="A7252" s="11"/>
      <c r="B7252" s="373"/>
      <c r="C7252" s="373"/>
      <c r="D7252" s="373"/>
      <c r="E7252" s="13"/>
      <c r="F7252" s="11"/>
      <c r="G7252" s="25"/>
      <c r="H7252" s="31"/>
      <c r="I7252" s="30"/>
      <c r="M7252" s="25"/>
      <c r="N7252" s="31"/>
      <c r="O7252" s="30"/>
      <c r="V7252" s="12"/>
      <c r="W7252" s="12"/>
      <c r="X7252" s="14"/>
      <c r="AB7252" s="25"/>
      <c r="AC7252" s="12"/>
      <c r="AD7252" s="12"/>
      <c r="AK7252" s="12"/>
      <c r="AL7252" s="30"/>
      <c r="AM7252" s="32"/>
      <c r="AQ7252" s="12"/>
      <c r="AR7252" s="12"/>
      <c r="AS7252" s="12"/>
      <c r="AZ7252" s="49"/>
      <c r="BA7252" s="30"/>
      <c r="BB7252" s="12"/>
      <c r="BF7252" s="12"/>
      <c r="BG7252" s="12"/>
      <c r="BH7252" s="12"/>
      <c r="BO7252" s="7"/>
      <c r="BP7252" s="7"/>
      <c r="BQ7252" s="7"/>
      <c r="BU7252" s="7"/>
      <c r="BV7252" s="7"/>
      <c r="BW7252" s="7"/>
      <c r="CD7252" s="7"/>
      <c r="CE7252" s="7"/>
      <c r="CF7252" s="7"/>
      <c r="CJ7252" s="7"/>
      <c r="CK7252" s="7"/>
      <c r="CL7252" s="7"/>
    </row>
    <row r="7253" spans="1:90">
      <c r="A7253" s="11"/>
      <c r="B7253" s="373"/>
      <c r="C7253" s="373"/>
      <c r="D7253" s="373"/>
      <c r="E7253" s="13"/>
      <c r="F7253" s="11"/>
      <c r="G7253" s="25"/>
      <c r="H7253" s="31"/>
      <c r="I7253" s="30"/>
      <c r="M7253" s="25"/>
      <c r="N7253" s="31"/>
      <c r="O7253" s="30"/>
      <c r="V7253" s="12"/>
      <c r="W7253" s="12"/>
      <c r="X7253" s="14"/>
      <c r="AB7253" s="25"/>
      <c r="AC7253" s="12"/>
      <c r="AD7253" s="12"/>
      <c r="AK7253" s="12"/>
      <c r="AL7253" s="30"/>
      <c r="AM7253" s="32"/>
      <c r="AQ7253" s="12"/>
      <c r="AR7253" s="12"/>
      <c r="AS7253" s="12"/>
      <c r="AZ7253" s="49"/>
      <c r="BA7253" s="30"/>
      <c r="BB7253" s="12"/>
      <c r="BF7253" s="12"/>
      <c r="BG7253" s="12"/>
      <c r="BH7253" s="12"/>
      <c r="BO7253" s="7"/>
      <c r="BP7253" s="7"/>
      <c r="BQ7253" s="7"/>
      <c r="BU7253" s="7"/>
      <c r="BV7253" s="7"/>
      <c r="BW7253" s="7"/>
      <c r="CD7253" s="7"/>
      <c r="CE7253" s="7"/>
      <c r="CF7253" s="7"/>
      <c r="CJ7253" s="7"/>
      <c r="CK7253" s="7"/>
      <c r="CL7253" s="7"/>
    </row>
    <row r="7254" spans="1:90">
      <c r="A7254" s="11"/>
      <c r="B7254" s="373"/>
      <c r="C7254" s="373"/>
      <c r="D7254" s="373"/>
      <c r="E7254" s="13"/>
      <c r="F7254" s="11"/>
      <c r="G7254" s="25"/>
      <c r="H7254" s="31"/>
      <c r="I7254" s="30"/>
      <c r="M7254" s="25"/>
      <c r="N7254" s="31"/>
      <c r="O7254" s="30"/>
      <c r="V7254" s="12"/>
      <c r="W7254" s="12"/>
      <c r="X7254" s="14"/>
      <c r="AB7254" s="25"/>
      <c r="AC7254" s="12"/>
      <c r="AD7254" s="12"/>
      <c r="AK7254" s="12"/>
      <c r="AL7254" s="30"/>
      <c r="AM7254" s="32"/>
      <c r="AQ7254" s="12"/>
      <c r="AR7254" s="12"/>
      <c r="AS7254" s="12"/>
      <c r="AZ7254" s="49"/>
      <c r="BA7254" s="30"/>
      <c r="BB7254" s="12"/>
      <c r="BF7254" s="12"/>
      <c r="BG7254" s="12"/>
      <c r="BH7254" s="12"/>
      <c r="BO7254" s="7"/>
      <c r="BP7254" s="7"/>
      <c r="BQ7254" s="7"/>
      <c r="BU7254" s="7"/>
      <c r="BV7254" s="7"/>
      <c r="BW7254" s="7"/>
      <c r="CD7254" s="7"/>
      <c r="CE7254" s="7"/>
      <c r="CF7254" s="7"/>
      <c r="CJ7254" s="7"/>
      <c r="CK7254" s="7"/>
      <c r="CL7254" s="7"/>
    </row>
    <row r="7255" spans="1:90">
      <c r="A7255" s="11"/>
      <c r="B7255" s="373"/>
      <c r="C7255" s="373"/>
      <c r="D7255" s="373"/>
      <c r="E7255" s="13"/>
      <c r="F7255" s="11"/>
      <c r="G7255" s="25"/>
      <c r="H7255" s="31"/>
      <c r="I7255" s="30"/>
      <c r="M7255" s="25"/>
      <c r="N7255" s="31"/>
      <c r="O7255" s="30"/>
      <c r="V7255" s="12"/>
      <c r="W7255" s="12"/>
      <c r="X7255" s="14"/>
      <c r="AB7255" s="25"/>
      <c r="AC7255" s="12"/>
      <c r="AD7255" s="12"/>
      <c r="AK7255" s="12"/>
      <c r="AL7255" s="30"/>
      <c r="AM7255" s="32"/>
      <c r="AQ7255" s="12"/>
      <c r="AR7255" s="12"/>
      <c r="AS7255" s="12"/>
      <c r="AZ7255" s="49"/>
      <c r="BA7255" s="30"/>
      <c r="BB7255" s="12"/>
      <c r="BF7255" s="12"/>
      <c r="BG7255" s="12"/>
      <c r="BH7255" s="12"/>
      <c r="BO7255" s="7"/>
      <c r="BP7255" s="7"/>
      <c r="BQ7255" s="7"/>
      <c r="BU7255" s="7"/>
      <c r="BV7255" s="7"/>
      <c r="BW7255" s="7"/>
      <c r="CD7255" s="7"/>
      <c r="CE7255" s="7"/>
      <c r="CF7255" s="7"/>
      <c r="CJ7255" s="7"/>
      <c r="CK7255" s="7"/>
      <c r="CL7255" s="7"/>
    </row>
    <row r="7256" spans="1:90">
      <c r="A7256" s="11"/>
      <c r="B7256" s="373"/>
      <c r="C7256" s="373"/>
      <c r="D7256" s="373"/>
      <c r="E7256" s="13"/>
      <c r="F7256" s="11"/>
      <c r="G7256" s="25"/>
      <c r="H7256" s="31"/>
      <c r="I7256" s="30"/>
      <c r="M7256" s="25"/>
      <c r="N7256" s="31"/>
      <c r="O7256" s="30"/>
      <c r="V7256" s="12"/>
      <c r="W7256" s="12"/>
      <c r="X7256" s="14"/>
      <c r="AB7256" s="25"/>
      <c r="AC7256" s="12"/>
      <c r="AD7256" s="12"/>
      <c r="AK7256" s="12"/>
      <c r="AL7256" s="30"/>
      <c r="AM7256" s="32"/>
      <c r="AQ7256" s="12"/>
      <c r="AR7256" s="12"/>
      <c r="AS7256" s="12"/>
      <c r="AZ7256" s="49"/>
      <c r="BA7256" s="30"/>
      <c r="BB7256" s="12"/>
      <c r="BF7256" s="12"/>
      <c r="BG7256" s="12"/>
      <c r="BH7256" s="12"/>
      <c r="BO7256" s="7"/>
      <c r="BP7256" s="7"/>
      <c r="BQ7256" s="7"/>
      <c r="BU7256" s="7"/>
      <c r="BV7256" s="7"/>
      <c r="BW7256" s="7"/>
      <c r="CD7256" s="7"/>
      <c r="CE7256" s="7"/>
      <c r="CF7256" s="7"/>
      <c r="CJ7256" s="7"/>
      <c r="CK7256" s="7"/>
      <c r="CL7256" s="7"/>
    </row>
    <row r="7257" spans="1:90">
      <c r="A7257" s="11"/>
      <c r="B7257" s="373"/>
      <c r="C7257" s="373"/>
      <c r="D7257" s="373"/>
      <c r="E7257" s="13"/>
      <c r="F7257" s="11"/>
      <c r="G7257" s="25"/>
      <c r="H7257" s="31"/>
      <c r="I7257" s="30"/>
      <c r="M7257" s="25"/>
      <c r="N7257" s="31"/>
      <c r="O7257" s="30"/>
      <c r="V7257" s="12"/>
      <c r="W7257" s="12"/>
      <c r="X7257" s="14"/>
      <c r="AB7257" s="25"/>
      <c r="AC7257" s="12"/>
      <c r="AD7257" s="12"/>
      <c r="AK7257" s="12"/>
      <c r="AL7257" s="30"/>
      <c r="AM7257" s="32"/>
      <c r="AQ7257" s="12"/>
      <c r="AR7257" s="12"/>
      <c r="AS7257" s="12"/>
      <c r="AZ7257" s="49"/>
      <c r="BA7257" s="30"/>
      <c r="BB7257" s="12"/>
      <c r="BF7257" s="12"/>
      <c r="BG7257" s="12"/>
      <c r="BH7257" s="12"/>
      <c r="BO7257" s="7"/>
      <c r="BP7257" s="7"/>
      <c r="BQ7257" s="7"/>
      <c r="BU7257" s="7"/>
      <c r="BV7257" s="7"/>
      <c r="BW7257" s="7"/>
      <c r="CD7257" s="7"/>
      <c r="CE7257" s="7"/>
      <c r="CF7257" s="7"/>
      <c r="CJ7257" s="7"/>
      <c r="CK7257" s="7"/>
      <c r="CL7257" s="7"/>
    </row>
    <row r="7258" spans="1:90">
      <c r="A7258" s="11"/>
      <c r="B7258" s="373"/>
      <c r="C7258" s="373"/>
      <c r="D7258" s="373"/>
      <c r="E7258" s="13"/>
      <c r="F7258" s="11"/>
      <c r="G7258" s="25"/>
      <c r="H7258" s="31"/>
      <c r="I7258" s="30"/>
      <c r="M7258" s="25"/>
      <c r="N7258" s="31"/>
      <c r="O7258" s="30"/>
      <c r="V7258" s="12"/>
      <c r="W7258" s="12"/>
      <c r="X7258" s="14"/>
      <c r="AB7258" s="25"/>
      <c r="AC7258" s="12"/>
      <c r="AD7258" s="12"/>
      <c r="AK7258" s="12"/>
      <c r="AL7258" s="30"/>
      <c r="AM7258" s="32"/>
      <c r="AQ7258" s="12"/>
      <c r="AR7258" s="12"/>
      <c r="AS7258" s="12"/>
      <c r="AZ7258" s="49"/>
      <c r="BA7258" s="30"/>
      <c r="BB7258" s="12"/>
      <c r="BF7258" s="12"/>
      <c r="BG7258" s="12"/>
      <c r="BH7258" s="12"/>
      <c r="BO7258" s="7"/>
      <c r="BP7258" s="7"/>
      <c r="BQ7258" s="7"/>
      <c r="BU7258" s="7"/>
      <c r="BV7258" s="7"/>
      <c r="BW7258" s="7"/>
      <c r="CD7258" s="7"/>
      <c r="CE7258" s="7"/>
      <c r="CF7258" s="7"/>
      <c r="CJ7258" s="7"/>
      <c r="CK7258" s="7"/>
      <c r="CL7258" s="7"/>
    </row>
    <row r="7259" spans="1:90">
      <c r="A7259" s="11"/>
      <c r="B7259" s="373"/>
      <c r="C7259" s="373"/>
      <c r="D7259" s="373"/>
      <c r="E7259" s="13"/>
      <c r="F7259" s="11"/>
      <c r="G7259" s="25"/>
      <c r="H7259" s="31"/>
      <c r="I7259" s="30"/>
      <c r="M7259" s="25"/>
      <c r="N7259" s="31"/>
      <c r="O7259" s="30"/>
      <c r="V7259" s="12"/>
      <c r="W7259" s="12"/>
      <c r="X7259" s="14"/>
      <c r="AB7259" s="25"/>
      <c r="AC7259" s="12"/>
      <c r="AD7259" s="12"/>
      <c r="AK7259" s="12"/>
      <c r="AL7259" s="30"/>
      <c r="AM7259" s="32"/>
      <c r="AQ7259" s="12"/>
      <c r="AR7259" s="12"/>
      <c r="AS7259" s="12"/>
      <c r="AZ7259" s="49"/>
      <c r="BA7259" s="30"/>
      <c r="BB7259" s="12"/>
      <c r="BF7259" s="12"/>
      <c r="BG7259" s="12"/>
      <c r="BH7259" s="12"/>
      <c r="BO7259" s="7"/>
      <c r="BP7259" s="7"/>
      <c r="BQ7259" s="7"/>
      <c r="BU7259" s="7"/>
      <c r="BV7259" s="7"/>
      <c r="BW7259" s="7"/>
      <c r="CD7259" s="7"/>
      <c r="CE7259" s="7"/>
      <c r="CF7259" s="7"/>
      <c r="CJ7259" s="7"/>
      <c r="CK7259" s="7"/>
      <c r="CL7259" s="7"/>
    </row>
    <row r="7260" spans="1:90">
      <c r="A7260" s="11"/>
      <c r="B7260" s="373"/>
      <c r="C7260" s="373"/>
      <c r="D7260" s="373"/>
      <c r="E7260" s="13"/>
      <c r="F7260" s="11"/>
      <c r="G7260" s="25"/>
      <c r="H7260" s="31"/>
      <c r="I7260" s="30"/>
      <c r="M7260" s="25"/>
      <c r="N7260" s="31"/>
      <c r="O7260" s="30"/>
      <c r="V7260" s="12"/>
      <c r="W7260" s="12"/>
      <c r="X7260" s="14"/>
      <c r="AB7260" s="25"/>
      <c r="AC7260" s="12"/>
      <c r="AD7260" s="12"/>
      <c r="AK7260" s="12"/>
      <c r="AL7260" s="30"/>
      <c r="AM7260" s="32"/>
      <c r="AQ7260" s="12"/>
      <c r="AR7260" s="12"/>
      <c r="AS7260" s="12"/>
      <c r="AZ7260" s="49"/>
      <c r="BA7260" s="30"/>
      <c r="BB7260" s="12"/>
      <c r="BF7260" s="12"/>
      <c r="BG7260" s="12"/>
      <c r="BH7260" s="12"/>
      <c r="BO7260" s="7"/>
      <c r="BP7260" s="7"/>
      <c r="BQ7260" s="7"/>
      <c r="BU7260" s="7"/>
      <c r="BV7260" s="7"/>
      <c r="BW7260" s="7"/>
      <c r="CD7260" s="7"/>
      <c r="CE7260" s="7"/>
      <c r="CF7260" s="7"/>
      <c r="CJ7260" s="7"/>
      <c r="CK7260" s="7"/>
      <c r="CL7260" s="7"/>
    </row>
    <row r="7261" spans="1:90">
      <c r="A7261" s="11"/>
      <c r="B7261" s="373"/>
      <c r="C7261" s="373"/>
      <c r="D7261" s="373"/>
      <c r="E7261" s="13"/>
      <c r="F7261" s="11"/>
      <c r="G7261" s="25"/>
      <c r="H7261" s="31"/>
      <c r="I7261" s="30"/>
      <c r="M7261" s="25"/>
      <c r="N7261" s="31"/>
      <c r="O7261" s="30"/>
      <c r="V7261" s="12"/>
      <c r="W7261" s="12"/>
      <c r="X7261" s="14"/>
      <c r="AB7261" s="25"/>
      <c r="AC7261" s="12"/>
      <c r="AD7261" s="12"/>
      <c r="AK7261" s="12"/>
      <c r="AL7261" s="30"/>
      <c r="AM7261" s="32"/>
      <c r="AQ7261" s="12"/>
      <c r="AR7261" s="12"/>
      <c r="AS7261" s="12"/>
      <c r="AZ7261" s="49"/>
      <c r="BA7261" s="30"/>
      <c r="BB7261" s="12"/>
      <c r="BF7261" s="12"/>
      <c r="BG7261" s="12"/>
      <c r="BH7261" s="12"/>
      <c r="BO7261" s="7"/>
      <c r="BP7261" s="7"/>
      <c r="BQ7261" s="7"/>
      <c r="BU7261" s="7"/>
      <c r="BV7261" s="7"/>
      <c r="BW7261" s="7"/>
      <c r="CD7261" s="7"/>
      <c r="CE7261" s="7"/>
      <c r="CF7261" s="7"/>
      <c r="CJ7261" s="7"/>
      <c r="CK7261" s="7"/>
      <c r="CL7261" s="7"/>
    </row>
    <row r="7262" spans="1:90">
      <c r="A7262" s="11"/>
      <c r="B7262" s="373"/>
      <c r="C7262" s="373"/>
      <c r="D7262" s="373"/>
      <c r="E7262" s="13"/>
      <c r="F7262" s="11"/>
      <c r="G7262" s="25"/>
      <c r="H7262" s="31"/>
      <c r="I7262" s="30"/>
      <c r="M7262" s="25"/>
      <c r="N7262" s="31"/>
      <c r="O7262" s="30"/>
      <c r="V7262" s="12"/>
      <c r="W7262" s="12"/>
      <c r="X7262" s="14"/>
      <c r="AB7262" s="25"/>
      <c r="AC7262" s="12"/>
      <c r="AD7262" s="12"/>
      <c r="AK7262" s="12"/>
      <c r="AL7262" s="30"/>
      <c r="AM7262" s="32"/>
      <c r="AQ7262" s="12"/>
      <c r="AR7262" s="12"/>
      <c r="AS7262" s="12"/>
      <c r="AZ7262" s="49"/>
      <c r="BA7262" s="30"/>
      <c r="BB7262" s="12"/>
      <c r="BF7262" s="12"/>
      <c r="BG7262" s="12"/>
      <c r="BH7262" s="12"/>
      <c r="BO7262" s="7"/>
      <c r="BP7262" s="7"/>
      <c r="BQ7262" s="7"/>
      <c r="BU7262" s="7"/>
      <c r="BV7262" s="7"/>
      <c r="BW7262" s="7"/>
      <c r="CD7262" s="7"/>
      <c r="CE7262" s="7"/>
      <c r="CF7262" s="7"/>
      <c r="CJ7262" s="7"/>
      <c r="CK7262" s="7"/>
      <c r="CL7262" s="7"/>
    </row>
    <row r="7263" spans="1:90">
      <c r="A7263" s="11"/>
      <c r="B7263" s="373"/>
      <c r="C7263" s="373"/>
      <c r="D7263" s="373"/>
      <c r="E7263" s="13"/>
      <c r="F7263" s="11"/>
      <c r="G7263" s="25"/>
      <c r="H7263" s="31"/>
      <c r="I7263" s="30"/>
      <c r="M7263" s="25"/>
      <c r="N7263" s="31"/>
      <c r="O7263" s="30"/>
      <c r="V7263" s="12"/>
      <c r="W7263" s="12"/>
      <c r="X7263" s="14"/>
      <c r="AB7263" s="25"/>
      <c r="AC7263" s="12"/>
      <c r="AD7263" s="12"/>
      <c r="AK7263" s="12"/>
      <c r="AL7263" s="30"/>
      <c r="AM7263" s="32"/>
      <c r="AQ7263" s="12"/>
      <c r="AR7263" s="12"/>
      <c r="AS7263" s="12"/>
      <c r="AZ7263" s="49"/>
      <c r="BA7263" s="30"/>
      <c r="BB7263" s="12"/>
      <c r="BF7263" s="12"/>
      <c r="BG7263" s="12"/>
      <c r="BH7263" s="12"/>
      <c r="BO7263" s="7"/>
      <c r="BP7263" s="7"/>
      <c r="BQ7263" s="7"/>
      <c r="BU7263" s="7"/>
      <c r="BV7263" s="7"/>
      <c r="BW7263" s="7"/>
      <c r="CD7263" s="7"/>
      <c r="CE7263" s="7"/>
      <c r="CF7263" s="7"/>
      <c r="CJ7263" s="7"/>
      <c r="CK7263" s="7"/>
      <c r="CL7263" s="7"/>
    </row>
    <row r="7264" spans="1:90">
      <c r="A7264" s="11"/>
      <c r="B7264" s="373"/>
      <c r="C7264" s="373"/>
      <c r="D7264" s="373"/>
      <c r="E7264" s="13"/>
      <c r="F7264" s="11"/>
      <c r="G7264" s="25"/>
      <c r="H7264" s="31"/>
      <c r="I7264" s="30"/>
      <c r="M7264" s="25"/>
      <c r="N7264" s="31"/>
      <c r="O7264" s="30"/>
      <c r="V7264" s="12"/>
      <c r="W7264" s="12"/>
      <c r="X7264" s="14"/>
      <c r="AB7264" s="25"/>
      <c r="AC7264" s="12"/>
      <c r="AD7264" s="12"/>
      <c r="AK7264" s="12"/>
      <c r="AL7264" s="30"/>
      <c r="AM7264" s="32"/>
      <c r="AQ7264" s="12"/>
      <c r="AR7264" s="12"/>
      <c r="AS7264" s="12"/>
      <c r="AZ7264" s="49"/>
      <c r="BA7264" s="30"/>
      <c r="BB7264" s="12"/>
      <c r="BF7264" s="12"/>
      <c r="BG7264" s="12"/>
      <c r="BH7264" s="12"/>
      <c r="BO7264" s="7"/>
      <c r="BP7264" s="7"/>
      <c r="BQ7264" s="7"/>
      <c r="BU7264" s="7"/>
      <c r="BV7264" s="7"/>
      <c r="BW7264" s="7"/>
      <c r="CD7264" s="7"/>
      <c r="CE7264" s="7"/>
      <c r="CF7264" s="7"/>
      <c r="CJ7264" s="7"/>
      <c r="CK7264" s="7"/>
      <c r="CL7264" s="7"/>
    </row>
    <row r="7265" spans="1:90">
      <c r="A7265" s="11"/>
      <c r="B7265" s="373"/>
      <c r="C7265" s="373"/>
      <c r="D7265" s="373"/>
      <c r="E7265" s="13"/>
      <c r="F7265" s="11"/>
      <c r="G7265" s="25"/>
      <c r="H7265" s="31"/>
      <c r="I7265" s="30"/>
      <c r="M7265" s="25"/>
      <c r="N7265" s="31"/>
      <c r="O7265" s="30"/>
      <c r="V7265" s="12"/>
      <c r="W7265" s="12"/>
      <c r="X7265" s="14"/>
      <c r="AB7265" s="25"/>
      <c r="AC7265" s="12"/>
      <c r="AD7265" s="12"/>
      <c r="AK7265" s="12"/>
      <c r="AL7265" s="30"/>
      <c r="AM7265" s="32"/>
      <c r="AQ7265" s="12"/>
      <c r="AR7265" s="12"/>
      <c r="AS7265" s="12"/>
      <c r="AZ7265" s="49"/>
      <c r="BA7265" s="30"/>
      <c r="BB7265" s="12"/>
      <c r="BF7265" s="12"/>
      <c r="BG7265" s="12"/>
      <c r="BH7265" s="12"/>
      <c r="BO7265" s="7"/>
      <c r="BP7265" s="7"/>
      <c r="BQ7265" s="7"/>
      <c r="BU7265" s="7"/>
      <c r="BV7265" s="7"/>
      <c r="BW7265" s="7"/>
      <c r="CD7265" s="7"/>
      <c r="CE7265" s="7"/>
      <c r="CF7265" s="7"/>
      <c r="CJ7265" s="7"/>
      <c r="CK7265" s="7"/>
      <c r="CL7265" s="7"/>
    </row>
    <row r="7266" spans="1:90">
      <c r="A7266" s="11"/>
      <c r="B7266" s="373"/>
      <c r="C7266" s="373"/>
      <c r="D7266" s="373"/>
      <c r="E7266" s="13"/>
      <c r="F7266" s="11"/>
      <c r="G7266" s="25"/>
      <c r="H7266" s="31"/>
      <c r="I7266" s="30"/>
      <c r="M7266" s="25"/>
      <c r="N7266" s="31"/>
      <c r="O7266" s="30"/>
      <c r="V7266" s="12"/>
      <c r="W7266" s="12"/>
      <c r="X7266" s="14"/>
      <c r="AB7266" s="25"/>
      <c r="AC7266" s="12"/>
      <c r="AD7266" s="12"/>
      <c r="AK7266" s="12"/>
      <c r="AL7266" s="30"/>
      <c r="AM7266" s="32"/>
      <c r="AQ7266" s="12"/>
      <c r="AR7266" s="12"/>
      <c r="AS7266" s="12"/>
      <c r="AZ7266" s="49"/>
      <c r="BA7266" s="30"/>
      <c r="BB7266" s="12"/>
      <c r="BF7266" s="12"/>
      <c r="BG7266" s="12"/>
      <c r="BH7266" s="12"/>
      <c r="BO7266" s="7"/>
      <c r="BP7266" s="7"/>
      <c r="BQ7266" s="7"/>
      <c r="BU7266" s="7"/>
      <c r="BV7266" s="7"/>
      <c r="BW7266" s="7"/>
      <c r="CD7266" s="7"/>
      <c r="CE7266" s="7"/>
      <c r="CF7266" s="7"/>
      <c r="CJ7266" s="7"/>
      <c r="CK7266" s="7"/>
      <c r="CL7266" s="7"/>
    </row>
    <row r="7267" spans="1:90">
      <c r="A7267" s="11"/>
      <c r="B7267" s="373"/>
      <c r="C7267" s="373"/>
      <c r="D7267" s="373"/>
      <c r="E7267" s="13"/>
      <c r="F7267" s="11"/>
      <c r="G7267" s="25"/>
      <c r="H7267" s="31"/>
      <c r="I7267" s="30"/>
      <c r="M7267" s="25"/>
      <c r="N7267" s="31"/>
      <c r="O7267" s="30"/>
      <c r="V7267" s="12"/>
      <c r="W7267" s="12"/>
      <c r="X7267" s="14"/>
      <c r="AB7267" s="25"/>
      <c r="AC7267" s="12"/>
      <c r="AD7267" s="12"/>
      <c r="AK7267" s="12"/>
      <c r="AL7267" s="30"/>
      <c r="AM7267" s="32"/>
      <c r="AQ7267" s="12"/>
      <c r="AR7267" s="12"/>
      <c r="AS7267" s="12"/>
      <c r="AZ7267" s="49"/>
      <c r="BA7267" s="30"/>
      <c r="BB7267" s="12"/>
      <c r="BF7267" s="12"/>
      <c r="BG7267" s="12"/>
      <c r="BH7267" s="12"/>
      <c r="BO7267" s="7"/>
      <c r="BP7267" s="7"/>
      <c r="BQ7267" s="7"/>
      <c r="BU7267" s="7"/>
      <c r="BV7267" s="7"/>
      <c r="BW7267" s="7"/>
      <c r="CD7267" s="7"/>
      <c r="CE7267" s="7"/>
      <c r="CF7267" s="7"/>
      <c r="CJ7267" s="7"/>
      <c r="CK7267" s="7"/>
      <c r="CL7267" s="7"/>
    </row>
    <row r="7268" spans="1:90">
      <c r="A7268" s="11"/>
      <c r="B7268" s="373"/>
      <c r="C7268" s="373"/>
      <c r="D7268" s="373"/>
      <c r="E7268" s="13"/>
      <c r="F7268" s="11"/>
      <c r="G7268" s="25"/>
      <c r="H7268" s="31"/>
      <c r="I7268" s="30"/>
      <c r="M7268" s="25"/>
      <c r="N7268" s="31"/>
      <c r="O7268" s="30"/>
      <c r="V7268" s="12"/>
      <c r="W7268" s="12"/>
      <c r="X7268" s="14"/>
      <c r="AB7268" s="25"/>
      <c r="AC7268" s="12"/>
      <c r="AD7268" s="12"/>
      <c r="AK7268" s="12"/>
      <c r="AL7268" s="30"/>
      <c r="AM7268" s="32"/>
      <c r="AQ7268" s="12"/>
      <c r="AR7268" s="12"/>
      <c r="AS7268" s="12"/>
      <c r="AZ7268" s="49"/>
      <c r="BA7268" s="30"/>
      <c r="BB7268" s="12"/>
      <c r="BF7268" s="12"/>
      <c r="BG7268" s="12"/>
      <c r="BH7268" s="12"/>
      <c r="BO7268" s="7"/>
      <c r="BP7268" s="7"/>
      <c r="BQ7268" s="7"/>
      <c r="BU7268" s="7"/>
      <c r="BV7268" s="7"/>
      <c r="BW7268" s="7"/>
      <c r="CD7268" s="7"/>
      <c r="CE7268" s="7"/>
      <c r="CF7268" s="7"/>
      <c r="CJ7268" s="7"/>
      <c r="CK7268" s="7"/>
      <c r="CL7268" s="7"/>
    </row>
    <row r="7269" spans="1:90">
      <c r="A7269" s="11"/>
      <c r="B7269" s="373"/>
      <c r="C7269" s="373"/>
      <c r="D7269" s="373"/>
      <c r="E7269" s="13"/>
      <c r="F7269" s="11"/>
      <c r="G7269" s="25"/>
      <c r="H7269" s="31"/>
      <c r="I7269" s="30"/>
      <c r="M7269" s="25"/>
      <c r="N7269" s="31"/>
      <c r="O7269" s="30"/>
      <c r="V7269" s="12"/>
      <c r="W7269" s="12"/>
      <c r="X7269" s="14"/>
      <c r="AB7269" s="25"/>
      <c r="AC7269" s="12"/>
      <c r="AD7269" s="12"/>
      <c r="AK7269" s="12"/>
      <c r="AL7269" s="30"/>
      <c r="AM7269" s="32"/>
      <c r="AQ7269" s="12"/>
      <c r="AR7269" s="12"/>
      <c r="AS7269" s="12"/>
      <c r="AZ7269" s="49"/>
      <c r="BA7269" s="30"/>
      <c r="BB7269" s="12"/>
      <c r="BF7269" s="12"/>
      <c r="BG7269" s="12"/>
      <c r="BH7269" s="12"/>
      <c r="BO7269" s="7"/>
      <c r="BP7269" s="7"/>
      <c r="BQ7269" s="7"/>
      <c r="BU7269" s="7"/>
      <c r="BV7269" s="7"/>
      <c r="BW7269" s="7"/>
      <c r="CD7269" s="7"/>
      <c r="CE7269" s="7"/>
      <c r="CF7269" s="7"/>
      <c r="CJ7269" s="7"/>
      <c r="CK7269" s="7"/>
      <c r="CL7269" s="7"/>
    </row>
    <row r="7270" spans="1:90">
      <c r="A7270" s="11"/>
      <c r="B7270" s="373"/>
      <c r="C7270" s="373"/>
      <c r="D7270" s="373"/>
      <c r="E7270" s="13"/>
      <c r="F7270" s="11"/>
      <c r="G7270" s="25"/>
      <c r="H7270" s="31"/>
      <c r="I7270" s="30"/>
      <c r="M7270" s="25"/>
      <c r="N7270" s="31"/>
      <c r="O7270" s="30"/>
      <c r="V7270" s="12"/>
      <c r="W7270" s="12"/>
      <c r="X7270" s="14"/>
      <c r="AB7270" s="25"/>
      <c r="AC7270" s="12"/>
      <c r="AD7270" s="12"/>
      <c r="AK7270" s="12"/>
      <c r="AL7270" s="30"/>
      <c r="AM7270" s="32"/>
      <c r="AQ7270" s="12"/>
      <c r="AR7270" s="12"/>
      <c r="AS7270" s="12"/>
      <c r="AZ7270" s="49"/>
      <c r="BA7270" s="30"/>
      <c r="BB7270" s="12"/>
      <c r="BF7270" s="12"/>
      <c r="BG7270" s="12"/>
      <c r="BH7270" s="12"/>
      <c r="BO7270" s="7"/>
      <c r="BP7270" s="7"/>
      <c r="BQ7270" s="7"/>
      <c r="BU7270" s="7"/>
      <c r="BV7270" s="7"/>
      <c r="BW7270" s="7"/>
      <c r="CD7270" s="7"/>
      <c r="CE7270" s="7"/>
      <c r="CF7270" s="7"/>
      <c r="CJ7270" s="7"/>
      <c r="CK7270" s="7"/>
      <c r="CL7270" s="7"/>
    </row>
    <row r="7271" spans="1:90">
      <c r="A7271" s="11"/>
      <c r="B7271" s="373"/>
      <c r="C7271" s="373"/>
      <c r="D7271" s="373"/>
      <c r="E7271" s="13"/>
      <c r="F7271" s="11"/>
      <c r="G7271" s="25"/>
      <c r="H7271" s="31"/>
      <c r="I7271" s="30"/>
      <c r="M7271" s="25"/>
      <c r="N7271" s="31"/>
      <c r="O7271" s="30"/>
      <c r="V7271" s="12"/>
      <c r="W7271" s="12"/>
      <c r="X7271" s="14"/>
      <c r="AB7271" s="25"/>
      <c r="AC7271" s="12"/>
      <c r="AD7271" s="12"/>
      <c r="AK7271" s="12"/>
      <c r="AL7271" s="30"/>
      <c r="AM7271" s="32"/>
      <c r="AQ7271" s="12"/>
      <c r="AR7271" s="12"/>
      <c r="AS7271" s="12"/>
      <c r="AZ7271" s="49"/>
      <c r="BA7271" s="30"/>
      <c r="BB7271" s="12"/>
      <c r="BF7271" s="12"/>
      <c r="BG7271" s="12"/>
      <c r="BH7271" s="12"/>
      <c r="BO7271" s="7"/>
      <c r="BP7271" s="7"/>
      <c r="BQ7271" s="7"/>
      <c r="BU7271" s="7"/>
      <c r="BV7271" s="7"/>
      <c r="BW7271" s="7"/>
      <c r="CD7271" s="7"/>
      <c r="CE7271" s="7"/>
      <c r="CF7271" s="7"/>
      <c r="CJ7271" s="7"/>
      <c r="CK7271" s="7"/>
      <c r="CL7271" s="7"/>
    </row>
    <row r="7272" spans="1:90">
      <c r="A7272" s="11"/>
      <c r="B7272" s="373"/>
      <c r="C7272" s="373"/>
      <c r="D7272" s="373"/>
      <c r="E7272" s="13"/>
      <c r="F7272" s="11"/>
      <c r="G7272" s="25"/>
      <c r="H7272" s="31"/>
      <c r="I7272" s="30"/>
      <c r="M7272" s="25"/>
      <c r="N7272" s="31"/>
      <c r="O7272" s="30"/>
      <c r="V7272" s="12"/>
      <c r="W7272" s="12"/>
      <c r="X7272" s="14"/>
      <c r="AB7272" s="25"/>
      <c r="AC7272" s="12"/>
      <c r="AD7272" s="12"/>
      <c r="AK7272" s="12"/>
      <c r="AL7272" s="30"/>
      <c r="AM7272" s="32"/>
      <c r="AQ7272" s="12"/>
      <c r="AR7272" s="12"/>
      <c r="AS7272" s="12"/>
      <c r="AZ7272" s="49"/>
      <c r="BA7272" s="30"/>
      <c r="BB7272" s="12"/>
      <c r="BF7272" s="12"/>
      <c r="BG7272" s="12"/>
      <c r="BH7272" s="12"/>
      <c r="BO7272" s="7"/>
      <c r="BP7272" s="7"/>
      <c r="BQ7272" s="7"/>
      <c r="BU7272" s="7"/>
      <c r="BV7272" s="7"/>
      <c r="BW7272" s="7"/>
      <c r="CD7272" s="7"/>
      <c r="CE7272" s="7"/>
      <c r="CF7272" s="7"/>
      <c r="CJ7272" s="7"/>
      <c r="CK7272" s="7"/>
      <c r="CL7272" s="7"/>
    </row>
    <row r="7273" spans="1:90">
      <c r="A7273" s="11"/>
      <c r="B7273" s="373"/>
      <c r="C7273" s="373"/>
      <c r="D7273" s="373"/>
      <c r="E7273" s="13"/>
      <c r="F7273" s="11"/>
      <c r="G7273" s="25"/>
      <c r="H7273" s="31"/>
      <c r="I7273" s="30"/>
      <c r="M7273" s="25"/>
      <c r="N7273" s="31"/>
      <c r="O7273" s="30"/>
      <c r="V7273" s="12"/>
      <c r="W7273" s="12"/>
      <c r="X7273" s="14"/>
      <c r="AB7273" s="25"/>
      <c r="AC7273" s="12"/>
      <c r="AD7273" s="12"/>
      <c r="AK7273" s="12"/>
      <c r="AL7273" s="30"/>
      <c r="AM7273" s="32"/>
      <c r="AQ7273" s="12"/>
      <c r="AR7273" s="12"/>
      <c r="AS7273" s="12"/>
      <c r="AZ7273" s="49"/>
      <c r="BA7273" s="30"/>
      <c r="BB7273" s="12"/>
      <c r="BF7273" s="12"/>
      <c r="BG7273" s="12"/>
      <c r="BH7273" s="12"/>
      <c r="BO7273" s="7"/>
      <c r="BP7273" s="7"/>
      <c r="BQ7273" s="7"/>
      <c r="BU7273" s="7"/>
      <c r="BV7273" s="7"/>
      <c r="BW7273" s="7"/>
      <c r="CD7273" s="7"/>
      <c r="CE7273" s="7"/>
      <c r="CF7273" s="7"/>
      <c r="CJ7273" s="7"/>
      <c r="CK7273" s="7"/>
      <c r="CL7273" s="7"/>
    </row>
    <row r="7274" spans="1:90">
      <c r="A7274" s="11"/>
      <c r="B7274" s="373"/>
      <c r="C7274" s="373"/>
      <c r="D7274" s="373"/>
      <c r="E7274" s="13"/>
      <c r="F7274" s="11"/>
      <c r="G7274" s="25"/>
      <c r="H7274" s="31"/>
      <c r="I7274" s="30"/>
      <c r="M7274" s="25"/>
      <c r="N7274" s="31"/>
      <c r="O7274" s="30"/>
      <c r="V7274" s="12"/>
      <c r="W7274" s="12"/>
      <c r="X7274" s="14"/>
      <c r="AB7274" s="25"/>
      <c r="AC7274" s="12"/>
      <c r="AD7274" s="12"/>
      <c r="AK7274" s="12"/>
      <c r="AL7274" s="30"/>
      <c r="AM7274" s="32"/>
      <c r="AQ7274" s="12"/>
      <c r="AR7274" s="12"/>
      <c r="AS7274" s="12"/>
      <c r="AZ7274" s="49"/>
      <c r="BA7274" s="30"/>
      <c r="BB7274" s="12"/>
      <c r="BF7274" s="12"/>
      <c r="BG7274" s="12"/>
      <c r="BH7274" s="12"/>
      <c r="BO7274" s="7"/>
      <c r="BP7274" s="7"/>
      <c r="BQ7274" s="7"/>
      <c r="BU7274" s="7"/>
      <c r="BV7274" s="7"/>
      <c r="BW7274" s="7"/>
      <c r="CD7274" s="7"/>
      <c r="CE7274" s="7"/>
      <c r="CF7274" s="7"/>
      <c r="CJ7274" s="7"/>
      <c r="CK7274" s="7"/>
      <c r="CL7274" s="7"/>
    </row>
    <row r="7275" spans="1:90">
      <c r="A7275" s="11"/>
      <c r="B7275" s="373"/>
      <c r="C7275" s="373"/>
      <c r="D7275" s="373"/>
      <c r="E7275" s="13"/>
      <c r="F7275" s="11"/>
      <c r="G7275" s="25"/>
      <c r="H7275" s="31"/>
      <c r="I7275" s="30"/>
      <c r="M7275" s="25"/>
      <c r="N7275" s="31"/>
      <c r="O7275" s="30"/>
      <c r="V7275" s="12"/>
      <c r="W7275" s="12"/>
      <c r="X7275" s="14"/>
      <c r="AB7275" s="25"/>
      <c r="AC7275" s="12"/>
      <c r="AD7275" s="12"/>
      <c r="AK7275" s="12"/>
      <c r="AL7275" s="30"/>
      <c r="AM7275" s="32"/>
      <c r="AQ7275" s="12"/>
      <c r="AR7275" s="12"/>
      <c r="AS7275" s="12"/>
      <c r="AZ7275" s="49"/>
      <c r="BA7275" s="30"/>
      <c r="BB7275" s="12"/>
      <c r="BF7275" s="12"/>
      <c r="BG7275" s="12"/>
      <c r="BH7275" s="12"/>
      <c r="BO7275" s="7"/>
      <c r="BP7275" s="7"/>
      <c r="BQ7275" s="7"/>
      <c r="BU7275" s="7"/>
      <c r="BV7275" s="7"/>
      <c r="BW7275" s="7"/>
      <c r="CD7275" s="7"/>
      <c r="CE7275" s="7"/>
      <c r="CF7275" s="7"/>
      <c r="CJ7275" s="7"/>
      <c r="CK7275" s="7"/>
      <c r="CL7275" s="7"/>
    </row>
    <row r="7276" spans="1:90">
      <c r="A7276" s="11"/>
      <c r="B7276" s="373"/>
      <c r="C7276" s="373"/>
      <c r="D7276" s="373"/>
      <c r="E7276" s="13"/>
      <c r="F7276" s="11"/>
      <c r="G7276" s="25"/>
      <c r="H7276" s="31"/>
      <c r="I7276" s="30"/>
      <c r="M7276" s="25"/>
      <c r="N7276" s="31"/>
      <c r="O7276" s="30"/>
      <c r="V7276" s="12"/>
      <c r="W7276" s="12"/>
      <c r="X7276" s="14"/>
      <c r="AB7276" s="25"/>
      <c r="AC7276" s="12"/>
      <c r="AD7276" s="12"/>
      <c r="AK7276" s="12"/>
      <c r="AL7276" s="30"/>
      <c r="AM7276" s="32"/>
      <c r="AQ7276" s="12"/>
      <c r="AR7276" s="12"/>
      <c r="AS7276" s="12"/>
      <c r="AZ7276" s="49"/>
      <c r="BA7276" s="30"/>
      <c r="BB7276" s="12"/>
      <c r="BF7276" s="12"/>
      <c r="BG7276" s="12"/>
      <c r="BH7276" s="12"/>
      <c r="BO7276" s="7"/>
      <c r="BP7276" s="7"/>
      <c r="BQ7276" s="7"/>
      <c r="BU7276" s="7"/>
      <c r="BV7276" s="7"/>
      <c r="BW7276" s="7"/>
      <c r="CD7276" s="7"/>
      <c r="CE7276" s="7"/>
      <c r="CF7276" s="7"/>
      <c r="CJ7276" s="7"/>
      <c r="CK7276" s="7"/>
      <c r="CL7276" s="7"/>
    </row>
    <row r="7277" spans="1:90">
      <c r="A7277" s="11"/>
      <c r="B7277" s="373"/>
      <c r="C7277" s="373"/>
      <c r="D7277" s="373"/>
      <c r="E7277" s="13"/>
      <c r="F7277" s="11"/>
      <c r="G7277" s="25"/>
      <c r="H7277" s="31"/>
      <c r="I7277" s="30"/>
      <c r="M7277" s="25"/>
      <c r="N7277" s="31"/>
      <c r="O7277" s="30"/>
      <c r="V7277" s="12"/>
      <c r="W7277" s="12"/>
      <c r="X7277" s="14"/>
      <c r="AB7277" s="25"/>
      <c r="AC7277" s="12"/>
      <c r="AD7277" s="12"/>
      <c r="AK7277" s="12"/>
      <c r="AL7277" s="30"/>
      <c r="AM7277" s="32"/>
      <c r="AQ7277" s="12"/>
      <c r="AR7277" s="12"/>
      <c r="AS7277" s="12"/>
      <c r="AZ7277" s="49"/>
      <c r="BA7277" s="30"/>
      <c r="BB7277" s="12"/>
      <c r="BF7277" s="12"/>
      <c r="BG7277" s="12"/>
      <c r="BH7277" s="12"/>
      <c r="BO7277" s="7"/>
      <c r="BP7277" s="7"/>
      <c r="BQ7277" s="7"/>
      <c r="BU7277" s="7"/>
      <c r="BV7277" s="7"/>
      <c r="BW7277" s="7"/>
      <c r="CD7277" s="7"/>
      <c r="CE7277" s="7"/>
      <c r="CF7277" s="7"/>
      <c r="CJ7277" s="7"/>
      <c r="CK7277" s="7"/>
      <c r="CL7277" s="7"/>
    </row>
    <row r="7278" spans="1:90">
      <c r="A7278" s="11"/>
      <c r="B7278" s="373"/>
      <c r="C7278" s="373"/>
      <c r="D7278" s="373"/>
      <c r="E7278" s="13"/>
      <c r="F7278" s="11"/>
      <c r="G7278" s="25"/>
      <c r="H7278" s="31"/>
      <c r="I7278" s="30"/>
      <c r="M7278" s="25"/>
      <c r="N7278" s="31"/>
      <c r="O7278" s="30"/>
      <c r="V7278" s="12"/>
      <c r="W7278" s="12"/>
      <c r="X7278" s="14"/>
      <c r="AB7278" s="25"/>
      <c r="AC7278" s="12"/>
      <c r="AD7278" s="12"/>
      <c r="AK7278" s="12"/>
      <c r="AL7278" s="30"/>
      <c r="AM7278" s="32"/>
      <c r="AQ7278" s="12"/>
      <c r="AR7278" s="12"/>
      <c r="AS7278" s="12"/>
      <c r="AZ7278" s="49"/>
      <c r="BA7278" s="30"/>
      <c r="BB7278" s="12"/>
      <c r="BF7278" s="12"/>
      <c r="BG7278" s="12"/>
      <c r="BH7278" s="12"/>
      <c r="BO7278" s="7"/>
      <c r="BP7278" s="7"/>
      <c r="BQ7278" s="7"/>
      <c r="BU7278" s="7"/>
      <c r="BV7278" s="7"/>
      <c r="BW7278" s="7"/>
      <c r="CD7278" s="7"/>
      <c r="CE7278" s="7"/>
      <c r="CF7278" s="7"/>
      <c r="CJ7278" s="7"/>
      <c r="CK7278" s="7"/>
      <c r="CL7278" s="7"/>
    </row>
    <row r="7279" spans="1:90">
      <c r="A7279" s="11"/>
      <c r="B7279" s="373"/>
      <c r="C7279" s="373"/>
      <c r="D7279" s="373"/>
      <c r="E7279" s="13"/>
      <c r="F7279" s="11"/>
      <c r="G7279" s="25"/>
      <c r="H7279" s="31"/>
      <c r="I7279" s="30"/>
      <c r="M7279" s="25"/>
      <c r="N7279" s="31"/>
      <c r="O7279" s="30"/>
      <c r="V7279" s="12"/>
      <c r="W7279" s="12"/>
      <c r="X7279" s="14"/>
      <c r="AB7279" s="25"/>
      <c r="AC7279" s="12"/>
      <c r="AD7279" s="12"/>
      <c r="AK7279" s="12"/>
      <c r="AL7279" s="30"/>
      <c r="AM7279" s="32"/>
      <c r="AQ7279" s="12"/>
      <c r="AR7279" s="12"/>
      <c r="AS7279" s="12"/>
      <c r="AZ7279" s="49"/>
      <c r="BA7279" s="30"/>
      <c r="BB7279" s="12"/>
      <c r="BF7279" s="12"/>
      <c r="BG7279" s="12"/>
      <c r="BH7279" s="12"/>
      <c r="BO7279" s="7"/>
      <c r="BP7279" s="7"/>
      <c r="BQ7279" s="7"/>
      <c r="BU7279" s="7"/>
      <c r="BV7279" s="7"/>
      <c r="BW7279" s="7"/>
      <c r="CD7279" s="7"/>
      <c r="CE7279" s="7"/>
      <c r="CF7279" s="7"/>
      <c r="CJ7279" s="7"/>
      <c r="CK7279" s="7"/>
      <c r="CL7279" s="7"/>
    </row>
    <row r="7280" spans="1:90">
      <c r="A7280" s="11"/>
      <c r="B7280" s="373"/>
      <c r="C7280" s="373"/>
      <c r="D7280" s="373"/>
      <c r="E7280" s="13"/>
      <c r="F7280" s="11"/>
      <c r="G7280" s="25"/>
      <c r="H7280" s="31"/>
      <c r="I7280" s="30"/>
      <c r="M7280" s="25"/>
      <c r="N7280" s="31"/>
      <c r="O7280" s="30"/>
      <c r="V7280" s="12"/>
      <c r="W7280" s="12"/>
      <c r="X7280" s="14"/>
      <c r="AB7280" s="25"/>
      <c r="AC7280" s="12"/>
      <c r="AD7280" s="12"/>
      <c r="AK7280" s="12"/>
      <c r="AL7280" s="30"/>
      <c r="AM7280" s="32"/>
      <c r="AQ7280" s="12"/>
      <c r="AR7280" s="12"/>
      <c r="AS7280" s="12"/>
      <c r="AZ7280" s="49"/>
      <c r="BA7280" s="30"/>
      <c r="BB7280" s="12"/>
      <c r="BF7280" s="12"/>
      <c r="BG7280" s="12"/>
      <c r="BH7280" s="12"/>
      <c r="BO7280" s="7"/>
      <c r="BP7280" s="7"/>
      <c r="BQ7280" s="7"/>
      <c r="BU7280" s="7"/>
      <c r="BV7280" s="7"/>
      <c r="BW7280" s="7"/>
      <c r="CD7280" s="7"/>
      <c r="CE7280" s="7"/>
      <c r="CF7280" s="7"/>
      <c r="CJ7280" s="7"/>
      <c r="CK7280" s="7"/>
      <c r="CL7280" s="7"/>
    </row>
    <row r="7281" spans="1:90">
      <c r="A7281" s="11"/>
      <c r="B7281" s="373"/>
      <c r="C7281" s="373"/>
      <c r="D7281" s="373"/>
      <c r="E7281" s="13"/>
      <c r="F7281" s="11"/>
      <c r="G7281" s="25"/>
      <c r="H7281" s="31"/>
      <c r="I7281" s="30"/>
      <c r="M7281" s="25"/>
      <c r="N7281" s="31"/>
      <c r="O7281" s="30"/>
      <c r="V7281" s="12"/>
      <c r="W7281" s="12"/>
      <c r="X7281" s="14"/>
      <c r="AB7281" s="25"/>
      <c r="AC7281" s="12"/>
      <c r="AD7281" s="12"/>
      <c r="AK7281" s="12"/>
      <c r="AL7281" s="30"/>
      <c r="AM7281" s="32"/>
      <c r="AQ7281" s="12"/>
      <c r="AR7281" s="12"/>
      <c r="AS7281" s="12"/>
      <c r="AZ7281" s="49"/>
      <c r="BA7281" s="30"/>
      <c r="BB7281" s="12"/>
      <c r="BF7281" s="12"/>
      <c r="BG7281" s="12"/>
      <c r="BH7281" s="12"/>
      <c r="BO7281" s="7"/>
      <c r="BP7281" s="7"/>
      <c r="BQ7281" s="7"/>
      <c r="BU7281" s="7"/>
      <c r="BV7281" s="7"/>
      <c r="BW7281" s="7"/>
      <c r="CD7281" s="7"/>
      <c r="CE7281" s="7"/>
      <c r="CF7281" s="7"/>
      <c r="CJ7281" s="7"/>
      <c r="CK7281" s="7"/>
      <c r="CL7281" s="7"/>
    </row>
    <row r="7282" spans="1:90">
      <c r="A7282" s="11"/>
      <c r="B7282" s="373"/>
      <c r="C7282" s="373"/>
      <c r="D7282" s="373"/>
      <c r="E7282" s="13"/>
      <c r="F7282" s="11"/>
      <c r="G7282" s="25"/>
      <c r="H7282" s="31"/>
      <c r="I7282" s="30"/>
      <c r="M7282" s="25"/>
      <c r="N7282" s="31"/>
      <c r="O7282" s="30"/>
      <c r="V7282" s="12"/>
      <c r="W7282" s="12"/>
      <c r="X7282" s="14"/>
      <c r="AB7282" s="25"/>
      <c r="AC7282" s="12"/>
      <c r="AD7282" s="12"/>
      <c r="AK7282" s="12"/>
      <c r="AL7282" s="30"/>
      <c r="AM7282" s="32"/>
      <c r="AQ7282" s="12"/>
      <c r="AR7282" s="12"/>
      <c r="AS7282" s="12"/>
      <c r="AZ7282" s="49"/>
      <c r="BA7282" s="30"/>
      <c r="BB7282" s="12"/>
      <c r="BF7282" s="12"/>
      <c r="BG7282" s="12"/>
      <c r="BH7282" s="12"/>
      <c r="BO7282" s="7"/>
      <c r="BP7282" s="7"/>
      <c r="BQ7282" s="7"/>
      <c r="BU7282" s="7"/>
      <c r="BV7282" s="7"/>
      <c r="BW7282" s="7"/>
      <c r="CD7282" s="7"/>
      <c r="CE7282" s="7"/>
      <c r="CF7282" s="7"/>
      <c r="CJ7282" s="7"/>
      <c r="CK7282" s="7"/>
      <c r="CL7282" s="7"/>
    </row>
    <row r="7283" spans="1:90">
      <c r="A7283" s="11"/>
      <c r="B7283" s="373"/>
      <c r="C7283" s="373"/>
      <c r="D7283" s="373"/>
      <c r="E7283" s="13"/>
      <c r="F7283" s="11"/>
      <c r="G7283" s="25"/>
      <c r="H7283" s="31"/>
      <c r="I7283" s="30"/>
      <c r="M7283" s="25"/>
      <c r="N7283" s="31"/>
      <c r="O7283" s="30"/>
      <c r="V7283" s="12"/>
      <c r="W7283" s="12"/>
      <c r="X7283" s="14"/>
      <c r="AB7283" s="25"/>
      <c r="AC7283" s="12"/>
      <c r="AD7283" s="12"/>
      <c r="AK7283" s="12"/>
      <c r="AL7283" s="30"/>
      <c r="AM7283" s="32"/>
      <c r="AQ7283" s="12"/>
      <c r="AR7283" s="12"/>
      <c r="AS7283" s="12"/>
      <c r="AZ7283" s="49"/>
      <c r="BA7283" s="30"/>
      <c r="BB7283" s="12"/>
      <c r="BF7283" s="12"/>
      <c r="BG7283" s="12"/>
      <c r="BH7283" s="12"/>
      <c r="BO7283" s="7"/>
      <c r="BP7283" s="7"/>
      <c r="BQ7283" s="7"/>
      <c r="BU7283" s="7"/>
      <c r="BV7283" s="7"/>
      <c r="BW7283" s="7"/>
      <c r="CD7283" s="7"/>
      <c r="CE7283" s="7"/>
      <c r="CF7283" s="7"/>
      <c r="CJ7283" s="7"/>
      <c r="CK7283" s="7"/>
      <c r="CL7283" s="7"/>
    </row>
    <row r="7284" spans="1:90">
      <c r="A7284" s="11"/>
      <c r="B7284" s="373"/>
      <c r="C7284" s="373"/>
      <c r="D7284" s="373"/>
      <c r="E7284" s="13"/>
      <c r="F7284" s="11"/>
      <c r="G7284" s="25"/>
      <c r="H7284" s="31"/>
      <c r="I7284" s="30"/>
      <c r="M7284" s="25"/>
      <c r="N7284" s="31"/>
      <c r="O7284" s="30"/>
      <c r="V7284" s="12"/>
      <c r="W7284" s="12"/>
      <c r="X7284" s="14"/>
      <c r="AB7284" s="25"/>
      <c r="AC7284" s="12"/>
      <c r="AD7284" s="12"/>
      <c r="AK7284" s="12"/>
      <c r="AL7284" s="30"/>
      <c r="AM7284" s="32"/>
      <c r="AQ7284" s="12"/>
      <c r="AR7284" s="12"/>
      <c r="AS7284" s="12"/>
      <c r="AZ7284" s="49"/>
      <c r="BA7284" s="30"/>
      <c r="BB7284" s="12"/>
      <c r="BF7284" s="12"/>
      <c r="BG7284" s="12"/>
      <c r="BH7284" s="12"/>
      <c r="BO7284" s="7"/>
      <c r="BP7284" s="7"/>
      <c r="BQ7284" s="7"/>
      <c r="BU7284" s="7"/>
      <c r="BV7284" s="7"/>
      <c r="BW7284" s="7"/>
      <c r="CD7284" s="7"/>
      <c r="CE7284" s="7"/>
      <c r="CF7284" s="7"/>
      <c r="CJ7284" s="7"/>
      <c r="CK7284" s="7"/>
      <c r="CL7284" s="7"/>
    </row>
    <row r="7285" spans="1:90">
      <c r="A7285" s="11"/>
      <c r="B7285" s="373"/>
      <c r="C7285" s="373"/>
      <c r="D7285" s="373"/>
      <c r="E7285" s="13"/>
      <c r="F7285" s="11"/>
      <c r="G7285" s="25"/>
      <c r="H7285" s="31"/>
      <c r="I7285" s="30"/>
      <c r="M7285" s="25"/>
      <c r="N7285" s="31"/>
      <c r="O7285" s="30"/>
      <c r="V7285" s="12"/>
      <c r="W7285" s="12"/>
      <c r="X7285" s="14"/>
      <c r="AB7285" s="25"/>
      <c r="AC7285" s="12"/>
      <c r="AD7285" s="12"/>
      <c r="AK7285" s="12"/>
      <c r="AL7285" s="30"/>
      <c r="AM7285" s="32"/>
      <c r="AQ7285" s="12"/>
      <c r="AR7285" s="12"/>
      <c r="AS7285" s="12"/>
      <c r="AZ7285" s="49"/>
      <c r="BA7285" s="30"/>
      <c r="BB7285" s="12"/>
      <c r="BF7285" s="12"/>
      <c r="BG7285" s="12"/>
      <c r="BH7285" s="12"/>
      <c r="BO7285" s="7"/>
      <c r="BP7285" s="7"/>
      <c r="BQ7285" s="7"/>
      <c r="BU7285" s="7"/>
      <c r="BV7285" s="7"/>
      <c r="BW7285" s="7"/>
      <c r="CD7285" s="7"/>
      <c r="CE7285" s="7"/>
      <c r="CF7285" s="7"/>
      <c r="CJ7285" s="7"/>
      <c r="CK7285" s="7"/>
      <c r="CL7285" s="7"/>
    </row>
    <row r="7286" spans="1:90">
      <c r="A7286" s="11"/>
      <c r="B7286" s="373"/>
      <c r="C7286" s="373"/>
      <c r="D7286" s="373"/>
      <c r="E7286" s="13"/>
      <c r="F7286" s="11"/>
      <c r="G7286" s="25"/>
      <c r="H7286" s="31"/>
      <c r="I7286" s="30"/>
      <c r="M7286" s="25"/>
      <c r="N7286" s="31"/>
      <c r="O7286" s="30"/>
      <c r="V7286" s="12"/>
      <c r="W7286" s="12"/>
      <c r="X7286" s="14"/>
      <c r="AB7286" s="25"/>
      <c r="AC7286" s="12"/>
      <c r="AD7286" s="12"/>
      <c r="AK7286" s="12"/>
      <c r="AL7286" s="30"/>
      <c r="AM7286" s="32"/>
      <c r="AQ7286" s="12"/>
      <c r="AR7286" s="12"/>
      <c r="AS7286" s="12"/>
      <c r="AZ7286" s="49"/>
      <c r="BA7286" s="30"/>
      <c r="BB7286" s="12"/>
      <c r="BF7286" s="12"/>
      <c r="BG7286" s="12"/>
      <c r="BH7286" s="12"/>
      <c r="BO7286" s="7"/>
      <c r="BP7286" s="7"/>
      <c r="BQ7286" s="7"/>
      <c r="BU7286" s="7"/>
      <c r="BV7286" s="7"/>
      <c r="BW7286" s="7"/>
      <c r="CD7286" s="7"/>
      <c r="CE7286" s="7"/>
      <c r="CF7286" s="7"/>
      <c r="CJ7286" s="7"/>
      <c r="CK7286" s="7"/>
      <c r="CL7286" s="7"/>
    </row>
    <row r="7287" spans="1:90">
      <c r="A7287" s="11"/>
      <c r="B7287" s="373"/>
      <c r="C7287" s="373"/>
      <c r="D7287" s="373"/>
      <c r="E7287" s="13"/>
      <c r="F7287" s="11"/>
      <c r="G7287" s="25"/>
      <c r="H7287" s="31"/>
      <c r="I7287" s="30"/>
      <c r="M7287" s="25"/>
      <c r="N7287" s="31"/>
      <c r="O7287" s="30"/>
      <c r="V7287" s="12"/>
      <c r="W7287" s="12"/>
      <c r="X7287" s="14"/>
      <c r="AB7287" s="25"/>
      <c r="AC7287" s="12"/>
      <c r="AD7287" s="12"/>
      <c r="AK7287" s="12"/>
      <c r="AL7287" s="30"/>
      <c r="AM7287" s="32"/>
      <c r="AQ7287" s="12"/>
      <c r="AR7287" s="12"/>
      <c r="AS7287" s="12"/>
      <c r="AZ7287" s="49"/>
      <c r="BA7287" s="30"/>
      <c r="BB7287" s="12"/>
      <c r="BF7287" s="12"/>
      <c r="BG7287" s="12"/>
      <c r="BH7287" s="12"/>
      <c r="BO7287" s="7"/>
      <c r="BP7287" s="7"/>
      <c r="BQ7287" s="7"/>
      <c r="BU7287" s="7"/>
      <c r="BV7287" s="7"/>
      <c r="BW7287" s="7"/>
      <c r="CD7287" s="7"/>
      <c r="CE7287" s="7"/>
      <c r="CF7287" s="7"/>
      <c r="CJ7287" s="7"/>
      <c r="CK7287" s="7"/>
      <c r="CL7287" s="7"/>
    </row>
    <row r="7288" spans="1:90">
      <c r="A7288" s="11"/>
      <c r="B7288" s="373"/>
      <c r="C7288" s="373"/>
      <c r="D7288" s="373"/>
      <c r="E7288" s="13"/>
      <c r="F7288" s="11"/>
      <c r="G7288" s="25"/>
      <c r="H7288" s="31"/>
      <c r="I7288" s="30"/>
      <c r="M7288" s="25"/>
      <c r="N7288" s="31"/>
      <c r="O7288" s="30"/>
      <c r="V7288" s="12"/>
      <c r="W7288" s="12"/>
      <c r="X7288" s="14"/>
      <c r="AB7288" s="25"/>
      <c r="AC7288" s="12"/>
      <c r="AD7288" s="12"/>
      <c r="AK7288" s="12"/>
      <c r="AL7288" s="30"/>
      <c r="AM7288" s="32"/>
      <c r="AQ7288" s="12"/>
      <c r="AR7288" s="12"/>
      <c r="AS7288" s="12"/>
      <c r="AZ7288" s="49"/>
      <c r="BA7288" s="30"/>
      <c r="BB7288" s="12"/>
      <c r="BF7288" s="12"/>
      <c r="BG7288" s="12"/>
      <c r="BH7288" s="12"/>
      <c r="BO7288" s="7"/>
      <c r="BP7288" s="7"/>
      <c r="BQ7288" s="7"/>
      <c r="BU7288" s="7"/>
      <c r="BV7288" s="7"/>
      <c r="BW7288" s="7"/>
      <c r="CD7288" s="7"/>
      <c r="CE7288" s="7"/>
      <c r="CF7288" s="7"/>
      <c r="CJ7288" s="7"/>
      <c r="CK7288" s="7"/>
      <c r="CL7288" s="7"/>
    </row>
    <row r="7289" spans="1:90">
      <c r="A7289" s="11"/>
      <c r="B7289" s="373"/>
      <c r="C7289" s="373"/>
      <c r="D7289" s="373"/>
      <c r="E7289" s="13"/>
      <c r="F7289" s="11"/>
      <c r="G7289" s="25"/>
      <c r="H7289" s="31"/>
      <c r="I7289" s="30"/>
      <c r="M7289" s="25"/>
      <c r="N7289" s="31"/>
      <c r="O7289" s="30"/>
      <c r="V7289" s="12"/>
      <c r="W7289" s="12"/>
      <c r="X7289" s="14"/>
      <c r="AB7289" s="25"/>
      <c r="AC7289" s="12"/>
      <c r="AD7289" s="12"/>
      <c r="AK7289" s="12"/>
      <c r="AL7289" s="30"/>
      <c r="AM7289" s="32"/>
      <c r="AQ7289" s="12"/>
      <c r="AR7289" s="12"/>
      <c r="AS7289" s="12"/>
      <c r="AZ7289" s="49"/>
      <c r="BA7289" s="30"/>
      <c r="BB7289" s="12"/>
      <c r="BF7289" s="12"/>
      <c r="BG7289" s="12"/>
      <c r="BH7289" s="12"/>
      <c r="BO7289" s="7"/>
      <c r="BP7289" s="7"/>
      <c r="BQ7289" s="7"/>
      <c r="BU7289" s="7"/>
      <c r="BV7289" s="7"/>
      <c r="BW7289" s="7"/>
      <c r="CD7289" s="7"/>
      <c r="CE7289" s="7"/>
      <c r="CF7289" s="7"/>
      <c r="CJ7289" s="7"/>
      <c r="CK7289" s="7"/>
      <c r="CL7289" s="7"/>
    </row>
    <row r="7290" spans="1:90">
      <c r="A7290" s="11"/>
      <c r="B7290" s="373"/>
      <c r="C7290" s="373"/>
      <c r="D7290" s="373"/>
      <c r="E7290" s="13"/>
      <c r="F7290" s="11"/>
      <c r="G7290" s="25"/>
      <c r="H7290" s="31"/>
      <c r="I7290" s="30"/>
      <c r="M7290" s="25"/>
      <c r="N7290" s="31"/>
      <c r="O7290" s="30"/>
      <c r="V7290" s="12"/>
      <c r="W7290" s="12"/>
      <c r="X7290" s="14"/>
      <c r="AB7290" s="25"/>
      <c r="AC7290" s="12"/>
      <c r="AD7290" s="12"/>
      <c r="AK7290" s="12"/>
      <c r="AL7290" s="30"/>
      <c r="AM7290" s="32"/>
      <c r="AQ7290" s="12"/>
      <c r="AR7290" s="12"/>
      <c r="AS7290" s="12"/>
      <c r="AZ7290" s="49"/>
      <c r="BA7290" s="30"/>
      <c r="BB7290" s="12"/>
      <c r="BF7290" s="12"/>
      <c r="BG7290" s="12"/>
      <c r="BH7290" s="12"/>
      <c r="BO7290" s="7"/>
      <c r="BP7290" s="7"/>
      <c r="BQ7290" s="7"/>
      <c r="BU7290" s="7"/>
      <c r="BV7290" s="7"/>
      <c r="BW7290" s="7"/>
      <c r="CD7290" s="7"/>
      <c r="CE7290" s="7"/>
      <c r="CF7290" s="7"/>
      <c r="CJ7290" s="7"/>
      <c r="CK7290" s="7"/>
      <c r="CL7290" s="7"/>
    </row>
    <row r="7291" spans="1:90">
      <c r="A7291" s="11"/>
      <c r="B7291" s="373"/>
      <c r="C7291" s="373"/>
      <c r="D7291" s="373"/>
      <c r="E7291" s="13"/>
      <c r="F7291" s="11"/>
      <c r="G7291" s="25"/>
      <c r="H7291" s="31"/>
      <c r="I7291" s="30"/>
      <c r="M7291" s="25"/>
      <c r="N7291" s="31"/>
      <c r="O7291" s="30"/>
      <c r="V7291" s="12"/>
      <c r="W7291" s="12"/>
      <c r="X7291" s="14"/>
      <c r="AB7291" s="25"/>
      <c r="AC7291" s="12"/>
      <c r="AD7291" s="12"/>
      <c r="AK7291" s="12"/>
      <c r="AL7291" s="30"/>
      <c r="AM7291" s="32"/>
      <c r="AQ7291" s="12"/>
      <c r="AR7291" s="12"/>
      <c r="AS7291" s="12"/>
      <c r="AZ7291" s="49"/>
      <c r="BA7291" s="30"/>
      <c r="BB7291" s="12"/>
      <c r="BF7291" s="12"/>
      <c r="BG7291" s="12"/>
      <c r="BH7291" s="12"/>
      <c r="BO7291" s="7"/>
      <c r="BP7291" s="7"/>
      <c r="BQ7291" s="7"/>
      <c r="BU7291" s="7"/>
      <c r="BV7291" s="7"/>
      <c r="BW7291" s="7"/>
      <c r="CD7291" s="7"/>
      <c r="CE7291" s="7"/>
      <c r="CF7291" s="7"/>
      <c r="CJ7291" s="7"/>
      <c r="CK7291" s="7"/>
      <c r="CL7291" s="7"/>
    </row>
    <row r="7292" spans="1:90">
      <c r="A7292" s="11"/>
      <c r="B7292" s="373"/>
      <c r="C7292" s="373"/>
      <c r="D7292" s="373"/>
      <c r="E7292" s="13"/>
      <c r="F7292" s="11"/>
      <c r="G7292" s="25"/>
      <c r="H7292" s="31"/>
      <c r="I7292" s="30"/>
      <c r="M7292" s="25"/>
      <c r="N7292" s="31"/>
      <c r="O7292" s="30"/>
      <c r="V7292" s="12"/>
      <c r="W7292" s="12"/>
      <c r="X7292" s="14"/>
      <c r="AB7292" s="25"/>
      <c r="AC7292" s="12"/>
      <c r="AD7292" s="12"/>
      <c r="AK7292" s="12"/>
      <c r="AL7292" s="30"/>
      <c r="AM7292" s="32"/>
      <c r="AQ7292" s="12"/>
      <c r="AR7292" s="12"/>
      <c r="AS7292" s="12"/>
      <c r="AZ7292" s="49"/>
      <c r="BA7292" s="30"/>
      <c r="BB7292" s="12"/>
      <c r="BF7292" s="12"/>
      <c r="BG7292" s="12"/>
      <c r="BH7292" s="12"/>
      <c r="BO7292" s="7"/>
      <c r="BP7292" s="7"/>
      <c r="BQ7292" s="7"/>
      <c r="BU7292" s="7"/>
      <c r="BV7292" s="7"/>
      <c r="BW7292" s="7"/>
      <c r="CD7292" s="7"/>
      <c r="CE7292" s="7"/>
      <c r="CF7292" s="7"/>
      <c r="CJ7292" s="7"/>
      <c r="CK7292" s="7"/>
      <c r="CL7292" s="7"/>
    </row>
    <row r="7293" spans="1:90">
      <c r="A7293" s="11"/>
      <c r="B7293" s="373"/>
      <c r="C7293" s="373"/>
      <c r="D7293" s="373"/>
      <c r="E7293" s="13"/>
      <c r="F7293" s="11"/>
      <c r="G7293" s="25"/>
      <c r="H7293" s="31"/>
      <c r="I7293" s="30"/>
      <c r="M7293" s="25"/>
      <c r="N7293" s="31"/>
      <c r="O7293" s="30"/>
      <c r="V7293" s="12"/>
      <c r="W7293" s="12"/>
      <c r="X7293" s="14"/>
      <c r="AB7293" s="25"/>
      <c r="AC7293" s="12"/>
      <c r="AD7293" s="12"/>
      <c r="AK7293" s="12"/>
      <c r="AL7293" s="30"/>
      <c r="AM7293" s="32"/>
      <c r="AQ7293" s="12"/>
      <c r="AR7293" s="12"/>
      <c r="AS7293" s="12"/>
      <c r="AZ7293" s="49"/>
      <c r="BA7293" s="30"/>
      <c r="BB7293" s="12"/>
      <c r="BF7293" s="12"/>
      <c r="BG7293" s="12"/>
      <c r="BH7293" s="12"/>
      <c r="BO7293" s="7"/>
      <c r="BP7293" s="7"/>
      <c r="BQ7293" s="7"/>
      <c r="BU7293" s="7"/>
      <c r="BV7293" s="7"/>
      <c r="BW7293" s="7"/>
      <c r="CD7293" s="7"/>
      <c r="CE7293" s="7"/>
      <c r="CF7293" s="7"/>
      <c r="CJ7293" s="7"/>
      <c r="CK7293" s="7"/>
      <c r="CL7293" s="7"/>
    </row>
    <row r="7294" spans="1:90">
      <c r="A7294" s="11"/>
      <c r="B7294" s="373"/>
      <c r="C7294" s="373"/>
      <c r="D7294" s="373"/>
      <c r="E7294" s="13"/>
      <c r="F7294" s="11"/>
      <c r="G7294" s="25"/>
      <c r="H7294" s="31"/>
      <c r="I7294" s="30"/>
      <c r="M7294" s="25"/>
      <c r="N7294" s="31"/>
      <c r="O7294" s="30"/>
      <c r="V7294" s="12"/>
      <c r="W7294" s="12"/>
      <c r="X7294" s="14"/>
      <c r="AB7294" s="25"/>
      <c r="AC7294" s="12"/>
      <c r="AD7294" s="12"/>
      <c r="AK7294" s="12"/>
      <c r="AL7294" s="30"/>
      <c r="AM7294" s="32"/>
      <c r="AQ7294" s="12"/>
      <c r="AR7294" s="12"/>
      <c r="AS7294" s="12"/>
      <c r="AZ7294" s="49"/>
      <c r="BA7294" s="30"/>
      <c r="BB7294" s="12"/>
      <c r="BF7294" s="12"/>
      <c r="BG7294" s="12"/>
      <c r="BH7294" s="12"/>
      <c r="BO7294" s="7"/>
      <c r="BP7294" s="7"/>
      <c r="BQ7294" s="7"/>
      <c r="BU7294" s="7"/>
      <c r="BV7294" s="7"/>
      <c r="BW7294" s="7"/>
      <c r="CD7294" s="7"/>
      <c r="CE7294" s="7"/>
      <c r="CF7294" s="7"/>
      <c r="CJ7294" s="7"/>
      <c r="CK7294" s="7"/>
      <c r="CL7294" s="7"/>
    </row>
    <row r="7295" spans="1:90">
      <c r="A7295" s="11"/>
      <c r="B7295" s="373"/>
      <c r="C7295" s="373"/>
      <c r="D7295" s="373"/>
      <c r="E7295" s="13"/>
      <c r="F7295" s="11"/>
      <c r="G7295" s="25"/>
      <c r="H7295" s="31"/>
      <c r="I7295" s="30"/>
      <c r="M7295" s="25"/>
      <c r="N7295" s="31"/>
      <c r="O7295" s="30"/>
      <c r="V7295" s="12"/>
      <c r="W7295" s="12"/>
      <c r="X7295" s="14"/>
      <c r="AB7295" s="25"/>
      <c r="AC7295" s="12"/>
      <c r="AD7295" s="12"/>
      <c r="AK7295" s="12"/>
      <c r="AL7295" s="30"/>
      <c r="AM7295" s="32"/>
      <c r="AQ7295" s="12"/>
      <c r="AR7295" s="12"/>
      <c r="AS7295" s="12"/>
      <c r="AZ7295" s="49"/>
      <c r="BA7295" s="30"/>
      <c r="BB7295" s="12"/>
      <c r="BF7295" s="12"/>
      <c r="BG7295" s="12"/>
      <c r="BH7295" s="12"/>
      <c r="BO7295" s="7"/>
      <c r="BP7295" s="7"/>
      <c r="BQ7295" s="7"/>
      <c r="BU7295" s="7"/>
      <c r="BV7295" s="7"/>
      <c r="BW7295" s="7"/>
      <c r="CD7295" s="7"/>
      <c r="CE7295" s="7"/>
      <c r="CF7295" s="7"/>
      <c r="CJ7295" s="7"/>
      <c r="CK7295" s="7"/>
      <c r="CL7295" s="7"/>
    </row>
    <row r="7296" spans="1:90">
      <c r="A7296" s="11"/>
      <c r="B7296" s="373"/>
      <c r="C7296" s="373"/>
      <c r="D7296" s="373"/>
      <c r="E7296" s="13"/>
      <c r="F7296" s="11"/>
      <c r="G7296" s="25"/>
      <c r="H7296" s="31"/>
      <c r="I7296" s="30"/>
      <c r="M7296" s="25"/>
      <c r="N7296" s="31"/>
      <c r="O7296" s="30"/>
      <c r="V7296" s="12"/>
      <c r="W7296" s="12"/>
      <c r="X7296" s="14"/>
      <c r="AB7296" s="25"/>
      <c r="AC7296" s="12"/>
      <c r="AD7296" s="12"/>
      <c r="AK7296" s="12"/>
      <c r="AL7296" s="30"/>
      <c r="AM7296" s="32"/>
      <c r="AQ7296" s="12"/>
      <c r="AR7296" s="12"/>
      <c r="AS7296" s="12"/>
      <c r="AZ7296" s="49"/>
      <c r="BA7296" s="30"/>
      <c r="BB7296" s="12"/>
      <c r="BF7296" s="12"/>
      <c r="BG7296" s="12"/>
      <c r="BH7296" s="12"/>
      <c r="BO7296" s="7"/>
      <c r="BP7296" s="7"/>
      <c r="BQ7296" s="7"/>
      <c r="BU7296" s="7"/>
      <c r="BV7296" s="7"/>
      <c r="BW7296" s="7"/>
      <c r="CD7296" s="7"/>
      <c r="CE7296" s="7"/>
      <c r="CF7296" s="7"/>
      <c r="CJ7296" s="7"/>
      <c r="CK7296" s="7"/>
      <c r="CL7296" s="7"/>
    </row>
    <row r="7297" spans="1:90">
      <c r="A7297" s="11"/>
      <c r="B7297" s="373"/>
      <c r="C7297" s="373"/>
      <c r="D7297" s="373"/>
      <c r="E7297" s="13"/>
      <c r="F7297" s="11"/>
      <c r="G7297" s="25"/>
      <c r="H7297" s="31"/>
      <c r="I7297" s="30"/>
      <c r="M7297" s="25"/>
      <c r="N7297" s="31"/>
      <c r="O7297" s="30"/>
      <c r="V7297" s="12"/>
      <c r="W7297" s="12"/>
      <c r="X7297" s="14"/>
      <c r="AB7297" s="25"/>
      <c r="AC7297" s="12"/>
      <c r="AD7297" s="12"/>
      <c r="AK7297" s="12"/>
      <c r="AL7297" s="30"/>
      <c r="AM7297" s="32"/>
      <c r="AQ7297" s="12"/>
      <c r="AR7297" s="12"/>
      <c r="AS7297" s="12"/>
      <c r="AZ7297" s="49"/>
      <c r="BA7297" s="30"/>
      <c r="BB7297" s="12"/>
      <c r="BF7297" s="12"/>
      <c r="BG7297" s="12"/>
      <c r="BH7297" s="12"/>
      <c r="BO7297" s="7"/>
      <c r="BP7297" s="7"/>
      <c r="BQ7297" s="7"/>
      <c r="BU7297" s="7"/>
      <c r="BV7297" s="7"/>
      <c r="BW7297" s="7"/>
      <c r="CD7297" s="7"/>
      <c r="CE7297" s="7"/>
      <c r="CF7297" s="7"/>
      <c r="CJ7297" s="7"/>
      <c r="CK7297" s="7"/>
      <c r="CL7297" s="7"/>
    </row>
    <row r="7298" spans="1:90">
      <c r="A7298" s="11"/>
      <c r="B7298" s="373"/>
      <c r="C7298" s="373"/>
      <c r="D7298" s="373"/>
      <c r="E7298" s="13"/>
      <c r="F7298" s="11"/>
      <c r="G7298" s="25"/>
      <c r="H7298" s="31"/>
      <c r="I7298" s="30"/>
      <c r="M7298" s="25"/>
      <c r="N7298" s="31"/>
      <c r="O7298" s="30"/>
      <c r="V7298" s="12"/>
      <c r="W7298" s="12"/>
      <c r="X7298" s="14"/>
      <c r="AB7298" s="25"/>
      <c r="AC7298" s="12"/>
      <c r="AD7298" s="12"/>
      <c r="AK7298" s="12"/>
      <c r="AL7298" s="30"/>
      <c r="AM7298" s="32"/>
      <c r="AQ7298" s="12"/>
      <c r="AR7298" s="12"/>
      <c r="AS7298" s="12"/>
      <c r="AZ7298" s="49"/>
      <c r="BA7298" s="30"/>
      <c r="BB7298" s="12"/>
      <c r="BF7298" s="12"/>
      <c r="BG7298" s="12"/>
      <c r="BH7298" s="12"/>
      <c r="BO7298" s="7"/>
      <c r="BP7298" s="7"/>
      <c r="BQ7298" s="7"/>
      <c r="BU7298" s="7"/>
      <c r="BV7298" s="7"/>
      <c r="BW7298" s="7"/>
      <c r="CD7298" s="7"/>
      <c r="CE7298" s="7"/>
      <c r="CF7298" s="7"/>
      <c r="CJ7298" s="7"/>
      <c r="CK7298" s="7"/>
      <c r="CL7298" s="7"/>
    </row>
    <row r="7299" spans="1:90">
      <c r="A7299" s="11"/>
      <c r="B7299" s="373"/>
      <c r="C7299" s="373"/>
      <c r="D7299" s="373"/>
      <c r="E7299" s="13"/>
      <c r="F7299" s="11"/>
      <c r="G7299" s="25"/>
      <c r="H7299" s="31"/>
      <c r="I7299" s="30"/>
      <c r="M7299" s="25"/>
      <c r="N7299" s="31"/>
      <c r="O7299" s="30"/>
      <c r="V7299" s="12"/>
      <c r="W7299" s="12"/>
      <c r="X7299" s="14"/>
      <c r="AB7299" s="25"/>
      <c r="AC7299" s="12"/>
      <c r="AD7299" s="12"/>
      <c r="AK7299" s="12"/>
      <c r="AL7299" s="30"/>
      <c r="AM7299" s="32"/>
      <c r="AQ7299" s="12"/>
      <c r="AR7299" s="12"/>
      <c r="AS7299" s="12"/>
      <c r="AZ7299" s="49"/>
      <c r="BA7299" s="30"/>
      <c r="BB7299" s="12"/>
      <c r="BF7299" s="12"/>
      <c r="BG7299" s="12"/>
      <c r="BH7299" s="12"/>
      <c r="BO7299" s="7"/>
      <c r="BP7299" s="7"/>
      <c r="BQ7299" s="7"/>
      <c r="BU7299" s="7"/>
      <c r="BV7299" s="7"/>
      <c r="BW7299" s="7"/>
      <c r="CD7299" s="7"/>
      <c r="CE7299" s="7"/>
      <c r="CF7299" s="7"/>
      <c r="CJ7299" s="7"/>
      <c r="CK7299" s="7"/>
      <c r="CL7299" s="7"/>
    </row>
    <row r="7300" spans="1:90">
      <c r="A7300" s="11"/>
      <c r="B7300" s="373"/>
      <c r="C7300" s="373"/>
      <c r="D7300" s="373"/>
      <c r="E7300" s="13"/>
      <c r="F7300" s="11"/>
      <c r="G7300" s="25"/>
      <c r="H7300" s="31"/>
      <c r="I7300" s="30"/>
      <c r="M7300" s="25"/>
      <c r="N7300" s="31"/>
      <c r="O7300" s="30"/>
      <c r="V7300" s="12"/>
      <c r="W7300" s="12"/>
      <c r="X7300" s="14"/>
      <c r="AB7300" s="25"/>
      <c r="AC7300" s="12"/>
      <c r="AD7300" s="12"/>
      <c r="AK7300" s="12"/>
      <c r="AL7300" s="30"/>
      <c r="AM7300" s="32"/>
      <c r="AQ7300" s="12"/>
      <c r="AR7300" s="12"/>
      <c r="AS7300" s="12"/>
      <c r="AZ7300" s="49"/>
      <c r="BA7300" s="30"/>
      <c r="BB7300" s="12"/>
      <c r="BF7300" s="12"/>
      <c r="BG7300" s="12"/>
      <c r="BH7300" s="12"/>
      <c r="BO7300" s="7"/>
      <c r="BP7300" s="7"/>
      <c r="BQ7300" s="7"/>
      <c r="BU7300" s="7"/>
      <c r="BV7300" s="7"/>
      <c r="BW7300" s="7"/>
      <c r="CD7300" s="7"/>
      <c r="CE7300" s="7"/>
      <c r="CF7300" s="7"/>
      <c r="CJ7300" s="7"/>
      <c r="CK7300" s="7"/>
      <c r="CL7300" s="7"/>
    </row>
    <row r="7301" spans="1:90">
      <c r="A7301" s="11"/>
      <c r="B7301" s="373"/>
      <c r="C7301" s="373"/>
      <c r="D7301" s="373"/>
      <c r="E7301" s="13"/>
      <c r="F7301" s="11"/>
      <c r="G7301" s="25"/>
      <c r="H7301" s="31"/>
      <c r="I7301" s="30"/>
      <c r="M7301" s="25"/>
      <c r="N7301" s="31"/>
      <c r="O7301" s="30"/>
      <c r="V7301" s="12"/>
      <c r="W7301" s="12"/>
      <c r="X7301" s="14"/>
      <c r="AB7301" s="25"/>
      <c r="AC7301" s="12"/>
      <c r="AD7301" s="12"/>
      <c r="AK7301" s="12"/>
      <c r="AL7301" s="30"/>
      <c r="AM7301" s="32"/>
      <c r="AQ7301" s="12"/>
      <c r="AR7301" s="12"/>
      <c r="AS7301" s="12"/>
      <c r="AZ7301" s="49"/>
      <c r="BA7301" s="30"/>
      <c r="BB7301" s="12"/>
      <c r="BF7301" s="12"/>
      <c r="BG7301" s="12"/>
      <c r="BH7301" s="12"/>
      <c r="BO7301" s="7"/>
      <c r="BP7301" s="7"/>
      <c r="BQ7301" s="7"/>
      <c r="BU7301" s="7"/>
      <c r="BV7301" s="7"/>
      <c r="BW7301" s="7"/>
      <c r="CD7301" s="7"/>
      <c r="CE7301" s="7"/>
      <c r="CF7301" s="7"/>
      <c r="CJ7301" s="7"/>
      <c r="CK7301" s="7"/>
      <c r="CL7301" s="7"/>
    </row>
    <row r="7302" spans="1:90">
      <c r="A7302" s="11"/>
      <c r="B7302" s="373"/>
      <c r="C7302" s="373"/>
      <c r="D7302" s="373"/>
      <c r="E7302" s="13"/>
      <c r="F7302" s="11"/>
      <c r="G7302" s="25"/>
      <c r="H7302" s="31"/>
      <c r="I7302" s="30"/>
      <c r="M7302" s="25"/>
      <c r="N7302" s="31"/>
      <c r="O7302" s="30"/>
      <c r="V7302" s="12"/>
      <c r="W7302" s="12"/>
      <c r="X7302" s="14"/>
      <c r="AB7302" s="25"/>
      <c r="AC7302" s="12"/>
      <c r="AD7302" s="12"/>
      <c r="AK7302" s="12"/>
      <c r="AL7302" s="30"/>
      <c r="AM7302" s="32"/>
      <c r="AQ7302" s="12"/>
      <c r="AR7302" s="12"/>
      <c r="AS7302" s="12"/>
      <c r="AZ7302" s="49"/>
      <c r="BA7302" s="30"/>
      <c r="BB7302" s="12"/>
      <c r="BF7302" s="12"/>
      <c r="BG7302" s="12"/>
      <c r="BH7302" s="12"/>
      <c r="BO7302" s="7"/>
      <c r="BP7302" s="7"/>
      <c r="BQ7302" s="7"/>
      <c r="BU7302" s="7"/>
      <c r="BV7302" s="7"/>
      <c r="BW7302" s="7"/>
      <c r="CD7302" s="7"/>
      <c r="CE7302" s="7"/>
      <c r="CF7302" s="7"/>
      <c r="CJ7302" s="7"/>
      <c r="CK7302" s="7"/>
      <c r="CL7302" s="7"/>
    </row>
    <row r="7303" spans="1:90">
      <c r="A7303" s="11"/>
      <c r="B7303" s="373"/>
      <c r="C7303" s="373"/>
      <c r="D7303" s="373"/>
      <c r="E7303" s="13"/>
      <c r="F7303" s="11"/>
      <c r="G7303" s="25"/>
      <c r="H7303" s="31"/>
      <c r="I7303" s="30"/>
      <c r="M7303" s="25"/>
      <c r="N7303" s="31"/>
      <c r="O7303" s="30"/>
      <c r="V7303" s="12"/>
      <c r="W7303" s="12"/>
      <c r="X7303" s="14"/>
      <c r="AB7303" s="25"/>
      <c r="AC7303" s="12"/>
      <c r="AD7303" s="12"/>
      <c r="AK7303" s="12"/>
      <c r="AL7303" s="30"/>
      <c r="AM7303" s="32"/>
      <c r="AQ7303" s="12"/>
      <c r="AR7303" s="12"/>
      <c r="AS7303" s="12"/>
      <c r="AZ7303" s="49"/>
      <c r="BA7303" s="30"/>
      <c r="BB7303" s="12"/>
      <c r="BF7303" s="12"/>
      <c r="BG7303" s="12"/>
      <c r="BH7303" s="12"/>
      <c r="BO7303" s="7"/>
      <c r="BP7303" s="7"/>
      <c r="BQ7303" s="7"/>
      <c r="BU7303" s="7"/>
      <c r="BV7303" s="7"/>
      <c r="BW7303" s="7"/>
      <c r="CD7303" s="7"/>
      <c r="CE7303" s="7"/>
      <c r="CF7303" s="7"/>
      <c r="CJ7303" s="7"/>
      <c r="CK7303" s="7"/>
      <c r="CL7303" s="7"/>
    </row>
    <row r="7304" spans="1:90">
      <c r="A7304" s="11"/>
      <c r="B7304" s="373"/>
      <c r="C7304" s="373"/>
      <c r="D7304" s="373"/>
      <c r="E7304" s="13"/>
      <c r="F7304" s="11"/>
      <c r="G7304" s="25"/>
      <c r="H7304" s="31"/>
      <c r="I7304" s="30"/>
      <c r="M7304" s="25"/>
      <c r="N7304" s="31"/>
      <c r="O7304" s="30"/>
      <c r="V7304" s="12"/>
      <c r="W7304" s="12"/>
      <c r="X7304" s="14"/>
      <c r="AB7304" s="25"/>
      <c r="AC7304" s="12"/>
      <c r="AD7304" s="12"/>
      <c r="AK7304" s="12"/>
      <c r="AL7304" s="30"/>
      <c r="AM7304" s="32"/>
      <c r="AQ7304" s="12"/>
      <c r="AR7304" s="12"/>
      <c r="AS7304" s="12"/>
      <c r="AZ7304" s="49"/>
      <c r="BA7304" s="30"/>
      <c r="BB7304" s="12"/>
      <c r="BF7304" s="12"/>
      <c r="BG7304" s="12"/>
      <c r="BH7304" s="12"/>
      <c r="BO7304" s="7"/>
      <c r="BP7304" s="7"/>
      <c r="BQ7304" s="7"/>
      <c r="BU7304" s="7"/>
      <c r="BV7304" s="7"/>
      <c r="BW7304" s="7"/>
      <c r="CD7304" s="7"/>
      <c r="CE7304" s="7"/>
      <c r="CF7304" s="7"/>
      <c r="CJ7304" s="7"/>
      <c r="CK7304" s="7"/>
      <c r="CL7304" s="7"/>
    </row>
    <row r="7305" spans="1:90">
      <c r="A7305" s="11"/>
      <c r="B7305" s="373"/>
      <c r="C7305" s="373"/>
      <c r="D7305" s="373"/>
      <c r="E7305" s="13"/>
      <c r="F7305" s="11"/>
      <c r="G7305" s="25"/>
      <c r="H7305" s="31"/>
      <c r="I7305" s="30"/>
      <c r="M7305" s="25"/>
      <c r="N7305" s="31"/>
      <c r="O7305" s="30"/>
      <c r="V7305" s="12"/>
      <c r="W7305" s="12"/>
      <c r="X7305" s="14"/>
      <c r="AB7305" s="25"/>
      <c r="AC7305" s="12"/>
      <c r="AD7305" s="12"/>
      <c r="AK7305" s="12"/>
      <c r="AL7305" s="30"/>
      <c r="AM7305" s="32"/>
      <c r="AQ7305" s="12"/>
      <c r="AR7305" s="12"/>
      <c r="AS7305" s="12"/>
      <c r="AZ7305" s="49"/>
      <c r="BA7305" s="30"/>
      <c r="BB7305" s="12"/>
      <c r="BF7305" s="12"/>
      <c r="BG7305" s="12"/>
      <c r="BH7305" s="12"/>
      <c r="BO7305" s="7"/>
      <c r="BP7305" s="7"/>
      <c r="BQ7305" s="7"/>
      <c r="BU7305" s="7"/>
      <c r="BV7305" s="7"/>
      <c r="BW7305" s="7"/>
      <c r="CD7305" s="7"/>
      <c r="CE7305" s="7"/>
      <c r="CF7305" s="7"/>
      <c r="CJ7305" s="7"/>
      <c r="CK7305" s="7"/>
      <c r="CL7305" s="7"/>
    </row>
    <row r="7306" spans="1:90">
      <c r="A7306" s="11"/>
      <c r="B7306" s="373"/>
      <c r="C7306" s="373"/>
      <c r="D7306" s="373"/>
      <c r="E7306" s="13"/>
      <c r="F7306" s="11"/>
      <c r="G7306" s="25"/>
      <c r="H7306" s="31"/>
      <c r="I7306" s="30"/>
      <c r="M7306" s="25"/>
      <c r="N7306" s="31"/>
      <c r="O7306" s="30"/>
      <c r="V7306" s="12"/>
      <c r="W7306" s="12"/>
      <c r="X7306" s="14"/>
      <c r="AB7306" s="25"/>
      <c r="AC7306" s="12"/>
      <c r="AD7306" s="12"/>
      <c r="AK7306" s="12"/>
      <c r="AL7306" s="30"/>
      <c r="AM7306" s="32"/>
      <c r="AQ7306" s="12"/>
      <c r="AR7306" s="12"/>
      <c r="AS7306" s="12"/>
      <c r="AZ7306" s="49"/>
      <c r="BA7306" s="30"/>
      <c r="BB7306" s="12"/>
      <c r="BF7306" s="12"/>
      <c r="BG7306" s="12"/>
      <c r="BH7306" s="12"/>
      <c r="BO7306" s="7"/>
      <c r="BP7306" s="7"/>
      <c r="BQ7306" s="7"/>
      <c r="BU7306" s="7"/>
      <c r="BV7306" s="7"/>
      <c r="BW7306" s="7"/>
      <c r="CD7306" s="7"/>
      <c r="CE7306" s="7"/>
      <c r="CF7306" s="7"/>
      <c r="CJ7306" s="7"/>
      <c r="CK7306" s="7"/>
      <c r="CL7306" s="7"/>
    </row>
    <row r="7307" spans="1:90">
      <c r="A7307" s="11"/>
      <c r="B7307" s="373"/>
      <c r="C7307" s="373"/>
      <c r="D7307" s="373"/>
      <c r="E7307" s="13"/>
      <c r="F7307" s="11"/>
      <c r="G7307" s="25"/>
      <c r="H7307" s="31"/>
      <c r="I7307" s="30"/>
      <c r="M7307" s="25"/>
      <c r="N7307" s="31"/>
      <c r="O7307" s="30"/>
      <c r="V7307" s="12"/>
      <c r="W7307" s="12"/>
      <c r="X7307" s="14"/>
      <c r="AB7307" s="25"/>
      <c r="AC7307" s="12"/>
      <c r="AD7307" s="12"/>
      <c r="AK7307" s="12"/>
      <c r="AL7307" s="30"/>
      <c r="AM7307" s="32"/>
      <c r="AQ7307" s="12"/>
      <c r="AR7307" s="12"/>
      <c r="AS7307" s="12"/>
      <c r="AZ7307" s="49"/>
      <c r="BA7307" s="30"/>
      <c r="BB7307" s="12"/>
      <c r="BF7307" s="12"/>
      <c r="BG7307" s="12"/>
      <c r="BH7307" s="12"/>
      <c r="BO7307" s="7"/>
      <c r="BP7307" s="7"/>
      <c r="BQ7307" s="7"/>
      <c r="BU7307" s="7"/>
      <c r="BV7307" s="7"/>
      <c r="BW7307" s="7"/>
      <c r="CD7307" s="7"/>
      <c r="CE7307" s="7"/>
      <c r="CF7307" s="7"/>
      <c r="CJ7307" s="7"/>
      <c r="CK7307" s="7"/>
      <c r="CL7307" s="7"/>
    </row>
    <row r="7308" spans="1:90">
      <c r="A7308" s="11"/>
      <c r="B7308" s="373"/>
      <c r="C7308" s="373"/>
      <c r="D7308" s="373"/>
      <c r="E7308" s="13"/>
      <c r="F7308" s="11"/>
      <c r="G7308" s="25"/>
      <c r="H7308" s="31"/>
      <c r="I7308" s="30"/>
      <c r="M7308" s="25"/>
      <c r="N7308" s="31"/>
      <c r="O7308" s="30"/>
      <c r="V7308" s="12"/>
      <c r="W7308" s="12"/>
      <c r="X7308" s="14"/>
      <c r="AB7308" s="25"/>
      <c r="AC7308" s="12"/>
      <c r="AD7308" s="12"/>
      <c r="AK7308" s="12"/>
      <c r="AL7308" s="30"/>
      <c r="AM7308" s="32"/>
      <c r="AQ7308" s="12"/>
      <c r="AR7308" s="12"/>
      <c r="AS7308" s="12"/>
      <c r="AZ7308" s="49"/>
      <c r="BA7308" s="30"/>
      <c r="BB7308" s="12"/>
      <c r="BF7308" s="12"/>
      <c r="BG7308" s="12"/>
      <c r="BH7308" s="12"/>
      <c r="BO7308" s="7"/>
      <c r="BP7308" s="7"/>
      <c r="BQ7308" s="7"/>
      <c r="BU7308" s="7"/>
      <c r="BV7308" s="7"/>
      <c r="BW7308" s="7"/>
      <c r="CD7308" s="7"/>
      <c r="CE7308" s="7"/>
      <c r="CF7308" s="7"/>
      <c r="CJ7308" s="7"/>
      <c r="CK7308" s="7"/>
      <c r="CL7308" s="7"/>
    </row>
    <row r="7309" spans="1:90">
      <c r="A7309" s="11"/>
      <c r="B7309" s="373"/>
      <c r="C7309" s="373"/>
      <c r="D7309" s="373"/>
      <c r="E7309" s="13"/>
      <c r="F7309" s="11"/>
      <c r="G7309" s="25"/>
      <c r="H7309" s="31"/>
      <c r="I7309" s="30"/>
      <c r="M7309" s="25"/>
      <c r="N7309" s="31"/>
      <c r="O7309" s="30"/>
      <c r="V7309" s="12"/>
      <c r="W7309" s="12"/>
      <c r="X7309" s="14"/>
      <c r="AB7309" s="25"/>
      <c r="AC7309" s="12"/>
      <c r="AD7309" s="12"/>
      <c r="AK7309" s="12"/>
      <c r="AL7309" s="30"/>
      <c r="AM7309" s="32"/>
      <c r="AQ7309" s="12"/>
      <c r="AR7309" s="12"/>
      <c r="AS7309" s="12"/>
      <c r="AZ7309" s="49"/>
      <c r="BA7309" s="30"/>
      <c r="BB7309" s="12"/>
      <c r="BF7309" s="12"/>
      <c r="BG7309" s="12"/>
      <c r="BH7309" s="12"/>
      <c r="BO7309" s="7"/>
      <c r="BP7309" s="7"/>
      <c r="BQ7309" s="7"/>
      <c r="BU7309" s="7"/>
      <c r="BV7309" s="7"/>
      <c r="BW7309" s="7"/>
      <c r="CD7309" s="7"/>
      <c r="CE7309" s="7"/>
      <c r="CF7309" s="7"/>
      <c r="CJ7309" s="7"/>
      <c r="CK7309" s="7"/>
      <c r="CL7309" s="7"/>
    </row>
    <row r="7310" spans="1:90">
      <c r="A7310" s="11"/>
      <c r="B7310" s="373"/>
      <c r="C7310" s="373"/>
      <c r="D7310" s="373"/>
      <c r="E7310" s="13"/>
      <c r="F7310" s="11"/>
      <c r="G7310" s="25"/>
      <c r="H7310" s="31"/>
      <c r="I7310" s="30"/>
      <c r="M7310" s="25"/>
      <c r="N7310" s="31"/>
      <c r="O7310" s="30"/>
      <c r="V7310" s="12"/>
      <c r="W7310" s="12"/>
      <c r="X7310" s="14"/>
      <c r="AB7310" s="25"/>
      <c r="AC7310" s="12"/>
      <c r="AD7310" s="12"/>
      <c r="AK7310" s="12"/>
      <c r="AL7310" s="30"/>
      <c r="AM7310" s="32"/>
      <c r="AQ7310" s="12"/>
      <c r="AR7310" s="12"/>
      <c r="AS7310" s="12"/>
      <c r="AZ7310" s="49"/>
      <c r="BA7310" s="30"/>
      <c r="BB7310" s="12"/>
      <c r="BF7310" s="12"/>
      <c r="BG7310" s="12"/>
      <c r="BH7310" s="12"/>
      <c r="BO7310" s="7"/>
      <c r="BP7310" s="7"/>
      <c r="BQ7310" s="7"/>
      <c r="BU7310" s="7"/>
      <c r="BV7310" s="7"/>
      <c r="BW7310" s="7"/>
      <c r="CD7310" s="7"/>
      <c r="CE7310" s="7"/>
      <c r="CF7310" s="7"/>
      <c r="CJ7310" s="7"/>
      <c r="CK7310" s="7"/>
      <c r="CL7310" s="7"/>
    </row>
    <row r="7311" spans="1:90">
      <c r="A7311" s="11"/>
      <c r="B7311" s="373"/>
      <c r="C7311" s="373"/>
      <c r="D7311" s="373"/>
      <c r="E7311" s="13"/>
      <c r="F7311" s="11"/>
      <c r="G7311" s="25"/>
      <c r="H7311" s="31"/>
      <c r="I7311" s="30"/>
      <c r="M7311" s="25"/>
      <c r="N7311" s="31"/>
      <c r="O7311" s="30"/>
      <c r="V7311" s="12"/>
      <c r="W7311" s="12"/>
      <c r="X7311" s="14"/>
      <c r="AB7311" s="25"/>
      <c r="AC7311" s="12"/>
      <c r="AD7311" s="12"/>
      <c r="AK7311" s="12"/>
      <c r="AL7311" s="30"/>
      <c r="AM7311" s="32"/>
      <c r="AQ7311" s="12"/>
      <c r="AR7311" s="12"/>
      <c r="AS7311" s="12"/>
      <c r="AZ7311" s="49"/>
      <c r="BA7311" s="30"/>
      <c r="BB7311" s="12"/>
      <c r="BF7311" s="12"/>
      <c r="BG7311" s="12"/>
      <c r="BH7311" s="12"/>
      <c r="BO7311" s="7"/>
      <c r="BP7311" s="7"/>
      <c r="BQ7311" s="7"/>
      <c r="BU7311" s="7"/>
      <c r="BV7311" s="7"/>
      <c r="BW7311" s="7"/>
      <c r="CD7311" s="7"/>
      <c r="CE7311" s="7"/>
      <c r="CF7311" s="7"/>
      <c r="CJ7311" s="7"/>
      <c r="CK7311" s="7"/>
      <c r="CL7311" s="7"/>
    </row>
    <row r="7312" spans="1:90">
      <c r="A7312" s="11"/>
      <c r="B7312" s="373"/>
      <c r="C7312" s="373"/>
      <c r="D7312" s="373"/>
      <c r="E7312" s="13"/>
      <c r="F7312" s="11"/>
      <c r="G7312" s="25"/>
      <c r="H7312" s="31"/>
      <c r="I7312" s="30"/>
      <c r="M7312" s="25"/>
      <c r="N7312" s="31"/>
      <c r="O7312" s="30"/>
      <c r="V7312" s="12"/>
      <c r="W7312" s="12"/>
      <c r="X7312" s="14"/>
      <c r="AB7312" s="25"/>
      <c r="AC7312" s="12"/>
      <c r="AD7312" s="12"/>
      <c r="AK7312" s="12"/>
      <c r="AL7312" s="30"/>
      <c r="AM7312" s="32"/>
      <c r="AQ7312" s="12"/>
      <c r="AR7312" s="12"/>
      <c r="AS7312" s="12"/>
      <c r="AZ7312" s="49"/>
      <c r="BA7312" s="30"/>
      <c r="BB7312" s="12"/>
      <c r="BF7312" s="12"/>
      <c r="BG7312" s="12"/>
      <c r="BH7312" s="12"/>
      <c r="BO7312" s="7"/>
      <c r="BP7312" s="7"/>
      <c r="BQ7312" s="7"/>
      <c r="BU7312" s="7"/>
      <c r="BV7312" s="7"/>
      <c r="BW7312" s="7"/>
      <c r="CD7312" s="7"/>
      <c r="CE7312" s="7"/>
      <c r="CF7312" s="7"/>
      <c r="CJ7312" s="7"/>
      <c r="CK7312" s="7"/>
      <c r="CL7312" s="7"/>
    </row>
    <row r="7313" spans="1:90">
      <c r="A7313" s="11"/>
      <c r="B7313" s="373"/>
      <c r="C7313" s="373"/>
      <c r="D7313" s="373"/>
      <c r="E7313" s="13"/>
      <c r="F7313" s="11"/>
      <c r="G7313" s="25"/>
      <c r="H7313" s="31"/>
      <c r="I7313" s="30"/>
      <c r="M7313" s="25"/>
      <c r="N7313" s="31"/>
      <c r="O7313" s="30"/>
      <c r="V7313" s="12"/>
      <c r="W7313" s="12"/>
      <c r="X7313" s="14"/>
      <c r="AB7313" s="25"/>
      <c r="AC7313" s="12"/>
      <c r="AD7313" s="12"/>
      <c r="AK7313" s="12"/>
      <c r="AL7313" s="30"/>
      <c r="AM7313" s="32"/>
      <c r="AQ7313" s="12"/>
      <c r="AR7313" s="12"/>
      <c r="AS7313" s="12"/>
      <c r="AZ7313" s="49"/>
      <c r="BA7313" s="30"/>
      <c r="BB7313" s="12"/>
      <c r="BF7313" s="12"/>
      <c r="BG7313" s="12"/>
      <c r="BH7313" s="12"/>
      <c r="BO7313" s="7"/>
      <c r="BP7313" s="7"/>
      <c r="BQ7313" s="7"/>
      <c r="BU7313" s="7"/>
      <c r="BV7313" s="7"/>
      <c r="BW7313" s="7"/>
      <c r="CD7313" s="7"/>
      <c r="CE7313" s="7"/>
      <c r="CF7313" s="7"/>
      <c r="CJ7313" s="7"/>
      <c r="CK7313" s="7"/>
      <c r="CL7313" s="7"/>
    </row>
    <row r="7314" spans="1:90">
      <c r="A7314" s="11"/>
      <c r="B7314" s="373"/>
      <c r="C7314" s="373"/>
      <c r="D7314" s="373"/>
      <c r="E7314" s="13"/>
      <c r="F7314" s="11"/>
      <c r="G7314" s="25"/>
      <c r="H7314" s="31"/>
      <c r="I7314" s="30"/>
      <c r="M7314" s="25"/>
      <c r="N7314" s="31"/>
      <c r="O7314" s="30"/>
      <c r="V7314" s="12"/>
      <c r="W7314" s="12"/>
      <c r="X7314" s="14"/>
      <c r="AB7314" s="25"/>
      <c r="AC7314" s="12"/>
      <c r="AD7314" s="12"/>
      <c r="AK7314" s="12"/>
      <c r="AL7314" s="30"/>
      <c r="AM7314" s="32"/>
      <c r="AQ7314" s="12"/>
      <c r="AR7314" s="12"/>
      <c r="AS7314" s="12"/>
      <c r="AZ7314" s="49"/>
      <c r="BA7314" s="30"/>
      <c r="BB7314" s="12"/>
      <c r="BF7314" s="12"/>
      <c r="BG7314" s="12"/>
      <c r="BH7314" s="12"/>
      <c r="BO7314" s="7"/>
      <c r="BP7314" s="7"/>
      <c r="BQ7314" s="7"/>
      <c r="BU7314" s="7"/>
      <c r="BV7314" s="7"/>
      <c r="BW7314" s="7"/>
      <c r="CD7314" s="7"/>
      <c r="CE7314" s="7"/>
      <c r="CF7314" s="7"/>
      <c r="CJ7314" s="7"/>
      <c r="CK7314" s="7"/>
      <c r="CL7314" s="7"/>
    </row>
    <row r="7315" spans="1:90">
      <c r="A7315" s="11"/>
      <c r="B7315" s="373"/>
      <c r="C7315" s="373"/>
      <c r="D7315" s="373"/>
      <c r="E7315" s="13"/>
      <c r="F7315" s="11"/>
      <c r="G7315" s="25"/>
      <c r="H7315" s="31"/>
      <c r="I7315" s="30"/>
      <c r="M7315" s="25"/>
      <c r="N7315" s="31"/>
      <c r="O7315" s="30"/>
      <c r="V7315" s="12"/>
      <c r="W7315" s="12"/>
      <c r="X7315" s="14"/>
      <c r="AB7315" s="25"/>
      <c r="AC7315" s="12"/>
      <c r="AD7315" s="12"/>
      <c r="AK7315" s="12"/>
      <c r="AL7315" s="30"/>
      <c r="AM7315" s="32"/>
      <c r="AQ7315" s="12"/>
      <c r="AR7315" s="12"/>
      <c r="AS7315" s="12"/>
      <c r="AZ7315" s="49"/>
      <c r="BA7315" s="30"/>
      <c r="BB7315" s="12"/>
      <c r="BF7315" s="12"/>
      <c r="BG7315" s="12"/>
      <c r="BH7315" s="12"/>
      <c r="BO7315" s="7"/>
      <c r="BP7315" s="7"/>
      <c r="BQ7315" s="7"/>
      <c r="BU7315" s="7"/>
      <c r="BV7315" s="7"/>
      <c r="BW7315" s="7"/>
      <c r="CD7315" s="7"/>
      <c r="CE7315" s="7"/>
      <c r="CF7315" s="7"/>
      <c r="CJ7315" s="7"/>
      <c r="CK7315" s="7"/>
      <c r="CL7315" s="7"/>
    </row>
    <row r="7316" spans="1:90">
      <c r="A7316" s="11"/>
      <c r="B7316" s="373"/>
      <c r="C7316" s="373"/>
      <c r="D7316" s="373"/>
      <c r="E7316" s="13"/>
      <c r="F7316" s="11"/>
      <c r="G7316" s="25"/>
      <c r="H7316" s="31"/>
      <c r="I7316" s="30"/>
      <c r="M7316" s="25"/>
      <c r="N7316" s="31"/>
      <c r="O7316" s="30"/>
      <c r="V7316" s="12"/>
      <c r="W7316" s="12"/>
      <c r="X7316" s="14"/>
      <c r="AB7316" s="25"/>
      <c r="AC7316" s="12"/>
      <c r="AD7316" s="12"/>
      <c r="AK7316" s="12"/>
      <c r="AL7316" s="30"/>
      <c r="AM7316" s="32"/>
      <c r="AQ7316" s="12"/>
      <c r="AR7316" s="12"/>
      <c r="AS7316" s="12"/>
      <c r="AZ7316" s="49"/>
      <c r="BA7316" s="30"/>
      <c r="BB7316" s="12"/>
      <c r="BF7316" s="12"/>
      <c r="BG7316" s="12"/>
      <c r="BH7316" s="12"/>
      <c r="BO7316" s="7"/>
      <c r="BP7316" s="7"/>
      <c r="BQ7316" s="7"/>
      <c r="BU7316" s="7"/>
      <c r="BV7316" s="7"/>
      <c r="BW7316" s="7"/>
      <c r="CD7316" s="7"/>
      <c r="CE7316" s="7"/>
      <c r="CF7316" s="7"/>
      <c r="CJ7316" s="7"/>
      <c r="CK7316" s="7"/>
      <c r="CL7316" s="7"/>
    </row>
    <row r="7317" spans="1:90">
      <c r="A7317" s="11"/>
      <c r="B7317" s="373"/>
      <c r="C7317" s="373"/>
      <c r="D7317" s="373"/>
      <c r="E7317" s="13"/>
      <c r="F7317" s="11"/>
      <c r="G7317" s="25"/>
      <c r="H7317" s="31"/>
      <c r="I7317" s="30"/>
      <c r="M7317" s="25"/>
      <c r="N7317" s="31"/>
      <c r="O7317" s="30"/>
      <c r="V7317" s="12"/>
      <c r="W7317" s="12"/>
      <c r="X7317" s="14"/>
      <c r="AB7317" s="25"/>
      <c r="AC7317" s="12"/>
      <c r="AD7317" s="12"/>
      <c r="AK7317" s="12"/>
      <c r="AL7317" s="30"/>
      <c r="AM7317" s="32"/>
      <c r="AQ7317" s="12"/>
      <c r="AR7317" s="12"/>
      <c r="AS7317" s="12"/>
      <c r="AZ7317" s="49"/>
      <c r="BA7317" s="30"/>
      <c r="BB7317" s="12"/>
      <c r="BF7317" s="12"/>
      <c r="BG7317" s="12"/>
      <c r="BH7317" s="12"/>
      <c r="BO7317" s="7"/>
      <c r="BP7317" s="7"/>
      <c r="BQ7317" s="7"/>
      <c r="BU7317" s="7"/>
      <c r="BV7317" s="7"/>
      <c r="BW7317" s="7"/>
      <c r="CD7317" s="7"/>
      <c r="CE7317" s="7"/>
      <c r="CF7317" s="7"/>
      <c r="CJ7317" s="7"/>
      <c r="CK7317" s="7"/>
      <c r="CL7317" s="7"/>
    </row>
    <row r="7318" spans="1:90">
      <c r="A7318" s="11"/>
      <c r="B7318" s="373"/>
      <c r="C7318" s="373"/>
      <c r="D7318" s="373"/>
      <c r="E7318" s="13"/>
      <c r="F7318" s="11"/>
      <c r="G7318" s="25"/>
      <c r="H7318" s="31"/>
      <c r="I7318" s="30"/>
      <c r="M7318" s="25"/>
      <c r="N7318" s="31"/>
      <c r="O7318" s="30"/>
      <c r="V7318" s="12"/>
      <c r="W7318" s="12"/>
      <c r="X7318" s="14"/>
      <c r="AB7318" s="25"/>
      <c r="AC7318" s="12"/>
      <c r="AD7318" s="12"/>
      <c r="AK7318" s="12"/>
      <c r="AL7318" s="30"/>
      <c r="AM7318" s="32"/>
      <c r="AQ7318" s="12"/>
      <c r="AR7318" s="12"/>
      <c r="AS7318" s="12"/>
      <c r="AZ7318" s="49"/>
      <c r="BA7318" s="30"/>
      <c r="BB7318" s="12"/>
      <c r="BF7318" s="12"/>
      <c r="BG7318" s="12"/>
      <c r="BH7318" s="12"/>
      <c r="BO7318" s="7"/>
      <c r="BP7318" s="7"/>
      <c r="BQ7318" s="7"/>
      <c r="BU7318" s="7"/>
      <c r="BV7318" s="7"/>
      <c r="BW7318" s="7"/>
      <c r="CD7318" s="7"/>
      <c r="CE7318" s="7"/>
      <c r="CF7318" s="7"/>
      <c r="CJ7318" s="7"/>
      <c r="CK7318" s="7"/>
      <c r="CL7318" s="7"/>
    </row>
    <row r="7319" spans="1:90">
      <c r="A7319" s="11"/>
      <c r="B7319" s="373"/>
      <c r="C7319" s="373"/>
      <c r="D7319" s="373"/>
      <c r="E7319" s="13"/>
      <c r="F7319" s="11"/>
      <c r="G7319" s="25"/>
      <c r="H7319" s="31"/>
      <c r="I7319" s="30"/>
      <c r="M7319" s="25"/>
      <c r="N7319" s="31"/>
      <c r="O7319" s="30"/>
      <c r="V7319" s="12"/>
      <c r="W7319" s="12"/>
      <c r="X7319" s="14"/>
      <c r="AB7319" s="25"/>
      <c r="AC7319" s="12"/>
      <c r="AD7319" s="12"/>
      <c r="AK7319" s="12"/>
      <c r="AL7319" s="30"/>
      <c r="AM7319" s="32"/>
      <c r="AQ7319" s="12"/>
      <c r="AR7319" s="12"/>
      <c r="AS7319" s="12"/>
      <c r="AZ7319" s="49"/>
      <c r="BA7319" s="30"/>
      <c r="BB7319" s="12"/>
      <c r="BF7319" s="12"/>
      <c r="BG7319" s="12"/>
      <c r="BH7319" s="12"/>
      <c r="BO7319" s="7"/>
      <c r="BP7319" s="7"/>
      <c r="BQ7319" s="7"/>
      <c r="BU7319" s="7"/>
      <c r="BV7319" s="7"/>
      <c r="BW7319" s="7"/>
      <c r="CD7319" s="7"/>
      <c r="CE7319" s="7"/>
      <c r="CF7319" s="7"/>
      <c r="CJ7319" s="7"/>
      <c r="CK7319" s="7"/>
      <c r="CL7319" s="7"/>
    </row>
    <row r="7320" spans="1:90">
      <c r="A7320" s="11"/>
      <c r="B7320" s="373"/>
      <c r="C7320" s="373"/>
      <c r="D7320" s="373"/>
      <c r="E7320" s="13"/>
      <c r="F7320" s="11"/>
      <c r="G7320" s="25"/>
      <c r="H7320" s="31"/>
      <c r="I7320" s="30"/>
      <c r="M7320" s="25"/>
      <c r="N7320" s="31"/>
      <c r="O7320" s="30"/>
      <c r="V7320" s="12"/>
      <c r="W7320" s="12"/>
      <c r="X7320" s="14"/>
      <c r="AB7320" s="25"/>
      <c r="AC7320" s="12"/>
      <c r="AD7320" s="12"/>
      <c r="AK7320" s="12"/>
      <c r="AL7320" s="30"/>
      <c r="AM7320" s="32"/>
      <c r="AQ7320" s="12"/>
      <c r="AR7320" s="12"/>
      <c r="AS7320" s="12"/>
      <c r="AZ7320" s="49"/>
      <c r="BA7320" s="30"/>
      <c r="BB7320" s="12"/>
      <c r="BF7320" s="12"/>
      <c r="BG7320" s="12"/>
      <c r="BH7320" s="12"/>
      <c r="BO7320" s="7"/>
      <c r="BP7320" s="7"/>
      <c r="BQ7320" s="7"/>
      <c r="BU7320" s="7"/>
      <c r="BV7320" s="7"/>
      <c r="BW7320" s="7"/>
      <c r="CD7320" s="7"/>
      <c r="CE7320" s="7"/>
      <c r="CF7320" s="7"/>
      <c r="CJ7320" s="7"/>
      <c r="CK7320" s="7"/>
      <c r="CL7320" s="7"/>
    </row>
    <row r="7321" spans="1:90">
      <c r="A7321" s="11"/>
      <c r="B7321" s="373"/>
      <c r="C7321" s="373"/>
      <c r="D7321" s="373"/>
      <c r="E7321" s="13"/>
      <c r="F7321" s="11"/>
      <c r="G7321" s="25"/>
      <c r="H7321" s="31"/>
      <c r="I7321" s="30"/>
      <c r="M7321" s="25"/>
      <c r="N7321" s="31"/>
      <c r="O7321" s="30"/>
      <c r="V7321" s="12"/>
      <c r="W7321" s="12"/>
      <c r="X7321" s="14"/>
      <c r="AB7321" s="25"/>
      <c r="AC7321" s="12"/>
      <c r="AD7321" s="12"/>
      <c r="AK7321" s="12"/>
      <c r="AL7321" s="30"/>
      <c r="AM7321" s="32"/>
      <c r="AQ7321" s="12"/>
      <c r="AR7321" s="12"/>
      <c r="AS7321" s="12"/>
      <c r="AZ7321" s="49"/>
      <c r="BA7321" s="30"/>
      <c r="BB7321" s="12"/>
      <c r="BF7321" s="12"/>
      <c r="BG7321" s="12"/>
      <c r="BH7321" s="12"/>
      <c r="BO7321" s="7"/>
      <c r="BP7321" s="7"/>
      <c r="BQ7321" s="7"/>
      <c r="BU7321" s="7"/>
      <c r="BV7321" s="7"/>
      <c r="BW7321" s="7"/>
      <c r="CD7321" s="7"/>
      <c r="CE7321" s="7"/>
      <c r="CF7321" s="7"/>
      <c r="CJ7321" s="7"/>
      <c r="CK7321" s="7"/>
      <c r="CL7321" s="7"/>
    </row>
    <row r="7322" spans="1:90">
      <c r="A7322" s="11"/>
      <c r="B7322" s="373"/>
      <c r="C7322" s="373"/>
      <c r="D7322" s="373"/>
      <c r="E7322" s="13"/>
      <c r="F7322" s="11"/>
      <c r="G7322" s="25"/>
      <c r="H7322" s="31"/>
      <c r="I7322" s="30"/>
      <c r="M7322" s="25"/>
      <c r="N7322" s="31"/>
      <c r="O7322" s="30"/>
      <c r="V7322" s="12"/>
      <c r="W7322" s="12"/>
      <c r="X7322" s="14"/>
      <c r="AB7322" s="25"/>
      <c r="AC7322" s="12"/>
      <c r="AD7322" s="12"/>
      <c r="AK7322" s="12"/>
      <c r="AL7322" s="30"/>
      <c r="AM7322" s="32"/>
      <c r="AQ7322" s="12"/>
      <c r="AR7322" s="12"/>
      <c r="AS7322" s="12"/>
      <c r="AZ7322" s="49"/>
      <c r="BA7322" s="30"/>
      <c r="BB7322" s="12"/>
      <c r="BF7322" s="12"/>
      <c r="BG7322" s="12"/>
      <c r="BH7322" s="12"/>
      <c r="BO7322" s="7"/>
      <c r="BP7322" s="7"/>
      <c r="BQ7322" s="7"/>
      <c r="BU7322" s="7"/>
      <c r="BV7322" s="7"/>
      <c r="BW7322" s="7"/>
      <c r="CD7322" s="7"/>
      <c r="CE7322" s="7"/>
      <c r="CF7322" s="7"/>
      <c r="CJ7322" s="7"/>
      <c r="CK7322" s="7"/>
      <c r="CL7322" s="7"/>
    </row>
    <row r="7323" spans="1:90">
      <c r="A7323" s="11"/>
      <c r="B7323" s="373"/>
      <c r="C7323" s="373"/>
      <c r="D7323" s="373"/>
      <c r="E7323" s="13"/>
      <c r="F7323" s="11"/>
      <c r="G7323" s="25"/>
      <c r="H7323" s="31"/>
      <c r="I7323" s="30"/>
      <c r="M7323" s="25"/>
      <c r="N7323" s="31"/>
      <c r="O7323" s="30"/>
      <c r="V7323" s="12"/>
      <c r="W7323" s="12"/>
      <c r="X7323" s="14"/>
      <c r="AB7323" s="25"/>
      <c r="AC7323" s="12"/>
      <c r="AD7323" s="12"/>
      <c r="AK7323" s="12"/>
      <c r="AL7323" s="30"/>
      <c r="AM7323" s="32"/>
      <c r="AQ7323" s="12"/>
      <c r="AR7323" s="12"/>
      <c r="AS7323" s="12"/>
      <c r="AZ7323" s="49"/>
      <c r="BA7323" s="30"/>
      <c r="BB7323" s="12"/>
      <c r="BF7323" s="12"/>
      <c r="BG7323" s="12"/>
      <c r="BH7323" s="12"/>
      <c r="BO7323" s="7"/>
      <c r="BP7323" s="7"/>
      <c r="BQ7323" s="7"/>
      <c r="BU7323" s="7"/>
      <c r="BV7323" s="7"/>
      <c r="BW7323" s="7"/>
      <c r="CD7323" s="7"/>
      <c r="CE7323" s="7"/>
      <c r="CF7323" s="7"/>
      <c r="CJ7323" s="7"/>
      <c r="CK7323" s="7"/>
      <c r="CL7323" s="7"/>
    </row>
    <row r="7324" spans="1:90">
      <c r="A7324" s="11"/>
      <c r="B7324" s="373"/>
      <c r="C7324" s="373"/>
      <c r="D7324" s="373"/>
      <c r="E7324" s="13"/>
      <c r="F7324" s="11"/>
      <c r="G7324" s="25"/>
      <c r="H7324" s="31"/>
      <c r="I7324" s="30"/>
      <c r="M7324" s="25"/>
      <c r="N7324" s="31"/>
      <c r="O7324" s="30"/>
      <c r="V7324" s="12"/>
      <c r="W7324" s="12"/>
      <c r="X7324" s="14"/>
      <c r="AB7324" s="25"/>
      <c r="AC7324" s="12"/>
      <c r="AD7324" s="12"/>
      <c r="AK7324" s="12"/>
      <c r="AL7324" s="30"/>
      <c r="AM7324" s="32"/>
      <c r="AQ7324" s="12"/>
      <c r="AR7324" s="12"/>
      <c r="AS7324" s="12"/>
      <c r="AZ7324" s="49"/>
      <c r="BA7324" s="30"/>
      <c r="BB7324" s="12"/>
      <c r="BF7324" s="12"/>
      <c r="BG7324" s="12"/>
      <c r="BH7324" s="12"/>
      <c r="BO7324" s="7"/>
      <c r="BP7324" s="7"/>
      <c r="BQ7324" s="7"/>
      <c r="BU7324" s="7"/>
      <c r="BV7324" s="7"/>
      <c r="BW7324" s="7"/>
      <c r="CD7324" s="7"/>
      <c r="CE7324" s="7"/>
      <c r="CF7324" s="7"/>
      <c r="CJ7324" s="7"/>
      <c r="CK7324" s="7"/>
      <c r="CL7324" s="7"/>
    </row>
    <row r="7325" spans="1:90">
      <c r="A7325" s="11"/>
      <c r="B7325" s="373"/>
      <c r="C7325" s="373"/>
      <c r="D7325" s="373"/>
      <c r="E7325" s="13"/>
      <c r="F7325" s="11"/>
      <c r="G7325" s="25"/>
      <c r="H7325" s="31"/>
      <c r="I7325" s="30"/>
      <c r="M7325" s="25"/>
      <c r="N7325" s="31"/>
      <c r="O7325" s="30"/>
      <c r="V7325" s="12"/>
      <c r="W7325" s="12"/>
      <c r="X7325" s="14"/>
      <c r="AB7325" s="25"/>
      <c r="AC7325" s="12"/>
      <c r="AD7325" s="12"/>
      <c r="AK7325" s="12"/>
      <c r="AL7325" s="30"/>
      <c r="AM7325" s="32"/>
      <c r="AQ7325" s="12"/>
      <c r="AR7325" s="12"/>
      <c r="AS7325" s="12"/>
      <c r="AZ7325" s="49"/>
      <c r="BA7325" s="30"/>
      <c r="BB7325" s="12"/>
      <c r="BF7325" s="12"/>
      <c r="BG7325" s="12"/>
      <c r="BH7325" s="12"/>
      <c r="BO7325" s="7"/>
      <c r="BP7325" s="7"/>
      <c r="BQ7325" s="7"/>
      <c r="BU7325" s="7"/>
      <c r="BV7325" s="7"/>
      <c r="BW7325" s="7"/>
      <c r="CD7325" s="7"/>
      <c r="CE7325" s="7"/>
      <c r="CF7325" s="7"/>
      <c r="CJ7325" s="7"/>
      <c r="CK7325" s="7"/>
      <c r="CL7325" s="7"/>
    </row>
    <row r="7326" spans="1:90">
      <c r="A7326" s="11"/>
      <c r="B7326" s="373"/>
      <c r="C7326" s="373"/>
      <c r="D7326" s="373"/>
      <c r="E7326" s="13"/>
      <c r="F7326" s="11"/>
      <c r="G7326" s="25"/>
      <c r="H7326" s="31"/>
      <c r="I7326" s="30"/>
      <c r="M7326" s="25"/>
      <c r="N7326" s="31"/>
      <c r="O7326" s="30"/>
      <c r="V7326" s="12"/>
      <c r="W7326" s="12"/>
      <c r="X7326" s="14"/>
      <c r="AB7326" s="25"/>
      <c r="AC7326" s="12"/>
      <c r="AD7326" s="12"/>
      <c r="AK7326" s="12"/>
      <c r="AL7326" s="30"/>
      <c r="AM7326" s="32"/>
      <c r="AQ7326" s="12"/>
      <c r="AR7326" s="12"/>
      <c r="AS7326" s="12"/>
      <c r="AZ7326" s="49"/>
      <c r="BA7326" s="30"/>
      <c r="BB7326" s="12"/>
      <c r="BF7326" s="12"/>
      <c r="BG7326" s="12"/>
      <c r="BH7326" s="12"/>
      <c r="BO7326" s="7"/>
      <c r="BP7326" s="7"/>
      <c r="BQ7326" s="7"/>
      <c r="BU7326" s="7"/>
      <c r="BV7326" s="7"/>
      <c r="BW7326" s="7"/>
      <c r="CD7326" s="7"/>
      <c r="CE7326" s="7"/>
      <c r="CF7326" s="7"/>
      <c r="CJ7326" s="7"/>
      <c r="CK7326" s="7"/>
      <c r="CL7326" s="7"/>
    </row>
    <row r="7327" spans="1:90">
      <c r="A7327" s="11"/>
      <c r="B7327" s="373"/>
      <c r="C7327" s="373"/>
      <c r="D7327" s="373"/>
      <c r="E7327" s="13"/>
      <c r="F7327" s="11"/>
      <c r="G7327" s="25"/>
      <c r="H7327" s="31"/>
      <c r="I7327" s="30"/>
      <c r="M7327" s="25"/>
      <c r="N7327" s="31"/>
      <c r="O7327" s="30"/>
      <c r="V7327" s="12"/>
      <c r="W7327" s="12"/>
      <c r="X7327" s="14"/>
      <c r="AB7327" s="25"/>
      <c r="AC7327" s="12"/>
      <c r="AD7327" s="12"/>
      <c r="AK7327" s="12"/>
      <c r="AL7327" s="30"/>
      <c r="AM7327" s="32"/>
      <c r="AQ7327" s="12"/>
      <c r="AR7327" s="12"/>
      <c r="AS7327" s="12"/>
      <c r="AZ7327" s="49"/>
      <c r="BA7327" s="30"/>
      <c r="BB7327" s="12"/>
      <c r="BF7327" s="12"/>
      <c r="BG7327" s="12"/>
      <c r="BH7327" s="12"/>
      <c r="BO7327" s="7"/>
      <c r="BP7327" s="7"/>
      <c r="BQ7327" s="7"/>
      <c r="BU7327" s="7"/>
      <c r="BV7327" s="7"/>
      <c r="BW7327" s="7"/>
      <c r="CD7327" s="7"/>
      <c r="CE7327" s="7"/>
      <c r="CF7327" s="7"/>
      <c r="CJ7327" s="7"/>
      <c r="CK7327" s="7"/>
      <c r="CL7327" s="7"/>
    </row>
    <row r="7328" spans="1:90">
      <c r="A7328" s="11"/>
      <c r="B7328" s="373"/>
      <c r="C7328" s="373"/>
      <c r="D7328" s="373"/>
      <c r="E7328" s="13"/>
      <c r="F7328" s="11"/>
      <c r="G7328" s="25"/>
      <c r="H7328" s="31"/>
      <c r="I7328" s="30"/>
      <c r="M7328" s="25"/>
      <c r="N7328" s="31"/>
      <c r="O7328" s="30"/>
      <c r="V7328" s="12"/>
      <c r="W7328" s="12"/>
      <c r="X7328" s="14"/>
      <c r="AB7328" s="25"/>
      <c r="AC7328" s="12"/>
      <c r="AD7328" s="12"/>
      <c r="AK7328" s="12"/>
      <c r="AL7328" s="30"/>
      <c r="AM7328" s="32"/>
      <c r="AQ7328" s="12"/>
      <c r="AR7328" s="12"/>
      <c r="AS7328" s="12"/>
      <c r="AZ7328" s="49"/>
      <c r="BA7328" s="30"/>
      <c r="BB7328" s="12"/>
      <c r="BF7328" s="12"/>
      <c r="BG7328" s="12"/>
      <c r="BH7328" s="12"/>
      <c r="BO7328" s="7"/>
      <c r="BP7328" s="7"/>
      <c r="BQ7328" s="7"/>
      <c r="BU7328" s="7"/>
      <c r="BV7328" s="7"/>
      <c r="BW7328" s="7"/>
      <c r="CD7328" s="7"/>
      <c r="CE7328" s="7"/>
      <c r="CF7328" s="7"/>
      <c r="CJ7328" s="7"/>
      <c r="CK7328" s="7"/>
      <c r="CL7328" s="7"/>
    </row>
    <row r="7329" spans="1:90">
      <c r="A7329" s="11"/>
      <c r="B7329" s="373"/>
      <c r="C7329" s="373"/>
      <c r="D7329" s="373"/>
      <c r="E7329" s="13"/>
      <c r="F7329" s="11"/>
      <c r="G7329" s="25"/>
      <c r="H7329" s="31"/>
      <c r="I7329" s="30"/>
      <c r="M7329" s="25"/>
      <c r="N7329" s="31"/>
      <c r="O7329" s="30"/>
      <c r="V7329" s="12"/>
      <c r="W7329" s="12"/>
      <c r="X7329" s="14"/>
      <c r="AB7329" s="25"/>
      <c r="AC7329" s="12"/>
      <c r="AD7329" s="12"/>
      <c r="AK7329" s="12"/>
      <c r="AL7329" s="30"/>
      <c r="AM7329" s="32"/>
      <c r="AQ7329" s="12"/>
      <c r="AR7329" s="12"/>
      <c r="AS7329" s="12"/>
      <c r="AZ7329" s="49"/>
      <c r="BA7329" s="30"/>
      <c r="BB7329" s="12"/>
      <c r="BF7329" s="12"/>
      <c r="BG7329" s="12"/>
      <c r="BH7329" s="12"/>
      <c r="BO7329" s="7"/>
      <c r="BP7329" s="7"/>
      <c r="BQ7329" s="7"/>
      <c r="BU7329" s="7"/>
      <c r="BV7329" s="7"/>
      <c r="BW7329" s="7"/>
      <c r="CD7329" s="7"/>
      <c r="CE7329" s="7"/>
      <c r="CF7329" s="7"/>
      <c r="CJ7329" s="7"/>
      <c r="CK7329" s="7"/>
      <c r="CL7329" s="7"/>
    </row>
    <row r="7330" spans="1:90">
      <c r="A7330" s="11"/>
      <c r="B7330" s="373"/>
      <c r="C7330" s="373"/>
      <c r="D7330" s="373"/>
      <c r="E7330" s="13"/>
      <c r="F7330" s="11"/>
      <c r="G7330" s="25"/>
      <c r="H7330" s="31"/>
      <c r="I7330" s="30"/>
      <c r="M7330" s="25"/>
      <c r="N7330" s="31"/>
      <c r="O7330" s="30"/>
      <c r="V7330" s="12"/>
      <c r="W7330" s="12"/>
      <c r="X7330" s="14"/>
      <c r="AB7330" s="25"/>
      <c r="AC7330" s="12"/>
      <c r="AD7330" s="12"/>
      <c r="AK7330" s="12"/>
      <c r="AL7330" s="30"/>
      <c r="AM7330" s="32"/>
      <c r="AQ7330" s="12"/>
      <c r="AR7330" s="12"/>
      <c r="AS7330" s="12"/>
      <c r="AZ7330" s="49"/>
      <c r="BA7330" s="30"/>
      <c r="BB7330" s="12"/>
      <c r="BF7330" s="12"/>
      <c r="BG7330" s="12"/>
      <c r="BH7330" s="12"/>
      <c r="BO7330" s="7"/>
      <c r="BP7330" s="7"/>
      <c r="BQ7330" s="7"/>
      <c r="BU7330" s="7"/>
      <c r="BV7330" s="7"/>
      <c r="BW7330" s="7"/>
      <c r="CD7330" s="7"/>
      <c r="CE7330" s="7"/>
      <c r="CF7330" s="7"/>
      <c r="CJ7330" s="7"/>
      <c r="CK7330" s="7"/>
      <c r="CL7330" s="7"/>
    </row>
    <row r="7331" spans="1:90">
      <c r="A7331" s="11"/>
      <c r="B7331" s="373"/>
      <c r="C7331" s="373"/>
      <c r="D7331" s="373"/>
      <c r="E7331" s="13"/>
      <c r="F7331" s="11"/>
      <c r="G7331" s="25"/>
      <c r="H7331" s="31"/>
      <c r="I7331" s="30"/>
      <c r="M7331" s="25"/>
      <c r="N7331" s="31"/>
      <c r="O7331" s="30"/>
      <c r="V7331" s="12"/>
      <c r="W7331" s="12"/>
      <c r="X7331" s="14"/>
      <c r="AB7331" s="25"/>
      <c r="AC7331" s="12"/>
      <c r="AD7331" s="12"/>
      <c r="AK7331" s="12"/>
      <c r="AL7331" s="30"/>
      <c r="AM7331" s="32"/>
      <c r="AQ7331" s="12"/>
      <c r="AR7331" s="12"/>
      <c r="AS7331" s="12"/>
      <c r="AZ7331" s="49"/>
      <c r="BA7331" s="30"/>
      <c r="BB7331" s="12"/>
      <c r="BF7331" s="12"/>
      <c r="BG7331" s="12"/>
      <c r="BH7331" s="12"/>
      <c r="BO7331" s="7"/>
      <c r="BP7331" s="7"/>
      <c r="BQ7331" s="7"/>
      <c r="BU7331" s="7"/>
      <c r="BV7331" s="7"/>
      <c r="BW7331" s="7"/>
      <c r="CD7331" s="7"/>
      <c r="CE7331" s="7"/>
      <c r="CF7331" s="7"/>
      <c r="CJ7331" s="7"/>
      <c r="CK7331" s="7"/>
      <c r="CL7331" s="7"/>
    </row>
    <row r="7332" spans="1:90">
      <c r="A7332" s="11"/>
      <c r="B7332" s="373"/>
      <c r="C7332" s="373"/>
      <c r="D7332" s="373"/>
      <c r="E7332" s="13"/>
      <c r="F7332" s="11"/>
      <c r="G7332" s="25"/>
      <c r="H7332" s="31"/>
      <c r="I7332" s="30"/>
      <c r="M7332" s="25"/>
      <c r="N7332" s="31"/>
      <c r="O7332" s="30"/>
      <c r="V7332" s="12"/>
      <c r="W7332" s="12"/>
      <c r="X7332" s="14"/>
      <c r="AB7332" s="25"/>
      <c r="AC7332" s="12"/>
      <c r="AD7332" s="12"/>
      <c r="AK7332" s="12"/>
      <c r="AL7332" s="30"/>
      <c r="AM7332" s="32"/>
      <c r="AQ7332" s="12"/>
      <c r="AR7332" s="12"/>
      <c r="AS7332" s="12"/>
      <c r="AZ7332" s="49"/>
      <c r="BA7332" s="30"/>
      <c r="BB7332" s="12"/>
      <c r="BF7332" s="12"/>
      <c r="BG7332" s="12"/>
      <c r="BH7332" s="12"/>
      <c r="BO7332" s="7"/>
      <c r="BP7332" s="7"/>
      <c r="BQ7332" s="7"/>
      <c r="BU7332" s="7"/>
      <c r="BV7332" s="7"/>
      <c r="BW7332" s="7"/>
      <c r="CD7332" s="7"/>
      <c r="CE7332" s="7"/>
      <c r="CF7332" s="7"/>
      <c r="CJ7332" s="7"/>
      <c r="CK7332" s="7"/>
      <c r="CL7332" s="7"/>
    </row>
    <row r="7333" spans="1:90">
      <c r="A7333" s="11"/>
      <c r="B7333" s="373"/>
      <c r="C7333" s="373"/>
      <c r="D7333" s="373"/>
      <c r="E7333" s="13"/>
      <c r="F7333" s="11"/>
      <c r="G7333" s="25"/>
      <c r="H7333" s="31"/>
      <c r="I7333" s="30"/>
      <c r="M7333" s="25"/>
      <c r="N7333" s="31"/>
      <c r="O7333" s="30"/>
      <c r="V7333" s="12"/>
      <c r="W7333" s="12"/>
      <c r="X7333" s="14"/>
      <c r="AB7333" s="25"/>
      <c r="AC7333" s="12"/>
      <c r="AD7333" s="12"/>
      <c r="AK7333" s="12"/>
      <c r="AL7333" s="30"/>
      <c r="AM7333" s="32"/>
      <c r="AQ7333" s="12"/>
      <c r="AR7333" s="12"/>
      <c r="AS7333" s="12"/>
      <c r="AZ7333" s="49"/>
      <c r="BA7333" s="30"/>
      <c r="BB7333" s="12"/>
      <c r="BF7333" s="12"/>
      <c r="BG7333" s="12"/>
      <c r="BH7333" s="12"/>
      <c r="BO7333" s="7"/>
      <c r="BP7333" s="7"/>
      <c r="BQ7333" s="7"/>
      <c r="BU7333" s="7"/>
      <c r="BV7333" s="7"/>
      <c r="BW7333" s="7"/>
      <c r="CD7333" s="7"/>
      <c r="CE7333" s="7"/>
      <c r="CF7333" s="7"/>
      <c r="CJ7333" s="7"/>
      <c r="CK7333" s="7"/>
      <c r="CL7333" s="7"/>
    </row>
    <row r="7334" spans="1:90">
      <c r="A7334" s="11"/>
      <c r="B7334" s="373"/>
      <c r="C7334" s="373"/>
      <c r="D7334" s="373"/>
      <c r="E7334" s="13"/>
      <c r="F7334" s="11"/>
      <c r="G7334" s="25"/>
      <c r="H7334" s="31"/>
      <c r="I7334" s="30"/>
      <c r="M7334" s="25"/>
      <c r="N7334" s="31"/>
      <c r="O7334" s="30"/>
      <c r="V7334" s="12"/>
      <c r="W7334" s="12"/>
      <c r="X7334" s="14"/>
      <c r="AB7334" s="25"/>
      <c r="AC7334" s="12"/>
      <c r="AD7334" s="12"/>
      <c r="AK7334" s="12"/>
      <c r="AL7334" s="30"/>
      <c r="AM7334" s="32"/>
      <c r="AQ7334" s="12"/>
      <c r="AR7334" s="12"/>
      <c r="AS7334" s="12"/>
      <c r="AZ7334" s="49"/>
      <c r="BA7334" s="30"/>
      <c r="BB7334" s="12"/>
      <c r="BF7334" s="12"/>
      <c r="BG7334" s="12"/>
      <c r="BH7334" s="12"/>
      <c r="BO7334" s="7"/>
      <c r="BP7334" s="7"/>
      <c r="BQ7334" s="7"/>
      <c r="BU7334" s="7"/>
      <c r="BV7334" s="7"/>
      <c r="BW7334" s="7"/>
      <c r="CD7334" s="7"/>
      <c r="CE7334" s="7"/>
      <c r="CF7334" s="7"/>
      <c r="CJ7334" s="7"/>
      <c r="CK7334" s="7"/>
      <c r="CL7334" s="7"/>
    </row>
    <row r="7335" spans="1:90">
      <c r="A7335" s="11"/>
      <c r="B7335" s="373"/>
      <c r="C7335" s="373"/>
      <c r="D7335" s="373"/>
      <c r="E7335" s="13"/>
      <c r="F7335" s="11"/>
      <c r="G7335" s="25"/>
      <c r="H7335" s="31"/>
      <c r="I7335" s="30"/>
      <c r="M7335" s="25"/>
      <c r="N7335" s="31"/>
      <c r="O7335" s="30"/>
      <c r="V7335" s="12"/>
      <c r="W7335" s="12"/>
      <c r="X7335" s="14"/>
      <c r="AB7335" s="25"/>
      <c r="AC7335" s="12"/>
      <c r="AD7335" s="12"/>
      <c r="AK7335" s="12"/>
      <c r="AL7335" s="30"/>
      <c r="AM7335" s="32"/>
      <c r="AQ7335" s="12"/>
      <c r="AR7335" s="12"/>
      <c r="AS7335" s="12"/>
      <c r="AZ7335" s="49"/>
      <c r="BA7335" s="30"/>
      <c r="BB7335" s="12"/>
      <c r="BF7335" s="12"/>
      <c r="BG7335" s="12"/>
      <c r="BH7335" s="12"/>
      <c r="BO7335" s="7"/>
      <c r="BP7335" s="7"/>
      <c r="BQ7335" s="7"/>
      <c r="BU7335" s="7"/>
      <c r="BV7335" s="7"/>
      <c r="BW7335" s="7"/>
      <c r="CD7335" s="7"/>
      <c r="CE7335" s="7"/>
      <c r="CF7335" s="7"/>
      <c r="CJ7335" s="7"/>
      <c r="CK7335" s="7"/>
      <c r="CL7335" s="7"/>
    </row>
    <row r="7336" spans="1:90">
      <c r="A7336" s="11"/>
      <c r="B7336" s="373"/>
      <c r="C7336" s="373"/>
      <c r="D7336" s="373"/>
      <c r="E7336" s="13"/>
      <c r="F7336" s="11"/>
      <c r="G7336" s="25"/>
      <c r="H7336" s="31"/>
      <c r="I7336" s="30"/>
      <c r="M7336" s="25"/>
      <c r="N7336" s="31"/>
      <c r="O7336" s="30"/>
      <c r="V7336" s="12"/>
      <c r="W7336" s="12"/>
      <c r="X7336" s="14"/>
      <c r="AB7336" s="25"/>
      <c r="AC7336" s="12"/>
      <c r="AD7336" s="12"/>
      <c r="AK7336" s="12"/>
      <c r="AL7336" s="30"/>
      <c r="AM7336" s="32"/>
      <c r="AQ7336" s="12"/>
      <c r="AR7336" s="12"/>
      <c r="AS7336" s="12"/>
      <c r="AZ7336" s="49"/>
      <c r="BA7336" s="30"/>
      <c r="BB7336" s="12"/>
      <c r="BF7336" s="12"/>
      <c r="BG7336" s="12"/>
      <c r="BH7336" s="12"/>
      <c r="BO7336" s="7"/>
      <c r="BP7336" s="7"/>
      <c r="BQ7336" s="7"/>
      <c r="BU7336" s="7"/>
      <c r="BV7336" s="7"/>
      <c r="BW7336" s="7"/>
      <c r="CD7336" s="7"/>
      <c r="CE7336" s="7"/>
      <c r="CF7336" s="7"/>
      <c r="CJ7336" s="7"/>
      <c r="CK7336" s="7"/>
      <c r="CL7336" s="7"/>
    </row>
    <row r="7337" spans="1:90">
      <c r="A7337" s="11"/>
      <c r="B7337" s="373"/>
      <c r="C7337" s="373"/>
      <c r="D7337" s="373"/>
      <c r="E7337" s="13"/>
      <c r="F7337" s="11"/>
      <c r="G7337" s="25"/>
      <c r="H7337" s="31"/>
      <c r="I7337" s="30"/>
      <c r="M7337" s="25"/>
      <c r="N7337" s="31"/>
      <c r="O7337" s="30"/>
      <c r="V7337" s="12"/>
      <c r="W7337" s="12"/>
      <c r="X7337" s="14"/>
      <c r="AB7337" s="25"/>
      <c r="AC7337" s="12"/>
      <c r="AD7337" s="12"/>
      <c r="AK7337" s="12"/>
      <c r="AL7337" s="30"/>
      <c r="AM7337" s="32"/>
      <c r="AQ7337" s="12"/>
      <c r="AR7337" s="12"/>
      <c r="AS7337" s="12"/>
      <c r="AZ7337" s="49"/>
      <c r="BA7337" s="30"/>
      <c r="BB7337" s="12"/>
      <c r="BF7337" s="12"/>
      <c r="BG7337" s="12"/>
      <c r="BH7337" s="12"/>
      <c r="BO7337" s="7"/>
      <c r="BP7337" s="7"/>
      <c r="BQ7337" s="7"/>
      <c r="BU7337" s="7"/>
      <c r="BV7337" s="7"/>
      <c r="BW7337" s="7"/>
      <c r="CD7337" s="7"/>
      <c r="CE7337" s="7"/>
      <c r="CF7337" s="7"/>
      <c r="CJ7337" s="7"/>
      <c r="CK7337" s="7"/>
      <c r="CL7337" s="7"/>
    </row>
    <row r="7338" spans="1:90">
      <c r="A7338" s="11"/>
      <c r="B7338" s="373"/>
      <c r="C7338" s="373"/>
      <c r="D7338" s="373"/>
      <c r="E7338" s="13"/>
      <c r="F7338" s="11"/>
      <c r="G7338" s="25"/>
      <c r="H7338" s="31"/>
      <c r="I7338" s="30"/>
      <c r="M7338" s="25"/>
      <c r="N7338" s="31"/>
      <c r="O7338" s="30"/>
      <c r="V7338" s="12"/>
      <c r="W7338" s="12"/>
      <c r="X7338" s="14"/>
      <c r="AB7338" s="25"/>
      <c r="AC7338" s="12"/>
      <c r="AD7338" s="12"/>
      <c r="AK7338" s="12"/>
      <c r="AL7338" s="30"/>
      <c r="AM7338" s="32"/>
      <c r="AQ7338" s="12"/>
      <c r="AR7338" s="12"/>
      <c r="AS7338" s="12"/>
      <c r="AZ7338" s="49"/>
      <c r="BA7338" s="30"/>
      <c r="BB7338" s="12"/>
      <c r="BF7338" s="12"/>
      <c r="BG7338" s="12"/>
      <c r="BH7338" s="12"/>
      <c r="BO7338" s="7"/>
      <c r="BP7338" s="7"/>
      <c r="BQ7338" s="7"/>
      <c r="BU7338" s="7"/>
      <c r="BV7338" s="7"/>
      <c r="BW7338" s="7"/>
      <c r="CD7338" s="7"/>
      <c r="CE7338" s="7"/>
      <c r="CF7338" s="7"/>
      <c r="CJ7338" s="7"/>
      <c r="CK7338" s="7"/>
      <c r="CL7338" s="7"/>
    </row>
    <row r="7339" spans="1:90">
      <c r="A7339" s="11"/>
      <c r="B7339" s="373"/>
      <c r="C7339" s="373"/>
      <c r="D7339" s="373"/>
      <c r="E7339" s="13"/>
      <c r="F7339" s="11"/>
      <c r="G7339" s="25"/>
      <c r="H7339" s="31"/>
      <c r="I7339" s="30"/>
      <c r="M7339" s="25"/>
      <c r="N7339" s="31"/>
      <c r="O7339" s="30"/>
      <c r="V7339" s="12"/>
      <c r="W7339" s="12"/>
      <c r="X7339" s="14"/>
      <c r="AB7339" s="25"/>
      <c r="AC7339" s="12"/>
      <c r="AD7339" s="12"/>
      <c r="AK7339" s="12"/>
      <c r="AL7339" s="30"/>
      <c r="AM7339" s="32"/>
      <c r="AQ7339" s="12"/>
      <c r="AR7339" s="12"/>
      <c r="AS7339" s="12"/>
      <c r="AZ7339" s="49"/>
      <c r="BA7339" s="30"/>
      <c r="BB7339" s="12"/>
      <c r="BF7339" s="12"/>
      <c r="BG7339" s="12"/>
      <c r="BH7339" s="12"/>
      <c r="BO7339" s="7"/>
      <c r="BP7339" s="7"/>
      <c r="BQ7339" s="7"/>
      <c r="BU7339" s="7"/>
      <c r="BV7339" s="7"/>
      <c r="BW7339" s="7"/>
      <c r="CD7339" s="7"/>
      <c r="CE7339" s="7"/>
      <c r="CF7339" s="7"/>
      <c r="CJ7339" s="7"/>
      <c r="CK7339" s="7"/>
      <c r="CL7339" s="7"/>
    </row>
    <row r="7340" spans="1:90">
      <c r="A7340" s="11"/>
      <c r="B7340" s="373"/>
      <c r="C7340" s="373"/>
      <c r="D7340" s="373"/>
      <c r="E7340" s="13"/>
      <c r="F7340" s="11"/>
      <c r="G7340" s="25"/>
      <c r="H7340" s="31"/>
      <c r="I7340" s="30"/>
      <c r="M7340" s="25"/>
      <c r="N7340" s="31"/>
      <c r="O7340" s="30"/>
      <c r="V7340" s="12"/>
      <c r="W7340" s="12"/>
      <c r="X7340" s="14"/>
      <c r="AB7340" s="25"/>
      <c r="AC7340" s="12"/>
      <c r="AD7340" s="12"/>
      <c r="AK7340" s="12"/>
      <c r="AL7340" s="30"/>
      <c r="AM7340" s="32"/>
      <c r="AQ7340" s="12"/>
      <c r="AR7340" s="12"/>
      <c r="AS7340" s="12"/>
      <c r="AZ7340" s="49"/>
      <c r="BA7340" s="30"/>
      <c r="BB7340" s="12"/>
      <c r="BF7340" s="12"/>
      <c r="BG7340" s="12"/>
      <c r="BH7340" s="12"/>
      <c r="BO7340" s="7"/>
      <c r="BP7340" s="7"/>
      <c r="BQ7340" s="7"/>
      <c r="BU7340" s="7"/>
      <c r="BV7340" s="7"/>
      <c r="BW7340" s="7"/>
      <c r="CD7340" s="7"/>
      <c r="CE7340" s="7"/>
      <c r="CF7340" s="7"/>
      <c r="CJ7340" s="7"/>
      <c r="CK7340" s="7"/>
      <c r="CL7340" s="7"/>
    </row>
    <row r="7341" spans="1:90">
      <c r="A7341" s="11"/>
      <c r="B7341" s="373"/>
      <c r="C7341" s="373"/>
      <c r="D7341" s="373"/>
      <c r="E7341" s="13"/>
      <c r="F7341" s="11"/>
      <c r="G7341" s="25"/>
      <c r="H7341" s="31"/>
      <c r="I7341" s="30"/>
      <c r="M7341" s="25"/>
      <c r="N7341" s="31"/>
      <c r="O7341" s="30"/>
      <c r="V7341" s="12"/>
      <c r="W7341" s="12"/>
      <c r="X7341" s="14"/>
      <c r="AB7341" s="25"/>
      <c r="AC7341" s="12"/>
      <c r="AD7341" s="12"/>
      <c r="AK7341" s="12"/>
      <c r="AL7341" s="30"/>
      <c r="AM7341" s="32"/>
      <c r="AQ7341" s="12"/>
      <c r="AR7341" s="12"/>
      <c r="AS7341" s="12"/>
      <c r="AZ7341" s="49"/>
      <c r="BA7341" s="30"/>
      <c r="BB7341" s="12"/>
      <c r="BF7341" s="12"/>
      <c r="BG7341" s="12"/>
      <c r="BH7341" s="12"/>
      <c r="BO7341" s="7"/>
      <c r="BP7341" s="7"/>
      <c r="BQ7341" s="7"/>
      <c r="BU7341" s="7"/>
      <c r="BV7341" s="7"/>
      <c r="BW7341" s="7"/>
      <c r="CD7341" s="7"/>
      <c r="CE7341" s="7"/>
      <c r="CF7341" s="7"/>
      <c r="CJ7341" s="7"/>
      <c r="CK7341" s="7"/>
      <c r="CL7341" s="7"/>
    </row>
    <row r="7342" spans="1:90">
      <c r="A7342" s="11"/>
      <c r="B7342" s="373"/>
      <c r="C7342" s="373"/>
      <c r="D7342" s="373"/>
      <c r="E7342" s="13"/>
      <c r="F7342" s="11"/>
      <c r="G7342" s="25"/>
      <c r="H7342" s="31"/>
      <c r="I7342" s="30"/>
      <c r="M7342" s="25"/>
      <c r="N7342" s="31"/>
      <c r="O7342" s="30"/>
      <c r="V7342" s="12"/>
      <c r="W7342" s="12"/>
      <c r="X7342" s="14"/>
      <c r="AB7342" s="25"/>
      <c r="AC7342" s="12"/>
      <c r="AD7342" s="12"/>
      <c r="AK7342" s="12"/>
      <c r="AL7342" s="30"/>
      <c r="AM7342" s="32"/>
      <c r="AQ7342" s="12"/>
      <c r="AR7342" s="12"/>
      <c r="AS7342" s="12"/>
      <c r="AZ7342" s="49"/>
      <c r="BA7342" s="30"/>
      <c r="BB7342" s="12"/>
      <c r="BF7342" s="12"/>
      <c r="BG7342" s="12"/>
      <c r="BH7342" s="12"/>
      <c r="BO7342" s="7"/>
      <c r="BP7342" s="7"/>
      <c r="BQ7342" s="7"/>
      <c r="BU7342" s="7"/>
      <c r="BV7342" s="7"/>
      <c r="BW7342" s="7"/>
      <c r="CD7342" s="7"/>
      <c r="CE7342" s="7"/>
      <c r="CF7342" s="7"/>
      <c r="CJ7342" s="7"/>
      <c r="CK7342" s="7"/>
      <c r="CL7342" s="7"/>
    </row>
    <row r="7343" spans="1:90">
      <c r="A7343" s="11"/>
      <c r="B7343" s="373"/>
      <c r="C7343" s="373"/>
      <c r="D7343" s="373"/>
      <c r="E7343" s="13"/>
      <c r="F7343" s="11"/>
      <c r="G7343" s="25"/>
      <c r="H7343" s="31"/>
      <c r="I7343" s="30"/>
      <c r="M7343" s="25"/>
      <c r="N7343" s="31"/>
      <c r="O7343" s="30"/>
      <c r="V7343" s="12"/>
      <c r="W7343" s="12"/>
      <c r="X7343" s="14"/>
      <c r="AB7343" s="25"/>
      <c r="AC7343" s="12"/>
      <c r="AD7343" s="12"/>
      <c r="AK7343" s="12"/>
      <c r="AL7343" s="30"/>
      <c r="AM7343" s="32"/>
      <c r="AQ7343" s="12"/>
      <c r="AR7343" s="12"/>
      <c r="AS7343" s="12"/>
      <c r="AZ7343" s="49"/>
      <c r="BA7343" s="30"/>
      <c r="BB7343" s="12"/>
      <c r="BF7343" s="12"/>
      <c r="BG7343" s="12"/>
      <c r="BH7343" s="12"/>
      <c r="BO7343" s="7"/>
      <c r="BP7343" s="7"/>
      <c r="BQ7343" s="7"/>
      <c r="BU7343" s="7"/>
      <c r="BV7343" s="7"/>
      <c r="BW7343" s="7"/>
      <c r="CD7343" s="7"/>
      <c r="CE7343" s="7"/>
      <c r="CF7343" s="7"/>
      <c r="CJ7343" s="7"/>
      <c r="CK7343" s="7"/>
      <c r="CL7343" s="7"/>
    </row>
    <row r="7344" spans="1:90">
      <c r="A7344" s="11"/>
      <c r="B7344" s="373"/>
      <c r="C7344" s="373"/>
      <c r="D7344" s="373"/>
      <c r="E7344" s="13"/>
      <c r="F7344" s="11"/>
      <c r="G7344" s="25"/>
      <c r="H7344" s="31"/>
      <c r="I7344" s="30"/>
      <c r="M7344" s="25"/>
      <c r="N7344" s="31"/>
      <c r="O7344" s="30"/>
      <c r="V7344" s="12"/>
      <c r="W7344" s="12"/>
      <c r="X7344" s="14"/>
      <c r="AB7344" s="25"/>
      <c r="AC7344" s="12"/>
      <c r="AD7344" s="12"/>
      <c r="AK7344" s="12"/>
      <c r="AL7344" s="30"/>
      <c r="AM7344" s="32"/>
      <c r="AQ7344" s="12"/>
      <c r="AR7344" s="12"/>
      <c r="AS7344" s="12"/>
      <c r="AZ7344" s="49"/>
      <c r="BA7344" s="30"/>
      <c r="BB7344" s="12"/>
      <c r="BF7344" s="12"/>
      <c r="BG7344" s="12"/>
      <c r="BH7344" s="12"/>
      <c r="BO7344" s="7"/>
      <c r="BP7344" s="7"/>
      <c r="BQ7344" s="7"/>
      <c r="BU7344" s="7"/>
      <c r="BV7344" s="7"/>
      <c r="BW7344" s="7"/>
      <c r="CD7344" s="7"/>
      <c r="CE7344" s="7"/>
      <c r="CF7344" s="7"/>
      <c r="CJ7344" s="7"/>
      <c r="CK7344" s="7"/>
      <c r="CL7344" s="7"/>
    </row>
    <row r="7345" spans="1:90">
      <c r="A7345" s="11"/>
      <c r="B7345" s="373"/>
      <c r="C7345" s="373"/>
      <c r="D7345" s="373"/>
      <c r="E7345" s="13"/>
      <c r="F7345" s="11"/>
      <c r="G7345" s="25"/>
      <c r="H7345" s="31"/>
      <c r="I7345" s="30"/>
      <c r="M7345" s="25"/>
      <c r="N7345" s="31"/>
      <c r="O7345" s="30"/>
      <c r="V7345" s="12"/>
      <c r="W7345" s="12"/>
      <c r="X7345" s="14"/>
      <c r="AB7345" s="25"/>
      <c r="AC7345" s="12"/>
      <c r="AD7345" s="12"/>
      <c r="AK7345" s="12"/>
      <c r="AL7345" s="30"/>
      <c r="AM7345" s="32"/>
      <c r="AQ7345" s="12"/>
      <c r="AR7345" s="12"/>
      <c r="AS7345" s="12"/>
      <c r="AZ7345" s="49"/>
      <c r="BA7345" s="30"/>
      <c r="BB7345" s="12"/>
      <c r="BF7345" s="12"/>
      <c r="BG7345" s="12"/>
      <c r="BH7345" s="12"/>
      <c r="BO7345" s="7"/>
      <c r="BP7345" s="7"/>
      <c r="BQ7345" s="7"/>
      <c r="BU7345" s="7"/>
      <c r="BV7345" s="7"/>
      <c r="BW7345" s="7"/>
      <c r="CD7345" s="7"/>
      <c r="CE7345" s="7"/>
      <c r="CF7345" s="7"/>
      <c r="CJ7345" s="7"/>
      <c r="CK7345" s="7"/>
      <c r="CL7345" s="7"/>
    </row>
    <row r="7346" spans="1:90">
      <c r="A7346" s="11"/>
      <c r="B7346" s="373"/>
      <c r="C7346" s="373"/>
      <c r="D7346" s="373"/>
      <c r="E7346" s="13"/>
      <c r="F7346" s="11"/>
      <c r="G7346" s="25"/>
      <c r="H7346" s="31"/>
      <c r="I7346" s="30"/>
      <c r="M7346" s="25"/>
      <c r="N7346" s="31"/>
      <c r="O7346" s="30"/>
      <c r="V7346" s="12"/>
      <c r="W7346" s="12"/>
      <c r="X7346" s="14"/>
      <c r="AB7346" s="25"/>
      <c r="AC7346" s="12"/>
      <c r="AD7346" s="12"/>
      <c r="AK7346" s="12"/>
      <c r="AL7346" s="30"/>
      <c r="AM7346" s="32"/>
      <c r="AQ7346" s="12"/>
      <c r="AR7346" s="12"/>
      <c r="AS7346" s="12"/>
      <c r="AZ7346" s="49"/>
      <c r="BA7346" s="30"/>
      <c r="BB7346" s="12"/>
      <c r="BF7346" s="12"/>
      <c r="BG7346" s="12"/>
      <c r="BH7346" s="12"/>
      <c r="BO7346" s="7"/>
      <c r="BP7346" s="7"/>
      <c r="BQ7346" s="7"/>
      <c r="BU7346" s="7"/>
      <c r="BV7346" s="7"/>
      <c r="BW7346" s="7"/>
      <c r="CD7346" s="7"/>
      <c r="CE7346" s="7"/>
      <c r="CF7346" s="7"/>
      <c r="CJ7346" s="7"/>
      <c r="CK7346" s="7"/>
      <c r="CL7346" s="7"/>
    </row>
    <row r="7347" spans="1:90">
      <c r="A7347" s="11"/>
      <c r="B7347" s="373"/>
      <c r="C7347" s="373"/>
      <c r="D7347" s="373"/>
      <c r="E7347" s="13"/>
      <c r="F7347" s="11"/>
      <c r="G7347" s="25"/>
      <c r="H7347" s="31"/>
      <c r="I7347" s="30"/>
      <c r="M7347" s="25"/>
      <c r="N7347" s="31"/>
      <c r="O7347" s="30"/>
      <c r="V7347" s="12"/>
      <c r="W7347" s="12"/>
      <c r="X7347" s="14"/>
      <c r="AB7347" s="25"/>
      <c r="AC7347" s="12"/>
      <c r="AD7347" s="12"/>
      <c r="AK7347" s="12"/>
      <c r="AL7347" s="30"/>
      <c r="AM7347" s="32"/>
      <c r="AQ7347" s="12"/>
      <c r="AR7347" s="12"/>
      <c r="AS7347" s="12"/>
      <c r="AZ7347" s="49"/>
      <c r="BA7347" s="30"/>
      <c r="BB7347" s="12"/>
      <c r="BF7347" s="12"/>
      <c r="BG7347" s="12"/>
      <c r="BH7347" s="12"/>
      <c r="BO7347" s="7"/>
      <c r="BP7347" s="7"/>
      <c r="BQ7347" s="7"/>
      <c r="BU7347" s="7"/>
      <c r="BV7347" s="7"/>
      <c r="BW7347" s="7"/>
      <c r="CD7347" s="7"/>
      <c r="CE7347" s="7"/>
      <c r="CF7347" s="7"/>
      <c r="CJ7347" s="7"/>
      <c r="CK7347" s="7"/>
      <c r="CL7347" s="7"/>
    </row>
    <row r="7348" spans="1:90">
      <c r="A7348" s="11"/>
      <c r="B7348" s="373"/>
      <c r="C7348" s="373"/>
      <c r="D7348" s="373"/>
      <c r="E7348" s="13"/>
      <c r="F7348" s="11"/>
      <c r="G7348" s="25"/>
      <c r="H7348" s="31"/>
      <c r="I7348" s="30"/>
      <c r="M7348" s="25"/>
      <c r="N7348" s="31"/>
      <c r="O7348" s="30"/>
      <c r="V7348" s="12"/>
      <c r="W7348" s="12"/>
      <c r="X7348" s="14"/>
      <c r="AB7348" s="25"/>
      <c r="AC7348" s="12"/>
      <c r="AD7348" s="12"/>
      <c r="AK7348" s="12"/>
      <c r="AL7348" s="30"/>
      <c r="AM7348" s="32"/>
      <c r="AQ7348" s="12"/>
      <c r="AR7348" s="12"/>
      <c r="AS7348" s="12"/>
      <c r="AZ7348" s="49"/>
      <c r="BA7348" s="30"/>
      <c r="BB7348" s="12"/>
      <c r="BF7348" s="12"/>
      <c r="BG7348" s="12"/>
      <c r="BH7348" s="12"/>
      <c r="BO7348" s="7"/>
      <c r="BP7348" s="7"/>
      <c r="BQ7348" s="7"/>
      <c r="BU7348" s="7"/>
      <c r="BV7348" s="7"/>
      <c r="BW7348" s="7"/>
      <c r="CD7348" s="7"/>
      <c r="CE7348" s="7"/>
      <c r="CF7348" s="7"/>
      <c r="CJ7348" s="7"/>
      <c r="CK7348" s="7"/>
      <c r="CL7348" s="7"/>
    </row>
    <row r="7349" spans="1:90">
      <c r="A7349" s="11"/>
      <c r="B7349" s="373"/>
      <c r="C7349" s="373"/>
      <c r="D7349" s="373"/>
      <c r="E7349" s="13"/>
      <c r="F7349" s="11"/>
      <c r="G7349" s="25"/>
      <c r="H7349" s="31"/>
      <c r="I7349" s="30"/>
      <c r="M7349" s="25"/>
      <c r="N7349" s="31"/>
      <c r="O7349" s="30"/>
      <c r="V7349" s="12"/>
      <c r="W7349" s="12"/>
      <c r="X7349" s="14"/>
      <c r="AB7349" s="25"/>
      <c r="AC7349" s="12"/>
      <c r="AD7349" s="12"/>
      <c r="AK7349" s="12"/>
      <c r="AL7349" s="30"/>
      <c r="AM7349" s="32"/>
      <c r="AQ7349" s="12"/>
      <c r="AR7349" s="12"/>
      <c r="AS7349" s="12"/>
      <c r="AZ7349" s="49"/>
      <c r="BA7349" s="30"/>
      <c r="BB7349" s="12"/>
      <c r="BF7349" s="12"/>
      <c r="BG7349" s="12"/>
      <c r="BH7349" s="12"/>
      <c r="BO7349" s="7"/>
      <c r="BP7349" s="7"/>
      <c r="BQ7349" s="7"/>
      <c r="BU7349" s="7"/>
      <c r="BV7349" s="7"/>
      <c r="BW7349" s="7"/>
      <c r="CD7349" s="7"/>
      <c r="CE7349" s="7"/>
      <c r="CF7349" s="7"/>
      <c r="CJ7349" s="7"/>
      <c r="CK7349" s="7"/>
      <c r="CL7349" s="7"/>
    </row>
    <row r="7350" spans="1:90">
      <c r="A7350" s="11"/>
      <c r="B7350" s="373"/>
      <c r="C7350" s="373"/>
      <c r="D7350" s="373"/>
      <c r="E7350" s="13"/>
      <c r="F7350" s="11"/>
      <c r="G7350" s="25"/>
      <c r="H7350" s="31"/>
      <c r="I7350" s="30"/>
      <c r="M7350" s="25"/>
      <c r="N7350" s="31"/>
      <c r="O7350" s="30"/>
      <c r="V7350" s="12"/>
      <c r="W7350" s="12"/>
      <c r="X7350" s="14"/>
      <c r="AB7350" s="25"/>
      <c r="AC7350" s="12"/>
      <c r="AD7350" s="12"/>
      <c r="AK7350" s="12"/>
      <c r="AL7350" s="30"/>
      <c r="AM7350" s="32"/>
      <c r="AQ7350" s="12"/>
      <c r="AR7350" s="12"/>
      <c r="AS7350" s="12"/>
      <c r="AZ7350" s="49"/>
      <c r="BA7350" s="30"/>
      <c r="BB7350" s="12"/>
      <c r="BF7350" s="12"/>
      <c r="BG7350" s="12"/>
      <c r="BH7350" s="12"/>
      <c r="BO7350" s="7"/>
      <c r="BP7350" s="7"/>
      <c r="BQ7350" s="7"/>
      <c r="BU7350" s="7"/>
      <c r="BV7350" s="7"/>
      <c r="BW7350" s="7"/>
      <c r="CD7350" s="7"/>
      <c r="CE7350" s="7"/>
      <c r="CF7350" s="7"/>
      <c r="CJ7350" s="7"/>
      <c r="CK7350" s="7"/>
      <c r="CL7350" s="7"/>
    </row>
    <row r="7351" spans="1:90">
      <c r="A7351" s="11"/>
      <c r="B7351" s="373"/>
      <c r="C7351" s="373"/>
      <c r="D7351" s="373"/>
      <c r="E7351" s="13"/>
      <c r="F7351" s="11"/>
      <c r="G7351" s="25"/>
      <c r="H7351" s="31"/>
      <c r="I7351" s="30"/>
      <c r="M7351" s="25"/>
      <c r="N7351" s="31"/>
      <c r="O7351" s="30"/>
      <c r="V7351" s="12"/>
      <c r="W7351" s="12"/>
      <c r="X7351" s="14"/>
      <c r="AB7351" s="25"/>
      <c r="AC7351" s="12"/>
      <c r="AD7351" s="12"/>
      <c r="AK7351" s="12"/>
      <c r="AL7351" s="30"/>
      <c r="AM7351" s="32"/>
      <c r="AQ7351" s="12"/>
      <c r="AR7351" s="12"/>
      <c r="AS7351" s="12"/>
      <c r="AZ7351" s="49"/>
      <c r="BA7351" s="30"/>
      <c r="BB7351" s="12"/>
      <c r="BF7351" s="12"/>
      <c r="BG7351" s="12"/>
      <c r="BH7351" s="12"/>
      <c r="BO7351" s="7"/>
      <c r="BP7351" s="7"/>
      <c r="BQ7351" s="7"/>
      <c r="BU7351" s="7"/>
      <c r="BV7351" s="7"/>
      <c r="BW7351" s="7"/>
      <c r="CD7351" s="7"/>
      <c r="CE7351" s="7"/>
      <c r="CF7351" s="7"/>
      <c r="CJ7351" s="7"/>
      <c r="CK7351" s="7"/>
      <c r="CL7351" s="7"/>
    </row>
    <row r="7352" spans="1:90">
      <c r="A7352" s="11"/>
      <c r="B7352" s="373"/>
      <c r="C7352" s="373"/>
      <c r="D7352" s="373"/>
      <c r="E7352" s="13"/>
      <c r="F7352" s="11"/>
      <c r="G7352" s="25"/>
      <c r="H7352" s="31"/>
      <c r="I7352" s="30"/>
      <c r="M7352" s="25"/>
      <c r="N7352" s="31"/>
      <c r="O7352" s="30"/>
      <c r="V7352" s="12"/>
      <c r="W7352" s="12"/>
      <c r="X7352" s="14"/>
      <c r="AB7352" s="25"/>
      <c r="AC7352" s="12"/>
      <c r="AD7352" s="12"/>
      <c r="AK7352" s="12"/>
      <c r="AL7352" s="30"/>
      <c r="AM7352" s="32"/>
      <c r="AQ7352" s="12"/>
      <c r="AR7352" s="12"/>
      <c r="AS7352" s="12"/>
      <c r="AZ7352" s="49"/>
      <c r="BA7352" s="30"/>
      <c r="BB7352" s="12"/>
      <c r="BF7352" s="12"/>
      <c r="BG7352" s="12"/>
      <c r="BH7352" s="12"/>
      <c r="BO7352" s="7"/>
      <c r="BP7352" s="7"/>
      <c r="BQ7352" s="7"/>
      <c r="BU7352" s="7"/>
      <c r="BV7352" s="7"/>
      <c r="BW7352" s="7"/>
      <c r="CD7352" s="7"/>
      <c r="CE7352" s="7"/>
      <c r="CF7352" s="7"/>
      <c r="CJ7352" s="7"/>
      <c r="CK7352" s="7"/>
      <c r="CL7352" s="7"/>
    </row>
    <row r="7353" spans="1:90">
      <c r="A7353" s="11"/>
      <c r="B7353" s="373"/>
      <c r="C7353" s="373"/>
      <c r="D7353" s="373"/>
      <c r="E7353" s="13"/>
      <c r="F7353" s="11"/>
      <c r="G7353" s="25"/>
      <c r="H7353" s="31"/>
      <c r="I7353" s="30"/>
      <c r="M7353" s="25"/>
      <c r="N7353" s="31"/>
      <c r="O7353" s="30"/>
      <c r="V7353" s="12"/>
      <c r="W7353" s="12"/>
      <c r="X7353" s="14"/>
      <c r="AB7353" s="25"/>
      <c r="AC7353" s="12"/>
      <c r="AD7353" s="12"/>
      <c r="AK7353" s="12"/>
      <c r="AL7353" s="30"/>
      <c r="AM7353" s="32"/>
      <c r="AQ7353" s="12"/>
      <c r="AR7353" s="12"/>
      <c r="AS7353" s="12"/>
      <c r="AZ7353" s="49"/>
      <c r="BA7353" s="30"/>
      <c r="BB7353" s="12"/>
      <c r="BF7353" s="12"/>
      <c r="BG7353" s="12"/>
      <c r="BH7353" s="12"/>
      <c r="BO7353" s="7"/>
      <c r="BP7353" s="7"/>
      <c r="BQ7353" s="7"/>
      <c r="BU7353" s="7"/>
      <c r="BV7353" s="7"/>
      <c r="BW7353" s="7"/>
      <c r="CD7353" s="7"/>
      <c r="CE7353" s="7"/>
      <c r="CF7353" s="7"/>
      <c r="CJ7353" s="7"/>
      <c r="CK7353" s="7"/>
      <c r="CL7353" s="7"/>
    </row>
    <row r="7354" spans="1:90">
      <c r="A7354" s="11"/>
      <c r="B7354" s="373"/>
      <c r="C7354" s="373"/>
      <c r="D7354" s="373"/>
      <c r="E7354" s="13"/>
      <c r="F7354" s="11"/>
      <c r="G7354" s="25"/>
      <c r="H7354" s="31"/>
      <c r="I7354" s="30"/>
      <c r="M7354" s="25"/>
      <c r="N7354" s="31"/>
      <c r="O7354" s="30"/>
      <c r="V7354" s="12"/>
      <c r="W7354" s="12"/>
      <c r="X7354" s="14"/>
      <c r="AB7354" s="25"/>
      <c r="AC7354" s="12"/>
      <c r="AD7354" s="12"/>
      <c r="AK7354" s="12"/>
      <c r="AL7354" s="30"/>
      <c r="AM7354" s="32"/>
      <c r="AQ7354" s="12"/>
      <c r="AR7354" s="12"/>
      <c r="AS7354" s="12"/>
      <c r="AZ7354" s="49"/>
      <c r="BA7354" s="30"/>
      <c r="BB7354" s="12"/>
      <c r="BF7354" s="12"/>
      <c r="BG7354" s="12"/>
      <c r="BH7354" s="12"/>
      <c r="BO7354" s="7"/>
      <c r="BP7354" s="7"/>
      <c r="BQ7354" s="7"/>
      <c r="BU7354" s="7"/>
      <c r="BV7354" s="7"/>
      <c r="BW7354" s="7"/>
      <c r="CD7354" s="7"/>
      <c r="CE7354" s="7"/>
      <c r="CF7354" s="7"/>
      <c r="CJ7354" s="7"/>
      <c r="CK7354" s="7"/>
      <c r="CL7354" s="7"/>
    </row>
    <row r="7355" spans="1:90">
      <c r="A7355" s="11"/>
      <c r="B7355" s="373"/>
      <c r="C7355" s="373"/>
      <c r="D7355" s="373"/>
      <c r="E7355" s="13"/>
      <c r="F7355" s="11"/>
      <c r="G7355" s="25"/>
      <c r="H7355" s="31"/>
      <c r="I7355" s="30"/>
      <c r="M7355" s="25"/>
      <c r="N7355" s="31"/>
      <c r="O7355" s="30"/>
      <c r="V7355" s="12"/>
      <c r="W7355" s="12"/>
      <c r="X7355" s="14"/>
      <c r="AB7355" s="25"/>
      <c r="AC7355" s="12"/>
      <c r="AD7355" s="12"/>
      <c r="AK7355" s="12"/>
      <c r="AL7355" s="30"/>
      <c r="AM7355" s="32"/>
      <c r="AQ7355" s="12"/>
      <c r="AR7355" s="12"/>
      <c r="AS7355" s="12"/>
      <c r="AZ7355" s="49"/>
      <c r="BA7355" s="30"/>
      <c r="BB7355" s="12"/>
      <c r="BF7355" s="12"/>
      <c r="BG7355" s="12"/>
      <c r="BH7355" s="12"/>
      <c r="BO7355" s="7"/>
      <c r="BP7355" s="7"/>
      <c r="BQ7355" s="7"/>
      <c r="BU7355" s="7"/>
      <c r="BV7355" s="7"/>
      <c r="BW7355" s="7"/>
      <c r="CD7355" s="7"/>
      <c r="CE7355" s="7"/>
      <c r="CF7355" s="7"/>
      <c r="CJ7355" s="7"/>
      <c r="CK7355" s="7"/>
      <c r="CL7355" s="7"/>
    </row>
    <row r="7356" spans="1:90">
      <c r="A7356" s="11"/>
      <c r="B7356" s="373"/>
      <c r="C7356" s="373"/>
      <c r="D7356" s="373"/>
      <c r="E7356" s="13"/>
      <c r="F7356" s="11"/>
      <c r="G7356" s="25"/>
      <c r="H7356" s="31"/>
      <c r="I7356" s="30"/>
      <c r="M7356" s="25"/>
      <c r="N7356" s="31"/>
      <c r="O7356" s="30"/>
      <c r="V7356" s="12"/>
      <c r="W7356" s="12"/>
      <c r="X7356" s="14"/>
      <c r="AB7356" s="25"/>
      <c r="AC7356" s="12"/>
      <c r="AD7356" s="12"/>
      <c r="AK7356" s="12"/>
      <c r="AL7356" s="30"/>
      <c r="AM7356" s="32"/>
      <c r="AQ7356" s="12"/>
      <c r="AR7356" s="12"/>
      <c r="AS7356" s="12"/>
      <c r="AZ7356" s="49"/>
      <c r="BA7356" s="30"/>
      <c r="BB7356" s="12"/>
      <c r="BF7356" s="12"/>
      <c r="BG7356" s="12"/>
      <c r="BH7356" s="12"/>
      <c r="BO7356" s="7"/>
      <c r="BP7356" s="7"/>
      <c r="BQ7356" s="7"/>
      <c r="BU7356" s="7"/>
      <c r="BV7356" s="7"/>
      <c r="BW7356" s="7"/>
      <c r="CD7356" s="7"/>
      <c r="CE7356" s="7"/>
      <c r="CF7356" s="7"/>
      <c r="CJ7356" s="7"/>
      <c r="CK7356" s="7"/>
      <c r="CL7356" s="7"/>
    </row>
    <row r="7357" spans="1:90">
      <c r="A7357" s="11"/>
      <c r="B7357" s="373"/>
      <c r="C7357" s="373"/>
      <c r="D7357" s="373"/>
      <c r="E7357" s="13"/>
      <c r="F7357" s="11"/>
      <c r="G7357" s="25"/>
      <c r="H7357" s="31"/>
      <c r="I7357" s="30"/>
      <c r="M7357" s="25"/>
      <c r="N7357" s="31"/>
      <c r="O7357" s="30"/>
      <c r="V7357" s="12"/>
      <c r="W7357" s="12"/>
      <c r="X7357" s="14"/>
      <c r="AB7357" s="25"/>
      <c r="AC7357" s="12"/>
      <c r="AD7357" s="12"/>
      <c r="AK7357" s="12"/>
      <c r="AL7357" s="30"/>
      <c r="AM7357" s="32"/>
      <c r="AQ7357" s="12"/>
      <c r="AR7357" s="12"/>
      <c r="AS7357" s="12"/>
      <c r="AZ7357" s="49"/>
      <c r="BA7357" s="30"/>
      <c r="BB7357" s="12"/>
      <c r="BF7357" s="12"/>
      <c r="BG7357" s="12"/>
      <c r="BH7357" s="12"/>
      <c r="BO7357" s="7"/>
      <c r="BP7357" s="7"/>
      <c r="BQ7357" s="7"/>
      <c r="BU7357" s="7"/>
      <c r="BV7357" s="7"/>
      <c r="BW7357" s="7"/>
      <c r="CD7357" s="7"/>
      <c r="CE7357" s="7"/>
      <c r="CF7357" s="7"/>
      <c r="CJ7357" s="7"/>
      <c r="CK7357" s="7"/>
      <c r="CL7357" s="7"/>
    </row>
    <row r="7358" spans="1:90">
      <c r="A7358" s="11"/>
      <c r="B7358" s="373"/>
      <c r="C7358" s="373"/>
      <c r="D7358" s="373"/>
      <c r="E7358" s="13"/>
      <c r="F7358" s="11"/>
      <c r="G7358" s="25"/>
      <c r="H7358" s="31"/>
      <c r="I7358" s="30"/>
      <c r="M7358" s="25"/>
      <c r="N7358" s="31"/>
      <c r="O7358" s="30"/>
      <c r="V7358" s="12"/>
      <c r="W7358" s="12"/>
      <c r="X7358" s="14"/>
      <c r="AB7358" s="25"/>
      <c r="AC7358" s="12"/>
      <c r="AD7358" s="12"/>
      <c r="AK7358" s="12"/>
      <c r="AL7358" s="30"/>
      <c r="AM7358" s="32"/>
      <c r="AQ7358" s="12"/>
      <c r="AR7358" s="12"/>
      <c r="AS7358" s="12"/>
      <c r="AZ7358" s="49"/>
      <c r="BA7358" s="30"/>
      <c r="BB7358" s="12"/>
      <c r="BF7358" s="12"/>
      <c r="BG7358" s="12"/>
      <c r="BH7358" s="12"/>
      <c r="BO7358" s="7"/>
      <c r="BP7358" s="7"/>
      <c r="BQ7358" s="7"/>
      <c r="BU7358" s="7"/>
      <c r="BV7358" s="7"/>
      <c r="BW7358" s="7"/>
      <c r="CD7358" s="7"/>
      <c r="CE7358" s="7"/>
      <c r="CF7358" s="7"/>
      <c r="CJ7358" s="7"/>
      <c r="CK7358" s="7"/>
      <c r="CL7358" s="7"/>
    </row>
    <row r="7359" spans="1:90">
      <c r="A7359" s="11"/>
      <c r="B7359" s="373"/>
      <c r="C7359" s="373"/>
      <c r="D7359" s="373"/>
      <c r="E7359" s="13"/>
      <c r="F7359" s="11"/>
      <c r="G7359" s="25"/>
      <c r="H7359" s="31"/>
      <c r="I7359" s="30"/>
      <c r="M7359" s="25"/>
      <c r="N7359" s="31"/>
      <c r="O7359" s="30"/>
      <c r="V7359" s="12"/>
      <c r="W7359" s="12"/>
      <c r="X7359" s="14"/>
      <c r="AB7359" s="25"/>
      <c r="AC7359" s="12"/>
      <c r="AD7359" s="12"/>
      <c r="AK7359" s="12"/>
      <c r="AL7359" s="30"/>
      <c r="AM7359" s="32"/>
      <c r="AQ7359" s="12"/>
      <c r="AR7359" s="12"/>
      <c r="AS7359" s="12"/>
      <c r="AZ7359" s="49"/>
      <c r="BA7359" s="30"/>
      <c r="BB7359" s="12"/>
      <c r="BF7359" s="12"/>
      <c r="BG7359" s="12"/>
      <c r="BH7359" s="12"/>
      <c r="BO7359" s="7"/>
      <c r="BP7359" s="7"/>
      <c r="BQ7359" s="7"/>
      <c r="BU7359" s="7"/>
      <c r="BV7359" s="7"/>
      <c r="BW7359" s="7"/>
      <c r="CD7359" s="7"/>
      <c r="CE7359" s="7"/>
      <c r="CF7359" s="7"/>
      <c r="CJ7359" s="7"/>
      <c r="CK7359" s="7"/>
      <c r="CL7359" s="7"/>
    </row>
    <row r="7360" spans="1:90">
      <c r="A7360" s="11"/>
      <c r="B7360" s="373"/>
      <c r="C7360" s="373"/>
      <c r="D7360" s="373"/>
      <c r="E7360" s="13"/>
      <c r="F7360" s="11"/>
      <c r="G7360" s="25"/>
      <c r="H7360" s="31"/>
      <c r="I7360" s="30"/>
      <c r="M7360" s="25"/>
      <c r="N7360" s="31"/>
      <c r="O7360" s="30"/>
      <c r="V7360" s="12"/>
      <c r="W7360" s="12"/>
      <c r="X7360" s="14"/>
      <c r="AB7360" s="25"/>
      <c r="AC7360" s="12"/>
      <c r="AD7360" s="12"/>
      <c r="AK7360" s="12"/>
      <c r="AL7360" s="30"/>
      <c r="AM7360" s="32"/>
      <c r="AQ7360" s="12"/>
      <c r="AR7360" s="12"/>
      <c r="AS7360" s="12"/>
      <c r="AZ7360" s="49"/>
      <c r="BA7360" s="30"/>
      <c r="BB7360" s="12"/>
      <c r="BF7360" s="12"/>
      <c r="BG7360" s="12"/>
      <c r="BH7360" s="12"/>
      <c r="BO7360" s="7"/>
      <c r="BP7360" s="7"/>
      <c r="BQ7360" s="7"/>
      <c r="BU7360" s="7"/>
      <c r="BV7360" s="7"/>
      <c r="BW7360" s="7"/>
      <c r="CD7360" s="7"/>
      <c r="CE7360" s="7"/>
      <c r="CF7360" s="7"/>
      <c r="CJ7360" s="7"/>
      <c r="CK7360" s="7"/>
      <c r="CL7360" s="7"/>
    </row>
    <row r="7361" spans="1:90">
      <c r="A7361" s="11"/>
      <c r="B7361" s="373"/>
      <c r="C7361" s="373"/>
      <c r="D7361" s="373"/>
      <c r="E7361" s="13"/>
      <c r="F7361" s="11"/>
      <c r="G7361" s="25"/>
      <c r="H7361" s="31"/>
      <c r="I7361" s="30"/>
      <c r="M7361" s="25"/>
      <c r="N7361" s="31"/>
      <c r="O7361" s="30"/>
      <c r="V7361" s="12"/>
      <c r="W7361" s="12"/>
      <c r="X7361" s="14"/>
      <c r="AB7361" s="25"/>
      <c r="AC7361" s="12"/>
      <c r="AD7361" s="12"/>
      <c r="AK7361" s="12"/>
      <c r="AL7361" s="30"/>
      <c r="AM7361" s="32"/>
      <c r="AQ7361" s="12"/>
      <c r="AR7361" s="12"/>
      <c r="AS7361" s="12"/>
      <c r="AZ7361" s="49"/>
      <c r="BA7361" s="30"/>
      <c r="BB7361" s="12"/>
      <c r="BF7361" s="12"/>
      <c r="BG7361" s="12"/>
      <c r="BH7361" s="12"/>
      <c r="BO7361" s="7"/>
      <c r="BP7361" s="7"/>
      <c r="BQ7361" s="7"/>
      <c r="BU7361" s="7"/>
      <c r="BV7361" s="7"/>
      <c r="BW7361" s="7"/>
      <c r="CD7361" s="7"/>
      <c r="CE7361" s="7"/>
      <c r="CF7361" s="7"/>
      <c r="CJ7361" s="7"/>
      <c r="CK7361" s="7"/>
      <c r="CL7361" s="7"/>
    </row>
    <row r="7362" spans="1:90">
      <c r="A7362" s="11"/>
      <c r="B7362" s="373"/>
      <c r="C7362" s="373"/>
      <c r="D7362" s="373"/>
      <c r="E7362" s="13"/>
      <c r="F7362" s="11"/>
      <c r="G7362" s="25"/>
      <c r="H7362" s="31"/>
      <c r="I7362" s="30"/>
      <c r="M7362" s="25"/>
      <c r="N7362" s="31"/>
      <c r="O7362" s="30"/>
      <c r="V7362" s="12"/>
      <c r="W7362" s="12"/>
      <c r="X7362" s="14"/>
      <c r="AB7362" s="25"/>
      <c r="AC7362" s="12"/>
      <c r="AD7362" s="12"/>
      <c r="AK7362" s="12"/>
      <c r="AL7362" s="30"/>
      <c r="AM7362" s="32"/>
      <c r="AQ7362" s="12"/>
      <c r="AR7362" s="12"/>
      <c r="AS7362" s="12"/>
      <c r="AZ7362" s="49"/>
      <c r="BA7362" s="30"/>
      <c r="BB7362" s="12"/>
      <c r="BF7362" s="12"/>
      <c r="BG7362" s="12"/>
      <c r="BH7362" s="12"/>
      <c r="BO7362" s="7"/>
      <c r="BP7362" s="7"/>
      <c r="BQ7362" s="7"/>
      <c r="BU7362" s="7"/>
      <c r="BV7362" s="7"/>
      <c r="BW7362" s="7"/>
      <c r="CD7362" s="7"/>
      <c r="CE7362" s="7"/>
      <c r="CF7362" s="7"/>
      <c r="CJ7362" s="7"/>
      <c r="CK7362" s="7"/>
      <c r="CL7362" s="7"/>
    </row>
    <row r="7363" spans="1:90">
      <c r="A7363" s="11"/>
      <c r="B7363" s="373"/>
      <c r="C7363" s="373"/>
      <c r="D7363" s="373"/>
      <c r="E7363" s="13"/>
      <c r="F7363" s="11"/>
      <c r="G7363" s="25"/>
      <c r="H7363" s="31"/>
      <c r="I7363" s="30"/>
      <c r="M7363" s="25"/>
      <c r="N7363" s="31"/>
      <c r="O7363" s="30"/>
      <c r="V7363" s="12"/>
      <c r="W7363" s="12"/>
      <c r="X7363" s="14"/>
      <c r="AB7363" s="25"/>
      <c r="AC7363" s="12"/>
      <c r="AD7363" s="12"/>
      <c r="AK7363" s="12"/>
      <c r="AL7363" s="30"/>
      <c r="AM7363" s="32"/>
      <c r="AQ7363" s="12"/>
      <c r="AR7363" s="12"/>
      <c r="AS7363" s="12"/>
      <c r="AZ7363" s="49"/>
      <c r="BA7363" s="30"/>
      <c r="BB7363" s="12"/>
      <c r="BF7363" s="12"/>
      <c r="BG7363" s="12"/>
      <c r="BH7363" s="12"/>
      <c r="BO7363" s="7"/>
      <c r="BP7363" s="7"/>
      <c r="BQ7363" s="7"/>
      <c r="BU7363" s="7"/>
      <c r="BV7363" s="7"/>
      <c r="BW7363" s="7"/>
      <c r="CD7363" s="7"/>
      <c r="CE7363" s="7"/>
      <c r="CF7363" s="7"/>
      <c r="CJ7363" s="7"/>
      <c r="CK7363" s="7"/>
      <c r="CL7363" s="7"/>
    </row>
    <row r="7364" spans="1:90">
      <c r="A7364" s="11"/>
      <c r="B7364" s="373"/>
      <c r="C7364" s="373"/>
      <c r="D7364" s="373"/>
      <c r="E7364" s="13"/>
      <c r="F7364" s="11"/>
      <c r="G7364" s="25"/>
      <c r="H7364" s="31"/>
      <c r="I7364" s="30"/>
      <c r="M7364" s="25"/>
      <c r="N7364" s="31"/>
      <c r="O7364" s="30"/>
      <c r="V7364" s="12"/>
      <c r="W7364" s="12"/>
      <c r="X7364" s="14"/>
      <c r="AB7364" s="25"/>
      <c r="AC7364" s="12"/>
      <c r="AD7364" s="12"/>
      <c r="AK7364" s="12"/>
      <c r="AL7364" s="30"/>
      <c r="AM7364" s="32"/>
      <c r="AQ7364" s="12"/>
      <c r="AR7364" s="12"/>
      <c r="AS7364" s="12"/>
      <c r="AZ7364" s="49"/>
      <c r="BA7364" s="30"/>
      <c r="BB7364" s="12"/>
      <c r="BF7364" s="12"/>
      <c r="BG7364" s="12"/>
      <c r="BH7364" s="12"/>
      <c r="BO7364" s="7"/>
      <c r="BP7364" s="7"/>
      <c r="BQ7364" s="7"/>
      <c r="BU7364" s="7"/>
      <c r="BV7364" s="7"/>
      <c r="BW7364" s="7"/>
      <c r="CD7364" s="7"/>
      <c r="CE7364" s="7"/>
      <c r="CF7364" s="7"/>
      <c r="CJ7364" s="7"/>
      <c r="CK7364" s="7"/>
      <c r="CL7364" s="7"/>
    </row>
    <row r="7365" spans="1:90">
      <c r="A7365" s="11"/>
      <c r="B7365" s="373"/>
      <c r="C7365" s="373"/>
      <c r="D7365" s="373"/>
      <c r="E7365" s="13"/>
      <c r="F7365" s="11"/>
      <c r="G7365" s="25"/>
      <c r="H7365" s="31"/>
      <c r="I7365" s="30"/>
      <c r="M7365" s="25"/>
      <c r="N7365" s="31"/>
      <c r="O7365" s="30"/>
      <c r="V7365" s="12"/>
      <c r="W7365" s="12"/>
      <c r="X7365" s="14"/>
      <c r="AB7365" s="25"/>
      <c r="AC7365" s="12"/>
      <c r="AD7365" s="12"/>
      <c r="AK7365" s="12"/>
      <c r="AL7365" s="30"/>
      <c r="AM7365" s="32"/>
      <c r="AQ7365" s="12"/>
      <c r="AR7365" s="12"/>
      <c r="AS7365" s="12"/>
      <c r="AZ7365" s="49"/>
      <c r="BA7365" s="30"/>
      <c r="BB7365" s="12"/>
      <c r="BF7365" s="12"/>
      <c r="BG7365" s="12"/>
      <c r="BH7365" s="12"/>
      <c r="BO7365" s="7"/>
      <c r="BP7365" s="7"/>
      <c r="BQ7365" s="7"/>
      <c r="BU7365" s="7"/>
      <c r="BV7365" s="7"/>
      <c r="BW7365" s="7"/>
      <c r="CD7365" s="7"/>
      <c r="CE7365" s="7"/>
      <c r="CF7365" s="7"/>
      <c r="CJ7365" s="7"/>
      <c r="CK7365" s="7"/>
      <c r="CL7365" s="7"/>
    </row>
    <row r="7366" spans="1:90">
      <c r="A7366" s="11"/>
      <c r="B7366" s="373"/>
      <c r="C7366" s="373"/>
      <c r="D7366" s="373"/>
      <c r="E7366" s="13"/>
      <c r="F7366" s="11"/>
      <c r="G7366" s="25"/>
      <c r="H7366" s="31"/>
      <c r="I7366" s="30"/>
      <c r="M7366" s="25"/>
      <c r="N7366" s="31"/>
      <c r="O7366" s="30"/>
      <c r="V7366" s="12"/>
      <c r="W7366" s="12"/>
      <c r="X7366" s="14"/>
      <c r="AB7366" s="25"/>
      <c r="AC7366" s="12"/>
      <c r="AD7366" s="12"/>
      <c r="AK7366" s="12"/>
      <c r="AL7366" s="30"/>
      <c r="AM7366" s="32"/>
      <c r="AQ7366" s="12"/>
      <c r="AR7366" s="12"/>
      <c r="AS7366" s="12"/>
      <c r="AZ7366" s="49"/>
      <c r="BA7366" s="30"/>
      <c r="BB7366" s="12"/>
      <c r="BF7366" s="12"/>
      <c r="BG7366" s="12"/>
      <c r="BH7366" s="12"/>
      <c r="BO7366" s="7"/>
      <c r="BP7366" s="7"/>
      <c r="BQ7366" s="7"/>
      <c r="BU7366" s="7"/>
      <c r="BV7366" s="7"/>
      <c r="BW7366" s="7"/>
      <c r="CD7366" s="7"/>
      <c r="CE7366" s="7"/>
      <c r="CF7366" s="7"/>
      <c r="CJ7366" s="7"/>
      <c r="CK7366" s="7"/>
      <c r="CL7366" s="7"/>
    </row>
    <row r="7367" spans="1:90">
      <c r="A7367" s="11"/>
      <c r="B7367" s="373"/>
      <c r="C7367" s="373"/>
      <c r="D7367" s="373"/>
      <c r="E7367" s="13"/>
      <c r="F7367" s="11"/>
      <c r="G7367" s="25"/>
      <c r="H7367" s="31"/>
      <c r="I7367" s="30"/>
      <c r="M7367" s="25"/>
      <c r="N7367" s="31"/>
      <c r="O7367" s="30"/>
      <c r="V7367" s="12"/>
      <c r="W7367" s="12"/>
      <c r="X7367" s="14"/>
      <c r="AB7367" s="25"/>
      <c r="AC7367" s="12"/>
      <c r="AD7367" s="12"/>
      <c r="AK7367" s="12"/>
      <c r="AL7367" s="30"/>
      <c r="AM7367" s="32"/>
      <c r="AQ7367" s="12"/>
      <c r="AR7367" s="12"/>
      <c r="AS7367" s="12"/>
      <c r="AZ7367" s="49"/>
      <c r="BA7367" s="30"/>
      <c r="BB7367" s="12"/>
      <c r="BF7367" s="12"/>
      <c r="BG7367" s="12"/>
      <c r="BH7367" s="12"/>
      <c r="BO7367" s="7"/>
      <c r="BP7367" s="7"/>
      <c r="BQ7367" s="7"/>
      <c r="BU7367" s="7"/>
      <c r="BV7367" s="7"/>
      <c r="BW7367" s="7"/>
      <c r="CD7367" s="7"/>
      <c r="CE7367" s="7"/>
      <c r="CF7367" s="7"/>
      <c r="CJ7367" s="7"/>
      <c r="CK7367" s="7"/>
      <c r="CL7367" s="7"/>
    </row>
    <row r="7368" spans="1:90">
      <c r="A7368" s="11"/>
      <c r="B7368" s="373"/>
      <c r="C7368" s="373"/>
      <c r="D7368" s="373"/>
      <c r="E7368" s="13"/>
      <c r="F7368" s="11"/>
      <c r="G7368" s="25"/>
      <c r="H7368" s="31"/>
      <c r="I7368" s="30"/>
      <c r="M7368" s="25"/>
      <c r="N7368" s="31"/>
      <c r="O7368" s="30"/>
      <c r="V7368" s="12"/>
      <c r="W7368" s="12"/>
      <c r="X7368" s="14"/>
      <c r="AB7368" s="25"/>
      <c r="AC7368" s="12"/>
      <c r="AD7368" s="12"/>
      <c r="AK7368" s="12"/>
      <c r="AL7368" s="30"/>
      <c r="AM7368" s="32"/>
      <c r="AQ7368" s="12"/>
      <c r="AR7368" s="12"/>
      <c r="AS7368" s="12"/>
      <c r="AZ7368" s="49"/>
      <c r="BA7368" s="30"/>
      <c r="BB7368" s="12"/>
      <c r="BF7368" s="12"/>
      <c r="BG7368" s="12"/>
      <c r="BH7368" s="12"/>
      <c r="BO7368" s="7"/>
      <c r="BP7368" s="7"/>
      <c r="BQ7368" s="7"/>
      <c r="BU7368" s="7"/>
      <c r="BV7368" s="7"/>
      <c r="BW7368" s="7"/>
      <c r="CD7368" s="7"/>
      <c r="CE7368" s="7"/>
      <c r="CF7368" s="7"/>
      <c r="CJ7368" s="7"/>
      <c r="CK7368" s="7"/>
      <c r="CL7368" s="7"/>
    </row>
    <row r="7369" spans="1:90">
      <c r="A7369" s="11"/>
      <c r="B7369" s="373"/>
      <c r="C7369" s="373"/>
      <c r="D7369" s="373"/>
      <c r="E7369" s="13"/>
      <c r="F7369" s="11"/>
      <c r="G7369" s="25"/>
      <c r="H7369" s="31"/>
      <c r="I7369" s="30"/>
      <c r="M7369" s="25"/>
      <c r="N7369" s="31"/>
      <c r="O7369" s="30"/>
      <c r="V7369" s="12"/>
      <c r="W7369" s="12"/>
      <c r="X7369" s="14"/>
      <c r="AB7369" s="25"/>
      <c r="AC7369" s="12"/>
      <c r="AD7369" s="12"/>
      <c r="AK7369" s="12"/>
      <c r="AL7369" s="30"/>
      <c r="AM7369" s="32"/>
      <c r="AQ7369" s="12"/>
      <c r="AR7369" s="12"/>
      <c r="AS7369" s="12"/>
      <c r="AZ7369" s="49"/>
      <c r="BA7369" s="30"/>
      <c r="BB7369" s="12"/>
      <c r="BF7369" s="12"/>
      <c r="BG7369" s="12"/>
      <c r="BH7369" s="12"/>
      <c r="BO7369" s="7"/>
      <c r="BP7369" s="7"/>
      <c r="BQ7369" s="7"/>
      <c r="BU7369" s="7"/>
      <c r="BV7369" s="7"/>
      <c r="BW7369" s="7"/>
      <c r="CD7369" s="7"/>
      <c r="CE7369" s="7"/>
      <c r="CF7369" s="7"/>
      <c r="CJ7369" s="7"/>
      <c r="CK7369" s="7"/>
      <c r="CL7369" s="7"/>
    </row>
    <row r="7370" spans="1:90">
      <c r="A7370" s="11"/>
      <c r="B7370" s="373"/>
      <c r="C7370" s="373"/>
      <c r="D7370" s="373"/>
      <c r="E7370" s="13"/>
      <c r="F7370" s="11"/>
      <c r="G7370" s="25"/>
      <c r="H7370" s="31"/>
      <c r="I7370" s="30"/>
      <c r="M7370" s="25"/>
      <c r="N7370" s="31"/>
      <c r="O7370" s="30"/>
      <c r="V7370" s="12"/>
      <c r="W7370" s="12"/>
      <c r="X7370" s="14"/>
      <c r="AB7370" s="25"/>
      <c r="AC7370" s="12"/>
      <c r="AD7370" s="12"/>
      <c r="AK7370" s="12"/>
      <c r="AL7370" s="30"/>
      <c r="AM7370" s="32"/>
      <c r="AQ7370" s="12"/>
      <c r="AR7370" s="12"/>
      <c r="AS7370" s="12"/>
      <c r="AZ7370" s="49"/>
      <c r="BA7370" s="30"/>
      <c r="BB7370" s="12"/>
      <c r="BF7370" s="12"/>
      <c r="BG7370" s="12"/>
      <c r="BH7370" s="12"/>
      <c r="BO7370" s="7"/>
      <c r="BP7370" s="7"/>
      <c r="BQ7370" s="7"/>
      <c r="BU7370" s="7"/>
      <c r="BV7370" s="7"/>
      <c r="BW7370" s="7"/>
      <c r="CD7370" s="7"/>
      <c r="CE7370" s="7"/>
      <c r="CF7370" s="7"/>
      <c r="CJ7370" s="7"/>
      <c r="CK7370" s="7"/>
      <c r="CL7370" s="7"/>
    </row>
    <row r="7371" spans="1:90">
      <c r="A7371" s="11"/>
      <c r="B7371" s="373"/>
      <c r="C7371" s="373"/>
      <c r="D7371" s="373"/>
      <c r="E7371" s="13"/>
      <c r="F7371" s="11"/>
      <c r="G7371" s="25"/>
      <c r="H7371" s="31"/>
      <c r="I7371" s="30"/>
      <c r="M7371" s="25"/>
      <c r="N7371" s="31"/>
      <c r="O7371" s="30"/>
      <c r="V7371" s="12"/>
      <c r="W7371" s="12"/>
      <c r="X7371" s="14"/>
      <c r="AB7371" s="25"/>
      <c r="AC7371" s="12"/>
      <c r="AD7371" s="12"/>
      <c r="AK7371" s="12"/>
      <c r="AL7371" s="30"/>
      <c r="AM7371" s="32"/>
      <c r="AQ7371" s="12"/>
      <c r="AR7371" s="12"/>
      <c r="AS7371" s="12"/>
      <c r="AZ7371" s="49"/>
      <c r="BA7371" s="30"/>
      <c r="BB7371" s="12"/>
      <c r="BF7371" s="12"/>
      <c r="BG7371" s="12"/>
      <c r="BH7371" s="12"/>
      <c r="BO7371" s="7"/>
      <c r="BP7371" s="7"/>
      <c r="BQ7371" s="7"/>
      <c r="BU7371" s="7"/>
      <c r="BV7371" s="7"/>
      <c r="BW7371" s="7"/>
      <c r="CD7371" s="7"/>
      <c r="CE7371" s="7"/>
      <c r="CF7371" s="7"/>
      <c r="CJ7371" s="7"/>
      <c r="CK7371" s="7"/>
      <c r="CL7371" s="7"/>
    </row>
    <row r="7372" spans="1:90">
      <c r="A7372" s="11"/>
      <c r="B7372" s="373"/>
      <c r="C7372" s="373"/>
      <c r="D7372" s="373"/>
      <c r="E7372" s="13"/>
      <c r="F7372" s="11"/>
      <c r="G7372" s="25"/>
      <c r="H7372" s="31"/>
      <c r="I7372" s="30"/>
      <c r="M7372" s="25"/>
      <c r="N7372" s="31"/>
      <c r="O7372" s="30"/>
      <c r="V7372" s="12"/>
      <c r="W7372" s="12"/>
      <c r="X7372" s="14"/>
      <c r="AB7372" s="25"/>
      <c r="AC7372" s="12"/>
      <c r="AD7372" s="12"/>
      <c r="AK7372" s="12"/>
      <c r="AL7372" s="30"/>
      <c r="AM7372" s="32"/>
      <c r="AQ7372" s="12"/>
      <c r="AR7372" s="12"/>
      <c r="AS7372" s="12"/>
      <c r="AZ7372" s="49"/>
      <c r="BA7372" s="30"/>
      <c r="BB7372" s="12"/>
      <c r="BF7372" s="12"/>
      <c r="BG7372" s="12"/>
      <c r="BH7372" s="12"/>
      <c r="BO7372" s="7"/>
      <c r="BP7372" s="7"/>
      <c r="BQ7372" s="7"/>
      <c r="BU7372" s="7"/>
      <c r="BV7372" s="7"/>
      <c r="BW7372" s="7"/>
      <c r="CD7372" s="7"/>
      <c r="CE7372" s="7"/>
      <c r="CF7372" s="7"/>
      <c r="CJ7372" s="7"/>
      <c r="CK7372" s="7"/>
      <c r="CL7372" s="7"/>
    </row>
    <row r="7373" spans="1:90">
      <c r="A7373" s="11"/>
      <c r="B7373" s="373"/>
      <c r="C7373" s="373"/>
      <c r="D7373" s="373"/>
      <c r="E7373" s="13"/>
      <c r="F7373" s="11"/>
      <c r="G7373" s="25"/>
      <c r="H7373" s="31"/>
      <c r="I7373" s="30"/>
      <c r="M7373" s="25"/>
      <c r="N7373" s="31"/>
      <c r="O7373" s="30"/>
      <c r="V7373" s="12"/>
      <c r="W7373" s="12"/>
      <c r="X7373" s="14"/>
      <c r="AB7373" s="25"/>
      <c r="AC7373" s="12"/>
      <c r="AD7373" s="12"/>
      <c r="AK7373" s="12"/>
      <c r="AL7373" s="30"/>
      <c r="AM7373" s="32"/>
      <c r="AQ7373" s="12"/>
      <c r="AR7373" s="12"/>
      <c r="AS7373" s="12"/>
      <c r="AZ7373" s="49"/>
      <c r="BA7373" s="30"/>
      <c r="BB7373" s="12"/>
      <c r="BF7373" s="12"/>
      <c r="BG7373" s="12"/>
      <c r="BH7373" s="12"/>
      <c r="BO7373" s="7"/>
      <c r="BP7373" s="7"/>
      <c r="BQ7373" s="7"/>
      <c r="BU7373" s="7"/>
      <c r="BV7373" s="7"/>
      <c r="BW7373" s="7"/>
      <c r="CD7373" s="7"/>
      <c r="CE7373" s="7"/>
      <c r="CF7373" s="7"/>
      <c r="CJ7373" s="7"/>
      <c r="CK7373" s="7"/>
      <c r="CL7373" s="7"/>
    </row>
    <row r="7374" spans="1:90">
      <c r="A7374" s="11"/>
      <c r="B7374" s="373"/>
      <c r="C7374" s="373"/>
      <c r="D7374" s="373"/>
      <c r="E7374" s="13"/>
      <c r="F7374" s="11"/>
      <c r="G7374" s="25"/>
      <c r="H7374" s="31"/>
      <c r="I7374" s="30"/>
      <c r="M7374" s="25"/>
      <c r="N7374" s="31"/>
      <c r="O7374" s="30"/>
      <c r="V7374" s="12"/>
      <c r="W7374" s="12"/>
      <c r="X7374" s="14"/>
      <c r="AB7374" s="25"/>
      <c r="AC7374" s="12"/>
      <c r="AD7374" s="12"/>
      <c r="AK7374" s="12"/>
      <c r="AL7374" s="30"/>
      <c r="AM7374" s="32"/>
      <c r="AQ7374" s="12"/>
      <c r="AR7374" s="12"/>
      <c r="AS7374" s="12"/>
      <c r="AZ7374" s="49"/>
      <c r="BA7374" s="30"/>
      <c r="BB7374" s="12"/>
      <c r="BF7374" s="12"/>
      <c r="BG7374" s="12"/>
      <c r="BH7374" s="12"/>
      <c r="BO7374" s="7"/>
      <c r="BP7374" s="7"/>
      <c r="BQ7374" s="7"/>
      <c r="BU7374" s="7"/>
      <c r="BV7374" s="7"/>
      <c r="BW7374" s="7"/>
      <c r="CD7374" s="7"/>
      <c r="CE7374" s="7"/>
      <c r="CF7374" s="7"/>
      <c r="CJ7374" s="7"/>
      <c r="CK7374" s="7"/>
      <c r="CL7374" s="7"/>
    </row>
    <row r="7375" spans="1:90">
      <c r="A7375" s="11"/>
      <c r="B7375" s="373"/>
      <c r="C7375" s="373"/>
      <c r="D7375" s="373"/>
      <c r="E7375" s="13"/>
      <c r="F7375" s="11"/>
      <c r="G7375" s="25"/>
      <c r="H7375" s="31"/>
      <c r="I7375" s="30"/>
      <c r="M7375" s="25"/>
      <c r="N7375" s="31"/>
      <c r="O7375" s="30"/>
      <c r="V7375" s="12"/>
      <c r="W7375" s="12"/>
      <c r="X7375" s="14"/>
      <c r="AB7375" s="25"/>
      <c r="AC7375" s="12"/>
      <c r="AD7375" s="12"/>
      <c r="AK7375" s="12"/>
      <c r="AL7375" s="30"/>
      <c r="AM7375" s="32"/>
      <c r="AQ7375" s="12"/>
      <c r="AR7375" s="12"/>
      <c r="AS7375" s="12"/>
      <c r="AZ7375" s="49"/>
      <c r="BA7375" s="30"/>
      <c r="BB7375" s="12"/>
      <c r="BF7375" s="12"/>
      <c r="BG7375" s="12"/>
      <c r="BH7375" s="12"/>
      <c r="BO7375" s="7"/>
      <c r="BP7375" s="7"/>
      <c r="BQ7375" s="7"/>
      <c r="BU7375" s="7"/>
      <c r="BV7375" s="7"/>
      <c r="BW7375" s="7"/>
      <c r="CD7375" s="7"/>
      <c r="CE7375" s="7"/>
      <c r="CF7375" s="7"/>
      <c r="CJ7375" s="7"/>
      <c r="CK7375" s="7"/>
      <c r="CL7375" s="7"/>
    </row>
    <row r="7376" spans="1:90">
      <c r="A7376" s="11"/>
      <c r="B7376" s="373"/>
      <c r="C7376" s="373"/>
      <c r="D7376" s="373"/>
      <c r="E7376" s="13"/>
      <c r="F7376" s="11"/>
      <c r="G7376" s="25"/>
      <c r="H7376" s="31"/>
      <c r="I7376" s="30"/>
      <c r="M7376" s="25"/>
      <c r="N7376" s="31"/>
      <c r="O7376" s="30"/>
      <c r="V7376" s="12"/>
      <c r="W7376" s="12"/>
      <c r="X7376" s="14"/>
      <c r="AB7376" s="25"/>
      <c r="AC7376" s="12"/>
      <c r="AD7376" s="12"/>
      <c r="AK7376" s="12"/>
      <c r="AL7376" s="30"/>
      <c r="AM7376" s="32"/>
      <c r="AQ7376" s="12"/>
      <c r="AR7376" s="12"/>
      <c r="AS7376" s="12"/>
      <c r="AZ7376" s="49"/>
      <c r="BA7376" s="30"/>
      <c r="BB7376" s="12"/>
      <c r="BF7376" s="12"/>
      <c r="BG7376" s="12"/>
      <c r="BH7376" s="12"/>
      <c r="BO7376" s="7"/>
      <c r="BP7376" s="7"/>
      <c r="BQ7376" s="7"/>
      <c r="BU7376" s="7"/>
      <c r="BV7376" s="7"/>
      <c r="BW7376" s="7"/>
      <c r="CD7376" s="7"/>
      <c r="CE7376" s="7"/>
      <c r="CF7376" s="7"/>
      <c r="CJ7376" s="7"/>
      <c r="CK7376" s="7"/>
      <c r="CL7376" s="7"/>
    </row>
    <row r="7377" spans="1:90">
      <c r="A7377" s="11"/>
      <c r="B7377" s="373"/>
      <c r="C7377" s="373"/>
      <c r="D7377" s="373"/>
      <c r="E7377" s="13"/>
      <c r="F7377" s="11"/>
      <c r="G7377" s="25"/>
      <c r="H7377" s="31"/>
      <c r="I7377" s="30"/>
      <c r="M7377" s="25"/>
      <c r="N7377" s="31"/>
      <c r="O7377" s="30"/>
      <c r="V7377" s="12"/>
      <c r="W7377" s="12"/>
      <c r="X7377" s="14"/>
      <c r="AB7377" s="25"/>
      <c r="AC7377" s="12"/>
      <c r="AD7377" s="12"/>
      <c r="AK7377" s="12"/>
      <c r="AL7377" s="30"/>
      <c r="AM7377" s="32"/>
      <c r="AQ7377" s="12"/>
      <c r="AR7377" s="12"/>
      <c r="AS7377" s="12"/>
      <c r="AZ7377" s="49"/>
      <c r="BA7377" s="30"/>
      <c r="BB7377" s="12"/>
      <c r="BF7377" s="12"/>
      <c r="BG7377" s="12"/>
      <c r="BH7377" s="12"/>
      <c r="BO7377" s="7"/>
      <c r="BP7377" s="7"/>
      <c r="BQ7377" s="7"/>
      <c r="BU7377" s="7"/>
      <c r="BV7377" s="7"/>
      <c r="BW7377" s="7"/>
      <c r="CD7377" s="7"/>
      <c r="CE7377" s="7"/>
      <c r="CF7377" s="7"/>
      <c r="CJ7377" s="7"/>
      <c r="CK7377" s="7"/>
      <c r="CL7377" s="7"/>
    </row>
    <row r="7378" spans="1:90">
      <c r="A7378" s="11"/>
      <c r="B7378" s="373"/>
      <c r="C7378" s="373"/>
      <c r="D7378" s="373"/>
      <c r="E7378" s="13"/>
      <c r="F7378" s="11"/>
      <c r="G7378" s="25"/>
      <c r="H7378" s="31"/>
      <c r="I7378" s="30"/>
      <c r="M7378" s="25"/>
      <c r="N7378" s="31"/>
      <c r="O7378" s="30"/>
      <c r="V7378" s="12"/>
      <c r="W7378" s="12"/>
      <c r="X7378" s="14"/>
      <c r="AB7378" s="25"/>
      <c r="AC7378" s="12"/>
      <c r="AD7378" s="12"/>
      <c r="AK7378" s="12"/>
      <c r="AL7378" s="30"/>
      <c r="AM7378" s="32"/>
      <c r="AQ7378" s="12"/>
      <c r="AR7378" s="12"/>
      <c r="AS7378" s="12"/>
      <c r="AZ7378" s="49"/>
      <c r="BA7378" s="30"/>
      <c r="BB7378" s="12"/>
      <c r="BF7378" s="12"/>
      <c r="BG7378" s="12"/>
      <c r="BH7378" s="12"/>
      <c r="BO7378" s="7"/>
      <c r="BP7378" s="7"/>
      <c r="BQ7378" s="7"/>
      <c r="BU7378" s="7"/>
      <c r="BV7378" s="7"/>
      <c r="BW7378" s="7"/>
      <c r="CD7378" s="7"/>
      <c r="CE7378" s="7"/>
      <c r="CF7378" s="7"/>
      <c r="CJ7378" s="7"/>
      <c r="CK7378" s="7"/>
      <c r="CL7378" s="7"/>
    </row>
    <row r="7379" spans="1:90">
      <c r="A7379" s="11"/>
      <c r="B7379" s="373"/>
      <c r="C7379" s="373"/>
      <c r="D7379" s="373"/>
      <c r="E7379" s="13"/>
      <c r="F7379" s="11"/>
      <c r="G7379" s="25"/>
      <c r="H7379" s="31"/>
      <c r="I7379" s="30"/>
      <c r="M7379" s="25"/>
      <c r="N7379" s="31"/>
      <c r="O7379" s="30"/>
      <c r="V7379" s="12"/>
      <c r="W7379" s="12"/>
      <c r="X7379" s="14"/>
      <c r="AB7379" s="25"/>
      <c r="AC7379" s="12"/>
      <c r="AD7379" s="12"/>
      <c r="AK7379" s="12"/>
      <c r="AL7379" s="30"/>
      <c r="AM7379" s="32"/>
      <c r="AQ7379" s="12"/>
      <c r="AR7379" s="12"/>
      <c r="AS7379" s="12"/>
      <c r="AZ7379" s="49"/>
      <c r="BA7379" s="30"/>
      <c r="BB7379" s="12"/>
      <c r="BF7379" s="12"/>
      <c r="BG7379" s="12"/>
      <c r="BH7379" s="12"/>
      <c r="BO7379" s="7"/>
      <c r="BP7379" s="7"/>
      <c r="BQ7379" s="7"/>
      <c r="BU7379" s="7"/>
      <c r="BV7379" s="7"/>
      <c r="BW7379" s="7"/>
      <c r="CD7379" s="7"/>
      <c r="CE7379" s="7"/>
      <c r="CF7379" s="7"/>
      <c r="CJ7379" s="7"/>
      <c r="CK7379" s="7"/>
      <c r="CL7379" s="7"/>
    </row>
    <row r="7380" spans="1:90">
      <c r="A7380" s="11"/>
      <c r="B7380" s="373"/>
      <c r="C7380" s="373"/>
      <c r="D7380" s="373"/>
      <c r="E7380" s="13"/>
      <c r="F7380" s="11"/>
      <c r="G7380" s="25"/>
      <c r="H7380" s="31"/>
      <c r="I7380" s="30"/>
      <c r="M7380" s="25"/>
      <c r="N7380" s="31"/>
      <c r="O7380" s="30"/>
      <c r="V7380" s="12"/>
      <c r="W7380" s="12"/>
      <c r="X7380" s="14"/>
      <c r="AB7380" s="25"/>
      <c r="AC7380" s="12"/>
      <c r="AD7380" s="12"/>
      <c r="AK7380" s="12"/>
      <c r="AL7380" s="30"/>
      <c r="AM7380" s="32"/>
      <c r="AQ7380" s="12"/>
      <c r="AR7380" s="12"/>
      <c r="AS7380" s="12"/>
      <c r="AZ7380" s="49"/>
      <c r="BA7380" s="30"/>
      <c r="BB7380" s="12"/>
      <c r="BF7380" s="12"/>
      <c r="BG7380" s="12"/>
      <c r="BH7380" s="12"/>
      <c r="BO7380" s="7"/>
      <c r="BP7380" s="7"/>
      <c r="BQ7380" s="7"/>
      <c r="BU7380" s="7"/>
      <c r="BV7380" s="7"/>
      <c r="BW7380" s="7"/>
      <c r="CD7380" s="7"/>
      <c r="CE7380" s="7"/>
      <c r="CF7380" s="7"/>
      <c r="CJ7380" s="7"/>
      <c r="CK7380" s="7"/>
      <c r="CL7380" s="7"/>
    </row>
    <row r="7381" spans="1:90">
      <c r="A7381" s="11"/>
      <c r="B7381" s="373"/>
      <c r="C7381" s="373"/>
      <c r="D7381" s="373"/>
      <c r="E7381" s="13"/>
      <c r="F7381" s="11"/>
      <c r="G7381" s="25"/>
      <c r="H7381" s="31"/>
      <c r="I7381" s="30"/>
      <c r="M7381" s="25"/>
      <c r="N7381" s="31"/>
      <c r="O7381" s="30"/>
      <c r="V7381" s="12"/>
      <c r="W7381" s="12"/>
      <c r="X7381" s="14"/>
      <c r="AB7381" s="25"/>
      <c r="AC7381" s="12"/>
      <c r="AD7381" s="12"/>
      <c r="AK7381" s="12"/>
      <c r="AL7381" s="30"/>
      <c r="AM7381" s="32"/>
      <c r="AQ7381" s="12"/>
      <c r="AR7381" s="12"/>
      <c r="AS7381" s="12"/>
      <c r="AZ7381" s="49"/>
      <c r="BA7381" s="30"/>
      <c r="BB7381" s="12"/>
      <c r="BF7381" s="12"/>
      <c r="BG7381" s="12"/>
      <c r="BH7381" s="12"/>
      <c r="BO7381" s="7"/>
      <c r="BP7381" s="7"/>
      <c r="BQ7381" s="7"/>
      <c r="BU7381" s="7"/>
      <c r="BV7381" s="7"/>
      <c r="BW7381" s="7"/>
      <c r="CD7381" s="7"/>
      <c r="CE7381" s="7"/>
      <c r="CF7381" s="7"/>
      <c r="CJ7381" s="7"/>
      <c r="CK7381" s="7"/>
      <c r="CL7381" s="7"/>
    </row>
    <row r="7382" spans="1:90">
      <c r="A7382" s="11"/>
      <c r="B7382" s="373"/>
      <c r="C7382" s="373"/>
      <c r="D7382" s="373"/>
      <c r="E7382" s="13"/>
      <c r="F7382" s="11"/>
      <c r="G7382" s="25"/>
      <c r="H7382" s="31"/>
      <c r="I7382" s="30"/>
      <c r="M7382" s="25"/>
      <c r="N7382" s="31"/>
      <c r="O7382" s="30"/>
      <c r="V7382" s="12"/>
      <c r="W7382" s="12"/>
      <c r="X7382" s="14"/>
      <c r="AB7382" s="25"/>
      <c r="AC7382" s="12"/>
      <c r="AD7382" s="12"/>
      <c r="AK7382" s="12"/>
      <c r="AL7382" s="30"/>
      <c r="AM7382" s="32"/>
      <c r="AQ7382" s="12"/>
      <c r="AR7382" s="12"/>
      <c r="AS7382" s="12"/>
      <c r="AZ7382" s="49"/>
      <c r="BA7382" s="30"/>
      <c r="BB7382" s="12"/>
      <c r="BF7382" s="12"/>
      <c r="BG7382" s="12"/>
      <c r="BH7382" s="12"/>
      <c r="BO7382" s="7"/>
      <c r="BP7382" s="7"/>
      <c r="BQ7382" s="7"/>
      <c r="BU7382" s="7"/>
      <c r="BV7382" s="7"/>
      <c r="BW7382" s="7"/>
      <c r="CD7382" s="7"/>
      <c r="CE7382" s="7"/>
      <c r="CF7382" s="7"/>
      <c r="CJ7382" s="7"/>
      <c r="CK7382" s="7"/>
      <c r="CL7382" s="7"/>
    </row>
    <row r="7383" spans="1:90">
      <c r="A7383" s="11"/>
      <c r="B7383" s="373"/>
      <c r="C7383" s="373"/>
      <c r="D7383" s="373"/>
      <c r="E7383" s="13"/>
      <c r="F7383" s="11"/>
      <c r="G7383" s="25"/>
      <c r="H7383" s="31"/>
      <c r="I7383" s="30"/>
      <c r="M7383" s="25"/>
      <c r="N7383" s="31"/>
      <c r="O7383" s="30"/>
      <c r="V7383" s="12"/>
      <c r="W7383" s="12"/>
      <c r="X7383" s="14"/>
      <c r="AB7383" s="25"/>
      <c r="AC7383" s="12"/>
      <c r="AD7383" s="12"/>
      <c r="AK7383" s="12"/>
      <c r="AL7383" s="30"/>
      <c r="AM7383" s="32"/>
      <c r="AQ7383" s="12"/>
      <c r="AR7383" s="12"/>
      <c r="AS7383" s="12"/>
      <c r="AZ7383" s="49"/>
      <c r="BA7383" s="30"/>
      <c r="BB7383" s="12"/>
      <c r="BF7383" s="12"/>
      <c r="BG7383" s="12"/>
      <c r="BH7383" s="12"/>
      <c r="BO7383" s="7"/>
      <c r="BP7383" s="7"/>
      <c r="BQ7383" s="7"/>
      <c r="BU7383" s="7"/>
      <c r="BV7383" s="7"/>
      <c r="BW7383" s="7"/>
      <c r="CD7383" s="7"/>
      <c r="CE7383" s="7"/>
      <c r="CF7383" s="7"/>
      <c r="CJ7383" s="7"/>
      <c r="CK7383" s="7"/>
      <c r="CL7383" s="7"/>
    </row>
    <row r="7384" spans="1:90">
      <c r="A7384" s="11"/>
      <c r="B7384" s="373"/>
      <c r="C7384" s="373"/>
      <c r="D7384" s="373"/>
      <c r="E7384" s="13"/>
      <c r="F7384" s="11"/>
      <c r="G7384" s="25"/>
      <c r="H7384" s="31"/>
      <c r="I7384" s="30"/>
      <c r="M7384" s="25"/>
      <c r="N7384" s="31"/>
      <c r="O7384" s="30"/>
      <c r="V7384" s="12"/>
      <c r="W7384" s="12"/>
      <c r="X7384" s="14"/>
      <c r="AB7384" s="25"/>
      <c r="AC7384" s="12"/>
      <c r="AD7384" s="12"/>
      <c r="AK7384" s="12"/>
      <c r="AL7384" s="30"/>
      <c r="AM7384" s="32"/>
      <c r="AQ7384" s="12"/>
      <c r="AR7384" s="12"/>
      <c r="AS7384" s="12"/>
      <c r="AZ7384" s="49"/>
      <c r="BA7384" s="30"/>
      <c r="BB7384" s="12"/>
      <c r="BF7384" s="12"/>
      <c r="BG7384" s="12"/>
      <c r="BH7384" s="12"/>
      <c r="BO7384" s="7"/>
      <c r="BP7384" s="7"/>
      <c r="BQ7384" s="7"/>
      <c r="BU7384" s="7"/>
      <c r="BV7384" s="7"/>
      <c r="BW7384" s="7"/>
      <c r="CD7384" s="7"/>
      <c r="CE7384" s="7"/>
      <c r="CF7384" s="7"/>
      <c r="CJ7384" s="7"/>
      <c r="CK7384" s="7"/>
      <c r="CL7384" s="7"/>
    </row>
    <row r="7385" spans="1:90">
      <c r="A7385" s="11"/>
      <c r="B7385" s="373"/>
      <c r="C7385" s="373"/>
      <c r="D7385" s="373"/>
      <c r="E7385" s="13"/>
      <c r="F7385" s="11"/>
      <c r="G7385" s="25"/>
      <c r="H7385" s="31"/>
      <c r="I7385" s="30"/>
      <c r="M7385" s="25"/>
      <c r="N7385" s="31"/>
      <c r="O7385" s="30"/>
      <c r="V7385" s="12"/>
      <c r="W7385" s="12"/>
      <c r="X7385" s="14"/>
      <c r="AB7385" s="25"/>
      <c r="AC7385" s="12"/>
      <c r="AD7385" s="12"/>
      <c r="AK7385" s="12"/>
      <c r="AL7385" s="30"/>
      <c r="AM7385" s="32"/>
      <c r="AQ7385" s="12"/>
      <c r="AR7385" s="12"/>
      <c r="AS7385" s="12"/>
      <c r="AZ7385" s="49"/>
      <c r="BA7385" s="30"/>
      <c r="BB7385" s="12"/>
      <c r="BF7385" s="12"/>
      <c r="BG7385" s="12"/>
      <c r="BH7385" s="12"/>
      <c r="BO7385" s="7"/>
      <c r="BP7385" s="7"/>
      <c r="BQ7385" s="7"/>
      <c r="BU7385" s="7"/>
      <c r="BV7385" s="7"/>
      <c r="BW7385" s="7"/>
      <c r="CD7385" s="7"/>
      <c r="CE7385" s="7"/>
      <c r="CF7385" s="7"/>
      <c r="CJ7385" s="7"/>
      <c r="CK7385" s="7"/>
      <c r="CL7385" s="7"/>
    </row>
    <row r="7386" spans="1:90">
      <c r="A7386" s="11"/>
      <c r="B7386" s="373"/>
      <c r="C7386" s="373"/>
      <c r="D7386" s="373"/>
      <c r="E7386" s="13"/>
      <c r="F7386" s="11"/>
      <c r="G7386" s="25"/>
      <c r="H7386" s="31"/>
      <c r="I7386" s="30"/>
      <c r="M7386" s="25"/>
      <c r="N7386" s="31"/>
      <c r="O7386" s="30"/>
      <c r="V7386" s="12"/>
      <c r="W7386" s="12"/>
      <c r="X7386" s="14"/>
      <c r="AB7386" s="25"/>
      <c r="AC7386" s="12"/>
      <c r="AD7386" s="12"/>
      <c r="AK7386" s="12"/>
      <c r="AL7386" s="30"/>
      <c r="AM7386" s="32"/>
      <c r="AQ7386" s="12"/>
      <c r="AR7386" s="12"/>
      <c r="AS7386" s="12"/>
      <c r="AZ7386" s="49"/>
      <c r="BA7386" s="30"/>
      <c r="BB7386" s="12"/>
      <c r="BF7386" s="12"/>
      <c r="BG7386" s="12"/>
      <c r="BH7386" s="12"/>
      <c r="BO7386" s="7"/>
      <c r="BP7386" s="7"/>
      <c r="BQ7386" s="7"/>
      <c r="BU7386" s="7"/>
      <c r="BV7386" s="7"/>
      <c r="BW7386" s="7"/>
      <c r="CD7386" s="7"/>
      <c r="CE7386" s="7"/>
      <c r="CF7386" s="7"/>
      <c r="CJ7386" s="7"/>
      <c r="CK7386" s="7"/>
      <c r="CL7386" s="7"/>
    </row>
    <row r="7387" spans="1:90">
      <c r="A7387" s="11"/>
      <c r="B7387" s="373"/>
      <c r="C7387" s="373"/>
      <c r="D7387" s="373"/>
      <c r="E7387" s="13"/>
      <c r="F7387" s="11"/>
      <c r="G7387" s="25"/>
      <c r="H7387" s="31"/>
      <c r="I7387" s="30"/>
      <c r="M7387" s="25"/>
      <c r="N7387" s="31"/>
      <c r="O7387" s="30"/>
      <c r="V7387" s="12"/>
      <c r="W7387" s="12"/>
      <c r="X7387" s="14"/>
      <c r="AB7387" s="25"/>
      <c r="AC7387" s="12"/>
      <c r="AD7387" s="12"/>
      <c r="AK7387" s="12"/>
      <c r="AL7387" s="30"/>
      <c r="AM7387" s="32"/>
      <c r="AQ7387" s="12"/>
      <c r="AR7387" s="12"/>
      <c r="AS7387" s="12"/>
      <c r="AZ7387" s="49"/>
      <c r="BA7387" s="30"/>
      <c r="BB7387" s="12"/>
      <c r="BF7387" s="12"/>
      <c r="BG7387" s="12"/>
      <c r="BH7387" s="12"/>
      <c r="BO7387" s="7"/>
      <c r="BP7387" s="7"/>
      <c r="BQ7387" s="7"/>
      <c r="BU7387" s="7"/>
      <c r="BV7387" s="7"/>
      <c r="BW7387" s="7"/>
      <c r="CD7387" s="7"/>
      <c r="CE7387" s="7"/>
      <c r="CF7387" s="7"/>
      <c r="CJ7387" s="7"/>
      <c r="CK7387" s="7"/>
      <c r="CL7387" s="7"/>
    </row>
    <row r="7388" spans="1:90">
      <c r="A7388" s="11"/>
      <c r="B7388" s="373"/>
      <c r="C7388" s="373"/>
      <c r="D7388" s="373"/>
      <c r="E7388" s="13"/>
      <c r="F7388" s="11"/>
      <c r="G7388" s="25"/>
      <c r="H7388" s="31"/>
      <c r="I7388" s="30"/>
      <c r="M7388" s="25"/>
      <c r="N7388" s="31"/>
      <c r="O7388" s="30"/>
      <c r="V7388" s="12"/>
      <c r="W7388" s="12"/>
      <c r="X7388" s="14"/>
      <c r="AB7388" s="25"/>
      <c r="AC7388" s="12"/>
      <c r="AD7388" s="12"/>
      <c r="AK7388" s="12"/>
      <c r="AL7388" s="30"/>
      <c r="AM7388" s="32"/>
      <c r="AQ7388" s="12"/>
      <c r="AR7388" s="12"/>
      <c r="AS7388" s="12"/>
      <c r="AZ7388" s="49"/>
      <c r="BA7388" s="30"/>
      <c r="BB7388" s="12"/>
      <c r="BF7388" s="12"/>
      <c r="BG7388" s="12"/>
      <c r="BH7388" s="12"/>
      <c r="BO7388" s="7"/>
      <c r="BP7388" s="7"/>
      <c r="BQ7388" s="7"/>
      <c r="BU7388" s="7"/>
      <c r="BV7388" s="7"/>
      <c r="BW7388" s="7"/>
      <c r="CD7388" s="7"/>
      <c r="CE7388" s="7"/>
      <c r="CF7388" s="7"/>
      <c r="CJ7388" s="7"/>
      <c r="CK7388" s="7"/>
      <c r="CL7388" s="7"/>
    </row>
    <row r="7389" spans="1:90">
      <c r="A7389" s="11"/>
      <c r="B7389" s="373"/>
      <c r="C7389" s="373"/>
      <c r="D7389" s="373"/>
      <c r="E7389" s="13"/>
      <c r="F7389" s="11"/>
      <c r="G7389" s="25"/>
      <c r="H7389" s="31"/>
      <c r="I7389" s="30"/>
      <c r="M7389" s="25"/>
      <c r="N7389" s="31"/>
      <c r="O7389" s="30"/>
      <c r="V7389" s="12"/>
      <c r="W7389" s="12"/>
      <c r="X7389" s="14"/>
      <c r="AB7389" s="25"/>
      <c r="AC7389" s="12"/>
      <c r="AD7389" s="12"/>
      <c r="AK7389" s="12"/>
      <c r="AL7389" s="30"/>
      <c r="AM7389" s="32"/>
      <c r="AQ7389" s="12"/>
      <c r="AR7389" s="12"/>
      <c r="AS7389" s="12"/>
      <c r="AZ7389" s="49"/>
      <c r="BA7389" s="30"/>
      <c r="BB7389" s="12"/>
      <c r="BF7389" s="12"/>
      <c r="BG7389" s="12"/>
      <c r="BH7389" s="12"/>
      <c r="BO7389" s="7"/>
      <c r="BP7389" s="7"/>
      <c r="BQ7389" s="7"/>
      <c r="BU7389" s="7"/>
      <c r="BV7389" s="7"/>
      <c r="BW7389" s="7"/>
      <c r="CD7389" s="7"/>
      <c r="CE7389" s="7"/>
      <c r="CF7389" s="7"/>
      <c r="CJ7389" s="7"/>
      <c r="CK7389" s="7"/>
      <c r="CL7389" s="7"/>
    </row>
    <row r="7390" spans="1:90">
      <c r="A7390" s="11"/>
      <c r="B7390" s="373"/>
      <c r="C7390" s="373"/>
      <c r="D7390" s="373"/>
      <c r="E7390" s="13"/>
      <c r="F7390" s="11"/>
      <c r="G7390" s="25"/>
      <c r="H7390" s="31"/>
      <c r="I7390" s="30"/>
      <c r="M7390" s="25"/>
      <c r="N7390" s="31"/>
      <c r="O7390" s="30"/>
      <c r="V7390" s="12"/>
      <c r="W7390" s="12"/>
      <c r="X7390" s="14"/>
      <c r="AB7390" s="25"/>
      <c r="AC7390" s="12"/>
      <c r="AD7390" s="12"/>
      <c r="AK7390" s="12"/>
      <c r="AL7390" s="30"/>
      <c r="AM7390" s="32"/>
      <c r="AQ7390" s="12"/>
      <c r="AR7390" s="12"/>
      <c r="AS7390" s="12"/>
      <c r="AZ7390" s="49"/>
      <c r="BA7390" s="30"/>
      <c r="BB7390" s="12"/>
      <c r="BF7390" s="12"/>
      <c r="BG7390" s="12"/>
      <c r="BH7390" s="12"/>
      <c r="BO7390" s="7"/>
      <c r="BP7390" s="7"/>
      <c r="BQ7390" s="7"/>
      <c r="BU7390" s="7"/>
      <c r="BV7390" s="7"/>
      <c r="BW7390" s="7"/>
      <c r="CD7390" s="7"/>
      <c r="CE7390" s="7"/>
      <c r="CF7390" s="7"/>
      <c r="CJ7390" s="7"/>
      <c r="CK7390" s="7"/>
      <c r="CL7390" s="7"/>
    </row>
    <row r="7391" spans="1:90">
      <c r="A7391" s="11"/>
      <c r="B7391" s="373"/>
      <c r="C7391" s="373"/>
      <c r="D7391" s="373"/>
      <c r="E7391" s="13"/>
      <c r="F7391" s="11"/>
      <c r="G7391" s="25"/>
      <c r="H7391" s="31"/>
      <c r="I7391" s="30"/>
      <c r="M7391" s="25"/>
      <c r="N7391" s="31"/>
      <c r="O7391" s="30"/>
      <c r="V7391" s="12"/>
      <c r="W7391" s="12"/>
      <c r="X7391" s="14"/>
      <c r="AB7391" s="25"/>
      <c r="AC7391" s="12"/>
      <c r="AD7391" s="12"/>
      <c r="AK7391" s="12"/>
      <c r="AL7391" s="30"/>
      <c r="AM7391" s="32"/>
      <c r="AQ7391" s="12"/>
      <c r="AR7391" s="12"/>
      <c r="AS7391" s="12"/>
      <c r="AZ7391" s="49"/>
      <c r="BA7391" s="30"/>
      <c r="BB7391" s="12"/>
      <c r="BF7391" s="12"/>
      <c r="BG7391" s="12"/>
      <c r="BH7391" s="12"/>
      <c r="BO7391" s="7"/>
      <c r="BP7391" s="7"/>
      <c r="BQ7391" s="7"/>
      <c r="BU7391" s="7"/>
      <c r="BV7391" s="7"/>
      <c r="BW7391" s="7"/>
      <c r="CD7391" s="7"/>
      <c r="CE7391" s="7"/>
      <c r="CF7391" s="7"/>
      <c r="CJ7391" s="7"/>
      <c r="CK7391" s="7"/>
      <c r="CL7391" s="7"/>
    </row>
    <row r="7392" spans="1:90">
      <c r="A7392" s="11"/>
      <c r="B7392" s="373"/>
      <c r="C7392" s="373"/>
      <c r="D7392" s="373"/>
      <c r="E7392" s="13"/>
      <c r="F7392" s="11"/>
      <c r="G7392" s="25"/>
      <c r="H7392" s="31"/>
      <c r="I7392" s="30"/>
      <c r="M7392" s="25"/>
      <c r="N7392" s="31"/>
      <c r="O7392" s="30"/>
      <c r="V7392" s="12"/>
      <c r="W7392" s="12"/>
      <c r="X7392" s="14"/>
      <c r="AB7392" s="25"/>
      <c r="AC7392" s="12"/>
      <c r="AD7392" s="12"/>
      <c r="AK7392" s="12"/>
      <c r="AL7392" s="30"/>
      <c r="AM7392" s="32"/>
      <c r="AQ7392" s="12"/>
      <c r="AR7392" s="12"/>
      <c r="AS7392" s="12"/>
      <c r="AZ7392" s="49"/>
      <c r="BA7392" s="30"/>
      <c r="BB7392" s="12"/>
      <c r="BF7392" s="12"/>
      <c r="BG7392" s="12"/>
      <c r="BH7392" s="12"/>
      <c r="BO7392" s="7"/>
      <c r="BP7392" s="7"/>
      <c r="BQ7392" s="7"/>
      <c r="BU7392" s="7"/>
      <c r="BV7392" s="7"/>
      <c r="BW7392" s="7"/>
      <c r="CD7392" s="7"/>
      <c r="CE7392" s="7"/>
      <c r="CF7392" s="7"/>
      <c r="CJ7392" s="7"/>
      <c r="CK7392" s="7"/>
      <c r="CL7392" s="7"/>
    </row>
    <row r="7393" spans="1:90">
      <c r="A7393" s="11"/>
      <c r="B7393" s="373"/>
      <c r="C7393" s="373"/>
      <c r="D7393" s="373"/>
      <c r="E7393" s="13"/>
      <c r="F7393" s="11"/>
      <c r="G7393" s="25"/>
      <c r="H7393" s="31"/>
      <c r="I7393" s="30"/>
      <c r="M7393" s="25"/>
      <c r="N7393" s="31"/>
      <c r="O7393" s="30"/>
      <c r="V7393" s="12"/>
      <c r="W7393" s="12"/>
      <c r="X7393" s="14"/>
      <c r="AB7393" s="25"/>
      <c r="AC7393" s="12"/>
      <c r="AD7393" s="12"/>
      <c r="AK7393" s="12"/>
      <c r="AL7393" s="30"/>
      <c r="AM7393" s="32"/>
      <c r="AQ7393" s="12"/>
      <c r="AR7393" s="12"/>
      <c r="AS7393" s="12"/>
      <c r="AZ7393" s="49"/>
      <c r="BA7393" s="30"/>
      <c r="BB7393" s="12"/>
      <c r="BF7393" s="12"/>
      <c r="BG7393" s="12"/>
      <c r="BH7393" s="12"/>
      <c r="BO7393" s="7"/>
      <c r="BP7393" s="7"/>
      <c r="BQ7393" s="7"/>
      <c r="BU7393" s="7"/>
      <c r="BV7393" s="7"/>
      <c r="BW7393" s="7"/>
      <c r="CD7393" s="7"/>
      <c r="CE7393" s="7"/>
      <c r="CF7393" s="7"/>
      <c r="CJ7393" s="7"/>
      <c r="CK7393" s="7"/>
      <c r="CL7393" s="7"/>
    </row>
    <row r="7394" spans="1:90">
      <c r="A7394" s="11"/>
      <c r="B7394" s="373"/>
      <c r="C7394" s="373"/>
      <c r="D7394" s="373"/>
      <c r="E7394" s="13"/>
      <c r="F7394" s="11"/>
      <c r="G7394" s="25"/>
      <c r="H7394" s="31"/>
      <c r="I7394" s="30"/>
      <c r="M7394" s="25"/>
      <c r="N7394" s="31"/>
      <c r="O7394" s="30"/>
      <c r="V7394" s="12"/>
      <c r="W7394" s="12"/>
      <c r="X7394" s="14"/>
      <c r="AB7394" s="25"/>
      <c r="AC7394" s="12"/>
      <c r="AD7394" s="12"/>
      <c r="AK7394" s="12"/>
      <c r="AL7394" s="30"/>
      <c r="AM7394" s="32"/>
      <c r="AQ7394" s="12"/>
      <c r="AR7394" s="12"/>
      <c r="AS7394" s="12"/>
      <c r="AZ7394" s="49"/>
      <c r="BA7394" s="30"/>
      <c r="BB7394" s="12"/>
      <c r="BF7394" s="12"/>
      <c r="BG7394" s="12"/>
      <c r="BH7394" s="12"/>
      <c r="BO7394" s="7"/>
      <c r="BP7394" s="7"/>
      <c r="BQ7394" s="7"/>
      <c r="BU7394" s="7"/>
      <c r="BV7394" s="7"/>
      <c r="BW7394" s="7"/>
      <c r="CD7394" s="7"/>
      <c r="CE7394" s="7"/>
      <c r="CF7394" s="7"/>
      <c r="CJ7394" s="7"/>
      <c r="CK7394" s="7"/>
      <c r="CL7394" s="7"/>
    </row>
    <row r="7395" spans="1:90">
      <c r="A7395" s="11"/>
      <c r="B7395" s="373"/>
      <c r="C7395" s="373"/>
      <c r="D7395" s="373"/>
      <c r="E7395" s="13"/>
      <c r="F7395" s="11"/>
      <c r="G7395" s="25"/>
      <c r="H7395" s="31"/>
      <c r="I7395" s="30"/>
      <c r="M7395" s="25"/>
      <c r="N7395" s="31"/>
      <c r="O7395" s="30"/>
      <c r="V7395" s="12"/>
      <c r="W7395" s="12"/>
      <c r="X7395" s="14"/>
      <c r="AB7395" s="25"/>
      <c r="AC7395" s="12"/>
      <c r="AD7395" s="12"/>
      <c r="AK7395" s="12"/>
      <c r="AL7395" s="30"/>
      <c r="AM7395" s="32"/>
      <c r="AQ7395" s="12"/>
      <c r="AR7395" s="12"/>
      <c r="AS7395" s="12"/>
      <c r="AZ7395" s="49"/>
      <c r="BA7395" s="30"/>
      <c r="BB7395" s="12"/>
      <c r="BF7395" s="12"/>
      <c r="BG7395" s="12"/>
      <c r="BH7395" s="12"/>
      <c r="BO7395" s="7"/>
      <c r="BP7395" s="7"/>
      <c r="BQ7395" s="7"/>
      <c r="BU7395" s="7"/>
      <c r="BV7395" s="7"/>
      <c r="BW7395" s="7"/>
      <c r="CD7395" s="7"/>
      <c r="CE7395" s="7"/>
      <c r="CF7395" s="7"/>
      <c r="CJ7395" s="7"/>
      <c r="CK7395" s="7"/>
      <c r="CL7395" s="7"/>
    </row>
    <row r="7396" spans="1:90">
      <c r="A7396" s="11"/>
      <c r="B7396" s="373"/>
      <c r="C7396" s="373"/>
      <c r="D7396" s="373"/>
      <c r="E7396" s="13"/>
      <c r="F7396" s="11"/>
      <c r="G7396" s="25"/>
      <c r="H7396" s="31"/>
      <c r="I7396" s="30"/>
      <c r="M7396" s="25"/>
      <c r="N7396" s="31"/>
      <c r="O7396" s="30"/>
      <c r="V7396" s="12"/>
      <c r="W7396" s="12"/>
      <c r="X7396" s="14"/>
      <c r="AB7396" s="25"/>
      <c r="AC7396" s="12"/>
      <c r="AD7396" s="12"/>
      <c r="AK7396" s="12"/>
      <c r="AL7396" s="30"/>
      <c r="AM7396" s="32"/>
      <c r="AQ7396" s="12"/>
      <c r="AR7396" s="12"/>
      <c r="AS7396" s="12"/>
      <c r="AZ7396" s="49"/>
      <c r="BA7396" s="30"/>
      <c r="BB7396" s="12"/>
      <c r="BF7396" s="12"/>
      <c r="BG7396" s="12"/>
      <c r="BH7396" s="12"/>
      <c r="BO7396" s="7"/>
      <c r="BP7396" s="7"/>
      <c r="BQ7396" s="7"/>
      <c r="BU7396" s="7"/>
      <c r="BV7396" s="7"/>
      <c r="BW7396" s="7"/>
      <c r="CD7396" s="7"/>
      <c r="CE7396" s="7"/>
      <c r="CF7396" s="7"/>
      <c r="CJ7396" s="7"/>
      <c r="CK7396" s="7"/>
      <c r="CL7396" s="7"/>
    </row>
    <row r="7397" spans="1:90">
      <c r="A7397" s="11"/>
      <c r="B7397" s="373"/>
      <c r="C7397" s="373"/>
      <c r="D7397" s="373"/>
      <c r="E7397" s="13"/>
      <c r="F7397" s="11"/>
      <c r="G7397" s="25"/>
      <c r="H7397" s="31"/>
      <c r="I7397" s="30"/>
      <c r="M7397" s="25"/>
      <c r="N7397" s="31"/>
      <c r="O7397" s="30"/>
      <c r="V7397" s="12"/>
      <c r="W7397" s="12"/>
      <c r="X7397" s="14"/>
      <c r="AB7397" s="25"/>
      <c r="AC7397" s="12"/>
      <c r="AD7397" s="12"/>
      <c r="AK7397" s="12"/>
      <c r="AL7397" s="30"/>
      <c r="AM7397" s="32"/>
      <c r="AQ7397" s="12"/>
      <c r="AR7397" s="12"/>
      <c r="AS7397" s="12"/>
      <c r="AZ7397" s="49"/>
      <c r="BA7397" s="30"/>
      <c r="BB7397" s="12"/>
      <c r="BF7397" s="12"/>
      <c r="BG7397" s="12"/>
      <c r="BH7397" s="12"/>
      <c r="BO7397" s="7"/>
      <c r="BP7397" s="7"/>
      <c r="BQ7397" s="7"/>
      <c r="BU7397" s="7"/>
      <c r="BV7397" s="7"/>
      <c r="BW7397" s="7"/>
      <c r="CD7397" s="7"/>
      <c r="CE7397" s="7"/>
      <c r="CF7397" s="7"/>
      <c r="CJ7397" s="7"/>
      <c r="CK7397" s="7"/>
      <c r="CL7397" s="7"/>
    </row>
    <row r="7398" spans="1:90">
      <c r="A7398" s="11"/>
      <c r="B7398" s="373"/>
      <c r="C7398" s="373"/>
      <c r="D7398" s="373"/>
      <c r="E7398" s="13"/>
      <c r="F7398" s="11"/>
      <c r="G7398" s="25"/>
      <c r="H7398" s="31"/>
      <c r="I7398" s="30"/>
      <c r="M7398" s="25"/>
      <c r="N7398" s="31"/>
      <c r="O7398" s="30"/>
      <c r="V7398" s="12"/>
      <c r="W7398" s="12"/>
      <c r="X7398" s="14"/>
      <c r="AB7398" s="25"/>
      <c r="AC7398" s="12"/>
      <c r="AD7398" s="12"/>
      <c r="AK7398" s="12"/>
      <c r="AL7398" s="30"/>
      <c r="AM7398" s="32"/>
      <c r="AQ7398" s="12"/>
      <c r="AR7398" s="12"/>
      <c r="AS7398" s="12"/>
      <c r="AZ7398" s="49"/>
      <c r="BA7398" s="30"/>
      <c r="BB7398" s="12"/>
      <c r="BF7398" s="12"/>
      <c r="BG7398" s="12"/>
      <c r="BH7398" s="12"/>
      <c r="BO7398" s="7"/>
      <c r="BP7398" s="7"/>
      <c r="BQ7398" s="7"/>
      <c r="BU7398" s="7"/>
      <c r="BV7398" s="7"/>
      <c r="BW7398" s="7"/>
      <c r="CD7398" s="7"/>
      <c r="CE7398" s="7"/>
      <c r="CF7398" s="7"/>
      <c r="CJ7398" s="7"/>
      <c r="CK7398" s="7"/>
      <c r="CL7398" s="7"/>
    </row>
    <row r="7399" spans="1:90">
      <c r="A7399" s="11"/>
      <c r="B7399" s="373"/>
      <c r="C7399" s="373"/>
      <c r="D7399" s="373"/>
      <c r="E7399" s="13"/>
      <c r="F7399" s="11"/>
      <c r="G7399" s="25"/>
      <c r="H7399" s="31"/>
      <c r="I7399" s="30"/>
      <c r="M7399" s="25"/>
      <c r="N7399" s="31"/>
      <c r="O7399" s="30"/>
      <c r="V7399" s="12"/>
      <c r="W7399" s="12"/>
      <c r="X7399" s="14"/>
      <c r="AB7399" s="25"/>
      <c r="AC7399" s="12"/>
      <c r="AD7399" s="12"/>
      <c r="AK7399" s="12"/>
      <c r="AL7399" s="30"/>
      <c r="AM7399" s="32"/>
      <c r="AQ7399" s="12"/>
      <c r="AR7399" s="12"/>
      <c r="AS7399" s="12"/>
      <c r="AZ7399" s="49"/>
      <c r="BA7399" s="30"/>
      <c r="BB7399" s="12"/>
      <c r="BF7399" s="12"/>
      <c r="BG7399" s="12"/>
      <c r="BH7399" s="12"/>
      <c r="BO7399" s="7"/>
      <c r="BP7399" s="7"/>
      <c r="BQ7399" s="7"/>
      <c r="BU7399" s="7"/>
      <c r="BV7399" s="7"/>
      <c r="BW7399" s="7"/>
      <c r="CD7399" s="7"/>
      <c r="CE7399" s="7"/>
      <c r="CF7399" s="7"/>
      <c r="CJ7399" s="7"/>
      <c r="CK7399" s="7"/>
      <c r="CL7399" s="7"/>
    </row>
    <row r="7400" spans="1:90">
      <c r="A7400" s="11"/>
      <c r="B7400" s="373"/>
      <c r="C7400" s="373"/>
      <c r="D7400" s="373"/>
      <c r="E7400" s="13"/>
      <c r="F7400" s="11"/>
      <c r="G7400" s="25"/>
      <c r="H7400" s="31"/>
      <c r="I7400" s="30"/>
      <c r="M7400" s="25"/>
      <c r="N7400" s="31"/>
      <c r="O7400" s="30"/>
      <c r="V7400" s="12"/>
      <c r="W7400" s="12"/>
      <c r="X7400" s="14"/>
      <c r="AB7400" s="25"/>
      <c r="AC7400" s="12"/>
      <c r="AD7400" s="12"/>
      <c r="AK7400" s="12"/>
      <c r="AL7400" s="30"/>
      <c r="AM7400" s="32"/>
      <c r="AQ7400" s="12"/>
      <c r="AR7400" s="12"/>
      <c r="AS7400" s="12"/>
      <c r="AZ7400" s="49"/>
      <c r="BA7400" s="30"/>
      <c r="BB7400" s="12"/>
      <c r="BF7400" s="12"/>
      <c r="BG7400" s="12"/>
      <c r="BH7400" s="12"/>
      <c r="BO7400" s="7"/>
      <c r="BP7400" s="7"/>
      <c r="BQ7400" s="7"/>
      <c r="BU7400" s="7"/>
      <c r="BV7400" s="7"/>
      <c r="BW7400" s="7"/>
      <c r="CD7400" s="7"/>
      <c r="CE7400" s="7"/>
      <c r="CF7400" s="7"/>
      <c r="CJ7400" s="7"/>
      <c r="CK7400" s="7"/>
      <c r="CL7400" s="7"/>
    </row>
    <row r="7401" spans="1:90">
      <c r="A7401" s="11"/>
      <c r="B7401" s="373"/>
      <c r="C7401" s="373"/>
      <c r="D7401" s="373"/>
      <c r="E7401" s="13"/>
      <c r="F7401" s="11"/>
      <c r="G7401" s="25"/>
      <c r="H7401" s="31"/>
      <c r="I7401" s="30"/>
      <c r="M7401" s="25"/>
      <c r="N7401" s="31"/>
      <c r="O7401" s="30"/>
      <c r="V7401" s="12"/>
      <c r="W7401" s="12"/>
      <c r="X7401" s="14"/>
      <c r="AB7401" s="25"/>
      <c r="AC7401" s="12"/>
      <c r="AD7401" s="12"/>
      <c r="AK7401" s="12"/>
      <c r="AL7401" s="30"/>
      <c r="AM7401" s="32"/>
      <c r="AQ7401" s="12"/>
      <c r="AR7401" s="12"/>
      <c r="AS7401" s="12"/>
      <c r="AZ7401" s="49"/>
      <c r="BA7401" s="30"/>
      <c r="BB7401" s="12"/>
      <c r="BF7401" s="12"/>
      <c r="BG7401" s="12"/>
      <c r="BH7401" s="12"/>
      <c r="BO7401" s="7"/>
      <c r="BP7401" s="7"/>
      <c r="BQ7401" s="7"/>
      <c r="BU7401" s="7"/>
      <c r="BV7401" s="7"/>
      <c r="BW7401" s="7"/>
      <c r="CD7401" s="7"/>
      <c r="CE7401" s="7"/>
      <c r="CF7401" s="7"/>
      <c r="CJ7401" s="7"/>
      <c r="CK7401" s="7"/>
      <c r="CL7401" s="7"/>
    </row>
    <row r="7402" spans="1:90">
      <c r="A7402" s="11"/>
      <c r="B7402" s="373"/>
      <c r="C7402" s="373"/>
      <c r="D7402" s="373"/>
      <c r="E7402" s="13"/>
      <c r="F7402" s="11"/>
      <c r="G7402" s="25"/>
      <c r="H7402" s="31"/>
      <c r="I7402" s="30"/>
      <c r="M7402" s="25"/>
      <c r="N7402" s="31"/>
      <c r="O7402" s="30"/>
      <c r="V7402" s="12"/>
      <c r="W7402" s="12"/>
      <c r="X7402" s="14"/>
      <c r="AB7402" s="25"/>
      <c r="AC7402" s="12"/>
      <c r="AD7402" s="12"/>
      <c r="AK7402" s="12"/>
      <c r="AL7402" s="30"/>
      <c r="AM7402" s="32"/>
      <c r="AQ7402" s="12"/>
      <c r="AR7402" s="12"/>
      <c r="AS7402" s="12"/>
      <c r="AZ7402" s="49"/>
      <c r="BA7402" s="30"/>
      <c r="BB7402" s="12"/>
      <c r="BF7402" s="12"/>
      <c r="BG7402" s="12"/>
      <c r="BH7402" s="12"/>
      <c r="BO7402" s="7"/>
      <c r="BP7402" s="7"/>
      <c r="BQ7402" s="7"/>
      <c r="BU7402" s="7"/>
      <c r="BV7402" s="7"/>
      <c r="BW7402" s="7"/>
      <c r="CD7402" s="7"/>
      <c r="CE7402" s="7"/>
      <c r="CF7402" s="7"/>
      <c r="CJ7402" s="7"/>
      <c r="CK7402" s="7"/>
      <c r="CL7402" s="7"/>
    </row>
    <row r="7403" spans="1:90">
      <c r="A7403" s="11"/>
      <c r="B7403" s="373"/>
      <c r="C7403" s="373"/>
      <c r="D7403" s="373"/>
      <c r="E7403" s="13"/>
      <c r="F7403" s="11"/>
      <c r="G7403" s="25"/>
      <c r="H7403" s="31"/>
      <c r="I7403" s="30"/>
      <c r="M7403" s="25"/>
      <c r="N7403" s="31"/>
      <c r="O7403" s="30"/>
      <c r="V7403" s="12"/>
      <c r="W7403" s="12"/>
      <c r="X7403" s="14"/>
      <c r="AB7403" s="25"/>
      <c r="AC7403" s="12"/>
      <c r="AD7403" s="12"/>
      <c r="AK7403" s="12"/>
      <c r="AL7403" s="30"/>
      <c r="AM7403" s="32"/>
      <c r="AQ7403" s="12"/>
      <c r="AR7403" s="12"/>
      <c r="AS7403" s="12"/>
      <c r="AZ7403" s="49"/>
      <c r="BA7403" s="30"/>
      <c r="BB7403" s="12"/>
      <c r="BF7403" s="12"/>
      <c r="BG7403" s="12"/>
      <c r="BH7403" s="12"/>
      <c r="BO7403" s="7"/>
      <c r="BP7403" s="7"/>
      <c r="BQ7403" s="7"/>
      <c r="BU7403" s="7"/>
      <c r="BV7403" s="7"/>
      <c r="BW7403" s="7"/>
      <c r="CD7403" s="7"/>
      <c r="CE7403" s="7"/>
      <c r="CF7403" s="7"/>
      <c r="CJ7403" s="7"/>
      <c r="CK7403" s="7"/>
      <c r="CL7403" s="7"/>
    </row>
    <row r="7404" spans="1:90">
      <c r="A7404" s="11"/>
      <c r="B7404" s="373"/>
      <c r="C7404" s="373"/>
      <c r="D7404" s="373"/>
      <c r="E7404" s="13"/>
      <c r="F7404" s="11"/>
      <c r="G7404" s="25"/>
      <c r="H7404" s="31"/>
      <c r="I7404" s="30"/>
      <c r="M7404" s="25"/>
      <c r="N7404" s="31"/>
      <c r="O7404" s="30"/>
      <c r="V7404" s="12"/>
      <c r="W7404" s="12"/>
      <c r="X7404" s="14"/>
      <c r="AB7404" s="25"/>
      <c r="AC7404" s="12"/>
      <c r="AD7404" s="12"/>
      <c r="AK7404" s="12"/>
      <c r="AL7404" s="30"/>
      <c r="AM7404" s="32"/>
      <c r="AQ7404" s="12"/>
      <c r="AR7404" s="12"/>
      <c r="AS7404" s="12"/>
      <c r="AZ7404" s="49"/>
      <c r="BA7404" s="30"/>
      <c r="BB7404" s="12"/>
      <c r="BF7404" s="12"/>
      <c r="BG7404" s="12"/>
      <c r="BH7404" s="12"/>
      <c r="BO7404" s="7"/>
      <c r="BP7404" s="7"/>
      <c r="BQ7404" s="7"/>
      <c r="BU7404" s="7"/>
      <c r="BV7404" s="7"/>
      <c r="BW7404" s="7"/>
      <c r="CD7404" s="7"/>
      <c r="CE7404" s="7"/>
      <c r="CF7404" s="7"/>
      <c r="CJ7404" s="7"/>
      <c r="CK7404" s="7"/>
      <c r="CL7404" s="7"/>
    </row>
    <row r="7405" spans="1:90">
      <c r="A7405" s="11"/>
      <c r="B7405" s="373"/>
      <c r="C7405" s="373"/>
      <c r="D7405" s="373"/>
      <c r="E7405" s="13"/>
      <c r="F7405" s="11"/>
      <c r="G7405" s="25"/>
      <c r="H7405" s="31"/>
      <c r="I7405" s="30"/>
      <c r="M7405" s="25"/>
      <c r="N7405" s="31"/>
      <c r="O7405" s="30"/>
      <c r="V7405" s="12"/>
      <c r="W7405" s="12"/>
      <c r="X7405" s="14"/>
      <c r="AB7405" s="25"/>
      <c r="AC7405" s="12"/>
      <c r="AD7405" s="12"/>
      <c r="AK7405" s="12"/>
      <c r="AL7405" s="30"/>
      <c r="AM7405" s="32"/>
      <c r="AQ7405" s="12"/>
      <c r="AR7405" s="12"/>
      <c r="AS7405" s="12"/>
      <c r="AZ7405" s="49"/>
      <c r="BA7405" s="30"/>
      <c r="BB7405" s="12"/>
      <c r="BF7405" s="12"/>
      <c r="BG7405" s="12"/>
      <c r="BH7405" s="12"/>
      <c r="BO7405" s="7"/>
      <c r="BP7405" s="7"/>
      <c r="BQ7405" s="7"/>
      <c r="BU7405" s="7"/>
      <c r="BV7405" s="7"/>
      <c r="BW7405" s="7"/>
      <c r="CD7405" s="7"/>
      <c r="CE7405" s="7"/>
      <c r="CF7405" s="7"/>
      <c r="CJ7405" s="7"/>
      <c r="CK7405" s="7"/>
      <c r="CL7405" s="7"/>
    </row>
    <row r="7406" spans="1:90">
      <c r="A7406" s="11"/>
      <c r="B7406" s="373"/>
      <c r="C7406" s="373"/>
      <c r="D7406" s="373"/>
      <c r="E7406" s="13"/>
      <c r="F7406" s="11"/>
      <c r="G7406" s="25"/>
      <c r="H7406" s="31"/>
      <c r="I7406" s="30"/>
      <c r="M7406" s="25"/>
      <c r="N7406" s="31"/>
      <c r="O7406" s="30"/>
      <c r="V7406" s="12"/>
      <c r="W7406" s="12"/>
      <c r="X7406" s="14"/>
      <c r="AB7406" s="25"/>
      <c r="AC7406" s="12"/>
      <c r="AD7406" s="12"/>
      <c r="AK7406" s="12"/>
      <c r="AL7406" s="30"/>
      <c r="AM7406" s="32"/>
      <c r="AQ7406" s="12"/>
      <c r="AR7406" s="12"/>
      <c r="AS7406" s="12"/>
      <c r="AZ7406" s="49"/>
      <c r="BA7406" s="30"/>
      <c r="BB7406" s="12"/>
      <c r="BF7406" s="12"/>
      <c r="BG7406" s="12"/>
      <c r="BH7406" s="12"/>
      <c r="BO7406" s="7"/>
      <c r="BP7406" s="7"/>
      <c r="BQ7406" s="7"/>
      <c r="BU7406" s="7"/>
      <c r="BV7406" s="7"/>
      <c r="BW7406" s="7"/>
      <c r="CD7406" s="7"/>
      <c r="CE7406" s="7"/>
      <c r="CF7406" s="7"/>
      <c r="CJ7406" s="7"/>
      <c r="CK7406" s="7"/>
      <c r="CL7406" s="7"/>
    </row>
    <row r="7407" spans="1:90">
      <c r="A7407" s="11"/>
      <c r="B7407" s="373"/>
      <c r="C7407" s="373"/>
      <c r="D7407" s="373"/>
      <c r="E7407" s="13"/>
      <c r="F7407" s="11"/>
      <c r="G7407" s="25"/>
      <c r="H7407" s="31"/>
      <c r="I7407" s="30"/>
      <c r="M7407" s="25"/>
      <c r="N7407" s="31"/>
      <c r="O7407" s="30"/>
      <c r="V7407" s="12"/>
      <c r="W7407" s="12"/>
      <c r="X7407" s="14"/>
      <c r="AB7407" s="25"/>
      <c r="AC7407" s="12"/>
      <c r="AD7407" s="12"/>
      <c r="AK7407" s="12"/>
      <c r="AL7407" s="30"/>
      <c r="AM7407" s="32"/>
      <c r="AQ7407" s="12"/>
      <c r="AR7407" s="12"/>
      <c r="AS7407" s="12"/>
      <c r="AZ7407" s="49"/>
      <c r="BA7407" s="30"/>
      <c r="BB7407" s="12"/>
      <c r="BF7407" s="12"/>
      <c r="BG7407" s="12"/>
      <c r="BH7407" s="12"/>
      <c r="BO7407" s="7"/>
      <c r="BP7407" s="7"/>
      <c r="BQ7407" s="7"/>
      <c r="BU7407" s="7"/>
      <c r="BV7407" s="7"/>
      <c r="BW7407" s="7"/>
      <c r="CD7407" s="7"/>
      <c r="CE7407" s="7"/>
      <c r="CF7407" s="7"/>
      <c r="CJ7407" s="7"/>
      <c r="CK7407" s="7"/>
      <c r="CL7407" s="7"/>
    </row>
    <row r="7408" spans="1:90">
      <c r="A7408" s="11"/>
      <c r="B7408" s="373"/>
      <c r="C7408" s="373"/>
      <c r="D7408" s="373"/>
      <c r="E7408" s="13"/>
      <c r="F7408" s="11"/>
      <c r="G7408" s="25"/>
      <c r="H7408" s="31"/>
      <c r="I7408" s="30"/>
      <c r="M7408" s="25"/>
      <c r="N7408" s="31"/>
      <c r="O7408" s="30"/>
      <c r="V7408" s="12"/>
      <c r="W7408" s="12"/>
      <c r="X7408" s="14"/>
      <c r="AB7408" s="25"/>
      <c r="AC7408" s="12"/>
      <c r="AD7408" s="12"/>
      <c r="AK7408" s="12"/>
      <c r="AL7408" s="30"/>
      <c r="AM7408" s="32"/>
      <c r="AQ7408" s="12"/>
      <c r="AR7408" s="12"/>
      <c r="AS7408" s="12"/>
      <c r="AZ7408" s="49"/>
      <c r="BA7408" s="30"/>
      <c r="BB7408" s="12"/>
      <c r="BF7408" s="12"/>
      <c r="BG7408" s="12"/>
      <c r="BH7408" s="12"/>
      <c r="BO7408" s="7"/>
      <c r="BP7408" s="7"/>
      <c r="BQ7408" s="7"/>
      <c r="BU7408" s="7"/>
      <c r="BV7408" s="7"/>
      <c r="BW7408" s="7"/>
      <c r="CD7408" s="7"/>
      <c r="CE7408" s="7"/>
      <c r="CF7408" s="7"/>
      <c r="CJ7408" s="7"/>
      <c r="CK7408" s="7"/>
      <c r="CL7408" s="7"/>
    </row>
    <row r="7409" spans="1:90">
      <c r="A7409" s="11"/>
      <c r="B7409" s="373"/>
      <c r="C7409" s="373"/>
      <c r="D7409" s="373"/>
      <c r="E7409" s="13"/>
      <c r="F7409" s="11"/>
      <c r="G7409" s="25"/>
      <c r="H7409" s="31"/>
      <c r="I7409" s="30"/>
      <c r="M7409" s="25"/>
      <c r="N7409" s="31"/>
      <c r="O7409" s="30"/>
      <c r="V7409" s="12"/>
      <c r="W7409" s="12"/>
      <c r="X7409" s="14"/>
      <c r="AB7409" s="25"/>
      <c r="AC7409" s="12"/>
      <c r="AD7409" s="12"/>
      <c r="AK7409" s="12"/>
      <c r="AL7409" s="30"/>
      <c r="AM7409" s="32"/>
      <c r="AQ7409" s="12"/>
      <c r="AR7409" s="12"/>
      <c r="AS7409" s="12"/>
      <c r="AZ7409" s="49"/>
      <c r="BA7409" s="30"/>
      <c r="BB7409" s="12"/>
      <c r="BF7409" s="12"/>
      <c r="BG7409" s="12"/>
      <c r="BH7409" s="12"/>
      <c r="BO7409" s="7"/>
      <c r="BP7409" s="7"/>
      <c r="BQ7409" s="7"/>
      <c r="BU7409" s="7"/>
      <c r="BV7409" s="7"/>
      <c r="BW7409" s="7"/>
      <c r="CD7409" s="7"/>
      <c r="CE7409" s="7"/>
      <c r="CF7409" s="7"/>
      <c r="CJ7409" s="7"/>
      <c r="CK7409" s="7"/>
      <c r="CL7409" s="7"/>
    </row>
    <row r="7410" spans="1:90">
      <c r="A7410" s="11"/>
      <c r="B7410" s="373"/>
      <c r="C7410" s="373"/>
      <c r="D7410" s="373"/>
      <c r="E7410" s="13"/>
      <c r="F7410" s="11"/>
      <c r="G7410" s="25"/>
      <c r="H7410" s="31"/>
      <c r="I7410" s="30"/>
      <c r="M7410" s="25"/>
      <c r="N7410" s="31"/>
      <c r="O7410" s="30"/>
      <c r="V7410" s="12"/>
      <c r="W7410" s="12"/>
      <c r="X7410" s="14"/>
      <c r="AB7410" s="25"/>
      <c r="AC7410" s="12"/>
      <c r="AD7410" s="12"/>
      <c r="AK7410" s="12"/>
      <c r="AL7410" s="30"/>
      <c r="AM7410" s="32"/>
      <c r="AQ7410" s="12"/>
      <c r="AR7410" s="12"/>
      <c r="AS7410" s="12"/>
      <c r="AZ7410" s="49"/>
      <c r="BA7410" s="30"/>
      <c r="BB7410" s="12"/>
      <c r="BF7410" s="12"/>
      <c r="BG7410" s="12"/>
      <c r="BH7410" s="12"/>
      <c r="BO7410" s="7"/>
      <c r="BP7410" s="7"/>
      <c r="BQ7410" s="7"/>
      <c r="BU7410" s="7"/>
      <c r="BV7410" s="7"/>
      <c r="BW7410" s="7"/>
      <c r="CD7410" s="7"/>
      <c r="CE7410" s="7"/>
      <c r="CF7410" s="7"/>
      <c r="CJ7410" s="7"/>
      <c r="CK7410" s="7"/>
      <c r="CL7410" s="7"/>
    </row>
    <row r="7411" spans="1:90">
      <c r="A7411" s="11"/>
      <c r="B7411" s="373"/>
      <c r="C7411" s="373"/>
      <c r="D7411" s="373"/>
      <c r="E7411" s="13"/>
      <c r="F7411" s="11"/>
      <c r="G7411" s="25"/>
      <c r="H7411" s="31"/>
      <c r="I7411" s="30"/>
      <c r="M7411" s="25"/>
      <c r="N7411" s="31"/>
      <c r="O7411" s="30"/>
      <c r="V7411" s="12"/>
      <c r="W7411" s="12"/>
      <c r="X7411" s="14"/>
      <c r="AB7411" s="25"/>
      <c r="AC7411" s="12"/>
      <c r="AD7411" s="12"/>
      <c r="AK7411" s="12"/>
      <c r="AL7411" s="30"/>
      <c r="AM7411" s="32"/>
      <c r="AQ7411" s="12"/>
      <c r="AR7411" s="12"/>
      <c r="AS7411" s="12"/>
      <c r="AZ7411" s="49"/>
      <c r="BA7411" s="30"/>
      <c r="BB7411" s="12"/>
      <c r="BF7411" s="12"/>
      <c r="BG7411" s="12"/>
      <c r="BH7411" s="12"/>
      <c r="BO7411" s="7"/>
      <c r="BP7411" s="7"/>
      <c r="BQ7411" s="7"/>
      <c r="BU7411" s="7"/>
      <c r="BV7411" s="7"/>
      <c r="BW7411" s="7"/>
      <c r="CD7411" s="7"/>
      <c r="CE7411" s="7"/>
      <c r="CF7411" s="7"/>
      <c r="CJ7411" s="7"/>
      <c r="CK7411" s="7"/>
      <c r="CL7411" s="7"/>
    </row>
    <row r="7412" spans="1:90">
      <c r="A7412" s="11"/>
      <c r="B7412" s="373"/>
      <c r="C7412" s="373"/>
      <c r="D7412" s="373"/>
      <c r="E7412" s="13"/>
      <c r="F7412" s="11"/>
      <c r="G7412" s="25"/>
      <c r="H7412" s="31"/>
      <c r="I7412" s="30"/>
      <c r="M7412" s="25"/>
      <c r="N7412" s="31"/>
      <c r="O7412" s="30"/>
      <c r="V7412" s="12"/>
      <c r="W7412" s="12"/>
      <c r="X7412" s="14"/>
      <c r="AB7412" s="25"/>
      <c r="AC7412" s="12"/>
      <c r="AD7412" s="12"/>
      <c r="AK7412" s="12"/>
      <c r="AL7412" s="30"/>
      <c r="AM7412" s="32"/>
      <c r="AQ7412" s="12"/>
      <c r="AR7412" s="12"/>
      <c r="AS7412" s="12"/>
      <c r="AZ7412" s="49"/>
      <c r="BA7412" s="30"/>
      <c r="BB7412" s="12"/>
      <c r="BF7412" s="12"/>
      <c r="BG7412" s="12"/>
      <c r="BH7412" s="12"/>
      <c r="BO7412" s="7"/>
      <c r="BP7412" s="7"/>
      <c r="BQ7412" s="7"/>
      <c r="BU7412" s="7"/>
      <c r="BV7412" s="7"/>
      <c r="BW7412" s="7"/>
      <c r="CD7412" s="7"/>
      <c r="CE7412" s="7"/>
      <c r="CF7412" s="7"/>
      <c r="CJ7412" s="7"/>
      <c r="CK7412" s="7"/>
      <c r="CL7412" s="7"/>
    </row>
    <row r="7413" spans="1:90">
      <c r="A7413" s="11"/>
      <c r="B7413" s="373"/>
      <c r="C7413" s="373"/>
      <c r="D7413" s="373"/>
      <c r="E7413" s="13"/>
      <c r="F7413" s="11"/>
      <c r="G7413" s="25"/>
      <c r="H7413" s="31"/>
      <c r="I7413" s="30"/>
      <c r="M7413" s="25"/>
      <c r="N7413" s="31"/>
      <c r="O7413" s="30"/>
      <c r="V7413" s="12"/>
      <c r="W7413" s="12"/>
      <c r="X7413" s="14"/>
      <c r="AB7413" s="25"/>
      <c r="AC7413" s="12"/>
      <c r="AD7413" s="12"/>
      <c r="AK7413" s="12"/>
      <c r="AL7413" s="30"/>
      <c r="AM7413" s="32"/>
      <c r="AQ7413" s="12"/>
      <c r="AR7413" s="12"/>
      <c r="AS7413" s="12"/>
      <c r="AZ7413" s="49"/>
      <c r="BA7413" s="30"/>
      <c r="BB7413" s="12"/>
      <c r="BF7413" s="12"/>
      <c r="BG7413" s="12"/>
      <c r="BH7413" s="12"/>
      <c r="BO7413" s="7"/>
      <c r="BP7413" s="7"/>
      <c r="BQ7413" s="7"/>
      <c r="BU7413" s="7"/>
      <c r="BV7413" s="7"/>
      <c r="BW7413" s="7"/>
      <c r="CD7413" s="7"/>
      <c r="CE7413" s="7"/>
      <c r="CF7413" s="7"/>
      <c r="CJ7413" s="7"/>
      <c r="CK7413" s="7"/>
      <c r="CL7413" s="7"/>
    </row>
    <row r="7414" spans="1:90">
      <c r="A7414" s="11"/>
      <c r="B7414" s="373"/>
      <c r="C7414" s="373"/>
      <c r="D7414" s="373"/>
      <c r="E7414" s="13"/>
      <c r="F7414" s="11"/>
      <c r="G7414" s="25"/>
      <c r="H7414" s="31"/>
      <c r="I7414" s="30"/>
      <c r="M7414" s="25"/>
      <c r="N7414" s="31"/>
      <c r="O7414" s="30"/>
      <c r="V7414" s="12"/>
      <c r="W7414" s="12"/>
      <c r="X7414" s="14"/>
      <c r="AB7414" s="25"/>
      <c r="AC7414" s="12"/>
      <c r="AD7414" s="12"/>
      <c r="AK7414" s="12"/>
      <c r="AL7414" s="30"/>
      <c r="AM7414" s="32"/>
      <c r="AQ7414" s="12"/>
      <c r="AR7414" s="12"/>
      <c r="AS7414" s="12"/>
      <c r="AZ7414" s="49"/>
      <c r="BA7414" s="30"/>
      <c r="BB7414" s="12"/>
      <c r="BF7414" s="12"/>
      <c r="BG7414" s="12"/>
      <c r="BH7414" s="12"/>
      <c r="BO7414" s="7"/>
      <c r="BP7414" s="7"/>
      <c r="BQ7414" s="7"/>
      <c r="BU7414" s="7"/>
      <c r="BV7414" s="7"/>
      <c r="BW7414" s="7"/>
      <c r="CD7414" s="7"/>
      <c r="CE7414" s="7"/>
      <c r="CF7414" s="7"/>
      <c r="CJ7414" s="7"/>
      <c r="CK7414" s="7"/>
      <c r="CL7414" s="7"/>
    </row>
    <row r="7415" spans="1:90">
      <c r="A7415" s="11"/>
      <c r="B7415" s="373"/>
      <c r="C7415" s="373"/>
      <c r="D7415" s="373"/>
      <c r="E7415" s="13"/>
      <c r="F7415" s="11"/>
      <c r="G7415" s="25"/>
      <c r="H7415" s="31"/>
      <c r="I7415" s="30"/>
      <c r="M7415" s="25"/>
      <c r="N7415" s="31"/>
      <c r="O7415" s="30"/>
      <c r="V7415" s="12"/>
      <c r="W7415" s="12"/>
      <c r="X7415" s="14"/>
      <c r="AB7415" s="25"/>
      <c r="AC7415" s="12"/>
      <c r="AD7415" s="12"/>
      <c r="AK7415" s="12"/>
      <c r="AL7415" s="30"/>
      <c r="AM7415" s="32"/>
      <c r="AQ7415" s="12"/>
      <c r="AR7415" s="12"/>
      <c r="AS7415" s="12"/>
      <c r="AZ7415" s="49"/>
      <c r="BA7415" s="30"/>
      <c r="BB7415" s="12"/>
      <c r="BF7415" s="12"/>
      <c r="BG7415" s="12"/>
      <c r="BH7415" s="12"/>
      <c r="BO7415" s="7"/>
      <c r="BP7415" s="7"/>
      <c r="BQ7415" s="7"/>
      <c r="BU7415" s="7"/>
      <c r="BV7415" s="7"/>
      <c r="BW7415" s="7"/>
      <c r="CD7415" s="7"/>
      <c r="CE7415" s="7"/>
      <c r="CF7415" s="7"/>
      <c r="CJ7415" s="7"/>
      <c r="CK7415" s="7"/>
      <c r="CL7415" s="7"/>
    </row>
    <row r="7416" spans="1:90">
      <c r="A7416" s="11"/>
      <c r="B7416" s="373"/>
      <c r="C7416" s="373"/>
      <c r="D7416" s="373"/>
      <c r="E7416" s="13"/>
      <c r="F7416" s="11"/>
      <c r="G7416" s="25"/>
      <c r="H7416" s="31"/>
      <c r="I7416" s="30"/>
      <c r="M7416" s="25"/>
      <c r="N7416" s="31"/>
      <c r="O7416" s="30"/>
      <c r="V7416" s="12"/>
      <c r="W7416" s="12"/>
      <c r="X7416" s="14"/>
      <c r="AB7416" s="25"/>
      <c r="AC7416" s="12"/>
      <c r="AD7416" s="12"/>
      <c r="AK7416" s="12"/>
      <c r="AL7416" s="30"/>
      <c r="AM7416" s="32"/>
      <c r="AQ7416" s="12"/>
      <c r="AR7416" s="12"/>
      <c r="AS7416" s="12"/>
      <c r="AZ7416" s="49"/>
      <c r="BA7416" s="30"/>
      <c r="BB7416" s="12"/>
      <c r="BF7416" s="12"/>
      <c r="BG7416" s="12"/>
      <c r="BH7416" s="12"/>
      <c r="BO7416" s="7"/>
      <c r="BP7416" s="7"/>
      <c r="BQ7416" s="7"/>
      <c r="BU7416" s="7"/>
      <c r="BV7416" s="7"/>
      <c r="BW7416" s="7"/>
      <c r="CD7416" s="7"/>
      <c r="CE7416" s="7"/>
      <c r="CF7416" s="7"/>
      <c r="CJ7416" s="7"/>
      <c r="CK7416" s="7"/>
      <c r="CL7416" s="7"/>
    </row>
    <row r="7417" spans="1:90">
      <c r="A7417" s="11"/>
      <c r="B7417" s="373"/>
      <c r="C7417" s="373"/>
      <c r="D7417" s="373"/>
      <c r="E7417" s="13"/>
      <c r="F7417" s="11"/>
      <c r="G7417" s="25"/>
      <c r="H7417" s="31"/>
      <c r="I7417" s="30"/>
      <c r="M7417" s="25"/>
      <c r="N7417" s="31"/>
      <c r="O7417" s="30"/>
      <c r="V7417" s="12"/>
      <c r="W7417" s="12"/>
      <c r="X7417" s="14"/>
      <c r="AB7417" s="25"/>
      <c r="AC7417" s="12"/>
      <c r="AD7417" s="12"/>
      <c r="AK7417" s="12"/>
      <c r="AL7417" s="30"/>
      <c r="AM7417" s="32"/>
      <c r="AQ7417" s="12"/>
      <c r="AR7417" s="12"/>
      <c r="AS7417" s="12"/>
      <c r="AZ7417" s="49"/>
      <c r="BA7417" s="30"/>
      <c r="BB7417" s="12"/>
      <c r="BF7417" s="12"/>
      <c r="BG7417" s="12"/>
      <c r="BH7417" s="12"/>
      <c r="BO7417" s="7"/>
      <c r="BP7417" s="7"/>
      <c r="BQ7417" s="7"/>
      <c r="BU7417" s="7"/>
      <c r="BV7417" s="7"/>
      <c r="BW7417" s="7"/>
      <c r="CD7417" s="7"/>
      <c r="CE7417" s="7"/>
      <c r="CF7417" s="7"/>
      <c r="CJ7417" s="7"/>
      <c r="CK7417" s="7"/>
      <c r="CL7417" s="7"/>
    </row>
    <row r="7418" spans="1:90">
      <c r="A7418" s="11"/>
      <c r="B7418" s="373"/>
      <c r="C7418" s="373"/>
      <c r="D7418" s="373"/>
      <c r="E7418" s="13"/>
      <c r="F7418" s="11"/>
      <c r="G7418" s="25"/>
      <c r="H7418" s="31"/>
      <c r="I7418" s="30"/>
      <c r="M7418" s="25"/>
      <c r="N7418" s="31"/>
      <c r="O7418" s="30"/>
      <c r="V7418" s="12"/>
      <c r="W7418" s="12"/>
      <c r="X7418" s="14"/>
      <c r="AB7418" s="25"/>
      <c r="AC7418" s="12"/>
      <c r="AD7418" s="12"/>
      <c r="AK7418" s="12"/>
      <c r="AL7418" s="30"/>
      <c r="AM7418" s="32"/>
      <c r="AQ7418" s="12"/>
      <c r="AR7418" s="12"/>
      <c r="AS7418" s="12"/>
      <c r="AZ7418" s="49"/>
      <c r="BA7418" s="30"/>
      <c r="BB7418" s="12"/>
      <c r="BF7418" s="12"/>
      <c r="BG7418" s="12"/>
      <c r="BH7418" s="12"/>
      <c r="BO7418" s="7"/>
      <c r="BP7418" s="7"/>
      <c r="BQ7418" s="7"/>
      <c r="BU7418" s="7"/>
      <c r="BV7418" s="7"/>
      <c r="BW7418" s="7"/>
      <c r="CD7418" s="7"/>
      <c r="CE7418" s="7"/>
      <c r="CF7418" s="7"/>
      <c r="CJ7418" s="7"/>
      <c r="CK7418" s="7"/>
      <c r="CL7418" s="7"/>
    </row>
    <row r="7419" spans="1:90">
      <c r="A7419" s="11"/>
      <c r="B7419" s="373"/>
      <c r="C7419" s="373"/>
      <c r="D7419" s="373"/>
      <c r="E7419" s="13"/>
      <c r="F7419" s="11"/>
      <c r="G7419" s="25"/>
      <c r="H7419" s="31"/>
      <c r="I7419" s="30"/>
      <c r="M7419" s="25"/>
      <c r="N7419" s="31"/>
      <c r="O7419" s="30"/>
      <c r="V7419" s="12"/>
      <c r="W7419" s="12"/>
      <c r="X7419" s="14"/>
      <c r="AB7419" s="25"/>
      <c r="AC7419" s="12"/>
      <c r="AD7419" s="12"/>
      <c r="AK7419" s="12"/>
      <c r="AL7419" s="30"/>
      <c r="AM7419" s="32"/>
      <c r="AQ7419" s="12"/>
      <c r="AR7419" s="12"/>
      <c r="AS7419" s="12"/>
      <c r="AZ7419" s="49"/>
      <c r="BA7419" s="30"/>
      <c r="BB7419" s="12"/>
      <c r="BF7419" s="12"/>
      <c r="BG7419" s="12"/>
      <c r="BH7419" s="12"/>
      <c r="BO7419" s="7"/>
      <c r="BP7419" s="7"/>
      <c r="BQ7419" s="7"/>
      <c r="BU7419" s="7"/>
      <c r="BV7419" s="7"/>
      <c r="BW7419" s="7"/>
      <c r="CD7419" s="7"/>
      <c r="CE7419" s="7"/>
      <c r="CF7419" s="7"/>
      <c r="CJ7419" s="7"/>
      <c r="CK7419" s="7"/>
      <c r="CL7419" s="7"/>
    </row>
    <row r="7420" spans="1:90">
      <c r="A7420" s="11"/>
      <c r="B7420" s="373"/>
      <c r="C7420" s="373"/>
      <c r="D7420" s="373"/>
      <c r="E7420" s="13"/>
      <c r="F7420" s="11"/>
      <c r="G7420" s="25"/>
      <c r="H7420" s="31"/>
      <c r="I7420" s="30"/>
      <c r="M7420" s="25"/>
      <c r="N7420" s="31"/>
      <c r="O7420" s="30"/>
      <c r="V7420" s="12"/>
      <c r="W7420" s="12"/>
      <c r="X7420" s="14"/>
      <c r="AB7420" s="25"/>
      <c r="AC7420" s="12"/>
      <c r="AD7420" s="12"/>
      <c r="AK7420" s="12"/>
      <c r="AL7420" s="30"/>
      <c r="AM7420" s="32"/>
      <c r="AQ7420" s="12"/>
      <c r="AR7420" s="12"/>
      <c r="AS7420" s="12"/>
      <c r="AZ7420" s="49"/>
      <c r="BA7420" s="30"/>
      <c r="BB7420" s="12"/>
      <c r="BF7420" s="12"/>
      <c r="BG7420" s="12"/>
      <c r="BH7420" s="12"/>
      <c r="BO7420" s="7"/>
      <c r="BP7420" s="7"/>
      <c r="BQ7420" s="7"/>
      <c r="BU7420" s="7"/>
      <c r="BV7420" s="7"/>
      <c r="BW7420" s="7"/>
      <c r="CD7420" s="7"/>
      <c r="CE7420" s="7"/>
      <c r="CF7420" s="7"/>
      <c r="CJ7420" s="7"/>
      <c r="CK7420" s="7"/>
      <c r="CL7420" s="7"/>
    </row>
    <row r="7421" spans="1:90">
      <c r="A7421" s="11"/>
      <c r="B7421" s="373"/>
      <c r="C7421" s="373"/>
      <c r="D7421" s="373"/>
      <c r="E7421" s="13"/>
      <c r="F7421" s="11"/>
      <c r="G7421" s="25"/>
      <c r="H7421" s="31"/>
      <c r="I7421" s="30"/>
      <c r="M7421" s="25"/>
      <c r="N7421" s="31"/>
      <c r="O7421" s="30"/>
      <c r="V7421" s="12"/>
      <c r="W7421" s="12"/>
      <c r="X7421" s="14"/>
      <c r="AB7421" s="25"/>
      <c r="AC7421" s="12"/>
      <c r="AD7421" s="12"/>
      <c r="AK7421" s="12"/>
      <c r="AL7421" s="30"/>
      <c r="AM7421" s="32"/>
      <c r="AQ7421" s="12"/>
      <c r="AR7421" s="12"/>
      <c r="AS7421" s="12"/>
      <c r="AZ7421" s="49"/>
      <c r="BA7421" s="30"/>
      <c r="BB7421" s="12"/>
      <c r="BF7421" s="12"/>
      <c r="BG7421" s="12"/>
      <c r="BH7421" s="12"/>
      <c r="BO7421" s="7"/>
      <c r="BP7421" s="7"/>
      <c r="BQ7421" s="7"/>
      <c r="BU7421" s="7"/>
      <c r="BV7421" s="7"/>
      <c r="BW7421" s="7"/>
      <c r="CD7421" s="7"/>
      <c r="CE7421" s="7"/>
      <c r="CF7421" s="7"/>
      <c r="CJ7421" s="7"/>
      <c r="CK7421" s="7"/>
      <c r="CL7421" s="7"/>
    </row>
    <row r="7422" spans="1:90">
      <c r="A7422" s="11"/>
      <c r="B7422" s="373"/>
      <c r="C7422" s="373"/>
      <c r="D7422" s="373"/>
      <c r="E7422" s="13"/>
      <c r="F7422" s="11"/>
      <c r="G7422" s="25"/>
      <c r="H7422" s="31"/>
      <c r="I7422" s="30"/>
      <c r="M7422" s="25"/>
      <c r="N7422" s="31"/>
      <c r="O7422" s="30"/>
      <c r="V7422" s="12"/>
      <c r="W7422" s="12"/>
      <c r="X7422" s="14"/>
      <c r="AB7422" s="25"/>
      <c r="AC7422" s="12"/>
      <c r="AD7422" s="12"/>
      <c r="AK7422" s="12"/>
      <c r="AL7422" s="30"/>
      <c r="AM7422" s="32"/>
      <c r="AQ7422" s="12"/>
      <c r="AR7422" s="12"/>
      <c r="AS7422" s="12"/>
      <c r="AZ7422" s="49"/>
      <c r="BA7422" s="30"/>
      <c r="BB7422" s="12"/>
      <c r="BF7422" s="12"/>
      <c r="BG7422" s="12"/>
      <c r="BH7422" s="12"/>
      <c r="BO7422" s="7"/>
      <c r="BP7422" s="7"/>
      <c r="BQ7422" s="7"/>
      <c r="BU7422" s="7"/>
      <c r="BV7422" s="7"/>
      <c r="BW7422" s="7"/>
      <c r="CD7422" s="7"/>
      <c r="CE7422" s="7"/>
      <c r="CF7422" s="7"/>
      <c r="CJ7422" s="7"/>
      <c r="CK7422" s="7"/>
      <c r="CL7422" s="7"/>
    </row>
    <row r="7423" spans="1:90">
      <c r="A7423" s="11"/>
      <c r="B7423" s="373"/>
      <c r="C7423" s="373"/>
      <c r="D7423" s="373"/>
      <c r="E7423" s="13"/>
      <c r="F7423" s="11"/>
      <c r="G7423" s="25"/>
      <c r="H7423" s="31"/>
      <c r="I7423" s="30"/>
      <c r="M7423" s="25"/>
      <c r="N7423" s="31"/>
      <c r="O7423" s="30"/>
      <c r="V7423" s="12"/>
      <c r="W7423" s="12"/>
      <c r="X7423" s="14"/>
      <c r="AB7423" s="25"/>
      <c r="AC7423" s="12"/>
      <c r="AD7423" s="12"/>
      <c r="AK7423" s="12"/>
      <c r="AL7423" s="30"/>
      <c r="AM7423" s="32"/>
      <c r="AQ7423" s="12"/>
      <c r="AR7423" s="12"/>
      <c r="AS7423" s="12"/>
      <c r="AZ7423" s="49"/>
      <c r="BA7423" s="30"/>
      <c r="BB7423" s="12"/>
      <c r="BF7423" s="12"/>
      <c r="BG7423" s="12"/>
      <c r="BH7423" s="12"/>
      <c r="BO7423" s="7"/>
      <c r="BP7423" s="7"/>
      <c r="BQ7423" s="7"/>
      <c r="BU7423" s="7"/>
      <c r="BV7423" s="7"/>
      <c r="BW7423" s="7"/>
      <c r="CD7423" s="7"/>
      <c r="CE7423" s="7"/>
      <c r="CF7423" s="7"/>
      <c r="CJ7423" s="7"/>
      <c r="CK7423" s="7"/>
      <c r="CL7423" s="7"/>
    </row>
    <row r="7424" spans="1:90">
      <c r="A7424" s="11"/>
      <c r="B7424" s="373"/>
      <c r="C7424" s="373"/>
      <c r="D7424" s="373"/>
      <c r="E7424" s="13"/>
      <c r="F7424" s="11"/>
      <c r="G7424" s="25"/>
      <c r="H7424" s="31"/>
      <c r="I7424" s="30"/>
      <c r="M7424" s="25"/>
      <c r="N7424" s="31"/>
      <c r="O7424" s="30"/>
      <c r="V7424" s="12"/>
      <c r="W7424" s="12"/>
      <c r="X7424" s="14"/>
      <c r="AB7424" s="25"/>
      <c r="AC7424" s="12"/>
      <c r="AD7424" s="12"/>
      <c r="AK7424" s="12"/>
      <c r="AL7424" s="30"/>
      <c r="AM7424" s="32"/>
      <c r="AQ7424" s="12"/>
      <c r="AR7424" s="12"/>
      <c r="AS7424" s="12"/>
      <c r="AZ7424" s="49"/>
      <c r="BA7424" s="30"/>
      <c r="BB7424" s="12"/>
      <c r="BF7424" s="12"/>
      <c r="BG7424" s="12"/>
      <c r="BH7424" s="12"/>
      <c r="BO7424" s="7"/>
      <c r="BP7424" s="7"/>
      <c r="BQ7424" s="7"/>
      <c r="BU7424" s="7"/>
      <c r="BV7424" s="7"/>
      <c r="BW7424" s="7"/>
      <c r="CD7424" s="7"/>
      <c r="CE7424" s="7"/>
      <c r="CF7424" s="7"/>
      <c r="CJ7424" s="7"/>
      <c r="CK7424" s="7"/>
      <c r="CL7424" s="7"/>
    </row>
    <row r="7425" spans="1:90">
      <c r="A7425" s="11"/>
      <c r="B7425" s="373"/>
      <c r="C7425" s="373"/>
      <c r="D7425" s="373"/>
      <c r="E7425" s="13"/>
      <c r="F7425" s="11"/>
      <c r="G7425" s="25"/>
      <c r="H7425" s="31"/>
      <c r="I7425" s="30"/>
      <c r="M7425" s="25"/>
      <c r="N7425" s="31"/>
      <c r="O7425" s="30"/>
      <c r="V7425" s="12"/>
      <c r="W7425" s="12"/>
      <c r="X7425" s="14"/>
      <c r="AB7425" s="25"/>
      <c r="AC7425" s="12"/>
      <c r="AD7425" s="12"/>
      <c r="AK7425" s="12"/>
      <c r="AL7425" s="30"/>
      <c r="AM7425" s="32"/>
      <c r="AQ7425" s="12"/>
      <c r="AR7425" s="12"/>
      <c r="AS7425" s="12"/>
      <c r="AZ7425" s="49"/>
      <c r="BA7425" s="30"/>
      <c r="BB7425" s="12"/>
      <c r="BF7425" s="12"/>
      <c r="BG7425" s="12"/>
      <c r="BH7425" s="12"/>
      <c r="BO7425" s="7"/>
      <c r="BP7425" s="7"/>
      <c r="BQ7425" s="7"/>
      <c r="BU7425" s="7"/>
      <c r="BV7425" s="7"/>
      <c r="BW7425" s="7"/>
      <c r="CD7425" s="7"/>
      <c r="CE7425" s="7"/>
      <c r="CF7425" s="7"/>
      <c r="CJ7425" s="7"/>
      <c r="CK7425" s="7"/>
      <c r="CL7425" s="7"/>
    </row>
    <row r="7426" spans="1:90">
      <c r="A7426" s="11"/>
      <c r="B7426" s="373"/>
      <c r="C7426" s="373"/>
      <c r="D7426" s="373"/>
      <c r="E7426" s="13"/>
      <c r="F7426" s="11"/>
      <c r="G7426" s="25"/>
      <c r="H7426" s="31"/>
      <c r="I7426" s="30"/>
      <c r="M7426" s="25"/>
      <c r="N7426" s="31"/>
      <c r="O7426" s="30"/>
      <c r="V7426" s="12"/>
      <c r="W7426" s="12"/>
      <c r="X7426" s="14"/>
      <c r="AB7426" s="25"/>
      <c r="AC7426" s="12"/>
      <c r="AD7426" s="12"/>
      <c r="AK7426" s="12"/>
      <c r="AL7426" s="30"/>
      <c r="AM7426" s="32"/>
      <c r="AQ7426" s="12"/>
      <c r="AR7426" s="12"/>
      <c r="AS7426" s="12"/>
      <c r="AZ7426" s="49"/>
      <c r="BA7426" s="30"/>
      <c r="BB7426" s="12"/>
      <c r="BF7426" s="12"/>
      <c r="BG7426" s="12"/>
      <c r="BH7426" s="12"/>
      <c r="BO7426" s="7"/>
      <c r="BP7426" s="7"/>
      <c r="BQ7426" s="7"/>
      <c r="BU7426" s="7"/>
      <c r="BV7426" s="7"/>
      <c r="BW7426" s="7"/>
      <c r="CD7426" s="7"/>
      <c r="CE7426" s="7"/>
      <c r="CF7426" s="7"/>
      <c r="CJ7426" s="7"/>
      <c r="CK7426" s="7"/>
      <c r="CL7426" s="7"/>
    </row>
    <row r="7427" spans="1:90">
      <c r="A7427" s="11"/>
      <c r="B7427" s="373"/>
      <c r="C7427" s="373"/>
      <c r="D7427" s="373"/>
      <c r="E7427" s="13"/>
      <c r="F7427" s="11"/>
      <c r="G7427" s="25"/>
      <c r="H7427" s="31"/>
      <c r="I7427" s="30"/>
      <c r="M7427" s="25"/>
      <c r="N7427" s="31"/>
      <c r="O7427" s="30"/>
      <c r="V7427" s="12"/>
      <c r="W7427" s="12"/>
      <c r="X7427" s="14"/>
      <c r="AB7427" s="25"/>
      <c r="AC7427" s="12"/>
      <c r="AD7427" s="12"/>
      <c r="AK7427" s="12"/>
      <c r="AL7427" s="30"/>
      <c r="AM7427" s="32"/>
      <c r="AQ7427" s="12"/>
      <c r="AR7427" s="12"/>
      <c r="AS7427" s="12"/>
      <c r="AZ7427" s="49"/>
      <c r="BA7427" s="30"/>
      <c r="BB7427" s="12"/>
      <c r="BF7427" s="12"/>
      <c r="BG7427" s="12"/>
      <c r="BH7427" s="12"/>
      <c r="BO7427" s="7"/>
      <c r="BP7427" s="7"/>
      <c r="BQ7427" s="7"/>
      <c r="BU7427" s="7"/>
      <c r="BV7427" s="7"/>
      <c r="BW7427" s="7"/>
      <c r="CD7427" s="7"/>
      <c r="CE7427" s="7"/>
      <c r="CF7427" s="7"/>
      <c r="CJ7427" s="7"/>
      <c r="CK7427" s="7"/>
      <c r="CL7427" s="7"/>
    </row>
    <row r="7428" spans="1:90">
      <c r="A7428" s="11"/>
      <c r="B7428" s="373"/>
      <c r="C7428" s="373"/>
      <c r="D7428" s="373"/>
      <c r="E7428" s="13"/>
      <c r="F7428" s="11"/>
      <c r="G7428" s="25"/>
      <c r="H7428" s="31"/>
      <c r="I7428" s="30"/>
      <c r="M7428" s="25"/>
      <c r="N7428" s="31"/>
      <c r="O7428" s="30"/>
      <c r="V7428" s="12"/>
      <c r="W7428" s="12"/>
      <c r="X7428" s="14"/>
      <c r="AB7428" s="25"/>
      <c r="AC7428" s="12"/>
      <c r="AD7428" s="12"/>
      <c r="AK7428" s="12"/>
      <c r="AL7428" s="30"/>
      <c r="AM7428" s="32"/>
      <c r="AQ7428" s="12"/>
      <c r="AR7428" s="12"/>
      <c r="AS7428" s="12"/>
      <c r="AZ7428" s="49"/>
      <c r="BA7428" s="30"/>
      <c r="BB7428" s="12"/>
      <c r="BF7428" s="12"/>
      <c r="BG7428" s="12"/>
      <c r="BH7428" s="12"/>
      <c r="BO7428" s="7"/>
      <c r="BP7428" s="7"/>
      <c r="BQ7428" s="7"/>
      <c r="BU7428" s="7"/>
      <c r="BV7428" s="7"/>
      <c r="BW7428" s="7"/>
      <c r="CD7428" s="7"/>
      <c r="CE7428" s="7"/>
      <c r="CF7428" s="7"/>
      <c r="CJ7428" s="7"/>
      <c r="CK7428" s="7"/>
      <c r="CL7428" s="7"/>
    </row>
    <row r="7429" spans="1:90">
      <c r="A7429" s="11"/>
      <c r="B7429" s="373"/>
      <c r="C7429" s="373"/>
      <c r="D7429" s="373"/>
      <c r="E7429" s="13"/>
      <c r="F7429" s="11"/>
      <c r="G7429" s="25"/>
      <c r="H7429" s="31"/>
      <c r="I7429" s="30"/>
      <c r="M7429" s="25"/>
      <c r="N7429" s="31"/>
      <c r="O7429" s="30"/>
      <c r="V7429" s="12"/>
      <c r="W7429" s="12"/>
      <c r="X7429" s="14"/>
      <c r="AB7429" s="25"/>
      <c r="AC7429" s="12"/>
      <c r="AD7429" s="12"/>
      <c r="AK7429" s="12"/>
      <c r="AL7429" s="30"/>
      <c r="AM7429" s="32"/>
      <c r="AQ7429" s="12"/>
      <c r="AR7429" s="12"/>
      <c r="AS7429" s="12"/>
      <c r="AZ7429" s="49"/>
      <c r="BA7429" s="30"/>
      <c r="BB7429" s="12"/>
      <c r="BF7429" s="12"/>
      <c r="BG7429" s="12"/>
      <c r="BH7429" s="12"/>
      <c r="BO7429" s="7"/>
      <c r="BP7429" s="7"/>
      <c r="BQ7429" s="7"/>
      <c r="BU7429" s="7"/>
      <c r="BV7429" s="7"/>
      <c r="BW7429" s="7"/>
      <c r="CD7429" s="7"/>
      <c r="CE7429" s="7"/>
      <c r="CF7429" s="7"/>
      <c r="CJ7429" s="7"/>
      <c r="CK7429" s="7"/>
      <c r="CL7429" s="7"/>
    </row>
    <row r="7430" spans="1:90">
      <c r="A7430" s="11"/>
      <c r="B7430" s="373"/>
      <c r="C7430" s="373"/>
      <c r="D7430" s="373"/>
      <c r="E7430" s="13"/>
      <c r="F7430" s="11"/>
      <c r="G7430" s="25"/>
      <c r="H7430" s="31"/>
      <c r="I7430" s="30"/>
      <c r="M7430" s="25"/>
      <c r="N7430" s="31"/>
      <c r="O7430" s="30"/>
      <c r="V7430" s="12"/>
      <c r="W7430" s="12"/>
      <c r="X7430" s="14"/>
      <c r="AB7430" s="25"/>
      <c r="AC7430" s="12"/>
      <c r="AD7430" s="12"/>
      <c r="AK7430" s="12"/>
      <c r="AL7430" s="30"/>
      <c r="AM7430" s="32"/>
      <c r="AQ7430" s="12"/>
      <c r="AR7430" s="12"/>
      <c r="AS7430" s="12"/>
      <c r="AZ7430" s="49"/>
      <c r="BA7430" s="30"/>
      <c r="BB7430" s="12"/>
      <c r="BF7430" s="12"/>
      <c r="BG7430" s="12"/>
      <c r="BH7430" s="12"/>
      <c r="BO7430" s="7"/>
      <c r="BP7430" s="7"/>
      <c r="BQ7430" s="7"/>
      <c r="BU7430" s="7"/>
      <c r="BV7430" s="7"/>
      <c r="BW7430" s="7"/>
      <c r="CD7430" s="7"/>
      <c r="CE7430" s="7"/>
      <c r="CF7430" s="7"/>
      <c r="CJ7430" s="7"/>
      <c r="CK7430" s="7"/>
      <c r="CL7430" s="7"/>
    </row>
    <row r="7431" spans="1:90">
      <c r="A7431" s="11"/>
      <c r="B7431" s="373"/>
      <c r="C7431" s="373"/>
      <c r="D7431" s="373"/>
      <c r="E7431" s="13"/>
      <c r="F7431" s="11"/>
      <c r="G7431" s="25"/>
      <c r="H7431" s="31"/>
      <c r="I7431" s="30"/>
      <c r="M7431" s="25"/>
      <c r="N7431" s="31"/>
      <c r="O7431" s="30"/>
      <c r="V7431" s="12"/>
      <c r="W7431" s="12"/>
      <c r="X7431" s="14"/>
      <c r="AB7431" s="25"/>
      <c r="AC7431" s="12"/>
      <c r="AD7431" s="12"/>
      <c r="AK7431" s="12"/>
      <c r="AL7431" s="30"/>
      <c r="AM7431" s="32"/>
      <c r="AQ7431" s="12"/>
      <c r="AR7431" s="12"/>
      <c r="AS7431" s="12"/>
      <c r="AZ7431" s="49"/>
      <c r="BA7431" s="30"/>
      <c r="BB7431" s="12"/>
      <c r="BF7431" s="12"/>
      <c r="BG7431" s="12"/>
      <c r="BH7431" s="12"/>
      <c r="BO7431" s="7"/>
      <c r="BP7431" s="7"/>
      <c r="BQ7431" s="7"/>
      <c r="BU7431" s="7"/>
      <c r="BV7431" s="7"/>
      <c r="BW7431" s="7"/>
      <c r="CD7431" s="7"/>
      <c r="CE7431" s="7"/>
      <c r="CF7431" s="7"/>
      <c r="CJ7431" s="7"/>
      <c r="CK7431" s="7"/>
      <c r="CL7431" s="7"/>
    </row>
    <row r="7432" spans="1:90">
      <c r="A7432" s="11"/>
      <c r="B7432" s="373"/>
      <c r="C7432" s="373"/>
      <c r="D7432" s="373"/>
      <c r="E7432" s="13"/>
      <c r="F7432" s="11"/>
      <c r="G7432" s="25"/>
      <c r="H7432" s="31"/>
      <c r="I7432" s="30"/>
      <c r="M7432" s="25"/>
      <c r="N7432" s="31"/>
      <c r="O7432" s="30"/>
      <c r="V7432" s="12"/>
      <c r="W7432" s="12"/>
      <c r="X7432" s="14"/>
      <c r="AB7432" s="25"/>
      <c r="AC7432" s="12"/>
      <c r="AD7432" s="12"/>
      <c r="AK7432" s="12"/>
      <c r="AL7432" s="30"/>
      <c r="AM7432" s="32"/>
      <c r="AQ7432" s="12"/>
      <c r="AR7432" s="12"/>
      <c r="AS7432" s="12"/>
      <c r="AZ7432" s="49"/>
      <c r="BA7432" s="30"/>
      <c r="BB7432" s="12"/>
      <c r="BF7432" s="12"/>
      <c r="BG7432" s="12"/>
      <c r="BH7432" s="12"/>
      <c r="BO7432" s="7"/>
      <c r="BP7432" s="7"/>
      <c r="BQ7432" s="7"/>
      <c r="BU7432" s="7"/>
      <c r="BV7432" s="7"/>
      <c r="BW7432" s="7"/>
      <c r="CD7432" s="7"/>
      <c r="CE7432" s="7"/>
      <c r="CF7432" s="7"/>
      <c r="CJ7432" s="7"/>
      <c r="CK7432" s="7"/>
      <c r="CL7432" s="7"/>
    </row>
    <row r="7433" spans="1:90">
      <c r="A7433" s="11"/>
      <c r="B7433" s="373"/>
      <c r="C7433" s="373"/>
      <c r="D7433" s="373"/>
      <c r="E7433" s="13"/>
      <c r="F7433" s="11"/>
      <c r="G7433" s="25"/>
      <c r="H7433" s="31"/>
      <c r="I7433" s="30"/>
      <c r="M7433" s="25"/>
      <c r="N7433" s="31"/>
      <c r="O7433" s="30"/>
      <c r="V7433" s="12"/>
      <c r="W7433" s="12"/>
      <c r="X7433" s="14"/>
      <c r="AB7433" s="25"/>
      <c r="AC7433" s="12"/>
      <c r="AD7433" s="12"/>
      <c r="AK7433" s="12"/>
      <c r="AL7433" s="30"/>
      <c r="AM7433" s="32"/>
      <c r="AQ7433" s="12"/>
      <c r="AR7433" s="12"/>
      <c r="AS7433" s="12"/>
      <c r="AZ7433" s="49"/>
      <c r="BA7433" s="30"/>
      <c r="BB7433" s="12"/>
      <c r="BF7433" s="12"/>
      <c r="BG7433" s="12"/>
      <c r="BH7433" s="12"/>
      <c r="BO7433" s="7"/>
      <c r="BP7433" s="7"/>
      <c r="BQ7433" s="7"/>
      <c r="BU7433" s="7"/>
      <c r="BV7433" s="7"/>
      <c r="BW7433" s="7"/>
      <c r="CD7433" s="7"/>
      <c r="CE7433" s="7"/>
      <c r="CF7433" s="7"/>
      <c r="CJ7433" s="7"/>
      <c r="CK7433" s="7"/>
      <c r="CL7433" s="7"/>
    </row>
    <row r="7434" spans="1:90">
      <c r="A7434" s="11"/>
      <c r="B7434" s="373"/>
      <c r="C7434" s="373"/>
      <c r="D7434" s="373"/>
      <c r="E7434" s="13"/>
      <c r="F7434" s="11"/>
      <c r="G7434" s="25"/>
      <c r="H7434" s="31"/>
      <c r="I7434" s="30"/>
      <c r="M7434" s="25"/>
      <c r="N7434" s="31"/>
      <c r="O7434" s="30"/>
      <c r="V7434" s="12"/>
      <c r="W7434" s="12"/>
      <c r="X7434" s="14"/>
      <c r="AB7434" s="25"/>
      <c r="AC7434" s="12"/>
      <c r="AD7434" s="12"/>
      <c r="AK7434" s="12"/>
      <c r="AL7434" s="30"/>
      <c r="AM7434" s="32"/>
      <c r="AQ7434" s="12"/>
      <c r="AR7434" s="12"/>
      <c r="AS7434" s="12"/>
      <c r="AZ7434" s="49"/>
      <c r="BA7434" s="30"/>
      <c r="BB7434" s="12"/>
      <c r="BF7434" s="12"/>
      <c r="BG7434" s="12"/>
      <c r="BH7434" s="12"/>
      <c r="BO7434" s="7"/>
      <c r="BP7434" s="7"/>
      <c r="BQ7434" s="7"/>
      <c r="BU7434" s="7"/>
      <c r="BV7434" s="7"/>
      <c r="BW7434" s="7"/>
      <c r="CD7434" s="7"/>
      <c r="CE7434" s="7"/>
      <c r="CF7434" s="7"/>
      <c r="CJ7434" s="7"/>
      <c r="CK7434" s="7"/>
      <c r="CL7434" s="7"/>
    </row>
    <row r="7435" spans="1:90">
      <c r="A7435" s="11"/>
      <c r="B7435" s="373"/>
      <c r="C7435" s="373"/>
      <c r="D7435" s="373"/>
      <c r="E7435" s="13"/>
      <c r="F7435" s="11"/>
      <c r="G7435" s="25"/>
      <c r="H7435" s="31"/>
      <c r="I7435" s="30"/>
      <c r="M7435" s="25"/>
      <c r="N7435" s="31"/>
      <c r="O7435" s="30"/>
      <c r="V7435" s="12"/>
      <c r="W7435" s="12"/>
      <c r="X7435" s="14"/>
      <c r="AB7435" s="25"/>
      <c r="AC7435" s="12"/>
      <c r="AD7435" s="12"/>
      <c r="AK7435" s="12"/>
      <c r="AL7435" s="30"/>
      <c r="AM7435" s="32"/>
      <c r="AQ7435" s="12"/>
      <c r="AR7435" s="12"/>
      <c r="AS7435" s="12"/>
      <c r="AZ7435" s="49"/>
      <c r="BA7435" s="30"/>
      <c r="BB7435" s="12"/>
      <c r="BF7435" s="12"/>
      <c r="BG7435" s="12"/>
      <c r="BH7435" s="12"/>
      <c r="BO7435" s="7"/>
      <c r="BP7435" s="7"/>
      <c r="BQ7435" s="7"/>
      <c r="BU7435" s="7"/>
      <c r="BV7435" s="7"/>
      <c r="BW7435" s="7"/>
      <c r="CD7435" s="7"/>
      <c r="CE7435" s="7"/>
      <c r="CF7435" s="7"/>
      <c r="CJ7435" s="7"/>
      <c r="CK7435" s="7"/>
      <c r="CL7435" s="7"/>
    </row>
    <row r="7436" spans="1:90">
      <c r="A7436" s="11"/>
      <c r="B7436" s="373"/>
      <c r="C7436" s="373"/>
      <c r="D7436" s="373"/>
      <c r="E7436" s="13"/>
      <c r="F7436" s="11"/>
      <c r="G7436" s="25"/>
      <c r="H7436" s="31"/>
      <c r="I7436" s="30"/>
      <c r="M7436" s="25"/>
      <c r="N7436" s="31"/>
      <c r="O7436" s="30"/>
      <c r="V7436" s="12"/>
      <c r="W7436" s="12"/>
      <c r="X7436" s="14"/>
      <c r="AB7436" s="25"/>
      <c r="AC7436" s="12"/>
      <c r="AD7436" s="12"/>
      <c r="AK7436" s="12"/>
      <c r="AL7436" s="30"/>
      <c r="AM7436" s="32"/>
      <c r="AQ7436" s="12"/>
      <c r="AR7436" s="12"/>
      <c r="AS7436" s="12"/>
      <c r="AZ7436" s="49"/>
      <c r="BA7436" s="30"/>
      <c r="BB7436" s="12"/>
      <c r="BF7436" s="12"/>
      <c r="BG7436" s="12"/>
      <c r="BH7436" s="12"/>
      <c r="BO7436" s="7"/>
      <c r="BP7436" s="7"/>
      <c r="BQ7436" s="7"/>
      <c r="BU7436" s="7"/>
      <c r="BV7436" s="7"/>
      <c r="BW7436" s="7"/>
      <c r="CD7436" s="7"/>
      <c r="CE7436" s="7"/>
      <c r="CF7436" s="7"/>
      <c r="CJ7436" s="7"/>
      <c r="CK7436" s="7"/>
      <c r="CL7436" s="7"/>
    </row>
    <row r="7437" spans="1:90">
      <c r="A7437" s="11"/>
      <c r="B7437" s="373"/>
      <c r="C7437" s="373"/>
      <c r="D7437" s="373"/>
      <c r="E7437" s="13"/>
      <c r="F7437" s="11"/>
      <c r="G7437" s="25"/>
      <c r="H7437" s="31"/>
      <c r="I7437" s="30"/>
      <c r="M7437" s="25"/>
      <c r="N7437" s="31"/>
      <c r="O7437" s="30"/>
      <c r="V7437" s="12"/>
      <c r="W7437" s="12"/>
      <c r="X7437" s="14"/>
      <c r="AB7437" s="25"/>
      <c r="AC7437" s="12"/>
      <c r="AD7437" s="12"/>
      <c r="AK7437" s="12"/>
      <c r="AL7437" s="30"/>
      <c r="AM7437" s="32"/>
      <c r="AQ7437" s="12"/>
      <c r="AR7437" s="12"/>
      <c r="AS7437" s="12"/>
      <c r="AZ7437" s="49"/>
      <c r="BA7437" s="30"/>
      <c r="BB7437" s="12"/>
      <c r="BF7437" s="12"/>
      <c r="BG7437" s="12"/>
      <c r="BH7437" s="12"/>
      <c r="BO7437" s="7"/>
      <c r="BP7437" s="7"/>
      <c r="BQ7437" s="7"/>
      <c r="BU7437" s="7"/>
      <c r="BV7437" s="7"/>
      <c r="BW7437" s="7"/>
      <c r="CD7437" s="7"/>
      <c r="CE7437" s="7"/>
      <c r="CF7437" s="7"/>
      <c r="CJ7437" s="7"/>
      <c r="CK7437" s="7"/>
      <c r="CL7437" s="7"/>
    </row>
    <row r="7438" spans="1:90">
      <c r="A7438" s="11"/>
      <c r="B7438" s="373"/>
      <c r="C7438" s="373"/>
      <c r="D7438" s="373"/>
      <c r="E7438" s="13"/>
      <c r="F7438" s="11"/>
      <c r="G7438" s="25"/>
      <c r="H7438" s="31"/>
      <c r="I7438" s="30"/>
      <c r="M7438" s="25"/>
      <c r="N7438" s="31"/>
      <c r="O7438" s="30"/>
      <c r="V7438" s="12"/>
      <c r="W7438" s="12"/>
      <c r="X7438" s="14"/>
      <c r="AB7438" s="25"/>
      <c r="AC7438" s="12"/>
      <c r="AD7438" s="12"/>
      <c r="AK7438" s="12"/>
      <c r="AL7438" s="30"/>
      <c r="AM7438" s="32"/>
      <c r="AQ7438" s="12"/>
      <c r="AR7438" s="12"/>
      <c r="AS7438" s="12"/>
      <c r="AZ7438" s="49"/>
      <c r="BA7438" s="30"/>
      <c r="BB7438" s="12"/>
      <c r="BF7438" s="12"/>
      <c r="BG7438" s="12"/>
      <c r="BH7438" s="12"/>
      <c r="BO7438" s="7"/>
      <c r="BP7438" s="7"/>
      <c r="BQ7438" s="7"/>
      <c r="BU7438" s="7"/>
      <c r="BV7438" s="7"/>
      <c r="BW7438" s="7"/>
      <c r="CD7438" s="7"/>
      <c r="CE7438" s="7"/>
      <c r="CF7438" s="7"/>
      <c r="CJ7438" s="7"/>
      <c r="CK7438" s="7"/>
      <c r="CL7438" s="7"/>
    </row>
    <row r="7439" spans="1:90">
      <c r="A7439" s="11"/>
      <c r="B7439" s="373"/>
      <c r="C7439" s="373"/>
      <c r="D7439" s="373"/>
      <c r="E7439" s="13"/>
      <c r="F7439" s="11"/>
      <c r="G7439" s="25"/>
      <c r="H7439" s="31"/>
      <c r="I7439" s="30"/>
      <c r="M7439" s="25"/>
      <c r="N7439" s="31"/>
      <c r="O7439" s="30"/>
      <c r="V7439" s="12"/>
      <c r="W7439" s="12"/>
      <c r="X7439" s="14"/>
      <c r="AB7439" s="25"/>
      <c r="AC7439" s="12"/>
      <c r="AD7439" s="12"/>
      <c r="AK7439" s="12"/>
      <c r="AL7439" s="30"/>
      <c r="AM7439" s="32"/>
      <c r="AQ7439" s="12"/>
      <c r="AR7439" s="12"/>
      <c r="AS7439" s="12"/>
      <c r="AZ7439" s="49"/>
      <c r="BA7439" s="30"/>
      <c r="BB7439" s="12"/>
      <c r="BF7439" s="12"/>
      <c r="BG7439" s="12"/>
      <c r="BH7439" s="12"/>
      <c r="BO7439" s="7"/>
      <c r="BP7439" s="7"/>
      <c r="BQ7439" s="7"/>
      <c r="BU7439" s="7"/>
      <c r="BV7439" s="7"/>
      <c r="BW7439" s="7"/>
      <c r="CD7439" s="7"/>
      <c r="CE7439" s="7"/>
      <c r="CF7439" s="7"/>
      <c r="CJ7439" s="7"/>
      <c r="CK7439" s="7"/>
      <c r="CL7439" s="7"/>
    </row>
    <row r="7440" spans="1:90">
      <c r="A7440" s="11"/>
      <c r="B7440" s="373"/>
      <c r="C7440" s="373"/>
      <c r="D7440" s="373"/>
      <c r="E7440" s="13"/>
      <c r="F7440" s="11"/>
      <c r="G7440" s="25"/>
      <c r="H7440" s="31"/>
      <c r="I7440" s="30"/>
      <c r="M7440" s="25"/>
      <c r="N7440" s="31"/>
      <c r="O7440" s="30"/>
      <c r="V7440" s="12"/>
      <c r="W7440" s="12"/>
      <c r="X7440" s="14"/>
      <c r="AB7440" s="25"/>
      <c r="AC7440" s="12"/>
      <c r="AD7440" s="12"/>
      <c r="AK7440" s="12"/>
      <c r="AL7440" s="30"/>
      <c r="AM7440" s="32"/>
      <c r="AQ7440" s="12"/>
      <c r="AR7440" s="12"/>
      <c r="AS7440" s="12"/>
      <c r="AZ7440" s="49"/>
      <c r="BA7440" s="30"/>
      <c r="BB7440" s="12"/>
      <c r="BF7440" s="12"/>
      <c r="BG7440" s="12"/>
      <c r="BH7440" s="12"/>
      <c r="BO7440" s="7"/>
      <c r="BP7440" s="7"/>
      <c r="BQ7440" s="7"/>
      <c r="BU7440" s="7"/>
      <c r="BV7440" s="7"/>
      <c r="BW7440" s="7"/>
      <c r="CD7440" s="7"/>
      <c r="CE7440" s="7"/>
      <c r="CF7440" s="7"/>
      <c r="CJ7440" s="7"/>
      <c r="CK7440" s="7"/>
      <c r="CL7440" s="7"/>
    </row>
    <row r="7441" spans="1:90">
      <c r="A7441" s="11"/>
      <c r="B7441" s="373"/>
      <c r="C7441" s="373"/>
      <c r="D7441" s="373"/>
      <c r="E7441" s="13"/>
      <c r="F7441" s="11"/>
      <c r="G7441" s="25"/>
      <c r="H7441" s="31"/>
      <c r="I7441" s="30"/>
      <c r="M7441" s="25"/>
      <c r="N7441" s="31"/>
      <c r="O7441" s="30"/>
      <c r="V7441" s="12"/>
      <c r="W7441" s="12"/>
      <c r="X7441" s="14"/>
      <c r="AB7441" s="25"/>
      <c r="AC7441" s="12"/>
      <c r="AD7441" s="12"/>
      <c r="AK7441" s="12"/>
      <c r="AL7441" s="30"/>
      <c r="AM7441" s="32"/>
      <c r="AQ7441" s="12"/>
      <c r="AR7441" s="12"/>
      <c r="AS7441" s="12"/>
      <c r="AZ7441" s="49"/>
      <c r="BA7441" s="30"/>
      <c r="BB7441" s="12"/>
      <c r="BF7441" s="12"/>
      <c r="BG7441" s="12"/>
      <c r="BH7441" s="12"/>
      <c r="BO7441" s="7"/>
      <c r="BP7441" s="7"/>
      <c r="BQ7441" s="7"/>
      <c r="BU7441" s="7"/>
      <c r="BV7441" s="7"/>
      <c r="BW7441" s="7"/>
      <c r="CD7441" s="7"/>
      <c r="CE7441" s="7"/>
      <c r="CF7441" s="7"/>
      <c r="CJ7441" s="7"/>
      <c r="CK7441" s="7"/>
      <c r="CL7441" s="7"/>
    </row>
    <row r="7442" spans="1:90">
      <c r="A7442" s="11"/>
      <c r="B7442" s="373"/>
      <c r="C7442" s="373"/>
      <c r="D7442" s="373"/>
      <c r="E7442" s="13"/>
      <c r="F7442" s="11"/>
      <c r="G7442" s="25"/>
      <c r="H7442" s="31"/>
      <c r="I7442" s="30"/>
      <c r="M7442" s="25"/>
      <c r="N7442" s="31"/>
      <c r="O7442" s="30"/>
      <c r="V7442" s="12"/>
      <c r="W7442" s="12"/>
      <c r="X7442" s="14"/>
      <c r="AB7442" s="25"/>
      <c r="AC7442" s="12"/>
      <c r="AD7442" s="12"/>
      <c r="AK7442" s="12"/>
      <c r="AL7442" s="30"/>
      <c r="AM7442" s="32"/>
      <c r="AQ7442" s="12"/>
      <c r="AR7442" s="12"/>
      <c r="AS7442" s="12"/>
      <c r="AZ7442" s="49"/>
      <c r="BA7442" s="30"/>
      <c r="BB7442" s="12"/>
      <c r="BF7442" s="12"/>
      <c r="BG7442" s="12"/>
      <c r="BH7442" s="12"/>
      <c r="BO7442" s="7"/>
      <c r="BP7442" s="7"/>
      <c r="BQ7442" s="7"/>
      <c r="BU7442" s="7"/>
      <c r="BV7442" s="7"/>
      <c r="BW7442" s="7"/>
      <c r="CD7442" s="7"/>
      <c r="CE7442" s="7"/>
      <c r="CF7442" s="7"/>
      <c r="CJ7442" s="7"/>
      <c r="CK7442" s="7"/>
      <c r="CL7442" s="7"/>
    </row>
    <row r="7443" spans="1:90">
      <c r="A7443" s="11"/>
      <c r="B7443" s="373"/>
      <c r="C7443" s="373"/>
      <c r="D7443" s="373"/>
      <c r="E7443" s="13"/>
      <c r="F7443" s="11"/>
      <c r="G7443" s="25"/>
      <c r="H7443" s="31"/>
      <c r="I7443" s="30"/>
      <c r="M7443" s="25"/>
      <c r="N7443" s="31"/>
      <c r="O7443" s="30"/>
      <c r="V7443" s="12"/>
      <c r="W7443" s="12"/>
      <c r="X7443" s="14"/>
      <c r="AB7443" s="25"/>
      <c r="AC7443" s="12"/>
      <c r="AD7443" s="12"/>
      <c r="AK7443" s="12"/>
      <c r="AL7443" s="30"/>
      <c r="AM7443" s="32"/>
      <c r="AQ7443" s="12"/>
      <c r="AR7443" s="12"/>
      <c r="AS7443" s="12"/>
      <c r="AZ7443" s="49"/>
      <c r="BA7443" s="30"/>
      <c r="BB7443" s="12"/>
      <c r="BF7443" s="12"/>
      <c r="BG7443" s="12"/>
      <c r="BH7443" s="12"/>
      <c r="BO7443" s="7"/>
      <c r="BP7443" s="7"/>
      <c r="BQ7443" s="7"/>
      <c r="BU7443" s="7"/>
      <c r="BV7443" s="7"/>
      <c r="BW7443" s="7"/>
      <c r="CD7443" s="7"/>
      <c r="CE7443" s="7"/>
      <c r="CF7443" s="7"/>
      <c r="CJ7443" s="7"/>
      <c r="CK7443" s="7"/>
      <c r="CL7443" s="7"/>
    </row>
    <row r="7444" spans="1:90">
      <c r="A7444" s="11"/>
      <c r="B7444" s="373"/>
      <c r="C7444" s="373"/>
      <c r="D7444" s="373"/>
      <c r="E7444" s="13"/>
      <c r="F7444" s="11"/>
      <c r="G7444" s="25"/>
      <c r="H7444" s="31"/>
      <c r="I7444" s="30"/>
      <c r="M7444" s="25"/>
      <c r="N7444" s="31"/>
      <c r="O7444" s="30"/>
      <c r="V7444" s="12"/>
      <c r="W7444" s="12"/>
      <c r="X7444" s="14"/>
      <c r="AB7444" s="25"/>
      <c r="AC7444" s="12"/>
      <c r="AD7444" s="12"/>
      <c r="AK7444" s="12"/>
      <c r="AL7444" s="30"/>
      <c r="AM7444" s="32"/>
      <c r="AQ7444" s="12"/>
      <c r="AR7444" s="12"/>
      <c r="AS7444" s="12"/>
      <c r="AZ7444" s="49"/>
      <c r="BA7444" s="30"/>
      <c r="BB7444" s="12"/>
      <c r="BF7444" s="12"/>
      <c r="BG7444" s="12"/>
      <c r="BH7444" s="12"/>
      <c r="BO7444" s="7"/>
      <c r="BP7444" s="7"/>
      <c r="BQ7444" s="7"/>
      <c r="BU7444" s="7"/>
      <c r="BV7444" s="7"/>
      <c r="BW7444" s="7"/>
      <c r="CD7444" s="7"/>
      <c r="CE7444" s="7"/>
      <c r="CF7444" s="7"/>
      <c r="CJ7444" s="7"/>
      <c r="CK7444" s="7"/>
      <c r="CL7444" s="7"/>
    </row>
    <row r="7445" spans="1:90">
      <c r="A7445" s="11"/>
      <c r="B7445" s="373"/>
      <c r="C7445" s="373"/>
      <c r="D7445" s="373"/>
      <c r="E7445" s="13"/>
      <c r="F7445" s="11"/>
      <c r="G7445" s="25"/>
      <c r="H7445" s="31"/>
      <c r="I7445" s="30"/>
      <c r="M7445" s="25"/>
      <c r="N7445" s="31"/>
      <c r="O7445" s="30"/>
      <c r="V7445" s="12"/>
      <c r="W7445" s="12"/>
      <c r="X7445" s="14"/>
      <c r="AB7445" s="25"/>
      <c r="AC7445" s="12"/>
      <c r="AD7445" s="12"/>
      <c r="AK7445" s="12"/>
      <c r="AL7445" s="30"/>
      <c r="AM7445" s="32"/>
      <c r="AQ7445" s="12"/>
      <c r="AR7445" s="12"/>
      <c r="AS7445" s="12"/>
      <c r="AZ7445" s="49"/>
      <c r="BA7445" s="30"/>
      <c r="BB7445" s="12"/>
      <c r="BF7445" s="12"/>
      <c r="BG7445" s="12"/>
      <c r="BH7445" s="12"/>
      <c r="BO7445" s="7"/>
      <c r="BP7445" s="7"/>
      <c r="BQ7445" s="7"/>
      <c r="BU7445" s="7"/>
      <c r="BV7445" s="7"/>
      <c r="BW7445" s="7"/>
      <c r="CD7445" s="7"/>
      <c r="CE7445" s="7"/>
      <c r="CF7445" s="7"/>
      <c r="CJ7445" s="7"/>
      <c r="CK7445" s="7"/>
      <c r="CL7445" s="7"/>
    </row>
    <row r="7446" spans="1:90">
      <c r="A7446" s="11"/>
      <c r="B7446" s="373"/>
      <c r="C7446" s="373"/>
      <c r="D7446" s="373"/>
      <c r="E7446" s="13"/>
      <c r="F7446" s="11"/>
      <c r="G7446" s="25"/>
      <c r="H7446" s="31"/>
      <c r="I7446" s="30"/>
      <c r="M7446" s="25"/>
      <c r="N7446" s="31"/>
      <c r="O7446" s="30"/>
      <c r="V7446" s="12"/>
      <c r="W7446" s="12"/>
      <c r="X7446" s="14"/>
      <c r="AB7446" s="25"/>
      <c r="AC7446" s="12"/>
      <c r="AD7446" s="12"/>
      <c r="AK7446" s="12"/>
      <c r="AL7446" s="30"/>
      <c r="AM7446" s="32"/>
      <c r="AQ7446" s="12"/>
      <c r="AR7446" s="12"/>
      <c r="AS7446" s="12"/>
      <c r="AZ7446" s="49"/>
      <c r="BA7446" s="30"/>
      <c r="BB7446" s="12"/>
      <c r="BF7446" s="12"/>
      <c r="BG7446" s="12"/>
      <c r="BH7446" s="12"/>
      <c r="BO7446" s="7"/>
      <c r="BP7446" s="7"/>
      <c r="BQ7446" s="7"/>
      <c r="BU7446" s="7"/>
      <c r="BV7446" s="7"/>
      <c r="BW7446" s="7"/>
      <c r="CD7446" s="7"/>
      <c r="CE7446" s="7"/>
      <c r="CF7446" s="7"/>
      <c r="CJ7446" s="7"/>
      <c r="CK7446" s="7"/>
      <c r="CL7446" s="7"/>
    </row>
    <row r="7447" spans="1:90">
      <c r="A7447" s="11"/>
      <c r="B7447" s="373"/>
      <c r="C7447" s="373"/>
      <c r="D7447" s="373"/>
      <c r="E7447" s="13"/>
      <c r="F7447" s="11"/>
      <c r="G7447" s="25"/>
      <c r="H7447" s="31"/>
      <c r="I7447" s="30"/>
      <c r="M7447" s="25"/>
      <c r="N7447" s="31"/>
      <c r="O7447" s="30"/>
      <c r="V7447" s="12"/>
      <c r="W7447" s="12"/>
      <c r="X7447" s="14"/>
      <c r="AB7447" s="25"/>
      <c r="AC7447" s="12"/>
      <c r="AD7447" s="12"/>
      <c r="AK7447" s="12"/>
      <c r="AL7447" s="30"/>
      <c r="AM7447" s="32"/>
      <c r="AQ7447" s="12"/>
      <c r="AR7447" s="12"/>
      <c r="AS7447" s="12"/>
      <c r="AZ7447" s="49"/>
      <c r="BA7447" s="30"/>
      <c r="BB7447" s="12"/>
      <c r="BF7447" s="12"/>
      <c r="BG7447" s="12"/>
      <c r="BH7447" s="12"/>
      <c r="BO7447" s="7"/>
      <c r="BP7447" s="7"/>
      <c r="BQ7447" s="7"/>
      <c r="BU7447" s="7"/>
      <c r="BV7447" s="7"/>
      <c r="BW7447" s="7"/>
      <c r="CD7447" s="7"/>
      <c r="CE7447" s="7"/>
      <c r="CF7447" s="7"/>
      <c r="CJ7447" s="7"/>
      <c r="CK7447" s="7"/>
      <c r="CL7447" s="7"/>
    </row>
    <row r="7448" spans="1:90">
      <c r="A7448" s="11"/>
      <c r="B7448" s="373"/>
      <c r="C7448" s="373"/>
      <c r="D7448" s="373"/>
      <c r="E7448" s="13"/>
      <c r="F7448" s="11"/>
      <c r="G7448" s="25"/>
      <c r="H7448" s="31"/>
      <c r="I7448" s="30"/>
      <c r="M7448" s="25"/>
      <c r="N7448" s="31"/>
      <c r="O7448" s="30"/>
      <c r="V7448" s="12"/>
      <c r="W7448" s="12"/>
      <c r="X7448" s="14"/>
      <c r="AB7448" s="25"/>
      <c r="AC7448" s="12"/>
      <c r="AD7448" s="12"/>
      <c r="AK7448" s="12"/>
      <c r="AL7448" s="30"/>
      <c r="AM7448" s="32"/>
      <c r="AQ7448" s="12"/>
      <c r="AR7448" s="12"/>
      <c r="AS7448" s="12"/>
      <c r="AZ7448" s="49"/>
      <c r="BA7448" s="30"/>
      <c r="BB7448" s="12"/>
      <c r="BF7448" s="12"/>
      <c r="BG7448" s="12"/>
      <c r="BH7448" s="12"/>
      <c r="BO7448" s="7"/>
      <c r="BP7448" s="7"/>
      <c r="BQ7448" s="7"/>
      <c r="BU7448" s="7"/>
      <c r="BV7448" s="7"/>
      <c r="BW7448" s="7"/>
      <c r="CD7448" s="7"/>
      <c r="CE7448" s="7"/>
      <c r="CF7448" s="7"/>
      <c r="CJ7448" s="7"/>
      <c r="CK7448" s="7"/>
      <c r="CL7448" s="7"/>
    </row>
    <row r="7449" spans="1:90">
      <c r="A7449" s="11"/>
      <c r="B7449" s="373"/>
      <c r="C7449" s="373"/>
      <c r="D7449" s="373"/>
      <c r="E7449" s="13"/>
      <c r="F7449" s="11"/>
      <c r="G7449" s="25"/>
      <c r="H7449" s="31"/>
      <c r="I7449" s="30"/>
      <c r="M7449" s="25"/>
      <c r="N7449" s="31"/>
      <c r="O7449" s="30"/>
      <c r="V7449" s="12"/>
      <c r="W7449" s="12"/>
      <c r="X7449" s="14"/>
      <c r="AB7449" s="25"/>
      <c r="AC7449" s="12"/>
      <c r="AD7449" s="12"/>
      <c r="AK7449" s="12"/>
      <c r="AL7449" s="30"/>
      <c r="AM7449" s="32"/>
      <c r="AQ7449" s="12"/>
      <c r="AR7449" s="12"/>
      <c r="AS7449" s="12"/>
      <c r="AZ7449" s="49"/>
      <c r="BA7449" s="30"/>
      <c r="BB7449" s="12"/>
      <c r="BF7449" s="12"/>
      <c r="BG7449" s="12"/>
      <c r="BH7449" s="12"/>
      <c r="BO7449" s="7"/>
      <c r="BP7449" s="7"/>
      <c r="BQ7449" s="7"/>
      <c r="BU7449" s="7"/>
      <c r="BV7449" s="7"/>
      <c r="BW7449" s="7"/>
      <c r="CD7449" s="7"/>
      <c r="CE7449" s="7"/>
      <c r="CF7449" s="7"/>
      <c r="CJ7449" s="7"/>
      <c r="CK7449" s="7"/>
      <c r="CL7449" s="7"/>
    </row>
    <row r="7450" spans="1:90">
      <c r="A7450" s="11"/>
      <c r="B7450" s="373"/>
      <c r="C7450" s="373"/>
      <c r="D7450" s="373"/>
      <c r="E7450" s="13"/>
      <c r="F7450" s="11"/>
      <c r="G7450" s="25"/>
      <c r="H7450" s="31"/>
      <c r="I7450" s="30"/>
      <c r="M7450" s="25"/>
      <c r="N7450" s="31"/>
      <c r="O7450" s="30"/>
      <c r="V7450" s="12"/>
      <c r="W7450" s="12"/>
      <c r="X7450" s="14"/>
      <c r="AB7450" s="25"/>
      <c r="AC7450" s="12"/>
      <c r="AD7450" s="12"/>
      <c r="AK7450" s="12"/>
      <c r="AL7450" s="30"/>
      <c r="AM7450" s="32"/>
      <c r="AQ7450" s="12"/>
      <c r="AR7450" s="12"/>
      <c r="AS7450" s="12"/>
      <c r="AZ7450" s="49"/>
      <c r="BA7450" s="30"/>
      <c r="BB7450" s="12"/>
      <c r="BF7450" s="12"/>
      <c r="BG7450" s="12"/>
      <c r="BH7450" s="12"/>
      <c r="BO7450" s="7"/>
      <c r="BP7450" s="7"/>
      <c r="BQ7450" s="7"/>
      <c r="BU7450" s="7"/>
      <c r="BV7450" s="7"/>
      <c r="BW7450" s="7"/>
      <c r="CD7450" s="7"/>
      <c r="CE7450" s="7"/>
      <c r="CF7450" s="7"/>
      <c r="CJ7450" s="7"/>
      <c r="CK7450" s="7"/>
      <c r="CL7450" s="7"/>
    </row>
    <row r="7451" spans="1:90">
      <c r="A7451" s="11"/>
      <c r="B7451" s="373"/>
      <c r="C7451" s="373"/>
      <c r="D7451" s="373"/>
      <c r="E7451" s="13"/>
      <c r="F7451" s="11"/>
      <c r="G7451" s="25"/>
      <c r="H7451" s="31"/>
      <c r="I7451" s="30"/>
      <c r="M7451" s="25"/>
      <c r="N7451" s="31"/>
      <c r="O7451" s="30"/>
      <c r="V7451" s="12"/>
      <c r="W7451" s="12"/>
      <c r="X7451" s="14"/>
      <c r="AB7451" s="25"/>
      <c r="AC7451" s="12"/>
      <c r="AD7451" s="12"/>
      <c r="AK7451" s="12"/>
      <c r="AL7451" s="30"/>
      <c r="AM7451" s="32"/>
      <c r="AQ7451" s="12"/>
      <c r="AR7451" s="12"/>
      <c r="AS7451" s="12"/>
      <c r="AZ7451" s="49"/>
      <c r="BA7451" s="30"/>
      <c r="BB7451" s="12"/>
      <c r="BF7451" s="12"/>
      <c r="BG7451" s="12"/>
      <c r="BH7451" s="12"/>
      <c r="BO7451" s="7"/>
      <c r="BP7451" s="7"/>
      <c r="BQ7451" s="7"/>
      <c r="BU7451" s="7"/>
      <c r="BV7451" s="7"/>
      <c r="BW7451" s="7"/>
      <c r="CD7451" s="7"/>
      <c r="CE7451" s="7"/>
      <c r="CF7451" s="7"/>
      <c r="CJ7451" s="7"/>
      <c r="CK7451" s="7"/>
      <c r="CL7451" s="7"/>
    </row>
    <row r="7452" spans="1:90">
      <c r="A7452" s="11"/>
      <c r="B7452" s="373"/>
      <c r="C7452" s="373"/>
      <c r="D7452" s="373"/>
      <c r="E7452" s="13"/>
      <c r="F7452" s="11"/>
      <c r="G7452" s="25"/>
      <c r="H7452" s="31"/>
      <c r="I7452" s="30"/>
      <c r="M7452" s="25"/>
      <c r="N7452" s="31"/>
      <c r="O7452" s="30"/>
      <c r="V7452" s="12"/>
      <c r="W7452" s="12"/>
      <c r="X7452" s="14"/>
      <c r="AB7452" s="25"/>
      <c r="AC7452" s="12"/>
      <c r="AD7452" s="12"/>
      <c r="AK7452" s="12"/>
      <c r="AL7452" s="30"/>
      <c r="AM7452" s="32"/>
      <c r="AQ7452" s="12"/>
      <c r="AR7452" s="12"/>
      <c r="AS7452" s="12"/>
      <c r="AZ7452" s="49"/>
      <c r="BA7452" s="30"/>
      <c r="BB7452" s="12"/>
      <c r="BF7452" s="12"/>
      <c r="BG7452" s="12"/>
      <c r="BH7452" s="12"/>
      <c r="BO7452" s="7"/>
      <c r="BP7452" s="7"/>
      <c r="BQ7452" s="7"/>
      <c r="BU7452" s="7"/>
      <c r="BV7452" s="7"/>
      <c r="BW7452" s="7"/>
      <c r="CD7452" s="7"/>
      <c r="CE7452" s="7"/>
      <c r="CF7452" s="7"/>
      <c r="CJ7452" s="7"/>
      <c r="CK7452" s="7"/>
      <c r="CL7452" s="7"/>
    </row>
    <row r="7453" spans="1:90">
      <c r="A7453" s="11"/>
      <c r="B7453" s="373"/>
      <c r="C7453" s="373"/>
      <c r="D7453" s="373"/>
      <c r="E7453" s="13"/>
      <c r="F7453" s="11"/>
      <c r="G7453" s="25"/>
      <c r="H7453" s="31"/>
      <c r="I7453" s="30"/>
      <c r="M7453" s="25"/>
      <c r="N7453" s="31"/>
      <c r="O7453" s="30"/>
      <c r="V7453" s="12"/>
      <c r="W7453" s="12"/>
      <c r="X7453" s="14"/>
      <c r="AB7453" s="25"/>
      <c r="AC7453" s="12"/>
      <c r="AD7453" s="12"/>
      <c r="AK7453" s="12"/>
      <c r="AL7453" s="30"/>
      <c r="AM7453" s="32"/>
      <c r="AQ7453" s="12"/>
      <c r="AR7453" s="12"/>
      <c r="AS7453" s="12"/>
      <c r="AZ7453" s="49"/>
      <c r="BA7453" s="30"/>
      <c r="BB7453" s="12"/>
      <c r="BF7453" s="12"/>
      <c r="BG7453" s="12"/>
      <c r="BH7453" s="12"/>
      <c r="BO7453" s="7"/>
      <c r="BP7453" s="7"/>
      <c r="BQ7453" s="7"/>
      <c r="BU7453" s="7"/>
      <c r="BV7453" s="7"/>
      <c r="BW7453" s="7"/>
      <c r="CD7453" s="7"/>
      <c r="CE7453" s="7"/>
      <c r="CF7453" s="7"/>
      <c r="CJ7453" s="7"/>
      <c r="CK7453" s="7"/>
      <c r="CL7453" s="7"/>
    </row>
    <row r="7454" spans="1:90">
      <c r="A7454" s="11"/>
      <c r="B7454" s="373"/>
      <c r="C7454" s="373"/>
      <c r="D7454" s="373"/>
      <c r="E7454" s="13"/>
      <c r="F7454" s="11"/>
      <c r="G7454" s="25"/>
      <c r="H7454" s="31"/>
      <c r="I7454" s="30"/>
      <c r="M7454" s="25"/>
      <c r="N7454" s="31"/>
      <c r="O7454" s="30"/>
      <c r="V7454" s="12"/>
      <c r="W7454" s="12"/>
      <c r="X7454" s="14"/>
      <c r="AB7454" s="25"/>
      <c r="AC7454" s="12"/>
      <c r="AD7454" s="12"/>
      <c r="AK7454" s="12"/>
      <c r="AL7454" s="30"/>
      <c r="AM7454" s="32"/>
      <c r="AQ7454" s="12"/>
      <c r="AR7454" s="12"/>
      <c r="AS7454" s="12"/>
      <c r="AZ7454" s="49"/>
      <c r="BA7454" s="30"/>
      <c r="BB7454" s="12"/>
      <c r="BF7454" s="12"/>
      <c r="BG7454" s="12"/>
      <c r="BH7454" s="12"/>
      <c r="BO7454" s="7"/>
      <c r="BP7454" s="7"/>
      <c r="BQ7454" s="7"/>
      <c r="BU7454" s="7"/>
      <c r="BV7454" s="7"/>
      <c r="BW7454" s="7"/>
      <c r="CD7454" s="7"/>
      <c r="CE7454" s="7"/>
      <c r="CF7454" s="7"/>
      <c r="CJ7454" s="7"/>
      <c r="CK7454" s="7"/>
      <c r="CL7454" s="7"/>
    </row>
    <row r="7455" spans="1:90">
      <c r="A7455" s="11"/>
      <c r="B7455" s="373"/>
      <c r="C7455" s="373"/>
      <c r="D7455" s="373"/>
      <c r="E7455" s="13"/>
      <c r="F7455" s="11"/>
      <c r="G7455" s="25"/>
      <c r="H7455" s="31"/>
      <c r="I7455" s="30"/>
      <c r="M7455" s="25"/>
      <c r="N7455" s="31"/>
      <c r="O7455" s="30"/>
      <c r="V7455" s="12"/>
      <c r="W7455" s="12"/>
      <c r="X7455" s="14"/>
      <c r="AB7455" s="25"/>
      <c r="AC7455" s="12"/>
      <c r="AD7455" s="12"/>
      <c r="AK7455" s="12"/>
      <c r="AL7455" s="30"/>
      <c r="AM7455" s="32"/>
      <c r="AQ7455" s="12"/>
      <c r="AR7455" s="12"/>
      <c r="AS7455" s="12"/>
      <c r="AZ7455" s="49"/>
      <c r="BA7455" s="30"/>
      <c r="BB7455" s="12"/>
      <c r="BF7455" s="12"/>
      <c r="BG7455" s="12"/>
      <c r="BH7455" s="12"/>
      <c r="BO7455" s="7"/>
      <c r="BP7455" s="7"/>
      <c r="BQ7455" s="7"/>
      <c r="BU7455" s="7"/>
      <c r="BV7455" s="7"/>
      <c r="BW7455" s="7"/>
      <c r="CD7455" s="7"/>
      <c r="CE7455" s="7"/>
      <c r="CF7455" s="7"/>
      <c r="CJ7455" s="7"/>
      <c r="CK7455" s="7"/>
      <c r="CL7455" s="7"/>
    </row>
    <row r="7456" spans="1:90">
      <c r="A7456" s="11"/>
      <c r="B7456" s="373"/>
      <c r="C7456" s="373"/>
      <c r="D7456" s="373"/>
      <c r="E7456" s="13"/>
      <c r="F7456" s="11"/>
      <c r="G7456" s="25"/>
      <c r="H7456" s="31"/>
      <c r="I7456" s="30"/>
      <c r="M7456" s="25"/>
      <c r="N7456" s="31"/>
      <c r="O7456" s="30"/>
      <c r="V7456" s="12"/>
      <c r="W7456" s="12"/>
      <c r="X7456" s="14"/>
      <c r="AB7456" s="25"/>
      <c r="AC7456" s="12"/>
      <c r="AD7456" s="12"/>
      <c r="AK7456" s="12"/>
      <c r="AL7456" s="30"/>
      <c r="AM7456" s="32"/>
      <c r="AQ7456" s="12"/>
      <c r="AR7456" s="12"/>
      <c r="AS7456" s="12"/>
      <c r="AZ7456" s="49"/>
      <c r="BA7456" s="30"/>
      <c r="BB7456" s="12"/>
      <c r="BF7456" s="12"/>
      <c r="BG7456" s="12"/>
      <c r="BH7456" s="12"/>
      <c r="BO7456" s="7"/>
      <c r="BP7456" s="7"/>
      <c r="BQ7456" s="7"/>
      <c r="BU7456" s="7"/>
      <c r="BV7456" s="7"/>
      <c r="BW7456" s="7"/>
      <c r="CD7456" s="7"/>
      <c r="CE7456" s="7"/>
      <c r="CF7456" s="7"/>
      <c r="CJ7456" s="7"/>
      <c r="CK7456" s="7"/>
      <c r="CL7456" s="7"/>
    </row>
    <row r="7457" spans="1:90">
      <c r="A7457" s="11"/>
      <c r="B7457" s="373"/>
      <c r="C7457" s="373"/>
      <c r="D7457" s="373"/>
      <c r="E7457" s="13"/>
      <c r="F7457" s="11"/>
      <c r="G7457" s="25"/>
      <c r="H7457" s="31"/>
      <c r="I7457" s="30"/>
      <c r="M7457" s="25"/>
      <c r="N7457" s="31"/>
      <c r="O7457" s="30"/>
      <c r="V7457" s="12"/>
      <c r="W7457" s="12"/>
      <c r="X7457" s="14"/>
      <c r="AB7457" s="25"/>
      <c r="AC7457" s="12"/>
      <c r="AD7457" s="12"/>
      <c r="AK7457" s="12"/>
      <c r="AL7457" s="30"/>
      <c r="AM7457" s="32"/>
      <c r="AQ7457" s="12"/>
      <c r="AR7457" s="12"/>
      <c r="AS7457" s="12"/>
      <c r="AZ7457" s="49"/>
      <c r="BA7457" s="30"/>
      <c r="BB7457" s="12"/>
      <c r="BF7457" s="12"/>
      <c r="BG7457" s="12"/>
      <c r="BH7457" s="12"/>
      <c r="BO7457" s="7"/>
      <c r="BP7457" s="7"/>
      <c r="BQ7457" s="7"/>
      <c r="BU7457" s="7"/>
      <c r="BV7457" s="7"/>
      <c r="BW7457" s="7"/>
      <c r="CD7457" s="7"/>
      <c r="CE7457" s="7"/>
      <c r="CF7457" s="7"/>
      <c r="CJ7457" s="7"/>
      <c r="CK7457" s="7"/>
      <c r="CL7457" s="7"/>
    </row>
    <row r="7458" spans="1:90">
      <c r="A7458" s="11"/>
      <c r="B7458" s="373"/>
      <c r="C7458" s="373"/>
      <c r="D7458" s="373"/>
      <c r="E7458" s="13"/>
      <c r="F7458" s="11"/>
      <c r="G7458" s="25"/>
      <c r="H7458" s="31"/>
      <c r="I7458" s="30"/>
      <c r="M7458" s="25"/>
      <c r="N7458" s="31"/>
      <c r="O7458" s="30"/>
      <c r="V7458" s="12"/>
      <c r="W7458" s="12"/>
      <c r="X7458" s="14"/>
      <c r="AB7458" s="25"/>
      <c r="AC7458" s="12"/>
      <c r="AD7458" s="12"/>
      <c r="AK7458" s="12"/>
      <c r="AL7458" s="30"/>
      <c r="AM7458" s="32"/>
      <c r="AQ7458" s="12"/>
      <c r="AR7458" s="12"/>
      <c r="AS7458" s="12"/>
      <c r="AZ7458" s="49"/>
      <c r="BA7458" s="30"/>
      <c r="BB7458" s="12"/>
      <c r="BF7458" s="12"/>
      <c r="BG7458" s="12"/>
      <c r="BH7458" s="12"/>
      <c r="BO7458" s="7"/>
      <c r="BP7458" s="7"/>
      <c r="BQ7458" s="7"/>
      <c r="BU7458" s="7"/>
      <c r="BV7458" s="7"/>
      <c r="BW7458" s="7"/>
      <c r="CD7458" s="7"/>
      <c r="CE7458" s="7"/>
      <c r="CF7458" s="7"/>
      <c r="CJ7458" s="7"/>
      <c r="CK7458" s="7"/>
      <c r="CL7458" s="7"/>
    </row>
    <row r="7459" spans="1:90">
      <c r="A7459" s="11"/>
      <c r="B7459" s="373"/>
      <c r="C7459" s="373"/>
      <c r="D7459" s="373"/>
      <c r="E7459" s="13"/>
      <c r="F7459" s="11"/>
      <c r="G7459" s="25"/>
      <c r="H7459" s="31"/>
      <c r="I7459" s="30"/>
      <c r="M7459" s="25"/>
      <c r="N7459" s="31"/>
      <c r="O7459" s="30"/>
      <c r="V7459" s="12"/>
      <c r="W7459" s="12"/>
      <c r="X7459" s="14"/>
      <c r="AB7459" s="25"/>
      <c r="AC7459" s="12"/>
      <c r="AD7459" s="12"/>
      <c r="AK7459" s="12"/>
      <c r="AL7459" s="30"/>
      <c r="AM7459" s="32"/>
      <c r="AQ7459" s="12"/>
      <c r="AR7459" s="12"/>
      <c r="AS7459" s="12"/>
      <c r="AZ7459" s="49"/>
      <c r="BA7459" s="30"/>
      <c r="BB7459" s="12"/>
      <c r="BF7459" s="12"/>
      <c r="BG7459" s="12"/>
      <c r="BH7459" s="12"/>
      <c r="BO7459" s="7"/>
      <c r="BP7459" s="7"/>
      <c r="BQ7459" s="7"/>
      <c r="BU7459" s="7"/>
      <c r="BV7459" s="7"/>
      <c r="BW7459" s="7"/>
      <c r="CD7459" s="7"/>
      <c r="CE7459" s="7"/>
      <c r="CF7459" s="7"/>
      <c r="CJ7459" s="7"/>
      <c r="CK7459" s="7"/>
      <c r="CL7459" s="7"/>
    </row>
    <row r="7460" spans="1:90">
      <c r="A7460" s="11"/>
      <c r="B7460" s="373"/>
      <c r="C7460" s="373"/>
      <c r="D7460" s="373"/>
      <c r="E7460" s="13"/>
      <c r="F7460" s="11"/>
      <c r="G7460" s="25"/>
      <c r="H7460" s="31"/>
      <c r="I7460" s="30"/>
      <c r="M7460" s="25"/>
      <c r="N7460" s="31"/>
      <c r="O7460" s="30"/>
      <c r="V7460" s="12"/>
      <c r="W7460" s="12"/>
      <c r="X7460" s="14"/>
      <c r="AB7460" s="25"/>
      <c r="AC7460" s="12"/>
      <c r="AD7460" s="12"/>
      <c r="AK7460" s="12"/>
      <c r="AL7460" s="30"/>
      <c r="AM7460" s="32"/>
      <c r="AQ7460" s="12"/>
      <c r="AR7460" s="12"/>
      <c r="AS7460" s="12"/>
      <c r="AZ7460" s="49"/>
      <c r="BA7460" s="30"/>
      <c r="BB7460" s="12"/>
      <c r="BF7460" s="12"/>
      <c r="BG7460" s="12"/>
      <c r="BH7460" s="12"/>
      <c r="BO7460" s="7"/>
      <c r="BP7460" s="7"/>
      <c r="BQ7460" s="7"/>
      <c r="BU7460" s="7"/>
      <c r="BV7460" s="7"/>
      <c r="BW7460" s="7"/>
      <c r="CD7460" s="7"/>
      <c r="CE7460" s="7"/>
      <c r="CF7460" s="7"/>
      <c r="CJ7460" s="7"/>
      <c r="CK7460" s="7"/>
      <c r="CL7460" s="7"/>
    </row>
    <row r="7461" spans="1:90">
      <c r="A7461" s="11"/>
      <c r="B7461" s="373"/>
      <c r="C7461" s="373"/>
      <c r="D7461" s="373"/>
      <c r="E7461" s="13"/>
      <c r="F7461" s="11"/>
      <c r="G7461" s="25"/>
      <c r="H7461" s="31"/>
      <c r="I7461" s="30"/>
      <c r="M7461" s="25"/>
      <c r="N7461" s="31"/>
      <c r="O7461" s="30"/>
      <c r="V7461" s="12"/>
      <c r="W7461" s="12"/>
      <c r="X7461" s="14"/>
      <c r="AB7461" s="25"/>
      <c r="AC7461" s="12"/>
      <c r="AD7461" s="12"/>
      <c r="AK7461" s="12"/>
      <c r="AL7461" s="30"/>
      <c r="AM7461" s="32"/>
      <c r="AQ7461" s="12"/>
      <c r="AR7461" s="12"/>
      <c r="AS7461" s="12"/>
      <c r="AZ7461" s="49"/>
      <c r="BA7461" s="30"/>
      <c r="BB7461" s="12"/>
      <c r="BF7461" s="12"/>
      <c r="BG7461" s="12"/>
      <c r="BH7461" s="12"/>
      <c r="BO7461" s="7"/>
      <c r="BP7461" s="7"/>
      <c r="BQ7461" s="7"/>
      <c r="BU7461" s="7"/>
      <c r="BV7461" s="7"/>
      <c r="BW7461" s="7"/>
      <c r="CD7461" s="7"/>
      <c r="CE7461" s="7"/>
      <c r="CF7461" s="7"/>
      <c r="CJ7461" s="7"/>
      <c r="CK7461" s="7"/>
      <c r="CL7461" s="7"/>
    </row>
    <row r="7462" spans="1:90">
      <c r="A7462" s="11"/>
      <c r="B7462" s="373"/>
      <c r="C7462" s="373"/>
      <c r="D7462" s="373"/>
      <c r="E7462" s="13"/>
      <c r="F7462" s="11"/>
      <c r="G7462" s="25"/>
      <c r="H7462" s="31"/>
      <c r="I7462" s="30"/>
      <c r="M7462" s="25"/>
      <c r="N7462" s="31"/>
      <c r="O7462" s="30"/>
      <c r="V7462" s="12"/>
      <c r="W7462" s="12"/>
      <c r="X7462" s="14"/>
      <c r="AB7462" s="25"/>
      <c r="AC7462" s="12"/>
      <c r="AD7462" s="12"/>
      <c r="AK7462" s="12"/>
      <c r="AL7462" s="30"/>
      <c r="AM7462" s="32"/>
      <c r="AQ7462" s="12"/>
      <c r="AR7462" s="12"/>
      <c r="AS7462" s="12"/>
      <c r="AZ7462" s="49"/>
      <c r="BA7462" s="30"/>
      <c r="BB7462" s="12"/>
      <c r="BF7462" s="12"/>
      <c r="BG7462" s="12"/>
      <c r="BH7462" s="12"/>
      <c r="BO7462" s="7"/>
      <c r="BP7462" s="7"/>
      <c r="BQ7462" s="7"/>
      <c r="BU7462" s="7"/>
      <c r="BV7462" s="7"/>
      <c r="BW7462" s="7"/>
      <c r="CD7462" s="7"/>
      <c r="CE7462" s="7"/>
      <c r="CF7462" s="7"/>
      <c r="CJ7462" s="7"/>
      <c r="CK7462" s="7"/>
      <c r="CL7462" s="7"/>
    </row>
    <row r="7463" spans="1:90">
      <c r="A7463" s="11"/>
      <c r="B7463" s="373"/>
      <c r="C7463" s="373"/>
      <c r="D7463" s="373"/>
      <c r="E7463" s="13"/>
      <c r="F7463" s="11"/>
      <c r="G7463" s="25"/>
      <c r="H7463" s="31"/>
      <c r="I7463" s="30"/>
      <c r="M7463" s="25"/>
      <c r="N7463" s="31"/>
      <c r="O7463" s="30"/>
      <c r="V7463" s="12"/>
      <c r="W7463" s="12"/>
      <c r="X7463" s="14"/>
      <c r="AB7463" s="25"/>
      <c r="AC7463" s="12"/>
      <c r="AD7463" s="12"/>
      <c r="AK7463" s="12"/>
      <c r="AL7463" s="30"/>
      <c r="AM7463" s="32"/>
      <c r="AQ7463" s="12"/>
      <c r="AR7463" s="12"/>
      <c r="AS7463" s="12"/>
      <c r="AZ7463" s="49"/>
      <c r="BA7463" s="30"/>
      <c r="BB7463" s="12"/>
      <c r="BF7463" s="12"/>
      <c r="BG7463" s="12"/>
      <c r="BH7463" s="12"/>
      <c r="BO7463" s="7"/>
      <c r="BP7463" s="7"/>
      <c r="BQ7463" s="7"/>
      <c r="BU7463" s="7"/>
      <c r="BV7463" s="7"/>
      <c r="BW7463" s="7"/>
      <c r="CD7463" s="7"/>
      <c r="CE7463" s="7"/>
      <c r="CF7463" s="7"/>
      <c r="CJ7463" s="7"/>
      <c r="CK7463" s="7"/>
      <c r="CL7463" s="7"/>
    </row>
    <row r="7464" spans="1:90">
      <c r="A7464" s="11"/>
      <c r="B7464" s="373"/>
      <c r="C7464" s="373"/>
      <c r="D7464" s="373"/>
      <c r="E7464" s="13"/>
      <c r="F7464" s="11"/>
      <c r="G7464" s="25"/>
      <c r="H7464" s="31"/>
      <c r="I7464" s="30"/>
      <c r="M7464" s="25"/>
      <c r="N7464" s="31"/>
      <c r="O7464" s="30"/>
      <c r="V7464" s="12"/>
      <c r="W7464" s="12"/>
      <c r="X7464" s="14"/>
      <c r="AB7464" s="25"/>
      <c r="AC7464" s="12"/>
      <c r="AD7464" s="12"/>
      <c r="AK7464" s="12"/>
      <c r="AL7464" s="30"/>
      <c r="AM7464" s="32"/>
      <c r="AQ7464" s="12"/>
      <c r="AR7464" s="12"/>
      <c r="AS7464" s="12"/>
      <c r="AZ7464" s="49"/>
      <c r="BA7464" s="30"/>
      <c r="BB7464" s="12"/>
      <c r="BF7464" s="12"/>
      <c r="BG7464" s="12"/>
      <c r="BH7464" s="12"/>
      <c r="BO7464" s="7"/>
      <c r="BP7464" s="7"/>
      <c r="BQ7464" s="7"/>
      <c r="BU7464" s="7"/>
      <c r="BV7464" s="7"/>
      <c r="BW7464" s="7"/>
      <c r="CD7464" s="7"/>
      <c r="CE7464" s="7"/>
      <c r="CF7464" s="7"/>
      <c r="CJ7464" s="7"/>
      <c r="CK7464" s="7"/>
      <c r="CL7464" s="7"/>
    </row>
    <row r="7465" spans="1:90">
      <c r="A7465" s="11"/>
      <c r="B7465" s="373"/>
      <c r="C7465" s="373"/>
      <c r="D7465" s="373"/>
      <c r="E7465" s="13"/>
      <c r="F7465" s="11"/>
      <c r="G7465" s="25"/>
      <c r="H7465" s="31"/>
      <c r="I7465" s="30"/>
      <c r="M7465" s="25"/>
      <c r="N7465" s="31"/>
      <c r="O7465" s="30"/>
      <c r="V7465" s="12"/>
      <c r="W7465" s="12"/>
      <c r="X7465" s="14"/>
      <c r="AB7465" s="25"/>
      <c r="AC7465" s="12"/>
      <c r="AD7465" s="12"/>
      <c r="AK7465" s="12"/>
      <c r="AL7465" s="30"/>
      <c r="AM7465" s="32"/>
      <c r="AQ7465" s="12"/>
      <c r="AR7465" s="12"/>
      <c r="AS7465" s="12"/>
      <c r="AZ7465" s="49"/>
      <c r="BA7465" s="30"/>
      <c r="BB7465" s="12"/>
      <c r="BF7465" s="12"/>
      <c r="BG7465" s="12"/>
      <c r="BH7465" s="12"/>
      <c r="BO7465" s="7"/>
      <c r="BP7465" s="7"/>
      <c r="BQ7465" s="7"/>
      <c r="BU7465" s="7"/>
      <c r="BV7465" s="7"/>
      <c r="BW7465" s="7"/>
      <c r="CD7465" s="7"/>
      <c r="CE7465" s="7"/>
      <c r="CF7465" s="7"/>
      <c r="CJ7465" s="7"/>
      <c r="CK7465" s="7"/>
      <c r="CL7465" s="7"/>
    </row>
    <row r="7466" spans="1:90">
      <c r="A7466" s="11"/>
      <c r="B7466" s="373"/>
      <c r="C7466" s="373"/>
      <c r="D7466" s="373"/>
      <c r="E7466" s="13"/>
      <c r="F7466" s="11"/>
      <c r="G7466" s="25"/>
      <c r="H7466" s="31"/>
      <c r="I7466" s="30"/>
      <c r="M7466" s="25"/>
      <c r="N7466" s="31"/>
      <c r="O7466" s="30"/>
      <c r="V7466" s="12"/>
      <c r="W7466" s="12"/>
      <c r="X7466" s="14"/>
      <c r="AB7466" s="25"/>
      <c r="AC7466" s="12"/>
      <c r="AD7466" s="12"/>
      <c r="AK7466" s="12"/>
      <c r="AL7466" s="30"/>
      <c r="AM7466" s="32"/>
      <c r="AQ7466" s="12"/>
      <c r="AR7466" s="12"/>
      <c r="AS7466" s="12"/>
      <c r="AZ7466" s="49"/>
      <c r="BA7466" s="30"/>
      <c r="BB7466" s="12"/>
      <c r="BF7466" s="12"/>
      <c r="BG7466" s="12"/>
      <c r="BH7466" s="12"/>
      <c r="BO7466" s="7"/>
      <c r="BP7466" s="7"/>
      <c r="BQ7466" s="7"/>
      <c r="BU7466" s="7"/>
      <c r="BV7466" s="7"/>
      <c r="BW7466" s="7"/>
      <c r="CD7466" s="7"/>
      <c r="CE7466" s="7"/>
      <c r="CF7466" s="7"/>
      <c r="CJ7466" s="7"/>
      <c r="CK7466" s="7"/>
      <c r="CL7466" s="7"/>
    </row>
    <row r="7467" spans="1:90">
      <c r="A7467" s="11"/>
      <c r="B7467" s="373"/>
      <c r="C7467" s="373"/>
      <c r="D7467" s="373"/>
      <c r="E7467" s="13"/>
      <c r="F7467" s="11"/>
      <c r="G7467" s="25"/>
      <c r="H7467" s="31"/>
      <c r="I7467" s="30"/>
      <c r="M7467" s="25"/>
      <c r="N7467" s="31"/>
      <c r="O7467" s="30"/>
      <c r="V7467" s="12"/>
      <c r="W7467" s="12"/>
      <c r="X7467" s="14"/>
      <c r="AB7467" s="25"/>
      <c r="AC7467" s="12"/>
      <c r="AD7467" s="12"/>
      <c r="AK7467" s="12"/>
      <c r="AL7467" s="30"/>
      <c r="AM7467" s="32"/>
      <c r="AQ7467" s="12"/>
      <c r="AR7467" s="12"/>
      <c r="AS7467" s="12"/>
      <c r="AZ7467" s="49"/>
      <c r="BA7467" s="30"/>
      <c r="BB7467" s="12"/>
      <c r="BF7467" s="12"/>
      <c r="BG7467" s="12"/>
      <c r="BH7467" s="12"/>
      <c r="BO7467" s="7"/>
      <c r="BP7467" s="7"/>
      <c r="BQ7467" s="7"/>
      <c r="BU7467" s="7"/>
      <c r="BV7467" s="7"/>
      <c r="BW7467" s="7"/>
      <c r="CD7467" s="7"/>
      <c r="CE7467" s="7"/>
      <c r="CF7467" s="7"/>
      <c r="CJ7467" s="7"/>
      <c r="CK7467" s="7"/>
      <c r="CL7467" s="7"/>
    </row>
    <row r="7468" spans="1:90">
      <c r="A7468" s="11"/>
      <c r="B7468" s="373"/>
      <c r="C7468" s="373"/>
      <c r="D7468" s="373"/>
      <c r="E7468" s="13"/>
      <c r="F7468" s="11"/>
      <c r="G7468" s="25"/>
      <c r="H7468" s="31"/>
      <c r="I7468" s="30"/>
      <c r="M7468" s="25"/>
      <c r="N7468" s="31"/>
      <c r="O7468" s="30"/>
      <c r="V7468" s="12"/>
      <c r="W7468" s="12"/>
      <c r="X7468" s="14"/>
      <c r="AB7468" s="25"/>
      <c r="AC7468" s="12"/>
      <c r="AD7468" s="12"/>
      <c r="AK7468" s="12"/>
      <c r="AL7468" s="30"/>
      <c r="AM7468" s="32"/>
      <c r="AQ7468" s="12"/>
      <c r="AR7468" s="12"/>
      <c r="AS7468" s="12"/>
      <c r="AZ7468" s="49"/>
      <c r="BA7468" s="30"/>
      <c r="BB7468" s="12"/>
      <c r="BF7468" s="12"/>
      <c r="BG7468" s="12"/>
      <c r="BH7468" s="12"/>
      <c r="BO7468" s="7"/>
      <c r="BP7468" s="7"/>
      <c r="BQ7468" s="7"/>
      <c r="BU7468" s="7"/>
      <c r="BV7468" s="7"/>
      <c r="BW7468" s="7"/>
      <c r="CD7468" s="7"/>
      <c r="CE7468" s="7"/>
      <c r="CF7468" s="7"/>
      <c r="CJ7468" s="7"/>
      <c r="CK7468" s="7"/>
      <c r="CL7468" s="7"/>
    </row>
    <row r="7469" spans="1:90">
      <c r="A7469" s="11"/>
      <c r="B7469" s="373"/>
      <c r="C7469" s="373"/>
      <c r="D7469" s="373"/>
      <c r="E7469" s="13"/>
      <c r="F7469" s="11"/>
      <c r="G7469" s="25"/>
      <c r="H7469" s="31"/>
      <c r="I7469" s="30"/>
      <c r="M7469" s="25"/>
      <c r="N7469" s="31"/>
      <c r="O7469" s="30"/>
      <c r="V7469" s="12"/>
      <c r="W7469" s="12"/>
      <c r="X7469" s="14"/>
      <c r="AB7469" s="25"/>
      <c r="AC7469" s="12"/>
      <c r="AD7469" s="12"/>
      <c r="AK7469" s="12"/>
      <c r="AL7469" s="30"/>
      <c r="AM7469" s="32"/>
      <c r="AQ7469" s="12"/>
      <c r="AR7469" s="12"/>
      <c r="AS7469" s="12"/>
      <c r="AZ7469" s="49"/>
      <c r="BA7469" s="30"/>
      <c r="BB7469" s="12"/>
      <c r="BF7469" s="12"/>
      <c r="BG7469" s="12"/>
      <c r="BH7469" s="12"/>
      <c r="BO7469" s="7"/>
      <c r="BP7469" s="7"/>
      <c r="BQ7469" s="7"/>
      <c r="BU7469" s="7"/>
      <c r="BV7469" s="7"/>
      <c r="BW7469" s="7"/>
      <c r="CD7469" s="7"/>
      <c r="CE7469" s="7"/>
      <c r="CF7469" s="7"/>
      <c r="CJ7469" s="7"/>
      <c r="CK7469" s="7"/>
      <c r="CL7469" s="7"/>
    </row>
    <row r="7470" spans="1:90">
      <c r="A7470" s="11"/>
      <c r="B7470" s="373"/>
      <c r="C7470" s="373"/>
      <c r="D7470" s="373"/>
      <c r="E7470" s="13"/>
      <c r="F7470" s="11"/>
      <c r="G7470" s="25"/>
      <c r="H7470" s="31"/>
      <c r="I7470" s="30"/>
      <c r="M7470" s="25"/>
      <c r="N7470" s="31"/>
      <c r="O7470" s="30"/>
      <c r="V7470" s="12"/>
      <c r="W7470" s="12"/>
      <c r="X7470" s="14"/>
      <c r="AB7470" s="25"/>
      <c r="AC7470" s="12"/>
      <c r="AD7470" s="12"/>
      <c r="AK7470" s="12"/>
      <c r="AL7470" s="30"/>
      <c r="AM7470" s="32"/>
      <c r="AQ7470" s="12"/>
      <c r="AR7470" s="12"/>
      <c r="AS7470" s="12"/>
      <c r="AZ7470" s="49"/>
      <c r="BA7470" s="30"/>
      <c r="BB7470" s="12"/>
      <c r="BF7470" s="12"/>
      <c r="BG7470" s="12"/>
      <c r="BH7470" s="12"/>
      <c r="BO7470" s="7"/>
      <c r="BP7470" s="7"/>
      <c r="BQ7470" s="7"/>
      <c r="BU7470" s="7"/>
      <c r="BV7470" s="7"/>
      <c r="BW7470" s="7"/>
      <c r="CD7470" s="7"/>
      <c r="CE7470" s="7"/>
      <c r="CF7470" s="7"/>
      <c r="CJ7470" s="7"/>
      <c r="CK7470" s="7"/>
      <c r="CL7470" s="7"/>
    </row>
    <row r="7471" spans="1:90">
      <c r="A7471" s="11"/>
      <c r="B7471" s="373"/>
      <c r="C7471" s="373"/>
      <c r="D7471" s="373"/>
      <c r="E7471" s="13"/>
      <c r="F7471" s="11"/>
      <c r="G7471" s="25"/>
      <c r="H7471" s="31"/>
      <c r="I7471" s="30"/>
      <c r="M7471" s="25"/>
      <c r="N7471" s="31"/>
      <c r="O7471" s="30"/>
      <c r="V7471" s="12"/>
      <c r="W7471" s="12"/>
      <c r="X7471" s="14"/>
      <c r="AB7471" s="25"/>
      <c r="AC7471" s="12"/>
      <c r="AD7471" s="12"/>
      <c r="AK7471" s="12"/>
      <c r="AL7471" s="30"/>
      <c r="AM7471" s="32"/>
      <c r="AQ7471" s="12"/>
      <c r="AR7471" s="12"/>
      <c r="AS7471" s="12"/>
      <c r="AZ7471" s="49"/>
      <c r="BA7471" s="30"/>
      <c r="BB7471" s="12"/>
      <c r="BF7471" s="12"/>
      <c r="BG7471" s="12"/>
      <c r="BH7471" s="12"/>
      <c r="BO7471" s="7"/>
      <c r="BP7471" s="7"/>
      <c r="BQ7471" s="7"/>
      <c r="BU7471" s="7"/>
      <c r="BV7471" s="7"/>
      <c r="BW7471" s="7"/>
      <c r="CD7471" s="7"/>
      <c r="CE7471" s="7"/>
      <c r="CF7471" s="7"/>
      <c r="CJ7471" s="7"/>
      <c r="CK7471" s="7"/>
      <c r="CL7471" s="7"/>
    </row>
    <row r="7472" spans="1:90">
      <c r="A7472" s="11"/>
      <c r="B7472" s="373"/>
      <c r="C7472" s="373"/>
      <c r="D7472" s="373"/>
      <c r="E7472" s="13"/>
      <c r="F7472" s="11"/>
      <c r="G7472" s="25"/>
      <c r="H7472" s="31"/>
      <c r="I7472" s="30"/>
      <c r="M7472" s="25"/>
      <c r="N7472" s="31"/>
      <c r="O7472" s="30"/>
      <c r="V7472" s="12"/>
      <c r="W7472" s="12"/>
      <c r="X7472" s="14"/>
      <c r="AB7472" s="25"/>
      <c r="AC7472" s="12"/>
      <c r="AD7472" s="12"/>
      <c r="AK7472" s="12"/>
      <c r="AL7472" s="30"/>
      <c r="AM7472" s="32"/>
      <c r="AQ7472" s="12"/>
      <c r="AR7472" s="12"/>
      <c r="AS7472" s="12"/>
      <c r="AZ7472" s="49"/>
      <c r="BA7472" s="30"/>
      <c r="BB7472" s="12"/>
      <c r="BF7472" s="12"/>
      <c r="BG7472" s="12"/>
      <c r="BH7472" s="12"/>
      <c r="BO7472" s="7"/>
      <c r="BP7472" s="7"/>
      <c r="BQ7472" s="7"/>
      <c r="BU7472" s="7"/>
      <c r="BV7472" s="7"/>
      <c r="BW7472" s="7"/>
      <c r="CD7472" s="7"/>
      <c r="CE7472" s="7"/>
      <c r="CF7472" s="7"/>
      <c r="CJ7472" s="7"/>
      <c r="CK7472" s="7"/>
      <c r="CL7472" s="7"/>
    </row>
    <row r="7473" spans="1:90">
      <c r="A7473" s="11"/>
      <c r="B7473" s="373"/>
      <c r="C7473" s="373"/>
      <c r="D7473" s="373"/>
      <c r="E7473" s="13"/>
      <c r="F7473" s="11"/>
      <c r="G7473" s="25"/>
      <c r="H7473" s="31"/>
      <c r="I7473" s="30"/>
      <c r="M7473" s="25"/>
      <c r="N7473" s="31"/>
      <c r="O7473" s="30"/>
      <c r="V7473" s="12"/>
      <c r="W7473" s="12"/>
      <c r="X7473" s="14"/>
      <c r="AB7473" s="25"/>
      <c r="AC7473" s="12"/>
      <c r="AD7473" s="12"/>
      <c r="AK7473" s="12"/>
      <c r="AL7473" s="30"/>
      <c r="AM7473" s="32"/>
      <c r="AQ7473" s="12"/>
      <c r="AR7473" s="12"/>
      <c r="AS7473" s="12"/>
      <c r="AZ7473" s="49"/>
      <c r="BA7473" s="30"/>
      <c r="BB7473" s="12"/>
      <c r="BF7473" s="12"/>
      <c r="BG7473" s="12"/>
      <c r="BH7473" s="12"/>
      <c r="BO7473" s="7"/>
      <c r="BP7473" s="7"/>
      <c r="BQ7473" s="7"/>
      <c r="BU7473" s="7"/>
      <c r="BV7473" s="7"/>
      <c r="BW7473" s="7"/>
      <c r="CD7473" s="7"/>
      <c r="CE7473" s="7"/>
      <c r="CF7473" s="7"/>
      <c r="CJ7473" s="7"/>
      <c r="CK7473" s="7"/>
      <c r="CL7473" s="7"/>
    </row>
    <row r="7474" spans="1:90">
      <c r="A7474" s="11"/>
      <c r="B7474" s="373"/>
      <c r="C7474" s="373"/>
      <c r="D7474" s="373"/>
      <c r="E7474" s="13"/>
      <c r="F7474" s="11"/>
      <c r="G7474" s="25"/>
      <c r="H7474" s="31"/>
      <c r="I7474" s="30"/>
      <c r="M7474" s="25"/>
      <c r="N7474" s="31"/>
      <c r="O7474" s="30"/>
      <c r="V7474" s="12"/>
      <c r="W7474" s="12"/>
      <c r="X7474" s="14"/>
      <c r="AB7474" s="25"/>
      <c r="AC7474" s="12"/>
      <c r="AD7474" s="12"/>
      <c r="AK7474" s="12"/>
      <c r="AL7474" s="30"/>
      <c r="AM7474" s="32"/>
      <c r="AQ7474" s="12"/>
      <c r="AR7474" s="12"/>
      <c r="AS7474" s="12"/>
      <c r="AZ7474" s="49"/>
      <c r="BA7474" s="30"/>
      <c r="BB7474" s="12"/>
      <c r="BF7474" s="12"/>
      <c r="BG7474" s="12"/>
      <c r="BH7474" s="12"/>
      <c r="BO7474" s="7"/>
      <c r="BP7474" s="7"/>
      <c r="BQ7474" s="7"/>
      <c r="BU7474" s="7"/>
      <c r="BV7474" s="7"/>
      <c r="BW7474" s="7"/>
      <c r="CD7474" s="7"/>
      <c r="CE7474" s="7"/>
      <c r="CF7474" s="7"/>
      <c r="CJ7474" s="7"/>
      <c r="CK7474" s="7"/>
      <c r="CL7474" s="7"/>
    </row>
    <row r="7475" spans="1:90">
      <c r="A7475" s="11"/>
      <c r="B7475" s="373"/>
      <c r="C7475" s="373"/>
      <c r="D7475" s="373"/>
      <c r="E7475" s="13"/>
      <c r="F7475" s="11"/>
      <c r="G7475" s="25"/>
      <c r="H7475" s="31"/>
      <c r="I7475" s="30"/>
      <c r="M7475" s="25"/>
      <c r="N7475" s="31"/>
      <c r="O7475" s="30"/>
      <c r="V7475" s="12"/>
      <c r="W7475" s="12"/>
      <c r="X7475" s="14"/>
      <c r="AB7475" s="25"/>
      <c r="AC7475" s="12"/>
      <c r="AD7475" s="12"/>
      <c r="AK7475" s="12"/>
      <c r="AL7475" s="30"/>
      <c r="AM7475" s="32"/>
      <c r="AQ7475" s="12"/>
      <c r="AR7475" s="12"/>
      <c r="AS7475" s="12"/>
      <c r="AZ7475" s="49"/>
      <c r="BA7475" s="30"/>
      <c r="BB7475" s="12"/>
      <c r="BF7475" s="12"/>
      <c r="BG7475" s="12"/>
      <c r="BH7475" s="12"/>
      <c r="BO7475" s="7"/>
      <c r="BP7475" s="7"/>
      <c r="BQ7475" s="7"/>
      <c r="BU7475" s="7"/>
      <c r="BV7475" s="7"/>
      <c r="BW7475" s="7"/>
      <c r="CD7475" s="7"/>
      <c r="CE7475" s="7"/>
      <c r="CF7475" s="7"/>
      <c r="CJ7475" s="7"/>
      <c r="CK7475" s="7"/>
      <c r="CL7475" s="7"/>
    </row>
    <row r="7476" spans="1:90">
      <c r="A7476" s="11"/>
      <c r="B7476" s="373"/>
      <c r="C7476" s="373"/>
      <c r="D7476" s="373"/>
      <c r="E7476" s="13"/>
      <c r="F7476" s="11"/>
      <c r="G7476" s="25"/>
      <c r="H7476" s="31"/>
      <c r="I7476" s="30"/>
      <c r="M7476" s="25"/>
      <c r="N7476" s="31"/>
      <c r="O7476" s="30"/>
      <c r="V7476" s="12"/>
      <c r="W7476" s="12"/>
      <c r="X7476" s="14"/>
      <c r="AB7476" s="25"/>
      <c r="AC7476" s="12"/>
      <c r="AD7476" s="12"/>
      <c r="AK7476" s="12"/>
      <c r="AL7476" s="30"/>
      <c r="AM7476" s="32"/>
      <c r="AQ7476" s="12"/>
      <c r="AR7476" s="12"/>
      <c r="AS7476" s="12"/>
      <c r="AZ7476" s="49"/>
      <c r="BA7476" s="30"/>
      <c r="BB7476" s="12"/>
      <c r="BF7476" s="12"/>
      <c r="BG7476" s="12"/>
      <c r="BH7476" s="12"/>
      <c r="BO7476" s="7"/>
      <c r="BP7476" s="7"/>
      <c r="BQ7476" s="7"/>
      <c r="BU7476" s="7"/>
      <c r="BV7476" s="7"/>
      <c r="BW7476" s="7"/>
      <c r="CD7476" s="7"/>
      <c r="CE7476" s="7"/>
      <c r="CF7476" s="7"/>
      <c r="CJ7476" s="7"/>
      <c r="CK7476" s="7"/>
      <c r="CL7476" s="7"/>
    </row>
    <row r="7477" spans="1:90">
      <c r="A7477" s="11"/>
      <c r="B7477" s="373"/>
      <c r="C7477" s="373"/>
      <c r="D7477" s="373"/>
      <c r="E7477" s="13"/>
      <c r="F7477" s="11"/>
      <c r="G7477" s="25"/>
      <c r="H7477" s="31"/>
      <c r="I7477" s="30"/>
      <c r="M7477" s="25"/>
      <c r="N7477" s="31"/>
      <c r="O7477" s="30"/>
      <c r="V7477" s="12"/>
      <c r="W7477" s="12"/>
      <c r="X7477" s="14"/>
      <c r="AB7477" s="25"/>
      <c r="AC7477" s="12"/>
      <c r="AD7477" s="12"/>
      <c r="AK7477" s="12"/>
      <c r="AL7477" s="30"/>
      <c r="AM7477" s="32"/>
      <c r="AQ7477" s="12"/>
      <c r="AR7477" s="12"/>
      <c r="AS7477" s="12"/>
      <c r="AZ7477" s="49"/>
      <c r="BA7477" s="30"/>
      <c r="BB7477" s="12"/>
      <c r="BF7477" s="12"/>
      <c r="BG7477" s="12"/>
      <c r="BH7477" s="12"/>
      <c r="BO7477" s="7"/>
      <c r="BP7477" s="7"/>
      <c r="BQ7477" s="7"/>
      <c r="BU7477" s="7"/>
      <c r="BV7477" s="7"/>
      <c r="BW7477" s="7"/>
      <c r="CD7477" s="7"/>
      <c r="CE7477" s="7"/>
      <c r="CF7477" s="7"/>
      <c r="CJ7477" s="7"/>
      <c r="CK7477" s="7"/>
      <c r="CL7477" s="7"/>
    </row>
    <row r="7478" spans="1:90">
      <c r="A7478" s="11"/>
      <c r="B7478" s="373"/>
      <c r="C7478" s="373"/>
      <c r="D7478" s="373"/>
      <c r="E7478" s="13"/>
      <c r="F7478" s="11"/>
      <c r="G7478" s="25"/>
      <c r="H7478" s="31"/>
      <c r="I7478" s="30"/>
      <c r="M7478" s="25"/>
      <c r="N7478" s="31"/>
      <c r="O7478" s="30"/>
      <c r="V7478" s="12"/>
      <c r="W7478" s="12"/>
      <c r="X7478" s="14"/>
      <c r="AB7478" s="25"/>
      <c r="AC7478" s="12"/>
      <c r="AD7478" s="12"/>
      <c r="AK7478" s="12"/>
      <c r="AL7478" s="30"/>
      <c r="AM7478" s="32"/>
      <c r="AQ7478" s="12"/>
      <c r="AR7478" s="12"/>
      <c r="AS7478" s="12"/>
      <c r="AZ7478" s="49"/>
      <c r="BA7478" s="30"/>
      <c r="BB7478" s="12"/>
      <c r="BF7478" s="12"/>
      <c r="BG7478" s="12"/>
      <c r="BH7478" s="12"/>
      <c r="BO7478" s="7"/>
      <c r="BP7478" s="7"/>
      <c r="BQ7478" s="7"/>
      <c r="BU7478" s="7"/>
      <c r="BV7478" s="7"/>
      <c r="BW7478" s="7"/>
      <c r="CD7478" s="7"/>
      <c r="CE7478" s="7"/>
      <c r="CF7478" s="7"/>
      <c r="CJ7478" s="7"/>
      <c r="CK7478" s="7"/>
      <c r="CL7478" s="7"/>
    </row>
    <row r="7479" spans="1:90">
      <c r="A7479" s="11"/>
      <c r="B7479" s="373"/>
      <c r="C7479" s="373"/>
      <c r="D7479" s="373"/>
      <c r="E7479" s="13"/>
      <c r="F7479" s="11"/>
      <c r="G7479" s="25"/>
      <c r="H7479" s="31"/>
      <c r="I7479" s="30"/>
      <c r="M7479" s="25"/>
      <c r="N7479" s="31"/>
      <c r="O7479" s="30"/>
      <c r="V7479" s="12"/>
      <c r="W7479" s="12"/>
      <c r="X7479" s="14"/>
      <c r="AB7479" s="25"/>
      <c r="AC7479" s="12"/>
      <c r="AD7479" s="12"/>
      <c r="AK7479" s="12"/>
      <c r="AL7479" s="30"/>
      <c r="AM7479" s="32"/>
      <c r="AQ7479" s="12"/>
      <c r="AR7479" s="12"/>
      <c r="AS7479" s="12"/>
      <c r="AZ7479" s="49"/>
      <c r="BA7479" s="30"/>
      <c r="BB7479" s="12"/>
      <c r="BF7479" s="12"/>
      <c r="BG7479" s="12"/>
      <c r="BH7479" s="12"/>
      <c r="BO7479" s="7"/>
      <c r="BP7479" s="7"/>
      <c r="BQ7479" s="7"/>
      <c r="BU7479" s="7"/>
      <c r="BV7479" s="7"/>
      <c r="BW7479" s="7"/>
      <c r="CD7479" s="7"/>
      <c r="CE7479" s="7"/>
      <c r="CF7479" s="7"/>
      <c r="CJ7479" s="7"/>
      <c r="CK7479" s="7"/>
      <c r="CL7479" s="7"/>
    </row>
    <row r="7480" spans="1:90">
      <c r="A7480" s="11"/>
      <c r="B7480" s="373"/>
      <c r="C7480" s="373"/>
      <c r="D7480" s="373"/>
      <c r="E7480" s="13"/>
      <c r="F7480" s="11"/>
      <c r="G7480" s="25"/>
      <c r="H7480" s="31"/>
      <c r="I7480" s="30"/>
      <c r="M7480" s="25"/>
      <c r="N7480" s="31"/>
      <c r="O7480" s="30"/>
      <c r="V7480" s="12"/>
      <c r="W7480" s="12"/>
      <c r="X7480" s="14"/>
      <c r="AB7480" s="25"/>
      <c r="AC7480" s="12"/>
      <c r="AD7480" s="12"/>
      <c r="AK7480" s="12"/>
      <c r="AL7480" s="30"/>
      <c r="AM7480" s="32"/>
      <c r="AQ7480" s="12"/>
      <c r="AR7480" s="12"/>
      <c r="AS7480" s="12"/>
      <c r="AZ7480" s="49"/>
      <c r="BA7480" s="30"/>
      <c r="BB7480" s="12"/>
      <c r="BF7480" s="12"/>
      <c r="BG7480" s="12"/>
      <c r="BH7480" s="12"/>
      <c r="BO7480" s="7"/>
      <c r="BP7480" s="7"/>
      <c r="BQ7480" s="7"/>
      <c r="BU7480" s="7"/>
      <c r="BV7480" s="7"/>
      <c r="BW7480" s="7"/>
      <c r="CD7480" s="7"/>
      <c r="CE7480" s="7"/>
      <c r="CF7480" s="7"/>
      <c r="CJ7480" s="7"/>
      <c r="CK7480" s="7"/>
      <c r="CL7480" s="7"/>
    </row>
    <row r="7481" spans="1:90">
      <c r="A7481" s="11"/>
      <c r="B7481" s="373"/>
      <c r="C7481" s="373"/>
      <c r="D7481" s="373"/>
      <c r="E7481" s="13"/>
      <c r="F7481" s="11"/>
      <c r="G7481" s="25"/>
      <c r="H7481" s="31"/>
      <c r="I7481" s="30"/>
      <c r="M7481" s="25"/>
      <c r="N7481" s="31"/>
      <c r="O7481" s="30"/>
      <c r="V7481" s="12"/>
      <c r="W7481" s="12"/>
      <c r="X7481" s="14"/>
      <c r="AB7481" s="25"/>
      <c r="AC7481" s="12"/>
      <c r="AD7481" s="12"/>
      <c r="AK7481" s="12"/>
      <c r="AL7481" s="30"/>
      <c r="AM7481" s="32"/>
      <c r="AQ7481" s="12"/>
      <c r="AR7481" s="12"/>
      <c r="AS7481" s="12"/>
      <c r="AZ7481" s="49"/>
      <c r="BA7481" s="30"/>
      <c r="BB7481" s="12"/>
      <c r="BF7481" s="12"/>
      <c r="BG7481" s="12"/>
      <c r="BH7481" s="12"/>
      <c r="BO7481" s="7"/>
      <c r="BP7481" s="7"/>
      <c r="BQ7481" s="7"/>
      <c r="BU7481" s="7"/>
      <c r="BV7481" s="7"/>
      <c r="BW7481" s="7"/>
      <c r="CD7481" s="7"/>
      <c r="CE7481" s="7"/>
      <c r="CF7481" s="7"/>
      <c r="CJ7481" s="7"/>
      <c r="CK7481" s="7"/>
      <c r="CL7481" s="7"/>
    </row>
    <row r="7482" spans="1:90">
      <c r="A7482" s="11"/>
      <c r="B7482" s="373"/>
      <c r="C7482" s="373"/>
      <c r="D7482" s="373"/>
      <c r="E7482" s="13"/>
      <c r="F7482" s="11"/>
      <c r="G7482" s="25"/>
      <c r="H7482" s="31"/>
      <c r="I7482" s="30"/>
      <c r="M7482" s="25"/>
      <c r="N7482" s="31"/>
      <c r="O7482" s="30"/>
      <c r="V7482" s="12"/>
      <c r="W7482" s="12"/>
      <c r="X7482" s="14"/>
      <c r="AB7482" s="25"/>
      <c r="AC7482" s="12"/>
      <c r="AD7482" s="12"/>
      <c r="AK7482" s="12"/>
      <c r="AL7482" s="30"/>
      <c r="AM7482" s="32"/>
      <c r="AQ7482" s="12"/>
      <c r="AR7482" s="12"/>
      <c r="AS7482" s="12"/>
      <c r="AZ7482" s="49"/>
      <c r="BA7482" s="30"/>
      <c r="BB7482" s="12"/>
      <c r="BF7482" s="12"/>
      <c r="BG7482" s="12"/>
      <c r="BH7482" s="12"/>
      <c r="BO7482" s="7"/>
      <c r="BP7482" s="7"/>
      <c r="BQ7482" s="7"/>
      <c r="BU7482" s="7"/>
      <c r="BV7482" s="7"/>
      <c r="BW7482" s="7"/>
      <c r="CD7482" s="7"/>
      <c r="CE7482" s="7"/>
      <c r="CF7482" s="7"/>
      <c r="CJ7482" s="7"/>
      <c r="CK7482" s="7"/>
      <c r="CL7482" s="7"/>
    </row>
    <row r="7483" spans="1:90">
      <c r="A7483" s="11"/>
      <c r="B7483" s="373"/>
      <c r="C7483" s="373"/>
      <c r="D7483" s="373"/>
      <c r="E7483" s="13"/>
      <c r="F7483" s="11"/>
      <c r="G7483" s="25"/>
      <c r="H7483" s="31"/>
      <c r="I7483" s="30"/>
      <c r="M7483" s="25"/>
      <c r="N7483" s="31"/>
      <c r="O7483" s="30"/>
      <c r="V7483" s="12"/>
      <c r="W7483" s="12"/>
      <c r="X7483" s="14"/>
      <c r="AB7483" s="25"/>
      <c r="AC7483" s="12"/>
      <c r="AD7483" s="12"/>
      <c r="AK7483" s="12"/>
      <c r="AL7483" s="30"/>
      <c r="AM7483" s="32"/>
      <c r="AQ7483" s="12"/>
      <c r="AR7483" s="12"/>
      <c r="AS7483" s="12"/>
      <c r="AZ7483" s="49"/>
      <c r="BA7483" s="30"/>
      <c r="BB7483" s="12"/>
      <c r="BF7483" s="12"/>
      <c r="BG7483" s="12"/>
      <c r="BH7483" s="12"/>
      <c r="BO7483" s="7"/>
      <c r="BP7483" s="7"/>
      <c r="BQ7483" s="7"/>
      <c r="BU7483" s="7"/>
      <c r="BV7483" s="7"/>
      <c r="BW7483" s="7"/>
      <c r="CD7483" s="7"/>
      <c r="CE7483" s="7"/>
      <c r="CF7483" s="7"/>
      <c r="CJ7483" s="7"/>
      <c r="CK7483" s="7"/>
      <c r="CL7483" s="7"/>
    </row>
    <row r="7484" spans="1:90">
      <c r="A7484" s="11"/>
      <c r="B7484" s="373"/>
      <c r="C7484" s="373"/>
      <c r="D7484" s="373"/>
      <c r="E7484" s="13"/>
      <c r="F7484" s="11"/>
      <c r="G7484" s="25"/>
      <c r="H7484" s="31"/>
      <c r="I7484" s="30"/>
      <c r="M7484" s="25"/>
      <c r="N7484" s="31"/>
      <c r="O7484" s="30"/>
      <c r="V7484" s="12"/>
      <c r="W7484" s="12"/>
      <c r="X7484" s="14"/>
      <c r="AB7484" s="25"/>
      <c r="AC7484" s="12"/>
      <c r="AD7484" s="12"/>
      <c r="AK7484" s="12"/>
      <c r="AL7484" s="30"/>
      <c r="AM7484" s="32"/>
      <c r="AQ7484" s="12"/>
      <c r="AR7484" s="12"/>
      <c r="AS7484" s="12"/>
      <c r="AZ7484" s="49"/>
      <c r="BA7484" s="30"/>
      <c r="BB7484" s="12"/>
      <c r="BF7484" s="12"/>
      <c r="BG7484" s="12"/>
      <c r="BH7484" s="12"/>
      <c r="BO7484" s="7"/>
      <c r="BP7484" s="7"/>
      <c r="BQ7484" s="7"/>
      <c r="BU7484" s="7"/>
      <c r="BV7484" s="7"/>
      <c r="BW7484" s="7"/>
      <c r="CD7484" s="7"/>
      <c r="CE7484" s="7"/>
      <c r="CF7484" s="7"/>
      <c r="CJ7484" s="7"/>
      <c r="CK7484" s="7"/>
      <c r="CL7484" s="7"/>
    </row>
    <row r="7485" spans="1:90">
      <c r="A7485" s="11"/>
      <c r="B7485" s="373"/>
      <c r="C7485" s="373"/>
      <c r="D7485" s="373"/>
      <c r="E7485" s="13"/>
      <c r="F7485" s="11"/>
      <c r="G7485" s="25"/>
      <c r="H7485" s="31"/>
      <c r="I7485" s="30"/>
      <c r="M7485" s="25"/>
      <c r="N7485" s="31"/>
      <c r="O7485" s="30"/>
      <c r="V7485" s="12"/>
      <c r="W7485" s="12"/>
      <c r="X7485" s="14"/>
      <c r="AB7485" s="25"/>
      <c r="AC7485" s="12"/>
      <c r="AD7485" s="12"/>
      <c r="AK7485" s="12"/>
      <c r="AL7485" s="30"/>
      <c r="AM7485" s="32"/>
      <c r="AQ7485" s="12"/>
      <c r="AR7485" s="12"/>
      <c r="AS7485" s="12"/>
      <c r="AZ7485" s="49"/>
      <c r="BA7485" s="30"/>
      <c r="BB7485" s="12"/>
      <c r="BF7485" s="12"/>
      <c r="BG7485" s="12"/>
      <c r="BH7485" s="12"/>
      <c r="BO7485" s="7"/>
      <c r="BP7485" s="7"/>
      <c r="BQ7485" s="7"/>
      <c r="BU7485" s="7"/>
      <c r="BV7485" s="7"/>
      <c r="BW7485" s="7"/>
      <c r="CD7485" s="7"/>
      <c r="CE7485" s="7"/>
      <c r="CF7485" s="7"/>
      <c r="CJ7485" s="7"/>
      <c r="CK7485" s="7"/>
      <c r="CL7485" s="7"/>
    </row>
    <row r="7486" spans="1:90">
      <c r="A7486" s="11"/>
      <c r="B7486" s="373"/>
      <c r="C7486" s="373"/>
      <c r="D7486" s="373"/>
      <c r="E7486" s="13"/>
      <c r="F7486" s="11"/>
      <c r="G7486" s="25"/>
      <c r="H7486" s="31"/>
      <c r="I7486" s="30"/>
      <c r="M7486" s="25"/>
      <c r="N7486" s="31"/>
      <c r="O7486" s="30"/>
      <c r="V7486" s="12"/>
      <c r="W7486" s="12"/>
      <c r="X7486" s="14"/>
      <c r="AB7486" s="25"/>
      <c r="AC7486" s="12"/>
      <c r="AD7486" s="12"/>
      <c r="AK7486" s="12"/>
      <c r="AL7486" s="30"/>
      <c r="AM7486" s="32"/>
      <c r="AQ7486" s="12"/>
      <c r="AR7486" s="12"/>
      <c r="AS7486" s="12"/>
      <c r="AZ7486" s="49"/>
      <c r="BA7486" s="30"/>
      <c r="BB7486" s="12"/>
      <c r="BF7486" s="12"/>
      <c r="BG7486" s="12"/>
      <c r="BH7486" s="12"/>
      <c r="BO7486" s="7"/>
      <c r="BP7486" s="7"/>
      <c r="BQ7486" s="7"/>
      <c r="BU7486" s="7"/>
      <c r="BV7486" s="7"/>
      <c r="BW7486" s="7"/>
      <c r="CD7486" s="7"/>
      <c r="CE7486" s="7"/>
      <c r="CF7486" s="7"/>
      <c r="CJ7486" s="7"/>
      <c r="CK7486" s="7"/>
      <c r="CL7486" s="7"/>
    </row>
    <row r="7487" spans="1:90">
      <c r="A7487" s="11"/>
      <c r="B7487" s="373"/>
      <c r="C7487" s="373"/>
      <c r="D7487" s="373"/>
      <c r="E7487" s="13"/>
      <c r="F7487" s="11"/>
      <c r="G7487" s="25"/>
      <c r="H7487" s="31"/>
      <c r="I7487" s="30"/>
      <c r="M7487" s="25"/>
      <c r="N7487" s="31"/>
      <c r="O7487" s="30"/>
      <c r="V7487" s="12"/>
      <c r="W7487" s="12"/>
      <c r="X7487" s="14"/>
      <c r="AB7487" s="25"/>
      <c r="AC7487" s="12"/>
      <c r="AD7487" s="12"/>
      <c r="AK7487" s="12"/>
      <c r="AL7487" s="30"/>
      <c r="AM7487" s="32"/>
      <c r="AQ7487" s="12"/>
      <c r="AR7487" s="12"/>
      <c r="AS7487" s="12"/>
      <c r="AZ7487" s="49"/>
      <c r="BA7487" s="30"/>
      <c r="BB7487" s="12"/>
      <c r="BF7487" s="12"/>
      <c r="BG7487" s="12"/>
      <c r="BH7487" s="12"/>
      <c r="BO7487" s="7"/>
      <c r="BP7487" s="7"/>
      <c r="BQ7487" s="7"/>
      <c r="BU7487" s="7"/>
      <c r="BV7487" s="7"/>
      <c r="BW7487" s="7"/>
      <c r="CD7487" s="7"/>
      <c r="CE7487" s="7"/>
      <c r="CF7487" s="7"/>
      <c r="CJ7487" s="7"/>
      <c r="CK7487" s="7"/>
      <c r="CL7487" s="7"/>
    </row>
    <row r="7488" spans="1:90">
      <c r="A7488" s="11"/>
      <c r="B7488" s="373"/>
      <c r="C7488" s="373"/>
      <c r="D7488" s="373"/>
      <c r="E7488" s="13"/>
      <c r="F7488" s="11"/>
      <c r="G7488" s="25"/>
      <c r="H7488" s="31"/>
      <c r="I7488" s="30"/>
      <c r="M7488" s="25"/>
      <c r="N7488" s="31"/>
      <c r="O7488" s="30"/>
      <c r="V7488" s="12"/>
      <c r="W7488" s="12"/>
      <c r="X7488" s="14"/>
      <c r="AB7488" s="25"/>
      <c r="AC7488" s="12"/>
      <c r="AD7488" s="12"/>
      <c r="AK7488" s="12"/>
      <c r="AL7488" s="30"/>
      <c r="AM7488" s="32"/>
      <c r="AQ7488" s="12"/>
      <c r="AR7488" s="12"/>
      <c r="AS7488" s="12"/>
      <c r="AZ7488" s="49"/>
      <c r="BA7488" s="30"/>
      <c r="BB7488" s="12"/>
      <c r="BF7488" s="12"/>
      <c r="BG7488" s="12"/>
      <c r="BH7488" s="12"/>
      <c r="BO7488" s="7"/>
      <c r="BP7488" s="7"/>
      <c r="BQ7488" s="7"/>
      <c r="BU7488" s="7"/>
      <c r="BV7488" s="7"/>
      <c r="BW7488" s="7"/>
      <c r="CD7488" s="7"/>
      <c r="CE7488" s="7"/>
      <c r="CF7488" s="7"/>
      <c r="CJ7488" s="7"/>
      <c r="CK7488" s="7"/>
      <c r="CL7488" s="7"/>
    </row>
    <row r="7489" spans="1:90">
      <c r="A7489" s="11"/>
      <c r="B7489" s="373"/>
      <c r="C7489" s="373"/>
      <c r="D7489" s="373"/>
      <c r="E7489" s="13"/>
      <c r="F7489" s="11"/>
      <c r="G7489" s="25"/>
      <c r="H7489" s="31"/>
      <c r="I7489" s="30"/>
      <c r="M7489" s="25"/>
      <c r="N7489" s="31"/>
      <c r="O7489" s="30"/>
      <c r="V7489" s="12"/>
      <c r="W7489" s="12"/>
      <c r="X7489" s="14"/>
      <c r="AB7489" s="25"/>
      <c r="AC7489" s="12"/>
      <c r="AD7489" s="12"/>
      <c r="AK7489" s="12"/>
      <c r="AL7489" s="30"/>
      <c r="AM7489" s="32"/>
      <c r="AQ7489" s="12"/>
      <c r="AR7489" s="12"/>
      <c r="AS7489" s="12"/>
      <c r="AZ7489" s="49"/>
      <c r="BA7489" s="30"/>
      <c r="BB7489" s="12"/>
      <c r="BF7489" s="12"/>
      <c r="BG7489" s="12"/>
      <c r="BH7489" s="12"/>
      <c r="BO7489" s="7"/>
      <c r="BP7489" s="7"/>
      <c r="BQ7489" s="7"/>
      <c r="BU7489" s="7"/>
      <c r="BV7489" s="7"/>
      <c r="BW7489" s="7"/>
      <c r="CD7489" s="7"/>
      <c r="CE7489" s="7"/>
      <c r="CF7489" s="7"/>
      <c r="CJ7489" s="7"/>
      <c r="CK7489" s="7"/>
      <c r="CL7489" s="7"/>
    </row>
    <row r="7490" spans="1:90">
      <c r="A7490" s="11"/>
      <c r="B7490" s="373"/>
      <c r="C7490" s="373"/>
      <c r="D7490" s="373"/>
      <c r="E7490" s="13"/>
      <c r="F7490" s="11"/>
      <c r="G7490" s="25"/>
      <c r="H7490" s="31"/>
      <c r="I7490" s="30"/>
      <c r="M7490" s="25"/>
      <c r="N7490" s="31"/>
      <c r="O7490" s="30"/>
      <c r="V7490" s="12"/>
      <c r="W7490" s="12"/>
      <c r="X7490" s="14"/>
      <c r="AB7490" s="25"/>
      <c r="AC7490" s="12"/>
      <c r="AD7490" s="12"/>
      <c r="AK7490" s="12"/>
      <c r="AL7490" s="30"/>
      <c r="AM7490" s="32"/>
      <c r="AQ7490" s="12"/>
      <c r="AR7490" s="12"/>
      <c r="AS7490" s="12"/>
      <c r="AZ7490" s="49"/>
      <c r="BA7490" s="30"/>
      <c r="BB7490" s="12"/>
      <c r="BF7490" s="12"/>
      <c r="BG7490" s="12"/>
      <c r="BH7490" s="12"/>
      <c r="BO7490" s="7"/>
      <c r="BP7490" s="7"/>
      <c r="BQ7490" s="7"/>
      <c r="BU7490" s="7"/>
      <c r="BV7490" s="7"/>
      <c r="BW7490" s="7"/>
      <c r="CD7490" s="7"/>
      <c r="CE7490" s="7"/>
      <c r="CF7490" s="7"/>
      <c r="CJ7490" s="7"/>
      <c r="CK7490" s="7"/>
      <c r="CL7490" s="7"/>
    </row>
    <row r="7491" spans="1:90">
      <c r="A7491" s="11"/>
      <c r="B7491" s="373"/>
      <c r="C7491" s="373"/>
      <c r="D7491" s="373"/>
      <c r="E7491" s="13"/>
      <c r="F7491" s="11"/>
      <c r="G7491" s="25"/>
      <c r="H7491" s="31"/>
      <c r="I7491" s="30"/>
      <c r="M7491" s="25"/>
      <c r="N7491" s="31"/>
      <c r="O7491" s="30"/>
      <c r="V7491" s="12"/>
      <c r="W7491" s="12"/>
      <c r="X7491" s="14"/>
      <c r="AB7491" s="25"/>
      <c r="AC7491" s="12"/>
      <c r="AD7491" s="12"/>
      <c r="AK7491" s="12"/>
      <c r="AL7491" s="30"/>
      <c r="AM7491" s="32"/>
      <c r="AQ7491" s="12"/>
      <c r="AR7491" s="12"/>
      <c r="AS7491" s="12"/>
      <c r="AZ7491" s="49"/>
      <c r="BA7491" s="30"/>
      <c r="BB7491" s="12"/>
      <c r="BF7491" s="12"/>
      <c r="BG7491" s="12"/>
      <c r="BH7491" s="12"/>
      <c r="BO7491" s="7"/>
      <c r="BP7491" s="7"/>
      <c r="BQ7491" s="7"/>
      <c r="BU7491" s="7"/>
      <c r="BV7491" s="7"/>
      <c r="BW7491" s="7"/>
      <c r="CD7491" s="7"/>
      <c r="CE7491" s="7"/>
      <c r="CF7491" s="7"/>
      <c r="CJ7491" s="7"/>
      <c r="CK7491" s="7"/>
      <c r="CL7491" s="7"/>
    </row>
    <row r="7492" spans="1:90">
      <c r="A7492" s="11"/>
      <c r="B7492" s="373"/>
      <c r="C7492" s="373"/>
      <c r="D7492" s="373"/>
      <c r="E7492" s="13"/>
      <c r="F7492" s="11"/>
      <c r="G7492" s="25"/>
      <c r="H7492" s="31"/>
      <c r="I7492" s="30"/>
      <c r="M7492" s="25"/>
      <c r="N7492" s="31"/>
      <c r="O7492" s="30"/>
      <c r="V7492" s="12"/>
      <c r="W7492" s="12"/>
      <c r="X7492" s="14"/>
      <c r="AB7492" s="25"/>
      <c r="AC7492" s="12"/>
      <c r="AD7492" s="12"/>
      <c r="AK7492" s="12"/>
      <c r="AL7492" s="30"/>
      <c r="AM7492" s="32"/>
      <c r="AQ7492" s="12"/>
      <c r="AR7492" s="12"/>
      <c r="AS7492" s="12"/>
      <c r="AZ7492" s="49"/>
      <c r="BA7492" s="30"/>
      <c r="BB7492" s="12"/>
      <c r="BF7492" s="12"/>
      <c r="BG7492" s="12"/>
      <c r="BH7492" s="12"/>
      <c r="BO7492" s="7"/>
      <c r="BP7492" s="7"/>
      <c r="BQ7492" s="7"/>
      <c r="BU7492" s="7"/>
      <c r="BV7492" s="7"/>
      <c r="BW7492" s="7"/>
      <c r="CD7492" s="7"/>
      <c r="CE7492" s="7"/>
      <c r="CF7492" s="7"/>
      <c r="CJ7492" s="7"/>
      <c r="CK7492" s="7"/>
      <c r="CL7492" s="7"/>
    </row>
    <row r="7493" spans="1:90">
      <c r="A7493" s="11"/>
      <c r="B7493" s="373"/>
      <c r="C7493" s="373"/>
      <c r="D7493" s="373"/>
      <c r="E7493" s="13"/>
      <c r="F7493" s="11"/>
      <c r="G7493" s="25"/>
      <c r="H7493" s="31"/>
      <c r="I7493" s="30"/>
      <c r="M7493" s="25"/>
      <c r="N7493" s="31"/>
      <c r="O7493" s="30"/>
      <c r="V7493" s="12"/>
      <c r="W7493" s="12"/>
      <c r="X7493" s="14"/>
      <c r="AB7493" s="25"/>
      <c r="AC7493" s="12"/>
      <c r="AD7493" s="12"/>
      <c r="AK7493" s="12"/>
      <c r="AL7493" s="30"/>
      <c r="AM7493" s="32"/>
      <c r="AQ7493" s="12"/>
      <c r="AR7493" s="12"/>
      <c r="AS7493" s="12"/>
      <c r="AZ7493" s="49"/>
      <c r="BA7493" s="30"/>
      <c r="BB7493" s="12"/>
      <c r="BF7493" s="12"/>
      <c r="BG7493" s="12"/>
      <c r="BH7493" s="12"/>
      <c r="BO7493" s="7"/>
      <c r="BP7493" s="7"/>
      <c r="BQ7493" s="7"/>
      <c r="BU7493" s="7"/>
      <c r="BV7493" s="7"/>
      <c r="BW7493" s="7"/>
      <c r="CD7493" s="7"/>
      <c r="CE7493" s="7"/>
      <c r="CF7493" s="7"/>
      <c r="CJ7493" s="7"/>
      <c r="CK7493" s="7"/>
      <c r="CL7493" s="7"/>
    </row>
    <row r="7494" spans="1:90">
      <c r="A7494" s="11"/>
      <c r="B7494" s="373"/>
      <c r="C7494" s="373"/>
      <c r="D7494" s="373"/>
      <c r="E7494" s="13"/>
      <c r="F7494" s="11"/>
      <c r="G7494" s="25"/>
      <c r="H7494" s="31"/>
      <c r="I7494" s="30"/>
      <c r="M7494" s="25"/>
      <c r="N7494" s="31"/>
      <c r="O7494" s="30"/>
      <c r="V7494" s="12"/>
      <c r="W7494" s="12"/>
      <c r="X7494" s="14"/>
      <c r="AB7494" s="25"/>
      <c r="AC7494" s="12"/>
      <c r="AD7494" s="12"/>
      <c r="AK7494" s="12"/>
      <c r="AL7494" s="30"/>
      <c r="AM7494" s="32"/>
      <c r="AQ7494" s="12"/>
      <c r="AR7494" s="12"/>
      <c r="AS7494" s="12"/>
      <c r="AZ7494" s="49"/>
      <c r="BA7494" s="30"/>
      <c r="BB7494" s="12"/>
      <c r="BF7494" s="12"/>
      <c r="BG7494" s="12"/>
      <c r="BH7494" s="12"/>
      <c r="BO7494" s="7"/>
      <c r="BP7494" s="7"/>
      <c r="BQ7494" s="7"/>
      <c r="BU7494" s="7"/>
      <c r="BV7494" s="7"/>
      <c r="BW7494" s="7"/>
      <c r="CD7494" s="7"/>
      <c r="CE7494" s="7"/>
      <c r="CF7494" s="7"/>
      <c r="CJ7494" s="7"/>
      <c r="CK7494" s="7"/>
      <c r="CL7494" s="7"/>
    </row>
    <row r="7495" spans="1:90">
      <c r="A7495" s="11"/>
      <c r="B7495" s="373"/>
      <c r="C7495" s="373"/>
      <c r="D7495" s="373"/>
      <c r="E7495" s="13"/>
      <c r="F7495" s="11"/>
      <c r="G7495" s="25"/>
      <c r="H7495" s="31"/>
      <c r="I7495" s="30"/>
      <c r="M7495" s="25"/>
      <c r="N7495" s="31"/>
      <c r="O7495" s="30"/>
      <c r="V7495" s="12"/>
      <c r="W7495" s="12"/>
      <c r="X7495" s="14"/>
      <c r="AB7495" s="25"/>
      <c r="AC7495" s="12"/>
      <c r="AD7495" s="12"/>
      <c r="AK7495" s="12"/>
      <c r="AL7495" s="30"/>
      <c r="AM7495" s="32"/>
      <c r="AQ7495" s="12"/>
      <c r="AR7495" s="12"/>
      <c r="AS7495" s="12"/>
      <c r="AZ7495" s="49"/>
      <c r="BA7495" s="30"/>
      <c r="BB7495" s="12"/>
      <c r="BF7495" s="12"/>
      <c r="BG7495" s="12"/>
      <c r="BH7495" s="12"/>
      <c r="BO7495" s="7"/>
      <c r="BP7495" s="7"/>
      <c r="BQ7495" s="7"/>
      <c r="BU7495" s="7"/>
      <c r="BV7495" s="7"/>
      <c r="BW7495" s="7"/>
      <c r="CD7495" s="7"/>
      <c r="CE7495" s="7"/>
      <c r="CF7495" s="7"/>
      <c r="CJ7495" s="7"/>
      <c r="CK7495" s="7"/>
      <c r="CL7495" s="7"/>
    </row>
    <row r="7496" spans="1:90">
      <c r="A7496" s="11"/>
      <c r="B7496" s="373"/>
      <c r="C7496" s="373"/>
      <c r="D7496" s="373"/>
      <c r="E7496" s="13"/>
      <c r="F7496" s="11"/>
      <c r="G7496" s="25"/>
      <c r="H7496" s="31"/>
      <c r="I7496" s="30"/>
      <c r="M7496" s="25"/>
      <c r="N7496" s="31"/>
      <c r="O7496" s="30"/>
      <c r="V7496" s="12"/>
      <c r="W7496" s="12"/>
      <c r="X7496" s="14"/>
      <c r="AB7496" s="25"/>
      <c r="AC7496" s="12"/>
      <c r="AD7496" s="12"/>
      <c r="AK7496" s="12"/>
      <c r="AL7496" s="30"/>
      <c r="AM7496" s="32"/>
      <c r="AQ7496" s="12"/>
      <c r="AR7496" s="12"/>
      <c r="AS7496" s="12"/>
      <c r="AZ7496" s="49"/>
      <c r="BA7496" s="30"/>
      <c r="BB7496" s="12"/>
      <c r="BF7496" s="12"/>
      <c r="BG7496" s="12"/>
      <c r="BH7496" s="12"/>
      <c r="BO7496" s="7"/>
      <c r="BP7496" s="7"/>
      <c r="BQ7496" s="7"/>
      <c r="BU7496" s="7"/>
      <c r="BV7496" s="7"/>
      <c r="BW7496" s="7"/>
      <c r="CD7496" s="7"/>
      <c r="CE7496" s="7"/>
      <c r="CF7496" s="7"/>
      <c r="CJ7496" s="7"/>
      <c r="CK7496" s="7"/>
      <c r="CL7496" s="7"/>
    </row>
    <row r="7497" spans="1:90">
      <c r="A7497" s="11"/>
      <c r="B7497" s="373"/>
      <c r="C7497" s="373"/>
      <c r="D7497" s="373"/>
      <c r="E7497" s="13"/>
      <c r="F7497" s="11"/>
      <c r="G7497" s="25"/>
      <c r="H7497" s="31"/>
      <c r="I7497" s="30"/>
      <c r="M7497" s="25"/>
      <c r="N7497" s="31"/>
      <c r="O7497" s="30"/>
      <c r="V7497" s="12"/>
      <c r="W7497" s="12"/>
      <c r="X7497" s="14"/>
      <c r="AB7497" s="25"/>
      <c r="AC7497" s="12"/>
      <c r="AD7497" s="12"/>
      <c r="AK7497" s="12"/>
      <c r="AL7497" s="30"/>
      <c r="AM7497" s="32"/>
      <c r="AQ7497" s="12"/>
      <c r="AR7497" s="12"/>
      <c r="AS7497" s="12"/>
      <c r="AZ7497" s="49"/>
      <c r="BA7497" s="30"/>
      <c r="BB7497" s="12"/>
      <c r="BF7497" s="12"/>
      <c r="BG7497" s="12"/>
      <c r="BH7497" s="12"/>
      <c r="BO7497" s="7"/>
      <c r="BP7497" s="7"/>
      <c r="BQ7497" s="7"/>
      <c r="BU7497" s="7"/>
      <c r="BV7497" s="7"/>
      <c r="BW7497" s="7"/>
      <c r="CD7497" s="7"/>
      <c r="CE7497" s="7"/>
      <c r="CF7497" s="7"/>
      <c r="CJ7497" s="7"/>
      <c r="CK7497" s="7"/>
      <c r="CL7497" s="7"/>
    </row>
    <row r="7498" spans="1:90">
      <c r="A7498" s="11"/>
      <c r="B7498" s="373"/>
      <c r="C7498" s="373"/>
      <c r="D7498" s="373"/>
      <c r="E7498" s="13"/>
      <c r="F7498" s="11"/>
      <c r="G7498" s="25"/>
      <c r="H7498" s="31"/>
      <c r="I7498" s="30"/>
      <c r="M7498" s="25"/>
      <c r="N7498" s="31"/>
      <c r="O7498" s="30"/>
      <c r="V7498" s="12"/>
      <c r="W7498" s="12"/>
      <c r="X7498" s="14"/>
      <c r="AB7498" s="25"/>
      <c r="AC7498" s="12"/>
      <c r="AD7498" s="12"/>
      <c r="AK7498" s="12"/>
      <c r="AL7498" s="30"/>
      <c r="AM7498" s="32"/>
      <c r="AQ7498" s="12"/>
      <c r="AR7498" s="12"/>
      <c r="AS7498" s="12"/>
      <c r="AZ7498" s="49"/>
      <c r="BA7498" s="30"/>
      <c r="BB7498" s="12"/>
      <c r="BF7498" s="12"/>
      <c r="BG7498" s="12"/>
      <c r="BH7498" s="12"/>
      <c r="BO7498" s="7"/>
      <c r="BP7498" s="7"/>
      <c r="BQ7498" s="7"/>
      <c r="BU7498" s="7"/>
      <c r="BV7498" s="7"/>
      <c r="BW7498" s="7"/>
      <c r="CD7498" s="7"/>
      <c r="CE7498" s="7"/>
      <c r="CF7498" s="7"/>
      <c r="CJ7498" s="7"/>
      <c r="CK7498" s="7"/>
      <c r="CL7498" s="7"/>
    </row>
    <row r="7499" spans="1:90">
      <c r="A7499" s="11"/>
      <c r="B7499" s="373"/>
      <c r="C7499" s="373"/>
      <c r="D7499" s="373"/>
      <c r="E7499" s="13"/>
      <c r="F7499" s="11"/>
      <c r="G7499" s="25"/>
      <c r="H7499" s="31"/>
      <c r="I7499" s="30"/>
      <c r="M7499" s="25"/>
      <c r="N7499" s="31"/>
      <c r="O7499" s="30"/>
      <c r="V7499" s="12"/>
      <c r="W7499" s="12"/>
      <c r="X7499" s="14"/>
      <c r="AB7499" s="25"/>
      <c r="AC7499" s="12"/>
      <c r="AD7499" s="12"/>
      <c r="AK7499" s="12"/>
      <c r="AL7499" s="30"/>
      <c r="AM7499" s="32"/>
      <c r="AQ7499" s="12"/>
      <c r="AR7499" s="12"/>
      <c r="AS7499" s="12"/>
      <c r="AZ7499" s="49"/>
      <c r="BA7499" s="30"/>
      <c r="BB7499" s="12"/>
      <c r="BF7499" s="12"/>
      <c r="BG7499" s="12"/>
      <c r="BH7499" s="12"/>
      <c r="BO7499" s="7"/>
      <c r="BP7499" s="7"/>
      <c r="BQ7499" s="7"/>
      <c r="BU7499" s="7"/>
      <c r="BV7499" s="7"/>
      <c r="BW7499" s="7"/>
      <c r="CD7499" s="7"/>
      <c r="CE7499" s="7"/>
      <c r="CF7499" s="7"/>
      <c r="CJ7499" s="7"/>
      <c r="CK7499" s="7"/>
      <c r="CL7499" s="7"/>
    </row>
    <row r="7500" spans="1:90">
      <c r="A7500" s="11"/>
      <c r="B7500" s="373"/>
      <c r="C7500" s="373"/>
      <c r="D7500" s="373"/>
      <c r="E7500" s="13"/>
      <c r="F7500" s="11"/>
      <c r="G7500" s="25"/>
      <c r="H7500" s="31"/>
      <c r="I7500" s="30"/>
      <c r="M7500" s="25"/>
      <c r="N7500" s="31"/>
      <c r="O7500" s="30"/>
      <c r="V7500" s="12"/>
      <c r="W7500" s="12"/>
      <c r="X7500" s="14"/>
      <c r="AB7500" s="25"/>
      <c r="AC7500" s="12"/>
      <c r="AD7500" s="12"/>
      <c r="AK7500" s="12"/>
      <c r="AL7500" s="30"/>
      <c r="AM7500" s="32"/>
      <c r="AQ7500" s="12"/>
      <c r="AR7500" s="12"/>
      <c r="AS7500" s="12"/>
      <c r="AZ7500" s="49"/>
      <c r="BA7500" s="30"/>
      <c r="BB7500" s="12"/>
      <c r="BF7500" s="12"/>
      <c r="BG7500" s="12"/>
      <c r="BH7500" s="12"/>
      <c r="BO7500" s="7"/>
      <c r="BP7500" s="7"/>
      <c r="BQ7500" s="7"/>
      <c r="BU7500" s="7"/>
      <c r="BV7500" s="7"/>
      <c r="BW7500" s="7"/>
      <c r="CD7500" s="7"/>
      <c r="CE7500" s="7"/>
      <c r="CF7500" s="7"/>
      <c r="CJ7500" s="7"/>
      <c r="CK7500" s="7"/>
      <c r="CL7500" s="7"/>
    </row>
    <row r="7501" spans="1:90">
      <c r="A7501" s="11"/>
      <c r="B7501" s="373"/>
      <c r="C7501" s="373"/>
      <c r="D7501" s="373"/>
      <c r="E7501" s="13"/>
      <c r="F7501" s="11"/>
      <c r="G7501" s="25"/>
      <c r="H7501" s="31"/>
      <c r="I7501" s="30"/>
      <c r="M7501" s="25"/>
      <c r="N7501" s="31"/>
      <c r="O7501" s="30"/>
      <c r="V7501" s="12"/>
      <c r="W7501" s="12"/>
      <c r="X7501" s="14"/>
      <c r="AB7501" s="25"/>
      <c r="AC7501" s="12"/>
      <c r="AD7501" s="12"/>
      <c r="AK7501" s="12"/>
      <c r="AL7501" s="30"/>
      <c r="AM7501" s="32"/>
      <c r="AQ7501" s="12"/>
      <c r="AR7501" s="12"/>
      <c r="AS7501" s="12"/>
      <c r="AZ7501" s="49"/>
      <c r="BA7501" s="30"/>
      <c r="BB7501" s="12"/>
      <c r="BF7501" s="12"/>
      <c r="BG7501" s="12"/>
      <c r="BH7501" s="12"/>
      <c r="BO7501" s="7"/>
      <c r="BP7501" s="7"/>
      <c r="BQ7501" s="7"/>
      <c r="BU7501" s="7"/>
      <c r="BV7501" s="7"/>
      <c r="BW7501" s="7"/>
      <c r="CD7501" s="7"/>
      <c r="CE7501" s="7"/>
      <c r="CF7501" s="7"/>
      <c r="CJ7501" s="7"/>
      <c r="CK7501" s="7"/>
      <c r="CL7501" s="7"/>
    </row>
    <row r="7502" spans="1:90">
      <c r="A7502" s="11"/>
      <c r="B7502" s="373"/>
      <c r="C7502" s="373"/>
      <c r="D7502" s="373"/>
      <c r="E7502" s="13"/>
      <c r="F7502" s="11"/>
      <c r="G7502" s="25"/>
      <c r="H7502" s="31"/>
      <c r="I7502" s="30"/>
      <c r="M7502" s="25"/>
      <c r="N7502" s="31"/>
      <c r="O7502" s="30"/>
      <c r="V7502" s="12"/>
      <c r="W7502" s="12"/>
      <c r="X7502" s="14"/>
      <c r="AB7502" s="25"/>
      <c r="AC7502" s="12"/>
      <c r="AD7502" s="12"/>
      <c r="AK7502" s="12"/>
      <c r="AL7502" s="30"/>
      <c r="AM7502" s="32"/>
      <c r="AQ7502" s="12"/>
      <c r="AR7502" s="12"/>
      <c r="AS7502" s="12"/>
      <c r="AZ7502" s="49"/>
      <c r="BA7502" s="30"/>
      <c r="BB7502" s="12"/>
      <c r="BF7502" s="12"/>
      <c r="BG7502" s="12"/>
      <c r="BH7502" s="12"/>
      <c r="BO7502" s="7"/>
      <c r="BP7502" s="7"/>
      <c r="BQ7502" s="7"/>
      <c r="BU7502" s="7"/>
      <c r="BV7502" s="7"/>
      <c r="BW7502" s="7"/>
      <c r="CD7502" s="7"/>
      <c r="CE7502" s="7"/>
      <c r="CF7502" s="7"/>
      <c r="CJ7502" s="7"/>
      <c r="CK7502" s="7"/>
      <c r="CL7502" s="7"/>
    </row>
    <row r="7503" spans="1:90">
      <c r="A7503" s="11"/>
      <c r="B7503" s="373"/>
      <c r="C7503" s="373"/>
      <c r="D7503" s="373"/>
      <c r="E7503" s="13"/>
      <c r="F7503" s="11"/>
      <c r="G7503" s="25"/>
      <c r="H7503" s="31"/>
      <c r="I7503" s="30"/>
      <c r="M7503" s="25"/>
      <c r="N7503" s="31"/>
      <c r="O7503" s="30"/>
      <c r="V7503" s="12"/>
      <c r="W7503" s="12"/>
      <c r="X7503" s="14"/>
      <c r="AB7503" s="25"/>
      <c r="AC7503" s="12"/>
      <c r="AD7503" s="12"/>
      <c r="AK7503" s="12"/>
      <c r="AL7503" s="30"/>
      <c r="AM7503" s="32"/>
      <c r="AQ7503" s="12"/>
      <c r="AR7503" s="12"/>
      <c r="AS7503" s="12"/>
      <c r="AZ7503" s="49"/>
      <c r="BA7503" s="30"/>
      <c r="BB7503" s="12"/>
      <c r="BF7503" s="12"/>
      <c r="BG7503" s="12"/>
      <c r="BH7503" s="12"/>
      <c r="BO7503" s="7"/>
      <c r="BP7503" s="7"/>
      <c r="BQ7503" s="7"/>
      <c r="BU7503" s="7"/>
      <c r="BV7503" s="7"/>
      <c r="BW7503" s="7"/>
      <c r="CD7503" s="7"/>
      <c r="CE7503" s="7"/>
      <c r="CF7503" s="7"/>
      <c r="CJ7503" s="7"/>
      <c r="CK7503" s="7"/>
      <c r="CL7503" s="7"/>
    </row>
    <row r="7504" spans="1:90">
      <c r="A7504" s="11"/>
      <c r="B7504" s="373"/>
      <c r="C7504" s="373"/>
      <c r="D7504" s="373"/>
      <c r="E7504" s="13"/>
      <c r="F7504" s="11"/>
      <c r="G7504" s="25"/>
      <c r="H7504" s="31"/>
      <c r="I7504" s="30"/>
      <c r="M7504" s="25"/>
      <c r="N7504" s="31"/>
      <c r="O7504" s="30"/>
      <c r="V7504" s="12"/>
      <c r="W7504" s="12"/>
      <c r="X7504" s="14"/>
      <c r="AB7504" s="25"/>
      <c r="AC7504" s="12"/>
      <c r="AD7504" s="12"/>
      <c r="AK7504" s="12"/>
      <c r="AL7504" s="30"/>
      <c r="AM7504" s="32"/>
      <c r="AQ7504" s="12"/>
      <c r="AR7504" s="12"/>
      <c r="AS7504" s="12"/>
      <c r="AZ7504" s="49"/>
      <c r="BA7504" s="30"/>
      <c r="BB7504" s="12"/>
      <c r="BF7504" s="12"/>
      <c r="BG7504" s="12"/>
      <c r="BH7504" s="12"/>
      <c r="BO7504" s="7"/>
      <c r="BP7504" s="7"/>
      <c r="BQ7504" s="7"/>
      <c r="BU7504" s="7"/>
      <c r="BV7504" s="7"/>
      <c r="BW7504" s="7"/>
      <c r="CD7504" s="7"/>
      <c r="CE7504" s="7"/>
      <c r="CF7504" s="7"/>
      <c r="CJ7504" s="7"/>
      <c r="CK7504" s="7"/>
      <c r="CL7504" s="7"/>
    </row>
    <row r="7505" spans="1:90">
      <c r="A7505" s="11"/>
      <c r="B7505" s="373"/>
      <c r="C7505" s="373"/>
      <c r="D7505" s="373"/>
      <c r="E7505" s="13"/>
      <c r="F7505" s="11"/>
      <c r="G7505" s="25"/>
      <c r="H7505" s="31"/>
      <c r="I7505" s="30"/>
      <c r="M7505" s="25"/>
      <c r="N7505" s="31"/>
      <c r="O7505" s="30"/>
      <c r="V7505" s="12"/>
      <c r="W7505" s="12"/>
      <c r="X7505" s="14"/>
      <c r="AB7505" s="25"/>
      <c r="AC7505" s="12"/>
      <c r="AD7505" s="12"/>
      <c r="AK7505" s="12"/>
      <c r="AL7505" s="30"/>
      <c r="AM7505" s="32"/>
      <c r="AQ7505" s="12"/>
      <c r="AR7505" s="12"/>
      <c r="AS7505" s="12"/>
      <c r="AZ7505" s="49"/>
      <c r="BA7505" s="30"/>
      <c r="BB7505" s="12"/>
      <c r="BF7505" s="12"/>
      <c r="BG7505" s="12"/>
      <c r="BH7505" s="12"/>
      <c r="BO7505" s="7"/>
      <c r="BP7505" s="7"/>
      <c r="BQ7505" s="7"/>
      <c r="BU7505" s="7"/>
      <c r="BV7505" s="7"/>
      <c r="BW7505" s="7"/>
      <c r="CD7505" s="7"/>
      <c r="CE7505" s="7"/>
      <c r="CF7505" s="7"/>
      <c r="CJ7505" s="7"/>
      <c r="CK7505" s="7"/>
      <c r="CL7505" s="7"/>
    </row>
    <row r="7506" spans="1:90">
      <c r="A7506" s="11"/>
      <c r="B7506" s="373"/>
      <c r="C7506" s="373"/>
      <c r="D7506" s="373"/>
      <c r="E7506" s="13"/>
      <c r="F7506" s="11"/>
      <c r="G7506" s="25"/>
      <c r="H7506" s="31"/>
      <c r="I7506" s="30"/>
      <c r="M7506" s="25"/>
      <c r="N7506" s="31"/>
      <c r="O7506" s="30"/>
      <c r="V7506" s="12"/>
      <c r="W7506" s="12"/>
      <c r="X7506" s="14"/>
      <c r="AB7506" s="25"/>
      <c r="AC7506" s="12"/>
      <c r="AD7506" s="12"/>
      <c r="AK7506" s="12"/>
      <c r="AL7506" s="30"/>
      <c r="AM7506" s="32"/>
      <c r="AQ7506" s="12"/>
      <c r="AR7506" s="12"/>
      <c r="AS7506" s="12"/>
      <c r="AZ7506" s="49"/>
      <c r="BA7506" s="30"/>
      <c r="BB7506" s="12"/>
      <c r="BF7506" s="12"/>
      <c r="BG7506" s="12"/>
      <c r="BH7506" s="12"/>
      <c r="BO7506" s="7"/>
      <c r="BP7506" s="7"/>
      <c r="BQ7506" s="7"/>
      <c r="BU7506" s="7"/>
      <c r="BV7506" s="7"/>
      <c r="BW7506" s="7"/>
      <c r="CD7506" s="7"/>
      <c r="CE7506" s="7"/>
      <c r="CF7506" s="7"/>
      <c r="CJ7506" s="7"/>
      <c r="CK7506" s="7"/>
      <c r="CL7506" s="7"/>
    </row>
    <row r="7507" spans="1:90">
      <c r="A7507" s="11"/>
      <c r="B7507" s="373"/>
      <c r="C7507" s="373"/>
      <c r="D7507" s="373"/>
      <c r="E7507" s="13"/>
      <c r="F7507" s="11"/>
      <c r="G7507" s="25"/>
      <c r="H7507" s="31"/>
      <c r="I7507" s="30"/>
      <c r="M7507" s="25"/>
      <c r="N7507" s="31"/>
      <c r="O7507" s="30"/>
      <c r="V7507" s="12"/>
      <c r="W7507" s="12"/>
      <c r="X7507" s="14"/>
      <c r="AB7507" s="25"/>
      <c r="AC7507" s="12"/>
      <c r="AD7507" s="12"/>
      <c r="AK7507" s="12"/>
      <c r="AL7507" s="30"/>
      <c r="AM7507" s="32"/>
      <c r="AQ7507" s="12"/>
      <c r="AR7507" s="12"/>
      <c r="AS7507" s="12"/>
      <c r="AZ7507" s="49"/>
      <c r="BA7507" s="30"/>
      <c r="BB7507" s="12"/>
      <c r="BF7507" s="12"/>
      <c r="BG7507" s="12"/>
      <c r="BH7507" s="12"/>
      <c r="BO7507" s="7"/>
      <c r="BP7507" s="7"/>
      <c r="BQ7507" s="7"/>
      <c r="BU7507" s="7"/>
      <c r="BV7507" s="7"/>
      <c r="BW7507" s="7"/>
      <c r="CD7507" s="7"/>
      <c r="CE7507" s="7"/>
      <c r="CF7507" s="7"/>
      <c r="CJ7507" s="7"/>
      <c r="CK7507" s="7"/>
      <c r="CL7507" s="7"/>
    </row>
    <row r="7508" spans="1:90">
      <c r="A7508" s="11"/>
      <c r="B7508" s="373"/>
      <c r="C7508" s="373"/>
      <c r="D7508" s="373"/>
      <c r="E7508" s="13"/>
      <c r="F7508" s="11"/>
      <c r="G7508" s="25"/>
      <c r="H7508" s="31"/>
      <c r="I7508" s="30"/>
      <c r="M7508" s="25"/>
      <c r="N7508" s="31"/>
      <c r="O7508" s="30"/>
      <c r="V7508" s="12"/>
      <c r="W7508" s="12"/>
      <c r="X7508" s="14"/>
      <c r="AB7508" s="25"/>
      <c r="AC7508" s="12"/>
      <c r="AD7508" s="12"/>
      <c r="AK7508" s="12"/>
      <c r="AL7508" s="30"/>
      <c r="AM7508" s="32"/>
      <c r="AQ7508" s="12"/>
      <c r="AR7508" s="12"/>
      <c r="AS7508" s="12"/>
      <c r="AZ7508" s="49"/>
      <c r="BA7508" s="30"/>
      <c r="BB7508" s="12"/>
      <c r="BF7508" s="12"/>
      <c r="BG7508" s="12"/>
      <c r="BH7508" s="12"/>
      <c r="BO7508" s="7"/>
      <c r="BP7508" s="7"/>
      <c r="BQ7508" s="7"/>
      <c r="BU7508" s="7"/>
      <c r="BV7508" s="7"/>
      <c r="BW7508" s="7"/>
      <c r="CD7508" s="7"/>
      <c r="CE7508" s="7"/>
      <c r="CF7508" s="7"/>
      <c r="CJ7508" s="7"/>
      <c r="CK7508" s="7"/>
      <c r="CL7508" s="7"/>
    </row>
    <row r="7509" spans="1:90">
      <c r="A7509" s="11"/>
      <c r="B7509" s="373"/>
      <c r="C7509" s="373"/>
      <c r="D7509" s="373"/>
      <c r="E7509" s="13"/>
      <c r="F7509" s="11"/>
      <c r="G7509" s="25"/>
      <c r="H7509" s="31"/>
      <c r="I7509" s="30"/>
      <c r="M7509" s="25"/>
      <c r="N7509" s="31"/>
      <c r="O7509" s="30"/>
      <c r="V7509" s="12"/>
      <c r="W7509" s="12"/>
      <c r="X7509" s="14"/>
      <c r="AB7509" s="25"/>
      <c r="AC7509" s="12"/>
      <c r="AD7509" s="12"/>
      <c r="AK7509" s="12"/>
      <c r="AL7509" s="30"/>
      <c r="AM7509" s="32"/>
      <c r="AQ7509" s="12"/>
      <c r="AR7509" s="12"/>
      <c r="AS7509" s="12"/>
      <c r="AZ7509" s="49"/>
      <c r="BA7509" s="30"/>
      <c r="BB7509" s="12"/>
      <c r="BF7509" s="12"/>
      <c r="BG7509" s="12"/>
      <c r="BH7509" s="12"/>
      <c r="BO7509" s="7"/>
      <c r="BP7509" s="7"/>
      <c r="BQ7509" s="7"/>
      <c r="BU7509" s="7"/>
      <c r="BV7509" s="7"/>
      <c r="BW7509" s="7"/>
      <c r="CD7509" s="7"/>
      <c r="CE7509" s="7"/>
      <c r="CF7509" s="7"/>
      <c r="CJ7509" s="7"/>
      <c r="CK7509" s="7"/>
      <c r="CL7509" s="7"/>
    </row>
    <row r="7510" spans="1:90">
      <c r="A7510" s="11"/>
      <c r="B7510" s="373"/>
      <c r="C7510" s="373"/>
      <c r="D7510" s="373"/>
      <c r="E7510" s="13"/>
      <c r="F7510" s="11"/>
      <c r="G7510" s="25"/>
      <c r="H7510" s="31"/>
      <c r="I7510" s="30"/>
      <c r="M7510" s="25"/>
      <c r="N7510" s="31"/>
      <c r="O7510" s="30"/>
      <c r="V7510" s="12"/>
      <c r="W7510" s="12"/>
      <c r="X7510" s="14"/>
      <c r="AB7510" s="25"/>
      <c r="AC7510" s="12"/>
      <c r="AD7510" s="12"/>
      <c r="AK7510" s="12"/>
      <c r="AL7510" s="30"/>
      <c r="AM7510" s="32"/>
      <c r="AQ7510" s="12"/>
      <c r="AR7510" s="12"/>
      <c r="AS7510" s="12"/>
      <c r="AZ7510" s="49"/>
      <c r="BA7510" s="30"/>
      <c r="BB7510" s="12"/>
      <c r="BF7510" s="12"/>
      <c r="BG7510" s="12"/>
      <c r="BH7510" s="12"/>
      <c r="BO7510" s="7"/>
      <c r="BP7510" s="7"/>
      <c r="BQ7510" s="7"/>
      <c r="BU7510" s="7"/>
      <c r="BV7510" s="7"/>
      <c r="BW7510" s="7"/>
      <c r="CD7510" s="7"/>
      <c r="CE7510" s="7"/>
      <c r="CF7510" s="7"/>
      <c r="CJ7510" s="7"/>
      <c r="CK7510" s="7"/>
      <c r="CL7510" s="7"/>
    </row>
    <row r="7511" spans="1:90">
      <c r="A7511" s="11"/>
      <c r="B7511" s="373"/>
      <c r="C7511" s="373"/>
      <c r="D7511" s="373"/>
      <c r="E7511" s="13"/>
      <c r="F7511" s="11"/>
      <c r="G7511" s="25"/>
      <c r="H7511" s="31"/>
      <c r="I7511" s="30"/>
      <c r="M7511" s="25"/>
      <c r="N7511" s="31"/>
      <c r="O7511" s="30"/>
      <c r="V7511" s="12"/>
      <c r="W7511" s="12"/>
      <c r="X7511" s="14"/>
      <c r="AB7511" s="25"/>
      <c r="AC7511" s="12"/>
      <c r="AD7511" s="12"/>
      <c r="AK7511" s="12"/>
      <c r="AL7511" s="30"/>
      <c r="AM7511" s="32"/>
      <c r="AQ7511" s="12"/>
      <c r="AR7511" s="12"/>
      <c r="AS7511" s="12"/>
      <c r="AZ7511" s="49"/>
      <c r="BA7511" s="30"/>
      <c r="BB7511" s="12"/>
      <c r="BF7511" s="12"/>
      <c r="BG7511" s="12"/>
      <c r="BH7511" s="12"/>
      <c r="BO7511" s="7"/>
      <c r="BP7511" s="7"/>
      <c r="BQ7511" s="7"/>
      <c r="BU7511" s="7"/>
      <c r="BV7511" s="7"/>
      <c r="BW7511" s="7"/>
      <c r="CD7511" s="7"/>
      <c r="CE7511" s="7"/>
      <c r="CF7511" s="7"/>
      <c r="CJ7511" s="7"/>
      <c r="CK7511" s="7"/>
      <c r="CL7511" s="7"/>
    </row>
    <row r="7512" spans="1:90">
      <c r="A7512" s="11"/>
      <c r="B7512" s="373"/>
      <c r="C7512" s="373"/>
      <c r="D7512" s="373"/>
      <c r="E7512" s="13"/>
      <c r="F7512" s="11"/>
      <c r="G7512" s="25"/>
      <c r="H7512" s="31"/>
      <c r="I7512" s="30"/>
      <c r="M7512" s="25"/>
      <c r="N7512" s="31"/>
      <c r="O7512" s="30"/>
      <c r="V7512" s="12"/>
      <c r="W7512" s="12"/>
      <c r="X7512" s="14"/>
      <c r="AB7512" s="25"/>
      <c r="AC7512" s="12"/>
      <c r="AD7512" s="12"/>
      <c r="AK7512" s="12"/>
      <c r="AL7512" s="30"/>
      <c r="AM7512" s="32"/>
      <c r="AQ7512" s="12"/>
      <c r="AR7512" s="12"/>
      <c r="AS7512" s="12"/>
      <c r="AZ7512" s="49"/>
      <c r="BA7512" s="30"/>
      <c r="BB7512" s="12"/>
      <c r="BF7512" s="12"/>
      <c r="BG7512" s="12"/>
      <c r="BH7512" s="12"/>
      <c r="BO7512" s="7"/>
      <c r="BP7512" s="7"/>
      <c r="BQ7512" s="7"/>
      <c r="BU7512" s="7"/>
      <c r="BV7512" s="7"/>
      <c r="BW7512" s="7"/>
      <c r="CD7512" s="7"/>
      <c r="CE7512" s="7"/>
      <c r="CF7512" s="7"/>
      <c r="CJ7512" s="7"/>
      <c r="CK7512" s="7"/>
      <c r="CL7512" s="7"/>
    </row>
    <row r="7513" spans="1:90">
      <c r="A7513" s="11"/>
      <c r="B7513" s="373"/>
      <c r="C7513" s="373"/>
      <c r="D7513" s="373"/>
      <c r="E7513" s="13"/>
      <c r="F7513" s="11"/>
      <c r="G7513" s="25"/>
      <c r="H7513" s="31"/>
      <c r="I7513" s="30"/>
      <c r="M7513" s="25"/>
      <c r="N7513" s="31"/>
      <c r="O7513" s="30"/>
      <c r="V7513" s="12"/>
      <c r="W7513" s="12"/>
      <c r="X7513" s="14"/>
      <c r="AB7513" s="25"/>
      <c r="AC7513" s="12"/>
      <c r="AD7513" s="12"/>
      <c r="AK7513" s="12"/>
      <c r="AL7513" s="30"/>
      <c r="AM7513" s="32"/>
      <c r="AQ7513" s="12"/>
      <c r="AR7513" s="12"/>
      <c r="AS7513" s="12"/>
      <c r="AZ7513" s="49"/>
      <c r="BA7513" s="30"/>
      <c r="BB7513" s="12"/>
      <c r="BF7513" s="12"/>
      <c r="BG7513" s="12"/>
      <c r="BH7513" s="12"/>
      <c r="BO7513" s="7"/>
      <c r="BP7513" s="7"/>
      <c r="BQ7513" s="7"/>
      <c r="BU7513" s="7"/>
      <c r="BV7513" s="7"/>
      <c r="BW7513" s="7"/>
      <c r="CD7513" s="7"/>
      <c r="CE7513" s="7"/>
      <c r="CF7513" s="7"/>
      <c r="CJ7513" s="7"/>
      <c r="CK7513" s="7"/>
      <c r="CL7513" s="7"/>
    </row>
    <row r="7514" spans="1:90">
      <c r="A7514" s="11"/>
      <c r="B7514" s="373"/>
      <c r="C7514" s="373"/>
      <c r="D7514" s="373"/>
      <c r="E7514" s="13"/>
      <c r="F7514" s="11"/>
      <c r="G7514" s="25"/>
      <c r="H7514" s="31"/>
      <c r="I7514" s="30"/>
      <c r="M7514" s="25"/>
      <c r="N7514" s="31"/>
      <c r="O7514" s="30"/>
      <c r="V7514" s="12"/>
      <c r="W7514" s="12"/>
      <c r="X7514" s="14"/>
      <c r="AB7514" s="25"/>
      <c r="AC7514" s="12"/>
      <c r="AD7514" s="12"/>
      <c r="AK7514" s="12"/>
      <c r="AL7514" s="30"/>
      <c r="AM7514" s="32"/>
      <c r="AQ7514" s="12"/>
      <c r="AR7514" s="12"/>
      <c r="AS7514" s="12"/>
      <c r="AZ7514" s="49"/>
      <c r="BA7514" s="30"/>
      <c r="BB7514" s="12"/>
      <c r="BF7514" s="12"/>
      <c r="BG7514" s="12"/>
      <c r="BH7514" s="12"/>
      <c r="BO7514" s="7"/>
      <c r="BP7514" s="7"/>
      <c r="BQ7514" s="7"/>
      <c r="BU7514" s="7"/>
      <c r="BV7514" s="7"/>
      <c r="BW7514" s="7"/>
      <c r="CD7514" s="7"/>
      <c r="CE7514" s="7"/>
      <c r="CF7514" s="7"/>
      <c r="CJ7514" s="7"/>
      <c r="CK7514" s="7"/>
      <c r="CL7514" s="7"/>
    </row>
    <row r="7515" spans="1:90">
      <c r="A7515" s="11"/>
      <c r="B7515" s="373"/>
      <c r="C7515" s="373"/>
      <c r="D7515" s="373"/>
      <c r="E7515" s="13"/>
      <c r="F7515" s="11"/>
      <c r="G7515" s="25"/>
      <c r="H7515" s="31"/>
      <c r="I7515" s="30"/>
      <c r="M7515" s="25"/>
      <c r="N7515" s="31"/>
      <c r="O7515" s="30"/>
      <c r="V7515" s="12"/>
      <c r="W7515" s="12"/>
      <c r="X7515" s="14"/>
      <c r="AB7515" s="25"/>
      <c r="AC7515" s="12"/>
      <c r="AD7515" s="12"/>
      <c r="AK7515" s="12"/>
      <c r="AL7515" s="30"/>
      <c r="AM7515" s="32"/>
      <c r="AQ7515" s="12"/>
      <c r="AR7515" s="12"/>
      <c r="AS7515" s="12"/>
      <c r="AZ7515" s="49"/>
      <c r="BA7515" s="30"/>
      <c r="BB7515" s="12"/>
      <c r="BF7515" s="12"/>
      <c r="BG7515" s="12"/>
      <c r="BH7515" s="12"/>
      <c r="BO7515" s="7"/>
      <c r="BP7515" s="7"/>
      <c r="BQ7515" s="7"/>
      <c r="BU7515" s="7"/>
      <c r="BV7515" s="7"/>
      <c r="BW7515" s="7"/>
      <c r="CD7515" s="7"/>
      <c r="CE7515" s="7"/>
      <c r="CF7515" s="7"/>
      <c r="CJ7515" s="7"/>
      <c r="CK7515" s="7"/>
      <c r="CL7515" s="7"/>
    </row>
    <row r="7516" spans="1:90">
      <c r="A7516" s="11"/>
      <c r="B7516" s="373"/>
      <c r="C7516" s="373"/>
      <c r="D7516" s="373"/>
      <c r="E7516" s="13"/>
      <c r="F7516" s="11"/>
      <c r="G7516" s="25"/>
      <c r="H7516" s="31"/>
      <c r="I7516" s="30"/>
      <c r="M7516" s="25"/>
      <c r="N7516" s="31"/>
      <c r="O7516" s="30"/>
      <c r="V7516" s="12"/>
      <c r="W7516" s="12"/>
      <c r="X7516" s="14"/>
      <c r="AB7516" s="25"/>
      <c r="AC7516" s="12"/>
      <c r="AD7516" s="12"/>
      <c r="AK7516" s="12"/>
      <c r="AL7516" s="30"/>
      <c r="AM7516" s="32"/>
      <c r="AQ7516" s="12"/>
      <c r="AR7516" s="12"/>
      <c r="AS7516" s="12"/>
      <c r="AZ7516" s="49"/>
      <c r="BA7516" s="30"/>
      <c r="BB7516" s="12"/>
      <c r="BF7516" s="12"/>
      <c r="BG7516" s="12"/>
      <c r="BH7516" s="12"/>
      <c r="BO7516" s="7"/>
      <c r="BP7516" s="7"/>
      <c r="BQ7516" s="7"/>
      <c r="BU7516" s="7"/>
      <c r="BV7516" s="7"/>
      <c r="BW7516" s="7"/>
      <c r="CD7516" s="7"/>
      <c r="CE7516" s="7"/>
      <c r="CF7516" s="7"/>
      <c r="CJ7516" s="7"/>
      <c r="CK7516" s="7"/>
      <c r="CL7516" s="7"/>
    </row>
    <row r="7517" spans="1:90">
      <c r="A7517" s="11"/>
      <c r="B7517" s="373"/>
      <c r="C7517" s="373"/>
      <c r="D7517" s="373"/>
      <c r="E7517" s="13"/>
      <c r="F7517" s="11"/>
      <c r="G7517" s="25"/>
      <c r="H7517" s="31"/>
      <c r="I7517" s="30"/>
      <c r="M7517" s="25"/>
      <c r="N7517" s="31"/>
      <c r="O7517" s="30"/>
      <c r="V7517" s="12"/>
      <c r="W7517" s="12"/>
      <c r="X7517" s="14"/>
      <c r="AB7517" s="25"/>
      <c r="AC7517" s="12"/>
      <c r="AD7517" s="12"/>
      <c r="AK7517" s="12"/>
      <c r="AL7517" s="30"/>
      <c r="AM7517" s="32"/>
      <c r="AQ7517" s="12"/>
      <c r="AR7517" s="12"/>
      <c r="AS7517" s="12"/>
      <c r="AZ7517" s="49"/>
      <c r="BA7517" s="30"/>
      <c r="BB7517" s="12"/>
      <c r="BF7517" s="12"/>
      <c r="BG7517" s="12"/>
      <c r="BH7517" s="12"/>
      <c r="BO7517" s="7"/>
      <c r="BP7517" s="7"/>
      <c r="BQ7517" s="7"/>
      <c r="BU7517" s="7"/>
      <c r="BV7517" s="7"/>
      <c r="BW7517" s="7"/>
      <c r="CD7517" s="7"/>
      <c r="CE7517" s="7"/>
      <c r="CF7517" s="7"/>
      <c r="CJ7517" s="7"/>
      <c r="CK7517" s="7"/>
      <c r="CL7517" s="7"/>
    </row>
    <row r="7518" spans="1:90">
      <c r="A7518" s="11"/>
      <c r="B7518" s="373"/>
      <c r="C7518" s="373"/>
      <c r="D7518" s="373"/>
      <c r="E7518" s="13"/>
      <c r="F7518" s="11"/>
      <c r="G7518" s="25"/>
      <c r="H7518" s="31"/>
      <c r="I7518" s="30"/>
      <c r="M7518" s="25"/>
      <c r="N7518" s="31"/>
      <c r="O7518" s="30"/>
      <c r="V7518" s="12"/>
      <c r="W7518" s="12"/>
      <c r="X7518" s="14"/>
      <c r="AB7518" s="25"/>
      <c r="AC7518" s="12"/>
      <c r="AD7518" s="12"/>
      <c r="AK7518" s="12"/>
      <c r="AL7518" s="30"/>
      <c r="AM7518" s="32"/>
      <c r="AQ7518" s="12"/>
      <c r="AR7518" s="12"/>
      <c r="AS7518" s="12"/>
      <c r="AZ7518" s="49"/>
      <c r="BA7518" s="30"/>
      <c r="BB7518" s="12"/>
      <c r="BF7518" s="12"/>
      <c r="BG7518" s="12"/>
      <c r="BH7518" s="12"/>
      <c r="BO7518" s="7"/>
      <c r="BP7518" s="7"/>
      <c r="BQ7518" s="7"/>
      <c r="BU7518" s="7"/>
      <c r="BV7518" s="7"/>
      <c r="BW7518" s="7"/>
      <c r="CD7518" s="7"/>
      <c r="CE7518" s="7"/>
      <c r="CF7518" s="7"/>
      <c r="CJ7518" s="7"/>
      <c r="CK7518" s="7"/>
      <c r="CL7518" s="7"/>
    </row>
    <row r="7519" spans="1:90">
      <c r="A7519" s="11"/>
      <c r="B7519" s="373"/>
      <c r="C7519" s="373"/>
      <c r="D7519" s="373"/>
      <c r="E7519" s="13"/>
      <c r="F7519" s="11"/>
      <c r="G7519" s="25"/>
      <c r="H7519" s="31"/>
      <c r="I7519" s="30"/>
      <c r="M7519" s="25"/>
      <c r="N7519" s="31"/>
      <c r="O7519" s="30"/>
      <c r="V7519" s="12"/>
      <c r="W7519" s="12"/>
      <c r="X7519" s="14"/>
      <c r="AB7519" s="25"/>
      <c r="AC7519" s="12"/>
      <c r="AD7519" s="12"/>
      <c r="AK7519" s="12"/>
      <c r="AL7519" s="30"/>
      <c r="AM7519" s="32"/>
      <c r="AQ7519" s="12"/>
      <c r="AR7519" s="12"/>
      <c r="AS7519" s="12"/>
      <c r="AZ7519" s="49"/>
      <c r="BA7519" s="30"/>
      <c r="BB7519" s="12"/>
      <c r="BF7519" s="12"/>
      <c r="BG7519" s="12"/>
      <c r="BH7519" s="12"/>
      <c r="BO7519" s="7"/>
      <c r="BP7519" s="7"/>
      <c r="BQ7519" s="7"/>
      <c r="BU7519" s="7"/>
      <c r="BV7519" s="7"/>
      <c r="BW7519" s="7"/>
      <c r="CD7519" s="7"/>
      <c r="CE7519" s="7"/>
      <c r="CF7519" s="7"/>
      <c r="CJ7519" s="7"/>
      <c r="CK7519" s="7"/>
      <c r="CL7519" s="7"/>
    </row>
    <row r="7520" spans="1:90">
      <c r="A7520" s="11"/>
      <c r="B7520" s="373"/>
      <c r="C7520" s="373"/>
      <c r="D7520" s="373"/>
      <c r="E7520" s="13"/>
      <c r="F7520" s="11"/>
      <c r="G7520" s="25"/>
      <c r="H7520" s="31"/>
      <c r="I7520" s="30"/>
      <c r="M7520" s="25"/>
      <c r="N7520" s="31"/>
      <c r="O7520" s="30"/>
      <c r="V7520" s="12"/>
      <c r="W7520" s="12"/>
      <c r="X7520" s="14"/>
      <c r="AB7520" s="25"/>
      <c r="AC7520" s="12"/>
      <c r="AD7520" s="12"/>
      <c r="AK7520" s="12"/>
      <c r="AL7520" s="30"/>
      <c r="AM7520" s="32"/>
      <c r="AQ7520" s="12"/>
      <c r="AR7520" s="12"/>
      <c r="AS7520" s="12"/>
      <c r="AZ7520" s="49"/>
      <c r="BA7520" s="30"/>
      <c r="BB7520" s="12"/>
      <c r="BF7520" s="12"/>
      <c r="BG7520" s="12"/>
      <c r="BH7520" s="12"/>
      <c r="BO7520" s="7"/>
      <c r="BP7520" s="7"/>
      <c r="BQ7520" s="7"/>
      <c r="BU7520" s="7"/>
      <c r="BV7520" s="7"/>
      <c r="BW7520" s="7"/>
      <c r="CD7520" s="7"/>
      <c r="CE7520" s="7"/>
      <c r="CF7520" s="7"/>
      <c r="CJ7520" s="7"/>
      <c r="CK7520" s="7"/>
      <c r="CL7520" s="7"/>
    </row>
    <row r="7521" spans="1:90">
      <c r="A7521" s="11"/>
      <c r="B7521" s="373"/>
      <c r="C7521" s="373"/>
      <c r="D7521" s="373"/>
      <c r="E7521" s="13"/>
      <c r="F7521" s="11"/>
      <c r="G7521" s="25"/>
      <c r="H7521" s="31"/>
      <c r="I7521" s="30"/>
      <c r="M7521" s="25"/>
      <c r="N7521" s="31"/>
      <c r="O7521" s="30"/>
      <c r="V7521" s="12"/>
      <c r="W7521" s="12"/>
      <c r="X7521" s="14"/>
      <c r="AB7521" s="25"/>
      <c r="AC7521" s="12"/>
      <c r="AD7521" s="12"/>
      <c r="AK7521" s="12"/>
      <c r="AL7521" s="30"/>
      <c r="AM7521" s="32"/>
      <c r="AQ7521" s="12"/>
      <c r="AR7521" s="12"/>
      <c r="AS7521" s="12"/>
      <c r="AZ7521" s="49"/>
      <c r="BA7521" s="30"/>
      <c r="BB7521" s="12"/>
      <c r="BF7521" s="12"/>
      <c r="BG7521" s="12"/>
      <c r="BH7521" s="12"/>
      <c r="BO7521" s="7"/>
      <c r="BP7521" s="7"/>
      <c r="BQ7521" s="7"/>
      <c r="BU7521" s="7"/>
      <c r="BV7521" s="7"/>
      <c r="BW7521" s="7"/>
      <c r="CD7521" s="7"/>
      <c r="CE7521" s="7"/>
      <c r="CF7521" s="7"/>
      <c r="CJ7521" s="7"/>
      <c r="CK7521" s="7"/>
      <c r="CL7521" s="7"/>
    </row>
    <row r="7522" spans="1:90">
      <c r="A7522" s="11"/>
      <c r="B7522" s="373"/>
      <c r="C7522" s="373"/>
      <c r="D7522" s="373"/>
      <c r="E7522" s="13"/>
      <c r="F7522" s="11"/>
      <c r="G7522" s="25"/>
      <c r="H7522" s="31"/>
      <c r="I7522" s="30"/>
      <c r="M7522" s="25"/>
      <c r="N7522" s="31"/>
      <c r="O7522" s="30"/>
      <c r="V7522" s="12"/>
      <c r="W7522" s="12"/>
      <c r="X7522" s="14"/>
      <c r="AB7522" s="25"/>
      <c r="AC7522" s="12"/>
      <c r="AD7522" s="12"/>
      <c r="AK7522" s="12"/>
      <c r="AL7522" s="30"/>
      <c r="AM7522" s="32"/>
      <c r="AQ7522" s="12"/>
      <c r="AR7522" s="12"/>
      <c r="AS7522" s="12"/>
      <c r="AZ7522" s="49"/>
      <c r="BA7522" s="30"/>
      <c r="BB7522" s="12"/>
      <c r="BF7522" s="12"/>
      <c r="BG7522" s="12"/>
      <c r="BH7522" s="12"/>
      <c r="BO7522" s="7"/>
      <c r="BP7522" s="7"/>
      <c r="BQ7522" s="7"/>
      <c r="BU7522" s="7"/>
      <c r="BV7522" s="7"/>
      <c r="BW7522" s="7"/>
      <c r="CD7522" s="7"/>
      <c r="CE7522" s="7"/>
      <c r="CF7522" s="7"/>
      <c r="CJ7522" s="7"/>
      <c r="CK7522" s="7"/>
      <c r="CL7522" s="7"/>
    </row>
    <row r="7523" spans="1:90">
      <c r="A7523" s="11"/>
      <c r="B7523" s="373"/>
      <c r="C7523" s="373"/>
      <c r="D7523" s="373"/>
      <c r="E7523" s="13"/>
      <c r="F7523" s="11"/>
      <c r="G7523" s="25"/>
      <c r="H7523" s="31"/>
      <c r="I7523" s="30"/>
      <c r="M7523" s="25"/>
      <c r="N7523" s="31"/>
      <c r="O7523" s="30"/>
      <c r="V7523" s="12"/>
      <c r="W7523" s="12"/>
      <c r="X7523" s="14"/>
      <c r="AB7523" s="25"/>
      <c r="AC7523" s="12"/>
      <c r="AD7523" s="12"/>
      <c r="AK7523" s="12"/>
      <c r="AL7523" s="30"/>
      <c r="AM7523" s="32"/>
      <c r="AQ7523" s="12"/>
      <c r="AR7523" s="12"/>
      <c r="AS7523" s="12"/>
      <c r="AZ7523" s="49"/>
      <c r="BA7523" s="30"/>
      <c r="BB7523" s="12"/>
      <c r="BF7523" s="12"/>
      <c r="BG7523" s="12"/>
      <c r="BH7523" s="12"/>
      <c r="BO7523" s="7"/>
      <c r="BP7523" s="7"/>
      <c r="BQ7523" s="7"/>
      <c r="BU7523" s="7"/>
      <c r="BV7523" s="7"/>
      <c r="BW7523" s="7"/>
      <c r="CD7523" s="7"/>
      <c r="CE7523" s="7"/>
      <c r="CF7523" s="7"/>
      <c r="CJ7523" s="7"/>
      <c r="CK7523" s="7"/>
      <c r="CL7523" s="7"/>
    </row>
    <row r="7524" spans="1:90">
      <c r="A7524" s="11"/>
      <c r="B7524" s="373"/>
      <c r="C7524" s="373"/>
      <c r="D7524" s="373"/>
      <c r="E7524" s="13"/>
      <c r="F7524" s="11"/>
      <c r="G7524" s="25"/>
      <c r="H7524" s="31"/>
      <c r="I7524" s="30"/>
      <c r="M7524" s="25"/>
      <c r="N7524" s="31"/>
      <c r="O7524" s="30"/>
      <c r="V7524" s="12"/>
      <c r="W7524" s="12"/>
      <c r="X7524" s="14"/>
      <c r="AB7524" s="25"/>
      <c r="AC7524" s="12"/>
      <c r="AD7524" s="12"/>
      <c r="AK7524" s="12"/>
      <c r="AL7524" s="30"/>
      <c r="AM7524" s="32"/>
      <c r="AQ7524" s="12"/>
      <c r="AR7524" s="12"/>
      <c r="AS7524" s="12"/>
      <c r="AZ7524" s="49"/>
      <c r="BA7524" s="30"/>
      <c r="BB7524" s="12"/>
      <c r="BF7524" s="12"/>
      <c r="BG7524" s="12"/>
      <c r="BH7524" s="12"/>
      <c r="BO7524" s="7"/>
      <c r="BP7524" s="7"/>
      <c r="BQ7524" s="7"/>
      <c r="BU7524" s="7"/>
      <c r="BV7524" s="7"/>
      <c r="BW7524" s="7"/>
      <c r="CD7524" s="7"/>
      <c r="CE7524" s="7"/>
      <c r="CF7524" s="7"/>
      <c r="CJ7524" s="7"/>
      <c r="CK7524" s="7"/>
      <c r="CL7524" s="7"/>
    </row>
    <row r="7525" spans="1:90">
      <c r="A7525" s="11"/>
      <c r="B7525" s="373"/>
      <c r="C7525" s="373"/>
      <c r="D7525" s="373"/>
      <c r="E7525" s="13"/>
      <c r="F7525" s="11"/>
      <c r="G7525" s="25"/>
      <c r="H7525" s="31"/>
      <c r="I7525" s="30"/>
      <c r="M7525" s="25"/>
      <c r="N7525" s="31"/>
      <c r="O7525" s="30"/>
      <c r="V7525" s="12"/>
      <c r="W7525" s="12"/>
      <c r="X7525" s="14"/>
      <c r="AB7525" s="25"/>
      <c r="AC7525" s="12"/>
      <c r="AD7525" s="12"/>
      <c r="AK7525" s="12"/>
      <c r="AL7525" s="30"/>
      <c r="AM7525" s="32"/>
      <c r="AQ7525" s="12"/>
      <c r="AR7525" s="12"/>
      <c r="AS7525" s="12"/>
      <c r="AZ7525" s="49"/>
      <c r="BA7525" s="30"/>
      <c r="BB7525" s="12"/>
      <c r="BF7525" s="12"/>
      <c r="BG7525" s="12"/>
      <c r="BH7525" s="12"/>
      <c r="BO7525" s="7"/>
      <c r="BP7525" s="7"/>
      <c r="BQ7525" s="7"/>
      <c r="BU7525" s="7"/>
      <c r="BV7525" s="7"/>
      <c r="BW7525" s="7"/>
      <c r="CD7525" s="7"/>
      <c r="CE7525" s="7"/>
      <c r="CF7525" s="7"/>
      <c r="CJ7525" s="7"/>
      <c r="CK7525" s="7"/>
      <c r="CL7525" s="7"/>
    </row>
    <row r="7526" spans="1:90">
      <c r="A7526" s="11"/>
      <c r="B7526" s="373"/>
      <c r="C7526" s="373"/>
      <c r="D7526" s="373"/>
      <c r="E7526" s="13"/>
      <c r="F7526" s="11"/>
      <c r="G7526" s="25"/>
      <c r="H7526" s="31"/>
      <c r="I7526" s="30"/>
      <c r="M7526" s="25"/>
      <c r="N7526" s="31"/>
      <c r="O7526" s="30"/>
      <c r="V7526" s="12"/>
      <c r="W7526" s="12"/>
      <c r="X7526" s="14"/>
      <c r="AB7526" s="25"/>
      <c r="AC7526" s="12"/>
      <c r="AD7526" s="12"/>
      <c r="AK7526" s="12"/>
      <c r="AL7526" s="30"/>
      <c r="AM7526" s="32"/>
      <c r="AQ7526" s="12"/>
      <c r="AR7526" s="12"/>
      <c r="AS7526" s="12"/>
      <c r="AZ7526" s="49"/>
      <c r="BA7526" s="30"/>
      <c r="BB7526" s="12"/>
      <c r="BF7526" s="12"/>
      <c r="BG7526" s="12"/>
      <c r="BH7526" s="12"/>
      <c r="BO7526" s="7"/>
      <c r="BP7526" s="7"/>
      <c r="BQ7526" s="7"/>
      <c r="BU7526" s="7"/>
      <c r="BV7526" s="7"/>
      <c r="BW7526" s="7"/>
      <c r="CD7526" s="7"/>
      <c r="CE7526" s="7"/>
      <c r="CF7526" s="7"/>
      <c r="CJ7526" s="7"/>
      <c r="CK7526" s="7"/>
      <c r="CL7526" s="7"/>
    </row>
    <row r="7527" spans="1:90">
      <c r="A7527" s="11"/>
      <c r="B7527" s="373"/>
      <c r="C7527" s="373"/>
      <c r="D7527" s="373"/>
      <c r="E7527" s="13"/>
      <c r="F7527" s="11"/>
      <c r="G7527" s="25"/>
      <c r="H7527" s="31"/>
      <c r="I7527" s="30"/>
      <c r="M7527" s="25"/>
      <c r="N7527" s="31"/>
      <c r="O7527" s="30"/>
      <c r="V7527" s="12"/>
      <c r="W7527" s="12"/>
      <c r="X7527" s="14"/>
      <c r="AB7527" s="25"/>
      <c r="AC7527" s="12"/>
      <c r="AD7527" s="12"/>
      <c r="AK7527" s="12"/>
      <c r="AL7527" s="30"/>
      <c r="AM7527" s="32"/>
      <c r="AQ7527" s="12"/>
      <c r="AR7527" s="12"/>
      <c r="AS7527" s="12"/>
      <c r="AZ7527" s="49"/>
      <c r="BA7527" s="30"/>
      <c r="BB7527" s="12"/>
      <c r="BF7527" s="12"/>
      <c r="BG7527" s="12"/>
      <c r="BH7527" s="12"/>
      <c r="BO7527" s="7"/>
      <c r="BP7527" s="7"/>
      <c r="BQ7527" s="7"/>
      <c r="BU7527" s="7"/>
      <c r="BV7527" s="7"/>
      <c r="BW7527" s="7"/>
      <c r="CD7527" s="7"/>
      <c r="CE7527" s="7"/>
      <c r="CF7527" s="7"/>
      <c r="CJ7527" s="7"/>
      <c r="CK7527" s="7"/>
      <c r="CL7527" s="7"/>
    </row>
    <row r="7528" spans="1:90">
      <c r="A7528" s="11"/>
      <c r="B7528" s="373"/>
      <c r="C7528" s="373"/>
      <c r="D7528" s="373"/>
      <c r="E7528" s="13"/>
      <c r="F7528" s="11"/>
      <c r="G7528" s="25"/>
      <c r="H7528" s="31"/>
      <c r="I7528" s="30"/>
      <c r="M7528" s="25"/>
      <c r="N7528" s="31"/>
      <c r="O7528" s="30"/>
      <c r="V7528" s="12"/>
      <c r="W7528" s="12"/>
      <c r="X7528" s="14"/>
      <c r="AB7528" s="25"/>
      <c r="AC7528" s="12"/>
      <c r="AD7528" s="12"/>
      <c r="AK7528" s="12"/>
      <c r="AL7528" s="30"/>
      <c r="AM7528" s="32"/>
      <c r="AQ7528" s="12"/>
      <c r="AR7528" s="12"/>
      <c r="AS7528" s="12"/>
      <c r="AZ7528" s="49"/>
      <c r="BA7528" s="30"/>
      <c r="BB7528" s="12"/>
      <c r="BF7528" s="12"/>
      <c r="BG7528" s="12"/>
      <c r="BH7528" s="12"/>
      <c r="BO7528" s="7"/>
      <c r="BP7528" s="7"/>
      <c r="BQ7528" s="7"/>
      <c r="BU7528" s="7"/>
      <c r="BV7528" s="7"/>
      <c r="BW7528" s="7"/>
      <c r="CD7528" s="7"/>
      <c r="CE7528" s="7"/>
      <c r="CF7528" s="7"/>
      <c r="CJ7528" s="7"/>
      <c r="CK7528" s="7"/>
      <c r="CL7528" s="7"/>
    </row>
    <row r="7529" spans="1:90">
      <c r="A7529" s="11"/>
      <c r="B7529" s="373"/>
      <c r="C7529" s="373"/>
      <c r="D7529" s="373"/>
      <c r="E7529" s="13"/>
      <c r="F7529" s="11"/>
      <c r="G7529" s="25"/>
      <c r="H7529" s="31"/>
      <c r="I7529" s="30"/>
      <c r="M7529" s="25"/>
      <c r="N7529" s="31"/>
      <c r="O7529" s="30"/>
      <c r="V7529" s="12"/>
      <c r="W7529" s="12"/>
      <c r="X7529" s="14"/>
      <c r="AB7529" s="25"/>
      <c r="AC7529" s="12"/>
      <c r="AD7529" s="12"/>
      <c r="AK7529" s="12"/>
      <c r="AL7529" s="30"/>
      <c r="AM7529" s="32"/>
      <c r="AQ7529" s="12"/>
      <c r="AR7529" s="12"/>
      <c r="AS7529" s="12"/>
      <c r="AZ7529" s="49"/>
      <c r="BA7529" s="30"/>
      <c r="BB7529" s="12"/>
      <c r="BF7529" s="12"/>
      <c r="BG7529" s="12"/>
      <c r="BH7529" s="12"/>
      <c r="BO7529" s="7"/>
      <c r="BP7529" s="7"/>
      <c r="BQ7529" s="7"/>
      <c r="BU7529" s="7"/>
      <c r="BV7529" s="7"/>
      <c r="BW7529" s="7"/>
      <c r="CD7529" s="7"/>
      <c r="CE7529" s="7"/>
      <c r="CF7529" s="7"/>
      <c r="CJ7529" s="7"/>
      <c r="CK7529" s="7"/>
      <c r="CL7529" s="7"/>
    </row>
    <row r="7530" spans="1:90">
      <c r="A7530" s="11"/>
      <c r="B7530" s="373"/>
      <c r="C7530" s="373"/>
      <c r="D7530" s="373"/>
      <c r="E7530" s="13"/>
      <c r="F7530" s="11"/>
      <c r="G7530" s="25"/>
      <c r="H7530" s="31"/>
      <c r="I7530" s="30"/>
      <c r="M7530" s="25"/>
      <c r="N7530" s="31"/>
      <c r="O7530" s="30"/>
      <c r="V7530" s="12"/>
      <c r="W7530" s="12"/>
      <c r="X7530" s="14"/>
      <c r="AB7530" s="25"/>
      <c r="AC7530" s="12"/>
      <c r="AD7530" s="12"/>
      <c r="AK7530" s="12"/>
      <c r="AL7530" s="30"/>
      <c r="AM7530" s="32"/>
      <c r="AQ7530" s="12"/>
      <c r="AR7530" s="12"/>
      <c r="AS7530" s="12"/>
      <c r="AZ7530" s="49"/>
      <c r="BA7530" s="30"/>
      <c r="BB7530" s="12"/>
      <c r="BF7530" s="12"/>
      <c r="BG7530" s="12"/>
      <c r="BH7530" s="12"/>
      <c r="BO7530" s="7"/>
      <c r="BP7530" s="7"/>
      <c r="BQ7530" s="7"/>
      <c r="BU7530" s="7"/>
      <c r="BV7530" s="7"/>
      <c r="BW7530" s="7"/>
      <c r="CD7530" s="7"/>
      <c r="CE7530" s="7"/>
      <c r="CF7530" s="7"/>
      <c r="CJ7530" s="7"/>
      <c r="CK7530" s="7"/>
      <c r="CL7530" s="7"/>
    </row>
    <row r="7531" spans="1:90">
      <c r="A7531" s="11"/>
      <c r="B7531" s="373"/>
      <c r="C7531" s="373"/>
      <c r="D7531" s="373"/>
      <c r="E7531" s="13"/>
      <c r="F7531" s="11"/>
      <c r="G7531" s="25"/>
      <c r="H7531" s="31"/>
      <c r="I7531" s="30"/>
      <c r="M7531" s="25"/>
      <c r="N7531" s="31"/>
      <c r="O7531" s="30"/>
      <c r="V7531" s="12"/>
      <c r="W7531" s="12"/>
      <c r="X7531" s="14"/>
      <c r="AB7531" s="25"/>
      <c r="AC7531" s="12"/>
      <c r="AD7531" s="12"/>
      <c r="AK7531" s="12"/>
      <c r="AL7531" s="30"/>
      <c r="AM7531" s="32"/>
      <c r="AQ7531" s="12"/>
      <c r="AR7531" s="12"/>
      <c r="AS7531" s="12"/>
      <c r="AZ7531" s="49"/>
      <c r="BA7531" s="30"/>
      <c r="BB7531" s="12"/>
      <c r="BF7531" s="12"/>
      <c r="BG7531" s="12"/>
      <c r="BH7531" s="12"/>
      <c r="BO7531" s="7"/>
      <c r="BP7531" s="7"/>
      <c r="BQ7531" s="7"/>
      <c r="BU7531" s="7"/>
      <c r="BV7531" s="7"/>
      <c r="BW7531" s="7"/>
      <c r="CD7531" s="7"/>
      <c r="CE7531" s="7"/>
      <c r="CF7531" s="7"/>
      <c r="CJ7531" s="7"/>
      <c r="CK7531" s="7"/>
      <c r="CL7531" s="7"/>
    </row>
    <row r="7532" spans="1:90">
      <c r="A7532" s="11"/>
      <c r="B7532" s="373"/>
      <c r="C7532" s="373"/>
      <c r="D7532" s="373"/>
      <c r="E7532" s="13"/>
      <c r="F7532" s="11"/>
      <c r="G7532" s="25"/>
      <c r="H7532" s="31"/>
      <c r="I7532" s="30"/>
      <c r="M7532" s="25"/>
      <c r="N7532" s="31"/>
      <c r="O7532" s="30"/>
      <c r="V7532" s="12"/>
      <c r="W7532" s="12"/>
      <c r="X7532" s="14"/>
      <c r="AB7532" s="25"/>
      <c r="AC7532" s="12"/>
      <c r="AD7532" s="12"/>
      <c r="AK7532" s="12"/>
      <c r="AL7532" s="30"/>
      <c r="AM7532" s="32"/>
      <c r="AQ7532" s="12"/>
      <c r="AR7532" s="12"/>
      <c r="AS7532" s="12"/>
      <c r="AZ7532" s="49"/>
      <c r="BA7532" s="30"/>
      <c r="BB7532" s="12"/>
      <c r="BF7532" s="12"/>
      <c r="BG7532" s="12"/>
      <c r="BH7532" s="12"/>
      <c r="BO7532" s="7"/>
      <c r="BP7532" s="7"/>
      <c r="BQ7532" s="7"/>
      <c r="BU7532" s="7"/>
      <c r="BV7532" s="7"/>
      <c r="BW7532" s="7"/>
      <c r="CD7532" s="7"/>
      <c r="CE7532" s="7"/>
      <c r="CF7532" s="7"/>
      <c r="CJ7532" s="7"/>
      <c r="CK7532" s="7"/>
      <c r="CL7532" s="7"/>
    </row>
    <row r="7533" spans="1:90">
      <c r="A7533" s="11"/>
      <c r="B7533" s="373"/>
      <c r="C7533" s="373"/>
      <c r="D7533" s="373"/>
      <c r="E7533" s="13"/>
      <c r="F7533" s="11"/>
      <c r="G7533" s="25"/>
      <c r="H7533" s="31"/>
      <c r="I7533" s="30"/>
      <c r="M7533" s="25"/>
      <c r="N7533" s="31"/>
      <c r="O7533" s="30"/>
      <c r="V7533" s="12"/>
      <c r="W7533" s="12"/>
      <c r="X7533" s="14"/>
      <c r="AB7533" s="25"/>
      <c r="AC7533" s="12"/>
      <c r="AD7533" s="12"/>
      <c r="AK7533" s="12"/>
      <c r="AL7533" s="30"/>
      <c r="AM7533" s="32"/>
      <c r="AQ7533" s="12"/>
      <c r="AR7533" s="12"/>
      <c r="AS7533" s="12"/>
      <c r="AZ7533" s="49"/>
      <c r="BA7533" s="30"/>
      <c r="BB7533" s="12"/>
      <c r="BF7533" s="12"/>
      <c r="BG7533" s="12"/>
      <c r="BH7533" s="12"/>
      <c r="BO7533" s="7"/>
      <c r="BP7533" s="7"/>
      <c r="BQ7533" s="7"/>
      <c r="BU7533" s="7"/>
      <c r="BV7533" s="7"/>
      <c r="BW7533" s="7"/>
      <c r="CD7533" s="7"/>
      <c r="CE7533" s="7"/>
      <c r="CF7533" s="7"/>
      <c r="CJ7533" s="7"/>
      <c r="CK7533" s="7"/>
      <c r="CL7533" s="7"/>
    </row>
    <row r="7534" spans="1:90">
      <c r="A7534" s="11"/>
      <c r="B7534" s="373"/>
      <c r="C7534" s="373"/>
      <c r="D7534" s="373"/>
      <c r="E7534" s="13"/>
      <c r="F7534" s="11"/>
      <c r="G7534" s="25"/>
      <c r="H7534" s="31"/>
      <c r="I7534" s="30"/>
      <c r="M7534" s="25"/>
      <c r="N7534" s="31"/>
      <c r="O7534" s="30"/>
      <c r="V7534" s="12"/>
      <c r="W7534" s="12"/>
      <c r="X7534" s="14"/>
      <c r="AB7534" s="25"/>
      <c r="AC7534" s="12"/>
      <c r="AD7534" s="12"/>
      <c r="AK7534" s="12"/>
      <c r="AL7534" s="30"/>
      <c r="AM7534" s="32"/>
      <c r="AQ7534" s="12"/>
      <c r="AR7534" s="12"/>
      <c r="AS7534" s="12"/>
      <c r="AZ7534" s="49"/>
      <c r="BA7534" s="30"/>
      <c r="BB7534" s="12"/>
      <c r="BF7534" s="12"/>
      <c r="BG7534" s="12"/>
      <c r="BH7534" s="12"/>
      <c r="BO7534" s="7"/>
      <c r="BP7534" s="7"/>
      <c r="BQ7534" s="7"/>
      <c r="BU7534" s="7"/>
      <c r="BV7534" s="7"/>
      <c r="BW7534" s="7"/>
      <c r="CD7534" s="7"/>
      <c r="CE7534" s="7"/>
      <c r="CF7534" s="7"/>
      <c r="CJ7534" s="7"/>
      <c r="CK7534" s="7"/>
      <c r="CL7534" s="7"/>
    </row>
    <row r="7535" spans="1:90">
      <c r="A7535" s="11"/>
      <c r="B7535" s="373"/>
      <c r="C7535" s="373"/>
      <c r="D7535" s="373"/>
      <c r="E7535" s="13"/>
      <c r="F7535" s="11"/>
      <c r="G7535" s="25"/>
      <c r="H7535" s="31"/>
      <c r="I7535" s="30"/>
      <c r="M7535" s="25"/>
      <c r="N7535" s="31"/>
      <c r="O7535" s="30"/>
      <c r="V7535" s="12"/>
      <c r="W7535" s="12"/>
      <c r="X7535" s="14"/>
      <c r="AB7535" s="25"/>
      <c r="AC7535" s="12"/>
      <c r="AD7535" s="12"/>
      <c r="AK7535" s="12"/>
      <c r="AL7535" s="30"/>
      <c r="AM7535" s="32"/>
      <c r="AQ7535" s="12"/>
      <c r="AR7535" s="12"/>
      <c r="AS7535" s="12"/>
      <c r="AZ7535" s="49"/>
      <c r="BA7535" s="30"/>
      <c r="BB7535" s="12"/>
      <c r="BF7535" s="12"/>
      <c r="BG7535" s="12"/>
      <c r="BH7535" s="12"/>
      <c r="BO7535" s="7"/>
      <c r="BP7535" s="7"/>
      <c r="BQ7535" s="7"/>
      <c r="BU7535" s="7"/>
      <c r="BV7535" s="7"/>
      <c r="BW7535" s="7"/>
      <c r="CD7535" s="7"/>
      <c r="CE7535" s="7"/>
      <c r="CF7535" s="7"/>
      <c r="CJ7535" s="7"/>
      <c r="CK7535" s="7"/>
      <c r="CL7535" s="7"/>
    </row>
    <row r="7536" spans="1:90">
      <c r="A7536" s="11"/>
      <c r="B7536" s="373"/>
      <c r="C7536" s="373"/>
      <c r="D7536" s="373"/>
      <c r="E7536" s="13"/>
      <c r="F7536" s="11"/>
      <c r="G7536" s="25"/>
      <c r="H7536" s="31"/>
      <c r="I7536" s="30"/>
      <c r="M7536" s="25"/>
      <c r="N7536" s="31"/>
      <c r="O7536" s="30"/>
      <c r="V7536" s="12"/>
      <c r="W7536" s="12"/>
      <c r="X7536" s="14"/>
      <c r="AB7536" s="25"/>
      <c r="AC7536" s="12"/>
      <c r="AD7536" s="12"/>
      <c r="AK7536" s="12"/>
      <c r="AL7536" s="30"/>
      <c r="AM7536" s="32"/>
      <c r="AQ7536" s="12"/>
      <c r="AR7536" s="12"/>
      <c r="AS7536" s="12"/>
      <c r="AZ7536" s="49"/>
      <c r="BA7536" s="30"/>
      <c r="BB7536" s="12"/>
      <c r="BF7536" s="12"/>
      <c r="BG7536" s="12"/>
      <c r="BH7536" s="12"/>
      <c r="BO7536" s="7"/>
      <c r="BP7536" s="7"/>
      <c r="BQ7536" s="7"/>
      <c r="BU7536" s="7"/>
      <c r="BV7536" s="7"/>
      <c r="BW7536" s="7"/>
      <c r="CD7536" s="7"/>
      <c r="CE7536" s="7"/>
      <c r="CF7536" s="7"/>
      <c r="CJ7536" s="7"/>
      <c r="CK7536" s="7"/>
      <c r="CL7536" s="7"/>
    </row>
    <row r="7537" spans="1:90">
      <c r="A7537" s="11"/>
      <c r="B7537" s="373"/>
      <c r="C7537" s="373"/>
      <c r="D7537" s="373"/>
      <c r="E7537" s="13"/>
      <c r="F7537" s="11"/>
      <c r="G7537" s="25"/>
      <c r="H7537" s="31"/>
      <c r="I7537" s="30"/>
      <c r="M7537" s="25"/>
      <c r="N7537" s="31"/>
      <c r="O7537" s="30"/>
      <c r="V7537" s="12"/>
      <c r="W7537" s="12"/>
      <c r="X7537" s="14"/>
      <c r="AB7537" s="25"/>
      <c r="AC7537" s="12"/>
      <c r="AD7537" s="12"/>
      <c r="AK7537" s="12"/>
      <c r="AL7537" s="30"/>
      <c r="AM7537" s="32"/>
      <c r="AQ7537" s="12"/>
      <c r="AR7537" s="12"/>
      <c r="AS7537" s="12"/>
      <c r="AZ7537" s="49"/>
      <c r="BA7537" s="30"/>
      <c r="BB7537" s="12"/>
      <c r="BF7537" s="12"/>
      <c r="BG7537" s="12"/>
      <c r="BH7537" s="12"/>
      <c r="BO7537" s="7"/>
      <c r="BP7537" s="7"/>
      <c r="BQ7537" s="7"/>
      <c r="BU7537" s="7"/>
      <c r="BV7537" s="7"/>
      <c r="BW7537" s="7"/>
      <c r="CD7537" s="7"/>
      <c r="CE7537" s="7"/>
      <c r="CF7537" s="7"/>
      <c r="CJ7537" s="7"/>
      <c r="CK7537" s="7"/>
      <c r="CL7537" s="7"/>
    </row>
    <row r="7538" spans="1:90">
      <c r="A7538" s="11"/>
      <c r="B7538" s="373"/>
      <c r="C7538" s="373"/>
      <c r="D7538" s="373"/>
      <c r="E7538" s="13"/>
      <c r="F7538" s="11"/>
      <c r="G7538" s="25"/>
      <c r="H7538" s="31"/>
      <c r="I7538" s="30"/>
      <c r="M7538" s="25"/>
      <c r="N7538" s="31"/>
      <c r="O7538" s="30"/>
      <c r="V7538" s="12"/>
      <c r="W7538" s="12"/>
      <c r="X7538" s="14"/>
      <c r="AB7538" s="25"/>
      <c r="AC7538" s="12"/>
      <c r="AD7538" s="12"/>
      <c r="AK7538" s="12"/>
      <c r="AL7538" s="30"/>
      <c r="AM7538" s="32"/>
      <c r="AQ7538" s="12"/>
      <c r="AR7538" s="12"/>
      <c r="AS7538" s="12"/>
      <c r="AZ7538" s="49"/>
      <c r="BA7538" s="30"/>
      <c r="BB7538" s="12"/>
      <c r="BF7538" s="12"/>
      <c r="BG7538" s="12"/>
      <c r="BH7538" s="12"/>
      <c r="BO7538" s="7"/>
      <c r="BP7538" s="7"/>
      <c r="BQ7538" s="7"/>
      <c r="BU7538" s="7"/>
      <c r="BV7538" s="7"/>
      <c r="BW7538" s="7"/>
      <c r="CD7538" s="7"/>
      <c r="CE7538" s="7"/>
      <c r="CF7538" s="7"/>
      <c r="CJ7538" s="7"/>
      <c r="CK7538" s="7"/>
      <c r="CL7538" s="7"/>
    </row>
    <row r="7539" spans="1:90">
      <c r="A7539" s="11"/>
      <c r="B7539" s="373"/>
      <c r="C7539" s="373"/>
      <c r="D7539" s="373"/>
      <c r="E7539" s="13"/>
      <c r="F7539" s="11"/>
      <c r="G7539" s="25"/>
      <c r="H7539" s="31"/>
      <c r="I7539" s="30"/>
      <c r="M7539" s="25"/>
      <c r="N7539" s="31"/>
      <c r="O7539" s="30"/>
      <c r="V7539" s="12"/>
      <c r="W7539" s="12"/>
      <c r="X7539" s="14"/>
      <c r="AB7539" s="25"/>
      <c r="AC7539" s="12"/>
      <c r="AD7539" s="12"/>
      <c r="AK7539" s="12"/>
      <c r="AL7539" s="30"/>
      <c r="AM7539" s="32"/>
      <c r="AQ7539" s="12"/>
      <c r="AR7539" s="12"/>
      <c r="AS7539" s="12"/>
      <c r="AZ7539" s="49"/>
      <c r="BA7539" s="30"/>
      <c r="BB7539" s="12"/>
      <c r="BF7539" s="12"/>
      <c r="BG7539" s="12"/>
      <c r="BH7539" s="12"/>
      <c r="BO7539" s="7"/>
      <c r="BP7539" s="7"/>
      <c r="BQ7539" s="7"/>
      <c r="BU7539" s="7"/>
      <c r="BV7539" s="7"/>
      <c r="BW7539" s="7"/>
      <c r="CD7539" s="7"/>
      <c r="CE7539" s="7"/>
      <c r="CF7539" s="7"/>
      <c r="CJ7539" s="7"/>
      <c r="CK7539" s="7"/>
      <c r="CL7539" s="7"/>
    </row>
    <row r="7540" spans="1:90">
      <c r="A7540" s="11"/>
      <c r="B7540" s="373"/>
      <c r="C7540" s="373"/>
      <c r="D7540" s="373"/>
      <c r="E7540" s="13"/>
      <c r="F7540" s="11"/>
      <c r="G7540" s="25"/>
      <c r="H7540" s="31"/>
      <c r="I7540" s="30"/>
      <c r="M7540" s="25"/>
      <c r="N7540" s="31"/>
      <c r="O7540" s="30"/>
      <c r="V7540" s="12"/>
      <c r="W7540" s="12"/>
      <c r="X7540" s="14"/>
      <c r="AB7540" s="25"/>
      <c r="AC7540" s="12"/>
      <c r="AD7540" s="12"/>
      <c r="AK7540" s="12"/>
      <c r="AL7540" s="30"/>
      <c r="AM7540" s="32"/>
      <c r="AQ7540" s="12"/>
      <c r="AR7540" s="12"/>
      <c r="AS7540" s="12"/>
      <c r="AZ7540" s="49"/>
      <c r="BA7540" s="30"/>
      <c r="BB7540" s="12"/>
      <c r="BF7540" s="12"/>
      <c r="BG7540" s="12"/>
      <c r="BH7540" s="12"/>
      <c r="BO7540" s="7"/>
      <c r="BP7540" s="7"/>
      <c r="BQ7540" s="7"/>
      <c r="BU7540" s="7"/>
      <c r="BV7540" s="7"/>
      <c r="BW7540" s="7"/>
      <c r="CD7540" s="7"/>
      <c r="CE7540" s="7"/>
      <c r="CF7540" s="7"/>
      <c r="CJ7540" s="7"/>
      <c r="CK7540" s="7"/>
      <c r="CL7540" s="7"/>
    </row>
    <row r="7541" spans="1:90">
      <c r="A7541" s="11"/>
      <c r="B7541" s="373"/>
      <c r="C7541" s="373"/>
      <c r="D7541" s="373"/>
      <c r="E7541" s="13"/>
      <c r="F7541" s="11"/>
      <c r="G7541" s="25"/>
      <c r="H7541" s="31"/>
      <c r="I7541" s="30"/>
      <c r="M7541" s="25"/>
      <c r="N7541" s="31"/>
      <c r="O7541" s="30"/>
      <c r="V7541" s="12"/>
      <c r="W7541" s="12"/>
      <c r="X7541" s="14"/>
      <c r="AB7541" s="25"/>
      <c r="AC7541" s="12"/>
      <c r="AD7541" s="12"/>
      <c r="AK7541" s="12"/>
      <c r="AL7541" s="30"/>
      <c r="AM7541" s="32"/>
      <c r="AQ7541" s="12"/>
      <c r="AR7541" s="12"/>
      <c r="AS7541" s="12"/>
      <c r="AZ7541" s="49"/>
      <c r="BA7541" s="30"/>
      <c r="BB7541" s="12"/>
      <c r="BF7541" s="12"/>
      <c r="BG7541" s="12"/>
      <c r="BH7541" s="12"/>
      <c r="BO7541" s="7"/>
      <c r="BP7541" s="7"/>
      <c r="BQ7541" s="7"/>
      <c r="BU7541" s="7"/>
      <c r="BV7541" s="7"/>
      <c r="BW7541" s="7"/>
      <c r="CD7541" s="7"/>
      <c r="CE7541" s="7"/>
      <c r="CF7541" s="7"/>
      <c r="CJ7541" s="7"/>
      <c r="CK7541" s="7"/>
      <c r="CL7541" s="7"/>
    </row>
    <row r="7542" spans="1:90">
      <c r="A7542" s="11"/>
      <c r="B7542" s="373"/>
      <c r="C7542" s="373"/>
      <c r="D7542" s="373"/>
      <c r="E7542" s="13"/>
      <c r="F7542" s="11"/>
      <c r="G7542" s="25"/>
      <c r="H7542" s="31"/>
      <c r="I7542" s="30"/>
      <c r="M7542" s="25"/>
      <c r="N7542" s="31"/>
      <c r="O7542" s="30"/>
      <c r="V7542" s="12"/>
      <c r="W7542" s="12"/>
      <c r="X7542" s="14"/>
      <c r="AB7542" s="25"/>
      <c r="AC7542" s="12"/>
      <c r="AD7542" s="12"/>
      <c r="AK7542" s="12"/>
      <c r="AL7542" s="30"/>
      <c r="AM7542" s="32"/>
      <c r="AQ7542" s="12"/>
      <c r="AR7542" s="12"/>
      <c r="AS7542" s="12"/>
      <c r="AZ7542" s="49"/>
      <c r="BA7542" s="30"/>
      <c r="BB7542" s="12"/>
      <c r="BF7542" s="12"/>
      <c r="BG7542" s="12"/>
      <c r="BH7542" s="12"/>
      <c r="BO7542" s="7"/>
      <c r="BP7542" s="7"/>
      <c r="BQ7542" s="7"/>
      <c r="BU7542" s="7"/>
      <c r="BV7542" s="7"/>
      <c r="BW7542" s="7"/>
      <c r="CD7542" s="7"/>
      <c r="CE7542" s="7"/>
      <c r="CF7542" s="7"/>
      <c r="CJ7542" s="7"/>
      <c r="CK7542" s="7"/>
      <c r="CL7542" s="7"/>
    </row>
    <row r="7543" spans="1:90">
      <c r="A7543" s="11"/>
      <c r="B7543" s="373"/>
      <c r="C7543" s="373"/>
      <c r="D7543" s="373"/>
      <c r="E7543" s="13"/>
      <c r="F7543" s="11"/>
      <c r="G7543" s="25"/>
      <c r="H7543" s="31"/>
      <c r="I7543" s="30"/>
      <c r="M7543" s="25"/>
      <c r="N7543" s="31"/>
      <c r="O7543" s="30"/>
      <c r="V7543" s="12"/>
      <c r="W7543" s="12"/>
      <c r="X7543" s="14"/>
      <c r="AB7543" s="25"/>
      <c r="AC7543" s="12"/>
      <c r="AD7543" s="12"/>
      <c r="AK7543" s="12"/>
      <c r="AL7543" s="30"/>
      <c r="AM7543" s="32"/>
      <c r="AQ7543" s="12"/>
      <c r="AR7543" s="12"/>
      <c r="AS7543" s="12"/>
      <c r="AZ7543" s="49"/>
      <c r="BA7543" s="30"/>
      <c r="BB7543" s="12"/>
      <c r="BF7543" s="12"/>
      <c r="BG7543" s="12"/>
      <c r="BH7543" s="12"/>
      <c r="BO7543" s="7"/>
      <c r="BP7543" s="7"/>
      <c r="BQ7543" s="7"/>
      <c r="BU7543" s="7"/>
      <c r="BV7543" s="7"/>
      <c r="BW7543" s="7"/>
      <c r="CD7543" s="7"/>
      <c r="CE7543" s="7"/>
      <c r="CF7543" s="7"/>
      <c r="CJ7543" s="7"/>
      <c r="CK7543" s="7"/>
      <c r="CL7543" s="7"/>
    </row>
    <row r="7544" spans="1:90">
      <c r="A7544" s="11"/>
      <c r="B7544" s="373"/>
      <c r="C7544" s="373"/>
      <c r="D7544" s="373"/>
      <c r="E7544" s="13"/>
      <c r="F7544" s="11"/>
      <c r="G7544" s="25"/>
      <c r="H7544" s="31"/>
      <c r="I7544" s="30"/>
      <c r="M7544" s="25"/>
      <c r="N7544" s="31"/>
      <c r="O7544" s="30"/>
      <c r="V7544" s="12"/>
      <c r="W7544" s="12"/>
      <c r="X7544" s="14"/>
      <c r="AB7544" s="25"/>
      <c r="AC7544" s="12"/>
      <c r="AD7544" s="12"/>
      <c r="AK7544" s="12"/>
      <c r="AL7544" s="30"/>
      <c r="AM7544" s="32"/>
      <c r="AQ7544" s="12"/>
      <c r="AR7544" s="12"/>
      <c r="AS7544" s="12"/>
      <c r="AZ7544" s="49"/>
      <c r="BA7544" s="30"/>
      <c r="BB7544" s="12"/>
      <c r="BF7544" s="12"/>
      <c r="BG7544" s="12"/>
      <c r="BH7544" s="12"/>
      <c r="BO7544" s="7"/>
      <c r="BP7544" s="7"/>
      <c r="BQ7544" s="7"/>
      <c r="BU7544" s="7"/>
      <c r="BV7544" s="7"/>
      <c r="BW7544" s="7"/>
      <c r="CD7544" s="7"/>
      <c r="CE7544" s="7"/>
      <c r="CF7544" s="7"/>
      <c r="CJ7544" s="7"/>
      <c r="CK7544" s="7"/>
      <c r="CL7544" s="7"/>
    </row>
    <row r="7545" spans="1:90">
      <c r="A7545" s="11"/>
      <c r="B7545" s="373"/>
      <c r="C7545" s="373"/>
      <c r="D7545" s="373"/>
      <c r="E7545" s="13"/>
      <c r="F7545" s="11"/>
      <c r="G7545" s="25"/>
      <c r="H7545" s="31"/>
      <c r="I7545" s="30"/>
      <c r="M7545" s="25"/>
      <c r="N7545" s="31"/>
      <c r="O7545" s="30"/>
      <c r="V7545" s="12"/>
      <c r="W7545" s="12"/>
      <c r="X7545" s="14"/>
      <c r="AB7545" s="25"/>
      <c r="AC7545" s="12"/>
      <c r="AD7545" s="12"/>
      <c r="AK7545" s="12"/>
      <c r="AL7545" s="30"/>
      <c r="AM7545" s="32"/>
      <c r="AQ7545" s="12"/>
      <c r="AR7545" s="12"/>
      <c r="AS7545" s="12"/>
      <c r="AZ7545" s="49"/>
      <c r="BA7545" s="30"/>
      <c r="BB7545" s="12"/>
      <c r="BF7545" s="12"/>
      <c r="BG7545" s="12"/>
      <c r="BH7545" s="12"/>
      <c r="BO7545" s="7"/>
      <c r="BP7545" s="7"/>
      <c r="BQ7545" s="7"/>
      <c r="BU7545" s="7"/>
      <c r="BV7545" s="7"/>
      <c r="BW7545" s="7"/>
      <c r="CD7545" s="7"/>
      <c r="CE7545" s="7"/>
      <c r="CF7545" s="7"/>
      <c r="CJ7545" s="7"/>
      <c r="CK7545" s="7"/>
      <c r="CL7545" s="7"/>
    </row>
    <row r="7546" spans="1:90">
      <c r="A7546" s="11"/>
      <c r="B7546" s="373"/>
      <c r="C7546" s="373"/>
      <c r="D7546" s="373"/>
      <c r="E7546" s="13"/>
      <c r="F7546" s="11"/>
      <c r="G7546" s="25"/>
      <c r="H7546" s="31"/>
      <c r="I7546" s="30"/>
      <c r="M7546" s="25"/>
      <c r="N7546" s="31"/>
      <c r="O7546" s="30"/>
      <c r="V7546" s="12"/>
      <c r="W7546" s="12"/>
      <c r="X7546" s="14"/>
      <c r="AB7546" s="25"/>
      <c r="AC7546" s="12"/>
      <c r="AD7546" s="12"/>
      <c r="AK7546" s="12"/>
      <c r="AL7546" s="30"/>
      <c r="AM7546" s="32"/>
      <c r="AQ7546" s="12"/>
      <c r="AR7546" s="12"/>
      <c r="AS7546" s="12"/>
      <c r="AZ7546" s="49"/>
      <c r="BA7546" s="30"/>
      <c r="BB7546" s="12"/>
      <c r="BF7546" s="12"/>
      <c r="BG7546" s="12"/>
      <c r="BH7546" s="12"/>
      <c r="BO7546" s="7"/>
      <c r="BP7546" s="7"/>
      <c r="BQ7546" s="7"/>
      <c r="BU7546" s="7"/>
      <c r="BV7546" s="7"/>
      <c r="BW7546" s="7"/>
      <c r="CD7546" s="7"/>
      <c r="CE7546" s="7"/>
      <c r="CF7546" s="7"/>
      <c r="CJ7546" s="7"/>
      <c r="CK7546" s="7"/>
      <c r="CL7546" s="7"/>
    </row>
    <row r="7547" spans="1:90">
      <c r="A7547" s="11"/>
      <c r="B7547" s="373"/>
      <c r="C7547" s="373"/>
      <c r="D7547" s="373"/>
      <c r="E7547" s="13"/>
      <c r="F7547" s="11"/>
      <c r="G7547" s="25"/>
      <c r="H7547" s="31"/>
      <c r="I7547" s="30"/>
      <c r="M7547" s="25"/>
      <c r="N7547" s="31"/>
      <c r="O7547" s="30"/>
      <c r="V7547" s="12"/>
      <c r="W7547" s="12"/>
      <c r="X7547" s="14"/>
      <c r="AB7547" s="25"/>
      <c r="AC7547" s="12"/>
      <c r="AD7547" s="12"/>
      <c r="AK7547" s="12"/>
      <c r="AL7547" s="30"/>
      <c r="AM7547" s="32"/>
      <c r="AQ7547" s="12"/>
      <c r="AR7547" s="12"/>
      <c r="AS7547" s="12"/>
      <c r="AZ7547" s="49"/>
      <c r="BA7547" s="30"/>
      <c r="BB7547" s="12"/>
      <c r="BF7547" s="12"/>
      <c r="BG7547" s="12"/>
      <c r="BH7547" s="12"/>
      <c r="BO7547" s="7"/>
      <c r="BP7547" s="7"/>
      <c r="BQ7547" s="7"/>
      <c r="BU7547" s="7"/>
      <c r="BV7547" s="7"/>
      <c r="BW7547" s="7"/>
      <c r="CD7547" s="7"/>
      <c r="CE7547" s="7"/>
      <c r="CF7547" s="7"/>
      <c r="CJ7547" s="7"/>
      <c r="CK7547" s="7"/>
      <c r="CL7547" s="7"/>
    </row>
    <row r="7548" spans="1:90">
      <c r="A7548" s="11"/>
      <c r="B7548" s="373"/>
      <c r="C7548" s="373"/>
      <c r="D7548" s="373"/>
      <c r="E7548" s="13"/>
      <c r="F7548" s="11"/>
      <c r="G7548" s="25"/>
      <c r="H7548" s="31"/>
      <c r="I7548" s="30"/>
      <c r="M7548" s="25"/>
      <c r="N7548" s="31"/>
      <c r="O7548" s="30"/>
      <c r="V7548" s="12"/>
      <c r="W7548" s="12"/>
      <c r="X7548" s="14"/>
      <c r="AB7548" s="25"/>
      <c r="AC7548" s="12"/>
      <c r="AD7548" s="12"/>
      <c r="AK7548" s="12"/>
      <c r="AL7548" s="30"/>
      <c r="AM7548" s="32"/>
      <c r="AQ7548" s="12"/>
      <c r="AR7548" s="12"/>
      <c r="AS7548" s="12"/>
      <c r="AZ7548" s="49"/>
      <c r="BA7548" s="30"/>
      <c r="BB7548" s="12"/>
      <c r="BF7548" s="12"/>
      <c r="BG7548" s="12"/>
      <c r="BH7548" s="12"/>
      <c r="BO7548" s="7"/>
      <c r="BP7548" s="7"/>
      <c r="BQ7548" s="7"/>
      <c r="BU7548" s="7"/>
      <c r="BV7548" s="7"/>
      <c r="BW7548" s="7"/>
      <c r="CD7548" s="7"/>
      <c r="CE7548" s="7"/>
      <c r="CF7548" s="7"/>
      <c r="CJ7548" s="7"/>
      <c r="CK7548" s="7"/>
      <c r="CL7548" s="7"/>
    </row>
    <row r="7549" spans="1:90">
      <c r="A7549" s="11"/>
      <c r="B7549" s="373"/>
      <c r="C7549" s="373"/>
      <c r="D7549" s="373"/>
      <c r="E7549" s="13"/>
      <c r="F7549" s="11"/>
      <c r="G7549" s="25"/>
      <c r="H7549" s="31"/>
      <c r="I7549" s="30"/>
      <c r="M7549" s="25"/>
      <c r="N7549" s="31"/>
      <c r="O7549" s="30"/>
      <c r="V7549" s="12"/>
      <c r="W7549" s="12"/>
      <c r="X7549" s="14"/>
      <c r="AB7549" s="25"/>
      <c r="AC7549" s="12"/>
      <c r="AD7549" s="12"/>
      <c r="AK7549" s="12"/>
      <c r="AL7549" s="30"/>
      <c r="AM7549" s="32"/>
      <c r="AQ7549" s="12"/>
      <c r="AR7549" s="12"/>
      <c r="AS7549" s="12"/>
      <c r="AZ7549" s="49"/>
      <c r="BA7549" s="30"/>
      <c r="BB7549" s="12"/>
      <c r="BF7549" s="12"/>
      <c r="BG7549" s="12"/>
      <c r="BH7549" s="12"/>
      <c r="BO7549" s="7"/>
      <c r="BP7549" s="7"/>
      <c r="BQ7549" s="7"/>
      <c r="BU7549" s="7"/>
      <c r="BV7549" s="7"/>
      <c r="BW7549" s="7"/>
      <c r="CD7549" s="7"/>
      <c r="CE7549" s="7"/>
      <c r="CF7549" s="7"/>
      <c r="CJ7549" s="7"/>
      <c r="CK7549" s="7"/>
      <c r="CL7549" s="7"/>
    </row>
    <row r="7550" spans="1:90">
      <c r="A7550" s="11"/>
      <c r="B7550" s="373"/>
      <c r="C7550" s="373"/>
      <c r="D7550" s="373"/>
      <c r="E7550" s="13"/>
      <c r="F7550" s="11"/>
      <c r="G7550" s="25"/>
      <c r="H7550" s="31"/>
      <c r="I7550" s="30"/>
      <c r="M7550" s="25"/>
      <c r="N7550" s="31"/>
      <c r="O7550" s="30"/>
      <c r="V7550" s="12"/>
      <c r="W7550" s="12"/>
      <c r="X7550" s="14"/>
      <c r="AB7550" s="25"/>
      <c r="AC7550" s="12"/>
      <c r="AD7550" s="12"/>
      <c r="AK7550" s="12"/>
      <c r="AL7550" s="30"/>
      <c r="AM7550" s="32"/>
      <c r="AQ7550" s="12"/>
      <c r="AR7550" s="12"/>
      <c r="AS7550" s="12"/>
      <c r="AZ7550" s="49"/>
      <c r="BA7550" s="30"/>
      <c r="BB7550" s="12"/>
      <c r="BF7550" s="12"/>
      <c r="BG7550" s="12"/>
      <c r="BH7550" s="12"/>
      <c r="BO7550" s="7"/>
      <c r="BP7550" s="7"/>
      <c r="BQ7550" s="7"/>
      <c r="BU7550" s="7"/>
      <c r="BV7550" s="7"/>
      <c r="BW7550" s="7"/>
      <c r="CD7550" s="7"/>
      <c r="CE7550" s="7"/>
      <c r="CF7550" s="7"/>
      <c r="CJ7550" s="7"/>
      <c r="CK7550" s="7"/>
      <c r="CL7550" s="7"/>
    </row>
    <row r="7551" spans="1:90">
      <c r="A7551" s="11"/>
      <c r="B7551" s="373"/>
      <c r="C7551" s="373"/>
      <c r="D7551" s="373"/>
      <c r="E7551" s="13"/>
      <c r="F7551" s="11"/>
      <c r="G7551" s="25"/>
      <c r="H7551" s="31"/>
      <c r="I7551" s="30"/>
      <c r="M7551" s="25"/>
      <c r="N7551" s="31"/>
      <c r="O7551" s="30"/>
      <c r="V7551" s="12"/>
      <c r="W7551" s="12"/>
      <c r="X7551" s="14"/>
      <c r="AB7551" s="25"/>
      <c r="AC7551" s="12"/>
      <c r="AD7551" s="12"/>
      <c r="AK7551" s="12"/>
      <c r="AL7551" s="30"/>
      <c r="AM7551" s="32"/>
      <c r="AQ7551" s="12"/>
      <c r="AR7551" s="12"/>
      <c r="AS7551" s="12"/>
      <c r="AZ7551" s="49"/>
      <c r="BA7551" s="30"/>
      <c r="BB7551" s="12"/>
      <c r="BF7551" s="12"/>
      <c r="BG7551" s="12"/>
      <c r="BH7551" s="12"/>
      <c r="BO7551" s="7"/>
      <c r="BP7551" s="7"/>
      <c r="BQ7551" s="7"/>
      <c r="BU7551" s="7"/>
      <c r="BV7551" s="7"/>
      <c r="BW7551" s="7"/>
      <c r="CD7551" s="7"/>
      <c r="CE7551" s="7"/>
      <c r="CF7551" s="7"/>
      <c r="CJ7551" s="7"/>
      <c r="CK7551" s="7"/>
      <c r="CL7551" s="7"/>
    </row>
    <row r="7552" spans="1:90">
      <c r="A7552" s="11"/>
      <c r="B7552" s="373"/>
      <c r="C7552" s="373"/>
      <c r="D7552" s="373"/>
      <c r="E7552" s="13"/>
      <c r="F7552" s="11"/>
      <c r="G7552" s="25"/>
      <c r="H7552" s="31"/>
      <c r="I7552" s="30"/>
      <c r="M7552" s="25"/>
      <c r="N7552" s="31"/>
      <c r="O7552" s="30"/>
      <c r="V7552" s="12"/>
      <c r="W7552" s="12"/>
      <c r="X7552" s="14"/>
      <c r="AB7552" s="25"/>
      <c r="AC7552" s="12"/>
      <c r="AD7552" s="12"/>
      <c r="AK7552" s="12"/>
      <c r="AL7552" s="30"/>
      <c r="AM7552" s="32"/>
      <c r="AQ7552" s="12"/>
      <c r="AR7552" s="12"/>
      <c r="AS7552" s="12"/>
      <c r="AZ7552" s="49"/>
      <c r="BA7552" s="30"/>
      <c r="BB7552" s="12"/>
      <c r="BF7552" s="12"/>
      <c r="BG7552" s="12"/>
      <c r="BH7552" s="12"/>
      <c r="BO7552" s="7"/>
      <c r="BP7552" s="7"/>
      <c r="BQ7552" s="7"/>
      <c r="BU7552" s="7"/>
      <c r="BV7552" s="7"/>
      <c r="BW7552" s="7"/>
      <c r="CD7552" s="7"/>
      <c r="CE7552" s="7"/>
      <c r="CF7552" s="7"/>
      <c r="CJ7552" s="7"/>
      <c r="CK7552" s="7"/>
      <c r="CL7552" s="7"/>
    </row>
    <row r="7553" spans="1:90">
      <c r="A7553" s="11"/>
      <c r="B7553" s="373"/>
      <c r="C7553" s="373"/>
      <c r="D7553" s="373"/>
      <c r="E7553" s="13"/>
      <c r="F7553" s="11"/>
      <c r="G7553" s="25"/>
      <c r="H7553" s="31"/>
      <c r="I7553" s="30"/>
      <c r="M7553" s="25"/>
      <c r="N7553" s="31"/>
      <c r="O7553" s="30"/>
      <c r="V7553" s="12"/>
      <c r="W7553" s="12"/>
      <c r="X7553" s="14"/>
      <c r="AB7553" s="25"/>
      <c r="AC7553" s="12"/>
      <c r="AD7553" s="12"/>
      <c r="AK7553" s="12"/>
      <c r="AL7553" s="30"/>
      <c r="AM7553" s="32"/>
      <c r="AQ7553" s="12"/>
      <c r="AR7553" s="12"/>
      <c r="AS7553" s="12"/>
      <c r="AZ7553" s="49"/>
      <c r="BA7553" s="30"/>
      <c r="BB7553" s="12"/>
      <c r="BF7553" s="12"/>
      <c r="BG7553" s="12"/>
      <c r="BH7553" s="12"/>
      <c r="BO7553" s="7"/>
      <c r="BP7553" s="7"/>
      <c r="BQ7553" s="7"/>
      <c r="BU7553" s="7"/>
      <c r="BV7553" s="7"/>
      <c r="BW7553" s="7"/>
      <c r="CD7553" s="7"/>
      <c r="CE7553" s="7"/>
      <c r="CF7553" s="7"/>
      <c r="CJ7553" s="7"/>
      <c r="CK7553" s="7"/>
      <c r="CL7553" s="7"/>
    </row>
    <row r="7554" spans="1:90">
      <c r="A7554" s="11"/>
      <c r="B7554" s="373"/>
      <c r="C7554" s="373"/>
      <c r="D7554" s="373"/>
      <c r="E7554" s="13"/>
      <c r="F7554" s="11"/>
      <c r="G7554" s="25"/>
      <c r="H7554" s="31"/>
      <c r="I7554" s="30"/>
      <c r="M7554" s="25"/>
      <c r="N7554" s="31"/>
      <c r="O7554" s="30"/>
      <c r="V7554" s="12"/>
      <c r="W7554" s="12"/>
      <c r="X7554" s="14"/>
      <c r="AB7554" s="25"/>
      <c r="AC7554" s="12"/>
      <c r="AD7554" s="12"/>
      <c r="AK7554" s="12"/>
      <c r="AL7554" s="30"/>
      <c r="AM7554" s="32"/>
      <c r="AQ7554" s="12"/>
      <c r="AR7554" s="12"/>
      <c r="AS7554" s="12"/>
      <c r="AZ7554" s="49"/>
      <c r="BA7554" s="30"/>
      <c r="BB7554" s="12"/>
      <c r="BF7554" s="12"/>
      <c r="BG7554" s="12"/>
      <c r="BH7554" s="12"/>
      <c r="BO7554" s="7"/>
      <c r="BP7554" s="7"/>
      <c r="BQ7554" s="7"/>
      <c r="BU7554" s="7"/>
      <c r="BV7554" s="7"/>
      <c r="BW7554" s="7"/>
      <c r="CD7554" s="7"/>
      <c r="CE7554" s="7"/>
      <c r="CF7554" s="7"/>
      <c r="CJ7554" s="7"/>
      <c r="CK7554" s="7"/>
      <c r="CL7554" s="7"/>
    </row>
    <row r="7555" spans="1:90">
      <c r="A7555" s="11"/>
      <c r="B7555" s="373"/>
      <c r="C7555" s="373"/>
      <c r="D7555" s="373"/>
      <c r="E7555" s="13"/>
      <c r="F7555" s="11"/>
      <c r="G7555" s="25"/>
      <c r="H7555" s="31"/>
      <c r="I7555" s="30"/>
      <c r="M7555" s="25"/>
      <c r="N7555" s="31"/>
      <c r="O7555" s="30"/>
      <c r="V7555" s="12"/>
      <c r="W7555" s="12"/>
      <c r="X7555" s="14"/>
      <c r="AB7555" s="25"/>
      <c r="AC7555" s="12"/>
      <c r="AD7555" s="12"/>
      <c r="AK7555" s="12"/>
      <c r="AL7555" s="30"/>
      <c r="AM7555" s="32"/>
      <c r="AQ7555" s="12"/>
      <c r="AR7555" s="12"/>
      <c r="AS7555" s="12"/>
      <c r="AZ7555" s="49"/>
      <c r="BA7555" s="30"/>
      <c r="BB7555" s="12"/>
      <c r="BF7555" s="12"/>
      <c r="BG7555" s="12"/>
      <c r="BH7555" s="12"/>
      <c r="BO7555" s="7"/>
      <c r="BP7555" s="7"/>
      <c r="BQ7555" s="7"/>
      <c r="BU7555" s="7"/>
      <c r="BV7555" s="7"/>
      <c r="BW7555" s="7"/>
      <c r="CD7555" s="7"/>
      <c r="CE7555" s="7"/>
      <c r="CF7555" s="7"/>
      <c r="CJ7555" s="7"/>
      <c r="CK7555" s="7"/>
      <c r="CL7555" s="7"/>
    </row>
    <row r="7556" spans="1:90">
      <c r="A7556" s="11"/>
      <c r="B7556" s="373"/>
      <c r="C7556" s="373"/>
      <c r="D7556" s="373"/>
      <c r="E7556" s="13"/>
      <c r="F7556" s="11"/>
      <c r="G7556" s="25"/>
      <c r="H7556" s="31"/>
      <c r="I7556" s="30"/>
      <c r="M7556" s="25"/>
      <c r="N7556" s="31"/>
      <c r="O7556" s="30"/>
      <c r="V7556" s="12"/>
      <c r="W7556" s="12"/>
      <c r="X7556" s="14"/>
      <c r="AB7556" s="25"/>
      <c r="AC7556" s="12"/>
      <c r="AD7556" s="12"/>
      <c r="AK7556" s="12"/>
      <c r="AL7556" s="30"/>
      <c r="AM7556" s="32"/>
      <c r="AQ7556" s="12"/>
      <c r="AR7556" s="12"/>
      <c r="AS7556" s="12"/>
      <c r="AZ7556" s="49"/>
      <c r="BA7556" s="30"/>
      <c r="BB7556" s="12"/>
      <c r="BF7556" s="12"/>
      <c r="BG7556" s="12"/>
      <c r="BH7556" s="12"/>
      <c r="BO7556" s="7"/>
      <c r="BP7556" s="7"/>
      <c r="BQ7556" s="7"/>
      <c r="BU7556" s="7"/>
      <c r="BV7556" s="7"/>
      <c r="BW7556" s="7"/>
      <c r="CD7556" s="7"/>
      <c r="CE7556" s="7"/>
      <c r="CF7556" s="7"/>
      <c r="CJ7556" s="7"/>
      <c r="CK7556" s="7"/>
      <c r="CL7556" s="7"/>
    </row>
    <row r="7557" spans="1:90">
      <c r="A7557" s="11"/>
      <c r="B7557" s="373"/>
      <c r="C7557" s="373"/>
      <c r="D7557" s="373"/>
      <c r="E7557" s="13"/>
      <c r="F7557" s="11"/>
      <c r="G7557" s="25"/>
      <c r="H7557" s="31"/>
      <c r="I7557" s="30"/>
      <c r="M7557" s="25"/>
      <c r="N7557" s="31"/>
      <c r="O7557" s="30"/>
      <c r="V7557" s="12"/>
      <c r="W7557" s="12"/>
      <c r="X7557" s="14"/>
      <c r="AB7557" s="25"/>
      <c r="AC7557" s="12"/>
      <c r="AD7557" s="12"/>
      <c r="AK7557" s="12"/>
      <c r="AL7557" s="30"/>
      <c r="AM7557" s="32"/>
      <c r="AQ7557" s="12"/>
      <c r="AR7557" s="12"/>
      <c r="AS7557" s="12"/>
      <c r="AZ7557" s="49"/>
      <c r="BA7557" s="30"/>
      <c r="BB7557" s="12"/>
      <c r="BF7557" s="12"/>
      <c r="BG7557" s="12"/>
      <c r="BH7557" s="12"/>
      <c r="BO7557" s="7"/>
      <c r="BP7557" s="7"/>
      <c r="BQ7557" s="7"/>
      <c r="BU7557" s="7"/>
      <c r="BV7557" s="7"/>
      <c r="BW7557" s="7"/>
      <c r="CD7557" s="7"/>
      <c r="CE7557" s="7"/>
      <c r="CF7557" s="7"/>
      <c r="CJ7557" s="7"/>
      <c r="CK7557" s="7"/>
      <c r="CL7557" s="7"/>
    </row>
    <row r="7558" spans="1:90">
      <c r="A7558" s="11"/>
      <c r="B7558" s="373"/>
      <c r="C7558" s="373"/>
      <c r="D7558" s="373"/>
      <c r="E7558" s="13"/>
      <c r="F7558" s="11"/>
      <c r="G7558" s="25"/>
      <c r="H7558" s="31"/>
      <c r="I7558" s="30"/>
      <c r="M7558" s="25"/>
      <c r="N7558" s="31"/>
      <c r="O7558" s="30"/>
      <c r="V7558" s="12"/>
      <c r="W7558" s="12"/>
      <c r="X7558" s="14"/>
      <c r="AB7558" s="25"/>
      <c r="AC7558" s="12"/>
      <c r="AD7558" s="12"/>
      <c r="AK7558" s="12"/>
      <c r="AL7558" s="30"/>
      <c r="AM7558" s="32"/>
      <c r="AQ7558" s="12"/>
      <c r="AR7558" s="12"/>
      <c r="AS7558" s="12"/>
      <c r="AZ7558" s="49"/>
      <c r="BA7558" s="30"/>
      <c r="BB7558" s="12"/>
      <c r="BF7558" s="12"/>
      <c r="BG7558" s="12"/>
      <c r="BH7558" s="12"/>
      <c r="BO7558" s="7"/>
      <c r="BP7558" s="7"/>
      <c r="BQ7558" s="7"/>
      <c r="BU7558" s="7"/>
      <c r="BV7558" s="7"/>
      <c r="BW7558" s="7"/>
      <c r="CD7558" s="7"/>
      <c r="CE7558" s="7"/>
      <c r="CF7558" s="7"/>
      <c r="CJ7558" s="7"/>
      <c r="CK7558" s="7"/>
      <c r="CL7558" s="7"/>
    </row>
    <row r="7559" spans="1:90">
      <c r="A7559" s="11"/>
      <c r="B7559" s="373"/>
      <c r="C7559" s="373"/>
      <c r="D7559" s="373"/>
      <c r="E7559" s="13"/>
      <c r="F7559" s="11"/>
      <c r="G7559" s="25"/>
      <c r="H7559" s="31"/>
      <c r="I7559" s="30"/>
      <c r="M7559" s="25"/>
      <c r="N7559" s="31"/>
      <c r="O7559" s="30"/>
      <c r="V7559" s="12"/>
      <c r="W7559" s="12"/>
      <c r="X7559" s="14"/>
      <c r="AB7559" s="25"/>
      <c r="AC7559" s="12"/>
      <c r="AD7559" s="12"/>
      <c r="AK7559" s="12"/>
      <c r="AL7559" s="30"/>
      <c r="AM7559" s="32"/>
      <c r="AQ7559" s="12"/>
      <c r="AR7559" s="12"/>
      <c r="AS7559" s="12"/>
      <c r="AZ7559" s="49"/>
      <c r="BA7559" s="30"/>
      <c r="BB7559" s="12"/>
      <c r="BF7559" s="12"/>
      <c r="BG7559" s="12"/>
      <c r="BH7559" s="12"/>
      <c r="BO7559" s="7"/>
      <c r="BP7559" s="7"/>
      <c r="BQ7559" s="7"/>
      <c r="BU7559" s="7"/>
      <c r="BV7559" s="7"/>
      <c r="BW7559" s="7"/>
      <c r="CD7559" s="7"/>
      <c r="CE7559" s="7"/>
      <c r="CF7559" s="7"/>
      <c r="CJ7559" s="7"/>
      <c r="CK7559" s="7"/>
      <c r="CL7559" s="7"/>
    </row>
    <row r="7560" spans="1:90">
      <c r="A7560" s="11"/>
      <c r="B7560" s="373"/>
      <c r="C7560" s="373"/>
      <c r="D7560" s="373"/>
      <c r="E7560" s="13"/>
      <c r="F7560" s="11"/>
      <c r="G7560" s="25"/>
      <c r="H7560" s="31"/>
      <c r="I7560" s="30"/>
      <c r="M7560" s="25"/>
      <c r="N7560" s="31"/>
      <c r="O7560" s="30"/>
      <c r="V7560" s="12"/>
      <c r="W7560" s="12"/>
      <c r="X7560" s="14"/>
      <c r="AB7560" s="25"/>
      <c r="AC7560" s="12"/>
      <c r="AD7560" s="12"/>
      <c r="AK7560" s="12"/>
      <c r="AL7560" s="30"/>
      <c r="AM7560" s="32"/>
      <c r="AQ7560" s="12"/>
      <c r="AR7560" s="12"/>
      <c r="AS7560" s="12"/>
      <c r="AZ7560" s="49"/>
      <c r="BA7560" s="30"/>
      <c r="BB7560" s="12"/>
      <c r="BF7560" s="12"/>
      <c r="BG7560" s="12"/>
      <c r="BH7560" s="12"/>
      <c r="BO7560" s="7"/>
      <c r="BP7560" s="7"/>
      <c r="BQ7560" s="7"/>
      <c r="BU7560" s="7"/>
      <c r="BV7560" s="7"/>
      <c r="BW7560" s="7"/>
      <c r="CD7560" s="7"/>
      <c r="CE7560" s="7"/>
      <c r="CF7560" s="7"/>
      <c r="CJ7560" s="7"/>
      <c r="CK7560" s="7"/>
      <c r="CL7560" s="7"/>
    </row>
    <row r="7561" spans="1:90">
      <c r="A7561" s="11"/>
      <c r="B7561" s="373"/>
      <c r="C7561" s="373"/>
      <c r="D7561" s="373"/>
      <c r="E7561" s="13"/>
      <c r="F7561" s="11"/>
      <c r="G7561" s="25"/>
      <c r="H7561" s="31"/>
      <c r="I7561" s="30"/>
      <c r="M7561" s="25"/>
      <c r="N7561" s="31"/>
      <c r="O7561" s="30"/>
      <c r="V7561" s="12"/>
      <c r="W7561" s="12"/>
      <c r="X7561" s="14"/>
      <c r="AB7561" s="25"/>
      <c r="AC7561" s="12"/>
      <c r="AD7561" s="12"/>
      <c r="AK7561" s="12"/>
      <c r="AL7561" s="30"/>
      <c r="AM7561" s="32"/>
      <c r="AQ7561" s="12"/>
      <c r="AR7561" s="12"/>
      <c r="AS7561" s="12"/>
      <c r="AZ7561" s="49"/>
      <c r="BA7561" s="30"/>
      <c r="BB7561" s="12"/>
      <c r="BF7561" s="12"/>
      <c r="BG7561" s="12"/>
      <c r="BH7561" s="12"/>
      <c r="BO7561" s="7"/>
      <c r="BP7561" s="7"/>
      <c r="BQ7561" s="7"/>
      <c r="BU7561" s="7"/>
      <c r="BV7561" s="7"/>
      <c r="BW7561" s="7"/>
      <c r="CD7561" s="7"/>
      <c r="CE7561" s="7"/>
      <c r="CF7561" s="7"/>
      <c r="CJ7561" s="7"/>
      <c r="CK7561" s="7"/>
      <c r="CL7561" s="7"/>
    </row>
    <row r="7562" spans="1:90">
      <c r="A7562" s="11"/>
      <c r="B7562" s="373"/>
      <c r="C7562" s="373"/>
      <c r="D7562" s="373"/>
      <c r="E7562" s="13"/>
      <c r="F7562" s="11"/>
      <c r="G7562" s="25"/>
      <c r="H7562" s="31"/>
      <c r="I7562" s="30"/>
      <c r="M7562" s="25"/>
      <c r="N7562" s="31"/>
      <c r="O7562" s="30"/>
      <c r="V7562" s="12"/>
      <c r="W7562" s="12"/>
      <c r="X7562" s="14"/>
      <c r="AB7562" s="25"/>
      <c r="AC7562" s="12"/>
      <c r="AD7562" s="12"/>
      <c r="AK7562" s="12"/>
      <c r="AL7562" s="30"/>
      <c r="AM7562" s="32"/>
      <c r="AQ7562" s="12"/>
      <c r="AR7562" s="12"/>
      <c r="AS7562" s="12"/>
      <c r="AZ7562" s="49"/>
      <c r="BA7562" s="30"/>
      <c r="BB7562" s="12"/>
      <c r="BF7562" s="12"/>
      <c r="BG7562" s="12"/>
      <c r="BH7562" s="12"/>
      <c r="BO7562" s="7"/>
      <c r="BP7562" s="7"/>
      <c r="BQ7562" s="7"/>
      <c r="BU7562" s="7"/>
      <c r="BV7562" s="7"/>
      <c r="BW7562" s="7"/>
      <c r="CD7562" s="7"/>
      <c r="CE7562" s="7"/>
      <c r="CF7562" s="7"/>
      <c r="CJ7562" s="7"/>
      <c r="CK7562" s="7"/>
      <c r="CL7562" s="7"/>
    </row>
    <row r="7563" spans="1:90">
      <c r="A7563" s="11"/>
      <c r="B7563" s="373"/>
      <c r="C7563" s="373"/>
      <c r="D7563" s="373"/>
      <c r="E7563" s="13"/>
      <c r="F7563" s="11"/>
      <c r="G7563" s="25"/>
      <c r="H7563" s="31"/>
      <c r="I7563" s="30"/>
      <c r="M7563" s="25"/>
      <c r="N7563" s="31"/>
      <c r="O7563" s="30"/>
      <c r="V7563" s="12"/>
      <c r="W7563" s="12"/>
      <c r="X7563" s="14"/>
      <c r="AB7563" s="25"/>
      <c r="AC7563" s="12"/>
      <c r="AD7563" s="12"/>
      <c r="AK7563" s="12"/>
      <c r="AL7563" s="30"/>
      <c r="AM7563" s="32"/>
      <c r="AQ7563" s="12"/>
      <c r="AR7563" s="12"/>
      <c r="AS7563" s="12"/>
      <c r="AZ7563" s="49"/>
      <c r="BA7563" s="30"/>
      <c r="BB7563" s="12"/>
      <c r="BF7563" s="12"/>
      <c r="BG7563" s="12"/>
      <c r="BH7563" s="12"/>
      <c r="BO7563" s="7"/>
      <c r="BP7563" s="7"/>
      <c r="BQ7563" s="7"/>
      <c r="BU7563" s="7"/>
      <c r="BV7563" s="7"/>
      <c r="BW7563" s="7"/>
      <c r="CD7563" s="7"/>
      <c r="CE7563" s="7"/>
      <c r="CF7563" s="7"/>
      <c r="CJ7563" s="7"/>
      <c r="CK7563" s="7"/>
      <c r="CL7563" s="7"/>
    </row>
    <row r="7564" spans="1:90">
      <c r="A7564" s="11"/>
      <c r="B7564" s="373"/>
      <c r="C7564" s="373"/>
      <c r="D7564" s="373"/>
      <c r="E7564" s="13"/>
      <c r="F7564" s="11"/>
      <c r="G7564" s="25"/>
      <c r="H7564" s="31"/>
      <c r="I7564" s="30"/>
      <c r="M7564" s="25"/>
      <c r="N7564" s="31"/>
      <c r="O7564" s="30"/>
      <c r="V7564" s="12"/>
      <c r="W7564" s="12"/>
      <c r="X7564" s="14"/>
      <c r="AB7564" s="25"/>
      <c r="AC7564" s="12"/>
      <c r="AD7564" s="12"/>
      <c r="AK7564" s="12"/>
      <c r="AL7564" s="30"/>
      <c r="AM7564" s="32"/>
      <c r="AQ7564" s="12"/>
      <c r="AR7564" s="12"/>
      <c r="AS7564" s="12"/>
      <c r="AZ7564" s="49"/>
      <c r="BA7564" s="30"/>
      <c r="BB7564" s="12"/>
      <c r="BF7564" s="12"/>
      <c r="BG7564" s="12"/>
      <c r="BH7564" s="12"/>
      <c r="BO7564" s="7"/>
      <c r="BP7564" s="7"/>
      <c r="BQ7564" s="7"/>
      <c r="BU7564" s="7"/>
      <c r="BV7564" s="7"/>
      <c r="BW7564" s="7"/>
      <c r="CD7564" s="7"/>
      <c r="CE7564" s="7"/>
      <c r="CF7564" s="7"/>
      <c r="CJ7564" s="7"/>
      <c r="CK7564" s="7"/>
      <c r="CL7564" s="7"/>
    </row>
    <row r="7565" spans="1:90">
      <c r="A7565" s="11"/>
      <c r="B7565" s="373"/>
      <c r="C7565" s="373"/>
      <c r="D7565" s="373"/>
      <c r="E7565" s="13"/>
      <c r="F7565" s="11"/>
      <c r="G7565" s="25"/>
      <c r="H7565" s="31"/>
      <c r="I7565" s="30"/>
      <c r="M7565" s="25"/>
      <c r="N7565" s="31"/>
      <c r="O7565" s="30"/>
      <c r="V7565" s="12"/>
      <c r="W7565" s="12"/>
      <c r="X7565" s="14"/>
      <c r="AB7565" s="25"/>
      <c r="AC7565" s="12"/>
      <c r="AD7565" s="12"/>
      <c r="AK7565" s="12"/>
      <c r="AL7565" s="30"/>
      <c r="AM7565" s="32"/>
      <c r="AQ7565" s="12"/>
      <c r="AR7565" s="12"/>
      <c r="AS7565" s="12"/>
      <c r="AZ7565" s="49"/>
      <c r="BA7565" s="30"/>
      <c r="BB7565" s="12"/>
      <c r="BF7565" s="12"/>
      <c r="BG7565" s="12"/>
      <c r="BH7565" s="12"/>
      <c r="BO7565" s="7"/>
      <c r="BP7565" s="7"/>
      <c r="BQ7565" s="7"/>
      <c r="BU7565" s="7"/>
      <c r="BV7565" s="7"/>
      <c r="BW7565" s="7"/>
      <c r="CD7565" s="7"/>
      <c r="CE7565" s="7"/>
      <c r="CF7565" s="7"/>
      <c r="CJ7565" s="7"/>
      <c r="CK7565" s="7"/>
      <c r="CL7565" s="7"/>
    </row>
    <row r="7566" spans="1:90">
      <c r="A7566" s="11"/>
      <c r="B7566" s="373"/>
      <c r="C7566" s="373"/>
      <c r="D7566" s="373"/>
      <c r="E7566" s="13"/>
      <c r="F7566" s="11"/>
      <c r="G7566" s="25"/>
      <c r="H7566" s="31"/>
      <c r="I7566" s="30"/>
      <c r="M7566" s="25"/>
      <c r="N7566" s="31"/>
      <c r="O7566" s="30"/>
      <c r="V7566" s="12"/>
      <c r="W7566" s="12"/>
      <c r="X7566" s="14"/>
      <c r="AB7566" s="25"/>
      <c r="AC7566" s="12"/>
      <c r="AD7566" s="12"/>
      <c r="AK7566" s="12"/>
      <c r="AL7566" s="30"/>
      <c r="AM7566" s="32"/>
      <c r="AQ7566" s="12"/>
      <c r="AR7566" s="12"/>
      <c r="AS7566" s="12"/>
      <c r="AZ7566" s="49"/>
      <c r="BA7566" s="30"/>
      <c r="BB7566" s="12"/>
      <c r="BF7566" s="12"/>
      <c r="BG7566" s="12"/>
      <c r="BH7566" s="12"/>
      <c r="BO7566" s="7"/>
      <c r="BP7566" s="7"/>
      <c r="BQ7566" s="7"/>
      <c r="BU7566" s="7"/>
      <c r="BV7566" s="7"/>
      <c r="BW7566" s="7"/>
      <c r="CD7566" s="7"/>
      <c r="CE7566" s="7"/>
      <c r="CF7566" s="7"/>
      <c r="CJ7566" s="7"/>
      <c r="CK7566" s="7"/>
      <c r="CL7566" s="7"/>
    </row>
    <row r="7567" spans="1:90">
      <c r="A7567" s="11"/>
      <c r="B7567" s="373"/>
      <c r="C7567" s="373"/>
      <c r="D7567" s="373"/>
      <c r="E7567" s="13"/>
      <c r="F7567" s="11"/>
      <c r="G7567" s="25"/>
      <c r="H7567" s="31"/>
      <c r="I7567" s="30"/>
      <c r="M7567" s="25"/>
      <c r="N7567" s="31"/>
      <c r="O7567" s="30"/>
      <c r="V7567" s="12"/>
      <c r="W7567" s="12"/>
      <c r="X7567" s="14"/>
      <c r="AB7567" s="25"/>
      <c r="AC7567" s="12"/>
      <c r="AD7567" s="12"/>
      <c r="AK7567" s="12"/>
      <c r="AL7567" s="30"/>
      <c r="AM7567" s="32"/>
      <c r="AQ7567" s="12"/>
      <c r="AR7567" s="12"/>
      <c r="AS7567" s="12"/>
      <c r="AZ7567" s="49"/>
      <c r="BA7567" s="30"/>
      <c r="BB7567" s="12"/>
      <c r="BF7567" s="12"/>
      <c r="BG7567" s="12"/>
      <c r="BH7567" s="12"/>
      <c r="BO7567" s="7"/>
      <c r="BP7567" s="7"/>
      <c r="BQ7567" s="7"/>
      <c r="BU7567" s="7"/>
      <c r="BV7567" s="7"/>
      <c r="BW7567" s="7"/>
      <c r="CD7567" s="7"/>
      <c r="CE7567" s="7"/>
      <c r="CF7567" s="7"/>
      <c r="CJ7567" s="7"/>
      <c r="CK7567" s="7"/>
      <c r="CL7567" s="7"/>
    </row>
    <row r="7568" spans="1:90">
      <c r="A7568" s="11"/>
      <c r="B7568" s="373"/>
      <c r="C7568" s="373"/>
      <c r="D7568" s="373"/>
      <c r="E7568" s="13"/>
      <c r="F7568" s="11"/>
      <c r="G7568" s="25"/>
      <c r="H7568" s="31"/>
      <c r="I7568" s="30"/>
      <c r="M7568" s="25"/>
      <c r="N7568" s="31"/>
      <c r="O7568" s="30"/>
      <c r="V7568" s="12"/>
      <c r="W7568" s="12"/>
      <c r="X7568" s="14"/>
      <c r="AB7568" s="25"/>
      <c r="AC7568" s="12"/>
      <c r="AD7568" s="12"/>
      <c r="AK7568" s="12"/>
      <c r="AL7568" s="30"/>
      <c r="AM7568" s="32"/>
      <c r="AQ7568" s="12"/>
      <c r="AR7568" s="12"/>
      <c r="AS7568" s="12"/>
      <c r="AZ7568" s="49"/>
      <c r="BA7568" s="30"/>
      <c r="BB7568" s="12"/>
      <c r="BF7568" s="12"/>
      <c r="BG7568" s="12"/>
      <c r="BH7568" s="12"/>
      <c r="BO7568" s="7"/>
      <c r="BP7568" s="7"/>
      <c r="BQ7568" s="7"/>
      <c r="BU7568" s="7"/>
      <c r="BV7568" s="7"/>
      <c r="BW7568" s="7"/>
      <c r="CD7568" s="7"/>
      <c r="CE7568" s="7"/>
      <c r="CF7568" s="7"/>
      <c r="CJ7568" s="7"/>
      <c r="CK7568" s="7"/>
      <c r="CL7568" s="7"/>
    </row>
    <row r="7569" spans="1:90">
      <c r="A7569" s="11"/>
      <c r="B7569" s="373"/>
      <c r="C7569" s="373"/>
      <c r="D7569" s="373"/>
      <c r="E7569" s="13"/>
      <c r="F7569" s="11"/>
      <c r="G7569" s="25"/>
      <c r="H7569" s="31"/>
      <c r="I7569" s="30"/>
      <c r="M7569" s="25"/>
      <c r="N7569" s="31"/>
      <c r="O7569" s="30"/>
      <c r="V7569" s="12"/>
      <c r="W7569" s="12"/>
      <c r="X7569" s="14"/>
      <c r="AB7569" s="25"/>
      <c r="AC7569" s="12"/>
      <c r="AD7569" s="12"/>
      <c r="AK7569" s="12"/>
      <c r="AL7569" s="30"/>
      <c r="AM7569" s="32"/>
      <c r="AQ7569" s="12"/>
      <c r="AR7569" s="12"/>
      <c r="AS7569" s="12"/>
      <c r="AZ7569" s="49"/>
      <c r="BA7569" s="30"/>
      <c r="BB7569" s="12"/>
      <c r="BF7569" s="12"/>
      <c r="BG7569" s="12"/>
      <c r="BH7569" s="12"/>
      <c r="BO7569" s="7"/>
      <c r="BP7569" s="7"/>
      <c r="BQ7569" s="7"/>
      <c r="BU7569" s="7"/>
      <c r="BV7569" s="7"/>
      <c r="BW7569" s="7"/>
      <c r="CD7569" s="7"/>
      <c r="CE7569" s="7"/>
      <c r="CF7569" s="7"/>
      <c r="CJ7569" s="7"/>
      <c r="CK7569" s="7"/>
      <c r="CL7569" s="7"/>
    </row>
    <row r="7570" spans="1:90">
      <c r="A7570" s="11"/>
      <c r="B7570" s="373"/>
      <c r="C7570" s="373"/>
      <c r="D7570" s="373"/>
      <c r="E7570" s="13"/>
      <c r="F7570" s="11"/>
      <c r="G7570" s="25"/>
      <c r="H7570" s="31"/>
      <c r="I7570" s="30"/>
      <c r="M7570" s="25"/>
      <c r="N7570" s="31"/>
      <c r="O7570" s="30"/>
      <c r="V7570" s="12"/>
      <c r="W7570" s="12"/>
      <c r="X7570" s="14"/>
      <c r="AB7570" s="25"/>
      <c r="AC7570" s="12"/>
      <c r="AD7570" s="12"/>
      <c r="AK7570" s="12"/>
      <c r="AL7570" s="30"/>
      <c r="AM7570" s="32"/>
      <c r="AQ7570" s="12"/>
      <c r="AR7570" s="12"/>
      <c r="AS7570" s="12"/>
      <c r="AZ7570" s="49"/>
      <c r="BA7570" s="30"/>
      <c r="BB7570" s="12"/>
      <c r="BF7570" s="12"/>
      <c r="BG7570" s="12"/>
      <c r="BH7570" s="12"/>
      <c r="BO7570" s="7"/>
      <c r="BP7570" s="7"/>
      <c r="BQ7570" s="7"/>
      <c r="BU7570" s="7"/>
      <c r="BV7570" s="7"/>
      <c r="BW7570" s="7"/>
      <c r="CD7570" s="7"/>
      <c r="CE7570" s="7"/>
      <c r="CF7570" s="7"/>
      <c r="CJ7570" s="7"/>
      <c r="CK7570" s="7"/>
      <c r="CL7570" s="7"/>
    </row>
    <row r="7571" spans="1:90">
      <c r="A7571" s="11"/>
      <c r="B7571" s="373"/>
      <c r="C7571" s="373"/>
      <c r="D7571" s="373"/>
      <c r="E7571" s="13"/>
      <c r="F7571" s="11"/>
      <c r="G7571" s="25"/>
      <c r="H7571" s="31"/>
      <c r="I7571" s="30"/>
      <c r="M7571" s="25"/>
      <c r="N7571" s="31"/>
      <c r="O7571" s="30"/>
      <c r="V7571" s="12"/>
      <c r="W7571" s="12"/>
      <c r="X7571" s="14"/>
      <c r="AB7571" s="25"/>
      <c r="AC7571" s="12"/>
      <c r="AD7571" s="12"/>
      <c r="AK7571" s="12"/>
      <c r="AL7571" s="30"/>
      <c r="AM7571" s="32"/>
      <c r="AQ7571" s="12"/>
      <c r="AR7571" s="12"/>
      <c r="AS7571" s="12"/>
      <c r="AZ7571" s="49"/>
      <c r="BA7571" s="30"/>
      <c r="BB7571" s="12"/>
      <c r="BF7571" s="12"/>
      <c r="BG7571" s="12"/>
      <c r="BH7571" s="12"/>
      <c r="BO7571" s="7"/>
      <c r="BP7571" s="7"/>
      <c r="BQ7571" s="7"/>
      <c r="BU7571" s="7"/>
      <c r="BV7571" s="7"/>
      <c r="BW7571" s="7"/>
      <c r="CD7571" s="7"/>
      <c r="CE7571" s="7"/>
      <c r="CF7571" s="7"/>
      <c r="CJ7571" s="7"/>
      <c r="CK7571" s="7"/>
      <c r="CL7571" s="7"/>
    </row>
    <row r="7572" spans="1:90">
      <c r="A7572" s="11"/>
      <c r="B7572" s="373"/>
      <c r="C7572" s="373"/>
      <c r="D7572" s="373"/>
      <c r="E7572" s="13"/>
      <c r="F7572" s="11"/>
      <c r="G7572" s="25"/>
      <c r="H7572" s="31"/>
      <c r="I7572" s="30"/>
      <c r="M7572" s="25"/>
      <c r="N7572" s="31"/>
      <c r="O7572" s="30"/>
      <c r="V7572" s="12"/>
      <c r="W7572" s="12"/>
      <c r="X7572" s="14"/>
      <c r="AB7572" s="25"/>
      <c r="AC7572" s="12"/>
      <c r="AD7572" s="12"/>
      <c r="AK7572" s="12"/>
      <c r="AL7572" s="30"/>
      <c r="AM7572" s="32"/>
      <c r="AQ7572" s="12"/>
      <c r="AR7572" s="12"/>
      <c r="AS7572" s="12"/>
      <c r="AZ7572" s="49"/>
      <c r="BA7572" s="30"/>
      <c r="BB7572" s="12"/>
      <c r="BF7572" s="12"/>
      <c r="BG7572" s="12"/>
      <c r="BH7572" s="12"/>
      <c r="BO7572" s="7"/>
      <c r="BP7572" s="7"/>
      <c r="BQ7572" s="7"/>
      <c r="BU7572" s="7"/>
      <c r="BV7572" s="7"/>
      <c r="BW7572" s="7"/>
      <c r="CD7572" s="7"/>
      <c r="CE7572" s="7"/>
      <c r="CF7572" s="7"/>
      <c r="CJ7572" s="7"/>
      <c r="CK7572" s="7"/>
      <c r="CL7572" s="7"/>
    </row>
    <row r="7573" spans="1:90">
      <c r="A7573" s="11"/>
      <c r="B7573" s="373"/>
      <c r="C7573" s="373"/>
      <c r="D7573" s="373"/>
      <c r="E7573" s="13"/>
      <c r="F7573" s="11"/>
      <c r="G7573" s="25"/>
      <c r="H7573" s="31"/>
      <c r="I7573" s="30"/>
      <c r="M7573" s="25"/>
      <c r="N7573" s="31"/>
      <c r="O7573" s="30"/>
      <c r="V7573" s="12"/>
      <c r="W7573" s="12"/>
      <c r="X7573" s="14"/>
      <c r="AB7573" s="25"/>
      <c r="AC7573" s="12"/>
      <c r="AD7573" s="12"/>
      <c r="AK7573" s="12"/>
      <c r="AL7573" s="30"/>
      <c r="AM7573" s="32"/>
      <c r="AQ7573" s="12"/>
      <c r="AR7573" s="12"/>
      <c r="AS7573" s="12"/>
      <c r="AZ7573" s="49"/>
      <c r="BA7573" s="30"/>
      <c r="BB7573" s="12"/>
      <c r="BF7573" s="12"/>
      <c r="BG7573" s="12"/>
      <c r="BH7573" s="12"/>
      <c r="BO7573" s="7"/>
      <c r="BP7573" s="7"/>
      <c r="BQ7573" s="7"/>
      <c r="BU7573" s="7"/>
      <c r="BV7573" s="7"/>
      <c r="BW7573" s="7"/>
      <c r="CD7573" s="7"/>
      <c r="CE7573" s="7"/>
      <c r="CF7573" s="7"/>
      <c r="CJ7573" s="7"/>
      <c r="CK7573" s="7"/>
      <c r="CL7573" s="7"/>
    </row>
    <row r="7574" spans="1:90">
      <c r="A7574" s="11"/>
      <c r="B7574" s="373"/>
      <c r="C7574" s="373"/>
      <c r="D7574" s="373"/>
      <c r="E7574" s="13"/>
      <c r="F7574" s="11"/>
      <c r="G7574" s="25"/>
      <c r="H7574" s="31"/>
      <c r="I7574" s="30"/>
      <c r="M7574" s="25"/>
      <c r="N7574" s="31"/>
      <c r="O7574" s="30"/>
      <c r="V7574" s="12"/>
      <c r="W7574" s="12"/>
      <c r="X7574" s="14"/>
      <c r="AB7574" s="25"/>
      <c r="AC7574" s="12"/>
      <c r="AD7574" s="12"/>
      <c r="AK7574" s="12"/>
      <c r="AL7574" s="30"/>
      <c r="AM7574" s="32"/>
      <c r="AQ7574" s="12"/>
      <c r="AR7574" s="12"/>
      <c r="AS7574" s="12"/>
      <c r="AZ7574" s="49"/>
      <c r="BA7574" s="30"/>
      <c r="BB7574" s="12"/>
      <c r="BF7574" s="12"/>
      <c r="BG7574" s="12"/>
      <c r="BH7574" s="12"/>
      <c r="BO7574" s="7"/>
      <c r="BP7574" s="7"/>
      <c r="BQ7574" s="7"/>
      <c r="BU7574" s="7"/>
      <c r="BV7574" s="7"/>
      <c r="BW7574" s="7"/>
      <c r="CD7574" s="7"/>
      <c r="CE7574" s="7"/>
      <c r="CF7574" s="7"/>
      <c r="CJ7574" s="7"/>
      <c r="CK7574" s="7"/>
      <c r="CL7574" s="7"/>
    </row>
    <row r="7575" spans="1:90">
      <c r="A7575" s="11"/>
      <c r="B7575" s="373"/>
      <c r="C7575" s="373"/>
      <c r="D7575" s="373"/>
      <c r="E7575" s="13"/>
      <c r="F7575" s="11"/>
      <c r="G7575" s="25"/>
      <c r="H7575" s="31"/>
      <c r="I7575" s="30"/>
      <c r="M7575" s="25"/>
      <c r="N7575" s="31"/>
      <c r="O7575" s="30"/>
      <c r="V7575" s="12"/>
      <c r="W7575" s="12"/>
      <c r="X7575" s="14"/>
      <c r="AB7575" s="25"/>
      <c r="AC7575" s="12"/>
      <c r="AD7575" s="12"/>
      <c r="AK7575" s="12"/>
      <c r="AL7575" s="30"/>
      <c r="AM7575" s="32"/>
      <c r="AQ7575" s="12"/>
      <c r="AR7575" s="12"/>
      <c r="AS7575" s="12"/>
      <c r="AZ7575" s="49"/>
      <c r="BA7575" s="30"/>
      <c r="BB7575" s="12"/>
      <c r="BF7575" s="12"/>
      <c r="BG7575" s="12"/>
      <c r="BH7575" s="12"/>
      <c r="BO7575" s="7"/>
      <c r="BP7575" s="7"/>
      <c r="BQ7575" s="7"/>
      <c r="BU7575" s="7"/>
      <c r="BV7575" s="7"/>
      <c r="BW7575" s="7"/>
      <c r="CD7575" s="7"/>
      <c r="CE7575" s="7"/>
      <c r="CF7575" s="7"/>
      <c r="CJ7575" s="7"/>
      <c r="CK7575" s="7"/>
      <c r="CL7575" s="7"/>
    </row>
    <row r="7576" spans="1:90">
      <c r="A7576" s="11"/>
      <c r="B7576" s="373"/>
      <c r="C7576" s="373"/>
      <c r="D7576" s="373"/>
      <c r="E7576" s="13"/>
      <c r="F7576" s="11"/>
      <c r="G7576" s="25"/>
      <c r="H7576" s="31"/>
      <c r="I7576" s="30"/>
      <c r="M7576" s="25"/>
      <c r="N7576" s="31"/>
      <c r="O7576" s="30"/>
      <c r="V7576" s="12"/>
      <c r="W7576" s="12"/>
      <c r="X7576" s="14"/>
      <c r="AB7576" s="25"/>
      <c r="AC7576" s="12"/>
      <c r="AD7576" s="12"/>
      <c r="AK7576" s="12"/>
      <c r="AL7576" s="30"/>
      <c r="AM7576" s="32"/>
      <c r="AQ7576" s="12"/>
      <c r="AR7576" s="12"/>
      <c r="AS7576" s="12"/>
      <c r="AZ7576" s="49"/>
      <c r="BA7576" s="30"/>
      <c r="BB7576" s="12"/>
      <c r="BF7576" s="12"/>
      <c r="BG7576" s="12"/>
      <c r="BH7576" s="12"/>
      <c r="BO7576" s="7"/>
      <c r="BP7576" s="7"/>
      <c r="BQ7576" s="7"/>
      <c r="BU7576" s="7"/>
      <c r="BV7576" s="7"/>
      <c r="BW7576" s="7"/>
      <c r="CD7576" s="7"/>
      <c r="CE7576" s="7"/>
      <c r="CF7576" s="7"/>
      <c r="CJ7576" s="7"/>
      <c r="CK7576" s="7"/>
      <c r="CL7576" s="7"/>
    </row>
    <row r="7577" spans="1:90">
      <c r="A7577" s="11"/>
      <c r="B7577" s="373"/>
      <c r="C7577" s="373"/>
      <c r="D7577" s="373"/>
      <c r="E7577" s="13"/>
      <c r="F7577" s="11"/>
      <c r="G7577" s="25"/>
      <c r="H7577" s="31"/>
      <c r="I7577" s="30"/>
      <c r="M7577" s="25"/>
      <c r="N7577" s="31"/>
      <c r="O7577" s="30"/>
      <c r="V7577" s="12"/>
      <c r="W7577" s="12"/>
      <c r="X7577" s="14"/>
      <c r="AB7577" s="25"/>
      <c r="AC7577" s="12"/>
      <c r="AD7577" s="12"/>
      <c r="AK7577" s="12"/>
      <c r="AL7577" s="30"/>
      <c r="AM7577" s="32"/>
      <c r="AQ7577" s="12"/>
      <c r="AR7577" s="12"/>
      <c r="AS7577" s="12"/>
      <c r="AZ7577" s="49"/>
      <c r="BA7577" s="30"/>
      <c r="BB7577" s="12"/>
      <c r="BF7577" s="12"/>
      <c r="BG7577" s="12"/>
      <c r="BH7577" s="12"/>
      <c r="BO7577" s="7"/>
      <c r="BP7577" s="7"/>
      <c r="BQ7577" s="7"/>
      <c r="BU7577" s="7"/>
      <c r="BV7577" s="7"/>
      <c r="BW7577" s="7"/>
      <c r="CD7577" s="7"/>
      <c r="CE7577" s="7"/>
      <c r="CF7577" s="7"/>
      <c r="CJ7577" s="7"/>
      <c r="CK7577" s="7"/>
      <c r="CL7577" s="7"/>
    </row>
    <row r="7578" spans="1:90">
      <c r="A7578" s="11"/>
      <c r="B7578" s="373"/>
      <c r="C7578" s="373"/>
      <c r="D7578" s="373"/>
      <c r="E7578" s="13"/>
      <c r="F7578" s="11"/>
      <c r="G7578" s="25"/>
      <c r="H7578" s="31"/>
      <c r="I7578" s="30"/>
      <c r="M7578" s="25"/>
      <c r="N7578" s="31"/>
      <c r="O7578" s="30"/>
      <c r="V7578" s="12"/>
      <c r="W7578" s="12"/>
      <c r="X7578" s="14"/>
      <c r="AB7578" s="25"/>
      <c r="AC7578" s="12"/>
      <c r="AD7578" s="12"/>
      <c r="AK7578" s="12"/>
      <c r="AL7578" s="30"/>
      <c r="AM7578" s="32"/>
      <c r="AQ7578" s="12"/>
      <c r="AR7578" s="12"/>
      <c r="AS7578" s="12"/>
      <c r="AZ7578" s="49"/>
      <c r="BA7578" s="30"/>
      <c r="BB7578" s="12"/>
      <c r="BF7578" s="12"/>
      <c r="BG7578" s="12"/>
      <c r="BH7578" s="12"/>
      <c r="BO7578" s="7"/>
      <c r="BP7578" s="7"/>
      <c r="BQ7578" s="7"/>
      <c r="BU7578" s="7"/>
      <c r="BV7578" s="7"/>
      <c r="BW7578" s="7"/>
      <c r="CD7578" s="7"/>
      <c r="CE7578" s="7"/>
      <c r="CF7578" s="7"/>
      <c r="CJ7578" s="7"/>
      <c r="CK7578" s="7"/>
      <c r="CL7578" s="7"/>
    </row>
    <row r="7579" spans="1:90">
      <c r="A7579" s="11"/>
      <c r="B7579" s="373"/>
      <c r="C7579" s="373"/>
      <c r="D7579" s="373"/>
      <c r="E7579" s="13"/>
      <c r="F7579" s="11"/>
      <c r="G7579" s="25"/>
      <c r="H7579" s="31"/>
      <c r="I7579" s="30"/>
      <c r="M7579" s="25"/>
      <c r="N7579" s="31"/>
      <c r="O7579" s="30"/>
      <c r="V7579" s="12"/>
      <c r="W7579" s="12"/>
      <c r="X7579" s="14"/>
      <c r="AB7579" s="25"/>
      <c r="AC7579" s="12"/>
      <c r="AD7579" s="12"/>
      <c r="AK7579" s="12"/>
      <c r="AL7579" s="30"/>
      <c r="AM7579" s="32"/>
      <c r="AQ7579" s="12"/>
      <c r="AR7579" s="12"/>
      <c r="AS7579" s="12"/>
      <c r="AZ7579" s="49"/>
      <c r="BA7579" s="30"/>
      <c r="BB7579" s="12"/>
      <c r="BF7579" s="12"/>
      <c r="BG7579" s="12"/>
      <c r="BH7579" s="12"/>
      <c r="BO7579" s="7"/>
      <c r="BP7579" s="7"/>
      <c r="BQ7579" s="7"/>
      <c r="BU7579" s="7"/>
      <c r="BV7579" s="7"/>
      <c r="BW7579" s="7"/>
      <c r="CD7579" s="7"/>
      <c r="CE7579" s="7"/>
      <c r="CF7579" s="7"/>
      <c r="CJ7579" s="7"/>
      <c r="CK7579" s="7"/>
      <c r="CL7579" s="7"/>
    </row>
    <row r="7580" spans="1:90">
      <c r="A7580" s="11"/>
      <c r="B7580" s="373"/>
      <c r="C7580" s="373"/>
      <c r="D7580" s="373"/>
      <c r="E7580" s="13"/>
      <c r="F7580" s="11"/>
      <c r="G7580" s="25"/>
      <c r="H7580" s="31"/>
      <c r="I7580" s="30"/>
      <c r="M7580" s="25"/>
      <c r="N7580" s="31"/>
      <c r="O7580" s="30"/>
      <c r="V7580" s="12"/>
      <c r="W7580" s="12"/>
      <c r="X7580" s="14"/>
      <c r="AB7580" s="25"/>
      <c r="AC7580" s="12"/>
      <c r="AD7580" s="12"/>
      <c r="AK7580" s="12"/>
      <c r="AL7580" s="30"/>
      <c r="AM7580" s="32"/>
      <c r="AQ7580" s="12"/>
      <c r="AR7580" s="12"/>
      <c r="AS7580" s="12"/>
      <c r="AZ7580" s="49"/>
      <c r="BA7580" s="30"/>
      <c r="BB7580" s="12"/>
      <c r="BF7580" s="12"/>
      <c r="BG7580" s="12"/>
      <c r="BH7580" s="12"/>
      <c r="BO7580" s="7"/>
      <c r="BP7580" s="7"/>
      <c r="BQ7580" s="7"/>
      <c r="BU7580" s="7"/>
      <c r="BV7580" s="7"/>
      <c r="BW7580" s="7"/>
      <c r="CD7580" s="7"/>
      <c r="CE7580" s="7"/>
      <c r="CF7580" s="7"/>
      <c r="CJ7580" s="7"/>
      <c r="CK7580" s="7"/>
      <c r="CL7580" s="7"/>
    </row>
    <row r="7581" spans="1:90">
      <c r="A7581" s="11"/>
      <c r="B7581" s="373"/>
      <c r="C7581" s="373"/>
      <c r="D7581" s="373"/>
      <c r="E7581" s="13"/>
      <c r="F7581" s="11"/>
      <c r="G7581" s="25"/>
      <c r="H7581" s="31"/>
      <c r="I7581" s="30"/>
      <c r="M7581" s="25"/>
      <c r="N7581" s="31"/>
      <c r="O7581" s="30"/>
      <c r="V7581" s="12"/>
      <c r="W7581" s="12"/>
      <c r="X7581" s="14"/>
      <c r="AB7581" s="25"/>
      <c r="AC7581" s="12"/>
      <c r="AD7581" s="12"/>
      <c r="AK7581" s="12"/>
      <c r="AL7581" s="30"/>
      <c r="AM7581" s="32"/>
      <c r="AQ7581" s="12"/>
      <c r="AR7581" s="12"/>
      <c r="AS7581" s="12"/>
      <c r="AZ7581" s="49"/>
      <c r="BA7581" s="30"/>
      <c r="BB7581" s="12"/>
      <c r="BF7581" s="12"/>
      <c r="BG7581" s="12"/>
      <c r="BH7581" s="12"/>
      <c r="BO7581" s="7"/>
      <c r="BP7581" s="7"/>
      <c r="BQ7581" s="7"/>
      <c r="BU7581" s="7"/>
      <c r="BV7581" s="7"/>
      <c r="BW7581" s="7"/>
      <c r="CD7581" s="7"/>
      <c r="CE7581" s="7"/>
      <c r="CF7581" s="7"/>
      <c r="CJ7581" s="7"/>
      <c r="CK7581" s="7"/>
      <c r="CL7581" s="7"/>
    </row>
    <row r="7582" spans="1:90">
      <c r="A7582" s="11"/>
      <c r="B7582" s="373"/>
      <c r="C7582" s="373"/>
      <c r="D7582" s="373"/>
      <c r="E7582" s="13"/>
      <c r="F7582" s="11"/>
      <c r="G7582" s="25"/>
      <c r="H7582" s="31"/>
      <c r="I7582" s="30"/>
      <c r="M7582" s="25"/>
      <c r="N7582" s="31"/>
      <c r="O7582" s="30"/>
      <c r="V7582" s="12"/>
      <c r="W7582" s="12"/>
      <c r="X7582" s="14"/>
      <c r="AB7582" s="25"/>
      <c r="AC7582" s="12"/>
      <c r="AD7582" s="12"/>
      <c r="AK7582" s="12"/>
      <c r="AL7582" s="30"/>
      <c r="AM7582" s="32"/>
      <c r="AQ7582" s="12"/>
      <c r="AR7582" s="12"/>
      <c r="AS7582" s="12"/>
      <c r="AZ7582" s="49"/>
      <c r="BA7582" s="30"/>
      <c r="BB7582" s="12"/>
      <c r="BF7582" s="12"/>
      <c r="BG7582" s="12"/>
      <c r="BH7582" s="12"/>
      <c r="BO7582" s="7"/>
      <c r="BP7582" s="7"/>
      <c r="BQ7582" s="7"/>
      <c r="BU7582" s="7"/>
      <c r="BV7582" s="7"/>
      <c r="BW7582" s="7"/>
      <c r="CD7582" s="7"/>
      <c r="CE7582" s="7"/>
      <c r="CF7582" s="7"/>
      <c r="CJ7582" s="7"/>
      <c r="CK7582" s="7"/>
      <c r="CL7582" s="7"/>
    </row>
    <row r="7583" spans="1:90">
      <c r="A7583" s="11"/>
      <c r="B7583" s="373"/>
      <c r="C7583" s="373"/>
      <c r="D7583" s="373"/>
      <c r="E7583" s="13"/>
      <c r="F7583" s="11"/>
      <c r="G7583" s="25"/>
      <c r="H7583" s="31"/>
      <c r="I7583" s="30"/>
      <c r="M7583" s="25"/>
      <c r="N7583" s="31"/>
      <c r="O7583" s="30"/>
      <c r="V7583" s="12"/>
      <c r="W7583" s="12"/>
      <c r="X7583" s="14"/>
      <c r="AB7583" s="25"/>
      <c r="AC7583" s="12"/>
      <c r="AD7583" s="12"/>
      <c r="AK7583" s="12"/>
      <c r="AL7583" s="30"/>
      <c r="AM7583" s="32"/>
      <c r="AQ7583" s="12"/>
      <c r="AR7583" s="12"/>
      <c r="AS7583" s="12"/>
      <c r="AZ7583" s="49"/>
      <c r="BA7583" s="30"/>
      <c r="BB7583" s="12"/>
      <c r="BF7583" s="12"/>
      <c r="BG7583" s="12"/>
      <c r="BH7583" s="12"/>
      <c r="BO7583" s="7"/>
      <c r="BP7583" s="7"/>
      <c r="BQ7583" s="7"/>
      <c r="BU7583" s="7"/>
      <c r="BV7583" s="7"/>
      <c r="BW7583" s="7"/>
      <c r="CD7583" s="7"/>
      <c r="CE7583" s="7"/>
      <c r="CF7583" s="7"/>
      <c r="CJ7583" s="7"/>
      <c r="CK7583" s="7"/>
      <c r="CL7583" s="7"/>
    </row>
    <row r="7584" spans="1:90">
      <c r="A7584" s="11"/>
      <c r="B7584" s="373"/>
      <c r="C7584" s="373"/>
      <c r="D7584" s="373"/>
      <c r="E7584" s="13"/>
      <c r="F7584" s="11"/>
      <c r="G7584" s="25"/>
      <c r="H7584" s="31"/>
      <c r="I7584" s="30"/>
      <c r="M7584" s="25"/>
      <c r="N7584" s="31"/>
      <c r="O7584" s="30"/>
      <c r="V7584" s="12"/>
      <c r="W7584" s="12"/>
      <c r="X7584" s="14"/>
      <c r="AB7584" s="25"/>
      <c r="AC7584" s="12"/>
      <c r="AD7584" s="12"/>
      <c r="AK7584" s="12"/>
      <c r="AL7584" s="30"/>
      <c r="AM7584" s="32"/>
      <c r="AQ7584" s="12"/>
      <c r="AR7584" s="12"/>
      <c r="AS7584" s="12"/>
      <c r="AZ7584" s="49"/>
      <c r="BA7584" s="30"/>
      <c r="BB7584" s="12"/>
      <c r="BF7584" s="12"/>
      <c r="BG7584" s="12"/>
      <c r="BH7584" s="12"/>
      <c r="BO7584" s="7"/>
      <c r="BP7584" s="7"/>
      <c r="BQ7584" s="7"/>
      <c r="BU7584" s="7"/>
      <c r="BV7584" s="7"/>
      <c r="BW7584" s="7"/>
      <c r="CD7584" s="7"/>
      <c r="CE7584" s="7"/>
      <c r="CF7584" s="7"/>
      <c r="CJ7584" s="7"/>
      <c r="CK7584" s="7"/>
      <c r="CL7584" s="7"/>
    </row>
    <row r="7585" spans="1:90">
      <c r="A7585" s="11"/>
      <c r="B7585" s="373"/>
      <c r="C7585" s="373"/>
      <c r="D7585" s="373"/>
      <c r="E7585" s="13"/>
      <c r="F7585" s="11"/>
      <c r="G7585" s="25"/>
      <c r="H7585" s="31"/>
      <c r="I7585" s="30"/>
      <c r="M7585" s="25"/>
      <c r="N7585" s="31"/>
      <c r="O7585" s="30"/>
      <c r="V7585" s="12"/>
      <c r="W7585" s="12"/>
      <c r="X7585" s="14"/>
      <c r="AB7585" s="25"/>
      <c r="AC7585" s="12"/>
      <c r="AD7585" s="12"/>
      <c r="AK7585" s="12"/>
      <c r="AL7585" s="30"/>
      <c r="AM7585" s="32"/>
      <c r="AQ7585" s="12"/>
      <c r="AR7585" s="12"/>
      <c r="AS7585" s="12"/>
      <c r="AZ7585" s="49"/>
      <c r="BA7585" s="30"/>
      <c r="BB7585" s="12"/>
      <c r="BF7585" s="12"/>
      <c r="BG7585" s="12"/>
      <c r="BH7585" s="12"/>
      <c r="BO7585" s="7"/>
      <c r="BP7585" s="7"/>
      <c r="BQ7585" s="7"/>
      <c r="BU7585" s="7"/>
      <c r="BV7585" s="7"/>
      <c r="BW7585" s="7"/>
      <c r="CD7585" s="7"/>
      <c r="CE7585" s="7"/>
      <c r="CF7585" s="7"/>
      <c r="CJ7585" s="7"/>
      <c r="CK7585" s="7"/>
      <c r="CL7585" s="7"/>
    </row>
    <row r="7586" spans="1:90">
      <c r="A7586" s="11"/>
      <c r="B7586" s="373"/>
      <c r="C7586" s="373"/>
      <c r="D7586" s="373"/>
      <c r="E7586" s="13"/>
      <c r="F7586" s="11"/>
      <c r="G7586" s="25"/>
      <c r="H7586" s="31"/>
      <c r="I7586" s="30"/>
      <c r="M7586" s="25"/>
      <c r="N7586" s="31"/>
      <c r="O7586" s="30"/>
      <c r="V7586" s="12"/>
      <c r="W7586" s="12"/>
      <c r="X7586" s="14"/>
      <c r="AB7586" s="25"/>
      <c r="AC7586" s="12"/>
      <c r="AD7586" s="12"/>
      <c r="AK7586" s="12"/>
      <c r="AL7586" s="30"/>
      <c r="AM7586" s="32"/>
      <c r="AQ7586" s="12"/>
      <c r="AR7586" s="12"/>
      <c r="AS7586" s="12"/>
      <c r="AZ7586" s="49"/>
      <c r="BA7586" s="30"/>
      <c r="BB7586" s="12"/>
      <c r="BF7586" s="12"/>
      <c r="BG7586" s="12"/>
      <c r="BH7586" s="12"/>
      <c r="BO7586" s="7"/>
      <c r="BP7586" s="7"/>
      <c r="BQ7586" s="7"/>
      <c r="BU7586" s="7"/>
      <c r="BV7586" s="7"/>
      <c r="BW7586" s="7"/>
      <c r="CD7586" s="7"/>
      <c r="CE7586" s="7"/>
      <c r="CF7586" s="7"/>
      <c r="CJ7586" s="7"/>
      <c r="CK7586" s="7"/>
      <c r="CL7586" s="7"/>
    </row>
    <row r="7587" spans="1:90">
      <c r="A7587" s="11"/>
      <c r="B7587" s="373"/>
      <c r="C7587" s="373"/>
      <c r="D7587" s="373"/>
      <c r="E7587" s="13"/>
      <c r="F7587" s="11"/>
      <c r="G7587" s="25"/>
      <c r="H7587" s="31"/>
      <c r="I7587" s="30"/>
      <c r="M7587" s="25"/>
      <c r="N7587" s="31"/>
      <c r="O7587" s="30"/>
      <c r="V7587" s="12"/>
      <c r="W7587" s="12"/>
      <c r="X7587" s="14"/>
      <c r="AB7587" s="25"/>
      <c r="AC7587" s="12"/>
      <c r="AD7587" s="12"/>
      <c r="AK7587" s="12"/>
      <c r="AL7587" s="30"/>
      <c r="AM7587" s="32"/>
      <c r="AQ7587" s="12"/>
      <c r="AR7587" s="12"/>
      <c r="AS7587" s="12"/>
      <c r="AZ7587" s="49"/>
      <c r="BA7587" s="30"/>
      <c r="BB7587" s="12"/>
      <c r="BF7587" s="12"/>
      <c r="BG7587" s="12"/>
      <c r="BH7587" s="12"/>
      <c r="BO7587" s="7"/>
      <c r="BP7587" s="7"/>
      <c r="BQ7587" s="7"/>
      <c r="BU7587" s="7"/>
      <c r="BV7587" s="7"/>
      <c r="BW7587" s="7"/>
      <c r="CD7587" s="7"/>
      <c r="CE7587" s="7"/>
      <c r="CF7587" s="7"/>
      <c r="CJ7587" s="7"/>
      <c r="CK7587" s="7"/>
      <c r="CL7587" s="7"/>
    </row>
    <row r="7588" spans="1:90">
      <c r="A7588" s="11"/>
      <c r="B7588" s="373"/>
      <c r="C7588" s="373"/>
      <c r="D7588" s="373"/>
      <c r="E7588" s="13"/>
      <c r="F7588" s="11"/>
      <c r="G7588" s="25"/>
      <c r="H7588" s="31"/>
      <c r="I7588" s="30"/>
      <c r="M7588" s="25"/>
      <c r="N7588" s="31"/>
      <c r="O7588" s="30"/>
      <c r="V7588" s="12"/>
      <c r="W7588" s="12"/>
      <c r="X7588" s="14"/>
      <c r="AB7588" s="25"/>
      <c r="AC7588" s="12"/>
      <c r="AD7588" s="12"/>
      <c r="AK7588" s="12"/>
      <c r="AL7588" s="30"/>
      <c r="AM7588" s="32"/>
      <c r="AQ7588" s="12"/>
      <c r="AR7588" s="12"/>
      <c r="AS7588" s="12"/>
      <c r="AZ7588" s="49"/>
      <c r="BA7588" s="30"/>
      <c r="BB7588" s="12"/>
      <c r="BF7588" s="12"/>
      <c r="BG7588" s="12"/>
      <c r="BH7588" s="12"/>
      <c r="BO7588" s="7"/>
      <c r="BP7588" s="7"/>
      <c r="BQ7588" s="7"/>
      <c r="BU7588" s="7"/>
      <c r="BV7588" s="7"/>
      <c r="BW7588" s="7"/>
      <c r="CD7588" s="7"/>
      <c r="CE7588" s="7"/>
      <c r="CF7588" s="7"/>
      <c r="CJ7588" s="7"/>
      <c r="CK7588" s="7"/>
      <c r="CL7588" s="7"/>
    </row>
    <row r="7589" spans="1:90">
      <c r="A7589" s="11"/>
      <c r="B7589" s="373"/>
      <c r="C7589" s="373"/>
      <c r="D7589" s="373"/>
      <c r="E7589" s="13"/>
      <c r="F7589" s="11"/>
      <c r="G7589" s="25"/>
      <c r="H7589" s="31"/>
      <c r="I7589" s="30"/>
      <c r="M7589" s="25"/>
      <c r="N7589" s="31"/>
      <c r="O7589" s="30"/>
      <c r="V7589" s="12"/>
      <c r="W7589" s="12"/>
      <c r="X7589" s="14"/>
      <c r="AB7589" s="25"/>
      <c r="AC7589" s="12"/>
      <c r="AD7589" s="12"/>
      <c r="AK7589" s="12"/>
      <c r="AL7589" s="30"/>
      <c r="AM7589" s="32"/>
      <c r="AQ7589" s="12"/>
      <c r="AR7589" s="12"/>
      <c r="AS7589" s="12"/>
      <c r="AZ7589" s="49"/>
      <c r="BA7589" s="30"/>
      <c r="BB7589" s="12"/>
      <c r="BF7589" s="12"/>
      <c r="BG7589" s="12"/>
      <c r="BH7589" s="12"/>
      <c r="BO7589" s="7"/>
      <c r="BP7589" s="7"/>
      <c r="BQ7589" s="7"/>
      <c r="BU7589" s="7"/>
      <c r="BV7589" s="7"/>
      <c r="BW7589" s="7"/>
      <c r="CD7589" s="7"/>
      <c r="CE7589" s="7"/>
      <c r="CF7589" s="7"/>
      <c r="CJ7589" s="7"/>
      <c r="CK7589" s="7"/>
      <c r="CL7589" s="7"/>
    </row>
    <row r="7590" spans="1:90">
      <c r="A7590" s="11"/>
      <c r="B7590" s="373"/>
      <c r="C7590" s="373"/>
      <c r="D7590" s="373"/>
      <c r="E7590" s="13"/>
      <c r="F7590" s="11"/>
      <c r="G7590" s="25"/>
      <c r="H7590" s="31"/>
      <c r="I7590" s="30"/>
      <c r="M7590" s="25"/>
      <c r="N7590" s="31"/>
      <c r="O7590" s="30"/>
      <c r="V7590" s="12"/>
      <c r="W7590" s="12"/>
      <c r="X7590" s="14"/>
      <c r="AB7590" s="25"/>
      <c r="AC7590" s="12"/>
      <c r="AD7590" s="12"/>
      <c r="AK7590" s="12"/>
      <c r="AL7590" s="30"/>
      <c r="AM7590" s="32"/>
      <c r="AQ7590" s="12"/>
      <c r="AR7590" s="12"/>
      <c r="AS7590" s="12"/>
      <c r="AZ7590" s="49"/>
      <c r="BA7590" s="30"/>
      <c r="BB7590" s="12"/>
      <c r="BF7590" s="12"/>
      <c r="BG7590" s="12"/>
      <c r="BH7590" s="12"/>
      <c r="BO7590" s="7"/>
      <c r="BP7590" s="7"/>
      <c r="BQ7590" s="7"/>
      <c r="BU7590" s="7"/>
      <c r="BV7590" s="7"/>
      <c r="BW7590" s="7"/>
      <c r="CD7590" s="7"/>
      <c r="CE7590" s="7"/>
      <c r="CF7590" s="7"/>
      <c r="CJ7590" s="7"/>
      <c r="CK7590" s="7"/>
      <c r="CL7590" s="7"/>
    </row>
    <row r="7591" spans="1:90">
      <c r="A7591" s="11"/>
      <c r="B7591" s="373"/>
      <c r="C7591" s="373"/>
      <c r="D7591" s="373"/>
      <c r="E7591" s="13"/>
      <c r="F7591" s="11"/>
      <c r="G7591" s="25"/>
      <c r="H7591" s="31"/>
      <c r="I7591" s="30"/>
      <c r="M7591" s="25"/>
      <c r="N7591" s="31"/>
      <c r="O7591" s="30"/>
      <c r="V7591" s="12"/>
      <c r="W7591" s="12"/>
      <c r="X7591" s="14"/>
      <c r="AB7591" s="25"/>
      <c r="AC7591" s="12"/>
      <c r="AD7591" s="12"/>
      <c r="AK7591" s="12"/>
      <c r="AL7591" s="30"/>
      <c r="AM7591" s="32"/>
      <c r="AQ7591" s="12"/>
      <c r="AR7591" s="12"/>
      <c r="AS7591" s="12"/>
      <c r="AZ7591" s="49"/>
      <c r="BA7591" s="30"/>
      <c r="BB7591" s="12"/>
      <c r="BF7591" s="12"/>
      <c r="BG7591" s="12"/>
      <c r="BH7591" s="12"/>
      <c r="BO7591" s="7"/>
      <c r="BP7591" s="7"/>
      <c r="BQ7591" s="7"/>
      <c r="BU7591" s="7"/>
      <c r="BV7591" s="7"/>
      <c r="BW7591" s="7"/>
      <c r="CD7591" s="7"/>
      <c r="CE7591" s="7"/>
      <c r="CF7591" s="7"/>
      <c r="CJ7591" s="7"/>
      <c r="CK7591" s="7"/>
      <c r="CL7591" s="7"/>
    </row>
    <row r="7592" spans="1:90">
      <c r="A7592" s="11"/>
      <c r="B7592" s="373"/>
      <c r="C7592" s="373"/>
      <c r="D7592" s="373"/>
      <c r="E7592" s="13"/>
      <c r="F7592" s="11"/>
      <c r="G7592" s="25"/>
      <c r="H7592" s="31"/>
      <c r="I7592" s="30"/>
      <c r="M7592" s="25"/>
      <c r="N7592" s="31"/>
      <c r="O7592" s="30"/>
      <c r="V7592" s="12"/>
      <c r="W7592" s="12"/>
      <c r="X7592" s="14"/>
      <c r="AB7592" s="25"/>
      <c r="AC7592" s="12"/>
      <c r="AD7592" s="12"/>
      <c r="AK7592" s="12"/>
      <c r="AL7592" s="30"/>
      <c r="AM7592" s="32"/>
      <c r="AQ7592" s="12"/>
      <c r="AR7592" s="12"/>
      <c r="AS7592" s="12"/>
      <c r="AZ7592" s="49"/>
      <c r="BA7592" s="30"/>
      <c r="BB7592" s="12"/>
      <c r="BF7592" s="12"/>
      <c r="BG7592" s="12"/>
      <c r="BH7592" s="12"/>
      <c r="BO7592" s="7"/>
      <c r="BP7592" s="7"/>
      <c r="BQ7592" s="7"/>
      <c r="BU7592" s="7"/>
      <c r="BV7592" s="7"/>
      <c r="BW7592" s="7"/>
      <c r="CD7592" s="7"/>
      <c r="CE7592" s="7"/>
      <c r="CF7592" s="7"/>
      <c r="CJ7592" s="7"/>
      <c r="CK7592" s="7"/>
      <c r="CL7592" s="7"/>
    </row>
    <row r="7593" spans="1:90">
      <c r="A7593" s="11"/>
      <c r="B7593" s="373"/>
      <c r="C7593" s="373"/>
      <c r="D7593" s="373"/>
      <c r="E7593" s="13"/>
      <c r="F7593" s="11"/>
      <c r="G7593" s="25"/>
      <c r="H7593" s="31"/>
      <c r="I7593" s="30"/>
      <c r="M7593" s="25"/>
      <c r="N7593" s="31"/>
      <c r="O7593" s="30"/>
      <c r="V7593" s="12"/>
      <c r="W7593" s="12"/>
      <c r="X7593" s="14"/>
      <c r="AB7593" s="25"/>
      <c r="AC7593" s="12"/>
      <c r="AD7593" s="12"/>
      <c r="AK7593" s="12"/>
      <c r="AL7593" s="30"/>
      <c r="AM7593" s="32"/>
      <c r="AQ7593" s="12"/>
      <c r="AR7593" s="12"/>
      <c r="AS7593" s="12"/>
      <c r="AZ7593" s="49"/>
      <c r="BA7593" s="30"/>
      <c r="BB7593" s="12"/>
      <c r="BF7593" s="12"/>
      <c r="BG7593" s="12"/>
      <c r="BH7593" s="12"/>
      <c r="BO7593" s="7"/>
      <c r="BP7593" s="7"/>
      <c r="BQ7593" s="7"/>
      <c r="BU7593" s="7"/>
      <c r="BV7593" s="7"/>
      <c r="BW7593" s="7"/>
      <c r="CD7593" s="7"/>
      <c r="CE7593" s="7"/>
      <c r="CF7593" s="7"/>
      <c r="CJ7593" s="7"/>
      <c r="CK7593" s="7"/>
      <c r="CL7593" s="7"/>
    </row>
    <row r="7594" spans="1:90">
      <c r="A7594" s="11"/>
      <c r="B7594" s="373"/>
      <c r="C7594" s="373"/>
      <c r="D7594" s="373"/>
      <c r="E7594" s="13"/>
      <c r="F7594" s="11"/>
      <c r="G7594" s="25"/>
      <c r="H7594" s="31"/>
      <c r="I7594" s="30"/>
      <c r="M7594" s="25"/>
      <c r="N7594" s="31"/>
      <c r="O7594" s="30"/>
      <c r="V7594" s="12"/>
      <c r="W7594" s="12"/>
      <c r="X7594" s="14"/>
      <c r="AB7594" s="25"/>
      <c r="AC7594" s="12"/>
      <c r="AD7594" s="12"/>
      <c r="AK7594" s="12"/>
      <c r="AL7594" s="30"/>
      <c r="AM7594" s="32"/>
      <c r="AQ7594" s="12"/>
      <c r="AR7594" s="12"/>
      <c r="AS7594" s="12"/>
      <c r="AZ7594" s="49"/>
      <c r="BA7594" s="30"/>
      <c r="BB7594" s="12"/>
      <c r="BF7594" s="12"/>
      <c r="BG7594" s="12"/>
      <c r="BH7594" s="12"/>
      <c r="BO7594" s="7"/>
      <c r="BP7594" s="7"/>
      <c r="BQ7594" s="7"/>
      <c r="BU7594" s="7"/>
      <c r="BV7594" s="7"/>
      <c r="BW7594" s="7"/>
      <c r="CD7594" s="7"/>
      <c r="CE7594" s="7"/>
      <c r="CF7594" s="7"/>
      <c r="CJ7594" s="7"/>
      <c r="CK7594" s="7"/>
      <c r="CL7594" s="7"/>
    </row>
    <row r="7595" spans="1:90">
      <c r="A7595" s="11"/>
      <c r="B7595" s="373"/>
      <c r="C7595" s="373"/>
      <c r="D7595" s="373"/>
      <c r="E7595" s="13"/>
      <c r="F7595" s="11"/>
      <c r="G7595" s="25"/>
      <c r="H7595" s="31"/>
      <c r="I7595" s="30"/>
      <c r="M7595" s="25"/>
      <c r="N7595" s="31"/>
      <c r="O7595" s="30"/>
      <c r="V7595" s="12"/>
      <c r="W7595" s="12"/>
      <c r="X7595" s="14"/>
      <c r="AB7595" s="25"/>
      <c r="AC7595" s="12"/>
      <c r="AD7595" s="12"/>
      <c r="AK7595" s="12"/>
      <c r="AL7595" s="30"/>
      <c r="AM7595" s="32"/>
      <c r="AQ7595" s="12"/>
      <c r="AR7595" s="12"/>
      <c r="AS7595" s="12"/>
      <c r="AZ7595" s="49"/>
      <c r="BA7595" s="30"/>
      <c r="BB7595" s="12"/>
      <c r="BF7595" s="12"/>
      <c r="BG7595" s="12"/>
      <c r="BH7595" s="12"/>
      <c r="BO7595" s="7"/>
      <c r="BP7595" s="7"/>
      <c r="BQ7595" s="7"/>
      <c r="BU7595" s="7"/>
      <c r="BV7595" s="7"/>
      <c r="BW7595" s="7"/>
      <c r="CD7595" s="7"/>
      <c r="CE7595" s="7"/>
      <c r="CF7595" s="7"/>
      <c r="CJ7595" s="7"/>
      <c r="CK7595" s="7"/>
      <c r="CL7595" s="7"/>
    </row>
    <row r="7596" spans="1:90">
      <c r="A7596" s="11"/>
      <c r="B7596" s="373"/>
      <c r="C7596" s="373"/>
      <c r="D7596" s="373"/>
      <c r="E7596" s="13"/>
      <c r="F7596" s="11"/>
      <c r="G7596" s="25"/>
      <c r="H7596" s="31"/>
      <c r="I7596" s="30"/>
      <c r="M7596" s="25"/>
      <c r="N7596" s="31"/>
      <c r="O7596" s="30"/>
      <c r="V7596" s="12"/>
      <c r="W7596" s="12"/>
      <c r="X7596" s="14"/>
      <c r="AB7596" s="25"/>
      <c r="AC7596" s="12"/>
      <c r="AD7596" s="12"/>
      <c r="AK7596" s="12"/>
      <c r="AL7596" s="30"/>
      <c r="AM7596" s="32"/>
      <c r="AQ7596" s="12"/>
      <c r="AR7596" s="12"/>
      <c r="AS7596" s="12"/>
      <c r="AZ7596" s="49"/>
      <c r="BA7596" s="30"/>
      <c r="BB7596" s="12"/>
      <c r="BF7596" s="12"/>
      <c r="BG7596" s="12"/>
      <c r="BH7596" s="12"/>
      <c r="BO7596" s="7"/>
      <c r="BP7596" s="7"/>
      <c r="BQ7596" s="7"/>
      <c r="BU7596" s="7"/>
      <c r="BV7596" s="7"/>
      <c r="BW7596" s="7"/>
      <c r="CD7596" s="7"/>
      <c r="CE7596" s="7"/>
      <c r="CF7596" s="7"/>
      <c r="CJ7596" s="7"/>
      <c r="CK7596" s="7"/>
      <c r="CL7596" s="7"/>
    </row>
    <row r="7597" spans="1:90">
      <c r="A7597" s="11"/>
      <c r="B7597" s="373"/>
      <c r="C7597" s="373"/>
      <c r="D7597" s="373"/>
      <c r="E7597" s="13"/>
      <c r="F7597" s="11"/>
      <c r="G7597" s="25"/>
      <c r="H7597" s="31"/>
      <c r="I7597" s="30"/>
      <c r="M7597" s="25"/>
      <c r="N7597" s="31"/>
      <c r="O7597" s="30"/>
      <c r="V7597" s="12"/>
      <c r="W7597" s="12"/>
      <c r="X7597" s="14"/>
      <c r="AB7597" s="25"/>
      <c r="AC7597" s="12"/>
      <c r="AD7597" s="12"/>
      <c r="AK7597" s="12"/>
      <c r="AL7597" s="30"/>
      <c r="AM7597" s="32"/>
      <c r="AQ7597" s="12"/>
      <c r="AR7597" s="12"/>
      <c r="AS7597" s="12"/>
      <c r="AZ7597" s="49"/>
      <c r="BA7597" s="30"/>
      <c r="BB7597" s="12"/>
      <c r="BF7597" s="12"/>
      <c r="BG7597" s="12"/>
      <c r="BH7597" s="12"/>
      <c r="BO7597" s="7"/>
      <c r="BP7597" s="7"/>
      <c r="BQ7597" s="7"/>
      <c r="BU7597" s="7"/>
      <c r="BV7597" s="7"/>
      <c r="BW7597" s="7"/>
      <c r="CD7597" s="7"/>
      <c r="CE7597" s="7"/>
      <c r="CF7597" s="7"/>
      <c r="CJ7597" s="7"/>
      <c r="CK7597" s="7"/>
      <c r="CL7597" s="7"/>
    </row>
    <row r="7598" spans="1:90">
      <c r="A7598" s="11"/>
      <c r="B7598" s="373"/>
      <c r="C7598" s="373"/>
      <c r="D7598" s="373"/>
      <c r="E7598" s="13"/>
      <c r="F7598" s="11"/>
      <c r="G7598" s="25"/>
      <c r="H7598" s="31"/>
      <c r="I7598" s="30"/>
      <c r="M7598" s="25"/>
      <c r="N7598" s="31"/>
      <c r="O7598" s="30"/>
      <c r="V7598" s="12"/>
      <c r="W7598" s="12"/>
      <c r="X7598" s="14"/>
      <c r="AB7598" s="25"/>
      <c r="AC7598" s="12"/>
      <c r="AD7598" s="12"/>
      <c r="AK7598" s="12"/>
      <c r="AL7598" s="30"/>
      <c r="AM7598" s="32"/>
      <c r="AQ7598" s="12"/>
      <c r="AR7598" s="12"/>
      <c r="AS7598" s="12"/>
      <c r="AZ7598" s="49"/>
      <c r="BA7598" s="30"/>
      <c r="BB7598" s="12"/>
      <c r="BF7598" s="12"/>
      <c r="BG7598" s="12"/>
      <c r="BH7598" s="12"/>
      <c r="BO7598" s="7"/>
      <c r="BP7598" s="7"/>
      <c r="BQ7598" s="7"/>
      <c r="BU7598" s="7"/>
      <c r="BV7598" s="7"/>
      <c r="BW7598" s="7"/>
      <c r="CD7598" s="7"/>
      <c r="CE7598" s="7"/>
      <c r="CF7598" s="7"/>
      <c r="CJ7598" s="7"/>
      <c r="CK7598" s="7"/>
      <c r="CL7598" s="7"/>
    </row>
    <row r="7599" spans="1:90">
      <c r="A7599" s="11"/>
      <c r="B7599" s="373"/>
      <c r="C7599" s="373"/>
      <c r="D7599" s="373"/>
      <c r="E7599" s="13"/>
      <c r="F7599" s="11"/>
      <c r="G7599" s="25"/>
      <c r="H7599" s="31"/>
      <c r="I7599" s="30"/>
      <c r="M7599" s="25"/>
      <c r="N7599" s="31"/>
      <c r="O7599" s="30"/>
      <c r="V7599" s="12"/>
      <c r="W7599" s="12"/>
      <c r="X7599" s="14"/>
      <c r="AB7599" s="25"/>
      <c r="AC7599" s="12"/>
      <c r="AD7599" s="12"/>
      <c r="AK7599" s="12"/>
      <c r="AL7599" s="30"/>
      <c r="AM7599" s="32"/>
      <c r="AQ7599" s="12"/>
      <c r="AR7599" s="12"/>
      <c r="AS7599" s="12"/>
      <c r="AZ7599" s="49"/>
      <c r="BA7599" s="30"/>
      <c r="BB7599" s="12"/>
      <c r="BF7599" s="12"/>
      <c r="BG7599" s="12"/>
      <c r="BH7599" s="12"/>
      <c r="BO7599" s="7"/>
      <c r="BP7599" s="7"/>
      <c r="BQ7599" s="7"/>
      <c r="BU7599" s="7"/>
      <c r="BV7599" s="7"/>
      <c r="BW7599" s="7"/>
      <c r="CD7599" s="7"/>
      <c r="CE7599" s="7"/>
      <c r="CF7599" s="7"/>
      <c r="CJ7599" s="7"/>
      <c r="CK7599" s="7"/>
      <c r="CL7599" s="7"/>
    </row>
    <row r="7600" spans="1:90">
      <c r="A7600" s="11"/>
      <c r="B7600" s="373"/>
      <c r="C7600" s="373"/>
      <c r="D7600" s="373"/>
      <c r="E7600" s="13"/>
      <c r="F7600" s="11"/>
      <c r="G7600" s="25"/>
      <c r="H7600" s="31"/>
      <c r="I7600" s="30"/>
      <c r="M7600" s="25"/>
      <c r="N7600" s="31"/>
      <c r="O7600" s="30"/>
      <c r="V7600" s="12"/>
      <c r="W7600" s="12"/>
      <c r="X7600" s="14"/>
      <c r="AB7600" s="25"/>
      <c r="AC7600" s="12"/>
      <c r="AD7600" s="12"/>
      <c r="AK7600" s="12"/>
      <c r="AL7600" s="30"/>
      <c r="AM7600" s="32"/>
      <c r="AQ7600" s="12"/>
      <c r="AR7600" s="12"/>
      <c r="AS7600" s="12"/>
      <c r="AZ7600" s="49"/>
      <c r="BA7600" s="30"/>
      <c r="BB7600" s="12"/>
      <c r="BF7600" s="12"/>
      <c r="BG7600" s="12"/>
      <c r="BH7600" s="12"/>
      <c r="BO7600" s="7"/>
      <c r="BP7600" s="7"/>
      <c r="BQ7600" s="7"/>
      <c r="BU7600" s="7"/>
      <c r="BV7600" s="7"/>
      <c r="BW7600" s="7"/>
      <c r="CD7600" s="7"/>
      <c r="CE7600" s="7"/>
      <c r="CF7600" s="7"/>
      <c r="CJ7600" s="7"/>
      <c r="CK7600" s="7"/>
      <c r="CL7600" s="7"/>
    </row>
    <row r="7601" spans="1:90">
      <c r="A7601" s="11"/>
      <c r="B7601" s="373"/>
      <c r="C7601" s="373"/>
      <c r="D7601" s="373"/>
      <c r="E7601" s="13"/>
      <c r="F7601" s="11"/>
      <c r="G7601" s="25"/>
      <c r="H7601" s="31"/>
      <c r="I7601" s="30"/>
      <c r="M7601" s="25"/>
      <c r="N7601" s="31"/>
      <c r="O7601" s="30"/>
      <c r="V7601" s="12"/>
      <c r="W7601" s="12"/>
      <c r="X7601" s="14"/>
      <c r="AB7601" s="25"/>
      <c r="AC7601" s="12"/>
      <c r="AD7601" s="12"/>
      <c r="AK7601" s="12"/>
      <c r="AL7601" s="30"/>
      <c r="AM7601" s="32"/>
      <c r="AQ7601" s="12"/>
      <c r="AR7601" s="12"/>
      <c r="AS7601" s="12"/>
      <c r="AZ7601" s="49"/>
      <c r="BA7601" s="30"/>
      <c r="BB7601" s="12"/>
      <c r="BF7601" s="12"/>
      <c r="BG7601" s="12"/>
      <c r="BH7601" s="12"/>
      <c r="BO7601" s="7"/>
      <c r="BP7601" s="7"/>
      <c r="BQ7601" s="7"/>
      <c r="BU7601" s="7"/>
      <c r="BV7601" s="7"/>
      <c r="BW7601" s="7"/>
      <c r="CD7601" s="7"/>
      <c r="CE7601" s="7"/>
      <c r="CF7601" s="7"/>
      <c r="CJ7601" s="7"/>
      <c r="CK7601" s="7"/>
      <c r="CL7601" s="7"/>
    </row>
    <row r="7602" spans="1:90">
      <c r="A7602" s="11"/>
      <c r="B7602" s="373"/>
      <c r="C7602" s="373"/>
      <c r="D7602" s="373"/>
      <c r="E7602" s="13"/>
      <c r="F7602" s="11"/>
      <c r="G7602" s="25"/>
      <c r="H7602" s="31"/>
      <c r="I7602" s="30"/>
      <c r="M7602" s="25"/>
      <c r="N7602" s="31"/>
      <c r="O7602" s="30"/>
      <c r="V7602" s="12"/>
      <c r="W7602" s="12"/>
      <c r="X7602" s="14"/>
      <c r="AB7602" s="25"/>
      <c r="AC7602" s="12"/>
      <c r="AD7602" s="12"/>
      <c r="AK7602" s="12"/>
      <c r="AL7602" s="30"/>
      <c r="AM7602" s="32"/>
      <c r="AQ7602" s="12"/>
      <c r="AR7602" s="12"/>
      <c r="AS7602" s="12"/>
      <c r="AZ7602" s="49"/>
      <c r="BA7602" s="30"/>
      <c r="BB7602" s="12"/>
      <c r="BF7602" s="12"/>
      <c r="BG7602" s="12"/>
      <c r="BH7602" s="12"/>
      <c r="BO7602" s="7"/>
      <c r="BP7602" s="7"/>
      <c r="BQ7602" s="7"/>
      <c r="BU7602" s="7"/>
      <c r="BV7602" s="7"/>
      <c r="BW7602" s="7"/>
      <c r="CD7602" s="7"/>
      <c r="CE7602" s="7"/>
      <c r="CF7602" s="7"/>
      <c r="CJ7602" s="7"/>
      <c r="CK7602" s="7"/>
      <c r="CL7602" s="7"/>
    </row>
    <row r="7603" spans="1:90">
      <c r="A7603" s="11"/>
      <c r="B7603" s="373"/>
      <c r="C7603" s="373"/>
      <c r="D7603" s="373"/>
      <c r="E7603" s="13"/>
      <c r="F7603" s="11"/>
      <c r="G7603" s="25"/>
      <c r="H7603" s="31"/>
      <c r="I7603" s="30"/>
      <c r="M7603" s="25"/>
      <c r="N7603" s="31"/>
      <c r="O7603" s="30"/>
      <c r="V7603" s="12"/>
      <c r="W7603" s="12"/>
      <c r="X7603" s="14"/>
      <c r="AB7603" s="25"/>
      <c r="AC7603" s="12"/>
      <c r="AD7603" s="12"/>
      <c r="AK7603" s="12"/>
      <c r="AL7603" s="30"/>
      <c r="AM7603" s="32"/>
      <c r="AQ7603" s="12"/>
      <c r="AR7603" s="12"/>
      <c r="AS7603" s="12"/>
      <c r="AZ7603" s="49"/>
      <c r="BA7603" s="30"/>
      <c r="BB7603" s="12"/>
      <c r="BF7603" s="12"/>
      <c r="BG7603" s="12"/>
      <c r="BH7603" s="12"/>
      <c r="BO7603" s="7"/>
      <c r="BP7603" s="7"/>
      <c r="BQ7603" s="7"/>
      <c r="BU7603" s="7"/>
      <c r="BV7603" s="7"/>
      <c r="BW7603" s="7"/>
      <c r="CD7603" s="7"/>
      <c r="CE7603" s="7"/>
      <c r="CF7603" s="7"/>
      <c r="CJ7603" s="7"/>
      <c r="CK7603" s="7"/>
      <c r="CL7603" s="7"/>
    </row>
    <row r="7604" spans="1:90">
      <c r="A7604" s="11"/>
      <c r="B7604" s="373"/>
      <c r="C7604" s="373"/>
      <c r="D7604" s="373"/>
      <c r="E7604" s="13"/>
      <c r="F7604" s="11"/>
      <c r="G7604" s="25"/>
      <c r="H7604" s="31"/>
      <c r="I7604" s="30"/>
      <c r="M7604" s="25"/>
      <c r="N7604" s="31"/>
      <c r="O7604" s="30"/>
      <c r="V7604" s="12"/>
      <c r="W7604" s="12"/>
      <c r="X7604" s="14"/>
      <c r="AB7604" s="25"/>
      <c r="AC7604" s="12"/>
      <c r="AD7604" s="12"/>
      <c r="AK7604" s="12"/>
      <c r="AL7604" s="30"/>
      <c r="AM7604" s="32"/>
      <c r="AQ7604" s="12"/>
      <c r="AR7604" s="12"/>
      <c r="AS7604" s="12"/>
      <c r="AZ7604" s="49"/>
      <c r="BA7604" s="30"/>
      <c r="BB7604" s="12"/>
      <c r="BF7604" s="12"/>
      <c r="BG7604" s="12"/>
      <c r="BH7604" s="12"/>
      <c r="BO7604" s="7"/>
      <c r="BP7604" s="7"/>
      <c r="BQ7604" s="7"/>
      <c r="BU7604" s="7"/>
      <c r="BV7604" s="7"/>
      <c r="BW7604" s="7"/>
      <c r="CD7604" s="7"/>
      <c r="CE7604" s="7"/>
      <c r="CF7604" s="7"/>
      <c r="CJ7604" s="7"/>
      <c r="CK7604" s="7"/>
      <c r="CL7604" s="7"/>
    </row>
    <row r="7605" spans="1:90">
      <c r="A7605" s="11"/>
      <c r="B7605" s="373"/>
      <c r="C7605" s="373"/>
      <c r="D7605" s="373"/>
      <c r="E7605" s="13"/>
      <c r="F7605" s="11"/>
      <c r="G7605" s="25"/>
      <c r="H7605" s="31"/>
      <c r="I7605" s="30"/>
      <c r="M7605" s="25"/>
      <c r="N7605" s="31"/>
      <c r="O7605" s="30"/>
      <c r="V7605" s="12"/>
      <c r="W7605" s="12"/>
      <c r="X7605" s="14"/>
      <c r="AB7605" s="25"/>
      <c r="AC7605" s="12"/>
      <c r="AD7605" s="12"/>
      <c r="AK7605" s="12"/>
      <c r="AL7605" s="30"/>
      <c r="AM7605" s="32"/>
      <c r="AQ7605" s="12"/>
      <c r="AR7605" s="12"/>
      <c r="AS7605" s="12"/>
      <c r="AZ7605" s="49"/>
      <c r="BA7605" s="30"/>
      <c r="BB7605" s="12"/>
      <c r="BF7605" s="12"/>
      <c r="BG7605" s="12"/>
      <c r="BH7605" s="12"/>
      <c r="BO7605" s="7"/>
      <c r="BP7605" s="7"/>
      <c r="BQ7605" s="7"/>
      <c r="BU7605" s="7"/>
      <c r="BV7605" s="7"/>
      <c r="BW7605" s="7"/>
      <c r="CD7605" s="7"/>
      <c r="CE7605" s="7"/>
      <c r="CF7605" s="7"/>
      <c r="CJ7605" s="7"/>
      <c r="CK7605" s="7"/>
      <c r="CL7605" s="7"/>
    </row>
    <row r="7606" spans="1:90">
      <c r="A7606" s="11"/>
      <c r="B7606" s="373"/>
      <c r="C7606" s="373"/>
      <c r="D7606" s="373"/>
      <c r="E7606" s="13"/>
      <c r="F7606" s="11"/>
      <c r="G7606" s="25"/>
      <c r="H7606" s="31"/>
      <c r="I7606" s="30"/>
      <c r="M7606" s="25"/>
      <c r="N7606" s="31"/>
      <c r="O7606" s="30"/>
      <c r="V7606" s="12"/>
      <c r="W7606" s="12"/>
      <c r="X7606" s="14"/>
      <c r="AB7606" s="25"/>
      <c r="AC7606" s="12"/>
      <c r="AD7606" s="12"/>
      <c r="AK7606" s="12"/>
      <c r="AL7606" s="30"/>
      <c r="AM7606" s="32"/>
      <c r="AQ7606" s="12"/>
      <c r="AR7606" s="12"/>
      <c r="AS7606" s="12"/>
      <c r="AZ7606" s="49"/>
      <c r="BA7606" s="30"/>
      <c r="BB7606" s="12"/>
      <c r="BF7606" s="12"/>
      <c r="BG7606" s="12"/>
      <c r="BH7606" s="12"/>
      <c r="BO7606" s="7"/>
      <c r="BP7606" s="7"/>
      <c r="BQ7606" s="7"/>
      <c r="BU7606" s="7"/>
      <c r="BV7606" s="7"/>
      <c r="BW7606" s="7"/>
      <c r="CD7606" s="7"/>
      <c r="CE7606" s="7"/>
      <c r="CF7606" s="7"/>
      <c r="CJ7606" s="7"/>
      <c r="CK7606" s="7"/>
      <c r="CL7606" s="7"/>
    </row>
    <row r="7607" spans="1:90">
      <c r="A7607" s="11"/>
      <c r="B7607" s="373"/>
      <c r="C7607" s="373"/>
      <c r="D7607" s="373"/>
      <c r="E7607" s="13"/>
      <c r="F7607" s="11"/>
      <c r="G7607" s="25"/>
      <c r="H7607" s="31"/>
      <c r="I7607" s="30"/>
      <c r="M7607" s="25"/>
      <c r="N7607" s="31"/>
      <c r="O7607" s="30"/>
      <c r="V7607" s="12"/>
      <c r="W7607" s="12"/>
      <c r="X7607" s="14"/>
      <c r="AB7607" s="25"/>
      <c r="AC7607" s="12"/>
      <c r="AD7607" s="12"/>
      <c r="AK7607" s="12"/>
      <c r="AL7607" s="30"/>
      <c r="AM7607" s="32"/>
      <c r="AQ7607" s="12"/>
      <c r="AR7607" s="12"/>
      <c r="AS7607" s="12"/>
      <c r="AZ7607" s="49"/>
      <c r="BA7607" s="30"/>
      <c r="BB7607" s="12"/>
      <c r="BF7607" s="12"/>
      <c r="BG7607" s="12"/>
      <c r="BH7607" s="12"/>
      <c r="BO7607" s="7"/>
      <c r="BP7607" s="7"/>
      <c r="BQ7607" s="7"/>
      <c r="BU7607" s="7"/>
      <c r="BV7607" s="7"/>
      <c r="BW7607" s="7"/>
      <c r="CD7607" s="7"/>
      <c r="CE7607" s="7"/>
      <c r="CF7607" s="7"/>
      <c r="CJ7607" s="7"/>
      <c r="CK7607" s="7"/>
      <c r="CL7607" s="7"/>
    </row>
    <row r="7608" spans="1:90">
      <c r="A7608" s="11"/>
      <c r="B7608" s="373"/>
      <c r="C7608" s="373"/>
      <c r="D7608" s="373"/>
      <c r="E7608" s="13"/>
      <c r="F7608" s="11"/>
      <c r="G7608" s="25"/>
      <c r="H7608" s="31"/>
      <c r="I7608" s="30"/>
      <c r="M7608" s="25"/>
      <c r="N7608" s="31"/>
      <c r="O7608" s="30"/>
      <c r="V7608" s="12"/>
      <c r="W7608" s="12"/>
      <c r="X7608" s="14"/>
      <c r="AB7608" s="25"/>
      <c r="AC7608" s="12"/>
      <c r="AD7608" s="12"/>
      <c r="AK7608" s="12"/>
      <c r="AL7608" s="30"/>
      <c r="AM7608" s="32"/>
      <c r="AQ7608" s="12"/>
      <c r="AR7608" s="12"/>
      <c r="AS7608" s="12"/>
      <c r="AZ7608" s="49"/>
      <c r="BA7608" s="30"/>
      <c r="BB7608" s="12"/>
      <c r="BF7608" s="12"/>
      <c r="BG7608" s="12"/>
      <c r="BH7608" s="12"/>
      <c r="BO7608" s="7"/>
      <c r="BP7608" s="7"/>
      <c r="BQ7608" s="7"/>
      <c r="BU7608" s="7"/>
      <c r="BV7608" s="7"/>
      <c r="BW7608" s="7"/>
      <c r="CD7608" s="7"/>
      <c r="CE7608" s="7"/>
      <c r="CF7608" s="7"/>
      <c r="CJ7608" s="7"/>
      <c r="CK7608" s="7"/>
      <c r="CL7608" s="7"/>
    </row>
    <row r="7609" spans="1:90">
      <c r="A7609" s="11"/>
      <c r="B7609" s="373"/>
      <c r="C7609" s="373"/>
      <c r="D7609" s="373"/>
      <c r="E7609" s="13"/>
      <c r="F7609" s="11"/>
      <c r="G7609" s="25"/>
      <c r="H7609" s="31"/>
      <c r="I7609" s="30"/>
      <c r="M7609" s="25"/>
      <c r="N7609" s="31"/>
      <c r="O7609" s="30"/>
      <c r="V7609" s="12"/>
      <c r="W7609" s="12"/>
      <c r="X7609" s="14"/>
      <c r="AB7609" s="25"/>
      <c r="AC7609" s="12"/>
      <c r="AD7609" s="12"/>
      <c r="AK7609" s="12"/>
      <c r="AL7609" s="30"/>
      <c r="AM7609" s="32"/>
      <c r="AQ7609" s="12"/>
      <c r="AR7609" s="12"/>
      <c r="AS7609" s="12"/>
      <c r="AZ7609" s="49"/>
      <c r="BA7609" s="30"/>
      <c r="BB7609" s="12"/>
      <c r="BF7609" s="12"/>
      <c r="BG7609" s="12"/>
      <c r="BH7609" s="12"/>
      <c r="BO7609" s="7"/>
      <c r="BP7609" s="7"/>
      <c r="BQ7609" s="7"/>
      <c r="BU7609" s="7"/>
      <c r="BV7609" s="7"/>
      <c r="BW7609" s="7"/>
      <c r="CD7609" s="7"/>
      <c r="CE7609" s="7"/>
      <c r="CF7609" s="7"/>
      <c r="CJ7609" s="7"/>
      <c r="CK7609" s="7"/>
      <c r="CL7609" s="7"/>
    </row>
    <row r="7610" spans="1:90">
      <c r="A7610" s="11"/>
      <c r="B7610" s="373"/>
      <c r="C7610" s="373"/>
      <c r="D7610" s="373"/>
      <c r="E7610" s="13"/>
      <c r="F7610" s="11"/>
      <c r="G7610" s="25"/>
      <c r="H7610" s="31"/>
      <c r="I7610" s="30"/>
      <c r="M7610" s="25"/>
      <c r="N7610" s="31"/>
      <c r="O7610" s="30"/>
      <c r="V7610" s="12"/>
      <c r="W7610" s="12"/>
      <c r="X7610" s="14"/>
      <c r="AB7610" s="25"/>
      <c r="AC7610" s="12"/>
      <c r="AD7610" s="12"/>
      <c r="AK7610" s="12"/>
      <c r="AL7610" s="30"/>
      <c r="AM7610" s="32"/>
      <c r="AQ7610" s="12"/>
      <c r="AR7610" s="12"/>
      <c r="AS7610" s="12"/>
      <c r="AZ7610" s="49"/>
      <c r="BA7610" s="30"/>
      <c r="BB7610" s="12"/>
      <c r="BF7610" s="12"/>
      <c r="BG7610" s="12"/>
      <c r="BH7610" s="12"/>
      <c r="BO7610" s="7"/>
      <c r="BP7610" s="7"/>
      <c r="BQ7610" s="7"/>
      <c r="BU7610" s="7"/>
      <c r="BV7610" s="7"/>
      <c r="BW7610" s="7"/>
      <c r="CD7610" s="7"/>
      <c r="CE7610" s="7"/>
      <c r="CF7610" s="7"/>
      <c r="CJ7610" s="7"/>
      <c r="CK7610" s="7"/>
      <c r="CL7610" s="7"/>
    </row>
    <row r="7611" spans="1:90">
      <c r="A7611" s="11"/>
      <c r="B7611" s="373"/>
      <c r="C7611" s="373"/>
      <c r="D7611" s="373"/>
      <c r="E7611" s="13"/>
      <c r="F7611" s="11"/>
      <c r="G7611" s="25"/>
      <c r="H7611" s="31"/>
      <c r="I7611" s="30"/>
      <c r="M7611" s="25"/>
      <c r="N7611" s="31"/>
      <c r="O7611" s="30"/>
      <c r="V7611" s="12"/>
      <c r="W7611" s="12"/>
      <c r="X7611" s="14"/>
      <c r="AB7611" s="25"/>
      <c r="AC7611" s="12"/>
      <c r="AD7611" s="12"/>
      <c r="AK7611" s="12"/>
      <c r="AL7611" s="30"/>
      <c r="AM7611" s="32"/>
      <c r="AQ7611" s="12"/>
      <c r="AR7611" s="12"/>
      <c r="AS7611" s="12"/>
      <c r="AZ7611" s="49"/>
      <c r="BA7611" s="30"/>
      <c r="BB7611" s="12"/>
      <c r="BF7611" s="12"/>
      <c r="BG7611" s="12"/>
      <c r="BH7611" s="12"/>
      <c r="BO7611" s="7"/>
      <c r="BP7611" s="7"/>
      <c r="BQ7611" s="7"/>
      <c r="BU7611" s="7"/>
      <c r="BV7611" s="7"/>
      <c r="BW7611" s="7"/>
      <c r="CD7611" s="7"/>
      <c r="CE7611" s="7"/>
      <c r="CF7611" s="7"/>
      <c r="CJ7611" s="7"/>
      <c r="CK7611" s="7"/>
      <c r="CL7611" s="7"/>
    </row>
    <row r="7612" spans="1:90">
      <c r="A7612" s="11"/>
      <c r="B7612" s="373"/>
      <c r="C7612" s="373"/>
      <c r="D7612" s="373"/>
      <c r="E7612" s="13"/>
      <c r="F7612" s="11"/>
      <c r="G7612" s="25"/>
      <c r="H7612" s="31"/>
      <c r="I7612" s="30"/>
      <c r="M7612" s="25"/>
      <c r="N7612" s="31"/>
      <c r="O7612" s="30"/>
      <c r="V7612" s="12"/>
      <c r="W7612" s="12"/>
      <c r="X7612" s="14"/>
      <c r="AB7612" s="25"/>
      <c r="AC7612" s="12"/>
      <c r="AD7612" s="12"/>
      <c r="AK7612" s="12"/>
      <c r="AL7612" s="30"/>
      <c r="AM7612" s="32"/>
      <c r="AQ7612" s="12"/>
      <c r="AR7612" s="12"/>
      <c r="AS7612" s="12"/>
      <c r="AZ7612" s="49"/>
      <c r="BA7612" s="30"/>
      <c r="BB7612" s="12"/>
      <c r="BF7612" s="12"/>
      <c r="BG7612" s="12"/>
      <c r="BH7612" s="12"/>
      <c r="BO7612" s="7"/>
      <c r="BP7612" s="7"/>
      <c r="BQ7612" s="7"/>
      <c r="BU7612" s="7"/>
      <c r="BV7612" s="7"/>
      <c r="BW7612" s="7"/>
      <c r="CD7612" s="7"/>
      <c r="CE7612" s="7"/>
      <c r="CF7612" s="7"/>
      <c r="CJ7612" s="7"/>
      <c r="CK7612" s="7"/>
      <c r="CL7612" s="7"/>
    </row>
    <row r="7613" spans="1:90">
      <c r="A7613" s="11"/>
      <c r="B7613" s="373"/>
      <c r="C7613" s="373"/>
      <c r="D7613" s="373"/>
      <c r="E7613" s="13"/>
      <c r="F7613" s="11"/>
      <c r="G7613" s="25"/>
      <c r="H7613" s="31"/>
      <c r="I7613" s="30"/>
      <c r="M7613" s="25"/>
      <c r="N7613" s="31"/>
      <c r="O7613" s="30"/>
      <c r="V7613" s="12"/>
      <c r="W7613" s="12"/>
      <c r="X7613" s="14"/>
      <c r="AB7613" s="25"/>
      <c r="AC7613" s="12"/>
      <c r="AD7613" s="12"/>
      <c r="AK7613" s="12"/>
      <c r="AL7613" s="30"/>
      <c r="AM7613" s="32"/>
      <c r="AQ7613" s="12"/>
      <c r="AR7613" s="12"/>
      <c r="AS7613" s="12"/>
      <c r="AZ7613" s="49"/>
      <c r="BA7613" s="30"/>
      <c r="BB7613" s="12"/>
      <c r="BF7613" s="12"/>
      <c r="BG7613" s="12"/>
      <c r="BH7613" s="12"/>
      <c r="BO7613" s="7"/>
      <c r="BP7613" s="7"/>
      <c r="BQ7613" s="7"/>
      <c r="BU7613" s="7"/>
      <c r="BV7613" s="7"/>
      <c r="BW7613" s="7"/>
      <c r="CD7613" s="7"/>
      <c r="CE7613" s="7"/>
      <c r="CF7613" s="7"/>
      <c r="CJ7613" s="7"/>
      <c r="CK7613" s="7"/>
      <c r="CL7613" s="7"/>
    </row>
    <row r="7614" spans="1:90">
      <c r="A7614" s="11"/>
      <c r="B7614" s="373"/>
      <c r="C7614" s="373"/>
      <c r="D7614" s="373"/>
      <c r="E7614" s="13"/>
      <c r="F7614" s="11"/>
      <c r="G7614" s="25"/>
      <c r="H7614" s="31"/>
      <c r="I7614" s="30"/>
      <c r="M7614" s="25"/>
      <c r="N7614" s="31"/>
      <c r="O7614" s="30"/>
      <c r="V7614" s="12"/>
      <c r="W7614" s="12"/>
      <c r="X7614" s="14"/>
      <c r="AB7614" s="25"/>
      <c r="AC7614" s="12"/>
      <c r="AD7614" s="12"/>
      <c r="AK7614" s="12"/>
      <c r="AL7614" s="30"/>
      <c r="AM7614" s="32"/>
      <c r="AQ7614" s="12"/>
      <c r="AR7614" s="12"/>
      <c r="AS7614" s="12"/>
      <c r="AZ7614" s="49"/>
      <c r="BA7614" s="30"/>
      <c r="BB7614" s="12"/>
      <c r="BF7614" s="12"/>
      <c r="BG7614" s="12"/>
      <c r="BH7614" s="12"/>
      <c r="BO7614" s="7"/>
      <c r="BP7614" s="7"/>
      <c r="BQ7614" s="7"/>
      <c r="BU7614" s="7"/>
      <c r="BV7614" s="7"/>
      <c r="BW7614" s="7"/>
      <c r="CD7614" s="7"/>
      <c r="CE7614" s="7"/>
      <c r="CF7614" s="7"/>
      <c r="CJ7614" s="7"/>
      <c r="CK7614" s="7"/>
      <c r="CL7614" s="7"/>
    </row>
    <row r="7615" spans="1:90">
      <c r="A7615" s="11"/>
      <c r="B7615" s="373"/>
      <c r="C7615" s="373"/>
      <c r="D7615" s="373"/>
      <c r="E7615" s="13"/>
      <c r="F7615" s="11"/>
      <c r="G7615" s="25"/>
      <c r="H7615" s="31"/>
      <c r="I7615" s="30"/>
      <c r="M7615" s="25"/>
      <c r="N7615" s="31"/>
      <c r="O7615" s="30"/>
      <c r="V7615" s="12"/>
      <c r="W7615" s="12"/>
      <c r="X7615" s="14"/>
      <c r="AB7615" s="25"/>
      <c r="AC7615" s="12"/>
      <c r="AD7615" s="12"/>
      <c r="AK7615" s="12"/>
      <c r="AL7615" s="30"/>
      <c r="AM7615" s="32"/>
      <c r="AQ7615" s="12"/>
      <c r="AR7615" s="12"/>
      <c r="AS7615" s="12"/>
      <c r="AZ7615" s="49"/>
      <c r="BA7615" s="30"/>
      <c r="BB7615" s="12"/>
      <c r="BF7615" s="12"/>
      <c r="BG7615" s="12"/>
      <c r="BH7615" s="12"/>
      <c r="BO7615" s="7"/>
      <c r="BP7615" s="7"/>
      <c r="BQ7615" s="7"/>
      <c r="BU7615" s="7"/>
      <c r="BV7615" s="7"/>
      <c r="BW7615" s="7"/>
      <c r="CD7615" s="7"/>
      <c r="CE7615" s="7"/>
      <c r="CF7615" s="7"/>
      <c r="CJ7615" s="7"/>
      <c r="CK7615" s="7"/>
      <c r="CL7615" s="7"/>
    </row>
    <row r="7616" spans="1:90">
      <c r="A7616" s="11"/>
      <c r="B7616" s="373"/>
      <c r="C7616" s="373"/>
      <c r="D7616" s="373"/>
      <c r="E7616" s="13"/>
      <c r="F7616" s="11"/>
      <c r="G7616" s="25"/>
      <c r="H7616" s="31"/>
      <c r="I7616" s="30"/>
      <c r="M7616" s="25"/>
      <c r="N7616" s="31"/>
      <c r="O7616" s="30"/>
      <c r="V7616" s="12"/>
      <c r="W7616" s="12"/>
      <c r="X7616" s="14"/>
      <c r="AB7616" s="25"/>
      <c r="AC7616" s="12"/>
      <c r="AD7616" s="12"/>
      <c r="AK7616" s="12"/>
      <c r="AL7616" s="30"/>
      <c r="AM7616" s="32"/>
      <c r="AQ7616" s="12"/>
      <c r="AR7616" s="12"/>
      <c r="AS7616" s="12"/>
      <c r="AZ7616" s="49"/>
      <c r="BA7616" s="30"/>
      <c r="BB7616" s="12"/>
      <c r="BF7616" s="12"/>
      <c r="BG7616" s="12"/>
      <c r="BH7616" s="12"/>
      <c r="BO7616" s="7"/>
      <c r="BP7616" s="7"/>
      <c r="BQ7616" s="7"/>
      <c r="BU7616" s="7"/>
      <c r="BV7616" s="7"/>
      <c r="BW7616" s="7"/>
      <c r="CD7616" s="7"/>
      <c r="CE7616" s="7"/>
      <c r="CF7616" s="7"/>
      <c r="CJ7616" s="7"/>
      <c r="CK7616" s="7"/>
      <c r="CL7616" s="7"/>
    </row>
    <row r="7617" spans="1:90">
      <c r="A7617" s="11"/>
      <c r="B7617" s="373"/>
      <c r="C7617" s="373"/>
      <c r="D7617" s="373"/>
      <c r="E7617" s="13"/>
      <c r="F7617" s="11"/>
      <c r="G7617" s="25"/>
      <c r="H7617" s="31"/>
      <c r="I7617" s="30"/>
      <c r="M7617" s="25"/>
      <c r="N7617" s="31"/>
      <c r="O7617" s="30"/>
      <c r="V7617" s="12"/>
      <c r="W7617" s="12"/>
      <c r="X7617" s="14"/>
      <c r="AB7617" s="25"/>
      <c r="AC7617" s="12"/>
      <c r="AD7617" s="12"/>
      <c r="AK7617" s="12"/>
      <c r="AL7617" s="30"/>
      <c r="AM7617" s="32"/>
      <c r="AQ7617" s="12"/>
      <c r="AR7617" s="12"/>
      <c r="AS7617" s="12"/>
      <c r="AZ7617" s="49"/>
      <c r="BA7617" s="30"/>
      <c r="BB7617" s="12"/>
      <c r="BF7617" s="12"/>
      <c r="BG7617" s="12"/>
      <c r="BH7617" s="12"/>
      <c r="BO7617" s="7"/>
      <c r="BP7617" s="7"/>
      <c r="BQ7617" s="7"/>
      <c r="BU7617" s="7"/>
      <c r="BV7617" s="7"/>
      <c r="BW7617" s="7"/>
      <c r="CD7617" s="7"/>
      <c r="CE7617" s="7"/>
      <c r="CF7617" s="7"/>
      <c r="CJ7617" s="7"/>
      <c r="CK7617" s="7"/>
      <c r="CL7617" s="7"/>
    </row>
    <row r="7618" spans="1:90">
      <c r="A7618" s="11"/>
      <c r="B7618" s="373"/>
      <c r="C7618" s="373"/>
      <c r="D7618" s="373"/>
      <c r="E7618" s="13"/>
      <c r="F7618" s="11"/>
      <c r="G7618" s="25"/>
      <c r="H7618" s="31"/>
      <c r="I7618" s="30"/>
      <c r="M7618" s="25"/>
      <c r="N7618" s="31"/>
      <c r="O7618" s="30"/>
      <c r="V7618" s="12"/>
      <c r="W7618" s="12"/>
      <c r="X7618" s="14"/>
      <c r="AB7618" s="25"/>
      <c r="AC7618" s="12"/>
      <c r="AD7618" s="12"/>
      <c r="AK7618" s="12"/>
      <c r="AL7618" s="30"/>
      <c r="AM7618" s="32"/>
      <c r="AQ7618" s="12"/>
      <c r="AR7618" s="12"/>
      <c r="AS7618" s="12"/>
      <c r="AZ7618" s="49"/>
      <c r="BA7618" s="30"/>
      <c r="BB7618" s="12"/>
      <c r="BF7618" s="12"/>
      <c r="BG7618" s="12"/>
      <c r="BH7618" s="12"/>
      <c r="BO7618" s="7"/>
      <c r="BP7618" s="7"/>
      <c r="BQ7618" s="7"/>
      <c r="BU7618" s="7"/>
      <c r="BV7618" s="7"/>
      <c r="BW7618" s="7"/>
      <c r="CD7618" s="7"/>
      <c r="CE7618" s="7"/>
      <c r="CF7618" s="7"/>
      <c r="CJ7618" s="7"/>
      <c r="CK7618" s="7"/>
      <c r="CL7618" s="7"/>
    </row>
    <row r="7619" spans="1:90">
      <c r="A7619" s="11"/>
      <c r="B7619" s="373"/>
      <c r="C7619" s="373"/>
      <c r="D7619" s="373"/>
      <c r="E7619" s="13"/>
      <c r="F7619" s="11"/>
      <c r="G7619" s="25"/>
      <c r="H7619" s="31"/>
      <c r="I7619" s="30"/>
      <c r="M7619" s="25"/>
      <c r="N7619" s="31"/>
      <c r="O7619" s="30"/>
      <c r="V7619" s="12"/>
      <c r="W7619" s="12"/>
      <c r="X7619" s="14"/>
      <c r="AB7619" s="25"/>
      <c r="AC7619" s="12"/>
      <c r="AD7619" s="12"/>
      <c r="AK7619" s="12"/>
      <c r="AL7619" s="30"/>
      <c r="AM7619" s="32"/>
      <c r="AQ7619" s="12"/>
      <c r="AR7619" s="12"/>
      <c r="AS7619" s="12"/>
      <c r="AZ7619" s="49"/>
      <c r="BA7619" s="30"/>
      <c r="BB7619" s="12"/>
      <c r="BF7619" s="12"/>
      <c r="BG7619" s="12"/>
      <c r="BH7619" s="12"/>
      <c r="BO7619" s="7"/>
      <c r="BP7619" s="7"/>
      <c r="BQ7619" s="7"/>
      <c r="BU7619" s="7"/>
      <c r="BV7619" s="7"/>
      <c r="BW7619" s="7"/>
      <c r="CD7619" s="7"/>
      <c r="CE7619" s="7"/>
      <c r="CF7619" s="7"/>
      <c r="CJ7619" s="7"/>
      <c r="CK7619" s="7"/>
      <c r="CL7619" s="7"/>
    </row>
    <row r="7620" spans="1:90">
      <c r="A7620" s="11"/>
      <c r="B7620" s="373"/>
      <c r="C7620" s="373"/>
      <c r="D7620" s="373"/>
      <c r="E7620" s="13"/>
      <c r="F7620" s="11"/>
      <c r="G7620" s="25"/>
      <c r="H7620" s="31"/>
      <c r="I7620" s="30"/>
      <c r="M7620" s="25"/>
      <c r="N7620" s="31"/>
      <c r="O7620" s="30"/>
      <c r="V7620" s="12"/>
      <c r="W7620" s="12"/>
      <c r="X7620" s="14"/>
      <c r="AB7620" s="25"/>
      <c r="AC7620" s="12"/>
      <c r="AD7620" s="12"/>
      <c r="AK7620" s="12"/>
      <c r="AL7620" s="30"/>
      <c r="AM7620" s="32"/>
      <c r="AQ7620" s="12"/>
      <c r="AR7620" s="12"/>
      <c r="AS7620" s="12"/>
      <c r="AZ7620" s="49"/>
      <c r="BA7620" s="30"/>
      <c r="BB7620" s="12"/>
      <c r="BF7620" s="12"/>
      <c r="BG7620" s="12"/>
      <c r="BH7620" s="12"/>
      <c r="BO7620" s="7"/>
      <c r="BP7620" s="7"/>
      <c r="BQ7620" s="7"/>
      <c r="BU7620" s="7"/>
      <c r="BV7620" s="7"/>
      <c r="BW7620" s="7"/>
      <c r="CD7620" s="7"/>
      <c r="CE7620" s="7"/>
      <c r="CF7620" s="7"/>
      <c r="CJ7620" s="7"/>
      <c r="CK7620" s="7"/>
      <c r="CL7620" s="7"/>
    </row>
    <row r="7621" spans="1:90">
      <c r="A7621" s="11"/>
      <c r="B7621" s="373"/>
      <c r="C7621" s="373"/>
      <c r="D7621" s="373"/>
      <c r="E7621" s="13"/>
      <c r="F7621" s="11"/>
      <c r="G7621" s="25"/>
      <c r="H7621" s="31"/>
      <c r="I7621" s="30"/>
      <c r="M7621" s="25"/>
      <c r="N7621" s="31"/>
      <c r="O7621" s="30"/>
      <c r="V7621" s="12"/>
      <c r="W7621" s="12"/>
      <c r="X7621" s="14"/>
      <c r="AB7621" s="25"/>
      <c r="AC7621" s="12"/>
      <c r="AD7621" s="12"/>
      <c r="AK7621" s="12"/>
      <c r="AL7621" s="30"/>
      <c r="AM7621" s="32"/>
      <c r="AQ7621" s="12"/>
      <c r="AR7621" s="12"/>
      <c r="AS7621" s="12"/>
      <c r="AZ7621" s="49"/>
      <c r="BA7621" s="30"/>
      <c r="BB7621" s="12"/>
      <c r="BF7621" s="12"/>
      <c r="BG7621" s="12"/>
      <c r="BH7621" s="12"/>
      <c r="BO7621" s="7"/>
      <c r="BP7621" s="7"/>
      <c r="BQ7621" s="7"/>
      <c r="BU7621" s="7"/>
      <c r="BV7621" s="7"/>
      <c r="BW7621" s="7"/>
      <c r="CD7621" s="7"/>
      <c r="CE7621" s="7"/>
      <c r="CF7621" s="7"/>
      <c r="CJ7621" s="7"/>
      <c r="CK7621" s="7"/>
      <c r="CL7621" s="7"/>
    </row>
    <row r="7622" spans="1:90">
      <c r="A7622" s="11"/>
      <c r="B7622" s="373"/>
      <c r="C7622" s="373"/>
      <c r="D7622" s="373"/>
      <c r="E7622" s="13"/>
      <c r="F7622" s="11"/>
      <c r="G7622" s="25"/>
      <c r="H7622" s="31"/>
      <c r="I7622" s="30"/>
      <c r="M7622" s="25"/>
      <c r="N7622" s="31"/>
      <c r="O7622" s="30"/>
      <c r="V7622" s="12"/>
      <c r="W7622" s="12"/>
      <c r="X7622" s="14"/>
      <c r="AB7622" s="25"/>
      <c r="AC7622" s="12"/>
      <c r="AD7622" s="12"/>
      <c r="AK7622" s="12"/>
      <c r="AL7622" s="30"/>
      <c r="AM7622" s="32"/>
      <c r="AQ7622" s="12"/>
      <c r="AR7622" s="12"/>
      <c r="AS7622" s="12"/>
      <c r="AZ7622" s="49"/>
      <c r="BA7622" s="30"/>
      <c r="BB7622" s="12"/>
      <c r="BF7622" s="12"/>
      <c r="BG7622" s="12"/>
      <c r="BH7622" s="12"/>
      <c r="BO7622" s="7"/>
      <c r="BP7622" s="7"/>
      <c r="BQ7622" s="7"/>
      <c r="BU7622" s="7"/>
      <c r="BV7622" s="7"/>
      <c r="BW7622" s="7"/>
      <c r="CD7622" s="7"/>
      <c r="CE7622" s="7"/>
      <c r="CF7622" s="7"/>
      <c r="CJ7622" s="7"/>
      <c r="CK7622" s="7"/>
      <c r="CL7622" s="7"/>
    </row>
    <row r="7623" spans="1:90">
      <c r="A7623" s="11"/>
      <c r="B7623" s="373"/>
      <c r="C7623" s="373"/>
      <c r="D7623" s="373"/>
      <c r="E7623" s="13"/>
      <c r="F7623" s="11"/>
      <c r="G7623" s="25"/>
      <c r="H7623" s="31"/>
      <c r="I7623" s="30"/>
      <c r="M7623" s="25"/>
      <c r="N7623" s="31"/>
      <c r="O7623" s="30"/>
      <c r="V7623" s="12"/>
      <c r="W7623" s="12"/>
      <c r="X7623" s="14"/>
      <c r="AB7623" s="25"/>
      <c r="AC7623" s="12"/>
      <c r="AD7623" s="12"/>
      <c r="AK7623" s="12"/>
      <c r="AL7623" s="30"/>
      <c r="AM7623" s="32"/>
      <c r="AQ7623" s="12"/>
      <c r="AR7623" s="12"/>
      <c r="AS7623" s="12"/>
      <c r="AZ7623" s="49"/>
      <c r="BA7623" s="30"/>
      <c r="BB7623" s="12"/>
      <c r="BF7623" s="12"/>
      <c r="BG7623" s="12"/>
      <c r="BH7623" s="12"/>
      <c r="BO7623" s="7"/>
      <c r="BP7623" s="7"/>
      <c r="BQ7623" s="7"/>
      <c r="BU7623" s="7"/>
      <c r="BV7623" s="7"/>
      <c r="BW7623" s="7"/>
      <c r="CD7623" s="7"/>
      <c r="CE7623" s="7"/>
      <c r="CF7623" s="7"/>
      <c r="CJ7623" s="7"/>
      <c r="CK7623" s="7"/>
      <c r="CL7623" s="7"/>
    </row>
    <row r="7624" spans="1:90">
      <c r="A7624" s="11"/>
      <c r="B7624" s="373"/>
      <c r="C7624" s="373"/>
      <c r="D7624" s="373"/>
      <c r="E7624" s="13"/>
      <c r="F7624" s="11"/>
      <c r="G7624" s="25"/>
      <c r="H7624" s="31"/>
      <c r="I7624" s="30"/>
      <c r="M7624" s="25"/>
      <c r="N7624" s="31"/>
      <c r="O7624" s="30"/>
      <c r="V7624" s="12"/>
      <c r="W7624" s="12"/>
      <c r="X7624" s="14"/>
      <c r="AB7624" s="25"/>
      <c r="AC7624" s="12"/>
      <c r="AD7624" s="12"/>
      <c r="AK7624" s="12"/>
      <c r="AL7624" s="30"/>
      <c r="AM7624" s="32"/>
      <c r="AQ7624" s="12"/>
      <c r="AR7624" s="12"/>
      <c r="AS7624" s="12"/>
      <c r="AZ7624" s="49"/>
      <c r="BA7624" s="30"/>
      <c r="BB7624" s="12"/>
      <c r="BF7624" s="12"/>
      <c r="BG7624" s="12"/>
      <c r="BH7624" s="12"/>
      <c r="BO7624" s="7"/>
      <c r="BP7624" s="7"/>
      <c r="BQ7624" s="7"/>
      <c r="BU7624" s="7"/>
      <c r="BV7624" s="7"/>
      <c r="BW7624" s="7"/>
      <c r="CD7624" s="7"/>
      <c r="CE7624" s="7"/>
      <c r="CF7624" s="7"/>
      <c r="CJ7624" s="7"/>
      <c r="CK7624" s="7"/>
      <c r="CL7624" s="7"/>
    </row>
    <row r="7625" spans="1:90">
      <c r="A7625" s="11"/>
      <c r="B7625" s="373"/>
      <c r="C7625" s="373"/>
      <c r="D7625" s="373"/>
      <c r="E7625" s="13"/>
      <c r="F7625" s="11"/>
      <c r="G7625" s="25"/>
      <c r="H7625" s="31"/>
      <c r="I7625" s="30"/>
      <c r="M7625" s="25"/>
      <c r="N7625" s="31"/>
      <c r="O7625" s="30"/>
      <c r="V7625" s="12"/>
      <c r="W7625" s="12"/>
      <c r="X7625" s="14"/>
      <c r="AB7625" s="25"/>
      <c r="AC7625" s="12"/>
      <c r="AD7625" s="12"/>
      <c r="AK7625" s="12"/>
      <c r="AL7625" s="30"/>
      <c r="AM7625" s="32"/>
      <c r="AQ7625" s="12"/>
      <c r="AR7625" s="12"/>
      <c r="AS7625" s="12"/>
      <c r="AZ7625" s="49"/>
      <c r="BA7625" s="30"/>
      <c r="BB7625" s="12"/>
      <c r="BF7625" s="12"/>
      <c r="BG7625" s="12"/>
      <c r="BH7625" s="12"/>
      <c r="BO7625" s="7"/>
      <c r="BP7625" s="7"/>
      <c r="BQ7625" s="7"/>
      <c r="BU7625" s="7"/>
      <c r="BV7625" s="7"/>
      <c r="BW7625" s="7"/>
      <c r="CD7625" s="7"/>
      <c r="CE7625" s="7"/>
      <c r="CF7625" s="7"/>
      <c r="CJ7625" s="7"/>
      <c r="CK7625" s="7"/>
      <c r="CL7625" s="7"/>
    </row>
    <row r="7626" spans="1:90">
      <c r="A7626" s="11"/>
      <c r="B7626" s="373"/>
      <c r="C7626" s="373"/>
      <c r="D7626" s="373"/>
      <c r="E7626" s="13"/>
      <c r="F7626" s="11"/>
      <c r="G7626" s="25"/>
      <c r="H7626" s="31"/>
      <c r="I7626" s="30"/>
      <c r="M7626" s="25"/>
      <c r="N7626" s="31"/>
      <c r="O7626" s="30"/>
      <c r="V7626" s="12"/>
      <c r="W7626" s="12"/>
      <c r="X7626" s="14"/>
      <c r="AB7626" s="25"/>
      <c r="AC7626" s="12"/>
      <c r="AD7626" s="12"/>
      <c r="AK7626" s="12"/>
      <c r="AL7626" s="30"/>
      <c r="AM7626" s="32"/>
      <c r="AQ7626" s="12"/>
      <c r="AR7626" s="12"/>
      <c r="AS7626" s="12"/>
      <c r="AZ7626" s="49"/>
      <c r="BA7626" s="30"/>
      <c r="BB7626" s="12"/>
      <c r="BF7626" s="12"/>
      <c r="BG7626" s="12"/>
      <c r="BH7626" s="12"/>
      <c r="BO7626" s="7"/>
      <c r="BP7626" s="7"/>
      <c r="BQ7626" s="7"/>
      <c r="BU7626" s="7"/>
      <c r="BV7626" s="7"/>
      <c r="BW7626" s="7"/>
      <c r="CD7626" s="7"/>
      <c r="CE7626" s="7"/>
      <c r="CF7626" s="7"/>
      <c r="CJ7626" s="7"/>
      <c r="CK7626" s="7"/>
      <c r="CL7626" s="7"/>
    </row>
    <row r="7627" spans="1:90">
      <c r="A7627" s="11"/>
      <c r="B7627" s="373"/>
      <c r="C7627" s="373"/>
      <c r="D7627" s="373"/>
      <c r="E7627" s="13"/>
      <c r="F7627" s="11"/>
      <c r="G7627" s="25"/>
      <c r="H7627" s="31"/>
      <c r="I7627" s="30"/>
      <c r="M7627" s="25"/>
      <c r="N7627" s="31"/>
      <c r="O7627" s="30"/>
      <c r="V7627" s="12"/>
      <c r="W7627" s="12"/>
      <c r="X7627" s="14"/>
      <c r="AB7627" s="25"/>
      <c r="AC7627" s="12"/>
      <c r="AD7627" s="12"/>
      <c r="AK7627" s="12"/>
      <c r="AL7627" s="30"/>
      <c r="AM7627" s="32"/>
      <c r="AQ7627" s="12"/>
      <c r="AR7627" s="12"/>
      <c r="AS7627" s="12"/>
      <c r="AZ7627" s="49"/>
      <c r="BA7627" s="30"/>
      <c r="BB7627" s="12"/>
      <c r="BF7627" s="12"/>
      <c r="BG7627" s="12"/>
      <c r="BH7627" s="12"/>
      <c r="BO7627" s="7"/>
      <c r="BP7627" s="7"/>
      <c r="BQ7627" s="7"/>
      <c r="BU7627" s="7"/>
      <c r="BV7627" s="7"/>
      <c r="BW7627" s="7"/>
      <c r="CD7627" s="7"/>
      <c r="CE7627" s="7"/>
      <c r="CF7627" s="7"/>
      <c r="CJ7627" s="7"/>
      <c r="CK7627" s="7"/>
      <c r="CL7627" s="7"/>
    </row>
    <row r="7628" spans="1:90">
      <c r="A7628" s="11"/>
      <c r="B7628" s="373"/>
      <c r="C7628" s="373"/>
      <c r="D7628" s="373"/>
      <c r="E7628" s="13"/>
      <c r="F7628" s="11"/>
      <c r="G7628" s="25"/>
      <c r="H7628" s="31"/>
      <c r="I7628" s="30"/>
      <c r="M7628" s="25"/>
      <c r="N7628" s="31"/>
      <c r="O7628" s="30"/>
      <c r="V7628" s="12"/>
      <c r="W7628" s="12"/>
      <c r="X7628" s="14"/>
      <c r="AB7628" s="25"/>
      <c r="AC7628" s="12"/>
      <c r="AD7628" s="12"/>
      <c r="AK7628" s="12"/>
      <c r="AL7628" s="30"/>
      <c r="AM7628" s="32"/>
      <c r="AQ7628" s="12"/>
      <c r="AR7628" s="12"/>
      <c r="AS7628" s="12"/>
      <c r="AZ7628" s="49"/>
      <c r="BA7628" s="30"/>
      <c r="BB7628" s="12"/>
      <c r="BF7628" s="12"/>
      <c r="BG7628" s="12"/>
      <c r="BH7628" s="12"/>
      <c r="BO7628" s="7"/>
      <c r="BP7628" s="7"/>
      <c r="BQ7628" s="7"/>
      <c r="BU7628" s="7"/>
      <c r="BV7628" s="7"/>
      <c r="BW7628" s="7"/>
      <c r="CD7628" s="7"/>
      <c r="CE7628" s="7"/>
      <c r="CF7628" s="7"/>
      <c r="CJ7628" s="7"/>
      <c r="CK7628" s="7"/>
      <c r="CL7628" s="7"/>
    </row>
    <row r="7629" spans="1:90">
      <c r="A7629" s="11"/>
      <c r="B7629" s="373"/>
      <c r="C7629" s="373"/>
      <c r="D7629" s="373"/>
      <c r="E7629" s="13"/>
      <c r="F7629" s="11"/>
      <c r="G7629" s="25"/>
      <c r="H7629" s="31"/>
      <c r="I7629" s="30"/>
      <c r="M7629" s="25"/>
      <c r="N7629" s="31"/>
      <c r="O7629" s="30"/>
      <c r="V7629" s="12"/>
      <c r="W7629" s="12"/>
      <c r="X7629" s="14"/>
      <c r="AB7629" s="25"/>
      <c r="AC7629" s="12"/>
      <c r="AD7629" s="12"/>
      <c r="AK7629" s="12"/>
      <c r="AL7629" s="30"/>
      <c r="AM7629" s="32"/>
      <c r="AQ7629" s="12"/>
      <c r="AR7629" s="12"/>
      <c r="AS7629" s="12"/>
      <c r="AZ7629" s="49"/>
      <c r="BA7629" s="30"/>
      <c r="BB7629" s="12"/>
      <c r="BF7629" s="12"/>
      <c r="BG7629" s="12"/>
      <c r="BH7629" s="12"/>
      <c r="BO7629" s="7"/>
      <c r="BP7629" s="7"/>
      <c r="BQ7629" s="7"/>
      <c r="BU7629" s="7"/>
      <c r="BV7629" s="7"/>
      <c r="BW7629" s="7"/>
      <c r="CD7629" s="7"/>
      <c r="CE7629" s="7"/>
      <c r="CF7629" s="7"/>
      <c r="CJ7629" s="7"/>
      <c r="CK7629" s="7"/>
      <c r="CL7629" s="7"/>
    </row>
    <row r="7630" spans="1:90">
      <c r="A7630" s="11"/>
      <c r="B7630" s="373"/>
      <c r="C7630" s="373"/>
      <c r="D7630" s="373"/>
      <c r="E7630" s="13"/>
      <c r="F7630" s="11"/>
      <c r="G7630" s="25"/>
      <c r="H7630" s="31"/>
      <c r="I7630" s="30"/>
      <c r="M7630" s="25"/>
      <c r="N7630" s="31"/>
      <c r="O7630" s="30"/>
      <c r="V7630" s="12"/>
      <c r="W7630" s="12"/>
      <c r="X7630" s="14"/>
      <c r="AB7630" s="25"/>
      <c r="AC7630" s="12"/>
      <c r="AD7630" s="12"/>
      <c r="AK7630" s="12"/>
      <c r="AL7630" s="30"/>
      <c r="AM7630" s="32"/>
      <c r="AQ7630" s="12"/>
      <c r="AR7630" s="12"/>
      <c r="AS7630" s="12"/>
      <c r="AZ7630" s="49"/>
      <c r="BA7630" s="30"/>
      <c r="BB7630" s="12"/>
      <c r="BF7630" s="12"/>
      <c r="BG7630" s="12"/>
      <c r="BH7630" s="12"/>
      <c r="BO7630" s="7"/>
      <c r="BP7630" s="7"/>
      <c r="BQ7630" s="7"/>
      <c r="BU7630" s="7"/>
      <c r="BV7630" s="7"/>
      <c r="BW7630" s="7"/>
      <c r="CD7630" s="7"/>
      <c r="CE7630" s="7"/>
      <c r="CF7630" s="7"/>
      <c r="CJ7630" s="7"/>
      <c r="CK7630" s="7"/>
      <c r="CL7630" s="7"/>
    </row>
    <row r="7631" spans="1:90">
      <c r="A7631" s="11"/>
      <c r="B7631" s="373"/>
      <c r="C7631" s="373"/>
      <c r="D7631" s="373"/>
      <c r="E7631" s="13"/>
      <c r="F7631" s="11"/>
      <c r="G7631" s="25"/>
      <c r="H7631" s="31"/>
      <c r="I7631" s="30"/>
      <c r="M7631" s="25"/>
      <c r="N7631" s="31"/>
      <c r="O7631" s="30"/>
      <c r="V7631" s="12"/>
      <c r="W7631" s="12"/>
      <c r="X7631" s="14"/>
      <c r="AB7631" s="25"/>
      <c r="AC7631" s="12"/>
      <c r="AD7631" s="12"/>
      <c r="AK7631" s="12"/>
      <c r="AL7631" s="30"/>
      <c r="AM7631" s="32"/>
      <c r="AQ7631" s="12"/>
      <c r="AR7631" s="12"/>
      <c r="AS7631" s="12"/>
      <c r="AZ7631" s="49"/>
      <c r="BA7631" s="30"/>
      <c r="BB7631" s="12"/>
      <c r="BF7631" s="12"/>
      <c r="BG7631" s="12"/>
      <c r="BH7631" s="12"/>
      <c r="BO7631" s="7"/>
      <c r="BP7631" s="7"/>
      <c r="BQ7631" s="7"/>
      <c r="BU7631" s="7"/>
      <c r="BV7631" s="7"/>
      <c r="BW7631" s="7"/>
      <c r="CD7631" s="7"/>
      <c r="CE7631" s="7"/>
      <c r="CF7631" s="7"/>
      <c r="CJ7631" s="7"/>
      <c r="CK7631" s="7"/>
      <c r="CL7631" s="7"/>
    </row>
    <row r="7632" spans="1:90">
      <c r="A7632" s="11"/>
      <c r="B7632" s="373"/>
      <c r="C7632" s="373"/>
      <c r="D7632" s="373"/>
      <c r="E7632" s="13"/>
      <c r="F7632" s="11"/>
      <c r="G7632" s="25"/>
      <c r="H7632" s="31"/>
      <c r="I7632" s="30"/>
      <c r="M7632" s="25"/>
      <c r="N7632" s="31"/>
      <c r="O7632" s="30"/>
      <c r="V7632" s="12"/>
      <c r="W7632" s="12"/>
      <c r="X7632" s="14"/>
      <c r="AB7632" s="25"/>
      <c r="AC7632" s="12"/>
      <c r="AD7632" s="12"/>
      <c r="AK7632" s="12"/>
      <c r="AL7632" s="30"/>
      <c r="AM7632" s="32"/>
      <c r="AQ7632" s="12"/>
      <c r="AR7632" s="12"/>
      <c r="AS7632" s="12"/>
      <c r="AZ7632" s="49"/>
      <c r="BA7632" s="30"/>
      <c r="BB7632" s="12"/>
      <c r="BF7632" s="12"/>
      <c r="BG7632" s="12"/>
      <c r="BH7632" s="12"/>
      <c r="BO7632" s="7"/>
      <c r="BP7632" s="7"/>
      <c r="BQ7632" s="7"/>
      <c r="BU7632" s="7"/>
      <c r="BV7632" s="7"/>
      <c r="BW7632" s="7"/>
      <c r="CD7632" s="7"/>
      <c r="CE7632" s="7"/>
      <c r="CF7632" s="7"/>
      <c r="CJ7632" s="7"/>
      <c r="CK7632" s="7"/>
      <c r="CL7632" s="7"/>
    </row>
    <row r="7633" spans="1:90">
      <c r="A7633" s="11"/>
      <c r="B7633" s="373"/>
      <c r="C7633" s="373"/>
      <c r="D7633" s="373"/>
      <c r="E7633" s="13"/>
      <c r="F7633" s="11"/>
      <c r="G7633" s="25"/>
      <c r="H7633" s="31"/>
      <c r="I7633" s="30"/>
      <c r="M7633" s="25"/>
      <c r="N7633" s="31"/>
      <c r="O7633" s="30"/>
      <c r="V7633" s="12"/>
      <c r="W7633" s="12"/>
      <c r="X7633" s="14"/>
      <c r="AB7633" s="25"/>
      <c r="AC7633" s="12"/>
      <c r="AD7633" s="12"/>
      <c r="AK7633" s="12"/>
      <c r="AL7633" s="30"/>
      <c r="AM7633" s="32"/>
      <c r="AQ7633" s="12"/>
      <c r="AR7633" s="12"/>
      <c r="AS7633" s="12"/>
      <c r="AZ7633" s="49"/>
      <c r="BA7633" s="30"/>
      <c r="BB7633" s="12"/>
      <c r="BF7633" s="12"/>
      <c r="BG7633" s="12"/>
      <c r="BH7633" s="12"/>
      <c r="BO7633" s="7"/>
      <c r="BP7633" s="7"/>
      <c r="BQ7633" s="7"/>
      <c r="BU7633" s="7"/>
      <c r="BV7633" s="7"/>
      <c r="BW7633" s="7"/>
      <c r="CD7633" s="7"/>
      <c r="CE7633" s="7"/>
      <c r="CF7633" s="7"/>
      <c r="CJ7633" s="7"/>
      <c r="CK7633" s="7"/>
      <c r="CL7633" s="7"/>
    </row>
    <row r="7634" spans="1:90">
      <c r="A7634" s="11"/>
      <c r="B7634" s="373"/>
      <c r="C7634" s="373"/>
      <c r="D7634" s="373"/>
      <c r="E7634" s="13"/>
      <c r="F7634" s="11"/>
      <c r="G7634" s="25"/>
      <c r="H7634" s="31"/>
      <c r="I7634" s="30"/>
      <c r="M7634" s="25"/>
      <c r="N7634" s="31"/>
      <c r="O7634" s="30"/>
      <c r="V7634" s="12"/>
      <c r="W7634" s="12"/>
      <c r="X7634" s="14"/>
      <c r="AB7634" s="25"/>
      <c r="AC7634" s="12"/>
      <c r="AD7634" s="12"/>
      <c r="AK7634" s="12"/>
      <c r="AL7634" s="30"/>
      <c r="AM7634" s="32"/>
      <c r="AQ7634" s="12"/>
      <c r="AR7634" s="12"/>
      <c r="AS7634" s="12"/>
      <c r="AZ7634" s="49"/>
      <c r="BA7634" s="30"/>
      <c r="BB7634" s="12"/>
      <c r="BF7634" s="12"/>
      <c r="BG7634" s="12"/>
      <c r="BH7634" s="12"/>
      <c r="BO7634" s="7"/>
      <c r="BP7634" s="7"/>
      <c r="BQ7634" s="7"/>
      <c r="BU7634" s="7"/>
      <c r="BV7634" s="7"/>
      <c r="BW7634" s="7"/>
      <c r="CD7634" s="7"/>
      <c r="CE7634" s="7"/>
      <c r="CF7634" s="7"/>
      <c r="CJ7634" s="7"/>
      <c r="CK7634" s="7"/>
      <c r="CL7634" s="7"/>
    </row>
    <row r="7635" spans="1:90">
      <c r="A7635" s="11"/>
      <c r="B7635" s="373"/>
      <c r="C7635" s="373"/>
      <c r="D7635" s="373"/>
      <c r="E7635" s="13"/>
      <c r="F7635" s="11"/>
      <c r="G7635" s="25"/>
      <c r="H7635" s="31"/>
      <c r="I7635" s="30"/>
      <c r="M7635" s="25"/>
      <c r="N7635" s="31"/>
      <c r="O7635" s="30"/>
      <c r="V7635" s="12"/>
      <c r="W7635" s="12"/>
      <c r="X7635" s="14"/>
      <c r="AB7635" s="25"/>
      <c r="AC7635" s="12"/>
      <c r="AD7635" s="12"/>
      <c r="AK7635" s="12"/>
      <c r="AL7635" s="30"/>
      <c r="AM7635" s="32"/>
      <c r="AQ7635" s="12"/>
      <c r="AR7635" s="12"/>
      <c r="AS7635" s="12"/>
      <c r="AZ7635" s="49"/>
      <c r="BA7635" s="30"/>
      <c r="BB7635" s="12"/>
      <c r="BF7635" s="12"/>
      <c r="BG7635" s="12"/>
      <c r="BH7635" s="12"/>
      <c r="BO7635" s="7"/>
      <c r="BP7635" s="7"/>
      <c r="BQ7635" s="7"/>
      <c r="BU7635" s="7"/>
      <c r="BV7635" s="7"/>
      <c r="BW7635" s="7"/>
      <c r="CD7635" s="7"/>
      <c r="CE7635" s="7"/>
      <c r="CF7635" s="7"/>
      <c r="CJ7635" s="7"/>
      <c r="CK7635" s="7"/>
      <c r="CL7635" s="7"/>
    </row>
    <row r="7636" spans="1:90">
      <c r="A7636" s="11"/>
      <c r="B7636" s="373"/>
      <c r="C7636" s="373"/>
      <c r="D7636" s="373"/>
      <c r="E7636" s="13"/>
      <c r="F7636" s="11"/>
      <c r="G7636" s="25"/>
      <c r="H7636" s="31"/>
      <c r="I7636" s="30"/>
      <c r="M7636" s="25"/>
      <c r="N7636" s="31"/>
      <c r="O7636" s="30"/>
      <c r="V7636" s="12"/>
      <c r="W7636" s="12"/>
      <c r="X7636" s="14"/>
      <c r="AB7636" s="25"/>
      <c r="AC7636" s="12"/>
      <c r="AD7636" s="12"/>
      <c r="AK7636" s="12"/>
      <c r="AL7636" s="30"/>
      <c r="AM7636" s="32"/>
      <c r="AQ7636" s="12"/>
      <c r="AR7636" s="12"/>
      <c r="AS7636" s="12"/>
      <c r="AZ7636" s="49"/>
      <c r="BA7636" s="30"/>
      <c r="BB7636" s="12"/>
      <c r="BF7636" s="12"/>
      <c r="BG7636" s="12"/>
      <c r="BH7636" s="12"/>
      <c r="BO7636" s="7"/>
      <c r="BP7636" s="7"/>
      <c r="BQ7636" s="7"/>
      <c r="BU7636" s="7"/>
      <c r="BV7636" s="7"/>
      <c r="BW7636" s="7"/>
      <c r="CD7636" s="7"/>
      <c r="CE7636" s="7"/>
      <c r="CF7636" s="7"/>
      <c r="CJ7636" s="7"/>
      <c r="CK7636" s="7"/>
      <c r="CL7636" s="7"/>
    </row>
    <row r="7637" spans="1:90">
      <c r="A7637" s="11"/>
      <c r="B7637" s="373"/>
      <c r="C7637" s="373"/>
      <c r="D7637" s="373"/>
      <c r="E7637" s="13"/>
      <c r="F7637" s="11"/>
      <c r="G7637" s="25"/>
      <c r="H7637" s="31"/>
      <c r="I7637" s="30"/>
      <c r="M7637" s="25"/>
      <c r="N7637" s="31"/>
      <c r="O7637" s="30"/>
      <c r="V7637" s="12"/>
      <c r="W7637" s="12"/>
      <c r="X7637" s="14"/>
      <c r="AB7637" s="25"/>
      <c r="AC7637" s="12"/>
      <c r="AD7637" s="12"/>
      <c r="AK7637" s="12"/>
      <c r="AL7637" s="30"/>
      <c r="AM7637" s="32"/>
      <c r="AQ7637" s="12"/>
      <c r="AR7637" s="12"/>
      <c r="AS7637" s="12"/>
      <c r="AZ7637" s="49"/>
      <c r="BA7637" s="30"/>
      <c r="BB7637" s="12"/>
      <c r="BF7637" s="12"/>
      <c r="BG7637" s="12"/>
      <c r="BH7637" s="12"/>
      <c r="BO7637" s="7"/>
      <c r="BP7637" s="7"/>
      <c r="BQ7637" s="7"/>
      <c r="BU7637" s="7"/>
      <c r="BV7637" s="7"/>
      <c r="BW7637" s="7"/>
      <c r="CD7637" s="7"/>
      <c r="CE7637" s="7"/>
      <c r="CF7637" s="7"/>
      <c r="CJ7637" s="7"/>
      <c r="CK7637" s="7"/>
      <c r="CL7637" s="7"/>
    </row>
    <row r="7638" spans="1:90">
      <c r="A7638" s="11"/>
      <c r="B7638" s="373"/>
      <c r="C7638" s="373"/>
      <c r="D7638" s="373"/>
      <c r="E7638" s="13"/>
      <c r="F7638" s="11"/>
      <c r="G7638" s="25"/>
      <c r="H7638" s="31"/>
      <c r="I7638" s="30"/>
      <c r="M7638" s="25"/>
      <c r="N7638" s="31"/>
      <c r="O7638" s="30"/>
      <c r="V7638" s="12"/>
      <c r="W7638" s="12"/>
      <c r="X7638" s="14"/>
      <c r="AB7638" s="25"/>
      <c r="AC7638" s="12"/>
      <c r="AD7638" s="12"/>
      <c r="AK7638" s="12"/>
      <c r="AL7638" s="30"/>
      <c r="AM7638" s="32"/>
      <c r="AQ7638" s="12"/>
      <c r="AR7638" s="12"/>
      <c r="AS7638" s="12"/>
      <c r="AZ7638" s="49"/>
      <c r="BA7638" s="30"/>
      <c r="BB7638" s="12"/>
      <c r="BF7638" s="12"/>
      <c r="BG7638" s="12"/>
      <c r="BH7638" s="12"/>
      <c r="BO7638" s="7"/>
      <c r="BP7638" s="7"/>
      <c r="BQ7638" s="7"/>
      <c r="BU7638" s="7"/>
      <c r="BV7638" s="7"/>
      <c r="BW7638" s="7"/>
      <c r="CD7638" s="7"/>
      <c r="CE7638" s="7"/>
      <c r="CF7638" s="7"/>
      <c r="CJ7638" s="7"/>
      <c r="CK7638" s="7"/>
      <c r="CL7638" s="7"/>
    </row>
    <row r="7639" spans="1:90">
      <c r="A7639" s="11"/>
      <c r="B7639" s="373"/>
      <c r="C7639" s="373"/>
      <c r="D7639" s="373"/>
      <c r="E7639" s="13"/>
      <c r="F7639" s="11"/>
      <c r="G7639" s="25"/>
      <c r="H7639" s="31"/>
      <c r="I7639" s="30"/>
      <c r="M7639" s="25"/>
      <c r="N7639" s="31"/>
      <c r="O7639" s="30"/>
      <c r="V7639" s="12"/>
      <c r="W7639" s="12"/>
      <c r="X7639" s="14"/>
      <c r="AB7639" s="25"/>
      <c r="AC7639" s="12"/>
      <c r="AD7639" s="12"/>
      <c r="AK7639" s="12"/>
      <c r="AL7639" s="30"/>
      <c r="AM7639" s="32"/>
      <c r="AQ7639" s="12"/>
      <c r="AR7639" s="12"/>
      <c r="AS7639" s="12"/>
      <c r="AZ7639" s="49"/>
      <c r="BA7639" s="30"/>
      <c r="BB7639" s="12"/>
      <c r="BF7639" s="12"/>
      <c r="BG7639" s="12"/>
      <c r="BH7639" s="12"/>
      <c r="BO7639" s="7"/>
      <c r="BP7639" s="7"/>
      <c r="BQ7639" s="7"/>
      <c r="BU7639" s="7"/>
      <c r="BV7639" s="7"/>
      <c r="BW7639" s="7"/>
      <c r="CD7639" s="7"/>
      <c r="CE7639" s="7"/>
      <c r="CF7639" s="7"/>
      <c r="CJ7639" s="7"/>
      <c r="CK7639" s="7"/>
      <c r="CL7639" s="7"/>
    </row>
    <row r="7640" spans="1:90">
      <c r="A7640" s="11"/>
      <c r="B7640" s="373"/>
      <c r="C7640" s="373"/>
      <c r="D7640" s="373"/>
      <c r="E7640" s="13"/>
      <c r="F7640" s="11"/>
      <c r="G7640" s="25"/>
      <c r="H7640" s="31"/>
      <c r="I7640" s="30"/>
      <c r="M7640" s="25"/>
      <c r="N7640" s="31"/>
      <c r="O7640" s="30"/>
      <c r="V7640" s="12"/>
      <c r="W7640" s="12"/>
      <c r="X7640" s="14"/>
      <c r="AB7640" s="25"/>
      <c r="AC7640" s="12"/>
      <c r="AD7640" s="12"/>
      <c r="AK7640" s="12"/>
      <c r="AL7640" s="30"/>
      <c r="AM7640" s="32"/>
      <c r="AQ7640" s="12"/>
      <c r="AR7640" s="12"/>
      <c r="AS7640" s="12"/>
      <c r="AZ7640" s="49"/>
      <c r="BA7640" s="30"/>
      <c r="BB7640" s="12"/>
      <c r="BF7640" s="12"/>
      <c r="BG7640" s="12"/>
      <c r="BH7640" s="12"/>
      <c r="BO7640" s="7"/>
      <c r="BP7640" s="7"/>
      <c r="BQ7640" s="7"/>
      <c r="BU7640" s="7"/>
      <c r="BV7640" s="7"/>
      <c r="BW7640" s="7"/>
      <c r="CD7640" s="7"/>
      <c r="CE7640" s="7"/>
      <c r="CF7640" s="7"/>
      <c r="CJ7640" s="7"/>
      <c r="CK7640" s="7"/>
      <c r="CL7640" s="7"/>
    </row>
    <row r="7641" spans="1:90">
      <c r="A7641" s="11"/>
      <c r="B7641" s="373"/>
      <c r="C7641" s="373"/>
      <c r="D7641" s="373"/>
      <c r="E7641" s="13"/>
      <c r="F7641" s="11"/>
      <c r="G7641" s="25"/>
      <c r="H7641" s="31"/>
      <c r="I7641" s="30"/>
      <c r="M7641" s="25"/>
      <c r="N7641" s="31"/>
      <c r="O7641" s="30"/>
      <c r="V7641" s="12"/>
      <c r="W7641" s="12"/>
      <c r="X7641" s="14"/>
      <c r="AB7641" s="25"/>
      <c r="AC7641" s="12"/>
      <c r="AD7641" s="12"/>
      <c r="AK7641" s="12"/>
      <c r="AL7641" s="30"/>
      <c r="AM7641" s="32"/>
      <c r="AQ7641" s="12"/>
      <c r="AR7641" s="12"/>
      <c r="AS7641" s="12"/>
      <c r="AZ7641" s="49"/>
      <c r="BA7641" s="30"/>
      <c r="BB7641" s="12"/>
      <c r="BF7641" s="12"/>
      <c r="BG7641" s="12"/>
      <c r="BH7641" s="12"/>
      <c r="BO7641" s="7"/>
      <c r="BP7641" s="7"/>
      <c r="BQ7641" s="7"/>
      <c r="BU7641" s="7"/>
      <c r="BV7641" s="7"/>
      <c r="BW7641" s="7"/>
      <c r="CD7641" s="7"/>
      <c r="CE7641" s="7"/>
      <c r="CF7641" s="7"/>
      <c r="CJ7641" s="7"/>
      <c r="CK7641" s="7"/>
      <c r="CL7641" s="7"/>
    </row>
    <row r="7642" spans="1:90">
      <c r="A7642" s="11"/>
      <c r="B7642" s="373"/>
      <c r="C7642" s="373"/>
      <c r="D7642" s="373"/>
      <c r="E7642" s="13"/>
      <c r="F7642" s="11"/>
      <c r="G7642" s="25"/>
      <c r="H7642" s="31"/>
      <c r="I7642" s="30"/>
      <c r="M7642" s="25"/>
      <c r="N7642" s="31"/>
      <c r="O7642" s="30"/>
      <c r="V7642" s="12"/>
      <c r="W7642" s="12"/>
      <c r="X7642" s="14"/>
      <c r="AB7642" s="25"/>
      <c r="AC7642" s="12"/>
      <c r="AD7642" s="12"/>
      <c r="AK7642" s="12"/>
      <c r="AL7642" s="30"/>
      <c r="AM7642" s="32"/>
      <c r="AQ7642" s="12"/>
      <c r="AR7642" s="12"/>
      <c r="AS7642" s="12"/>
      <c r="AZ7642" s="49"/>
      <c r="BA7642" s="30"/>
      <c r="BB7642" s="12"/>
      <c r="BF7642" s="12"/>
      <c r="BG7642" s="12"/>
      <c r="BH7642" s="12"/>
      <c r="BO7642" s="7"/>
      <c r="BP7642" s="7"/>
      <c r="BQ7642" s="7"/>
      <c r="BU7642" s="7"/>
      <c r="BV7642" s="7"/>
      <c r="BW7642" s="7"/>
      <c r="CD7642" s="7"/>
      <c r="CE7642" s="7"/>
      <c r="CF7642" s="7"/>
      <c r="CJ7642" s="7"/>
      <c r="CK7642" s="7"/>
      <c r="CL7642" s="7"/>
    </row>
    <row r="7643" spans="1:90">
      <c r="A7643" s="11"/>
      <c r="B7643" s="373"/>
      <c r="C7643" s="373"/>
      <c r="D7643" s="373"/>
      <c r="E7643" s="13"/>
      <c r="F7643" s="11"/>
      <c r="G7643" s="25"/>
      <c r="H7643" s="31"/>
      <c r="I7643" s="30"/>
      <c r="M7643" s="25"/>
      <c r="N7643" s="31"/>
      <c r="O7643" s="30"/>
      <c r="V7643" s="12"/>
      <c r="W7643" s="12"/>
      <c r="X7643" s="14"/>
      <c r="AB7643" s="25"/>
      <c r="AC7643" s="12"/>
      <c r="AD7643" s="12"/>
      <c r="AK7643" s="12"/>
      <c r="AL7643" s="30"/>
      <c r="AM7643" s="32"/>
      <c r="AQ7643" s="12"/>
      <c r="AR7643" s="12"/>
      <c r="AS7643" s="12"/>
      <c r="AZ7643" s="49"/>
      <c r="BA7643" s="30"/>
      <c r="BB7643" s="12"/>
      <c r="BF7643" s="12"/>
      <c r="BG7643" s="12"/>
      <c r="BH7643" s="12"/>
      <c r="BO7643" s="7"/>
      <c r="BP7643" s="7"/>
      <c r="BQ7643" s="7"/>
      <c r="BU7643" s="7"/>
      <c r="BV7643" s="7"/>
      <c r="BW7643" s="7"/>
      <c r="CD7643" s="7"/>
      <c r="CE7643" s="7"/>
      <c r="CF7643" s="7"/>
      <c r="CJ7643" s="7"/>
      <c r="CK7643" s="7"/>
      <c r="CL7643" s="7"/>
    </row>
    <row r="7644" spans="1:90">
      <c r="A7644" s="11"/>
      <c r="B7644" s="373"/>
      <c r="C7644" s="373"/>
      <c r="D7644" s="373"/>
      <c r="E7644" s="13"/>
      <c r="F7644" s="11"/>
      <c r="G7644" s="25"/>
      <c r="H7644" s="31"/>
      <c r="I7644" s="30"/>
      <c r="M7644" s="25"/>
      <c r="N7644" s="31"/>
      <c r="O7644" s="30"/>
      <c r="V7644" s="12"/>
      <c r="W7644" s="12"/>
      <c r="X7644" s="14"/>
      <c r="AB7644" s="25"/>
      <c r="AC7644" s="12"/>
      <c r="AD7644" s="12"/>
      <c r="AK7644" s="12"/>
      <c r="AL7644" s="30"/>
      <c r="AM7644" s="32"/>
      <c r="AQ7644" s="12"/>
      <c r="AR7644" s="12"/>
      <c r="AS7644" s="12"/>
      <c r="AZ7644" s="49"/>
      <c r="BA7644" s="30"/>
      <c r="BB7644" s="12"/>
      <c r="BF7644" s="12"/>
      <c r="BG7644" s="12"/>
      <c r="BH7644" s="12"/>
      <c r="BO7644" s="7"/>
      <c r="BP7644" s="7"/>
      <c r="BQ7644" s="7"/>
      <c r="BU7644" s="7"/>
      <c r="BV7644" s="7"/>
      <c r="BW7644" s="7"/>
      <c r="CD7644" s="7"/>
      <c r="CE7644" s="7"/>
      <c r="CF7644" s="7"/>
      <c r="CJ7644" s="7"/>
      <c r="CK7644" s="7"/>
      <c r="CL7644" s="7"/>
    </row>
    <row r="7645" spans="1:90">
      <c r="A7645" s="11"/>
      <c r="B7645" s="373"/>
      <c r="C7645" s="373"/>
      <c r="D7645" s="373"/>
      <c r="E7645" s="13"/>
      <c r="F7645" s="11"/>
      <c r="G7645" s="25"/>
      <c r="H7645" s="31"/>
      <c r="I7645" s="30"/>
      <c r="M7645" s="25"/>
      <c r="N7645" s="31"/>
      <c r="O7645" s="30"/>
      <c r="V7645" s="12"/>
      <c r="W7645" s="12"/>
      <c r="X7645" s="14"/>
      <c r="AB7645" s="25"/>
      <c r="AC7645" s="12"/>
      <c r="AD7645" s="12"/>
      <c r="AK7645" s="12"/>
      <c r="AL7645" s="30"/>
      <c r="AM7645" s="32"/>
      <c r="AQ7645" s="12"/>
      <c r="AR7645" s="12"/>
      <c r="AS7645" s="12"/>
      <c r="AZ7645" s="49"/>
      <c r="BA7645" s="30"/>
      <c r="BB7645" s="12"/>
      <c r="BF7645" s="12"/>
      <c r="BG7645" s="12"/>
      <c r="BH7645" s="12"/>
      <c r="BO7645" s="7"/>
      <c r="BP7645" s="7"/>
      <c r="BQ7645" s="7"/>
      <c r="BU7645" s="7"/>
      <c r="BV7645" s="7"/>
      <c r="BW7645" s="7"/>
      <c r="CD7645" s="7"/>
      <c r="CE7645" s="7"/>
      <c r="CF7645" s="7"/>
      <c r="CJ7645" s="7"/>
      <c r="CK7645" s="7"/>
      <c r="CL7645" s="7"/>
    </row>
    <row r="7646" spans="1:90">
      <c r="A7646" s="11"/>
      <c r="B7646" s="373"/>
      <c r="C7646" s="373"/>
      <c r="D7646" s="373"/>
      <c r="E7646" s="13"/>
      <c r="F7646" s="11"/>
      <c r="G7646" s="25"/>
      <c r="H7646" s="31"/>
      <c r="I7646" s="30"/>
      <c r="M7646" s="25"/>
      <c r="N7646" s="31"/>
      <c r="O7646" s="30"/>
      <c r="V7646" s="12"/>
      <c r="W7646" s="12"/>
      <c r="X7646" s="14"/>
      <c r="AB7646" s="25"/>
      <c r="AC7646" s="12"/>
      <c r="AD7646" s="12"/>
      <c r="AK7646" s="12"/>
      <c r="AL7646" s="30"/>
      <c r="AM7646" s="32"/>
      <c r="AQ7646" s="12"/>
      <c r="AR7646" s="12"/>
      <c r="AS7646" s="12"/>
      <c r="AZ7646" s="49"/>
      <c r="BA7646" s="30"/>
      <c r="BB7646" s="12"/>
      <c r="BF7646" s="12"/>
      <c r="BG7646" s="12"/>
      <c r="BH7646" s="12"/>
      <c r="BO7646" s="7"/>
      <c r="BP7646" s="7"/>
      <c r="BQ7646" s="7"/>
      <c r="BU7646" s="7"/>
      <c r="BV7646" s="7"/>
      <c r="BW7646" s="7"/>
      <c r="CD7646" s="7"/>
      <c r="CE7646" s="7"/>
      <c r="CF7646" s="7"/>
      <c r="CJ7646" s="7"/>
      <c r="CK7646" s="7"/>
      <c r="CL7646" s="7"/>
    </row>
    <row r="7647" spans="1:90">
      <c r="A7647" s="11"/>
      <c r="B7647" s="373"/>
      <c r="C7647" s="373"/>
      <c r="D7647" s="373"/>
      <c r="E7647" s="13"/>
      <c r="F7647" s="11"/>
      <c r="G7647" s="25"/>
      <c r="H7647" s="31"/>
      <c r="I7647" s="30"/>
      <c r="M7647" s="25"/>
      <c r="N7647" s="31"/>
      <c r="O7647" s="30"/>
      <c r="V7647" s="12"/>
      <c r="W7647" s="12"/>
      <c r="X7647" s="14"/>
      <c r="AB7647" s="25"/>
      <c r="AC7647" s="12"/>
      <c r="AD7647" s="12"/>
      <c r="AK7647" s="12"/>
      <c r="AL7647" s="30"/>
      <c r="AM7647" s="32"/>
      <c r="AQ7647" s="12"/>
      <c r="AR7647" s="12"/>
      <c r="AS7647" s="12"/>
      <c r="AZ7647" s="49"/>
      <c r="BA7647" s="30"/>
      <c r="BB7647" s="12"/>
      <c r="BF7647" s="12"/>
      <c r="BG7647" s="12"/>
      <c r="BH7647" s="12"/>
      <c r="BO7647" s="7"/>
      <c r="BP7647" s="7"/>
      <c r="BQ7647" s="7"/>
      <c r="BU7647" s="7"/>
      <c r="BV7647" s="7"/>
      <c r="BW7647" s="7"/>
      <c r="CD7647" s="7"/>
      <c r="CE7647" s="7"/>
      <c r="CF7647" s="7"/>
      <c r="CJ7647" s="7"/>
      <c r="CK7647" s="7"/>
      <c r="CL7647" s="7"/>
    </row>
    <row r="7648" spans="1:90">
      <c r="A7648" s="11"/>
      <c r="B7648" s="373"/>
      <c r="C7648" s="373"/>
      <c r="D7648" s="373"/>
      <c r="E7648" s="13"/>
      <c r="F7648" s="11"/>
      <c r="G7648" s="25"/>
      <c r="H7648" s="31"/>
      <c r="I7648" s="30"/>
      <c r="M7648" s="25"/>
      <c r="N7648" s="31"/>
      <c r="O7648" s="30"/>
      <c r="V7648" s="12"/>
      <c r="W7648" s="12"/>
      <c r="X7648" s="14"/>
      <c r="AB7648" s="25"/>
      <c r="AC7648" s="12"/>
      <c r="AD7648" s="12"/>
      <c r="AK7648" s="12"/>
      <c r="AL7648" s="30"/>
      <c r="AM7648" s="32"/>
      <c r="AQ7648" s="12"/>
      <c r="AR7648" s="12"/>
      <c r="AS7648" s="12"/>
      <c r="AZ7648" s="49"/>
      <c r="BA7648" s="30"/>
      <c r="BB7648" s="12"/>
      <c r="BF7648" s="12"/>
      <c r="BG7648" s="12"/>
      <c r="BH7648" s="12"/>
      <c r="BO7648" s="7"/>
      <c r="BP7648" s="7"/>
      <c r="BQ7648" s="7"/>
      <c r="BU7648" s="7"/>
      <c r="BV7648" s="7"/>
      <c r="BW7648" s="7"/>
      <c r="CD7648" s="7"/>
      <c r="CE7648" s="7"/>
      <c r="CF7648" s="7"/>
      <c r="CJ7648" s="7"/>
      <c r="CK7648" s="7"/>
      <c r="CL7648" s="7"/>
    </row>
    <row r="7649" spans="1:90">
      <c r="A7649" s="11"/>
      <c r="B7649" s="373"/>
      <c r="C7649" s="373"/>
      <c r="D7649" s="373"/>
      <c r="E7649" s="13"/>
      <c r="F7649" s="11"/>
      <c r="G7649" s="25"/>
      <c r="H7649" s="31"/>
      <c r="I7649" s="30"/>
      <c r="M7649" s="25"/>
      <c r="N7649" s="31"/>
      <c r="O7649" s="30"/>
      <c r="V7649" s="12"/>
      <c r="W7649" s="12"/>
      <c r="X7649" s="14"/>
      <c r="AB7649" s="25"/>
      <c r="AC7649" s="12"/>
      <c r="AD7649" s="12"/>
      <c r="AK7649" s="12"/>
      <c r="AL7649" s="30"/>
      <c r="AM7649" s="32"/>
      <c r="AQ7649" s="12"/>
      <c r="AR7649" s="12"/>
      <c r="AS7649" s="12"/>
      <c r="AZ7649" s="49"/>
      <c r="BA7649" s="30"/>
      <c r="BB7649" s="12"/>
      <c r="BF7649" s="12"/>
      <c r="BG7649" s="12"/>
      <c r="BH7649" s="12"/>
      <c r="BO7649" s="7"/>
      <c r="BP7649" s="7"/>
      <c r="BQ7649" s="7"/>
      <c r="BU7649" s="7"/>
      <c r="BV7649" s="7"/>
      <c r="BW7649" s="7"/>
      <c r="CD7649" s="7"/>
      <c r="CE7649" s="7"/>
      <c r="CF7649" s="7"/>
      <c r="CJ7649" s="7"/>
      <c r="CK7649" s="7"/>
      <c r="CL7649" s="7"/>
    </row>
    <row r="7650" spans="1:90">
      <c r="A7650" s="11"/>
      <c r="B7650" s="373"/>
      <c r="C7650" s="373"/>
      <c r="D7650" s="373"/>
      <c r="E7650" s="13"/>
      <c r="F7650" s="11"/>
      <c r="G7650" s="25"/>
      <c r="H7650" s="31"/>
      <c r="I7650" s="30"/>
      <c r="M7650" s="25"/>
      <c r="N7650" s="31"/>
      <c r="O7650" s="30"/>
      <c r="V7650" s="12"/>
      <c r="W7650" s="12"/>
      <c r="X7650" s="14"/>
      <c r="AB7650" s="25"/>
      <c r="AC7650" s="12"/>
      <c r="AD7650" s="12"/>
      <c r="AK7650" s="12"/>
      <c r="AL7650" s="30"/>
      <c r="AM7650" s="32"/>
      <c r="AQ7650" s="12"/>
      <c r="AR7650" s="12"/>
      <c r="AS7650" s="12"/>
      <c r="AZ7650" s="49"/>
      <c r="BA7650" s="30"/>
      <c r="BB7650" s="12"/>
      <c r="BF7650" s="12"/>
      <c r="BG7650" s="12"/>
      <c r="BH7650" s="12"/>
      <c r="BO7650" s="7"/>
      <c r="BP7650" s="7"/>
      <c r="BQ7650" s="7"/>
      <c r="BU7650" s="7"/>
      <c r="BV7650" s="7"/>
      <c r="BW7650" s="7"/>
      <c r="CD7650" s="7"/>
      <c r="CE7650" s="7"/>
      <c r="CF7650" s="7"/>
      <c r="CJ7650" s="7"/>
      <c r="CK7650" s="7"/>
      <c r="CL7650" s="7"/>
    </row>
    <row r="7651" spans="1:90">
      <c r="A7651" s="11"/>
      <c r="B7651" s="373"/>
      <c r="C7651" s="373"/>
      <c r="D7651" s="373"/>
      <c r="E7651" s="13"/>
      <c r="F7651" s="11"/>
      <c r="G7651" s="25"/>
      <c r="H7651" s="31"/>
      <c r="I7651" s="30"/>
      <c r="M7651" s="25"/>
      <c r="N7651" s="31"/>
      <c r="O7651" s="30"/>
      <c r="V7651" s="12"/>
      <c r="W7651" s="12"/>
      <c r="X7651" s="14"/>
      <c r="AB7651" s="25"/>
      <c r="AC7651" s="12"/>
      <c r="AD7651" s="12"/>
      <c r="AK7651" s="12"/>
      <c r="AL7651" s="30"/>
      <c r="AM7651" s="32"/>
      <c r="AQ7651" s="12"/>
      <c r="AR7651" s="12"/>
      <c r="AS7651" s="12"/>
      <c r="AZ7651" s="49"/>
      <c r="BA7651" s="30"/>
      <c r="BB7651" s="12"/>
      <c r="BF7651" s="12"/>
      <c r="BG7651" s="12"/>
      <c r="BH7651" s="12"/>
      <c r="BO7651" s="7"/>
      <c r="BP7651" s="7"/>
      <c r="BQ7651" s="7"/>
      <c r="BU7651" s="7"/>
      <c r="BV7651" s="7"/>
      <c r="BW7651" s="7"/>
      <c r="CD7651" s="7"/>
      <c r="CE7651" s="7"/>
      <c r="CF7651" s="7"/>
      <c r="CJ7651" s="7"/>
      <c r="CK7651" s="7"/>
      <c r="CL7651" s="7"/>
    </row>
    <row r="7652" spans="1:90">
      <c r="A7652" s="11"/>
      <c r="B7652" s="373"/>
      <c r="C7652" s="373"/>
      <c r="D7652" s="373"/>
      <c r="E7652" s="13"/>
      <c r="F7652" s="11"/>
      <c r="G7652" s="25"/>
      <c r="H7652" s="31"/>
      <c r="I7652" s="30"/>
      <c r="M7652" s="25"/>
      <c r="N7652" s="31"/>
      <c r="O7652" s="30"/>
      <c r="V7652" s="12"/>
      <c r="W7652" s="12"/>
      <c r="X7652" s="14"/>
      <c r="AB7652" s="25"/>
      <c r="AC7652" s="12"/>
      <c r="AD7652" s="12"/>
      <c r="AK7652" s="12"/>
      <c r="AL7652" s="30"/>
      <c r="AM7652" s="32"/>
      <c r="AQ7652" s="12"/>
      <c r="AR7652" s="12"/>
      <c r="AS7652" s="12"/>
      <c r="AZ7652" s="49"/>
      <c r="BA7652" s="30"/>
      <c r="BB7652" s="12"/>
      <c r="BF7652" s="12"/>
      <c r="BG7652" s="12"/>
      <c r="BH7652" s="12"/>
      <c r="BO7652" s="7"/>
      <c r="BP7652" s="7"/>
      <c r="BQ7652" s="7"/>
      <c r="BU7652" s="7"/>
      <c r="BV7652" s="7"/>
      <c r="BW7652" s="7"/>
      <c r="CD7652" s="7"/>
      <c r="CE7652" s="7"/>
      <c r="CF7652" s="7"/>
      <c r="CJ7652" s="7"/>
      <c r="CK7652" s="7"/>
      <c r="CL7652" s="7"/>
    </row>
    <row r="7653" spans="1:90">
      <c r="A7653" s="11"/>
      <c r="B7653" s="373"/>
      <c r="C7653" s="373"/>
      <c r="D7653" s="373"/>
      <c r="E7653" s="13"/>
      <c r="F7653" s="11"/>
      <c r="G7653" s="25"/>
      <c r="H7653" s="31"/>
      <c r="I7653" s="30"/>
      <c r="M7653" s="25"/>
      <c r="N7653" s="31"/>
      <c r="O7653" s="30"/>
      <c r="V7653" s="12"/>
      <c r="W7653" s="12"/>
      <c r="X7653" s="14"/>
      <c r="AB7653" s="25"/>
      <c r="AC7653" s="12"/>
      <c r="AD7653" s="12"/>
      <c r="AK7653" s="12"/>
      <c r="AL7653" s="30"/>
      <c r="AM7653" s="32"/>
      <c r="AQ7653" s="12"/>
      <c r="AR7653" s="12"/>
      <c r="AS7653" s="12"/>
      <c r="AZ7653" s="49"/>
      <c r="BA7653" s="30"/>
      <c r="BB7653" s="12"/>
      <c r="BF7653" s="12"/>
      <c r="BG7653" s="12"/>
      <c r="BH7653" s="12"/>
      <c r="BO7653" s="7"/>
      <c r="BP7653" s="7"/>
      <c r="BQ7653" s="7"/>
      <c r="BU7653" s="7"/>
      <c r="BV7653" s="7"/>
      <c r="BW7653" s="7"/>
      <c r="CD7653" s="7"/>
      <c r="CE7653" s="7"/>
      <c r="CF7653" s="7"/>
      <c r="CJ7653" s="7"/>
      <c r="CK7653" s="7"/>
      <c r="CL7653" s="7"/>
    </row>
    <row r="7654" spans="1:90">
      <c r="A7654" s="11"/>
      <c r="B7654" s="373"/>
      <c r="C7654" s="373"/>
      <c r="D7654" s="373"/>
      <c r="E7654" s="13"/>
      <c r="F7654" s="11"/>
      <c r="G7654" s="25"/>
      <c r="H7654" s="31"/>
      <c r="I7654" s="30"/>
      <c r="M7654" s="25"/>
      <c r="N7654" s="31"/>
      <c r="O7654" s="30"/>
      <c r="V7654" s="12"/>
      <c r="W7654" s="12"/>
      <c r="X7654" s="14"/>
      <c r="AB7654" s="25"/>
      <c r="AC7654" s="12"/>
      <c r="AD7654" s="12"/>
      <c r="AK7654" s="12"/>
      <c r="AL7654" s="30"/>
      <c r="AM7654" s="32"/>
      <c r="AQ7654" s="12"/>
      <c r="AR7654" s="12"/>
      <c r="AS7654" s="12"/>
      <c r="AZ7654" s="49"/>
      <c r="BA7654" s="30"/>
      <c r="BB7654" s="12"/>
      <c r="BF7654" s="12"/>
      <c r="BG7654" s="12"/>
      <c r="BH7654" s="12"/>
      <c r="BO7654" s="7"/>
      <c r="BP7654" s="7"/>
      <c r="BQ7654" s="7"/>
      <c r="BU7654" s="7"/>
      <c r="BV7654" s="7"/>
      <c r="BW7654" s="7"/>
      <c r="CD7654" s="7"/>
      <c r="CE7654" s="7"/>
      <c r="CF7654" s="7"/>
      <c r="CJ7654" s="7"/>
      <c r="CK7654" s="7"/>
      <c r="CL7654" s="7"/>
    </row>
    <row r="7655" spans="1:90">
      <c r="A7655" s="11"/>
      <c r="B7655" s="373"/>
      <c r="C7655" s="373"/>
      <c r="D7655" s="373"/>
      <c r="E7655" s="13"/>
      <c r="F7655" s="11"/>
      <c r="G7655" s="25"/>
      <c r="H7655" s="31"/>
      <c r="I7655" s="30"/>
      <c r="M7655" s="25"/>
      <c r="N7655" s="31"/>
      <c r="O7655" s="30"/>
      <c r="V7655" s="12"/>
      <c r="W7655" s="12"/>
      <c r="X7655" s="14"/>
      <c r="AB7655" s="25"/>
      <c r="AC7655" s="12"/>
      <c r="AD7655" s="12"/>
      <c r="AK7655" s="12"/>
      <c r="AL7655" s="30"/>
      <c r="AM7655" s="32"/>
      <c r="AQ7655" s="12"/>
      <c r="AR7655" s="12"/>
      <c r="AS7655" s="12"/>
      <c r="AZ7655" s="49"/>
      <c r="BA7655" s="30"/>
      <c r="BB7655" s="12"/>
      <c r="BF7655" s="12"/>
      <c r="BG7655" s="12"/>
      <c r="BH7655" s="12"/>
      <c r="BO7655" s="7"/>
      <c r="BP7655" s="7"/>
      <c r="BQ7655" s="7"/>
      <c r="BU7655" s="7"/>
      <c r="BV7655" s="7"/>
      <c r="BW7655" s="7"/>
      <c r="CD7655" s="7"/>
      <c r="CE7655" s="7"/>
      <c r="CF7655" s="7"/>
      <c r="CJ7655" s="7"/>
      <c r="CK7655" s="7"/>
      <c r="CL7655" s="7"/>
    </row>
    <row r="7656" spans="1:90">
      <c r="A7656" s="11"/>
      <c r="B7656" s="373"/>
      <c r="C7656" s="373"/>
      <c r="D7656" s="373"/>
      <c r="E7656" s="13"/>
      <c r="F7656" s="11"/>
      <c r="G7656" s="25"/>
      <c r="H7656" s="31"/>
      <c r="I7656" s="30"/>
      <c r="M7656" s="25"/>
      <c r="N7656" s="31"/>
      <c r="O7656" s="30"/>
      <c r="V7656" s="12"/>
      <c r="W7656" s="12"/>
      <c r="X7656" s="14"/>
      <c r="AB7656" s="25"/>
      <c r="AC7656" s="12"/>
      <c r="AD7656" s="12"/>
      <c r="AK7656" s="12"/>
      <c r="AL7656" s="30"/>
      <c r="AM7656" s="32"/>
      <c r="AQ7656" s="12"/>
      <c r="AR7656" s="12"/>
      <c r="AS7656" s="12"/>
      <c r="AZ7656" s="49"/>
      <c r="BA7656" s="30"/>
      <c r="BB7656" s="12"/>
      <c r="BF7656" s="12"/>
      <c r="BG7656" s="12"/>
      <c r="BH7656" s="12"/>
      <c r="BO7656" s="7"/>
      <c r="BP7656" s="7"/>
      <c r="BQ7656" s="7"/>
      <c r="BU7656" s="7"/>
      <c r="BV7656" s="7"/>
      <c r="BW7656" s="7"/>
      <c r="CD7656" s="7"/>
      <c r="CE7656" s="7"/>
      <c r="CF7656" s="7"/>
      <c r="CJ7656" s="7"/>
      <c r="CK7656" s="7"/>
      <c r="CL7656" s="7"/>
    </row>
    <row r="7657" spans="1:90">
      <c r="A7657" s="11"/>
      <c r="B7657" s="373"/>
      <c r="C7657" s="373"/>
      <c r="D7657" s="373"/>
      <c r="E7657" s="13"/>
      <c r="F7657" s="11"/>
      <c r="G7657" s="25"/>
      <c r="H7657" s="31"/>
      <c r="I7657" s="30"/>
      <c r="M7657" s="25"/>
      <c r="N7657" s="31"/>
      <c r="O7657" s="30"/>
      <c r="V7657" s="12"/>
      <c r="W7657" s="12"/>
      <c r="X7657" s="14"/>
      <c r="AB7657" s="25"/>
      <c r="AC7657" s="12"/>
      <c r="AD7657" s="12"/>
      <c r="AK7657" s="12"/>
      <c r="AL7657" s="30"/>
      <c r="AM7657" s="32"/>
      <c r="AQ7657" s="12"/>
      <c r="AR7657" s="12"/>
      <c r="AS7657" s="12"/>
      <c r="AZ7657" s="49"/>
      <c r="BA7657" s="30"/>
      <c r="BB7657" s="12"/>
      <c r="BF7657" s="12"/>
      <c r="BG7657" s="12"/>
      <c r="BH7657" s="12"/>
      <c r="BO7657" s="7"/>
      <c r="BP7657" s="7"/>
      <c r="BQ7657" s="7"/>
      <c r="BU7657" s="7"/>
      <c r="BV7657" s="7"/>
      <c r="BW7657" s="7"/>
      <c r="CD7657" s="7"/>
      <c r="CE7657" s="7"/>
      <c r="CF7657" s="7"/>
      <c r="CJ7657" s="7"/>
      <c r="CK7657" s="7"/>
      <c r="CL7657" s="7"/>
    </row>
    <row r="7658" spans="1:90">
      <c r="A7658" s="11"/>
      <c r="B7658" s="373"/>
      <c r="C7658" s="373"/>
      <c r="D7658" s="373"/>
      <c r="E7658" s="13"/>
      <c r="F7658" s="11"/>
      <c r="G7658" s="25"/>
      <c r="H7658" s="31"/>
      <c r="I7658" s="30"/>
      <c r="M7658" s="25"/>
      <c r="N7658" s="31"/>
      <c r="O7658" s="30"/>
      <c r="V7658" s="12"/>
      <c r="W7658" s="12"/>
      <c r="X7658" s="14"/>
      <c r="AB7658" s="25"/>
      <c r="AC7658" s="12"/>
      <c r="AD7658" s="12"/>
      <c r="AK7658" s="12"/>
      <c r="AL7658" s="30"/>
      <c r="AM7658" s="32"/>
      <c r="AQ7658" s="12"/>
      <c r="AR7658" s="12"/>
      <c r="AS7658" s="12"/>
      <c r="AZ7658" s="49"/>
      <c r="BA7658" s="30"/>
      <c r="BB7658" s="12"/>
      <c r="BF7658" s="12"/>
      <c r="BG7658" s="12"/>
      <c r="BH7658" s="12"/>
      <c r="BO7658" s="7"/>
      <c r="BP7658" s="7"/>
      <c r="BQ7658" s="7"/>
      <c r="BU7658" s="7"/>
      <c r="BV7658" s="7"/>
      <c r="BW7658" s="7"/>
      <c r="CD7658" s="7"/>
      <c r="CE7658" s="7"/>
      <c r="CF7658" s="7"/>
      <c r="CJ7658" s="7"/>
      <c r="CK7658" s="7"/>
      <c r="CL7658" s="7"/>
    </row>
    <row r="7659" spans="1:90">
      <c r="A7659" s="11"/>
      <c r="B7659" s="373"/>
      <c r="C7659" s="373"/>
      <c r="D7659" s="373"/>
      <c r="E7659" s="13"/>
      <c r="F7659" s="11"/>
      <c r="G7659" s="25"/>
      <c r="H7659" s="31"/>
      <c r="I7659" s="30"/>
      <c r="M7659" s="25"/>
      <c r="N7659" s="31"/>
      <c r="O7659" s="30"/>
      <c r="V7659" s="12"/>
      <c r="W7659" s="12"/>
      <c r="X7659" s="14"/>
      <c r="AB7659" s="25"/>
      <c r="AC7659" s="12"/>
      <c r="AD7659" s="12"/>
      <c r="AK7659" s="12"/>
      <c r="AL7659" s="30"/>
      <c r="AM7659" s="32"/>
      <c r="AQ7659" s="12"/>
      <c r="AR7659" s="12"/>
      <c r="AS7659" s="12"/>
      <c r="AZ7659" s="49"/>
      <c r="BA7659" s="30"/>
      <c r="BB7659" s="12"/>
      <c r="BF7659" s="12"/>
      <c r="BG7659" s="12"/>
      <c r="BH7659" s="12"/>
      <c r="BO7659" s="7"/>
      <c r="BP7659" s="7"/>
      <c r="BQ7659" s="7"/>
      <c r="BU7659" s="7"/>
      <c r="BV7659" s="7"/>
      <c r="BW7659" s="7"/>
      <c r="CD7659" s="7"/>
      <c r="CE7659" s="7"/>
      <c r="CF7659" s="7"/>
      <c r="CJ7659" s="7"/>
      <c r="CK7659" s="7"/>
      <c r="CL7659" s="7"/>
    </row>
    <row r="7660" spans="1:90">
      <c r="A7660" s="11"/>
      <c r="B7660" s="373"/>
      <c r="C7660" s="373"/>
      <c r="D7660" s="373"/>
      <c r="E7660" s="13"/>
      <c r="F7660" s="11"/>
      <c r="G7660" s="25"/>
      <c r="H7660" s="31"/>
      <c r="I7660" s="30"/>
      <c r="M7660" s="25"/>
      <c r="N7660" s="31"/>
      <c r="O7660" s="30"/>
      <c r="V7660" s="12"/>
      <c r="W7660" s="12"/>
      <c r="X7660" s="14"/>
      <c r="AB7660" s="25"/>
      <c r="AC7660" s="12"/>
      <c r="AD7660" s="12"/>
      <c r="AK7660" s="12"/>
      <c r="AL7660" s="30"/>
      <c r="AM7660" s="32"/>
      <c r="AQ7660" s="12"/>
      <c r="AR7660" s="12"/>
      <c r="AS7660" s="12"/>
      <c r="AZ7660" s="49"/>
      <c r="BA7660" s="30"/>
      <c r="BB7660" s="12"/>
      <c r="BF7660" s="12"/>
      <c r="BG7660" s="12"/>
      <c r="BH7660" s="12"/>
      <c r="BO7660" s="7"/>
      <c r="BP7660" s="7"/>
      <c r="BQ7660" s="7"/>
      <c r="BU7660" s="7"/>
      <c r="BV7660" s="7"/>
      <c r="BW7660" s="7"/>
      <c r="CD7660" s="7"/>
      <c r="CE7660" s="7"/>
      <c r="CF7660" s="7"/>
      <c r="CJ7660" s="7"/>
      <c r="CK7660" s="7"/>
      <c r="CL7660" s="7"/>
    </row>
    <row r="7661" spans="1:90">
      <c r="A7661" s="11"/>
      <c r="B7661" s="373"/>
      <c r="C7661" s="373"/>
      <c r="D7661" s="373"/>
      <c r="E7661" s="13"/>
      <c r="F7661" s="11"/>
      <c r="G7661" s="25"/>
      <c r="H7661" s="31"/>
      <c r="I7661" s="30"/>
      <c r="M7661" s="25"/>
      <c r="N7661" s="31"/>
      <c r="O7661" s="30"/>
      <c r="V7661" s="12"/>
      <c r="W7661" s="12"/>
      <c r="X7661" s="14"/>
      <c r="AB7661" s="25"/>
      <c r="AC7661" s="12"/>
      <c r="AD7661" s="12"/>
      <c r="AK7661" s="12"/>
      <c r="AL7661" s="30"/>
      <c r="AM7661" s="32"/>
      <c r="AQ7661" s="12"/>
      <c r="AR7661" s="12"/>
      <c r="AS7661" s="12"/>
      <c r="AZ7661" s="49"/>
      <c r="BA7661" s="30"/>
      <c r="BB7661" s="12"/>
      <c r="BF7661" s="12"/>
      <c r="BG7661" s="12"/>
      <c r="BH7661" s="12"/>
      <c r="BO7661" s="7"/>
      <c r="BP7661" s="7"/>
      <c r="BQ7661" s="7"/>
      <c r="BU7661" s="7"/>
      <c r="BV7661" s="7"/>
      <c r="BW7661" s="7"/>
      <c r="CD7661" s="7"/>
      <c r="CE7661" s="7"/>
      <c r="CF7661" s="7"/>
      <c r="CJ7661" s="7"/>
      <c r="CK7661" s="7"/>
      <c r="CL7661" s="7"/>
    </row>
    <row r="7662" spans="1:90">
      <c r="A7662" s="11"/>
      <c r="B7662" s="373"/>
      <c r="C7662" s="373"/>
      <c r="D7662" s="373"/>
      <c r="E7662" s="13"/>
      <c r="F7662" s="11"/>
      <c r="G7662" s="25"/>
      <c r="H7662" s="31"/>
      <c r="I7662" s="30"/>
      <c r="M7662" s="25"/>
      <c r="N7662" s="31"/>
      <c r="O7662" s="30"/>
      <c r="V7662" s="12"/>
      <c r="W7662" s="12"/>
      <c r="X7662" s="14"/>
      <c r="AB7662" s="25"/>
      <c r="AC7662" s="12"/>
      <c r="AD7662" s="12"/>
      <c r="AK7662" s="12"/>
      <c r="AL7662" s="30"/>
      <c r="AM7662" s="32"/>
      <c r="AQ7662" s="12"/>
      <c r="AR7662" s="12"/>
      <c r="AS7662" s="12"/>
      <c r="AZ7662" s="49"/>
      <c r="BA7662" s="30"/>
      <c r="BB7662" s="12"/>
      <c r="BF7662" s="12"/>
      <c r="BG7662" s="12"/>
      <c r="BH7662" s="12"/>
      <c r="BO7662" s="7"/>
      <c r="BP7662" s="7"/>
      <c r="BQ7662" s="7"/>
      <c r="BU7662" s="7"/>
      <c r="BV7662" s="7"/>
      <c r="BW7662" s="7"/>
      <c r="CD7662" s="7"/>
      <c r="CE7662" s="7"/>
      <c r="CF7662" s="7"/>
      <c r="CJ7662" s="7"/>
      <c r="CK7662" s="7"/>
      <c r="CL7662" s="7"/>
    </row>
    <row r="7663" spans="1:90">
      <c r="A7663" s="11"/>
      <c r="B7663" s="373"/>
      <c r="C7663" s="373"/>
      <c r="D7663" s="373"/>
      <c r="E7663" s="13"/>
      <c r="F7663" s="11"/>
      <c r="G7663" s="25"/>
      <c r="H7663" s="31"/>
      <c r="I7663" s="30"/>
      <c r="M7663" s="25"/>
      <c r="N7663" s="31"/>
      <c r="O7663" s="30"/>
      <c r="V7663" s="12"/>
      <c r="W7663" s="12"/>
      <c r="X7663" s="14"/>
      <c r="AB7663" s="25"/>
      <c r="AC7663" s="12"/>
      <c r="AD7663" s="12"/>
      <c r="AK7663" s="12"/>
      <c r="AL7663" s="30"/>
      <c r="AM7663" s="32"/>
      <c r="AQ7663" s="12"/>
      <c r="AR7663" s="12"/>
      <c r="AS7663" s="12"/>
      <c r="AZ7663" s="49"/>
      <c r="BA7663" s="30"/>
      <c r="BB7663" s="12"/>
      <c r="BF7663" s="12"/>
      <c r="BG7663" s="12"/>
      <c r="BH7663" s="12"/>
      <c r="BO7663" s="7"/>
      <c r="BP7663" s="7"/>
      <c r="BQ7663" s="7"/>
      <c r="BU7663" s="7"/>
      <c r="BV7663" s="7"/>
      <c r="BW7663" s="7"/>
      <c r="CD7663" s="7"/>
      <c r="CE7663" s="7"/>
      <c r="CF7663" s="7"/>
      <c r="CJ7663" s="7"/>
      <c r="CK7663" s="7"/>
      <c r="CL7663" s="7"/>
    </row>
    <row r="7664" spans="1:90">
      <c r="A7664" s="11"/>
      <c r="B7664" s="373"/>
      <c r="C7664" s="373"/>
      <c r="D7664" s="373"/>
      <c r="E7664" s="13"/>
      <c r="F7664" s="11"/>
      <c r="G7664" s="25"/>
      <c r="H7664" s="31"/>
      <c r="I7664" s="30"/>
      <c r="M7664" s="25"/>
      <c r="N7664" s="31"/>
      <c r="O7664" s="30"/>
      <c r="V7664" s="12"/>
      <c r="W7664" s="12"/>
      <c r="X7664" s="14"/>
      <c r="AB7664" s="25"/>
      <c r="AC7664" s="12"/>
      <c r="AD7664" s="12"/>
      <c r="AK7664" s="12"/>
      <c r="AL7664" s="30"/>
      <c r="AM7664" s="32"/>
      <c r="AQ7664" s="12"/>
      <c r="AR7664" s="12"/>
      <c r="AS7664" s="12"/>
      <c r="AZ7664" s="49"/>
      <c r="BA7664" s="30"/>
      <c r="BB7664" s="12"/>
      <c r="BF7664" s="12"/>
      <c r="BG7664" s="12"/>
      <c r="BH7664" s="12"/>
      <c r="BO7664" s="7"/>
      <c r="BP7664" s="7"/>
      <c r="BQ7664" s="7"/>
      <c r="BU7664" s="7"/>
      <c r="BV7664" s="7"/>
      <c r="BW7664" s="7"/>
      <c r="CD7664" s="7"/>
      <c r="CE7664" s="7"/>
      <c r="CF7664" s="7"/>
      <c r="CJ7664" s="7"/>
      <c r="CK7664" s="7"/>
      <c r="CL7664" s="7"/>
    </row>
    <row r="7665" spans="1:90">
      <c r="A7665" s="11"/>
      <c r="B7665" s="373"/>
      <c r="C7665" s="373"/>
      <c r="D7665" s="373"/>
      <c r="E7665" s="13"/>
      <c r="F7665" s="11"/>
      <c r="G7665" s="25"/>
      <c r="H7665" s="31"/>
      <c r="I7665" s="30"/>
      <c r="M7665" s="25"/>
      <c r="N7665" s="31"/>
      <c r="O7665" s="30"/>
      <c r="V7665" s="12"/>
      <c r="W7665" s="12"/>
      <c r="X7665" s="14"/>
      <c r="AB7665" s="25"/>
      <c r="AC7665" s="12"/>
      <c r="AD7665" s="12"/>
      <c r="AK7665" s="12"/>
      <c r="AL7665" s="30"/>
      <c r="AM7665" s="32"/>
      <c r="AQ7665" s="12"/>
      <c r="AR7665" s="12"/>
      <c r="AS7665" s="12"/>
      <c r="AZ7665" s="49"/>
      <c r="BA7665" s="30"/>
      <c r="BB7665" s="12"/>
      <c r="BF7665" s="12"/>
      <c r="BG7665" s="12"/>
      <c r="BH7665" s="12"/>
      <c r="BO7665" s="7"/>
      <c r="BP7665" s="7"/>
      <c r="BQ7665" s="7"/>
      <c r="BU7665" s="7"/>
      <c r="BV7665" s="7"/>
      <c r="BW7665" s="7"/>
      <c r="CD7665" s="7"/>
      <c r="CE7665" s="7"/>
      <c r="CF7665" s="7"/>
      <c r="CJ7665" s="7"/>
      <c r="CK7665" s="7"/>
      <c r="CL7665" s="7"/>
    </row>
    <row r="7666" spans="1:90">
      <c r="A7666" s="11"/>
      <c r="B7666" s="373"/>
      <c r="C7666" s="373"/>
      <c r="D7666" s="373"/>
      <c r="E7666" s="13"/>
      <c r="F7666" s="11"/>
      <c r="G7666" s="25"/>
      <c r="H7666" s="31"/>
      <c r="I7666" s="30"/>
      <c r="M7666" s="25"/>
      <c r="N7666" s="31"/>
      <c r="O7666" s="30"/>
      <c r="V7666" s="12"/>
      <c r="W7666" s="12"/>
      <c r="X7666" s="14"/>
      <c r="AB7666" s="25"/>
      <c r="AC7666" s="12"/>
      <c r="AD7666" s="12"/>
      <c r="AK7666" s="12"/>
      <c r="AL7666" s="30"/>
      <c r="AM7666" s="32"/>
      <c r="AQ7666" s="12"/>
      <c r="AR7666" s="12"/>
      <c r="AS7666" s="12"/>
      <c r="AZ7666" s="49"/>
      <c r="BA7666" s="30"/>
      <c r="BB7666" s="12"/>
      <c r="BF7666" s="12"/>
      <c r="BG7666" s="12"/>
      <c r="BH7666" s="12"/>
      <c r="BO7666" s="7"/>
      <c r="BP7666" s="7"/>
      <c r="BQ7666" s="7"/>
      <c r="BU7666" s="7"/>
      <c r="BV7666" s="7"/>
      <c r="BW7666" s="7"/>
      <c r="CD7666" s="7"/>
      <c r="CE7666" s="7"/>
      <c r="CF7666" s="7"/>
      <c r="CJ7666" s="7"/>
      <c r="CK7666" s="7"/>
      <c r="CL7666" s="7"/>
    </row>
    <row r="7667" spans="1:90">
      <c r="A7667" s="11"/>
      <c r="B7667" s="373"/>
      <c r="C7667" s="373"/>
      <c r="D7667" s="373"/>
      <c r="E7667" s="13"/>
      <c r="F7667" s="11"/>
      <c r="G7667" s="25"/>
      <c r="H7667" s="31"/>
      <c r="I7667" s="30"/>
      <c r="M7667" s="25"/>
      <c r="N7667" s="31"/>
      <c r="O7667" s="30"/>
      <c r="V7667" s="12"/>
      <c r="W7667" s="12"/>
      <c r="X7667" s="14"/>
      <c r="AB7667" s="25"/>
      <c r="AC7667" s="12"/>
      <c r="AD7667" s="12"/>
      <c r="AK7667" s="12"/>
      <c r="AL7667" s="30"/>
      <c r="AM7667" s="32"/>
      <c r="AQ7667" s="12"/>
      <c r="AR7667" s="12"/>
      <c r="AS7667" s="12"/>
      <c r="AZ7667" s="49"/>
      <c r="BA7667" s="30"/>
      <c r="BB7667" s="12"/>
      <c r="BF7667" s="12"/>
      <c r="BG7667" s="12"/>
      <c r="BH7667" s="12"/>
      <c r="BO7667" s="7"/>
      <c r="BP7667" s="7"/>
      <c r="BQ7667" s="7"/>
      <c r="BU7667" s="7"/>
      <c r="BV7667" s="7"/>
      <c r="BW7667" s="7"/>
      <c r="CD7667" s="7"/>
      <c r="CE7667" s="7"/>
      <c r="CF7667" s="7"/>
      <c r="CJ7667" s="7"/>
      <c r="CK7667" s="7"/>
      <c r="CL7667" s="7"/>
    </row>
    <row r="7668" spans="1:90">
      <c r="A7668" s="11"/>
      <c r="B7668" s="373"/>
      <c r="C7668" s="373"/>
      <c r="D7668" s="373"/>
      <c r="E7668" s="13"/>
      <c r="F7668" s="11"/>
      <c r="G7668" s="25"/>
      <c r="H7668" s="31"/>
      <c r="I7668" s="30"/>
      <c r="M7668" s="25"/>
      <c r="N7668" s="31"/>
      <c r="O7668" s="30"/>
      <c r="V7668" s="12"/>
      <c r="W7668" s="12"/>
      <c r="X7668" s="14"/>
      <c r="AB7668" s="25"/>
      <c r="AC7668" s="12"/>
      <c r="AD7668" s="12"/>
      <c r="AK7668" s="12"/>
      <c r="AL7668" s="30"/>
      <c r="AM7668" s="32"/>
      <c r="AQ7668" s="12"/>
      <c r="AR7668" s="12"/>
      <c r="AS7668" s="12"/>
      <c r="AZ7668" s="49"/>
      <c r="BA7668" s="30"/>
      <c r="BB7668" s="12"/>
      <c r="BF7668" s="12"/>
      <c r="BG7668" s="12"/>
      <c r="BH7668" s="12"/>
      <c r="BO7668" s="7"/>
      <c r="BP7668" s="7"/>
      <c r="BQ7668" s="7"/>
      <c r="BU7668" s="7"/>
      <c r="BV7668" s="7"/>
      <c r="BW7668" s="7"/>
      <c r="CD7668" s="7"/>
      <c r="CE7668" s="7"/>
      <c r="CF7668" s="7"/>
      <c r="CJ7668" s="7"/>
      <c r="CK7668" s="7"/>
      <c r="CL7668" s="7"/>
    </row>
    <row r="7669" spans="1:90">
      <c r="A7669" s="11"/>
      <c r="B7669" s="373"/>
      <c r="C7669" s="373"/>
      <c r="D7669" s="373"/>
      <c r="E7669" s="13"/>
      <c r="F7669" s="11"/>
      <c r="G7669" s="25"/>
      <c r="H7669" s="31"/>
      <c r="I7669" s="30"/>
      <c r="M7669" s="25"/>
      <c r="N7669" s="31"/>
      <c r="O7669" s="30"/>
      <c r="V7669" s="12"/>
      <c r="W7669" s="12"/>
      <c r="X7669" s="14"/>
      <c r="AB7669" s="25"/>
      <c r="AC7669" s="12"/>
      <c r="AD7669" s="12"/>
      <c r="AK7669" s="12"/>
      <c r="AL7669" s="30"/>
      <c r="AM7669" s="32"/>
      <c r="AQ7669" s="12"/>
      <c r="AR7669" s="12"/>
      <c r="AS7669" s="12"/>
      <c r="AZ7669" s="49"/>
      <c r="BA7669" s="30"/>
      <c r="BB7669" s="12"/>
      <c r="BF7669" s="12"/>
      <c r="BG7669" s="12"/>
      <c r="BH7669" s="12"/>
      <c r="BO7669" s="7"/>
      <c r="BP7669" s="7"/>
      <c r="BQ7669" s="7"/>
      <c r="BU7669" s="7"/>
      <c r="BV7669" s="7"/>
      <c r="BW7669" s="7"/>
      <c r="CD7669" s="7"/>
      <c r="CE7669" s="7"/>
      <c r="CF7669" s="7"/>
      <c r="CJ7669" s="7"/>
      <c r="CK7669" s="7"/>
      <c r="CL7669" s="7"/>
    </row>
    <row r="7670" spans="1:90">
      <c r="A7670" s="11"/>
      <c r="B7670" s="373"/>
      <c r="C7670" s="373"/>
      <c r="D7670" s="373"/>
      <c r="E7670" s="13"/>
      <c r="F7670" s="11"/>
      <c r="G7670" s="25"/>
      <c r="H7670" s="31"/>
      <c r="I7670" s="30"/>
      <c r="M7670" s="25"/>
      <c r="N7670" s="31"/>
      <c r="O7670" s="30"/>
      <c r="V7670" s="12"/>
      <c r="W7670" s="12"/>
      <c r="X7670" s="14"/>
      <c r="AB7670" s="25"/>
      <c r="AC7670" s="12"/>
      <c r="AD7670" s="12"/>
      <c r="AK7670" s="12"/>
      <c r="AL7670" s="30"/>
      <c r="AM7670" s="32"/>
      <c r="AQ7670" s="12"/>
      <c r="AR7670" s="12"/>
      <c r="AS7670" s="12"/>
      <c r="AZ7670" s="49"/>
      <c r="BA7670" s="30"/>
      <c r="BB7670" s="12"/>
      <c r="BF7670" s="12"/>
      <c r="BG7670" s="12"/>
      <c r="BH7670" s="12"/>
      <c r="BO7670" s="7"/>
      <c r="BP7670" s="7"/>
      <c r="BQ7670" s="7"/>
      <c r="BU7670" s="7"/>
      <c r="BV7670" s="7"/>
      <c r="BW7670" s="7"/>
      <c r="CD7670" s="7"/>
      <c r="CE7670" s="7"/>
      <c r="CF7670" s="7"/>
      <c r="CJ7670" s="7"/>
      <c r="CK7670" s="7"/>
      <c r="CL7670" s="7"/>
    </row>
    <row r="7671" spans="1:90">
      <c r="A7671" s="11"/>
      <c r="B7671" s="373"/>
      <c r="C7671" s="373"/>
      <c r="D7671" s="373"/>
      <c r="E7671" s="13"/>
      <c r="F7671" s="11"/>
      <c r="G7671" s="25"/>
      <c r="H7671" s="31"/>
      <c r="I7671" s="30"/>
      <c r="M7671" s="25"/>
      <c r="N7671" s="31"/>
      <c r="O7671" s="30"/>
      <c r="V7671" s="12"/>
      <c r="W7671" s="12"/>
      <c r="X7671" s="14"/>
      <c r="AB7671" s="25"/>
      <c r="AC7671" s="12"/>
      <c r="AD7671" s="12"/>
      <c r="AK7671" s="12"/>
      <c r="AL7671" s="30"/>
      <c r="AM7671" s="32"/>
      <c r="AQ7671" s="12"/>
      <c r="AR7671" s="12"/>
      <c r="AS7671" s="12"/>
      <c r="AZ7671" s="49"/>
      <c r="BA7671" s="30"/>
      <c r="BB7671" s="12"/>
      <c r="BF7671" s="12"/>
      <c r="BG7671" s="12"/>
      <c r="BH7671" s="12"/>
      <c r="BO7671" s="7"/>
      <c r="BP7671" s="7"/>
      <c r="BQ7671" s="7"/>
      <c r="BU7671" s="7"/>
      <c r="BV7671" s="7"/>
      <c r="BW7671" s="7"/>
      <c r="CD7671" s="7"/>
      <c r="CE7671" s="7"/>
      <c r="CF7671" s="7"/>
      <c r="CJ7671" s="7"/>
      <c r="CK7671" s="7"/>
      <c r="CL7671" s="7"/>
    </row>
    <row r="7672" spans="1:90">
      <c r="A7672" s="11"/>
      <c r="B7672" s="373"/>
      <c r="C7672" s="373"/>
      <c r="D7672" s="373"/>
      <c r="E7672" s="13"/>
      <c r="F7672" s="11"/>
      <c r="G7672" s="25"/>
      <c r="H7672" s="31"/>
      <c r="I7672" s="30"/>
      <c r="M7672" s="25"/>
      <c r="N7672" s="31"/>
      <c r="O7672" s="30"/>
      <c r="V7672" s="12"/>
      <c r="W7672" s="12"/>
      <c r="X7672" s="14"/>
      <c r="AB7672" s="25"/>
      <c r="AC7672" s="12"/>
      <c r="AD7672" s="12"/>
      <c r="AK7672" s="12"/>
      <c r="AL7672" s="30"/>
      <c r="AM7672" s="32"/>
      <c r="AQ7672" s="12"/>
      <c r="AR7672" s="12"/>
      <c r="AS7672" s="12"/>
      <c r="AZ7672" s="49"/>
      <c r="BA7672" s="30"/>
      <c r="BB7672" s="12"/>
      <c r="BF7672" s="12"/>
      <c r="BG7672" s="12"/>
      <c r="BH7672" s="12"/>
      <c r="BO7672" s="7"/>
      <c r="BP7672" s="7"/>
      <c r="BQ7672" s="7"/>
      <c r="BU7672" s="7"/>
      <c r="BV7672" s="7"/>
      <c r="BW7672" s="7"/>
      <c r="CD7672" s="7"/>
      <c r="CE7672" s="7"/>
      <c r="CF7672" s="7"/>
      <c r="CJ7672" s="7"/>
      <c r="CK7672" s="7"/>
      <c r="CL7672" s="7"/>
    </row>
    <row r="7673" spans="1:90">
      <c r="A7673" s="11"/>
      <c r="B7673" s="373"/>
      <c r="C7673" s="373"/>
      <c r="D7673" s="373"/>
      <c r="E7673" s="13"/>
      <c r="F7673" s="11"/>
      <c r="G7673" s="25"/>
      <c r="H7673" s="31"/>
      <c r="I7673" s="30"/>
      <c r="M7673" s="25"/>
      <c r="N7673" s="31"/>
      <c r="O7673" s="30"/>
      <c r="V7673" s="12"/>
      <c r="W7673" s="12"/>
      <c r="X7673" s="14"/>
      <c r="AB7673" s="25"/>
      <c r="AC7673" s="12"/>
      <c r="AD7673" s="12"/>
      <c r="AK7673" s="12"/>
      <c r="AL7673" s="30"/>
      <c r="AM7673" s="32"/>
      <c r="AQ7673" s="12"/>
      <c r="AR7673" s="12"/>
      <c r="AS7673" s="12"/>
      <c r="AZ7673" s="49"/>
      <c r="BA7673" s="30"/>
      <c r="BB7673" s="12"/>
      <c r="BF7673" s="12"/>
      <c r="BG7673" s="12"/>
      <c r="BH7673" s="12"/>
      <c r="BO7673" s="7"/>
      <c r="BP7673" s="7"/>
      <c r="BQ7673" s="7"/>
      <c r="BU7673" s="7"/>
      <c r="BV7673" s="7"/>
      <c r="BW7673" s="7"/>
      <c r="CD7673" s="7"/>
      <c r="CE7673" s="7"/>
      <c r="CF7673" s="7"/>
      <c r="CJ7673" s="7"/>
      <c r="CK7673" s="7"/>
      <c r="CL7673" s="7"/>
    </row>
    <row r="7674" spans="1:90">
      <c r="A7674" s="11"/>
      <c r="B7674" s="373"/>
      <c r="C7674" s="373"/>
      <c r="D7674" s="373"/>
      <c r="E7674" s="13"/>
      <c r="F7674" s="11"/>
      <c r="G7674" s="25"/>
      <c r="H7674" s="31"/>
      <c r="I7674" s="30"/>
      <c r="M7674" s="25"/>
      <c r="N7674" s="31"/>
      <c r="O7674" s="30"/>
      <c r="V7674" s="12"/>
      <c r="W7674" s="12"/>
      <c r="X7674" s="14"/>
      <c r="AB7674" s="25"/>
      <c r="AC7674" s="12"/>
      <c r="AD7674" s="12"/>
      <c r="AK7674" s="12"/>
      <c r="AL7674" s="30"/>
      <c r="AM7674" s="32"/>
      <c r="AQ7674" s="12"/>
      <c r="AR7674" s="12"/>
      <c r="AS7674" s="12"/>
      <c r="AZ7674" s="49"/>
      <c r="BA7674" s="30"/>
      <c r="BB7674" s="12"/>
      <c r="BF7674" s="12"/>
      <c r="BG7674" s="12"/>
      <c r="BH7674" s="12"/>
      <c r="BO7674" s="7"/>
      <c r="BP7674" s="7"/>
      <c r="BQ7674" s="7"/>
      <c r="BU7674" s="7"/>
      <c r="BV7674" s="7"/>
      <c r="BW7674" s="7"/>
      <c r="CD7674" s="7"/>
      <c r="CE7674" s="7"/>
      <c r="CF7674" s="7"/>
      <c r="CJ7674" s="7"/>
      <c r="CK7674" s="7"/>
      <c r="CL7674" s="7"/>
    </row>
    <row r="7675" spans="1:90">
      <c r="A7675" s="11"/>
      <c r="B7675" s="373"/>
      <c r="C7675" s="373"/>
      <c r="D7675" s="373"/>
      <c r="E7675" s="13"/>
      <c r="F7675" s="11"/>
      <c r="G7675" s="25"/>
      <c r="H7675" s="31"/>
      <c r="I7675" s="30"/>
      <c r="M7675" s="25"/>
      <c r="N7675" s="31"/>
      <c r="O7675" s="30"/>
      <c r="V7675" s="12"/>
      <c r="W7675" s="12"/>
      <c r="X7675" s="14"/>
      <c r="AB7675" s="25"/>
      <c r="AC7675" s="12"/>
      <c r="AD7675" s="12"/>
      <c r="AK7675" s="12"/>
      <c r="AL7675" s="30"/>
      <c r="AM7675" s="32"/>
      <c r="AQ7675" s="12"/>
      <c r="AR7675" s="12"/>
      <c r="AS7675" s="12"/>
      <c r="AZ7675" s="49"/>
      <c r="BA7675" s="30"/>
      <c r="BB7675" s="12"/>
      <c r="BF7675" s="12"/>
      <c r="BG7675" s="12"/>
      <c r="BH7675" s="12"/>
      <c r="BO7675" s="7"/>
      <c r="BP7675" s="7"/>
      <c r="BQ7675" s="7"/>
      <c r="BU7675" s="7"/>
      <c r="BV7675" s="7"/>
      <c r="BW7675" s="7"/>
      <c r="CD7675" s="7"/>
      <c r="CE7675" s="7"/>
      <c r="CF7675" s="7"/>
      <c r="CJ7675" s="7"/>
      <c r="CK7675" s="7"/>
      <c r="CL7675" s="7"/>
    </row>
    <row r="7676" spans="1:90">
      <c r="A7676" s="11"/>
      <c r="B7676" s="373"/>
      <c r="C7676" s="373"/>
      <c r="D7676" s="373"/>
      <c r="E7676" s="13"/>
      <c r="F7676" s="11"/>
      <c r="G7676" s="25"/>
      <c r="H7676" s="31"/>
      <c r="I7676" s="30"/>
      <c r="M7676" s="25"/>
      <c r="N7676" s="31"/>
      <c r="O7676" s="30"/>
      <c r="V7676" s="12"/>
      <c r="W7676" s="12"/>
      <c r="X7676" s="14"/>
      <c r="AB7676" s="25"/>
      <c r="AC7676" s="12"/>
      <c r="AD7676" s="12"/>
      <c r="AK7676" s="12"/>
      <c r="AL7676" s="30"/>
      <c r="AM7676" s="32"/>
      <c r="AQ7676" s="12"/>
      <c r="AR7676" s="12"/>
      <c r="AS7676" s="12"/>
      <c r="AZ7676" s="49"/>
      <c r="BA7676" s="30"/>
      <c r="BB7676" s="12"/>
      <c r="BF7676" s="12"/>
      <c r="BG7676" s="12"/>
      <c r="BH7676" s="12"/>
      <c r="BO7676" s="7"/>
      <c r="BP7676" s="7"/>
      <c r="BQ7676" s="7"/>
      <c r="BU7676" s="7"/>
      <c r="BV7676" s="7"/>
      <c r="BW7676" s="7"/>
      <c r="CD7676" s="7"/>
      <c r="CE7676" s="7"/>
      <c r="CF7676" s="7"/>
      <c r="CJ7676" s="7"/>
      <c r="CK7676" s="7"/>
      <c r="CL7676" s="7"/>
    </row>
    <row r="7677" spans="1:90">
      <c r="A7677" s="11"/>
      <c r="B7677" s="373"/>
      <c r="C7677" s="373"/>
      <c r="D7677" s="373"/>
      <c r="E7677" s="13"/>
      <c r="F7677" s="11"/>
      <c r="G7677" s="25"/>
      <c r="H7677" s="31"/>
      <c r="I7677" s="30"/>
      <c r="M7677" s="25"/>
      <c r="N7677" s="31"/>
      <c r="O7677" s="30"/>
      <c r="V7677" s="12"/>
      <c r="W7677" s="12"/>
      <c r="X7677" s="14"/>
      <c r="AB7677" s="25"/>
      <c r="AC7677" s="12"/>
      <c r="AD7677" s="12"/>
      <c r="AK7677" s="12"/>
      <c r="AL7677" s="30"/>
      <c r="AM7677" s="32"/>
      <c r="AQ7677" s="12"/>
      <c r="AR7677" s="12"/>
      <c r="AS7677" s="12"/>
      <c r="AZ7677" s="49"/>
      <c r="BA7677" s="30"/>
      <c r="BB7677" s="12"/>
      <c r="BF7677" s="12"/>
      <c r="BG7677" s="12"/>
      <c r="BH7677" s="12"/>
      <c r="BO7677" s="7"/>
      <c r="BP7677" s="7"/>
      <c r="BQ7677" s="7"/>
      <c r="BU7677" s="7"/>
      <c r="BV7677" s="7"/>
      <c r="BW7677" s="7"/>
      <c r="CD7677" s="7"/>
      <c r="CE7677" s="7"/>
      <c r="CF7677" s="7"/>
      <c r="CJ7677" s="7"/>
      <c r="CK7677" s="7"/>
      <c r="CL7677" s="7"/>
    </row>
    <row r="7678" spans="1:90">
      <c r="A7678" s="11"/>
      <c r="B7678" s="373"/>
      <c r="C7678" s="373"/>
      <c r="D7678" s="373"/>
      <c r="E7678" s="13"/>
      <c r="F7678" s="11"/>
      <c r="G7678" s="25"/>
      <c r="H7678" s="31"/>
      <c r="I7678" s="30"/>
      <c r="M7678" s="25"/>
      <c r="N7678" s="31"/>
      <c r="O7678" s="30"/>
      <c r="V7678" s="12"/>
      <c r="W7678" s="12"/>
      <c r="X7678" s="14"/>
      <c r="AB7678" s="25"/>
      <c r="AC7678" s="12"/>
      <c r="AD7678" s="12"/>
      <c r="AK7678" s="12"/>
      <c r="AL7678" s="30"/>
      <c r="AM7678" s="32"/>
      <c r="AQ7678" s="12"/>
      <c r="AR7678" s="12"/>
      <c r="AS7678" s="12"/>
      <c r="AZ7678" s="49"/>
      <c r="BA7678" s="30"/>
      <c r="BB7678" s="12"/>
      <c r="BF7678" s="12"/>
      <c r="BG7678" s="12"/>
      <c r="BH7678" s="12"/>
      <c r="BO7678" s="7"/>
      <c r="BP7678" s="7"/>
      <c r="BQ7678" s="7"/>
      <c r="BU7678" s="7"/>
      <c r="BV7678" s="7"/>
      <c r="BW7678" s="7"/>
      <c r="CD7678" s="7"/>
      <c r="CE7678" s="7"/>
      <c r="CF7678" s="7"/>
      <c r="CJ7678" s="7"/>
      <c r="CK7678" s="7"/>
      <c r="CL7678" s="7"/>
    </row>
    <row r="7679" spans="1:90">
      <c r="A7679" s="11"/>
      <c r="B7679" s="373"/>
      <c r="C7679" s="373"/>
      <c r="D7679" s="373"/>
      <c r="E7679" s="13"/>
      <c r="F7679" s="11"/>
      <c r="G7679" s="25"/>
      <c r="H7679" s="31"/>
      <c r="I7679" s="30"/>
      <c r="M7679" s="25"/>
      <c r="N7679" s="31"/>
      <c r="O7679" s="30"/>
      <c r="V7679" s="12"/>
      <c r="W7679" s="12"/>
      <c r="X7679" s="14"/>
      <c r="AB7679" s="25"/>
      <c r="AC7679" s="12"/>
      <c r="AD7679" s="12"/>
      <c r="AK7679" s="12"/>
      <c r="AL7679" s="30"/>
      <c r="AM7679" s="32"/>
      <c r="AQ7679" s="12"/>
      <c r="AR7679" s="12"/>
      <c r="AS7679" s="12"/>
      <c r="AZ7679" s="49"/>
      <c r="BA7679" s="30"/>
      <c r="BB7679" s="12"/>
      <c r="BF7679" s="12"/>
      <c r="BG7679" s="12"/>
      <c r="BH7679" s="12"/>
      <c r="BO7679" s="7"/>
      <c r="BP7679" s="7"/>
      <c r="BQ7679" s="7"/>
      <c r="BU7679" s="7"/>
      <c r="BV7679" s="7"/>
      <c r="BW7679" s="7"/>
      <c r="CD7679" s="7"/>
      <c r="CE7679" s="7"/>
      <c r="CF7679" s="7"/>
      <c r="CJ7679" s="7"/>
      <c r="CK7679" s="7"/>
      <c r="CL7679" s="7"/>
    </row>
    <row r="7680" spans="1:90">
      <c r="A7680" s="11"/>
      <c r="B7680" s="373"/>
      <c r="C7680" s="373"/>
      <c r="D7680" s="373"/>
      <c r="E7680" s="13"/>
      <c r="F7680" s="11"/>
      <c r="G7680" s="25"/>
      <c r="H7680" s="31"/>
      <c r="I7680" s="30"/>
      <c r="M7680" s="25"/>
      <c r="N7680" s="31"/>
      <c r="O7680" s="30"/>
      <c r="V7680" s="12"/>
      <c r="W7680" s="12"/>
      <c r="X7680" s="14"/>
      <c r="AB7680" s="25"/>
      <c r="AC7680" s="12"/>
      <c r="AD7680" s="12"/>
      <c r="AK7680" s="12"/>
      <c r="AL7680" s="30"/>
      <c r="AM7680" s="32"/>
      <c r="AQ7680" s="12"/>
      <c r="AR7680" s="12"/>
      <c r="AS7680" s="12"/>
      <c r="AZ7680" s="49"/>
      <c r="BA7680" s="30"/>
      <c r="BB7680" s="12"/>
      <c r="BF7680" s="12"/>
      <c r="BG7680" s="12"/>
      <c r="BH7680" s="12"/>
      <c r="BO7680" s="7"/>
      <c r="BP7680" s="7"/>
      <c r="BQ7680" s="7"/>
      <c r="BU7680" s="7"/>
      <c r="BV7680" s="7"/>
      <c r="BW7680" s="7"/>
      <c r="CD7680" s="7"/>
      <c r="CE7680" s="7"/>
      <c r="CF7680" s="7"/>
      <c r="CJ7680" s="7"/>
      <c r="CK7680" s="7"/>
      <c r="CL7680" s="7"/>
    </row>
    <row r="7681" spans="1:90">
      <c r="A7681" s="11"/>
      <c r="B7681" s="373"/>
      <c r="C7681" s="373"/>
      <c r="D7681" s="373"/>
      <c r="E7681" s="13"/>
      <c r="F7681" s="11"/>
      <c r="G7681" s="25"/>
      <c r="H7681" s="31"/>
      <c r="I7681" s="30"/>
      <c r="M7681" s="25"/>
      <c r="N7681" s="31"/>
      <c r="O7681" s="30"/>
      <c r="V7681" s="12"/>
      <c r="W7681" s="12"/>
      <c r="X7681" s="14"/>
      <c r="AB7681" s="25"/>
      <c r="AC7681" s="12"/>
      <c r="AD7681" s="12"/>
      <c r="AK7681" s="12"/>
      <c r="AL7681" s="30"/>
      <c r="AM7681" s="32"/>
      <c r="AQ7681" s="12"/>
      <c r="AR7681" s="12"/>
      <c r="AS7681" s="12"/>
      <c r="AZ7681" s="49"/>
      <c r="BA7681" s="30"/>
      <c r="BB7681" s="12"/>
      <c r="BF7681" s="12"/>
      <c r="BG7681" s="12"/>
      <c r="BH7681" s="12"/>
      <c r="BO7681" s="7"/>
      <c r="BP7681" s="7"/>
      <c r="BQ7681" s="7"/>
      <c r="BU7681" s="7"/>
      <c r="BV7681" s="7"/>
      <c r="BW7681" s="7"/>
      <c r="CD7681" s="7"/>
      <c r="CE7681" s="7"/>
      <c r="CF7681" s="7"/>
      <c r="CJ7681" s="7"/>
      <c r="CK7681" s="7"/>
      <c r="CL7681" s="7"/>
    </row>
    <row r="7682" spans="1:90">
      <c r="A7682" s="11"/>
      <c r="B7682" s="373"/>
      <c r="C7682" s="373"/>
      <c r="D7682" s="373"/>
      <c r="E7682" s="13"/>
      <c r="F7682" s="11"/>
      <c r="G7682" s="25"/>
      <c r="H7682" s="31"/>
      <c r="I7682" s="30"/>
      <c r="M7682" s="25"/>
      <c r="N7682" s="31"/>
      <c r="O7682" s="30"/>
      <c r="V7682" s="12"/>
      <c r="W7682" s="12"/>
      <c r="X7682" s="14"/>
      <c r="AB7682" s="25"/>
      <c r="AC7682" s="12"/>
      <c r="AD7682" s="12"/>
      <c r="AK7682" s="12"/>
      <c r="AL7682" s="30"/>
      <c r="AM7682" s="32"/>
      <c r="AQ7682" s="12"/>
      <c r="AR7682" s="12"/>
      <c r="AS7682" s="12"/>
      <c r="AZ7682" s="49"/>
      <c r="BA7682" s="30"/>
      <c r="BB7682" s="12"/>
      <c r="BF7682" s="12"/>
      <c r="BG7682" s="12"/>
      <c r="BH7682" s="12"/>
      <c r="BO7682" s="7"/>
      <c r="BP7682" s="7"/>
      <c r="BQ7682" s="7"/>
      <c r="BU7682" s="7"/>
      <c r="BV7682" s="7"/>
      <c r="BW7682" s="7"/>
      <c r="CD7682" s="7"/>
      <c r="CE7682" s="7"/>
      <c r="CF7682" s="7"/>
      <c r="CJ7682" s="7"/>
      <c r="CK7682" s="7"/>
      <c r="CL7682" s="7"/>
    </row>
    <row r="7683" spans="1:90">
      <c r="A7683" s="11"/>
      <c r="B7683" s="373"/>
      <c r="C7683" s="373"/>
      <c r="D7683" s="373"/>
      <c r="E7683" s="13"/>
      <c r="F7683" s="11"/>
      <c r="G7683" s="25"/>
      <c r="H7683" s="31"/>
      <c r="I7683" s="30"/>
      <c r="M7683" s="25"/>
      <c r="N7683" s="31"/>
      <c r="O7683" s="30"/>
      <c r="V7683" s="12"/>
      <c r="W7683" s="12"/>
      <c r="X7683" s="14"/>
      <c r="AB7683" s="25"/>
      <c r="AC7683" s="12"/>
      <c r="AD7683" s="12"/>
      <c r="AK7683" s="12"/>
      <c r="AL7683" s="30"/>
      <c r="AM7683" s="32"/>
      <c r="AQ7683" s="12"/>
      <c r="AR7683" s="12"/>
      <c r="AS7683" s="12"/>
      <c r="AZ7683" s="49"/>
      <c r="BA7683" s="30"/>
      <c r="BB7683" s="12"/>
      <c r="BF7683" s="12"/>
      <c r="BG7683" s="12"/>
      <c r="BH7683" s="12"/>
      <c r="BO7683" s="7"/>
      <c r="BP7683" s="7"/>
      <c r="BQ7683" s="7"/>
      <c r="BU7683" s="7"/>
      <c r="BV7683" s="7"/>
      <c r="BW7683" s="7"/>
      <c r="CD7683" s="7"/>
      <c r="CE7683" s="7"/>
      <c r="CF7683" s="7"/>
      <c r="CJ7683" s="7"/>
      <c r="CK7683" s="7"/>
      <c r="CL7683" s="7"/>
    </row>
    <row r="7684" spans="1:90">
      <c r="A7684" s="11"/>
      <c r="B7684" s="373"/>
      <c r="C7684" s="373"/>
      <c r="D7684" s="373"/>
      <c r="E7684" s="13"/>
      <c r="F7684" s="11"/>
      <c r="G7684" s="25"/>
      <c r="H7684" s="31"/>
      <c r="I7684" s="30"/>
      <c r="M7684" s="25"/>
      <c r="N7684" s="31"/>
      <c r="O7684" s="30"/>
      <c r="V7684" s="12"/>
      <c r="W7684" s="12"/>
      <c r="X7684" s="14"/>
      <c r="AB7684" s="25"/>
      <c r="AC7684" s="12"/>
      <c r="AD7684" s="12"/>
      <c r="AK7684" s="12"/>
      <c r="AL7684" s="30"/>
      <c r="AM7684" s="32"/>
      <c r="AQ7684" s="12"/>
      <c r="AR7684" s="12"/>
      <c r="AS7684" s="12"/>
      <c r="AZ7684" s="49"/>
      <c r="BA7684" s="30"/>
      <c r="BB7684" s="12"/>
      <c r="BF7684" s="12"/>
      <c r="BG7684" s="12"/>
      <c r="BH7684" s="12"/>
      <c r="BO7684" s="7"/>
      <c r="BP7684" s="7"/>
      <c r="BQ7684" s="7"/>
      <c r="BU7684" s="7"/>
      <c r="BV7684" s="7"/>
      <c r="BW7684" s="7"/>
      <c r="CD7684" s="7"/>
      <c r="CE7684" s="7"/>
      <c r="CF7684" s="7"/>
      <c r="CJ7684" s="7"/>
      <c r="CK7684" s="7"/>
      <c r="CL7684" s="7"/>
    </row>
    <row r="7685" spans="1:90">
      <c r="A7685" s="11"/>
      <c r="B7685" s="373"/>
      <c r="C7685" s="373"/>
      <c r="D7685" s="373"/>
      <c r="E7685" s="13"/>
      <c r="F7685" s="11"/>
      <c r="G7685" s="25"/>
      <c r="H7685" s="31"/>
      <c r="I7685" s="30"/>
      <c r="M7685" s="25"/>
      <c r="N7685" s="31"/>
      <c r="O7685" s="30"/>
      <c r="V7685" s="12"/>
      <c r="W7685" s="12"/>
      <c r="X7685" s="14"/>
      <c r="AB7685" s="25"/>
      <c r="AC7685" s="12"/>
      <c r="AD7685" s="12"/>
      <c r="AK7685" s="12"/>
      <c r="AL7685" s="30"/>
      <c r="AM7685" s="32"/>
      <c r="AQ7685" s="12"/>
      <c r="AR7685" s="12"/>
      <c r="AS7685" s="12"/>
      <c r="AZ7685" s="49"/>
      <c r="BA7685" s="30"/>
      <c r="BB7685" s="12"/>
      <c r="BF7685" s="12"/>
      <c r="BG7685" s="12"/>
      <c r="BH7685" s="12"/>
      <c r="BO7685" s="7"/>
      <c r="BP7685" s="7"/>
      <c r="BQ7685" s="7"/>
      <c r="BU7685" s="7"/>
      <c r="BV7685" s="7"/>
      <c r="BW7685" s="7"/>
      <c r="CD7685" s="7"/>
      <c r="CE7685" s="7"/>
      <c r="CF7685" s="7"/>
      <c r="CJ7685" s="7"/>
      <c r="CK7685" s="7"/>
      <c r="CL7685" s="7"/>
    </row>
    <row r="7686" spans="1:90">
      <c r="A7686" s="11"/>
      <c r="B7686" s="373"/>
      <c r="C7686" s="373"/>
      <c r="D7686" s="373"/>
      <c r="E7686" s="13"/>
      <c r="F7686" s="11"/>
      <c r="G7686" s="25"/>
      <c r="H7686" s="31"/>
      <c r="I7686" s="30"/>
      <c r="M7686" s="25"/>
      <c r="N7686" s="31"/>
      <c r="O7686" s="30"/>
      <c r="V7686" s="12"/>
      <c r="W7686" s="12"/>
      <c r="X7686" s="14"/>
      <c r="AB7686" s="25"/>
      <c r="AC7686" s="12"/>
      <c r="AD7686" s="12"/>
      <c r="AK7686" s="12"/>
      <c r="AL7686" s="30"/>
      <c r="AM7686" s="32"/>
      <c r="AQ7686" s="12"/>
      <c r="AR7686" s="12"/>
      <c r="AS7686" s="12"/>
      <c r="AZ7686" s="49"/>
      <c r="BA7686" s="30"/>
      <c r="BB7686" s="12"/>
      <c r="BF7686" s="12"/>
      <c r="BG7686" s="12"/>
      <c r="BH7686" s="12"/>
      <c r="BO7686" s="7"/>
      <c r="BP7686" s="7"/>
      <c r="BQ7686" s="7"/>
      <c r="BU7686" s="7"/>
      <c r="BV7686" s="7"/>
      <c r="BW7686" s="7"/>
      <c r="CD7686" s="7"/>
      <c r="CE7686" s="7"/>
      <c r="CF7686" s="7"/>
      <c r="CJ7686" s="7"/>
      <c r="CK7686" s="7"/>
      <c r="CL7686" s="7"/>
    </row>
    <row r="7687" spans="1:90">
      <c r="A7687" s="11"/>
      <c r="B7687" s="373"/>
      <c r="C7687" s="373"/>
      <c r="D7687" s="373"/>
      <c r="E7687" s="13"/>
      <c r="F7687" s="11"/>
      <c r="G7687" s="25"/>
      <c r="H7687" s="31"/>
      <c r="I7687" s="30"/>
      <c r="M7687" s="25"/>
      <c r="N7687" s="31"/>
      <c r="O7687" s="30"/>
      <c r="V7687" s="12"/>
      <c r="W7687" s="12"/>
      <c r="X7687" s="14"/>
      <c r="AB7687" s="25"/>
      <c r="AC7687" s="12"/>
      <c r="AD7687" s="12"/>
      <c r="AK7687" s="12"/>
      <c r="AL7687" s="30"/>
      <c r="AM7687" s="32"/>
      <c r="AQ7687" s="12"/>
      <c r="AR7687" s="12"/>
      <c r="AS7687" s="12"/>
      <c r="AZ7687" s="49"/>
      <c r="BA7687" s="30"/>
      <c r="BB7687" s="12"/>
      <c r="BF7687" s="12"/>
      <c r="BG7687" s="12"/>
      <c r="BH7687" s="12"/>
      <c r="BO7687" s="7"/>
      <c r="BP7687" s="7"/>
      <c r="BQ7687" s="7"/>
      <c r="BU7687" s="7"/>
      <c r="BV7687" s="7"/>
      <c r="BW7687" s="7"/>
      <c r="CD7687" s="7"/>
      <c r="CE7687" s="7"/>
      <c r="CF7687" s="7"/>
      <c r="CJ7687" s="7"/>
      <c r="CK7687" s="7"/>
      <c r="CL7687" s="7"/>
    </row>
    <row r="7688" spans="1:90">
      <c r="A7688" s="11"/>
      <c r="B7688" s="373"/>
      <c r="C7688" s="373"/>
      <c r="D7688" s="373"/>
      <c r="E7688" s="13"/>
      <c r="F7688" s="11"/>
      <c r="G7688" s="25"/>
      <c r="H7688" s="31"/>
      <c r="I7688" s="30"/>
      <c r="M7688" s="25"/>
      <c r="N7688" s="31"/>
      <c r="O7688" s="30"/>
      <c r="V7688" s="12"/>
      <c r="W7688" s="12"/>
      <c r="X7688" s="14"/>
      <c r="AB7688" s="25"/>
      <c r="AC7688" s="12"/>
      <c r="AD7688" s="12"/>
      <c r="AK7688" s="12"/>
      <c r="AL7688" s="30"/>
      <c r="AM7688" s="32"/>
      <c r="AQ7688" s="12"/>
      <c r="AR7688" s="12"/>
      <c r="AS7688" s="12"/>
      <c r="AZ7688" s="49"/>
      <c r="BA7688" s="30"/>
      <c r="BB7688" s="12"/>
      <c r="BF7688" s="12"/>
      <c r="BG7688" s="12"/>
      <c r="BH7688" s="12"/>
      <c r="BO7688" s="7"/>
      <c r="BP7688" s="7"/>
      <c r="BQ7688" s="7"/>
      <c r="BU7688" s="7"/>
      <c r="BV7688" s="7"/>
      <c r="BW7688" s="7"/>
      <c r="CD7688" s="7"/>
      <c r="CE7688" s="7"/>
      <c r="CF7688" s="7"/>
      <c r="CJ7688" s="7"/>
      <c r="CK7688" s="7"/>
      <c r="CL7688" s="7"/>
    </row>
    <row r="7689" spans="1:90">
      <c r="A7689" s="11"/>
      <c r="B7689" s="373"/>
      <c r="C7689" s="373"/>
      <c r="D7689" s="373"/>
      <c r="E7689" s="13"/>
      <c r="F7689" s="11"/>
      <c r="G7689" s="25"/>
      <c r="H7689" s="31"/>
      <c r="I7689" s="30"/>
      <c r="M7689" s="25"/>
      <c r="N7689" s="31"/>
      <c r="O7689" s="30"/>
      <c r="V7689" s="12"/>
      <c r="W7689" s="12"/>
      <c r="X7689" s="14"/>
      <c r="AB7689" s="25"/>
      <c r="AC7689" s="12"/>
      <c r="AD7689" s="12"/>
      <c r="AK7689" s="12"/>
      <c r="AL7689" s="30"/>
      <c r="AM7689" s="32"/>
      <c r="AQ7689" s="12"/>
      <c r="AR7689" s="12"/>
      <c r="AS7689" s="12"/>
      <c r="AZ7689" s="49"/>
      <c r="BA7689" s="30"/>
      <c r="BB7689" s="12"/>
      <c r="BF7689" s="12"/>
      <c r="BG7689" s="12"/>
      <c r="BH7689" s="12"/>
      <c r="BO7689" s="7"/>
      <c r="BP7689" s="7"/>
      <c r="BQ7689" s="7"/>
      <c r="BU7689" s="7"/>
      <c r="BV7689" s="7"/>
      <c r="BW7689" s="7"/>
      <c r="CD7689" s="7"/>
      <c r="CE7689" s="7"/>
      <c r="CF7689" s="7"/>
      <c r="CJ7689" s="7"/>
      <c r="CK7689" s="7"/>
      <c r="CL7689" s="7"/>
    </row>
    <row r="7690" spans="1:90">
      <c r="A7690" s="11"/>
      <c r="B7690" s="373"/>
      <c r="C7690" s="373"/>
      <c r="D7690" s="373"/>
      <c r="E7690" s="13"/>
      <c r="F7690" s="11"/>
      <c r="G7690" s="25"/>
      <c r="H7690" s="31"/>
      <c r="I7690" s="30"/>
      <c r="M7690" s="25"/>
      <c r="N7690" s="31"/>
      <c r="O7690" s="30"/>
      <c r="V7690" s="12"/>
      <c r="W7690" s="12"/>
      <c r="X7690" s="14"/>
      <c r="AB7690" s="25"/>
      <c r="AC7690" s="12"/>
      <c r="AD7690" s="12"/>
      <c r="AK7690" s="12"/>
      <c r="AL7690" s="30"/>
      <c r="AM7690" s="32"/>
      <c r="AQ7690" s="12"/>
      <c r="AR7690" s="12"/>
      <c r="AS7690" s="12"/>
      <c r="AZ7690" s="49"/>
      <c r="BA7690" s="30"/>
      <c r="BB7690" s="12"/>
      <c r="BF7690" s="12"/>
      <c r="BG7690" s="12"/>
      <c r="BH7690" s="12"/>
      <c r="BO7690" s="7"/>
      <c r="BP7690" s="7"/>
      <c r="BQ7690" s="7"/>
      <c r="BU7690" s="7"/>
      <c r="BV7690" s="7"/>
      <c r="BW7690" s="7"/>
      <c r="CD7690" s="7"/>
      <c r="CE7690" s="7"/>
      <c r="CF7690" s="7"/>
      <c r="CJ7690" s="7"/>
      <c r="CK7690" s="7"/>
      <c r="CL7690" s="7"/>
    </row>
    <row r="7691" spans="1:90">
      <c r="A7691" s="11"/>
      <c r="B7691" s="373"/>
      <c r="C7691" s="373"/>
      <c r="D7691" s="373"/>
      <c r="E7691" s="13"/>
      <c r="F7691" s="11"/>
      <c r="G7691" s="25"/>
      <c r="H7691" s="31"/>
      <c r="I7691" s="30"/>
      <c r="M7691" s="25"/>
      <c r="N7691" s="31"/>
      <c r="O7691" s="30"/>
      <c r="V7691" s="12"/>
      <c r="W7691" s="12"/>
      <c r="X7691" s="14"/>
      <c r="AB7691" s="25"/>
      <c r="AC7691" s="12"/>
      <c r="AD7691" s="12"/>
      <c r="AK7691" s="12"/>
      <c r="AL7691" s="30"/>
      <c r="AM7691" s="32"/>
      <c r="AQ7691" s="12"/>
      <c r="AR7691" s="12"/>
      <c r="AS7691" s="12"/>
      <c r="AZ7691" s="49"/>
      <c r="BA7691" s="30"/>
      <c r="BB7691" s="12"/>
      <c r="BF7691" s="12"/>
      <c r="BG7691" s="12"/>
      <c r="BH7691" s="12"/>
      <c r="BO7691" s="7"/>
      <c r="BP7691" s="7"/>
      <c r="BQ7691" s="7"/>
      <c r="BU7691" s="7"/>
      <c r="BV7691" s="7"/>
      <c r="BW7691" s="7"/>
      <c r="CD7691" s="7"/>
      <c r="CE7691" s="7"/>
      <c r="CF7691" s="7"/>
      <c r="CJ7691" s="7"/>
      <c r="CK7691" s="7"/>
      <c r="CL7691" s="7"/>
    </row>
    <row r="7692" spans="1:90">
      <c r="A7692" s="11"/>
      <c r="B7692" s="373"/>
      <c r="C7692" s="373"/>
      <c r="D7692" s="373"/>
      <c r="E7692" s="13"/>
      <c r="F7692" s="11"/>
      <c r="G7692" s="25"/>
      <c r="H7692" s="31"/>
      <c r="I7692" s="30"/>
      <c r="M7692" s="25"/>
      <c r="N7692" s="31"/>
      <c r="O7692" s="30"/>
      <c r="V7692" s="12"/>
      <c r="W7692" s="12"/>
      <c r="X7692" s="14"/>
      <c r="AB7692" s="25"/>
      <c r="AC7692" s="12"/>
      <c r="AD7692" s="12"/>
      <c r="AK7692" s="12"/>
      <c r="AL7692" s="30"/>
      <c r="AM7692" s="32"/>
      <c r="AQ7692" s="12"/>
      <c r="AR7692" s="12"/>
      <c r="AS7692" s="12"/>
      <c r="AZ7692" s="49"/>
      <c r="BA7692" s="30"/>
      <c r="BB7692" s="12"/>
      <c r="BF7692" s="12"/>
      <c r="BG7692" s="12"/>
      <c r="BH7692" s="12"/>
      <c r="BO7692" s="7"/>
      <c r="BP7692" s="7"/>
      <c r="BQ7692" s="7"/>
      <c r="BU7692" s="7"/>
      <c r="BV7692" s="7"/>
      <c r="BW7692" s="7"/>
      <c r="CD7692" s="7"/>
      <c r="CE7692" s="7"/>
      <c r="CF7692" s="7"/>
      <c r="CJ7692" s="7"/>
      <c r="CK7692" s="7"/>
      <c r="CL7692" s="7"/>
    </row>
    <row r="7693" spans="1:90">
      <c r="A7693" s="11"/>
      <c r="B7693" s="373"/>
      <c r="C7693" s="373"/>
      <c r="D7693" s="373"/>
      <c r="E7693" s="13"/>
      <c r="F7693" s="11"/>
      <c r="G7693" s="25"/>
      <c r="H7693" s="31"/>
      <c r="I7693" s="30"/>
      <c r="M7693" s="25"/>
      <c r="N7693" s="31"/>
      <c r="O7693" s="30"/>
      <c r="V7693" s="12"/>
      <c r="W7693" s="12"/>
      <c r="X7693" s="14"/>
      <c r="AB7693" s="25"/>
      <c r="AC7693" s="12"/>
      <c r="AD7693" s="12"/>
      <c r="AK7693" s="12"/>
      <c r="AL7693" s="30"/>
      <c r="AM7693" s="32"/>
      <c r="AQ7693" s="12"/>
      <c r="AR7693" s="12"/>
      <c r="AS7693" s="12"/>
      <c r="AZ7693" s="49"/>
      <c r="BA7693" s="30"/>
      <c r="BB7693" s="12"/>
      <c r="BF7693" s="12"/>
      <c r="BG7693" s="12"/>
      <c r="BH7693" s="12"/>
      <c r="BO7693" s="7"/>
      <c r="BP7693" s="7"/>
      <c r="BQ7693" s="7"/>
      <c r="BU7693" s="7"/>
      <c r="BV7693" s="7"/>
      <c r="BW7693" s="7"/>
      <c r="CD7693" s="7"/>
      <c r="CE7693" s="7"/>
      <c r="CF7693" s="7"/>
      <c r="CJ7693" s="7"/>
      <c r="CK7693" s="7"/>
      <c r="CL7693" s="7"/>
    </row>
    <row r="7694" spans="1:90">
      <c r="A7694" s="11"/>
      <c r="B7694" s="373"/>
      <c r="C7694" s="373"/>
      <c r="D7694" s="373"/>
      <c r="E7694" s="13"/>
      <c r="F7694" s="11"/>
      <c r="G7694" s="25"/>
      <c r="H7694" s="31"/>
      <c r="I7694" s="30"/>
      <c r="M7694" s="25"/>
      <c r="N7694" s="31"/>
      <c r="O7694" s="30"/>
      <c r="V7694" s="12"/>
      <c r="W7694" s="12"/>
      <c r="X7694" s="14"/>
      <c r="AB7694" s="25"/>
      <c r="AC7694" s="12"/>
      <c r="AD7694" s="12"/>
      <c r="AK7694" s="12"/>
      <c r="AL7694" s="30"/>
      <c r="AM7694" s="32"/>
      <c r="AQ7694" s="12"/>
      <c r="AR7694" s="12"/>
      <c r="AS7694" s="12"/>
      <c r="AZ7694" s="49"/>
      <c r="BA7694" s="30"/>
      <c r="BB7694" s="12"/>
      <c r="BF7694" s="12"/>
      <c r="BG7694" s="12"/>
      <c r="BH7694" s="12"/>
      <c r="BO7694" s="7"/>
      <c r="BP7694" s="7"/>
      <c r="BQ7694" s="7"/>
      <c r="BU7694" s="7"/>
      <c r="BV7694" s="7"/>
      <c r="BW7694" s="7"/>
      <c r="CD7694" s="7"/>
      <c r="CE7694" s="7"/>
      <c r="CF7694" s="7"/>
      <c r="CJ7694" s="7"/>
      <c r="CK7694" s="7"/>
      <c r="CL7694" s="7"/>
    </row>
    <row r="7695" spans="1:90">
      <c r="A7695" s="11"/>
      <c r="B7695" s="373"/>
      <c r="C7695" s="373"/>
      <c r="D7695" s="373"/>
      <c r="E7695" s="13"/>
      <c r="F7695" s="11"/>
      <c r="G7695" s="25"/>
      <c r="H7695" s="31"/>
      <c r="I7695" s="30"/>
      <c r="M7695" s="25"/>
      <c r="N7695" s="31"/>
      <c r="O7695" s="30"/>
      <c r="V7695" s="12"/>
      <c r="W7695" s="12"/>
      <c r="X7695" s="14"/>
      <c r="AB7695" s="25"/>
      <c r="AC7695" s="12"/>
      <c r="AD7695" s="12"/>
      <c r="AK7695" s="12"/>
      <c r="AL7695" s="30"/>
      <c r="AM7695" s="32"/>
      <c r="AQ7695" s="12"/>
      <c r="AR7695" s="12"/>
      <c r="AS7695" s="12"/>
      <c r="AZ7695" s="49"/>
      <c r="BA7695" s="30"/>
      <c r="BB7695" s="12"/>
      <c r="BF7695" s="12"/>
      <c r="BG7695" s="12"/>
      <c r="BH7695" s="12"/>
      <c r="BO7695" s="7"/>
      <c r="BP7695" s="7"/>
      <c r="BQ7695" s="7"/>
      <c r="BU7695" s="7"/>
      <c r="BV7695" s="7"/>
      <c r="BW7695" s="7"/>
      <c r="CD7695" s="7"/>
      <c r="CE7695" s="7"/>
      <c r="CF7695" s="7"/>
      <c r="CJ7695" s="7"/>
      <c r="CK7695" s="7"/>
      <c r="CL7695" s="7"/>
    </row>
    <row r="7696" spans="1:90">
      <c r="A7696" s="11"/>
      <c r="B7696" s="373"/>
      <c r="C7696" s="373"/>
      <c r="D7696" s="373"/>
      <c r="E7696" s="13"/>
      <c r="F7696" s="11"/>
      <c r="G7696" s="25"/>
      <c r="H7696" s="31"/>
      <c r="I7696" s="30"/>
      <c r="M7696" s="25"/>
      <c r="N7696" s="31"/>
      <c r="O7696" s="30"/>
      <c r="V7696" s="12"/>
      <c r="W7696" s="12"/>
      <c r="X7696" s="14"/>
      <c r="AB7696" s="25"/>
      <c r="AC7696" s="12"/>
      <c r="AD7696" s="12"/>
      <c r="AK7696" s="12"/>
      <c r="AL7696" s="30"/>
      <c r="AM7696" s="32"/>
      <c r="AQ7696" s="12"/>
      <c r="AR7696" s="12"/>
      <c r="AS7696" s="12"/>
      <c r="AZ7696" s="49"/>
      <c r="BA7696" s="30"/>
      <c r="BB7696" s="12"/>
      <c r="BF7696" s="12"/>
      <c r="BG7696" s="12"/>
      <c r="BH7696" s="12"/>
      <c r="BO7696" s="7"/>
      <c r="BP7696" s="7"/>
      <c r="BQ7696" s="7"/>
      <c r="BU7696" s="7"/>
      <c r="BV7696" s="7"/>
      <c r="BW7696" s="7"/>
      <c r="CD7696" s="7"/>
      <c r="CE7696" s="7"/>
      <c r="CF7696" s="7"/>
      <c r="CJ7696" s="7"/>
      <c r="CK7696" s="7"/>
      <c r="CL7696" s="7"/>
    </row>
    <row r="7697" spans="1:90">
      <c r="A7697" s="11"/>
      <c r="B7697" s="373"/>
      <c r="C7697" s="373"/>
      <c r="D7697" s="373"/>
      <c r="E7697" s="13"/>
      <c r="F7697" s="11"/>
      <c r="G7697" s="25"/>
      <c r="H7697" s="31"/>
      <c r="I7697" s="30"/>
      <c r="M7697" s="25"/>
      <c r="N7697" s="31"/>
      <c r="O7697" s="30"/>
      <c r="V7697" s="12"/>
      <c r="W7697" s="12"/>
      <c r="X7697" s="14"/>
      <c r="AB7697" s="25"/>
      <c r="AC7697" s="12"/>
      <c r="AD7697" s="12"/>
      <c r="AK7697" s="12"/>
      <c r="AL7697" s="30"/>
      <c r="AM7697" s="32"/>
      <c r="AQ7697" s="12"/>
      <c r="AR7697" s="12"/>
      <c r="AS7697" s="12"/>
      <c r="AZ7697" s="49"/>
      <c r="BA7697" s="30"/>
      <c r="BB7697" s="12"/>
      <c r="BF7697" s="12"/>
      <c r="BG7697" s="12"/>
      <c r="BH7697" s="12"/>
      <c r="BO7697" s="7"/>
      <c r="BP7697" s="7"/>
      <c r="BQ7697" s="7"/>
      <c r="BU7697" s="7"/>
      <c r="BV7697" s="7"/>
      <c r="BW7697" s="7"/>
      <c r="CD7697" s="7"/>
      <c r="CE7697" s="7"/>
      <c r="CF7697" s="7"/>
      <c r="CJ7697" s="7"/>
      <c r="CK7697" s="7"/>
      <c r="CL7697" s="7"/>
    </row>
    <row r="7698" spans="1:90">
      <c r="A7698" s="11"/>
      <c r="B7698" s="373"/>
      <c r="C7698" s="373"/>
      <c r="D7698" s="373"/>
      <c r="E7698" s="13"/>
      <c r="F7698" s="11"/>
      <c r="G7698" s="25"/>
      <c r="H7698" s="31"/>
      <c r="I7698" s="30"/>
      <c r="M7698" s="25"/>
      <c r="N7698" s="31"/>
      <c r="O7698" s="30"/>
      <c r="V7698" s="12"/>
      <c r="W7698" s="12"/>
      <c r="X7698" s="14"/>
      <c r="AB7698" s="25"/>
      <c r="AC7698" s="12"/>
      <c r="AD7698" s="12"/>
      <c r="AK7698" s="12"/>
      <c r="AL7698" s="30"/>
      <c r="AM7698" s="32"/>
      <c r="AQ7698" s="12"/>
      <c r="AR7698" s="12"/>
      <c r="AS7698" s="12"/>
      <c r="AZ7698" s="49"/>
      <c r="BA7698" s="30"/>
      <c r="BB7698" s="12"/>
      <c r="BF7698" s="12"/>
      <c r="BG7698" s="12"/>
      <c r="BH7698" s="12"/>
      <c r="BO7698" s="7"/>
      <c r="BP7698" s="7"/>
      <c r="BQ7698" s="7"/>
      <c r="BU7698" s="7"/>
      <c r="BV7698" s="7"/>
      <c r="BW7698" s="7"/>
      <c r="CD7698" s="7"/>
      <c r="CE7698" s="7"/>
      <c r="CF7698" s="7"/>
      <c r="CJ7698" s="7"/>
      <c r="CK7698" s="7"/>
      <c r="CL7698" s="7"/>
    </row>
    <row r="7699" spans="1:90">
      <c r="A7699" s="11"/>
      <c r="B7699" s="373"/>
      <c r="C7699" s="373"/>
      <c r="D7699" s="373"/>
      <c r="E7699" s="13"/>
      <c r="F7699" s="11"/>
      <c r="G7699" s="25"/>
      <c r="H7699" s="31"/>
      <c r="I7699" s="30"/>
      <c r="M7699" s="25"/>
      <c r="N7699" s="31"/>
      <c r="O7699" s="30"/>
      <c r="V7699" s="12"/>
      <c r="W7699" s="12"/>
      <c r="X7699" s="14"/>
      <c r="AB7699" s="25"/>
      <c r="AC7699" s="12"/>
      <c r="AD7699" s="12"/>
      <c r="AK7699" s="12"/>
      <c r="AL7699" s="30"/>
      <c r="AM7699" s="32"/>
      <c r="AQ7699" s="12"/>
      <c r="AR7699" s="12"/>
      <c r="AS7699" s="12"/>
      <c r="AZ7699" s="49"/>
      <c r="BA7699" s="30"/>
      <c r="BB7699" s="12"/>
      <c r="BF7699" s="12"/>
      <c r="BG7699" s="12"/>
      <c r="BH7699" s="12"/>
      <c r="BO7699" s="7"/>
      <c r="BP7699" s="7"/>
      <c r="BQ7699" s="7"/>
      <c r="BU7699" s="7"/>
      <c r="BV7699" s="7"/>
      <c r="BW7699" s="7"/>
      <c r="CD7699" s="7"/>
      <c r="CE7699" s="7"/>
      <c r="CF7699" s="7"/>
      <c r="CJ7699" s="7"/>
      <c r="CK7699" s="7"/>
      <c r="CL7699" s="7"/>
    </row>
    <row r="7700" spans="1:90">
      <c r="A7700" s="11"/>
      <c r="B7700" s="373"/>
      <c r="C7700" s="373"/>
      <c r="D7700" s="373"/>
      <c r="E7700" s="13"/>
      <c r="F7700" s="11"/>
      <c r="G7700" s="25"/>
      <c r="H7700" s="31"/>
      <c r="I7700" s="30"/>
      <c r="M7700" s="25"/>
      <c r="N7700" s="31"/>
      <c r="O7700" s="30"/>
      <c r="V7700" s="12"/>
      <c r="W7700" s="12"/>
      <c r="X7700" s="14"/>
      <c r="AB7700" s="25"/>
      <c r="AC7700" s="12"/>
      <c r="AD7700" s="12"/>
      <c r="AK7700" s="12"/>
      <c r="AL7700" s="30"/>
      <c r="AM7700" s="32"/>
      <c r="AQ7700" s="12"/>
      <c r="AR7700" s="12"/>
      <c r="AS7700" s="12"/>
      <c r="AZ7700" s="49"/>
      <c r="BA7700" s="30"/>
      <c r="BB7700" s="12"/>
      <c r="BF7700" s="12"/>
      <c r="BG7700" s="12"/>
      <c r="BH7700" s="12"/>
      <c r="BO7700" s="7"/>
      <c r="BP7700" s="7"/>
      <c r="BQ7700" s="7"/>
      <c r="BU7700" s="7"/>
      <c r="BV7700" s="7"/>
      <c r="BW7700" s="7"/>
      <c r="CD7700" s="7"/>
      <c r="CE7700" s="7"/>
      <c r="CF7700" s="7"/>
      <c r="CJ7700" s="7"/>
      <c r="CK7700" s="7"/>
      <c r="CL7700" s="7"/>
    </row>
    <row r="7701" spans="1:90">
      <c r="A7701" s="11"/>
      <c r="B7701" s="373"/>
      <c r="C7701" s="373"/>
      <c r="D7701" s="373"/>
      <c r="E7701" s="13"/>
      <c r="F7701" s="11"/>
      <c r="G7701" s="25"/>
      <c r="H7701" s="31"/>
      <c r="I7701" s="30"/>
      <c r="M7701" s="25"/>
      <c r="N7701" s="31"/>
      <c r="O7701" s="30"/>
      <c r="V7701" s="12"/>
      <c r="W7701" s="12"/>
      <c r="X7701" s="14"/>
      <c r="AB7701" s="25"/>
      <c r="AC7701" s="12"/>
      <c r="AD7701" s="12"/>
      <c r="AK7701" s="12"/>
      <c r="AL7701" s="30"/>
      <c r="AM7701" s="32"/>
      <c r="AQ7701" s="12"/>
      <c r="AR7701" s="12"/>
      <c r="AS7701" s="12"/>
      <c r="AZ7701" s="49"/>
      <c r="BA7701" s="30"/>
      <c r="BB7701" s="12"/>
      <c r="BF7701" s="12"/>
      <c r="BG7701" s="12"/>
      <c r="BH7701" s="12"/>
      <c r="BO7701" s="7"/>
      <c r="BP7701" s="7"/>
      <c r="BQ7701" s="7"/>
      <c r="BU7701" s="7"/>
      <c r="BV7701" s="7"/>
      <c r="BW7701" s="7"/>
      <c r="CD7701" s="7"/>
      <c r="CE7701" s="7"/>
      <c r="CF7701" s="7"/>
      <c r="CJ7701" s="7"/>
      <c r="CK7701" s="7"/>
      <c r="CL7701" s="7"/>
    </row>
    <row r="7702" spans="1:90">
      <c r="A7702" s="11"/>
      <c r="B7702" s="373"/>
      <c r="C7702" s="373"/>
      <c r="D7702" s="373"/>
      <c r="E7702" s="13"/>
      <c r="F7702" s="11"/>
      <c r="G7702" s="25"/>
      <c r="H7702" s="31"/>
      <c r="I7702" s="30"/>
      <c r="M7702" s="25"/>
      <c r="N7702" s="31"/>
      <c r="O7702" s="30"/>
      <c r="V7702" s="12"/>
      <c r="W7702" s="12"/>
      <c r="X7702" s="14"/>
      <c r="AB7702" s="25"/>
      <c r="AC7702" s="12"/>
      <c r="AD7702" s="12"/>
      <c r="AK7702" s="12"/>
      <c r="AL7702" s="30"/>
      <c r="AM7702" s="32"/>
      <c r="AQ7702" s="12"/>
      <c r="AR7702" s="12"/>
      <c r="AS7702" s="12"/>
      <c r="AZ7702" s="49"/>
      <c r="BA7702" s="30"/>
      <c r="BB7702" s="12"/>
      <c r="BF7702" s="12"/>
      <c r="BG7702" s="12"/>
      <c r="BH7702" s="12"/>
      <c r="BO7702" s="7"/>
      <c r="BP7702" s="7"/>
      <c r="BQ7702" s="7"/>
      <c r="BU7702" s="7"/>
      <c r="BV7702" s="7"/>
      <c r="BW7702" s="7"/>
      <c r="CD7702" s="7"/>
      <c r="CE7702" s="7"/>
      <c r="CF7702" s="7"/>
      <c r="CJ7702" s="7"/>
      <c r="CK7702" s="7"/>
      <c r="CL7702" s="7"/>
    </row>
    <row r="7703" spans="1:90">
      <c r="A7703" s="11"/>
      <c r="B7703" s="373"/>
      <c r="C7703" s="373"/>
      <c r="D7703" s="373"/>
      <c r="E7703" s="13"/>
      <c r="F7703" s="11"/>
      <c r="G7703" s="25"/>
      <c r="H7703" s="31"/>
      <c r="I7703" s="30"/>
      <c r="M7703" s="25"/>
      <c r="N7703" s="31"/>
      <c r="O7703" s="30"/>
      <c r="V7703" s="12"/>
      <c r="W7703" s="12"/>
      <c r="X7703" s="14"/>
      <c r="AB7703" s="25"/>
      <c r="AC7703" s="12"/>
      <c r="AD7703" s="12"/>
      <c r="AK7703" s="12"/>
      <c r="AL7703" s="30"/>
      <c r="AM7703" s="32"/>
      <c r="AQ7703" s="12"/>
      <c r="AR7703" s="12"/>
      <c r="AS7703" s="12"/>
      <c r="AZ7703" s="49"/>
      <c r="BA7703" s="30"/>
      <c r="BB7703" s="12"/>
      <c r="BF7703" s="12"/>
      <c r="BG7703" s="12"/>
      <c r="BH7703" s="12"/>
      <c r="BO7703" s="7"/>
      <c r="BP7703" s="7"/>
      <c r="BQ7703" s="7"/>
      <c r="BU7703" s="7"/>
      <c r="BV7703" s="7"/>
      <c r="BW7703" s="7"/>
      <c r="CD7703" s="7"/>
      <c r="CE7703" s="7"/>
      <c r="CF7703" s="7"/>
      <c r="CJ7703" s="7"/>
      <c r="CK7703" s="7"/>
      <c r="CL7703" s="7"/>
    </row>
    <row r="7704" spans="1:90">
      <c r="A7704" s="11"/>
      <c r="B7704" s="373"/>
      <c r="C7704" s="373"/>
      <c r="D7704" s="373"/>
      <c r="E7704" s="13"/>
      <c r="F7704" s="11"/>
      <c r="G7704" s="25"/>
      <c r="H7704" s="31"/>
      <c r="I7704" s="30"/>
      <c r="M7704" s="25"/>
      <c r="N7704" s="31"/>
      <c r="O7704" s="30"/>
      <c r="V7704" s="12"/>
      <c r="W7704" s="12"/>
      <c r="X7704" s="14"/>
      <c r="AB7704" s="25"/>
      <c r="AC7704" s="12"/>
      <c r="AD7704" s="12"/>
      <c r="AK7704" s="12"/>
      <c r="AL7704" s="30"/>
      <c r="AM7704" s="32"/>
      <c r="AQ7704" s="12"/>
      <c r="AR7704" s="12"/>
      <c r="AS7704" s="12"/>
      <c r="AZ7704" s="49"/>
      <c r="BA7704" s="30"/>
      <c r="BB7704" s="12"/>
      <c r="BF7704" s="12"/>
      <c r="BG7704" s="12"/>
      <c r="BH7704" s="12"/>
      <c r="BO7704" s="7"/>
      <c r="BP7704" s="7"/>
      <c r="BQ7704" s="7"/>
      <c r="BU7704" s="7"/>
      <c r="BV7704" s="7"/>
      <c r="BW7704" s="7"/>
      <c r="CD7704" s="7"/>
      <c r="CE7704" s="7"/>
      <c r="CF7704" s="7"/>
      <c r="CJ7704" s="7"/>
      <c r="CK7704" s="7"/>
      <c r="CL7704" s="7"/>
    </row>
    <row r="7705" spans="1:90">
      <c r="A7705" s="11"/>
      <c r="B7705" s="373"/>
      <c r="C7705" s="373"/>
      <c r="D7705" s="373"/>
      <c r="E7705" s="13"/>
      <c r="F7705" s="11"/>
      <c r="G7705" s="25"/>
      <c r="H7705" s="31"/>
      <c r="I7705" s="30"/>
      <c r="M7705" s="25"/>
      <c r="N7705" s="31"/>
      <c r="O7705" s="30"/>
      <c r="V7705" s="12"/>
      <c r="W7705" s="12"/>
      <c r="X7705" s="14"/>
      <c r="AB7705" s="25"/>
      <c r="AC7705" s="12"/>
      <c r="AD7705" s="12"/>
      <c r="AK7705" s="12"/>
      <c r="AL7705" s="30"/>
      <c r="AM7705" s="32"/>
      <c r="AQ7705" s="12"/>
      <c r="AR7705" s="12"/>
      <c r="AS7705" s="12"/>
      <c r="AZ7705" s="49"/>
      <c r="BA7705" s="30"/>
      <c r="BB7705" s="12"/>
      <c r="BF7705" s="12"/>
      <c r="BG7705" s="12"/>
      <c r="BH7705" s="12"/>
      <c r="BO7705" s="7"/>
      <c r="BP7705" s="7"/>
      <c r="BQ7705" s="7"/>
      <c r="BU7705" s="7"/>
      <c r="BV7705" s="7"/>
      <c r="BW7705" s="7"/>
      <c r="CD7705" s="7"/>
      <c r="CE7705" s="7"/>
      <c r="CF7705" s="7"/>
      <c r="CJ7705" s="7"/>
      <c r="CK7705" s="7"/>
      <c r="CL7705" s="7"/>
    </row>
    <row r="7706" spans="1:90">
      <c r="A7706" s="11"/>
      <c r="B7706" s="373"/>
      <c r="C7706" s="373"/>
      <c r="D7706" s="373"/>
      <c r="E7706" s="13"/>
      <c r="F7706" s="11"/>
      <c r="G7706" s="25"/>
      <c r="H7706" s="31"/>
      <c r="I7706" s="30"/>
      <c r="M7706" s="25"/>
      <c r="N7706" s="31"/>
      <c r="O7706" s="30"/>
      <c r="V7706" s="12"/>
      <c r="W7706" s="12"/>
      <c r="X7706" s="14"/>
      <c r="AB7706" s="25"/>
      <c r="AC7706" s="12"/>
      <c r="AD7706" s="12"/>
      <c r="AK7706" s="12"/>
      <c r="AL7706" s="30"/>
      <c r="AM7706" s="32"/>
      <c r="AQ7706" s="12"/>
      <c r="AR7706" s="12"/>
      <c r="AS7706" s="12"/>
      <c r="AZ7706" s="49"/>
      <c r="BA7706" s="30"/>
      <c r="BB7706" s="12"/>
      <c r="BF7706" s="12"/>
      <c r="BG7706" s="12"/>
      <c r="BH7706" s="12"/>
      <c r="BO7706" s="7"/>
      <c r="BP7706" s="7"/>
      <c r="BQ7706" s="7"/>
      <c r="BU7706" s="7"/>
      <c r="BV7706" s="7"/>
      <c r="BW7706" s="7"/>
      <c r="CD7706" s="7"/>
      <c r="CE7706" s="7"/>
      <c r="CF7706" s="7"/>
      <c r="CJ7706" s="7"/>
      <c r="CK7706" s="7"/>
      <c r="CL7706" s="7"/>
    </row>
    <row r="7707" spans="1:90">
      <c r="A7707" s="11"/>
      <c r="B7707" s="373"/>
      <c r="C7707" s="373"/>
      <c r="D7707" s="373"/>
      <c r="E7707" s="13"/>
      <c r="F7707" s="11"/>
      <c r="G7707" s="25"/>
      <c r="H7707" s="31"/>
      <c r="I7707" s="30"/>
      <c r="M7707" s="25"/>
      <c r="N7707" s="31"/>
      <c r="O7707" s="30"/>
      <c r="V7707" s="12"/>
      <c r="W7707" s="12"/>
      <c r="X7707" s="14"/>
      <c r="AB7707" s="25"/>
      <c r="AC7707" s="12"/>
      <c r="AD7707" s="12"/>
      <c r="AK7707" s="12"/>
      <c r="AL7707" s="30"/>
      <c r="AM7707" s="32"/>
      <c r="AQ7707" s="12"/>
      <c r="AR7707" s="12"/>
      <c r="AS7707" s="12"/>
      <c r="AZ7707" s="49"/>
      <c r="BA7707" s="30"/>
      <c r="BB7707" s="12"/>
      <c r="BF7707" s="12"/>
      <c r="BG7707" s="12"/>
      <c r="BH7707" s="12"/>
      <c r="BO7707" s="7"/>
      <c r="BP7707" s="7"/>
      <c r="BQ7707" s="7"/>
      <c r="BU7707" s="7"/>
      <c r="BV7707" s="7"/>
      <c r="BW7707" s="7"/>
      <c r="CD7707" s="7"/>
      <c r="CE7707" s="7"/>
      <c r="CF7707" s="7"/>
      <c r="CJ7707" s="7"/>
      <c r="CK7707" s="7"/>
      <c r="CL7707" s="7"/>
    </row>
    <row r="7708" spans="1:90">
      <c r="A7708" s="11"/>
      <c r="B7708" s="373"/>
      <c r="C7708" s="373"/>
      <c r="D7708" s="373"/>
      <c r="E7708" s="13"/>
      <c r="F7708" s="11"/>
      <c r="G7708" s="25"/>
      <c r="H7708" s="31"/>
      <c r="I7708" s="30"/>
      <c r="M7708" s="25"/>
      <c r="N7708" s="31"/>
      <c r="O7708" s="30"/>
      <c r="V7708" s="12"/>
      <c r="W7708" s="12"/>
      <c r="X7708" s="14"/>
      <c r="AB7708" s="25"/>
      <c r="AC7708" s="12"/>
      <c r="AD7708" s="12"/>
      <c r="AK7708" s="12"/>
      <c r="AL7708" s="30"/>
      <c r="AM7708" s="32"/>
      <c r="AQ7708" s="12"/>
      <c r="AR7708" s="12"/>
      <c r="AS7708" s="12"/>
      <c r="AZ7708" s="49"/>
      <c r="BA7708" s="30"/>
      <c r="BB7708" s="12"/>
      <c r="BF7708" s="12"/>
      <c r="BG7708" s="12"/>
      <c r="BH7708" s="12"/>
      <c r="BO7708" s="7"/>
      <c r="BP7708" s="7"/>
      <c r="BQ7708" s="7"/>
      <c r="BU7708" s="7"/>
      <c r="BV7708" s="7"/>
      <c r="BW7708" s="7"/>
      <c r="CD7708" s="7"/>
      <c r="CE7708" s="7"/>
      <c r="CF7708" s="7"/>
      <c r="CJ7708" s="7"/>
      <c r="CK7708" s="7"/>
      <c r="CL7708" s="7"/>
    </row>
    <row r="7709" spans="1:90">
      <c r="A7709" s="11"/>
      <c r="B7709" s="373"/>
      <c r="C7709" s="373"/>
      <c r="D7709" s="373"/>
      <c r="E7709" s="13"/>
      <c r="F7709" s="11"/>
      <c r="G7709" s="25"/>
      <c r="H7709" s="31"/>
      <c r="I7709" s="30"/>
      <c r="M7709" s="25"/>
      <c r="N7709" s="31"/>
      <c r="O7709" s="30"/>
      <c r="V7709" s="12"/>
      <c r="W7709" s="12"/>
      <c r="X7709" s="14"/>
      <c r="AB7709" s="25"/>
      <c r="AC7709" s="12"/>
      <c r="AD7709" s="12"/>
      <c r="AK7709" s="12"/>
      <c r="AL7709" s="30"/>
      <c r="AM7709" s="32"/>
      <c r="AQ7709" s="12"/>
      <c r="AR7709" s="12"/>
      <c r="AS7709" s="12"/>
      <c r="AZ7709" s="49"/>
      <c r="BA7709" s="30"/>
      <c r="BB7709" s="12"/>
      <c r="BF7709" s="12"/>
      <c r="BG7709" s="12"/>
      <c r="BH7709" s="12"/>
      <c r="BO7709" s="7"/>
      <c r="BP7709" s="7"/>
      <c r="BQ7709" s="7"/>
      <c r="BU7709" s="7"/>
      <c r="BV7709" s="7"/>
      <c r="BW7709" s="7"/>
      <c r="CD7709" s="7"/>
      <c r="CE7709" s="7"/>
      <c r="CF7709" s="7"/>
      <c r="CJ7709" s="7"/>
      <c r="CK7709" s="7"/>
      <c r="CL7709" s="7"/>
    </row>
    <row r="7710" spans="1:90">
      <c r="A7710" s="11"/>
      <c r="B7710" s="373"/>
      <c r="C7710" s="373"/>
      <c r="D7710" s="373"/>
      <c r="E7710" s="13"/>
      <c r="F7710" s="11"/>
      <c r="G7710" s="25"/>
      <c r="H7710" s="31"/>
      <c r="I7710" s="30"/>
      <c r="M7710" s="25"/>
      <c r="N7710" s="31"/>
      <c r="O7710" s="30"/>
      <c r="V7710" s="12"/>
      <c r="W7710" s="12"/>
      <c r="X7710" s="14"/>
      <c r="AB7710" s="25"/>
      <c r="AC7710" s="12"/>
      <c r="AD7710" s="12"/>
      <c r="AK7710" s="12"/>
      <c r="AL7710" s="30"/>
      <c r="AM7710" s="32"/>
      <c r="AQ7710" s="12"/>
      <c r="AR7710" s="12"/>
      <c r="AS7710" s="12"/>
      <c r="AZ7710" s="49"/>
      <c r="BA7710" s="30"/>
      <c r="BB7710" s="12"/>
      <c r="BF7710" s="12"/>
      <c r="BG7710" s="12"/>
      <c r="BH7710" s="12"/>
      <c r="BO7710" s="7"/>
      <c r="BP7710" s="7"/>
      <c r="BQ7710" s="7"/>
      <c r="BU7710" s="7"/>
      <c r="BV7710" s="7"/>
      <c r="BW7710" s="7"/>
      <c r="CD7710" s="7"/>
      <c r="CE7710" s="7"/>
      <c r="CF7710" s="7"/>
      <c r="CJ7710" s="7"/>
      <c r="CK7710" s="7"/>
      <c r="CL7710" s="7"/>
    </row>
    <row r="7711" spans="1:90">
      <c r="A7711" s="11"/>
      <c r="B7711" s="373"/>
      <c r="C7711" s="373"/>
      <c r="D7711" s="373"/>
      <c r="E7711" s="13"/>
      <c r="F7711" s="11"/>
      <c r="G7711" s="25"/>
      <c r="H7711" s="31"/>
      <c r="I7711" s="30"/>
      <c r="M7711" s="25"/>
      <c r="N7711" s="31"/>
      <c r="O7711" s="30"/>
      <c r="V7711" s="12"/>
      <c r="W7711" s="12"/>
      <c r="X7711" s="14"/>
      <c r="AB7711" s="25"/>
      <c r="AC7711" s="12"/>
      <c r="AD7711" s="12"/>
      <c r="AK7711" s="12"/>
      <c r="AL7711" s="30"/>
      <c r="AM7711" s="32"/>
      <c r="AQ7711" s="12"/>
      <c r="AR7711" s="12"/>
      <c r="AS7711" s="12"/>
      <c r="AZ7711" s="49"/>
      <c r="BA7711" s="30"/>
      <c r="BB7711" s="12"/>
      <c r="BF7711" s="12"/>
      <c r="BG7711" s="12"/>
      <c r="BH7711" s="12"/>
      <c r="BO7711" s="7"/>
      <c r="BP7711" s="7"/>
      <c r="BQ7711" s="7"/>
      <c r="BU7711" s="7"/>
      <c r="BV7711" s="7"/>
      <c r="BW7711" s="7"/>
      <c r="CD7711" s="7"/>
      <c r="CE7711" s="7"/>
      <c r="CF7711" s="7"/>
      <c r="CJ7711" s="7"/>
      <c r="CK7711" s="7"/>
      <c r="CL7711" s="7"/>
    </row>
    <row r="7712" spans="1:90">
      <c r="A7712" s="11"/>
      <c r="B7712" s="373"/>
      <c r="C7712" s="373"/>
      <c r="D7712" s="373"/>
      <c r="E7712" s="13"/>
      <c r="F7712" s="11"/>
      <c r="G7712" s="25"/>
      <c r="H7712" s="31"/>
      <c r="I7712" s="30"/>
      <c r="M7712" s="25"/>
      <c r="N7712" s="31"/>
      <c r="O7712" s="30"/>
      <c r="V7712" s="12"/>
      <c r="W7712" s="12"/>
      <c r="X7712" s="14"/>
      <c r="AB7712" s="25"/>
      <c r="AC7712" s="12"/>
      <c r="AD7712" s="12"/>
      <c r="AK7712" s="12"/>
      <c r="AL7712" s="30"/>
      <c r="AM7712" s="32"/>
      <c r="AQ7712" s="12"/>
      <c r="AR7712" s="12"/>
      <c r="AS7712" s="12"/>
      <c r="AZ7712" s="49"/>
      <c r="BA7712" s="30"/>
      <c r="BB7712" s="12"/>
      <c r="BF7712" s="12"/>
      <c r="BG7712" s="12"/>
      <c r="BH7712" s="12"/>
      <c r="BO7712" s="7"/>
      <c r="BP7712" s="7"/>
      <c r="BQ7712" s="7"/>
      <c r="BU7712" s="7"/>
      <c r="BV7712" s="7"/>
      <c r="BW7712" s="7"/>
      <c r="CD7712" s="7"/>
      <c r="CE7712" s="7"/>
      <c r="CF7712" s="7"/>
      <c r="CJ7712" s="7"/>
      <c r="CK7712" s="7"/>
      <c r="CL7712" s="7"/>
    </row>
    <row r="7713" spans="1:90">
      <c r="A7713" s="11"/>
      <c r="B7713" s="373"/>
      <c r="C7713" s="373"/>
      <c r="D7713" s="373"/>
      <c r="E7713" s="13"/>
      <c r="F7713" s="11"/>
      <c r="G7713" s="25"/>
      <c r="H7713" s="31"/>
      <c r="I7713" s="30"/>
      <c r="M7713" s="25"/>
      <c r="N7713" s="31"/>
      <c r="O7713" s="30"/>
      <c r="V7713" s="12"/>
      <c r="W7713" s="12"/>
      <c r="X7713" s="14"/>
      <c r="AB7713" s="25"/>
      <c r="AC7713" s="12"/>
      <c r="AD7713" s="12"/>
      <c r="AK7713" s="12"/>
      <c r="AL7713" s="30"/>
      <c r="AM7713" s="32"/>
      <c r="AQ7713" s="12"/>
      <c r="AR7713" s="12"/>
      <c r="AS7713" s="12"/>
      <c r="AZ7713" s="49"/>
      <c r="BA7713" s="30"/>
      <c r="BB7713" s="12"/>
      <c r="BF7713" s="12"/>
      <c r="BG7713" s="12"/>
      <c r="BH7713" s="12"/>
      <c r="BO7713" s="7"/>
      <c r="BP7713" s="7"/>
      <c r="BQ7713" s="7"/>
      <c r="BU7713" s="7"/>
      <c r="BV7713" s="7"/>
      <c r="BW7713" s="7"/>
      <c r="CD7713" s="7"/>
      <c r="CE7713" s="7"/>
      <c r="CF7713" s="7"/>
      <c r="CJ7713" s="7"/>
      <c r="CK7713" s="7"/>
      <c r="CL7713" s="7"/>
    </row>
    <row r="7714" spans="1:90">
      <c r="A7714" s="11"/>
      <c r="B7714" s="373"/>
      <c r="C7714" s="373"/>
      <c r="D7714" s="373"/>
      <c r="E7714" s="13"/>
      <c r="F7714" s="11"/>
      <c r="G7714" s="25"/>
      <c r="H7714" s="31"/>
      <c r="I7714" s="30"/>
      <c r="M7714" s="25"/>
      <c r="N7714" s="31"/>
      <c r="O7714" s="30"/>
      <c r="V7714" s="12"/>
      <c r="W7714" s="12"/>
      <c r="X7714" s="14"/>
      <c r="AB7714" s="25"/>
      <c r="AC7714" s="12"/>
      <c r="AD7714" s="12"/>
      <c r="AK7714" s="12"/>
      <c r="AL7714" s="30"/>
      <c r="AM7714" s="32"/>
      <c r="AQ7714" s="12"/>
      <c r="AR7714" s="12"/>
      <c r="AS7714" s="12"/>
      <c r="AZ7714" s="49"/>
      <c r="BA7714" s="30"/>
      <c r="BB7714" s="12"/>
      <c r="BF7714" s="12"/>
      <c r="BG7714" s="12"/>
      <c r="BH7714" s="12"/>
      <c r="BO7714" s="7"/>
      <c r="BP7714" s="7"/>
      <c r="BQ7714" s="7"/>
      <c r="BU7714" s="7"/>
      <c r="BV7714" s="7"/>
      <c r="BW7714" s="7"/>
      <c r="CD7714" s="7"/>
      <c r="CE7714" s="7"/>
      <c r="CF7714" s="7"/>
      <c r="CJ7714" s="7"/>
      <c r="CK7714" s="7"/>
      <c r="CL7714" s="7"/>
    </row>
    <row r="7715" spans="1:90">
      <c r="A7715" s="11"/>
      <c r="B7715" s="373"/>
      <c r="C7715" s="373"/>
      <c r="D7715" s="373"/>
      <c r="E7715" s="13"/>
      <c r="F7715" s="11"/>
      <c r="G7715" s="25"/>
      <c r="H7715" s="31"/>
      <c r="I7715" s="30"/>
      <c r="M7715" s="25"/>
      <c r="N7715" s="31"/>
      <c r="O7715" s="30"/>
      <c r="V7715" s="12"/>
      <c r="W7715" s="12"/>
      <c r="X7715" s="14"/>
      <c r="AB7715" s="25"/>
      <c r="AC7715" s="12"/>
      <c r="AD7715" s="12"/>
      <c r="AK7715" s="12"/>
      <c r="AL7715" s="30"/>
      <c r="AM7715" s="32"/>
      <c r="AQ7715" s="12"/>
      <c r="AR7715" s="12"/>
      <c r="AS7715" s="12"/>
      <c r="AZ7715" s="49"/>
      <c r="BA7715" s="30"/>
      <c r="BB7715" s="12"/>
      <c r="BF7715" s="12"/>
      <c r="BG7715" s="12"/>
      <c r="BH7715" s="12"/>
      <c r="BO7715" s="7"/>
      <c r="BP7715" s="7"/>
      <c r="BQ7715" s="7"/>
      <c r="BU7715" s="7"/>
      <c r="BV7715" s="7"/>
      <c r="BW7715" s="7"/>
      <c r="CD7715" s="7"/>
      <c r="CE7715" s="7"/>
      <c r="CF7715" s="7"/>
      <c r="CJ7715" s="7"/>
      <c r="CK7715" s="7"/>
      <c r="CL7715" s="7"/>
    </row>
    <row r="7716" spans="1:90">
      <c r="A7716" s="11"/>
      <c r="B7716" s="373"/>
      <c r="C7716" s="373"/>
      <c r="D7716" s="373"/>
      <c r="E7716" s="13"/>
      <c r="F7716" s="11"/>
      <c r="G7716" s="25"/>
      <c r="H7716" s="31"/>
      <c r="I7716" s="30"/>
      <c r="M7716" s="25"/>
      <c r="N7716" s="31"/>
      <c r="O7716" s="30"/>
      <c r="V7716" s="12"/>
      <c r="W7716" s="12"/>
      <c r="X7716" s="14"/>
      <c r="AB7716" s="25"/>
      <c r="AC7716" s="12"/>
      <c r="AD7716" s="12"/>
      <c r="AK7716" s="12"/>
      <c r="AL7716" s="30"/>
      <c r="AM7716" s="32"/>
      <c r="AQ7716" s="12"/>
      <c r="AR7716" s="12"/>
      <c r="AS7716" s="12"/>
      <c r="AZ7716" s="49"/>
      <c r="BA7716" s="30"/>
      <c r="BB7716" s="12"/>
      <c r="BF7716" s="12"/>
      <c r="BG7716" s="12"/>
      <c r="BH7716" s="12"/>
      <c r="BO7716" s="7"/>
      <c r="BP7716" s="7"/>
      <c r="BQ7716" s="7"/>
      <c r="BU7716" s="7"/>
      <c r="BV7716" s="7"/>
      <c r="BW7716" s="7"/>
      <c r="CD7716" s="7"/>
      <c r="CE7716" s="7"/>
      <c r="CF7716" s="7"/>
      <c r="CJ7716" s="7"/>
      <c r="CK7716" s="7"/>
      <c r="CL7716" s="7"/>
    </row>
    <row r="7717" spans="1:90">
      <c r="A7717" s="11"/>
      <c r="B7717" s="373"/>
      <c r="C7717" s="373"/>
      <c r="D7717" s="373"/>
      <c r="E7717" s="13"/>
      <c r="F7717" s="11"/>
      <c r="G7717" s="25"/>
      <c r="H7717" s="31"/>
      <c r="I7717" s="30"/>
      <c r="M7717" s="25"/>
      <c r="N7717" s="31"/>
      <c r="O7717" s="30"/>
      <c r="V7717" s="12"/>
      <c r="W7717" s="12"/>
      <c r="X7717" s="14"/>
      <c r="AB7717" s="25"/>
      <c r="AC7717" s="12"/>
      <c r="AD7717" s="12"/>
      <c r="AK7717" s="12"/>
      <c r="AL7717" s="30"/>
      <c r="AM7717" s="32"/>
      <c r="AQ7717" s="12"/>
      <c r="AR7717" s="12"/>
      <c r="AS7717" s="12"/>
      <c r="AZ7717" s="49"/>
      <c r="BA7717" s="30"/>
      <c r="BB7717" s="12"/>
      <c r="BF7717" s="12"/>
      <c r="BG7717" s="12"/>
      <c r="BH7717" s="12"/>
      <c r="BO7717" s="7"/>
      <c r="BP7717" s="7"/>
      <c r="BQ7717" s="7"/>
      <c r="BU7717" s="7"/>
      <c r="BV7717" s="7"/>
      <c r="BW7717" s="7"/>
      <c r="CD7717" s="7"/>
      <c r="CE7717" s="7"/>
      <c r="CF7717" s="7"/>
      <c r="CJ7717" s="7"/>
      <c r="CK7717" s="7"/>
      <c r="CL7717" s="7"/>
    </row>
    <row r="7718" spans="1:90">
      <c r="A7718" s="11"/>
      <c r="B7718" s="373"/>
      <c r="C7718" s="373"/>
      <c r="D7718" s="373"/>
      <c r="E7718" s="13"/>
      <c r="F7718" s="11"/>
      <c r="G7718" s="25"/>
      <c r="H7718" s="31"/>
      <c r="I7718" s="30"/>
      <c r="M7718" s="25"/>
      <c r="N7718" s="31"/>
      <c r="O7718" s="30"/>
      <c r="V7718" s="12"/>
      <c r="W7718" s="12"/>
      <c r="X7718" s="14"/>
      <c r="AB7718" s="25"/>
      <c r="AC7718" s="12"/>
      <c r="AD7718" s="12"/>
      <c r="AK7718" s="12"/>
      <c r="AL7718" s="30"/>
      <c r="AM7718" s="32"/>
      <c r="AQ7718" s="12"/>
      <c r="AR7718" s="12"/>
      <c r="AS7718" s="12"/>
      <c r="AZ7718" s="49"/>
      <c r="BA7718" s="30"/>
      <c r="BB7718" s="12"/>
      <c r="BF7718" s="12"/>
      <c r="BG7718" s="12"/>
      <c r="BH7718" s="12"/>
      <c r="BO7718" s="7"/>
      <c r="BP7718" s="7"/>
      <c r="BQ7718" s="7"/>
      <c r="BU7718" s="7"/>
      <c r="BV7718" s="7"/>
      <c r="BW7718" s="7"/>
      <c r="CD7718" s="7"/>
      <c r="CE7718" s="7"/>
      <c r="CF7718" s="7"/>
      <c r="CJ7718" s="7"/>
      <c r="CK7718" s="7"/>
      <c r="CL7718" s="7"/>
    </row>
    <row r="7719" spans="1:90">
      <c r="A7719" s="11"/>
      <c r="B7719" s="373"/>
      <c r="C7719" s="373"/>
      <c r="D7719" s="373"/>
      <c r="E7719" s="13"/>
      <c r="F7719" s="11"/>
      <c r="G7719" s="25"/>
      <c r="H7719" s="31"/>
      <c r="I7719" s="30"/>
      <c r="M7719" s="25"/>
      <c r="N7719" s="31"/>
      <c r="O7719" s="30"/>
      <c r="V7719" s="12"/>
      <c r="W7719" s="12"/>
      <c r="X7719" s="14"/>
      <c r="AB7719" s="25"/>
      <c r="AC7719" s="12"/>
      <c r="AD7719" s="12"/>
      <c r="AK7719" s="12"/>
      <c r="AL7719" s="30"/>
      <c r="AM7719" s="32"/>
      <c r="AQ7719" s="12"/>
      <c r="AR7719" s="12"/>
      <c r="AS7719" s="12"/>
      <c r="AZ7719" s="49"/>
      <c r="BA7719" s="30"/>
      <c r="BB7719" s="12"/>
      <c r="BF7719" s="12"/>
      <c r="BG7719" s="12"/>
      <c r="BH7719" s="12"/>
      <c r="BO7719" s="7"/>
      <c r="BP7719" s="7"/>
      <c r="BQ7719" s="7"/>
      <c r="BU7719" s="7"/>
      <c r="BV7719" s="7"/>
      <c r="BW7719" s="7"/>
      <c r="CD7719" s="7"/>
      <c r="CE7719" s="7"/>
      <c r="CF7719" s="7"/>
      <c r="CJ7719" s="7"/>
      <c r="CK7719" s="7"/>
      <c r="CL7719" s="7"/>
    </row>
    <row r="7720" spans="1:90">
      <c r="A7720" s="11"/>
      <c r="B7720" s="373"/>
      <c r="C7720" s="373"/>
      <c r="D7720" s="373"/>
      <c r="E7720" s="13"/>
      <c r="F7720" s="11"/>
      <c r="G7720" s="25"/>
      <c r="H7720" s="31"/>
      <c r="I7720" s="30"/>
      <c r="M7720" s="25"/>
      <c r="N7720" s="31"/>
      <c r="O7720" s="30"/>
      <c r="V7720" s="12"/>
      <c r="W7720" s="12"/>
      <c r="X7720" s="14"/>
      <c r="AB7720" s="25"/>
      <c r="AC7720" s="12"/>
      <c r="AD7720" s="12"/>
      <c r="AK7720" s="12"/>
      <c r="AL7720" s="30"/>
      <c r="AM7720" s="32"/>
      <c r="AQ7720" s="12"/>
      <c r="AR7720" s="12"/>
      <c r="AS7720" s="12"/>
      <c r="AZ7720" s="49"/>
      <c r="BA7720" s="30"/>
      <c r="BB7720" s="12"/>
      <c r="BF7720" s="12"/>
      <c r="BG7720" s="12"/>
      <c r="BH7720" s="12"/>
      <c r="BO7720" s="7"/>
      <c r="BP7720" s="7"/>
      <c r="BQ7720" s="7"/>
      <c r="BU7720" s="7"/>
      <c r="BV7720" s="7"/>
      <c r="BW7720" s="7"/>
      <c r="CD7720" s="7"/>
      <c r="CE7720" s="7"/>
      <c r="CF7720" s="7"/>
      <c r="CJ7720" s="7"/>
      <c r="CK7720" s="7"/>
      <c r="CL7720" s="7"/>
    </row>
    <row r="7721" spans="1:90">
      <c r="A7721" s="11"/>
      <c r="B7721" s="373"/>
      <c r="C7721" s="373"/>
      <c r="D7721" s="373"/>
      <c r="E7721" s="13"/>
      <c r="F7721" s="11"/>
      <c r="G7721" s="25"/>
      <c r="H7721" s="31"/>
      <c r="I7721" s="30"/>
      <c r="M7721" s="25"/>
      <c r="N7721" s="31"/>
      <c r="O7721" s="30"/>
      <c r="V7721" s="12"/>
      <c r="W7721" s="12"/>
      <c r="X7721" s="14"/>
      <c r="AB7721" s="25"/>
      <c r="AC7721" s="12"/>
      <c r="AD7721" s="12"/>
      <c r="AK7721" s="12"/>
      <c r="AL7721" s="30"/>
      <c r="AM7721" s="32"/>
      <c r="AQ7721" s="12"/>
      <c r="AR7721" s="12"/>
      <c r="AS7721" s="12"/>
      <c r="AZ7721" s="49"/>
      <c r="BA7721" s="30"/>
      <c r="BB7721" s="12"/>
      <c r="BF7721" s="12"/>
      <c r="BG7721" s="12"/>
      <c r="BH7721" s="12"/>
      <c r="BO7721" s="7"/>
      <c r="BP7721" s="7"/>
      <c r="BQ7721" s="7"/>
      <c r="BU7721" s="7"/>
      <c r="BV7721" s="7"/>
      <c r="BW7721" s="7"/>
      <c r="CD7721" s="7"/>
      <c r="CE7721" s="7"/>
      <c r="CF7721" s="7"/>
      <c r="CJ7721" s="7"/>
      <c r="CK7721" s="7"/>
      <c r="CL7721" s="7"/>
    </row>
    <row r="7722" spans="1:90">
      <c r="A7722" s="11"/>
      <c r="B7722" s="373"/>
      <c r="C7722" s="373"/>
      <c r="D7722" s="373"/>
      <c r="E7722" s="13"/>
      <c r="F7722" s="11"/>
      <c r="G7722" s="25"/>
      <c r="H7722" s="31"/>
      <c r="I7722" s="30"/>
      <c r="M7722" s="25"/>
      <c r="N7722" s="31"/>
      <c r="O7722" s="30"/>
      <c r="V7722" s="12"/>
      <c r="W7722" s="12"/>
      <c r="X7722" s="14"/>
      <c r="AB7722" s="25"/>
      <c r="AC7722" s="12"/>
      <c r="AD7722" s="12"/>
      <c r="AK7722" s="12"/>
      <c r="AL7722" s="30"/>
      <c r="AM7722" s="32"/>
      <c r="AQ7722" s="12"/>
      <c r="AR7722" s="12"/>
      <c r="AS7722" s="12"/>
      <c r="AZ7722" s="49"/>
      <c r="BA7722" s="30"/>
      <c r="BB7722" s="12"/>
      <c r="BF7722" s="12"/>
      <c r="BG7722" s="12"/>
      <c r="BH7722" s="12"/>
      <c r="BO7722" s="7"/>
      <c r="BP7722" s="7"/>
      <c r="BQ7722" s="7"/>
      <c r="BU7722" s="7"/>
      <c r="BV7722" s="7"/>
      <c r="BW7722" s="7"/>
      <c r="CD7722" s="7"/>
      <c r="CE7722" s="7"/>
      <c r="CF7722" s="7"/>
      <c r="CJ7722" s="7"/>
      <c r="CK7722" s="7"/>
      <c r="CL7722" s="7"/>
    </row>
    <row r="7723" spans="1:90">
      <c r="A7723" s="11"/>
      <c r="B7723" s="373"/>
      <c r="C7723" s="373"/>
      <c r="D7723" s="373"/>
      <c r="E7723" s="13"/>
      <c r="F7723" s="11"/>
      <c r="G7723" s="25"/>
      <c r="H7723" s="31"/>
      <c r="I7723" s="30"/>
      <c r="M7723" s="25"/>
      <c r="N7723" s="31"/>
      <c r="O7723" s="30"/>
      <c r="V7723" s="12"/>
      <c r="W7723" s="12"/>
      <c r="X7723" s="14"/>
      <c r="AB7723" s="25"/>
      <c r="AC7723" s="12"/>
      <c r="AD7723" s="12"/>
      <c r="AK7723" s="12"/>
      <c r="AL7723" s="30"/>
      <c r="AM7723" s="32"/>
      <c r="AQ7723" s="12"/>
      <c r="AR7723" s="12"/>
      <c r="AS7723" s="12"/>
      <c r="AZ7723" s="49"/>
      <c r="BA7723" s="30"/>
      <c r="BB7723" s="12"/>
      <c r="BF7723" s="12"/>
      <c r="BG7723" s="12"/>
      <c r="BH7723" s="12"/>
      <c r="BO7723" s="7"/>
      <c r="BP7723" s="7"/>
      <c r="BQ7723" s="7"/>
      <c r="BU7723" s="7"/>
      <c r="BV7723" s="7"/>
      <c r="BW7723" s="7"/>
      <c r="CD7723" s="7"/>
      <c r="CE7723" s="7"/>
      <c r="CF7723" s="7"/>
      <c r="CJ7723" s="7"/>
      <c r="CK7723" s="7"/>
      <c r="CL7723" s="7"/>
    </row>
    <row r="7724" spans="1:90">
      <c r="A7724" s="11"/>
      <c r="B7724" s="373"/>
      <c r="C7724" s="373"/>
      <c r="D7724" s="373"/>
      <c r="E7724" s="13"/>
      <c r="F7724" s="11"/>
      <c r="G7724" s="25"/>
      <c r="H7724" s="31"/>
      <c r="I7724" s="30"/>
      <c r="M7724" s="25"/>
      <c r="N7724" s="31"/>
      <c r="O7724" s="30"/>
      <c r="V7724" s="12"/>
      <c r="W7724" s="12"/>
      <c r="X7724" s="14"/>
      <c r="AB7724" s="25"/>
      <c r="AC7724" s="12"/>
      <c r="AD7724" s="12"/>
      <c r="AK7724" s="12"/>
      <c r="AL7724" s="30"/>
      <c r="AM7724" s="32"/>
      <c r="AQ7724" s="12"/>
      <c r="AR7724" s="12"/>
      <c r="AS7724" s="12"/>
      <c r="AZ7724" s="49"/>
      <c r="BA7724" s="30"/>
      <c r="BB7724" s="12"/>
      <c r="BF7724" s="12"/>
      <c r="BG7724" s="12"/>
      <c r="BH7724" s="12"/>
      <c r="BO7724" s="7"/>
      <c r="BP7724" s="7"/>
      <c r="BQ7724" s="7"/>
      <c r="BU7724" s="7"/>
      <c r="BV7724" s="7"/>
      <c r="BW7724" s="7"/>
      <c r="CD7724" s="7"/>
      <c r="CE7724" s="7"/>
      <c r="CF7724" s="7"/>
      <c r="CJ7724" s="7"/>
      <c r="CK7724" s="7"/>
      <c r="CL7724" s="7"/>
    </row>
    <row r="7725" spans="1:90">
      <c r="A7725" s="11"/>
      <c r="B7725" s="373"/>
      <c r="C7725" s="373"/>
      <c r="D7725" s="373"/>
      <c r="E7725" s="13"/>
      <c r="F7725" s="11"/>
      <c r="G7725" s="25"/>
      <c r="H7725" s="31"/>
      <c r="I7725" s="30"/>
      <c r="M7725" s="25"/>
      <c r="N7725" s="31"/>
      <c r="O7725" s="30"/>
      <c r="V7725" s="12"/>
      <c r="W7725" s="12"/>
      <c r="X7725" s="14"/>
      <c r="AB7725" s="25"/>
      <c r="AC7725" s="12"/>
      <c r="AD7725" s="12"/>
      <c r="AK7725" s="12"/>
      <c r="AL7725" s="30"/>
      <c r="AM7725" s="32"/>
      <c r="AQ7725" s="12"/>
      <c r="AR7725" s="12"/>
      <c r="AS7725" s="12"/>
      <c r="AZ7725" s="49"/>
      <c r="BA7725" s="30"/>
      <c r="BB7725" s="12"/>
      <c r="BF7725" s="12"/>
      <c r="BG7725" s="12"/>
      <c r="BH7725" s="12"/>
      <c r="BO7725" s="7"/>
      <c r="BP7725" s="7"/>
      <c r="BQ7725" s="7"/>
      <c r="BU7725" s="7"/>
      <c r="BV7725" s="7"/>
      <c r="BW7725" s="7"/>
      <c r="CD7725" s="7"/>
      <c r="CE7725" s="7"/>
      <c r="CF7725" s="7"/>
      <c r="CJ7725" s="7"/>
      <c r="CK7725" s="7"/>
      <c r="CL7725" s="7"/>
    </row>
    <row r="7726" spans="1:90">
      <c r="A7726" s="11"/>
      <c r="B7726" s="373"/>
      <c r="C7726" s="373"/>
      <c r="D7726" s="373"/>
      <c r="E7726" s="13"/>
      <c r="F7726" s="11"/>
      <c r="G7726" s="25"/>
      <c r="H7726" s="31"/>
      <c r="I7726" s="30"/>
      <c r="M7726" s="25"/>
      <c r="N7726" s="31"/>
      <c r="O7726" s="30"/>
      <c r="V7726" s="12"/>
      <c r="W7726" s="12"/>
      <c r="X7726" s="14"/>
      <c r="AB7726" s="25"/>
      <c r="AC7726" s="12"/>
      <c r="AD7726" s="12"/>
      <c r="AK7726" s="12"/>
      <c r="AL7726" s="30"/>
      <c r="AM7726" s="32"/>
      <c r="AQ7726" s="12"/>
      <c r="AR7726" s="12"/>
      <c r="AS7726" s="12"/>
      <c r="AZ7726" s="49"/>
      <c r="BA7726" s="30"/>
      <c r="BB7726" s="12"/>
      <c r="BF7726" s="12"/>
      <c r="BG7726" s="12"/>
      <c r="BH7726" s="12"/>
      <c r="BO7726" s="7"/>
      <c r="BP7726" s="7"/>
      <c r="BQ7726" s="7"/>
      <c r="BU7726" s="7"/>
      <c r="BV7726" s="7"/>
      <c r="BW7726" s="7"/>
      <c r="CD7726" s="7"/>
      <c r="CE7726" s="7"/>
      <c r="CF7726" s="7"/>
      <c r="CJ7726" s="7"/>
      <c r="CK7726" s="7"/>
      <c r="CL7726" s="7"/>
    </row>
    <row r="7727" spans="1:90">
      <c r="A7727" s="11"/>
      <c r="B7727" s="373"/>
      <c r="C7727" s="373"/>
      <c r="D7727" s="373"/>
      <c r="E7727" s="13"/>
      <c r="F7727" s="11"/>
      <c r="G7727" s="25"/>
      <c r="H7727" s="31"/>
      <c r="I7727" s="30"/>
      <c r="M7727" s="25"/>
      <c r="N7727" s="31"/>
      <c r="O7727" s="30"/>
      <c r="V7727" s="12"/>
      <c r="W7727" s="12"/>
      <c r="X7727" s="14"/>
      <c r="AB7727" s="25"/>
      <c r="AC7727" s="12"/>
      <c r="AD7727" s="12"/>
      <c r="AK7727" s="12"/>
      <c r="AL7727" s="30"/>
      <c r="AM7727" s="32"/>
      <c r="AQ7727" s="12"/>
      <c r="AR7727" s="12"/>
      <c r="AS7727" s="12"/>
      <c r="AZ7727" s="49"/>
      <c r="BA7727" s="30"/>
      <c r="BB7727" s="12"/>
      <c r="BF7727" s="12"/>
      <c r="BG7727" s="12"/>
      <c r="BH7727" s="12"/>
      <c r="BO7727" s="7"/>
      <c r="BP7727" s="7"/>
      <c r="BQ7727" s="7"/>
      <c r="BU7727" s="7"/>
      <c r="BV7727" s="7"/>
      <c r="BW7727" s="7"/>
      <c r="CD7727" s="7"/>
      <c r="CE7727" s="7"/>
      <c r="CF7727" s="7"/>
      <c r="CJ7727" s="7"/>
      <c r="CK7727" s="7"/>
      <c r="CL7727" s="7"/>
    </row>
    <row r="7728" spans="1:90">
      <c r="A7728" s="11"/>
      <c r="B7728" s="373"/>
      <c r="C7728" s="373"/>
      <c r="D7728" s="373"/>
      <c r="E7728" s="13"/>
      <c r="F7728" s="11"/>
      <c r="G7728" s="25"/>
      <c r="H7728" s="31"/>
      <c r="I7728" s="30"/>
      <c r="M7728" s="25"/>
      <c r="N7728" s="31"/>
      <c r="O7728" s="30"/>
      <c r="V7728" s="12"/>
      <c r="W7728" s="12"/>
      <c r="X7728" s="14"/>
      <c r="AB7728" s="25"/>
      <c r="AC7728" s="12"/>
      <c r="AD7728" s="12"/>
      <c r="AK7728" s="12"/>
      <c r="AL7728" s="30"/>
      <c r="AM7728" s="32"/>
      <c r="AQ7728" s="12"/>
      <c r="AR7728" s="12"/>
      <c r="AS7728" s="12"/>
      <c r="AZ7728" s="49"/>
      <c r="BA7728" s="30"/>
      <c r="BB7728" s="12"/>
      <c r="BF7728" s="12"/>
      <c r="BG7728" s="12"/>
      <c r="BH7728" s="12"/>
      <c r="BO7728" s="7"/>
      <c r="BP7728" s="7"/>
      <c r="BQ7728" s="7"/>
      <c r="BU7728" s="7"/>
      <c r="BV7728" s="7"/>
      <c r="BW7728" s="7"/>
      <c r="CD7728" s="7"/>
      <c r="CE7728" s="7"/>
      <c r="CF7728" s="7"/>
      <c r="CJ7728" s="7"/>
      <c r="CK7728" s="7"/>
      <c r="CL7728" s="7"/>
    </row>
    <row r="7729" spans="1:90">
      <c r="A7729" s="11"/>
      <c r="B7729" s="373"/>
      <c r="C7729" s="373"/>
      <c r="D7729" s="373"/>
      <c r="E7729" s="13"/>
      <c r="F7729" s="11"/>
      <c r="G7729" s="25"/>
      <c r="H7729" s="31"/>
      <c r="I7729" s="30"/>
      <c r="M7729" s="25"/>
      <c r="N7729" s="31"/>
      <c r="O7729" s="30"/>
      <c r="V7729" s="12"/>
      <c r="W7729" s="12"/>
      <c r="X7729" s="14"/>
      <c r="AB7729" s="25"/>
      <c r="AC7729" s="12"/>
      <c r="AD7729" s="12"/>
      <c r="AK7729" s="12"/>
      <c r="AL7729" s="30"/>
      <c r="AM7729" s="32"/>
      <c r="AQ7729" s="12"/>
      <c r="AR7729" s="12"/>
      <c r="AS7729" s="12"/>
      <c r="AZ7729" s="49"/>
      <c r="BA7729" s="30"/>
      <c r="BB7729" s="12"/>
      <c r="BF7729" s="12"/>
      <c r="BG7729" s="12"/>
      <c r="BH7729" s="12"/>
      <c r="BO7729" s="7"/>
      <c r="BP7729" s="7"/>
      <c r="BQ7729" s="7"/>
      <c r="BU7729" s="7"/>
      <c r="BV7729" s="7"/>
      <c r="BW7729" s="7"/>
      <c r="CD7729" s="7"/>
      <c r="CE7729" s="7"/>
      <c r="CF7729" s="7"/>
      <c r="CJ7729" s="7"/>
      <c r="CK7729" s="7"/>
      <c r="CL7729" s="7"/>
    </row>
    <row r="7730" spans="1:90">
      <c r="A7730" s="11"/>
      <c r="B7730" s="373"/>
      <c r="C7730" s="373"/>
      <c r="D7730" s="373"/>
      <c r="E7730" s="13"/>
      <c r="F7730" s="11"/>
      <c r="G7730" s="25"/>
      <c r="H7730" s="31"/>
      <c r="I7730" s="30"/>
      <c r="M7730" s="25"/>
      <c r="N7730" s="31"/>
      <c r="O7730" s="30"/>
      <c r="V7730" s="12"/>
      <c r="W7730" s="12"/>
      <c r="X7730" s="14"/>
      <c r="AB7730" s="25"/>
      <c r="AC7730" s="12"/>
      <c r="AD7730" s="12"/>
      <c r="AK7730" s="12"/>
      <c r="AL7730" s="30"/>
      <c r="AM7730" s="32"/>
      <c r="AQ7730" s="12"/>
      <c r="AR7730" s="12"/>
      <c r="AS7730" s="12"/>
      <c r="AZ7730" s="49"/>
      <c r="BA7730" s="30"/>
      <c r="BB7730" s="12"/>
      <c r="BF7730" s="12"/>
      <c r="BG7730" s="12"/>
      <c r="BH7730" s="12"/>
      <c r="BO7730" s="7"/>
      <c r="BP7730" s="7"/>
      <c r="BQ7730" s="7"/>
      <c r="BU7730" s="7"/>
      <c r="BV7730" s="7"/>
      <c r="BW7730" s="7"/>
      <c r="CD7730" s="7"/>
      <c r="CE7730" s="7"/>
      <c r="CF7730" s="7"/>
      <c r="CJ7730" s="7"/>
      <c r="CK7730" s="7"/>
      <c r="CL7730" s="7"/>
    </row>
    <row r="7731" spans="1:90">
      <c r="A7731" s="11"/>
      <c r="B7731" s="373"/>
      <c r="C7731" s="373"/>
      <c r="D7731" s="373"/>
      <c r="E7731" s="13"/>
      <c r="F7731" s="11"/>
      <c r="G7731" s="25"/>
      <c r="H7731" s="31"/>
      <c r="I7731" s="30"/>
      <c r="M7731" s="25"/>
      <c r="N7731" s="31"/>
      <c r="O7731" s="30"/>
      <c r="V7731" s="12"/>
      <c r="W7731" s="12"/>
      <c r="X7731" s="14"/>
      <c r="AB7731" s="25"/>
      <c r="AC7731" s="12"/>
      <c r="AD7731" s="12"/>
      <c r="AK7731" s="12"/>
      <c r="AL7731" s="30"/>
      <c r="AM7731" s="32"/>
      <c r="AQ7731" s="12"/>
      <c r="AR7731" s="12"/>
      <c r="AS7731" s="12"/>
      <c r="AZ7731" s="49"/>
      <c r="BA7731" s="30"/>
      <c r="BB7731" s="12"/>
      <c r="BF7731" s="12"/>
      <c r="BG7731" s="12"/>
      <c r="BH7731" s="12"/>
      <c r="BO7731" s="7"/>
      <c r="BP7731" s="7"/>
      <c r="BQ7731" s="7"/>
      <c r="BU7731" s="7"/>
      <c r="BV7731" s="7"/>
      <c r="BW7731" s="7"/>
      <c r="CD7731" s="7"/>
      <c r="CE7731" s="7"/>
      <c r="CF7731" s="7"/>
      <c r="CJ7731" s="7"/>
      <c r="CK7731" s="7"/>
      <c r="CL7731" s="7"/>
    </row>
    <row r="7732" spans="1:90">
      <c r="A7732" s="11"/>
      <c r="B7732" s="373"/>
      <c r="C7732" s="373"/>
      <c r="D7732" s="373"/>
      <c r="E7732" s="13"/>
      <c r="F7732" s="11"/>
      <c r="G7732" s="25"/>
      <c r="H7732" s="31"/>
      <c r="I7732" s="30"/>
      <c r="M7732" s="25"/>
      <c r="N7732" s="31"/>
      <c r="O7732" s="30"/>
      <c r="V7732" s="12"/>
      <c r="W7732" s="12"/>
      <c r="X7732" s="14"/>
      <c r="AB7732" s="25"/>
      <c r="AC7732" s="12"/>
      <c r="AD7732" s="12"/>
      <c r="AK7732" s="12"/>
      <c r="AL7732" s="30"/>
      <c r="AM7732" s="32"/>
      <c r="AQ7732" s="12"/>
      <c r="AR7732" s="12"/>
      <c r="AS7732" s="12"/>
      <c r="AZ7732" s="49"/>
      <c r="BA7732" s="30"/>
      <c r="BB7732" s="12"/>
      <c r="BF7732" s="12"/>
      <c r="BG7732" s="12"/>
      <c r="BH7732" s="12"/>
      <c r="BO7732" s="7"/>
      <c r="BP7732" s="7"/>
      <c r="BQ7732" s="7"/>
      <c r="BU7732" s="7"/>
      <c r="BV7732" s="7"/>
      <c r="BW7732" s="7"/>
      <c r="CD7732" s="7"/>
      <c r="CE7732" s="7"/>
      <c r="CF7732" s="7"/>
      <c r="CJ7732" s="7"/>
      <c r="CK7732" s="7"/>
      <c r="CL7732" s="7"/>
    </row>
    <row r="7733" spans="1:90">
      <c r="A7733" s="11"/>
      <c r="B7733" s="373"/>
      <c r="C7733" s="373"/>
      <c r="D7733" s="373"/>
      <c r="E7733" s="13"/>
      <c r="F7733" s="11"/>
      <c r="G7733" s="25"/>
      <c r="H7733" s="31"/>
      <c r="I7733" s="30"/>
      <c r="M7733" s="25"/>
      <c r="N7733" s="31"/>
      <c r="O7733" s="30"/>
      <c r="V7733" s="12"/>
      <c r="W7733" s="12"/>
      <c r="X7733" s="14"/>
      <c r="AB7733" s="25"/>
      <c r="AC7733" s="12"/>
      <c r="AD7733" s="12"/>
      <c r="AK7733" s="12"/>
      <c r="AL7733" s="30"/>
      <c r="AM7733" s="32"/>
      <c r="AQ7733" s="12"/>
      <c r="AR7733" s="12"/>
      <c r="AS7733" s="12"/>
      <c r="AZ7733" s="49"/>
      <c r="BA7733" s="30"/>
      <c r="BB7733" s="12"/>
      <c r="BF7733" s="12"/>
      <c r="BG7733" s="12"/>
      <c r="BH7733" s="12"/>
      <c r="BO7733" s="7"/>
      <c r="BP7733" s="7"/>
      <c r="BQ7733" s="7"/>
      <c r="BU7733" s="7"/>
      <c r="BV7733" s="7"/>
      <c r="BW7733" s="7"/>
      <c r="CD7733" s="7"/>
      <c r="CE7733" s="7"/>
      <c r="CF7733" s="7"/>
      <c r="CJ7733" s="7"/>
      <c r="CK7733" s="7"/>
      <c r="CL7733" s="7"/>
    </row>
    <row r="7734" spans="1:90">
      <c r="A7734" s="11"/>
      <c r="B7734" s="373"/>
      <c r="C7734" s="373"/>
      <c r="D7734" s="373"/>
      <c r="E7734" s="13"/>
      <c r="F7734" s="11"/>
      <c r="G7734" s="25"/>
      <c r="H7734" s="31"/>
      <c r="I7734" s="30"/>
      <c r="M7734" s="25"/>
      <c r="N7734" s="31"/>
      <c r="O7734" s="30"/>
      <c r="V7734" s="12"/>
      <c r="W7734" s="12"/>
      <c r="X7734" s="14"/>
      <c r="AB7734" s="25"/>
      <c r="AC7734" s="12"/>
      <c r="AD7734" s="12"/>
      <c r="AK7734" s="12"/>
      <c r="AL7734" s="30"/>
      <c r="AM7734" s="32"/>
      <c r="AQ7734" s="12"/>
      <c r="AR7734" s="12"/>
      <c r="AS7734" s="12"/>
      <c r="AZ7734" s="49"/>
      <c r="BA7734" s="30"/>
      <c r="BB7734" s="12"/>
      <c r="BF7734" s="12"/>
      <c r="BG7734" s="12"/>
      <c r="BH7734" s="12"/>
      <c r="BO7734" s="7"/>
      <c r="BP7734" s="7"/>
      <c r="BQ7734" s="7"/>
      <c r="BU7734" s="7"/>
      <c r="BV7734" s="7"/>
      <c r="BW7734" s="7"/>
      <c r="CD7734" s="7"/>
      <c r="CE7734" s="7"/>
      <c r="CF7734" s="7"/>
      <c r="CJ7734" s="7"/>
      <c r="CK7734" s="7"/>
      <c r="CL7734" s="7"/>
    </row>
    <row r="7735" spans="1:90">
      <c r="A7735" s="11"/>
      <c r="B7735" s="373"/>
      <c r="C7735" s="373"/>
      <c r="D7735" s="373"/>
      <c r="E7735" s="13"/>
      <c r="F7735" s="11"/>
      <c r="G7735" s="25"/>
      <c r="H7735" s="31"/>
      <c r="I7735" s="30"/>
      <c r="M7735" s="25"/>
      <c r="N7735" s="31"/>
      <c r="O7735" s="30"/>
      <c r="V7735" s="12"/>
      <c r="W7735" s="12"/>
      <c r="X7735" s="14"/>
      <c r="AB7735" s="25"/>
      <c r="AC7735" s="12"/>
      <c r="AD7735" s="12"/>
      <c r="AK7735" s="12"/>
      <c r="AL7735" s="30"/>
      <c r="AM7735" s="32"/>
      <c r="AQ7735" s="12"/>
      <c r="AR7735" s="12"/>
      <c r="AS7735" s="12"/>
      <c r="AZ7735" s="49"/>
      <c r="BA7735" s="30"/>
      <c r="BB7735" s="12"/>
      <c r="BF7735" s="12"/>
      <c r="BG7735" s="12"/>
      <c r="BH7735" s="12"/>
      <c r="BO7735" s="7"/>
      <c r="BP7735" s="7"/>
      <c r="BQ7735" s="7"/>
      <c r="BU7735" s="7"/>
      <c r="BV7735" s="7"/>
      <c r="BW7735" s="7"/>
      <c r="CD7735" s="7"/>
      <c r="CE7735" s="7"/>
      <c r="CF7735" s="7"/>
      <c r="CJ7735" s="7"/>
      <c r="CK7735" s="7"/>
      <c r="CL7735" s="7"/>
    </row>
    <row r="7736" spans="1:90">
      <c r="A7736" s="11"/>
      <c r="B7736" s="373"/>
      <c r="C7736" s="373"/>
      <c r="D7736" s="373"/>
      <c r="E7736" s="13"/>
      <c r="F7736" s="11"/>
      <c r="G7736" s="25"/>
      <c r="H7736" s="31"/>
      <c r="I7736" s="30"/>
      <c r="M7736" s="25"/>
      <c r="N7736" s="31"/>
      <c r="O7736" s="30"/>
      <c r="V7736" s="12"/>
      <c r="W7736" s="12"/>
      <c r="X7736" s="14"/>
      <c r="AB7736" s="25"/>
      <c r="AC7736" s="12"/>
      <c r="AD7736" s="12"/>
      <c r="AK7736" s="12"/>
      <c r="AL7736" s="30"/>
      <c r="AM7736" s="32"/>
      <c r="AQ7736" s="12"/>
      <c r="AR7736" s="12"/>
      <c r="AS7736" s="12"/>
      <c r="AZ7736" s="49"/>
      <c r="BA7736" s="30"/>
      <c r="BB7736" s="12"/>
      <c r="BF7736" s="12"/>
      <c r="BG7736" s="12"/>
      <c r="BH7736" s="12"/>
      <c r="BO7736" s="7"/>
      <c r="BP7736" s="7"/>
      <c r="BQ7736" s="7"/>
      <c r="BU7736" s="7"/>
      <c r="BV7736" s="7"/>
      <c r="BW7736" s="7"/>
      <c r="CD7736" s="7"/>
      <c r="CE7736" s="7"/>
      <c r="CF7736" s="7"/>
      <c r="CJ7736" s="7"/>
      <c r="CK7736" s="7"/>
      <c r="CL7736" s="7"/>
    </row>
    <row r="7737" spans="1:90">
      <c r="A7737" s="11"/>
      <c r="B7737" s="373"/>
      <c r="C7737" s="373"/>
      <c r="D7737" s="373"/>
      <c r="E7737" s="13"/>
      <c r="F7737" s="11"/>
      <c r="G7737" s="25"/>
      <c r="H7737" s="31"/>
      <c r="I7737" s="30"/>
      <c r="M7737" s="25"/>
      <c r="N7737" s="31"/>
      <c r="O7737" s="30"/>
      <c r="V7737" s="12"/>
      <c r="W7737" s="12"/>
      <c r="X7737" s="14"/>
      <c r="AB7737" s="25"/>
      <c r="AC7737" s="12"/>
      <c r="AD7737" s="12"/>
      <c r="AK7737" s="12"/>
      <c r="AL7737" s="30"/>
      <c r="AM7737" s="32"/>
      <c r="AQ7737" s="12"/>
      <c r="AR7737" s="12"/>
      <c r="AS7737" s="12"/>
      <c r="AZ7737" s="49"/>
      <c r="BA7737" s="30"/>
      <c r="BB7737" s="12"/>
      <c r="BF7737" s="12"/>
      <c r="BG7737" s="12"/>
      <c r="BH7737" s="12"/>
      <c r="BO7737" s="7"/>
      <c r="BP7737" s="7"/>
      <c r="BQ7737" s="7"/>
      <c r="BU7737" s="7"/>
      <c r="BV7737" s="7"/>
      <c r="BW7737" s="7"/>
      <c r="CD7737" s="7"/>
      <c r="CE7737" s="7"/>
      <c r="CF7737" s="7"/>
      <c r="CJ7737" s="7"/>
      <c r="CK7737" s="7"/>
      <c r="CL7737" s="7"/>
    </row>
    <row r="7738" spans="1:90">
      <c r="A7738" s="11"/>
      <c r="B7738" s="373"/>
      <c r="C7738" s="373"/>
      <c r="D7738" s="373"/>
      <c r="E7738" s="13"/>
      <c r="F7738" s="11"/>
      <c r="G7738" s="25"/>
      <c r="H7738" s="31"/>
      <c r="I7738" s="30"/>
      <c r="M7738" s="25"/>
      <c r="N7738" s="31"/>
      <c r="O7738" s="30"/>
      <c r="V7738" s="12"/>
      <c r="W7738" s="12"/>
      <c r="X7738" s="14"/>
      <c r="AB7738" s="25"/>
      <c r="AC7738" s="12"/>
      <c r="AD7738" s="12"/>
      <c r="AK7738" s="12"/>
      <c r="AL7738" s="30"/>
      <c r="AM7738" s="32"/>
      <c r="AQ7738" s="12"/>
      <c r="AR7738" s="12"/>
      <c r="AS7738" s="12"/>
      <c r="AZ7738" s="49"/>
      <c r="BA7738" s="30"/>
      <c r="BB7738" s="12"/>
      <c r="BF7738" s="12"/>
      <c r="BG7738" s="12"/>
      <c r="BH7738" s="12"/>
      <c r="BO7738" s="7"/>
      <c r="BP7738" s="7"/>
      <c r="BQ7738" s="7"/>
      <c r="BU7738" s="7"/>
      <c r="BV7738" s="7"/>
      <c r="BW7738" s="7"/>
      <c r="CD7738" s="7"/>
      <c r="CE7738" s="7"/>
      <c r="CF7738" s="7"/>
      <c r="CJ7738" s="7"/>
      <c r="CK7738" s="7"/>
      <c r="CL7738" s="7"/>
    </row>
    <row r="7739" spans="1:90">
      <c r="A7739" s="11"/>
      <c r="B7739" s="373"/>
      <c r="C7739" s="373"/>
      <c r="D7739" s="373"/>
      <c r="E7739" s="13"/>
      <c r="F7739" s="11"/>
      <c r="G7739" s="25"/>
      <c r="H7739" s="31"/>
      <c r="I7739" s="30"/>
      <c r="M7739" s="25"/>
      <c r="N7739" s="31"/>
      <c r="O7739" s="30"/>
      <c r="V7739" s="12"/>
      <c r="W7739" s="12"/>
      <c r="X7739" s="14"/>
      <c r="AB7739" s="25"/>
      <c r="AC7739" s="12"/>
      <c r="AD7739" s="12"/>
      <c r="AK7739" s="12"/>
      <c r="AL7739" s="30"/>
      <c r="AM7739" s="32"/>
      <c r="AQ7739" s="12"/>
      <c r="AR7739" s="12"/>
      <c r="AS7739" s="12"/>
      <c r="AZ7739" s="49"/>
      <c r="BA7739" s="30"/>
      <c r="BB7739" s="12"/>
      <c r="BF7739" s="12"/>
      <c r="BG7739" s="12"/>
      <c r="BH7739" s="12"/>
      <c r="BO7739" s="7"/>
      <c r="BP7739" s="7"/>
      <c r="BQ7739" s="7"/>
      <c r="BU7739" s="7"/>
      <c r="BV7739" s="7"/>
      <c r="BW7739" s="7"/>
      <c r="CD7739" s="7"/>
      <c r="CE7739" s="7"/>
      <c r="CF7739" s="7"/>
      <c r="CJ7739" s="7"/>
      <c r="CK7739" s="7"/>
      <c r="CL7739" s="7"/>
    </row>
    <row r="7740" spans="1:90">
      <c r="A7740" s="11"/>
      <c r="B7740" s="373"/>
      <c r="C7740" s="373"/>
      <c r="D7740" s="373"/>
      <c r="E7740" s="13"/>
      <c r="F7740" s="11"/>
      <c r="G7740" s="25"/>
      <c r="H7740" s="31"/>
      <c r="I7740" s="30"/>
      <c r="M7740" s="25"/>
      <c r="N7740" s="31"/>
      <c r="O7740" s="30"/>
      <c r="V7740" s="12"/>
      <c r="W7740" s="12"/>
      <c r="X7740" s="14"/>
      <c r="AB7740" s="25"/>
      <c r="AC7740" s="12"/>
      <c r="AD7740" s="12"/>
      <c r="AK7740" s="12"/>
      <c r="AL7740" s="30"/>
      <c r="AM7740" s="32"/>
      <c r="AQ7740" s="12"/>
      <c r="AR7740" s="12"/>
      <c r="AS7740" s="12"/>
      <c r="AZ7740" s="49"/>
      <c r="BA7740" s="30"/>
      <c r="BB7740" s="12"/>
      <c r="BF7740" s="12"/>
      <c r="BG7740" s="12"/>
      <c r="BH7740" s="12"/>
      <c r="BO7740" s="7"/>
      <c r="BP7740" s="7"/>
      <c r="BQ7740" s="7"/>
      <c r="BU7740" s="7"/>
      <c r="BV7740" s="7"/>
      <c r="BW7740" s="7"/>
      <c r="CD7740" s="7"/>
      <c r="CE7740" s="7"/>
      <c r="CF7740" s="7"/>
      <c r="CJ7740" s="7"/>
      <c r="CK7740" s="7"/>
      <c r="CL7740" s="7"/>
    </row>
    <row r="7741" spans="1:90">
      <c r="A7741" s="11"/>
      <c r="B7741" s="373"/>
      <c r="C7741" s="373"/>
      <c r="D7741" s="373"/>
      <c r="E7741" s="13"/>
      <c r="F7741" s="11"/>
      <c r="G7741" s="25"/>
      <c r="H7741" s="31"/>
      <c r="I7741" s="30"/>
      <c r="M7741" s="25"/>
      <c r="N7741" s="31"/>
      <c r="O7741" s="30"/>
      <c r="V7741" s="12"/>
      <c r="W7741" s="12"/>
      <c r="X7741" s="14"/>
      <c r="AB7741" s="25"/>
      <c r="AC7741" s="12"/>
      <c r="AD7741" s="12"/>
      <c r="AK7741" s="12"/>
      <c r="AL7741" s="30"/>
      <c r="AM7741" s="32"/>
      <c r="AQ7741" s="12"/>
      <c r="AR7741" s="12"/>
      <c r="AS7741" s="12"/>
      <c r="AZ7741" s="49"/>
      <c r="BA7741" s="30"/>
      <c r="BB7741" s="12"/>
      <c r="BF7741" s="12"/>
      <c r="BG7741" s="12"/>
      <c r="BH7741" s="12"/>
      <c r="BO7741" s="7"/>
      <c r="BP7741" s="7"/>
      <c r="BQ7741" s="7"/>
      <c r="BU7741" s="7"/>
      <c r="BV7741" s="7"/>
      <c r="BW7741" s="7"/>
      <c r="CD7741" s="7"/>
      <c r="CE7741" s="7"/>
      <c r="CF7741" s="7"/>
      <c r="CJ7741" s="7"/>
      <c r="CK7741" s="7"/>
      <c r="CL7741" s="7"/>
    </row>
    <row r="7742" spans="1:90">
      <c r="A7742" s="11"/>
      <c r="B7742" s="373"/>
      <c r="C7742" s="373"/>
      <c r="D7742" s="373"/>
      <c r="E7742" s="13"/>
      <c r="F7742" s="11"/>
      <c r="G7742" s="25"/>
      <c r="H7742" s="31"/>
      <c r="I7742" s="30"/>
      <c r="M7742" s="25"/>
      <c r="N7742" s="31"/>
      <c r="O7742" s="30"/>
      <c r="V7742" s="12"/>
      <c r="W7742" s="12"/>
      <c r="X7742" s="14"/>
      <c r="AB7742" s="25"/>
      <c r="AC7742" s="12"/>
      <c r="AD7742" s="12"/>
      <c r="AK7742" s="12"/>
      <c r="AL7742" s="30"/>
      <c r="AM7742" s="32"/>
      <c r="AQ7742" s="12"/>
      <c r="AR7742" s="12"/>
      <c r="AS7742" s="12"/>
      <c r="AZ7742" s="49"/>
      <c r="BA7742" s="30"/>
      <c r="BB7742" s="12"/>
      <c r="BF7742" s="12"/>
      <c r="BG7742" s="12"/>
      <c r="BH7742" s="12"/>
      <c r="BO7742" s="7"/>
      <c r="BP7742" s="7"/>
      <c r="BQ7742" s="7"/>
      <c r="BU7742" s="7"/>
      <c r="BV7742" s="7"/>
      <c r="BW7742" s="7"/>
      <c r="CD7742" s="7"/>
      <c r="CE7742" s="7"/>
      <c r="CF7742" s="7"/>
      <c r="CJ7742" s="7"/>
      <c r="CK7742" s="7"/>
      <c r="CL7742" s="7"/>
    </row>
    <row r="7743" spans="1:90">
      <c r="A7743" s="11"/>
      <c r="B7743" s="373"/>
      <c r="C7743" s="373"/>
      <c r="D7743" s="373"/>
      <c r="E7743" s="13"/>
      <c r="F7743" s="11"/>
      <c r="G7743" s="25"/>
      <c r="H7743" s="31"/>
      <c r="I7743" s="30"/>
      <c r="M7743" s="25"/>
      <c r="N7743" s="31"/>
      <c r="O7743" s="30"/>
      <c r="V7743" s="12"/>
      <c r="W7743" s="12"/>
      <c r="X7743" s="14"/>
      <c r="AB7743" s="25"/>
      <c r="AC7743" s="12"/>
      <c r="AD7743" s="12"/>
      <c r="AK7743" s="12"/>
      <c r="AL7743" s="30"/>
      <c r="AM7743" s="32"/>
      <c r="AQ7743" s="12"/>
      <c r="AR7743" s="12"/>
      <c r="AS7743" s="12"/>
      <c r="AZ7743" s="49"/>
      <c r="BA7743" s="30"/>
      <c r="BB7743" s="12"/>
      <c r="BF7743" s="12"/>
      <c r="BG7743" s="12"/>
      <c r="BH7743" s="12"/>
      <c r="BO7743" s="7"/>
      <c r="BP7743" s="7"/>
      <c r="BQ7743" s="7"/>
      <c r="BU7743" s="7"/>
      <c r="BV7743" s="7"/>
      <c r="BW7743" s="7"/>
      <c r="CD7743" s="7"/>
      <c r="CE7743" s="7"/>
      <c r="CF7743" s="7"/>
      <c r="CJ7743" s="7"/>
      <c r="CK7743" s="7"/>
      <c r="CL7743" s="7"/>
    </row>
    <row r="7744" spans="1:90">
      <c r="A7744" s="11"/>
      <c r="B7744" s="373"/>
      <c r="C7744" s="373"/>
      <c r="D7744" s="373"/>
      <c r="E7744" s="13"/>
      <c r="F7744" s="11"/>
      <c r="G7744" s="25"/>
      <c r="H7744" s="31"/>
      <c r="I7744" s="30"/>
      <c r="M7744" s="25"/>
      <c r="N7744" s="31"/>
      <c r="O7744" s="30"/>
      <c r="V7744" s="12"/>
      <c r="W7744" s="12"/>
      <c r="X7744" s="14"/>
      <c r="AB7744" s="25"/>
      <c r="AC7744" s="12"/>
      <c r="AD7744" s="12"/>
      <c r="AK7744" s="12"/>
      <c r="AL7744" s="30"/>
      <c r="AM7744" s="32"/>
      <c r="AQ7744" s="12"/>
      <c r="AR7744" s="12"/>
      <c r="AS7744" s="12"/>
      <c r="AZ7744" s="49"/>
      <c r="BA7744" s="30"/>
      <c r="BB7744" s="12"/>
      <c r="BF7744" s="12"/>
      <c r="BG7744" s="12"/>
      <c r="BH7744" s="12"/>
      <c r="BO7744" s="7"/>
      <c r="BP7744" s="7"/>
      <c r="BQ7744" s="7"/>
      <c r="BU7744" s="7"/>
      <c r="BV7744" s="7"/>
      <c r="BW7744" s="7"/>
      <c r="CD7744" s="7"/>
      <c r="CE7744" s="7"/>
      <c r="CF7744" s="7"/>
      <c r="CJ7744" s="7"/>
      <c r="CK7744" s="7"/>
      <c r="CL7744" s="7"/>
    </row>
    <row r="7745" spans="1:90">
      <c r="A7745" s="11"/>
      <c r="B7745" s="373"/>
      <c r="C7745" s="373"/>
      <c r="D7745" s="373"/>
      <c r="E7745" s="13"/>
      <c r="F7745" s="11"/>
      <c r="G7745" s="25"/>
      <c r="H7745" s="31"/>
      <c r="I7745" s="30"/>
      <c r="M7745" s="25"/>
      <c r="N7745" s="31"/>
      <c r="O7745" s="30"/>
      <c r="V7745" s="12"/>
      <c r="W7745" s="12"/>
      <c r="X7745" s="14"/>
      <c r="AB7745" s="25"/>
      <c r="AC7745" s="12"/>
      <c r="AD7745" s="12"/>
      <c r="AK7745" s="12"/>
      <c r="AL7745" s="30"/>
      <c r="AM7745" s="32"/>
      <c r="AQ7745" s="12"/>
      <c r="AR7745" s="12"/>
      <c r="AS7745" s="12"/>
      <c r="AZ7745" s="49"/>
      <c r="BA7745" s="30"/>
      <c r="BB7745" s="12"/>
      <c r="BF7745" s="12"/>
      <c r="BG7745" s="12"/>
      <c r="BH7745" s="12"/>
      <c r="BO7745" s="7"/>
      <c r="BP7745" s="7"/>
      <c r="BQ7745" s="7"/>
      <c r="BU7745" s="7"/>
      <c r="BV7745" s="7"/>
      <c r="BW7745" s="7"/>
      <c r="CD7745" s="7"/>
      <c r="CE7745" s="7"/>
      <c r="CF7745" s="7"/>
      <c r="CJ7745" s="7"/>
      <c r="CK7745" s="7"/>
      <c r="CL7745" s="7"/>
    </row>
    <row r="7746" spans="1:90">
      <c r="A7746" s="11"/>
      <c r="B7746" s="373"/>
      <c r="C7746" s="373"/>
      <c r="D7746" s="373"/>
      <c r="E7746" s="13"/>
      <c r="F7746" s="11"/>
      <c r="G7746" s="25"/>
      <c r="H7746" s="31"/>
      <c r="I7746" s="30"/>
      <c r="M7746" s="25"/>
      <c r="N7746" s="31"/>
      <c r="O7746" s="30"/>
      <c r="V7746" s="12"/>
      <c r="W7746" s="12"/>
      <c r="X7746" s="14"/>
      <c r="AB7746" s="25"/>
      <c r="AC7746" s="12"/>
      <c r="AD7746" s="12"/>
      <c r="AK7746" s="12"/>
      <c r="AL7746" s="30"/>
      <c r="AM7746" s="32"/>
      <c r="AQ7746" s="12"/>
      <c r="AR7746" s="12"/>
      <c r="AS7746" s="12"/>
      <c r="AZ7746" s="49"/>
      <c r="BA7746" s="30"/>
      <c r="BB7746" s="12"/>
      <c r="BF7746" s="12"/>
      <c r="BG7746" s="12"/>
      <c r="BH7746" s="12"/>
      <c r="BO7746" s="7"/>
      <c r="BP7746" s="7"/>
      <c r="BQ7746" s="7"/>
      <c r="BU7746" s="7"/>
      <c r="BV7746" s="7"/>
      <c r="BW7746" s="7"/>
      <c r="CD7746" s="7"/>
      <c r="CE7746" s="7"/>
      <c r="CF7746" s="7"/>
      <c r="CJ7746" s="7"/>
      <c r="CK7746" s="7"/>
      <c r="CL7746" s="7"/>
    </row>
    <row r="7747" spans="1:90">
      <c r="A7747" s="11"/>
      <c r="B7747" s="373"/>
      <c r="C7747" s="373"/>
      <c r="D7747" s="373"/>
      <c r="E7747" s="13"/>
      <c r="F7747" s="11"/>
      <c r="G7747" s="25"/>
      <c r="H7747" s="31"/>
      <c r="I7747" s="30"/>
      <c r="M7747" s="25"/>
      <c r="N7747" s="31"/>
      <c r="O7747" s="30"/>
      <c r="V7747" s="12"/>
      <c r="W7747" s="12"/>
      <c r="X7747" s="14"/>
      <c r="AB7747" s="25"/>
      <c r="AC7747" s="12"/>
      <c r="AD7747" s="12"/>
      <c r="AK7747" s="12"/>
      <c r="AL7747" s="30"/>
      <c r="AM7747" s="32"/>
      <c r="AQ7747" s="12"/>
      <c r="AR7747" s="12"/>
      <c r="AS7747" s="12"/>
      <c r="AZ7747" s="49"/>
      <c r="BA7747" s="30"/>
      <c r="BB7747" s="12"/>
      <c r="BF7747" s="12"/>
      <c r="BG7747" s="12"/>
      <c r="BH7747" s="12"/>
      <c r="BO7747" s="7"/>
      <c r="BP7747" s="7"/>
      <c r="BQ7747" s="7"/>
      <c r="BU7747" s="7"/>
      <c r="BV7747" s="7"/>
      <c r="BW7747" s="7"/>
      <c r="CD7747" s="7"/>
      <c r="CE7747" s="7"/>
      <c r="CF7747" s="7"/>
      <c r="CJ7747" s="7"/>
      <c r="CK7747" s="7"/>
      <c r="CL7747" s="7"/>
    </row>
    <row r="7748" spans="1:90">
      <c r="A7748" s="11"/>
      <c r="B7748" s="373"/>
      <c r="C7748" s="373"/>
      <c r="D7748" s="373"/>
      <c r="E7748" s="13"/>
      <c r="F7748" s="11"/>
      <c r="G7748" s="25"/>
      <c r="H7748" s="31"/>
      <c r="I7748" s="30"/>
      <c r="M7748" s="25"/>
      <c r="N7748" s="31"/>
      <c r="O7748" s="30"/>
      <c r="V7748" s="12"/>
      <c r="W7748" s="12"/>
      <c r="X7748" s="14"/>
      <c r="AB7748" s="25"/>
      <c r="AC7748" s="12"/>
      <c r="AD7748" s="12"/>
      <c r="AK7748" s="12"/>
      <c r="AL7748" s="30"/>
      <c r="AM7748" s="32"/>
      <c r="AQ7748" s="12"/>
      <c r="AR7748" s="12"/>
      <c r="AS7748" s="12"/>
      <c r="AZ7748" s="49"/>
      <c r="BA7748" s="30"/>
      <c r="BB7748" s="12"/>
      <c r="BF7748" s="12"/>
      <c r="BG7748" s="12"/>
      <c r="BH7748" s="12"/>
      <c r="BO7748" s="7"/>
      <c r="BP7748" s="7"/>
      <c r="BQ7748" s="7"/>
      <c r="BU7748" s="7"/>
      <c r="BV7748" s="7"/>
      <c r="BW7748" s="7"/>
      <c r="CD7748" s="7"/>
      <c r="CE7748" s="7"/>
      <c r="CF7748" s="7"/>
      <c r="CJ7748" s="7"/>
      <c r="CK7748" s="7"/>
      <c r="CL7748" s="7"/>
    </row>
    <row r="7749" spans="1:90">
      <c r="A7749" s="11"/>
      <c r="B7749" s="373"/>
      <c r="C7749" s="373"/>
      <c r="D7749" s="373"/>
      <c r="E7749" s="13"/>
      <c r="F7749" s="11"/>
      <c r="G7749" s="25"/>
      <c r="H7749" s="31"/>
      <c r="I7749" s="30"/>
      <c r="M7749" s="25"/>
      <c r="N7749" s="31"/>
      <c r="O7749" s="30"/>
      <c r="V7749" s="12"/>
      <c r="W7749" s="12"/>
      <c r="X7749" s="14"/>
      <c r="AB7749" s="25"/>
      <c r="AC7749" s="12"/>
      <c r="AD7749" s="12"/>
      <c r="AK7749" s="12"/>
      <c r="AL7749" s="30"/>
      <c r="AM7749" s="32"/>
      <c r="AQ7749" s="12"/>
      <c r="AR7749" s="12"/>
      <c r="AS7749" s="12"/>
      <c r="AZ7749" s="49"/>
      <c r="BA7749" s="30"/>
      <c r="BB7749" s="12"/>
      <c r="BF7749" s="12"/>
      <c r="BG7749" s="12"/>
      <c r="BH7749" s="12"/>
      <c r="BO7749" s="7"/>
      <c r="BP7749" s="7"/>
      <c r="BQ7749" s="7"/>
      <c r="BU7749" s="7"/>
      <c r="BV7749" s="7"/>
      <c r="BW7749" s="7"/>
      <c r="CD7749" s="7"/>
      <c r="CE7749" s="7"/>
      <c r="CF7749" s="7"/>
      <c r="CJ7749" s="7"/>
      <c r="CK7749" s="7"/>
      <c r="CL7749" s="7"/>
    </row>
    <row r="7750" spans="1:90">
      <c r="A7750" s="11"/>
      <c r="B7750" s="373"/>
      <c r="C7750" s="373"/>
      <c r="D7750" s="373"/>
      <c r="E7750" s="13"/>
      <c r="F7750" s="11"/>
      <c r="G7750" s="25"/>
      <c r="H7750" s="31"/>
      <c r="I7750" s="30"/>
      <c r="M7750" s="25"/>
      <c r="N7750" s="31"/>
      <c r="O7750" s="30"/>
      <c r="V7750" s="12"/>
      <c r="W7750" s="12"/>
      <c r="X7750" s="14"/>
      <c r="AB7750" s="25"/>
      <c r="AC7750" s="12"/>
      <c r="AD7750" s="12"/>
      <c r="AK7750" s="12"/>
      <c r="AL7750" s="30"/>
      <c r="AM7750" s="32"/>
      <c r="AQ7750" s="12"/>
      <c r="AR7750" s="12"/>
      <c r="AS7750" s="12"/>
      <c r="AZ7750" s="49"/>
      <c r="BA7750" s="30"/>
      <c r="BB7750" s="12"/>
      <c r="BF7750" s="12"/>
      <c r="BG7750" s="12"/>
      <c r="BH7750" s="12"/>
      <c r="BO7750" s="7"/>
      <c r="BP7750" s="7"/>
      <c r="BQ7750" s="7"/>
      <c r="BU7750" s="7"/>
      <c r="BV7750" s="7"/>
      <c r="BW7750" s="7"/>
      <c r="CD7750" s="7"/>
      <c r="CE7750" s="7"/>
      <c r="CF7750" s="7"/>
      <c r="CJ7750" s="7"/>
      <c r="CK7750" s="7"/>
      <c r="CL7750" s="7"/>
    </row>
    <row r="7751" spans="1:90">
      <c r="A7751" s="11"/>
      <c r="B7751" s="373"/>
      <c r="C7751" s="373"/>
      <c r="D7751" s="373"/>
      <c r="E7751" s="13"/>
      <c r="F7751" s="11"/>
      <c r="G7751" s="25"/>
      <c r="H7751" s="31"/>
      <c r="I7751" s="30"/>
      <c r="M7751" s="25"/>
      <c r="N7751" s="31"/>
      <c r="O7751" s="30"/>
      <c r="V7751" s="12"/>
      <c r="W7751" s="12"/>
      <c r="X7751" s="14"/>
      <c r="AB7751" s="25"/>
      <c r="AC7751" s="12"/>
      <c r="AD7751" s="12"/>
      <c r="AK7751" s="12"/>
      <c r="AL7751" s="30"/>
      <c r="AM7751" s="32"/>
      <c r="AQ7751" s="12"/>
      <c r="AR7751" s="12"/>
      <c r="AS7751" s="12"/>
      <c r="AZ7751" s="49"/>
      <c r="BA7751" s="30"/>
      <c r="BB7751" s="12"/>
      <c r="BF7751" s="12"/>
      <c r="BG7751" s="12"/>
      <c r="BH7751" s="12"/>
      <c r="BO7751" s="7"/>
      <c r="BP7751" s="7"/>
      <c r="BQ7751" s="7"/>
      <c r="BU7751" s="7"/>
      <c r="BV7751" s="7"/>
      <c r="BW7751" s="7"/>
      <c r="CD7751" s="7"/>
      <c r="CE7751" s="7"/>
      <c r="CF7751" s="7"/>
      <c r="CJ7751" s="7"/>
      <c r="CK7751" s="7"/>
      <c r="CL7751" s="7"/>
    </row>
    <row r="7752" spans="1:90">
      <c r="A7752" s="11"/>
      <c r="B7752" s="373"/>
      <c r="C7752" s="373"/>
      <c r="D7752" s="373"/>
      <c r="E7752" s="13"/>
      <c r="F7752" s="11"/>
      <c r="G7752" s="25"/>
      <c r="H7752" s="31"/>
      <c r="I7752" s="30"/>
      <c r="M7752" s="25"/>
      <c r="N7752" s="31"/>
      <c r="O7752" s="30"/>
      <c r="V7752" s="12"/>
      <c r="W7752" s="12"/>
      <c r="X7752" s="14"/>
      <c r="AB7752" s="25"/>
      <c r="AC7752" s="12"/>
      <c r="AD7752" s="12"/>
      <c r="AK7752" s="12"/>
      <c r="AL7752" s="30"/>
      <c r="AM7752" s="32"/>
      <c r="AQ7752" s="12"/>
      <c r="AR7752" s="12"/>
      <c r="AS7752" s="12"/>
      <c r="AZ7752" s="49"/>
      <c r="BA7752" s="30"/>
      <c r="BB7752" s="12"/>
      <c r="BF7752" s="12"/>
      <c r="BG7752" s="12"/>
      <c r="BH7752" s="12"/>
      <c r="BO7752" s="7"/>
      <c r="BP7752" s="7"/>
      <c r="BQ7752" s="7"/>
      <c r="BU7752" s="7"/>
      <c r="BV7752" s="7"/>
      <c r="BW7752" s="7"/>
      <c r="CD7752" s="7"/>
      <c r="CE7752" s="7"/>
      <c r="CF7752" s="7"/>
      <c r="CJ7752" s="7"/>
      <c r="CK7752" s="7"/>
      <c r="CL7752" s="7"/>
    </row>
    <row r="7753" spans="1:90">
      <c r="A7753" s="11"/>
      <c r="B7753" s="373"/>
      <c r="C7753" s="373"/>
      <c r="D7753" s="373"/>
      <c r="E7753" s="13"/>
      <c r="F7753" s="11"/>
      <c r="G7753" s="25"/>
      <c r="H7753" s="31"/>
      <c r="I7753" s="30"/>
      <c r="M7753" s="25"/>
      <c r="N7753" s="31"/>
      <c r="O7753" s="30"/>
      <c r="V7753" s="12"/>
      <c r="W7753" s="12"/>
      <c r="X7753" s="14"/>
      <c r="AB7753" s="25"/>
      <c r="AC7753" s="12"/>
      <c r="AD7753" s="12"/>
      <c r="AK7753" s="12"/>
      <c r="AL7753" s="30"/>
      <c r="AM7753" s="32"/>
      <c r="AQ7753" s="12"/>
      <c r="AR7753" s="12"/>
      <c r="AS7753" s="12"/>
      <c r="AZ7753" s="49"/>
      <c r="BA7753" s="30"/>
      <c r="BB7753" s="12"/>
      <c r="BF7753" s="12"/>
      <c r="BG7753" s="12"/>
      <c r="BH7753" s="12"/>
      <c r="BO7753" s="7"/>
      <c r="BP7753" s="7"/>
      <c r="BQ7753" s="7"/>
      <c r="BU7753" s="7"/>
      <c r="BV7753" s="7"/>
      <c r="BW7753" s="7"/>
      <c r="CD7753" s="7"/>
      <c r="CE7753" s="7"/>
      <c r="CF7753" s="7"/>
      <c r="CJ7753" s="7"/>
      <c r="CK7753" s="7"/>
      <c r="CL7753" s="7"/>
    </row>
    <row r="7754" spans="1:90">
      <c r="A7754" s="11"/>
      <c r="B7754" s="373"/>
      <c r="C7754" s="373"/>
      <c r="D7754" s="373"/>
      <c r="E7754" s="13"/>
      <c r="F7754" s="11"/>
      <c r="G7754" s="25"/>
      <c r="H7754" s="31"/>
      <c r="I7754" s="30"/>
      <c r="M7754" s="25"/>
      <c r="N7754" s="31"/>
      <c r="O7754" s="30"/>
      <c r="V7754" s="12"/>
      <c r="W7754" s="12"/>
      <c r="X7754" s="14"/>
      <c r="AB7754" s="25"/>
      <c r="AC7754" s="12"/>
      <c r="AD7754" s="12"/>
      <c r="AK7754" s="12"/>
      <c r="AL7754" s="30"/>
      <c r="AM7754" s="32"/>
      <c r="AQ7754" s="12"/>
      <c r="AR7754" s="12"/>
      <c r="AS7754" s="12"/>
      <c r="AZ7754" s="49"/>
      <c r="BA7754" s="30"/>
      <c r="BB7754" s="12"/>
      <c r="BF7754" s="12"/>
      <c r="BG7754" s="12"/>
      <c r="BH7754" s="12"/>
      <c r="BO7754" s="7"/>
      <c r="BP7754" s="7"/>
      <c r="BQ7754" s="7"/>
      <c r="BU7754" s="7"/>
      <c r="BV7754" s="7"/>
      <c r="BW7754" s="7"/>
      <c r="CD7754" s="7"/>
      <c r="CE7754" s="7"/>
      <c r="CF7754" s="7"/>
      <c r="CJ7754" s="7"/>
      <c r="CK7754" s="7"/>
      <c r="CL7754" s="7"/>
    </row>
    <row r="7755" spans="1:90">
      <c r="A7755" s="11"/>
      <c r="B7755" s="373"/>
      <c r="C7755" s="373"/>
      <c r="D7755" s="373"/>
      <c r="E7755" s="13"/>
      <c r="F7755" s="11"/>
      <c r="G7755" s="25"/>
      <c r="H7755" s="31"/>
      <c r="I7755" s="30"/>
      <c r="M7755" s="25"/>
      <c r="N7755" s="31"/>
      <c r="O7755" s="30"/>
      <c r="V7755" s="12"/>
      <c r="W7755" s="12"/>
      <c r="X7755" s="14"/>
      <c r="AB7755" s="25"/>
      <c r="AC7755" s="12"/>
      <c r="AD7755" s="12"/>
      <c r="AK7755" s="12"/>
      <c r="AL7755" s="30"/>
      <c r="AM7755" s="32"/>
      <c r="AQ7755" s="12"/>
      <c r="AR7755" s="12"/>
      <c r="AS7755" s="12"/>
      <c r="AZ7755" s="49"/>
      <c r="BA7755" s="30"/>
      <c r="BB7755" s="12"/>
      <c r="BF7755" s="12"/>
      <c r="BG7755" s="12"/>
      <c r="BH7755" s="12"/>
      <c r="BO7755" s="7"/>
      <c r="BP7755" s="7"/>
      <c r="BQ7755" s="7"/>
      <c r="BU7755" s="7"/>
      <c r="BV7755" s="7"/>
      <c r="BW7755" s="7"/>
      <c r="CD7755" s="7"/>
      <c r="CE7755" s="7"/>
      <c r="CF7755" s="7"/>
      <c r="CJ7755" s="7"/>
      <c r="CK7755" s="7"/>
      <c r="CL7755" s="7"/>
    </row>
    <row r="7756" spans="1:90">
      <c r="A7756" s="11"/>
      <c r="B7756" s="373"/>
      <c r="C7756" s="373"/>
      <c r="D7756" s="373"/>
      <c r="E7756" s="13"/>
      <c r="F7756" s="11"/>
      <c r="G7756" s="25"/>
      <c r="H7756" s="31"/>
      <c r="I7756" s="30"/>
      <c r="M7756" s="25"/>
      <c r="N7756" s="31"/>
      <c r="O7756" s="30"/>
      <c r="V7756" s="12"/>
      <c r="W7756" s="12"/>
      <c r="X7756" s="14"/>
      <c r="AB7756" s="25"/>
      <c r="AC7756" s="12"/>
      <c r="AD7756" s="12"/>
      <c r="AK7756" s="12"/>
      <c r="AL7756" s="30"/>
      <c r="AM7756" s="32"/>
      <c r="AQ7756" s="12"/>
      <c r="AR7756" s="12"/>
      <c r="AS7756" s="12"/>
      <c r="AZ7756" s="49"/>
      <c r="BA7756" s="30"/>
      <c r="BB7756" s="12"/>
      <c r="BF7756" s="12"/>
      <c r="BG7756" s="12"/>
      <c r="BH7756" s="12"/>
      <c r="BO7756" s="7"/>
      <c r="BP7756" s="7"/>
      <c r="BQ7756" s="7"/>
      <c r="BU7756" s="7"/>
      <c r="BV7756" s="7"/>
      <c r="BW7756" s="7"/>
      <c r="CD7756" s="7"/>
      <c r="CE7756" s="7"/>
      <c r="CF7756" s="7"/>
      <c r="CJ7756" s="7"/>
      <c r="CK7756" s="7"/>
      <c r="CL7756" s="7"/>
    </row>
    <row r="7757" spans="1:90">
      <c r="A7757" s="11"/>
      <c r="B7757" s="373"/>
      <c r="C7757" s="373"/>
      <c r="D7757" s="373"/>
      <c r="E7757" s="13"/>
      <c r="F7757" s="11"/>
      <c r="G7757" s="25"/>
      <c r="H7757" s="31"/>
      <c r="I7757" s="30"/>
      <c r="M7757" s="25"/>
      <c r="N7757" s="31"/>
      <c r="O7757" s="30"/>
      <c r="V7757" s="12"/>
      <c r="W7757" s="12"/>
      <c r="X7757" s="14"/>
      <c r="AB7757" s="25"/>
      <c r="AC7757" s="12"/>
      <c r="AD7757" s="12"/>
      <c r="AK7757" s="12"/>
      <c r="AL7757" s="30"/>
      <c r="AM7757" s="32"/>
      <c r="AQ7757" s="12"/>
      <c r="AR7757" s="12"/>
      <c r="AS7757" s="12"/>
      <c r="AZ7757" s="49"/>
      <c r="BA7757" s="30"/>
      <c r="BB7757" s="12"/>
      <c r="BF7757" s="12"/>
      <c r="BG7757" s="12"/>
      <c r="BH7757" s="12"/>
      <c r="BO7757" s="7"/>
      <c r="BP7757" s="7"/>
      <c r="BQ7757" s="7"/>
      <c r="BU7757" s="7"/>
      <c r="BV7757" s="7"/>
      <c r="BW7757" s="7"/>
      <c r="CD7757" s="7"/>
      <c r="CE7757" s="7"/>
      <c r="CF7757" s="7"/>
      <c r="CJ7757" s="7"/>
      <c r="CK7757" s="7"/>
      <c r="CL7757" s="7"/>
    </row>
    <row r="7758" spans="1:90">
      <c r="A7758" s="11"/>
      <c r="B7758" s="373"/>
      <c r="C7758" s="373"/>
      <c r="D7758" s="373"/>
      <c r="E7758" s="13"/>
      <c r="F7758" s="11"/>
      <c r="G7758" s="25"/>
      <c r="H7758" s="31"/>
      <c r="I7758" s="30"/>
      <c r="M7758" s="25"/>
      <c r="N7758" s="31"/>
      <c r="O7758" s="30"/>
      <c r="V7758" s="12"/>
      <c r="W7758" s="12"/>
      <c r="X7758" s="14"/>
      <c r="AB7758" s="25"/>
      <c r="AC7758" s="12"/>
      <c r="AD7758" s="12"/>
      <c r="AK7758" s="12"/>
      <c r="AL7758" s="30"/>
      <c r="AM7758" s="32"/>
      <c r="AQ7758" s="12"/>
      <c r="AR7758" s="12"/>
      <c r="AS7758" s="12"/>
      <c r="AZ7758" s="49"/>
      <c r="BA7758" s="30"/>
      <c r="BB7758" s="12"/>
      <c r="BF7758" s="12"/>
      <c r="BG7758" s="12"/>
      <c r="BH7758" s="12"/>
      <c r="BO7758" s="7"/>
      <c r="BP7758" s="7"/>
      <c r="BQ7758" s="7"/>
      <c r="BU7758" s="7"/>
      <c r="BV7758" s="7"/>
      <c r="BW7758" s="7"/>
      <c r="CD7758" s="7"/>
      <c r="CE7758" s="7"/>
      <c r="CF7758" s="7"/>
      <c r="CJ7758" s="7"/>
      <c r="CK7758" s="7"/>
      <c r="CL7758" s="7"/>
    </row>
    <row r="7759" spans="1:90">
      <c r="A7759" s="11"/>
      <c r="B7759" s="373"/>
      <c r="C7759" s="373"/>
      <c r="D7759" s="373"/>
      <c r="E7759" s="13"/>
      <c r="F7759" s="11"/>
      <c r="G7759" s="25"/>
      <c r="H7759" s="31"/>
      <c r="I7759" s="30"/>
      <c r="M7759" s="25"/>
      <c r="N7759" s="31"/>
      <c r="O7759" s="30"/>
      <c r="V7759" s="12"/>
      <c r="W7759" s="12"/>
      <c r="X7759" s="14"/>
      <c r="AB7759" s="25"/>
      <c r="AC7759" s="12"/>
      <c r="AD7759" s="12"/>
      <c r="AK7759" s="12"/>
      <c r="AL7759" s="30"/>
      <c r="AM7759" s="32"/>
      <c r="AQ7759" s="12"/>
      <c r="AR7759" s="12"/>
      <c r="AS7759" s="12"/>
      <c r="AZ7759" s="49"/>
      <c r="BA7759" s="30"/>
      <c r="BB7759" s="12"/>
      <c r="BF7759" s="12"/>
      <c r="BG7759" s="12"/>
      <c r="BH7759" s="12"/>
      <c r="BO7759" s="7"/>
      <c r="BP7759" s="7"/>
      <c r="BQ7759" s="7"/>
      <c r="BU7759" s="7"/>
      <c r="BV7759" s="7"/>
      <c r="BW7759" s="7"/>
      <c r="CD7759" s="7"/>
      <c r="CE7759" s="7"/>
      <c r="CF7759" s="7"/>
      <c r="CJ7759" s="7"/>
      <c r="CK7759" s="7"/>
      <c r="CL7759" s="7"/>
    </row>
    <row r="7760" spans="1:90">
      <c r="A7760" s="11"/>
      <c r="B7760" s="373"/>
      <c r="C7760" s="373"/>
      <c r="D7760" s="373"/>
      <c r="E7760" s="13"/>
      <c r="F7760" s="11"/>
      <c r="G7760" s="25"/>
      <c r="H7760" s="31"/>
      <c r="I7760" s="30"/>
      <c r="M7760" s="25"/>
      <c r="N7760" s="31"/>
      <c r="O7760" s="30"/>
      <c r="V7760" s="12"/>
      <c r="W7760" s="12"/>
      <c r="X7760" s="14"/>
      <c r="AB7760" s="25"/>
      <c r="AC7760" s="12"/>
      <c r="AD7760" s="12"/>
      <c r="AK7760" s="12"/>
      <c r="AL7760" s="30"/>
      <c r="AM7760" s="32"/>
      <c r="AQ7760" s="12"/>
      <c r="AR7760" s="12"/>
      <c r="AS7760" s="12"/>
      <c r="AZ7760" s="49"/>
      <c r="BA7760" s="30"/>
      <c r="BB7760" s="12"/>
      <c r="BF7760" s="12"/>
      <c r="BG7760" s="12"/>
      <c r="BH7760" s="12"/>
      <c r="BO7760" s="7"/>
      <c r="BP7760" s="7"/>
      <c r="BQ7760" s="7"/>
      <c r="BU7760" s="7"/>
      <c r="BV7760" s="7"/>
      <c r="BW7760" s="7"/>
      <c r="CD7760" s="7"/>
      <c r="CE7760" s="7"/>
      <c r="CF7760" s="7"/>
      <c r="CJ7760" s="7"/>
      <c r="CK7760" s="7"/>
      <c r="CL7760" s="7"/>
    </row>
    <row r="7761" spans="1:90">
      <c r="A7761" s="11"/>
      <c r="B7761" s="373"/>
      <c r="C7761" s="373"/>
      <c r="D7761" s="373"/>
      <c r="E7761" s="13"/>
      <c r="F7761" s="11"/>
      <c r="G7761" s="25"/>
      <c r="H7761" s="31"/>
      <c r="I7761" s="30"/>
      <c r="M7761" s="25"/>
      <c r="N7761" s="31"/>
      <c r="O7761" s="30"/>
      <c r="V7761" s="12"/>
      <c r="W7761" s="12"/>
      <c r="X7761" s="14"/>
      <c r="AB7761" s="25"/>
      <c r="AC7761" s="12"/>
      <c r="AD7761" s="12"/>
      <c r="AK7761" s="12"/>
      <c r="AL7761" s="30"/>
      <c r="AM7761" s="32"/>
      <c r="AQ7761" s="12"/>
      <c r="AR7761" s="12"/>
      <c r="AS7761" s="12"/>
      <c r="AZ7761" s="49"/>
      <c r="BA7761" s="30"/>
      <c r="BB7761" s="12"/>
      <c r="BF7761" s="12"/>
      <c r="BG7761" s="12"/>
      <c r="BH7761" s="12"/>
      <c r="BO7761" s="7"/>
      <c r="BP7761" s="7"/>
      <c r="BQ7761" s="7"/>
      <c r="BU7761" s="7"/>
      <c r="BV7761" s="7"/>
      <c r="BW7761" s="7"/>
      <c r="CD7761" s="7"/>
      <c r="CE7761" s="7"/>
      <c r="CF7761" s="7"/>
      <c r="CJ7761" s="7"/>
      <c r="CK7761" s="7"/>
      <c r="CL7761" s="7"/>
    </row>
    <row r="7762" spans="1:90">
      <c r="A7762" s="11"/>
      <c r="B7762" s="373"/>
      <c r="C7762" s="373"/>
      <c r="D7762" s="373"/>
      <c r="E7762" s="13"/>
      <c r="F7762" s="11"/>
      <c r="G7762" s="25"/>
      <c r="H7762" s="31"/>
      <c r="I7762" s="30"/>
      <c r="M7762" s="25"/>
      <c r="N7762" s="31"/>
      <c r="O7762" s="30"/>
      <c r="V7762" s="12"/>
      <c r="W7762" s="12"/>
      <c r="X7762" s="14"/>
      <c r="AB7762" s="25"/>
      <c r="AC7762" s="12"/>
      <c r="AD7762" s="12"/>
      <c r="AK7762" s="12"/>
      <c r="AL7762" s="30"/>
      <c r="AM7762" s="32"/>
      <c r="AQ7762" s="12"/>
      <c r="AR7762" s="12"/>
      <c r="AS7762" s="12"/>
      <c r="AZ7762" s="49"/>
      <c r="BA7762" s="30"/>
      <c r="BB7762" s="12"/>
      <c r="BF7762" s="12"/>
      <c r="BG7762" s="12"/>
      <c r="BH7762" s="12"/>
      <c r="BO7762" s="7"/>
      <c r="BP7762" s="7"/>
      <c r="BQ7762" s="7"/>
      <c r="BU7762" s="7"/>
      <c r="BV7762" s="7"/>
      <c r="BW7762" s="7"/>
      <c r="CD7762" s="7"/>
      <c r="CE7762" s="7"/>
      <c r="CF7762" s="7"/>
      <c r="CJ7762" s="7"/>
      <c r="CK7762" s="7"/>
      <c r="CL7762" s="7"/>
    </row>
    <row r="7763" spans="1:90">
      <c r="A7763" s="11"/>
      <c r="B7763" s="373"/>
      <c r="C7763" s="373"/>
      <c r="D7763" s="373"/>
      <c r="E7763" s="13"/>
      <c r="F7763" s="11"/>
      <c r="G7763" s="25"/>
      <c r="H7763" s="31"/>
      <c r="I7763" s="30"/>
      <c r="M7763" s="25"/>
      <c r="N7763" s="31"/>
      <c r="O7763" s="30"/>
      <c r="V7763" s="12"/>
      <c r="W7763" s="12"/>
      <c r="X7763" s="14"/>
      <c r="AB7763" s="25"/>
      <c r="AC7763" s="12"/>
      <c r="AD7763" s="12"/>
      <c r="AK7763" s="12"/>
      <c r="AL7763" s="30"/>
      <c r="AM7763" s="32"/>
      <c r="AQ7763" s="12"/>
      <c r="AR7763" s="12"/>
      <c r="AS7763" s="12"/>
      <c r="AZ7763" s="49"/>
      <c r="BA7763" s="30"/>
      <c r="BB7763" s="12"/>
      <c r="BF7763" s="12"/>
      <c r="BG7763" s="12"/>
      <c r="BH7763" s="12"/>
      <c r="BO7763" s="7"/>
      <c r="BP7763" s="7"/>
      <c r="BQ7763" s="7"/>
      <c r="BU7763" s="7"/>
      <c r="BV7763" s="7"/>
      <c r="BW7763" s="7"/>
      <c r="CD7763" s="7"/>
      <c r="CE7763" s="7"/>
      <c r="CF7763" s="7"/>
      <c r="CJ7763" s="7"/>
      <c r="CK7763" s="7"/>
      <c r="CL7763" s="7"/>
    </row>
    <row r="7764" spans="1:90">
      <c r="A7764" s="11"/>
      <c r="B7764" s="373"/>
      <c r="C7764" s="373"/>
      <c r="D7764" s="373"/>
      <c r="E7764" s="13"/>
      <c r="F7764" s="11"/>
      <c r="G7764" s="25"/>
      <c r="H7764" s="31"/>
      <c r="I7764" s="30"/>
      <c r="M7764" s="25"/>
      <c r="N7764" s="31"/>
      <c r="O7764" s="30"/>
      <c r="V7764" s="12"/>
      <c r="W7764" s="12"/>
      <c r="X7764" s="14"/>
      <c r="AB7764" s="25"/>
      <c r="AC7764" s="12"/>
      <c r="AD7764" s="12"/>
      <c r="AK7764" s="12"/>
      <c r="AL7764" s="30"/>
      <c r="AM7764" s="32"/>
      <c r="AQ7764" s="12"/>
      <c r="AR7764" s="12"/>
      <c r="AS7764" s="12"/>
      <c r="AZ7764" s="49"/>
      <c r="BA7764" s="30"/>
      <c r="BB7764" s="12"/>
      <c r="BF7764" s="12"/>
      <c r="BG7764" s="12"/>
      <c r="BH7764" s="12"/>
      <c r="BO7764" s="7"/>
      <c r="BP7764" s="7"/>
      <c r="BQ7764" s="7"/>
      <c r="BU7764" s="7"/>
      <c r="BV7764" s="7"/>
      <c r="BW7764" s="7"/>
      <c r="CD7764" s="7"/>
      <c r="CE7764" s="7"/>
      <c r="CF7764" s="7"/>
      <c r="CJ7764" s="7"/>
      <c r="CK7764" s="7"/>
      <c r="CL7764" s="7"/>
    </row>
    <row r="7765" spans="1:90">
      <c r="A7765" s="11"/>
      <c r="B7765" s="373"/>
      <c r="C7765" s="373"/>
      <c r="D7765" s="373"/>
      <c r="E7765" s="13"/>
      <c r="F7765" s="11"/>
      <c r="G7765" s="25"/>
      <c r="H7765" s="31"/>
      <c r="I7765" s="30"/>
      <c r="M7765" s="25"/>
      <c r="N7765" s="31"/>
      <c r="O7765" s="30"/>
      <c r="V7765" s="12"/>
      <c r="W7765" s="12"/>
      <c r="X7765" s="14"/>
      <c r="AB7765" s="25"/>
      <c r="AC7765" s="12"/>
      <c r="AD7765" s="12"/>
      <c r="AK7765" s="12"/>
      <c r="AL7765" s="30"/>
      <c r="AM7765" s="32"/>
      <c r="AQ7765" s="12"/>
      <c r="AR7765" s="12"/>
      <c r="AS7765" s="12"/>
      <c r="AZ7765" s="49"/>
      <c r="BA7765" s="30"/>
      <c r="BB7765" s="12"/>
      <c r="BF7765" s="12"/>
      <c r="BG7765" s="12"/>
      <c r="BH7765" s="12"/>
      <c r="BO7765" s="7"/>
      <c r="BP7765" s="7"/>
      <c r="BQ7765" s="7"/>
      <c r="BU7765" s="7"/>
      <c r="BV7765" s="7"/>
      <c r="BW7765" s="7"/>
      <c r="CD7765" s="7"/>
      <c r="CE7765" s="7"/>
      <c r="CF7765" s="7"/>
      <c r="CJ7765" s="7"/>
      <c r="CK7765" s="7"/>
      <c r="CL7765" s="7"/>
    </row>
    <row r="7766" spans="1:90">
      <c r="A7766" s="11"/>
      <c r="B7766" s="373"/>
      <c r="C7766" s="373"/>
      <c r="D7766" s="373"/>
      <c r="E7766" s="13"/>
      <c r="F7766" s="11"/>
      <c r="G7766" s="25"/>
      <c r="H7766" s="31"/>
      <c r="I7766" s="30"/>
      <c r="M7766" s="25"/>
      <c r="N7766" s="31"/>
      <c r="O7766" s="30"/>
      <c r="V7766" s="12"/>
      <c r="W7766" s="12"/>
      <c r="X7766" s="14"/>
      <c r="AB7766" s="25"/>
      <c r="AC7766" s="12"/>
      <c r="AD7766" s="12"/>
      <c r="AK7766" s="12"/>
      <c r="AL7766" s="30"/>
      <c r="AM7766" s="32"/>
      <c r="AQ7766" s="12"/>
      <c r="AR7766" s="12"/>
      <c r="AS7766" s="12"/>
      <c r="AZ7766" s="49"/>
      <c r="BA7766" s="30"/>
      <c r="BB7766" s="12"/>
      <c r="BF7766" s="12"/>
      <c r="BG7766" s="12"/>
      <c r="BH7766" s="12"/>
      <c r="BO7766" s="7"/>
      <c r="BP7766" s="7"/>
      <c r="BQ7766" s="7"/>
      <c r="BU7766" s="7"/>
      <c r="BV7766" s="7"/>
      <c r="BW7766" s="7"/>
      <c r="CD7766" s="7"/>
      <c r="CE7766" s="7"/>
      <c r="CF7766" s="7"/>
      <c r="CJ7766" s="7"/>
      <c r="CK7766" s="7"/>
      <c r="CL7766" s="7"/>
    </row>
    <row r="7767" spans="1:90">
      <c r="A7767" s="11"/>
      <c r="B7767" s="373"/>
      <c r="C7767" s="373"/>
      <c r="D7767" s="373"/>
      <c r="E7767" s="13"/>
      <c r="F7767" s="11"/>
      <c r="G7767" s="25"/>
      <c r="H7767" s="31"/>
      <c r="I7767" s="30"/>
      <c r="M7767" s="25"/>
      <c r="N7767" s="31"/>
      <c r="O7767" s="30"/>
      <c r="V7767" s="12"/>
      <c r="W7767" s="12"/>
      <c r="X7767" s="14"/>
      <c r="AB7767" s="25"/>
      <c r="AC7767" s="12"/>
      <c r="AD7767" s="12"/>
      <c r="AK7767" s="12"/>
      <c r="AL7767" s="30"/>
      <c r="AM7767" s="32"/>
      <c r="AQ7767" s="12"/>
      <c r="AR7767" s="12"/>
      <c r="AS7767" s="12"/>
      <c r="AZ7767" s="49"/>
      <c r="BA7767" s="30"/>
      <c r="BB7767" s="12"/>
      <c r="BF7767" s="12"/>
      <c r="BG7767" s="12"/>
      <c r="BH7767" s="12"/>
      <c r="BO7767" s="7"/>
      <c r="BP7767" s="7"/>
      <c r="BQ7767" s="7"/>
      <c r="BU7767" s="7"/>
      <c r="BV7767" s="7"/>
      <c r="BW7767" s="7"/>
      <c r="CD7767" s="7"/>
      <c r="CE7767" s="7"/>
      <c r="CF7767" s="7"/>
      <c r="CJ7767" s="7"/>
      <c r="CK7767" s="7"/>
      <c r="CL7767" s="7"/>
    </row>
    <row r="7768" spans="1:90">
      <c r="A7768" s="11"/>
      <c r="B7768" s="373"/>
      <c r="C7768" s="373"/>
      <c r="D7768" s="373"/>
      <c r="E7768" s="13"/>
      <c r="F7768" s="11"/>
      <c r="G7768" s="25"/>
      <c r="H7768" s="31"/>
      <c r="I7768" s="30"/>
      <c r="M7768" s="25"/>
      <c r="N7768" s="31"/>
      <c r="O7768" s="30"/>
      <c r="V7768" s="12"/>
      <c r="W7768" s="12"/>
      <c r="X7768" s="14"/>
      <c r="AB7768" s="25"/>
      <c r="AC7768" s="12"/>
      <c r="AD7768" s="12"/>
      <c r="AK7768" s="12"/>
      <c r="AL7768" s="30"/>
      <c r="AM7768" s="32"/>
      <c r="AQ7768" s="12"/>
      <c r="AR7768" s="12"/>
      <c r="AS7768" s="12"/>
      <c r="AZ7768" s="49"/>
      <c r="BA7768" s="30"/>
      <c r="BB7768" s="12"/>
      <c r="BF7768" s="12"/>
      <c r="BG7768" s="12"/>
      <c r="BH7768" s="12"/>
      <c r="BO7768" s="7"/>
      <c r="BP7768" s="7"/>
      <c r="BQ7768" s="7"/>
      <c r="BU7768" s="7"/>
      <c r="BV7768" s="7"/>
      <c r="BW7768" s="7"/>
      <c r="CD7768" s="7"/>
      <c r="CE7768" s="7"/>
      <c r="CF7768" s="7"/>
      <c r="CJ7768" s="7"/>
      <c r="CK7768" s="7"/>
      <c r="CL7768" s="7"/>
    </row>
    <row r="7769" spans="1:90">
      <c r="A7769" s="11"/>
      <c r="B7769" s="373"/>
      <c r="C7769" s="373"/>
      <c r="D7769" s="373"/>
      <c r="E7769" s="13"/>
      <c r="F7769" s="11"/>
      <c r="G7769" s="25"/>
      <c r="H7769" s="31"/>
      <c r="I7769" s="30"/>
      <c r="M7769" s="25"/>
      <c r="N7769" s="31"/>
      <c r="O7769" s="30"/>
      <c r="V7769" s="12"/>
      <c r="W7769" s="12"/>
      <c r="X7769" s="14"/>
      <c r="AB7769" s="25"/>
      <c r="AC7769" s="12"/>
      <c r="AD7769" s="12"/>
      <c r="AK7769" s="12"/>
      <c r="AL7769" s="30"/>
      <c r="AM7769" s="32"/>
      <c r="AQ7769" s="12"/>
      <c r="AR7769" s="12"/>
      <c r="AS7769" s="12"/>
      <c r="AZ7769" s="49"/>
      <c r="BA7769" s="30"/>
      <c r="BB7769" s="12"/>
      <c r="BF7769" s="12"/>
      <c r="BG7769" s="12"/>
      <c r="BH7769" s="12"/>
      <c r="BO7769" s="7"/>
      <c r="BP7769" s="7"/>
      <c r="BQ7769" s="7"/>
      <c r="BU7769" s="7"/>
      <c r="BV7769" s="7"/>
      <c r="BW7769" s="7"/>
      <c r="CD7769" s="7"/>
      <c r="CE7769" s="7"/>
      <c r="CF7769" s="7"/>
      <c r="CJ7769" s="7"/>
      <c r="CK7769" s="7"/>
      <c r="CL7769" s="7"/>
    </row>
    <row r="7770" spans="1:90">
      <c r="A7770" s="11"/>
      <c r="B7770" s="373"/>
      <c r="C7770" s="373"/>
      <c r="D7770" s="373"/>
      <c r="E7770" s="13"/>
      <c r="F7770" s="11"/>
      <c r="G7770" s="25"/>
      <c r="H7770" s="31"/>
      <c r="I7770" s="30"/>
      <c r="M7770" s="25"/>
      <c r="N7770" s="31"/>
      <c r="O7770" s="30"/>
      <c r="V7770" s="12"/>
      <c r="W7770" s="12"/>
      <c r="X7770" s="14"/>
      <c r="AB7770" s="25"/>
      <c r="AC7770" s="12"/>
      <c r="AD7770" s="12"/>
      <c r="AK7770" s="12"/>
      <c r="AL7770" s="30"/>
      <c r="AM7770" s="32"/>
      <c r="AQ7770" s="12"/>
      <c r="AR7770" s="12"/>
      <c r="AS7770" s="12"/>
      <c r="AZ7770" s="49"/>
      <c r="BA7770" s="30"/>
      <c r="BB7770" s="12"/>
      <c r="BF7770" s="12"/>
      <c r="BG7770" s="12"/>
      <c r="BH7770" s="12"/>
      <c r="BO7770" s="7"/>
      <c r="BP7770" s="7"/>
      <c r="BQ7770" s="7"/>
      <c r="BU7770" s="7"/>
      <c r="BV7770" s="7"/>
      <c r="BW7770" s="7"/>
      <c r="CD7770" s="7"/>
      <c r="CE7770" s="7"/>
      <c r="CF7770" s="7"/>
      <c r="CJ7770" s="7"/>
      <c r="CK7770" s="7"/>
      <c r="CL7770" s="7"/>
    </row>
    <row r="7771" spans="1:90">
      <c r="A7771" s="11"/>
      <c r="B7771" s="373"/>
      <c r="C7771" s="373"/>
      <c r="D7771" s="373"/>
      <c r="E7771" s="13"/>
      <c r="F7771" s="11"/>
      <c r="G7771" s="25"/>
      <c r="H7771" s="31"/>
      <c r="I7771" s="30"/>
      <c r="M7771" s="25"/>
      <c r="N7771" s="31"/>
      <c r="O7771" s="30"/>
      <c r="V7771" s="12"/>
      <c r="W7771" s="12"/>
      <c r="X7771" s="14"/>
      <c r="AB7771" s="25"/>
      <c r="AC7771" s="12"/>
      <c r="AD7771" s="12"/>
      <c r="AK7771" s="12"/>
      <c r="AL7771" s="30"/>
      <c r="AM7771" s="32"/>
      <c r="AQ7771" s="12"/>
      <c r="AR7771" s="12"/>
      <c r="AS7771" s="12"/>
      <c r="AZ7771" s="49"/>
      <c r="BA7771" s="30"/>
      <c r="BB7771" s="12"/>
      <c r="BF7771" s="12"/>
      <c r="BG7771" s="12"/>
      <c r="BH7771" s="12"/>
      <c r="BO7771" s="7"/>
      <c r="BP7771" s="7"/>
      <c r="BQ7771" s="7"/>
      <c r="BU7771" s="7"/>
      <c r="BV7771" s="7"/>
      <c r="BW7771" s="7"/>
      <c r="CD7771" s="7"/>
      <c r="CE7771" s="7"/>
      <c r="CF7771" s="7"/>
      <c r="CJ7771" s="7"/>
      <c r="CK7771" s="7"/>
      <c r="CL7771" s="7"/>
    </row>
    <row r="7772" spans="1:90">
      <c r="A7772" s="11"/>
      <c r="B7772" s="373"/>
      <c r="C7772" s="373"/>
      <c r="D7772" s="373"/>
      <c r="E7772" s="13"/>
      <c r="F7772" s="11"/>
      <c r="G7772" s="25"/>
      <c r="H7772" s="31"/>
      <c r="I7772" s="30"/>
      <c r="M7772" s="25"/>
      <c r="N7772" s="31"/>
      <c r="O7772" s="30"/>
      <c r="V7772" s="12"/>
      <c r="W7772" s="12"/>
      <c r="X7772" s="14"/>
      <c r="AB7772" s="25"/>
      <c r="AC7772" s="12"/>
      <c r="AD7772" s="12"/>
      <c r="AK7772" s="12"/>
      <c r="AL7772" s="30"/>
      <c r="AM7772" s="32"/>
      <c r="AQ7772" s="12"/>
      <c r="AR7772" s="12"/>
      <c r="AS7772" s="12"/>
      <c r="AZ7772" s="49"/>
      <c r="BA7772" s="30"/>
      <c r="BB7772" s="12"/>
      <c r="BF7772" s="12"/>
      <c r="BG7772" s="12"/>
      <c r="BH7772" s="12"/>
      <c r="BO7772" s="7"/>
      <c r="BP7772" s="7"/>
      <c r="BQ7772" s="7"/>
      <c r="BU7772" s="7"/>
      <c r="BV7772" s="7"/>
      <c r="BW7772" s="7"/>
      <c r="CD7772" s="7"/>
      <c r="CE7772" s="7"/>
      <c r="CF7772" s="7"/>
      <c r="CJ7772" s="7"/>
      <c r="CK7772" s="7"/>
      <c r="CL7772" s="7"/>
    </row>
    <row r="7773" spans="1:90">
      <c r="A7773" s="11"/>
      <c r="B7773" s="373"/>
      <c r="C7773" s="373"/>
      <c r="D7773" s="373"/>
      <c r="E7773" s="13"/>
      <c r="F7773" s="11"/>
      <c r="G7773" s="25"/>
      <c r="H7773" s="31"/>
      <c r="I7773" s="30"/>
      <c r="M7773" s="25"/>
      <c r="N7773" s="31"/>
      <c r="O7773" s="30"/>
      <c r="V7773" s="12"/>
      <c r="W7773" s="12"/>
      <c r="X7773" s="14"/>
      <c r="AB7773" s="25"/>
      <c r="AC7773" s="12"/>
      <c r="AD7773" s="12"/>
      <c r="AK7773" s="12"/>
      <c r="AL7773" s="30"/>
      <c r="AM7773" s="32"/>
      <c r="AQ7773" s="12"/>
      <c r="AR7773" s="12"/>
      <c r="AS7773" s="12"/>
      <c r="AZ7773" s="49"/>
      <c r="BA7773" s="30"/>
      <c r="BB7773" s="12"/>
      <c r="BF7773" s="12"/>
      <c r="BG7773" s="12"/>
      <c r="BH7773" s="12"/>
      <c r="BO7773" s="7"/>
      <c r="BP7773" s="7"/>
      <c r="BQ7773" s="7"/>
      <c r="BU7773" s="7"/>
      <c r="BV7773" s="7"/>
      <c r="BW7773" s="7"/>
      <c r="CD7773" s="7"/>
      <c r="CE7773" s="7"/>
      <c r="CF7773" s="7"/>
      <c r="CJ7773" s="7"/>
      <c r="CK7773" s="7"/>
      <c r="CL7773" s="7"/>
    </row>
    <row r="7774" spans="1:90">
      <c r="A7774" s="11"/>
      <c r="B7774" s="373"/>
      <c r="C7774" s="373"/>
      <c r="D7774" s="373"/>
      <c r="E7774" s="13"/>
      <c r="F7774" s="11"/>
      <c r="G7774" s="25"/>
      <c r="H7774" s="31"/>
      <c r="I7774" s="30"/>
      <c r="M7774" s="25"/>
      <c r="N7774" s="31"/>
      <c r="O7774" s="30"/>
      <c r="V7774" s="12"/>
      <c r="W7774" s="12"/>
      <c r="X7774" s="14"/>
      <c r="AB7774" s="25"/>
      <c r="AC7774" s="12"/>
      <c r="AD7774" s="12"/>
      <c r="AK7774" s="12"/>
      <c r="AL7774" s="30"/>
      <c r="AM7774" s="32"/>
      <c r="AQ7774" s="12"/>
      <c r="AR7774" s="12"/>
      <c r="AS7774" s="12"/>
      <c r="AZ7774" s="49"/>
      <c r="BA7774" s="30"/>
      <c r="BB7774" s="12"/>
      <c r="BF7774" s="12"/>
      <c r="BG7774" s="12"/>
      <c r="BH7774" s="12"/>
      <c r="BO7774" s="7"/>
      <c r="BP7774" s="7"/>
      <c r="BQ7774" s="7"/>
      <c r="BU7774" s="7"/>
      <c r="BV7774" s="7"/>
      <c r="BW7774" s="7"/>
      <c r="CD7774" s="7"/>
      <c r="CE7774" s="7"/>
      <c r="CF7774" s="7"/>
      <c r="CJ7774" s="7"/>
      <c r="CK7774" s="7"/>
      <c r="CL7774" s="7"/>
    </row>
    <row r="7775" spans="1:90">
      <c r="A7775" s="11"/>
      <c r="B7775" s="373"/>
      <c r="C7775" s="373"/>
      <c r="D7775" s="373"/>
      <c r="E7775" s="13"/>
      <c r="F7775" s="11"/>
      <c r="G7775" s="25"/>
      <c r="H7775" s="31"/>
      <c r="I7775" s="30"/>
      <c r="M7775" s="25"/>
      <c r="N7775" s="31"/>
      <c r="O7775" s="30"/>
      <c r="V7775" s="12"/>
      <c r="W7775" s="12"/>
      <c r="X7775" s="14"/>
      <c r="AB7775" s="25"/>
      <c r="AC7775" s="12"/>
      <c r="AD7775" s="12"/>
      <c r="AK7775" s="12"/>
      <c r="AL7775" s="30"/>
      <c r="AM7775" s="32"/>
      <c r="AQ7775" s="12"/>
      <c r="AR7775" s="12"/>
      <c r="AS7775" s="12"/>
      <c r="AZ7775" s="49"/>
      <c r="BA7775" s="30"/>
      <c r="BB7775" s="12"/>
      <c r="BF7775" s="12"/>
      <c r="BG7775" s="12"/>
      <c r="BH7775" s="12"/>
      <c r="BO7775" s="7"/>
      <c r="BP7775" s="7"/>
      <c r="BQ7775" s="7"/>
      <c r="BU7775" s="7"/>
      <c r="BV7775" s="7"/>
      <c r="BW7775" s="7"/>
      <c r="CD7775" s="7"/>
      <c r="CE7775" s="7"/>
      <c r="CF7775" s="7"/>
      <c r="CJ7775" s="7"/>
      <c r="CK7775" s="7"/>
      <c r="CL7775" s="7"/>
    </row>
    <row r="7776" spans="1:90">
      <c r="A7776" s="11"/>
      <c r="B7776" s="373"/>
      <c r="C7776" s="373"/>
      <c r="D7776" s="373"/>
      <c r="E7776" s="13"/>
      <c r="F7776" s="11"/>
      <c r="G7776" s="25"/>
      <c r="H7776" s="31"/>
      <c r="I7776" s="30"/>
      <c r="M7776" s="25"/>
      <c r="N7776" s="31"/>
      <c r="O7776" s="30"/>
      <c r="V7776" s="12"/>
      <c r="W7776" s="12"/>
      <c r="X7776" s="14"/>
      <c r="AB7776" s="25"/>
      <c r="AC7776" s="12"/>
      <c r="AD7776" s="12"/>
      <c r="AK7776" s="12"/>
      <c r="AL7776" s="30"/>
      <c r="AM7776" s="32"/>
      <c r="AQ7776" s="12"/>
      <c r="AR7776" s="12"/>
      <c r="AS7776" s="12"/>
      <c r="AZ7776" s="49"/>
      <c r="BA7776" s="30"/>
      <c r="BB7776" s="12"/>
      <c r="BF7776" s="12"/>
      <c r="BG7776" s="12"/>
      <c r="BH7776" s="12"/>
      <c r="BO7776" s="7"/>
      <c r="BP7776" s="7"/>
      <c r="BQ7776" s="7"/>
      <c r="BU7776" s="7"/>
      <c r="BV7776" s="7"/>
      <c r="BW7776" s="7"/>
      <c r="CD7776" s="7"/>
      <c r="CE7776" s="7"/>
      <c r="CF7776" s="7"/>
      <c r="CJ7776" s="7"/>
      <c r="CK7776" s="7"/>
      <c r="CL7776" s="7"/>
    </row>
    <row r="7777" spans="1:90">
      <c r="A7777" s="11"/>
      <c r="B7777" s="373"/>
      <c r="C7777" s="373"/>
      <c r="D7777" s="373"/>
      <c r="E7777" s="13"/>
      <c r="F7777" s="11"/>
      <c r="G7777" s="25"/>
      <c r="H7777" s="31"/>
      <c r="I7777" s="30"/>
      <c r="M7777" s="25"/>
      <c r="N7777" s="31"/>
      <c r="O7777" s="30"/>
      <c r="V7777" s="12"/>
      <c r="W7777" s="12"/>
      <c r="X7777" s="14"/>
      <c r="AB7777" s="25"/>
      <c r="AC7777" s="12"/>
      <c r="AD7777" s="12"/>
      <c r="AK7777" s="12"/>
      <c r="AL7777" s="30"/>
      <c r="AM7777" s="32"/>
      <c r="AQ7777" s="12"/>
      <c r="AR7777" s="12"/>
      <c r="AS7777" s="12"/>
      <c r="AZ7777" s="49"/>
      <c r="BA7777" s="30"/>
      <c r="BB7777" s="12"/>
      <c r="BF7777" s="12"/>
      <c r="BG7777" s="12"/>
      <c r="BH7777" s="12"/>
      <c r="BO7777" s="7"/>
      <c r="BP7777" s="7"/>
      <c r="BQ7777" s="7"/>
      <c r="BU7777" s="7"/>
      <c r="BV7777" s="7"/>
      <c r="BW7777" s="7"/>
      <c r="CD7777" s="7"/>
      <c r="CE7777" s="7"/>
      <c r="CF7777" s="7"/>
      <c r="CJ7777" s="7"/>
      <c r="CK7777" s="7"/>
      <c r="CL7777" s="7"/>
    </row>
    <row r="7778" spans="1:90">
      <c r="A7778" s="11"/>
      <c r="B7778" s="373"/>
      <c r="C7778" s="373"/>
      <c r="D7778" s="373"/>
      <c r="E7778" s="13"/>
      <c r="F7778" s="11"/>
      <c r="G7778" s="25"/>
      <c r="H7778" s="31"/>
      <c r="I7778" s="30"/>
      <c r="M7778" s="25"/>
      <c r="N7778" s="31"/>
      <c r="O7778" s="30"/>
      <c r="V7778" s="12"/>
      <c r="W7778" s="12"/>
      <c r="X7778" s="14"/>
      <c r="AB7778" s="25"/>
      <c r="AC7778" s="12"/>
      <c r="AD7778" s="12"/>
      <c r="AK7778" s="12"/>
      <c r="AL7778" s="30"/>
      <c r="AM7778" s="32"/>
      <c r="AQ7778" s="12"/>
      <c r="AR7778" s="12"/>
      <c r="AS7778" s="12"/>
      <c r="AZ7778" s="49"/>
      <c r="BA7778" s="30"/>
      <c r="BB7778" s="12"/>
      <c r="BF7778" s="12"/>
      <c r="BG7778" s="12"/>
      <c r="BH7778" s="12"/>
      <c r="BO7778" s="7"/>
      <c r="BP7778" s="7"/>
      <c r="BQ7778" s="7"/>
      <c r="BU7778" s="7"/>
      <c r="BV7778" s="7"/>
      <c r="BW7778" s="7"/>
      <c r="CD7778" s="7"/>
      <c r="CE7778" s="7"/>
      <c r="CF7778" s="7"/>
      <c r="CJ7778" s="7"/>
      <c r="CK7778" s="7"/>
      <c r="CL7778" s="7"/>
    </row>
    <row r="7779" spans="1:90">
      <c r="A7779" s="11"/>
      <c r="B7779" s="373"/>
      <c r="C7779" s="373"/>
      <c r="D7779" s="373"/>
      <c r="E7779" s="13"/>
      <c r="F7779" s="11"/>
      <c r="G7779" s="25"/>
      <c r="H7779" s="31"/>
      <c r="I7779" s="30"/>
      <c r="M7779" s="25"/>
      <c r="N7779" s="31"/>
      <c r="O7779" s="30"/>
      <c r="V7779" s="12"/>
      <c r="W7779" s="12"/>
      <c r="X7779" s="14"/>
      <c r="AB7779" s="25"/>
      <c r="AC7779" s="12"/>
      <c r="AD7779" s="12"/>
      <c r="AK7779" s="12"/>
      <c r="AL7779" s="30"/>
      <c r="AM7779" s="32"/>
      <c r="AQ7779" s="12"/>
      <c r="AR7779" s="12"/>
      <c r="AS7779" s="12"/>
      <c r="AZ7779" s="49"/>
      <c r="BA7779" s="30"/>
      <c r="BB7779" s="12"/>
      <c r="BF7779" s="12"/>
      <c r="BG7779" s="12"/>
      <c r="BH7779" s="12"/>
      <c r="BO7779" s="7"/>
      <c r="BP7779" s="7"/>
      <c r="BQ7779" s="7"/>
      <c r="BU7779" s="7"/>
      <c r="BV7779" s="7"/>
      <c r="BW7779" s="7"/>
      <c r="CD7779" s="7"/>
      <c r="CE7779" s="7"/>
      <c r="CF7779" s="7"/>
      <c r="CJ7779" s="7"/>
      <c r="CK7779" s="7"/>
      <c r="CL7779" s="7"/>
    </row>
    <row r="7780" spans="1:90">
      <c r="A7780" s="11"/>
      <c r="B7780" s="373"/>
      <c r="C7780" s="373"/>
      <c r="D7780" s="373"/>
      <c r="E7780" s="13"/>
      <c r="F7780" s="11"/>
      <c r="G7780" s="25"/>
      <c r="H7780" s="31"/>
      <c r="I7780" s="30"/>
      <c r="M7780" s="25"/>
      <c r="N7780" s="31"/>
      <c r="O7780" s="30"/>
      <c r="V7780" s="12"/>
      <c r="W7780" s="12"/>
      <c r="X7780" s="14"/>
      <c r="AB7780" s="25"/>
      <c r="AC7780" s="12"/>
      <c r="AD7780" s="12"/>
      <c r="AK7780" s="12"/>
      <c r="AL7780" s="30"/>
      <c r="AM7780" s="32"/>
      <c r="AQ7780" s="12"/>
      <c r="AR7780" s="12"/>
      <c r="AS7780" s="12"/>
      <c r="AZ7780" s="49"/>
      <c r="BA7780" s="30"/>
      <c r="BB7780" s="12"/>
      <c r="BF7780" s="12"/>
      <c r="BG7780" s="12"/>
      <c r="BH7780" s="12"/>
      <c r="BO7780" s="7"/>
      <c r="BP7780" s="7"/>
      <c r="BQ7780" s="7"/>
      <c r="BU7780" s="7"/>
      <c r="BV7780" s="7"/>
      <c r="BW7780" s="7"/>
      <c r="CD7780" s="7"/>
      <c r="CE7780" s="7"/>
      <c r="CF7780" s="7"/>
      <c r="CJ7780" s="7"/>
      <c r="CK7780" s="7"/>
      <c r="CL7780" s="7"/>
    </row>
    <row r="7781" spans="1:90">
      <c r="A7781" s="11"/>
      <c r="B7781" s="373"/>
      <c r="C7781" s="373"/>
      <c r="D7781" s="373"/>
      <c r="E7781" s="13"/>
      <c r="F7781" s="11"/>
      <c r="G7781" s="25"/>
      <c r="H7781" s="31"/>
      <c r="I7781" s="30"/>
      <c r="M7781" s="25"/>
      <c r="N7781" s="31"/>
      <c r="O7781" s="30"/>
      <c r="V7781" s="12"/>
      <c r="W7781" s="12"/>
      <c r="X7781" s="14"/>
      <c r="AB7781" s="25"/>
      <c r="AC7781" s="12"/>
      <c r="AD7781" s="12"/>
      <c r="AK7781" s="12"/>
      <c r="AL7781" s="30"/>
      <c r="AM7781" s="32"/>
      <c r="AQ7781" s="12"/>
      <c r="AR7781" s="12"/>
      <c r="AS7781" s="12"/>
      <c r="AZ7781" s="49"/>
      <c r="BA7781" s="30"/>
      <c r="BB7781" s="12"/>
      <c r="BF7781" s="12"/>
      <c r="BG7781" s="12"/>
      <c r="BH7781" s="12"/>
      <c r="BO7781" s="7"/>
      <c r="BP7781" s="7"/>
      <c r="BQ7781" s="7"/>
      <c r="BU7781" s="7"/>
      <c r="BV7781" s="7"/>
      <c r="BW7781" s="7"/>
      <c r="CD7781" s="7"/>
      <c r="CE7781" s="7"/>
      <c r="CF7781" s="7"/>
      <c r="CJ7781" s="7"/>
      <c r="CK7781" s="7"/>
      <c r="CL7781" s="7"/>
    </row>
    <row r="7782" spans="1:90">
      <c r="A7782" s="11"/>
      <c r="B7782" s="373"/>
      <c r="C7782" s="373"/>
      <c r="D7782" s="373"/>
      <c r="E7782" s="13"/>
      <c r="F7782" s="11"/>
      <c r="G7782" s="25"/>
      <c r="H7782" s="31"/>
      <c r="I7782" s="30"/>
      <c r="M7782" s="25"/>
      <c r="N7782" s="31"/>
      <c r="O7782" s="30"/>
      <c r="V7782" s="12"/>
      <c r="W7782" s="12"/>
      <c r="X7782" s="14"/>
      <c r="AB7782" s="25"/>
      <c r="AC7782" s="12"/>
      <c r="AD7782" s="12"/>
      <c r="AK7782" s="12"/>
      <c r="AL7782" s="30"/>
      <c r="AM7782" s="32"/>
      <c r="AQ7782" s="12"/>
      <c r="AR7782" s="12"/>
      <c r="AS7782" s="12"/>
      <c r="AZ7782" s="49"/>
      <c r="BA7782" s="30"/>
      <c r="BB7782" s="12"/>
      <c r="BF7782" s="12"/>
      <c r="BG7782" s="12"/>
      <c r="BH7782" s="12"/>
      <c r="BO7782" s="7"/>
      <c r="BP7782" s="7"/>
      <c r="BQ7782" s="7"/>
      <c r="BU7782" s="7"/>
      <c r="BV7782" s="7"/>
      <c r="BW7782" s="7"/>
      <c r="CD7782" s="7"/>
      <c r="CE7782" s="7"/>
      <c r="CF7782" s="7"/>
      <c r="CJ7782" s="7"/>
      <c r="CK7782" s="7"/>
      <c r="CL7782" s="7"/>
    </row>
    <row r="7783" spans="1:90">
      <c r="A7783" s="11"/>
      <c r="B7783" s="373"/>
      <c r="C7783" s="373"/>
      <c r="D7783" s="373"/>
      <c r="E7783" s="13"/>
      <c r="F7783" s="11"/>
      <c r="G7783" s="25"/>
      <c r="H7783" s="31"/>
      <c r="I7783" s="30"/>
      <c r="M7783" s="25"/>
      <c r="N7783" s="31"/>
      <c r="O7783" s="30"/>
      <c r="V7783" s="12"/>
      <c r="W7783" s="12"/>
      <c r="X7783" s="14"/>
      <c r="AB7783" s="25"/>
      <c r="AC7783" s="12"/>
      <c r="AD7783" s="12"/>
      <c r="AK7783" s="12"/>
      <c r="AL7783" s="30"/>
      <c r="AM7783" s="32"/>
      <c r="AQ7783" s="12"/>
      <c r="AR7783" s="12"/>
      <c r="AS7783" s="12"/>
      <c r="AZ7783" s="49"/>
      <c r="BA7783" s="30"/>
      <c r="BB7783" s="12"/>
      <c r="BF7783" s="12"/>
      <c r="BG7783" s="12"/>
      <c r="BH7783" s="12"/>
      <c r="BO7783" s="7"/>
      <c r="BP7783" s="7"/>
      <c r="BQ7783" s="7"/>
      <c r="BU7783" s="7"/>
      <c r="BV7783" s="7"/>
      <c r="BW7783" s="7"/>
      <c r="CD7783" s="7"/>
      <c r="CE7783" s="7"/>
      <c r="CF7783" s="7"/>
      <c r="CJ7783" s="7"/>
      <c r="CK7783" s="7"/>
      <c r="CL7783" s="7"/>
    </row>
    <row r="7784" spans="1:90">
      <c r="A7784" s="11"/>
      <c r="B7784" s="373"/>
      <c r="C7784" s="373"/>
      <c r="D7784" s="373"/>
      <c r="E7784" s="13"/>
      <c r="F7784" s="11"/>
      <c r="G7784" s="25"/>
      <c r="H7784" s="31"/>
      <c r="I7784" s="30"/>
      <c r="M7784" s="25"/>
      <c r="N7784" s="31"/>
      <c r="O7784" s="30"/>
      <c r="V7784" s="12"/>
      <c r="W7784" s="12"/>
      <c r="X7784" s="14"/>
      <c r="AB7784" s="25"/>
      <c r="AC7784" s="12"/>
      <c r="AD7784" s="12"/>
      <c r="AK7784" s="12"/>
      <c r="AL7784" s="30"/>
      <c r="AM7784" s="32"/>
      <c r="AQ7784" s="12"/>
      <c r="AR7784" s="12"/>
      <c r="AS7784" s="12"/>
      <c r="AZ7784" s="49"/>
      <c r="BA7784" s="30"/>
      <c r="BB7784" s="12"/>
      <c r="BF7784" s="12"/>
      <c r="BG7784" s="12"/>
      <c r="BH7784" s="12"/>
      <c r="BO7784" s="7"/>
      <c r="BP7784" s="7"/>
      <c r="BQ7784" s="7"/>
      <c r="BU7784" s="7"/>
      <c r="BV7784" s="7"/>
      <c r="BW7784" s="7"/>
      <c r="CD7784" s="7"/>
      <c r="CE7784" s="7"/>
      <c r="CF7784" s="7"/>
      <c r="CJ7784" s="7"/>
      <c r="CK7784" s="7"/>
      <c r="CL7784" s="7"/>
    </row>
    <row r="7785" spans="1:90">
      <c r="A7785" s="11"/>
      <c r="B7785" s="373"/>
      <c r="C7785" s="373"/>
      <c r="D7785" s="373"/>
      <c r="E7785" s="13"/>
      <c r="F7785" s="11"/>
      <c r="G7785" s="25"/>
      <c r="H7785" s="31"/>
      <c r="I7785" s="30"/>
      <c r="M7785" s="25"/>
      <c r="N7785" s="31"/>
      <c r="O7785" s="30"/>
      <c r="V7785" s="12"/>
      <c r="W7785" s="12"/>
      <c r="X7785" s="14"/>
      <c r="AB7785" s="25"/>
      <c r="AC7785" s="12"/>
      <c r="AD7785" s="12"/>
      <c r="AK7785" s="12"/>
      <c r="AL7785" s="30"/>
      <c r="AM7785" s="32"/>
      <c r="AQ7785" s="12"/>
      <c r="AR7785" s="12"/>
      <c r="AS7785" s="12"/>
      <c r="AZ7785" s="49"/>
      <c r="BA7785" s="30"/>
      <c r="BB7785" s="12"/>
      <c r="BF7785" s="12"/>
      <c r="BG7785" s="12"/>
      <c r="BH7785" s="12"/>
      <c r="BO7785" s="7"/>
      <c r="BP7785" s="7"/>
      <c r="BQ7785" s="7"/>
      <c r="BU7785" s="7"/>
      <c r="BV7785" s="7"/>
      <c r="BW7785" s="7"/>
      <c r="CD7785" s="7"/>
      <c r="CE7785" s="7"/>
      <c r="CF7785" s="7"/>
      <c r="CJ7785" s="7"/>
      <c r="CK7785" s="7"/>
      <c r="CL7785" s="7"/>
    </row>
    <row r="7786" spans="1:90">
      <c r="A7786" s="11"/>
      <c r="B7786" s="373"/>
      <c r="C7786" s="373"/>
      <c r="D7786" s="373"/>
      <c r="E7786" s="13"/>
      <c r="F7786" s="11"/>
      <c r="G7786" s="25"/>
      <c r="H7786" s="31"/>
      <c r="I7786" s="30"/>
      <c r="M7786" s="25"/>
      <c r="N7786" s="31"/>
      <c r="O7786" s="30"/>
      <c r="V7786" s="12"/>
      <c r="W7786" s="12"/>
      <c r="X7786" s="14"/>
      <c r="AB7786" s="25"/>
      <c r="AC7786" s="12"/>
      <c r="AD7786" s="12"/>
      <c r="AK7786" s="12"/>
      <c r="AL7786" s="30"/>
      <c r="AM7786" s="32"/>
      <c r="AQ7786" s="12"/>
      <c r="AR7786" s="12"/>
      <c r="AS7786" s="12"/>
      <c r="AZ7786" s="49"/>
      <c r="BA7786" s="30"/>
      <c r="BB7786" s="12"/>
      <c r="BF7786" s="12"/>
      <c r="BG7786" s="12"/>
      <c r="BH7786" s="12"/>
      <c r="BO7786" s="7"/>
      <c r="BP7786" s="7"/>
      <c r="BQ7786" s="7"/>
      <c r="BU7786" s="7"/>
      <c r="BV7786" s="7"/>
      <c r="BW7786" s="7"/>
      <c r="CD7786" s="7"/>
      <c r="CE7786" s="7"/>
      <c r="CF7786" s="7"/>
      <c r="CJ7786" s="7"/>
      <c r="CK7786" s="7"/>
      <c r="CL7786" s="7"/>
    </row>
    <row r="7787" spans="1:90">
      <c r="A7787" s="11"/>
      <c r="B7787" s="373"/>
      <c r="C7787" s="373"/>
      <c r="D7787" s="373"/>
      <c r="E7787" s="13"/>
      <c r="F7787" s="11"/>
      <c r="G7787" s="25"/>
      <c r="H7787" s="31"/>
      <c r="I7787" s="30"/>
      <c r="M7787" s="25"/>
      <c r="N7787" s="31"/>
      <c r="O7787" s="30"/>
      <c r="V7787" s="12"/>
      <c r="W7787" s="12"/>
      <c r="X7787" s="14"/>
      <c r="AB7787" s="25"/>
      <c r="AC7787" s="12"/>
      <c r="AD7787" s="12"/>
      <c r="AK7787" s="12"/>
      <c r="AL7787" s="30"/>
      <c r="AM7787" s="32"/>
      <c r="AQ7787" s="12"/>
      <c r="AR7787" s="12"/>
      <c r="AS7787" s="12"/>
      <c r="AZ7787" s="49"/>
      <c r="BA7787" s="30"/>
      <c r="BB7787" s="12"/>
      <c r="BF7787" s="12"/>
      <c r="BG7787" s="12"/>
      <c r="BH7787" s="12"/>
      <c r="BO7787" s="7"/>
      <c r="BP7787" s="7"/>
      <c r="BQ7787" s="7"/>
      <c r="BU7787" s="7"/>
      <c r="BV7787" s="7"/>
      <c r="BW7787" s="7"/>
      <c r="CD7787" s="7"/>
      <c r="CE7787" s="7"/>
      <c r="CF7787" s="7"/>
      <c r="CJ7787" s="7"/>
      <c r="CK7787" s="7"/>
      <c r="CL7787" s="7"/>
    </row>
    <row r="7788" spans="1:90">
      <c r="A7788" s="11"/>
      <c r="B7788" s="373"/>
      <c r="C7788" s="373"/>
      <c r="D7788" s="373"/>
      <c r="E7788" s="13"/>
      <c r="F7788" s="11"/>
      <c r="G7788" s="25"/>
      <c r="H7788" s="31"/>
      <c r="I7788" s="30"/>
      <c r="M7788" s="25"/>
      <c r="N7788" s="31"/>
      <c r="O7788" s="30"/>
      <c r="V7788" s="12"/>
      <c r="W7788" s="12"/>
      <c r="X7788" s="14"/>
      <c r="AB7788" s="25"/>
      <c r="AC7788" s="12"/>
      <c r="AD7788" s="12"/>
      <c r="AK7788" s="12"/>
      <c r="AL7788" s="30"/>
      <c r="AM7788" s="32"/>
      <c r="AQ7788" s="12"/>
      <c r="AR7788" s="12"/>
      <c r="AS7788" s="12"/>
      <c r="AZ7788" s="49"/>
      <c r="BA7788" s="30"/>
      <c r="BB7788" s="12"/>
      <c r="BF7788" s="12"/>
      <c r="BG7788" s="12"/>
      <c r="BH7788" s="12"/>
      <c r="BO7788" s="7"/>
      <c r="BP7788" s="7"/>
      <c r="BQ7788" s="7"/>
      <c r="BU7788" s="7"/>
      <c r="BV7788" s="7"/>
      <c r="BW7788" s="7"/>
      <c r="CD7788" s="7"/>
      <c r="CE7788" s="7"/>
      <c r="CF7788" s="7"/>
      <c r="CJ7788" s="7"/>
      <c r="CK7788" s="7"/>
      <c r="CL7788" s="7"/>
    </row>
    <row r="7789" spans="1:90">
      <c r="A7789" s="11"/>
      <c r="B7789" s="373"/>
      <c r="C7789" s="373"/>
      <c r="D7789" s="373"/>
      <c r="E7789" s="13"/>
      <c r="F7789" s="11"/>
      <c r="G7789" s="25"/>
      <c r="H7789" s="31"/>
      <c r="I7789" s="30"/>
      <c r="M7789" s="25"/>
      <c r="N7789" s="31"/>
      <c r="O7789" s="30"/>
      <c r="V7789" s="12"/>
      <c r="W7789" s="12"/>
      <c r="X7789" s="14"/>
      <c r="AB7789" s="25"/>
      <c r="AC7789" s="12"/>
      <c r="AD7789" s="12"/>
      <c r="AK7789" s="12"/>
      <c r="AL7789" s="30"/>
      <c r="AM7789" s="32"/>
      <c r="AQ7789" s="12"/>
      <c r="AR7789" s="12"/>
      <c r="AS7789" s="12"/>
      <c r="AZ7789" s="49"/>
      <c r="BA7789" s="30"/>
      <c r="BB7789" s="12"/>
      <c r="BF7789" s="12"/>
      <c r="BG7789" s="12"/>
      <c r="BH7789" s="12"/>
      <c r="BO7789" s="7"/>
      <c r="BP7789" s="7"/>
      <c r="BQ7789" s="7"/>
      <c r="BU7789" s="7"/>
      <c r="BV7789" s="7"/>
      <c r="BW7789" s="7"/>
      <c r="CD7789" s="7"/>
      <c r="CE7789" s="7"/>
      <c r="CF7789" s="7"/>
      <c r="CJ7789" s="7"/>
      <c r="CK7789" s="7"/>
      <c r="CL7789" s="7"/>
    </row>
    <row r="7790" spans="1:90">
      <c r="A7790" s="11"/>
      <c r="B7790" s="373"/>
      <c r="C7790" s="373"/>
      <c r="D7790" s="373"/>
      <c r="E7790" s="13"/>
      <c r="F7790" s="11"/>
      <c r="G7790" s="25"/>
      <c r="H7790" s="31"/>
      <c r="I7790" s="30"/>
      <c r="M7790" s="25"/>
      <c r="N7790" s="31"/>
      <c r="O7790" s="30"/>
      <c r="V7790" s="12"/>
      <c r="W7790" s="12"/>
      <c r="X7790" s="14"/>
      <c r="AB7790" s="25"/>
      <c r="AC7790" s="12"/>
      <c r="AD7790" s="12"/>
      <c r="AK7790" s="12"/>
      <c r="AL7790" s="30"/>
      <c r="AM7790" s="32"/>
      <c r="AQ7790" s="12"/>
      <c r="AR7790" s="12"/>
      <c r="AS7790" s="12"/>
      <c r="AZ7790" s="49"/>
      <c r="BA7790" s="30"/>
      <c r="BB7790" s="12"/>
      <c r="BF7790" s="12"/>
      <c r="BG7790" s="12"/>
      <c r="BH7790" s="12"/>
      <c r="BO7790" s="7"/>
      <c r="BP7790" s="7"/>
      <c r="BQ7790" s="7"/>
      <c r="BU7790" s="7"/>
      <c r="BV7790" s="7"/>
      <c r="BW7790" s="7"/>
      <c r="CD7790" s="7"/>
      <c r="CE7790" s="7"/>
      <c r="CF7790" s="7"/>
      <c r="CJ7790" s="7"/>
      <c r="CK7790" s="7"/>
      <c r="CL7790" s="7"/>
    </row>
    <row r="7791" spans="1:90">
      <c r="A7791" s="11"/>
      <c r="B7791" s="373"/>
      <c r="C7791" s="373"/>
      <c r="D7791" s="373"/>
      <c r="E7791" s="13"/>
      <c r="F7791" s="11"/>
      <c r="G7791" s="25"/>
      <c r="H7791" s="31"/>
      <c r="I7791" s="30"/>
      <c r="M7791" s="25"/>
      <c r="N7791" s="31"/>
      <c r="O7791" s="30"/>
      <c r="V7791" s="12"/>
      <c r="W7791" s="12"/>
      <c r="X7791" s="14"/>
      <c r="AB7791" s="25"/>
      <c r="AC7791" s="12"/>
      <c r="AD7791" s="12"/>
      <c r="AK7791" s="12"/>
      <c r="AL7791" s="30"/>
      <c r="AM7791" s="32"/>
      <c r="AQ7791" s="12"/>
      <c r="AR7791" s="12"/>
      <c r="AS7791" s="12"/>
      <c r="AZ7791" s="49"/>
      <c r="BA7791" s="30"/>
      <c r="BB7791" s="12"/>
      <c r="BF7791" s="12"/>
      <c r="BG7791" s="12"/>
      <c r="BH7791" s="12"/>
      <c r="BO7791" s="7"/>
      <c r="BP7791" s="7"/>
      <c r="BQ7791" s="7"/>
      <c r="BU7791" s="7"/>
      <c r="BV7791" s="7"/>
      <c r="BW7791" s="7"/>
      <c r="CD7791" s="7"/>
      <c r="CE7791" s="7"/>
      <c r="CF7791" s="7"/>
      <c r="CJ7791" s="7"/>
      <c r="CK7791" s="7"/>
      <c r="CL7791" s="7"/>
    </row>
    <row r="7792" spans="1:90">
      <c r="A7792" s="11"/>
      <c r="B7792" s="373"/>
      <c r="C7792" s="373"/>
      <c r="D7792" s="373"/>
      <c r="E7792" s="13"/>
      <c r="F7792" s="11"/>
      <c r="G7792" s="25"/>
      <c r="H7792" s="31"/>
      <c r="I7792" s="30"/>
      <c r="M7792" s="25"/>
      <c r="N7792" s="31"/>
      <c r="O7792" s="30"/>
      <c r="V7792" s="12"/>
      <c r="W7792" s="12"/>
      <c r="X7792" s="14"/>
      <c r="AB7792" s="25"/>
      <c r="AC7792" s="12"/>
      <c r="AD7792" s="12"/>
      <c r="AK7792" s="12"/>
      <c r="AL7792" s="30"/>
      <c r="AM7792" s="32"/>
      <c r="AQ7792" s="12"/>
      <c r="AR7792" s="12"/>
      <c r="AS7792" s="12"/>
      <c r="AZ7792" s="49"/>
      <c r="BA7792" s="30"/>
      <c r="BB7792" s="12"/>
      <c r="BF7792" s="12"/>
      <c r="BG7792" s="12"/>
      <c r="BH7792" s="12"/>
      <c r="BO7792" s="7"/>
      <c r="BP7792" s="7"/>
      <c r="BQ7792" s="7"/>
      <c r="BU7792" s="7"/>
      <c r="BV7792" s="7"/>
      <c r="BW7792" s="7"/>
      <c r="CD7792" s="7"/>
      <c r="CE7792" s="7"/>
      <c r="CF7792" s="7"/>
      <c r="CJ7792" s="7"/>
      <c r="CK7792" s="7"/>
      <c r="CL7792" s="7"/>
    </row>
    <row r="7793" spans="1:90">
      <c r="A7793" s="11"/>
      <c r="B7793" s="373"/>
      <c r="C7793" s="373"/>
      <c r="D7793" s="373"/>
      <c r="E7793" s="13"/>
      <c r="F7793" s="11"/>
      <c r="G7793" s="25"/>
      <c r="H7793" s="31"/>
      <c r="I7793" s="30"/>
      <c r="M7793" s="25"/>
      <c r="N7793" s="31"/>
      <c r="O7793" s="30"/>
      <c r="V7793" s="12"/>
      <c r="W7793" s="12"/>
      <c r="X7793" s="14"/>
      <c r="AB7793" s="25"/>
      <c r="AC7793" s="12"/>
      <c r="AD7793" s="12"/>
      <c r="AK7793" s="12"/>
      <c r="AL7793" s="30"/>
      <c r="AM7793" s="32"/>
      <c r="AQ7793" s="12"/>
      <c r="AR7793" s="12"/>
      <c r="AS7793" s="12"/>
      <c r="AZ7793" s="49"/>
      <c r="BA7793" s="30"/>
      <c r="BB7793" s="12"/>
      <c r="BF7793" s="12"/>
      <c r="BG7793" s="12"/>
      <c r="BH7793" s="12"/>
      <c r="BO7793" s="7"/>
      <c r="BP7793" s="7"/>
      <c r="BQ7793" s="7"/>
      <c r="BU7793" s="7"/>
      <c r="BV7793" s="7"/>
      <c r="BW7793" s="7"/>
      <c r="CD7793" s="7"/>
      <c r="CE7793" s="7"/>
      <c r="CF7793" s="7"/>
      <c r="CJ7793" s="7"/>
      <c r="CK7793" s="7"/>
      <c r="CL7793" s="7"/>
    </row>
    <row r="7794" spans="1:90">
      <c r="A7794" s="11"/>
      <c r="B7794" s="373"/>
      <c r="C7794" s="373"/>
      <c r="D7794" s="373"/>
      <c r="E7794" s="13"/>
      <c r="F7794" s="11"/>
      <c r="G7794" s="25"/>
      <c r="H7794" s="31"/>
      <c r="I7794" s="30"/>
      <c r="M7794" s="25"/>
      <c r="N7794" s="31"/>
      <c r="O7794" s="30"/>
      <c r="V7794" s="12"/>
      <c r="W7794" s="12"/>
      <c r="X7794" s="14"/>
      <c r="AB7794" s="25"/>
      <c r="AC7794" s="12"/>
      <c r="AD7794" s="12"/>
      <c r="AK7794" s="12"/>
      <c r="AL7794" s="30"/>
      <c r="AM7794" s="32"/>
      <c r="AQ7794" s="12"/>
      <c r="AR7794" s="12"/>
      <c r="AS7794" s="12"/>
      <c r="AZ7794" s="49"/>
      <c r="BA7794" s="30"/>
      <c r="BB7794" s="12"/>
      <c r="BF7794" s="12"/>
      <c r="BG7794" s="12"/>
      <c r="BH7794" s="12"/>
      <c r="BO7794" s="7"/>
      <c r="BP7794" s="7"/>
      <c r="BQ7794" s="7"/>
      <c r="BU7794" s="7"/>
      <c r="BV7794" s="7"/>
      <c r="BW7794" s="7"/>
      <c r="CD7794" s="7"/>
      <c r="CE7794" s="7"/>
      <c r="CF7794" s="7"/>
      <c r="CJ7794" s="7"/>
      <c r="CK7794" s="7"/>
      <c r="CL7794" s="7"/>
    </row>
    <row r="7795" spans="1:90">
      <c r="A7795" s="11"/>
      <c r="B7795" s="373"/>
      <c r="C7795" s="373"/>
      <c r="D7795" s="373"/>
      <c r="E7795" s="13"/>
      <c r="F7795" s="11"/>
      <c r="G7795" s="25"/>
      <c r="H7795" s="31"/>
      <c r="I7795" s="30"/>
      <c r="M7795" s="25"/>
      <c r="N7795" s="31"/>
      <c r="O7795" s="30"/>
      <c r="V7795" s="12"/>
      <c r="W7795" s="12"/>
      <c r="X7795" s="14"/>
      <c r="AB7795" s="25"/>
      <c r="AC7795" s="12"/>
      <c r="AD7795" s="12"/>
      <c r="AK7795" s="12"/>
      <c r="AL7795" s="30"/>
      <c r="AM7795" s="32"/>
      <c r="AQ7795" s="12"/>
      <c r="AR7795" s="12"/>
      <c r="AS7795" s="12"/>
      <c r="AZ7795" s="49"/>
      <c r="BA7795" s="30"/>
      <c r="BB7795" s="12"/>
      <c r="BF7795" s="12"/>
      <c r="BG7795" s="12"/>
      <c r="BH7795" s="12"/>
      <c r="BO7795" s="7"/>
      <c r="BP7795" s="7"/>
      <c r="BQ7795" s="7"/>
      <c r="BU7795" s="7"/>
      <c r="BV7795" s="7"/>
      <c r="BW7795" s="7"/>
      <c r="CD7795" s="7"/>
      <c r="CE7795" s="7"/>
      <c r="CF7795" s="7"/>
      <c r="CJ7795" s="7"/>
      <c r="CK7795" s="7"/>
      <c r="CL7795" s="7"/>
    </row>
    <row r="7796" spans="1:90">
      <c r="A7796" s="11"/>
      <c r="B7796" s="373"/>
      <c r="C7796" s="373"/>
      <c r="D7796" s="373"/>
      <c r="E7796" s="13"/>
      <c r="F7796" s="11"/>
      <c r="G7796" s="25"/>
      <c r="H7796" s="31"/>
      <c r="I7796" s="30"/>
      <c r="M7796" s="25"/>
      <c r="N7796" s="31"/>
      <c r="O7796" s="30"/>
      <c r="V7796" s="12"/>
      <c r="W7796" s="12"/>
      <c r="X7796" s="14"/>
      <c r="AB7796" s="25"/>
      <c r="AC7796" s="12"/>
      <c r="AD7796" s="12"/>
      <c r="AK7796" s="12"/>
      <c r="AL7796" s="30"/>
      <c r="AM7796" s="32"/>
      <c r="AQ7796" s="12"/>
      <c r="AR7796" s="12"/>
      <c r="AS7796" s="12"/>
      <c r="AZ7796" s="49"/>
      <c r="BA7796" s="30"/>
      <c r="BB7796" s="12"/>
      <c r="BF7796" s="12"/>
      <c r="BG7796" s="12"/>
      <c r="BH7796" s="12"/>
      <c r="BO7796" s="7"/>
      <c r="BP7796" s="7"/>
      <c r="BQ7796" s="7"/>
      <c r="BU7796" s="7"/>
      <c r="BV7796" s="7"/>
      <c r="BW7796" s="7"/>
      <c r="CD7796" s="7"/>
      <c r="CE7796" s="7"/>
      <c r="CF7796" s="7"/>
      <c r="CJ7796" s="7"/>
      <c r="CK7796" s="7"/>
      <c r="CL7796" s="7"/>
    </row>
    <row r="7797" spans="1:90">
      <c r="A7797" s="11"/>
      <c r="B7797" s="373"/>
      <c r="C7797" s="373"/>
      <c r="D7797" s="373"/>
      <c r="E7797" s="13"/>
      <c r="F7797" s="11"/>
      <c r="G7797" s="25"/>
      <c r="H7797" s="31"/>
      <c r="I7797" s="30"/>
      <c r="M7797" s="25"/>
      <c r="N7797" s="31"/>
      <c r="O7797" s="30"/>
      <c r="V7797" s="12"/>
      <c r="W7797" s="12"/>
      <c r="X7797" s="14"/>
      <c r="AB7797" s="25"/>
      <c r="AC7797" s="12"/>
      <c r="AD7797" s="12"/>
      <c r="AK7797" s="12"/>
      <c r="AL7797" s="30"/>
      <c r="AM7797" s="32"/>
      <c r="AQ7797" s="12"/>
      <c r="AR7797" s="12"/>
      <c r="AS7797" s="12"/>
      <c r="AZ7797" s="49"/>
      <c r="BA7797" s="30"/>
      <c r="BB7797" s="12"/>
      <c r="BF7797" s="12"/>
      <c r="BG7797" s="12"/>
      <c r="BH7797" s="12"/>
      <c r="BO7797" s="7"/>
      <c r="BP7797" s="7"/>
      <c r="BQ7797" s="7"/>
      <c r="BU7797" s="7"/>
      <c r="BV7797" s="7"/>
      <c r="BW7797" s="7"/>
      <c r="CD7797" s="7"/>
      <c r="CE7797" s="7"/>
      <c r="CF7797" s="7"/>
      <c r="CJ7797" s="7"/>
      <c r="CK7797" s="7"/>
      <c r="CL7797" s="7"/>
    </row>
    <row r="7798" spans="1:90">
      <c r="A7798" s="11"/>
      <c r="B7798" s="373"/>
      <c r="C7798" s="373"/>
      <c r="D7798" s="373"/>
      <c r="E7798" s="13"/>
      <c r="F7798" s="11"/>
      <c r="G7798" s="25"/>
      <c r="H7798" s="31"/>
      <c r="I7798" s="30"/>
      <c r="M7798" s="25"/>
      <c r="N7798" s="31"/>
      <c r="O7798" s="30"/>
      <c r="V7798" s="12"/>
      <c r="W7798" s="12"/>
      <c r="X7798" s="14"/>
      <c r="AB7798" s="25"/>
      <c r="AC7798" s="12"/>
      <c r="AD7798" s="12"/>
      <c r="AK7798" s="12"/>
      <c r="AL7798" s="30"/>
      <c r="AM7798" s="32"/>
      <c r="AQ7798" s="12"/>
      <c r="AR7798" s="12"/>
      <c r="AS7798" s="12"/>
      <c r="AZ7798" s="49"/>
      <c r="BA7798" s="30"/>
      <c r="BB7798" s="12"/>
      <c r="BF7798" s="12"/>
      <c r="BG7798" s="12"/>
      <c r="BH7798" s="12"/>
      <c r="BO7798" s="7"/>
      <c r="BP7798" s="7"/>
      <c r="BQ7798" s="7"/>
      <c r="BU7798" s="7"/>
      <c r="BV7798" s="7"/>
      <c r="BW7798" s="7"/>
      <c r="CD7798" s="7"/>
      <c r="CE7798" s="7"/>
      <c r="CF7798" s="7"/>
      <c r="CJ7798" s="7"/>
      <c r="CK7798" s="7"/>
      <c r="CL7798" s="7"/>
    </row>
    <row r="7799" spans="1:90">
      <c r="A7799" s="11"/>
      <c r="B7799" s="373"/>
      <c r="C7799" s="373"/>
      <c r="D7799" s="373"/>
      <c r="E7799" s="13"/>
      <c r="F7799" s="11"/>
      <c r="G7799" s="25"/>
      <c r="H7799" s="31"/>
      <c r="I7799" s="30"/>
      <c r="M7799" s="25"/>
      <c r="N7799" s="31"/>
      <c r="O7799" s="30"/>
      <c r="V7799" s="12"/>
      <c r="W7799" s="12"/>
      <c r="X7799" s="14"/>
      <c r="AB7799" s="25"/>
      <c r="AC7799" s="12"/>
      <c r="AD7799" s="12"/>
      <c r="AK7799" s="12"/>
      <c r="AL7799" s="30"/>
      <c r="AM7799" s="32"/>
      <c r="AQ7799" s="12"/>
      <c r="AR7799" s="12"/>
      <c r="AS7799" s="12"/>
      <c r="AZ7799" s="49"/>
      <c r="BA7799" s="30"/>
      <c r="BB7799" s="12"/>
      <c r="BF7799" s="12"/>
      <c r="BG7799" s="12"/>
      <c r="BH7799" s="12"/>
      <c r="BO7799" s="7"/>
      <c r="BP7799" s="7"/>
      <c r="BQ7799" s="7"/>
      <c r="BU7799" s="7"/>
      <c r="BV7799" s="7"/>
      <c r="BW7799" s="7"/>
      <c r="CD7799" s="7"/>
      <c r="CE7799" s="7"/>
      <c r="CF7799" s="7"/>
      <c r="CJ7799" s="7"/>
      <c r="CK7799" s="7"/>
      <c r="CL7799" s="7"/>
    </row>
    <row r="7800" spans="1:90">
      <c r="A7800" s="11"/>
      <c r="B7800" s="373"/>
      <c r="C7800" s="373"/>
      <c r="D7800" s="373"/>
      <c r="E7800" s="13"/>
      <c r="F7800" s="11"/>
      <c r="G7800" s="25"/>
      <c r="H7800" s="31"/>
      <c r="I7800" s="30"/>
      <c r="M7800" s="25"/>
      <c r="N7800" s="31"/>
      <c r="O7800" s="30"/>
      <c r="V7800" s="12"/>
      <c r="W7800" s="12"/>
      <c r="X7800" s="14"/>
      <c r="AB7800" s="25"/>
      <c r="AC7800" s="12"/>
      <c r="AD7800" s="12"/>
      <c r="AK7800" s="12"/>
      <c r="AL7800" s="30"/>
      <c r="AM7800" s="32"/>
      <c r="AQ7800" s="12"/>
      <c r="AR7800" s="12"/>
      <c r="AS7800" s="12"/>
      <c r="AZ7800" s="49"/>
      <c r="BA7800" s="30"/>
      <c r="BB7800" s="12"/>
      <c r="BF7800" s="12"/>
      <c r="BG7800" s="12"/>
      <c r="BH7800" s="12"/>
      <c r="BO7800" s="7"/>
      <c r="BP7800" s="7"/>
      <c r="BQ7800" s="7"/>
      <c r="BU7800" s="7"/>
      <c r="BV7800" s="7"/>
      <c r="BW7800" s="7"/>
      <c r="CD7800" s="7"/>
      <c r="CE7800" s="7"/>
      <c r="CF7800" s="7"/>
      <c r="CJ7800" s="7"/>
      <c r="CK7800" s="7"/>
      <c r="CL7800" s="7"/>
    </row>
    <row r="7801" spans="1:90">
      <c r="A7801" s="11"/>
      <c r="B7801" s="373"/>
      <c r="C7801" s="373"/>
      <c r="D7801" s="373"/>
      <c r="E7801" s="13"/>
      <c r="F7801" s="11"/>
      <c r="G7801" s="25"/>
      <c r="H7801" s="31"/>
      <c r="I7801" s="30"/>
      <c r="M7801" s="25"/>
      <c r="N7801" s="31"/>
      <c r="O7801" s="30"/>
      <c r="V7801" s="12"/>
      <c r="W7801" s="12"/>
      <c r="X7801" s="14"/>
      <c r="AB7801" s="25"/>
      <c r="AC7801" s="12"/>
      <c r="AD7801" s="12"/>
      <c r="AK7801" s="12"/>
      <c r="AL7801" s="30"/>
      <c r="AM7801" s="32"/>
      <c r="AQ7801" s="12"/>
      <c r="AR7801" s="12"/>
      <c r="AS7801" s="12"/>
      <c r="AZ7801" s="49"/>
      <c r="BA7801" s="30"/>
      <c r="BB7801" s="12"/>
      <c r="BF7801" s="12"/>
      <c r="BG7801" s="12"/>
      <c r="BH7801" s="12"/>
      <c r="BO7801" s="7"/>
      <c r="BP7801" s="7"/>
      <c r="BQ7801" s="7"/>
      <c r="BU7801" s="7"/>
      <c r="BV7801" s="7"/>
      <c r="BW7801" s="7"/>
      <c r="CD7801" s="7"/>
      <c r="CE7801" s="7"/>
      <c r="CF7801" s="7"/>
      <c r="CJ7801" s="7"/>
      <c r="CK7801" s="7"/>
      <c r="CL7801" s="7"/>
    </row>
    <row r="7802" spans="1:90">
      <c r="A7802" s="11"/>
      <c r="B7802" s="373"/>
      <c r="C7802" s="373"/>
      <c r="D7802" s="373"/>
      <c r="E7802" s="13"/>
      <c r="F7802" s="11"/>
      <c r="G7802" s="25"/>
      <c r="H7802" s="31"/>
      <c r="I7802" s="30"/>
      <c r="M7802" s="25"/>
      <c r="N7802" s="31"/>
      <c r="O7802" s="30"/>
      <c r="V7802" s="12"/>
      <c r="W7802" s="12"/>
      <c r="X7802" s="14"/>
      <c r="AB7802" s="25"/>
      <c r="AC7802" s="12"/>
      <c r="AD7802" s="12"/>
      <c r="AK7802" s="12"/>
      <c r="AL7802" s="30"/>
      <c r="AM7802" s="32"/>
      <c r="AQ7802" s="12"/>
      <c r="AR7802" s="12"/>
      <c r="AS7802" s="12"/>
      <c r="AZ7802" s="49"/>
      <c r="BA7802" s="30"/>
      <c r="BB7802" s="12"/>
      <c r="BF7802" s="12"/>
      <c r="BG7802" s="12"/>
      <c r="BH7802" s="12"/>
      <c r="BO7802" s="7"/>
      <c r="BP7802" s="7"/>
      <c r="BQ7802" s="7"/>
      <c r="BU7802" s="7"/>
      <c r="BV7802" s="7"/>
      <c r="BW7802" s="7"/>
      <c r="CD7802" s="7"/>
      <c r="CE7802" s="7"/>
      <c r="CF7802" s="7"/>
      <c r="CJ7802" s="7"/>
      <c r="CK7802" s="7"/>
      <c r="CL7802" s="7"/>
    </row>
    <row r="7803" spans="1:90">
      <c r="A7803" s="11"/>
      <c r="B7803" s="373"/>
      <c r="C7803" s="373"/>
      <c r="D7803" s="373"/>
      <c r="E7803" s="13"/>
      <c r="F7803" s="11"/>
      <c r="G7803" s="25"/>
      <c r="H7803" s="31"/>
      <c r="I7803" s="30"/>
      <c r="M7803" s="25"/>
      <c r="N7803" s="31"/>
      <c r="O7803" s="30"/>
      <c r="V7803" s="12"/>
      <c r="W7803" s="12"/>
      <c r="X7803" s="14"/>
      <c r="AB7803" s="25"/>
      <c r="AC7803" s="12"/>
      <c r="AD7803" s="12"/>
      <c r="AK7803" s="12"/>
      <c r="AL7803" s="30"/>
      <c r="AM7803" s="32"/>
      <c r="AQ7803" s="12"/>
      <c r="AR7803" s="12"/>
      <c r="AS7803" s="12"/>
      <c r="AZ7803" s="49"/>
      <c r="BA7803" s="30"/>
      <c r="BB7803" s="12"/>
      <c r="BF7803" s="12"/>
      <c r="BG7803" s="12"/>
      <c r="BH7803" s="12"/>
      <c r="BO7803" s="7"/>
      <c r="BP7803" s="7"/>
      <c r="BQ7803" s="7"/>
      <c r="BU7803" s="7"/>
      <c r="BV7803" s="7"/>
      <c r="BW7803" s="7"/>
      <c r="CD7803" s="7"/>
      <c r="CE7803" s="7"/>
      <c r="CF7803" s="7"/>
      <c r="CJ7803" s="7"/>
      <c r="CK7803" s="7"/>
      <c r="CL7803" s="7"/>
    </row>
    <row r="7804" spans="1:90">
      <c r="A7804" s="11"/>
      <c r="B7804" s="373"/>
      <c r="C7804" s="373"/>
      <c r="D7804" s="373"/>
      <c r="E7804" s="13"/>
      <c r="F7804" s="11"/>
      <c r="G7804" s="25"/>
      <c r="H7804" s="31"/>
      <c r="I7804" s="30"/>
      <c r="M7804" s="25"/>
      <c r="N7804" s="31"/>
      <c r="O7804" s="30"/>
      <c r="V7804" s="12"/>
      <c r="W7804" s="12"/>
      <c r="X7804" s="14"/>
      <c r="AB7804" s="25"/>
      <c r="AC7804" s="12"/>
      <c r="AD7804" s="12"/>
      <c r="AK7804" s="12"/>
      <c r="AL7804" s="30"/>
      <c r="AM7804" s="32"/>
      <c r="AQ7804" s="12"/>
      <c r="AR7804" s="12"/>
      <c r="AS7804" s="12"/>
      <c r="AZ7804" s="49"/>
      <c r="BA7804" s="30"/>
      <c r="BB7804" s="12"/>
      <c r="BF7804" s="12"/>
      <c r="BG7804" s="12"/>
      <c r="BH7804" s="12"/>
      <c r="BO7804" s="7"/>
      <c r="BP7804" s="7"/>
      <c r="BQ7804" s="7"/>
      <c r="BU7804" s="7"/>
      <c r="BV7804" s="7"/>
      <c r="BW7804" s="7"/>
      <c r="CD7804" s="7"/>
      <c r="CE7804" s="7"/>
      <c r="CF7804" s="7"/>
      <c r="CJ7804" s="7"/>
      <c r="CK7804" s="7"/>
      <c r="CL7804" s="7"/>
    </row>
    <row r="7805" spans="1:90">
      <c r="A7805" s="11"/>
      <c r="B7805" s="373"/>
      <c r="C7805" s="373"/>
      <c r="D7805" s="373"/>
      <c r="E7805" s="13"/>
      <c r="F7805" s="11"/>
      <c r="G7805" s="25"/>
      <c r="H7805" s="31"/>
      <c r="I7805" s="30"/>
      <c r="M7805" s="25"/>
      <c r="N7805" s="31"/>
      <c r="O7805" s="30"/>
      <c r="V7805" s="12"/>
      <c r="W7805" s="12"/>
      <c r="X7805" s="14"/>
      <c r="AB7805" s="25"/>
      <c r="AC7805" s="12"/>
      <c r="AD7805" s="12"/>
      <c r="AK7805" s="12"/>
      <c r="AL7805" s="30"/>
      <c r="AM7805" s="32"/>
      <c r="AQ7805" s="12"/>
      <c r="AR7805" s="12"/>
      <c r="AS7805" s="12"/>
      <c r="AZ7805" s="49"/>
      <c r="BA7805" s="30"/>
      <c r="BB7805" s="12"/>
      <c r="BF7805" s="12"/>
      <c r="BG7805" s="12"/>
      <c r="BH7805" s="12"/>
      <c r="BO7805" s="7"/>
      <c r="BP7805" s="7"/>
      <c r="BQ7805" s="7"/>
      <c r="BU7805" s="7"/>
      <c r="BV7805" s="7"/>
      <c r="BW7805" s="7"/>
      <c r="CD7805" s="7"/>
      <c r="CE7805" s="7"/>
      <c r="CF7805" s="7"/>
      <c r="CJ7805" s="7"/>
      <c r="CK7805" s="7"/>
      <c r="CL7805" s="7"/>
    </row>
    <row r="7806" spans="1:90">
      <c r="A7806" s="11"/>
      <c r="B7806" s="373"/>
      <c r="C7806" s="373"/>
      <c r="D7806" s="373"/>
      <c r="E7806" s="13"/>
      <c r="F7806" s="11"/>
      <c r="G7806" s="25"/>
      <c r="H7806" s="31"/>
      <c r="I7806" s="30"/>
      <c r="M7806" s="25"/>
      <c r="N7806" s="31"/>
      <c r="O7806" s="30"/>
      <c r="V7806" s="12"/>
      <c r="W7806" s="12"/>
      <c r="X7806" s="14"/>
      <c r="AB7806" s="25"/>
      <c r="AC7806" s="12"/>
      <c r="AD7806" s="12"/>
      <c r="AK7806" s="12"/>
      <c r="AL7806" s="30"/>
      <c r="AM7806" s="32"/>
      <c r="AQ7806" s="12"/>
      <c r="AR7806" s="12"/>
      <c r="AS7806" s="12"/>
      <c r="AZ7806" s="49"/>
      <c r="BA7806" s="30"/>
      <c r="BB7806" s="12"/>
      <c r="BF7806" s="12"/>
      <c r="BG7806" s="12"/>
      <c r="BH7806" s="12"/>
      <c r="BO7806" s="7"/>
      <c r="BP7806" s="7"/>
      <c r="BQ7806" s="7"/>
      <c r="BU7806" s="7"/>
      <c r="BV7806" s="7"/>
      <c r="BW7806" s="7"/>
      <c r="CD7806" s="7"/>
      <c r="CE7806" s="7"/>
      <c r="CF7806" s="7"/>
      <c r="CJ7806" s="7"/>
      <c r="CK7806" s="7"/>
      <c r="CL7806" s="7"/>
    </row>
    <row r="7807" spans="1:90">
      <c r="A7807" s="11"/>
      <c r="B7807" s="373"/>
      <c r="C7807" s="373"/>
      <c r="D7807" s="373"/>
      <c r="E7807" s="13"/>
      <c r="F7807" s="11"/>
      <c r="G7807" s="25"/>
      <c r="H7807" s="31"/>
      <c r="I7807" s="30"/>
      <c r="M7807" s="25"/>
      <c r="N7807" s="31"/>
      <c r="O7807" s="30"/>
      <c r="V7807" s="12"/>
      <c r="W7807" s="12"/>
      <c r="X7807" s="14"/>
      <c r="AB7807" s="25"/>
      <c r="AC7807" s="12"/>
      <c r="AD7807" s="12"/>
      <c r="AK7807" s="12"/>
      <c r="AL7807" s="30"/>
      <c r="AM7807" s="32"/>
      <c r="AQ7807" s="12"/>
      <c r="AR7807" s="12"/>
      <c r="AS7807" s="12"/>
      <c r="AZ7807" s="49"/>
      <c r="BA7807" s="30"/>
      <c r="BB7807" s="12"/>
      <c r="BF7807" s="12"/>
      <c r="BG7807" s="12"/>
      <c r="BH7807" s="12"/>
      <c r="BO7807" s="7"/>
      <c r="BP7807" s="7"/>
      <c r="BQ7807" s="7"/>
      <c r="BU7807" s="7"/>
      <c r="BV7807" s="7"/>
      <c r="BW7807" s="7"/>
      <c r="CD7807" s="7"/>
      <c r="CE7807" s="7"/>
      <c r="CF7807" s="7"/>
      <c r="CJ7807" s="7"/>
      <c r="CK7807" s="7"/>
      <c r="CL7807" s="7"/>
    </row>
    <row r="7808" spans="1:90">
      <c r="A7808" s="11"/>
      <c r="B7808" s="373"/>
      <c r="C7808" s="373"/>
      <c r="D7808" s="373"/>
      <c r="E7808" s="13"/>
      <c r="F7808" s="11"/>
      <c r="G7808" s="25"/>
      <c r="H7808" s="31"/>
      <c r="I7808" s="30"/>
      <c r="M7808" s="25"/>
      <c r="N7808" s="31"/>
      <c r="O7808" s="30"/>
      <c r="V7808" s="12"/>
      <c r="W7808" s="12"/>
      <c r="X7808" s="14"/>
      <c r="AB7808" s="25"/>
      <c r="AC7808" s="12"/>
      <c r="AD7808" s="12"/>
      <c r="AK7808" s="12"/>
      <c r="AL7808" s="30"/>
      <c r="AM7808" s="32"/>
      <c r="AQ7808" s="12"/>
      <c r="AR7808" s="12"/>
      <c r="AS7808" s="12"/>
      <c r="AZ7808" s="49"/>
      <c r="BA7808" s="30"/>
      <c r="BB7808" s="12"/>
      <c r="BF7808" s="12"/>
      <c r="BG7808" s="12"/>
      <c r="BH7808" s="12"/>
      <c r="BO7808" s="7"/>
      <c r="BP7808" s="7"/>
      <c r="BQ7808" s="7"/>
      <c r="BU7808" s="7"/>
      <c r="BV7808" s="7"/>
      <c r="BW7808" s="7"/>
      <c r="CD7808" s="7"/>
      <c r="CE7808" s="7"/>
      <c r="CF7808" s="7"/>
      <c r="CJ7808" s="7"/>
      <c r="CK7808" s="7"/>
      <c r="CL7808" s="7"/>
    </row>
    <row r="7809" spans="1:90">
      <c r="A7809" s="11"/>
      <c r="B7809" s="373"/>
      <c r="C7809" s="373"/>
      <c r="D7809" s="373"/>
      <c r="E7809" s="13"/>
      <c r="F7809" s="11"/>
      <c r="G7809" s="25"/>
      <c r="H7809" s="31"/>
      <c r="I7809" s="30"/>
      <c r="M7809" s="25"/>
      <c r="N7809" s="31"/>
      <c r="O7809" s="30"/>
      <c r="V7809" s="12"/>
      <c r="W7809" s="12"/>
      <c r="X7809" s="14"/>
      <c r="AB7809" s="25"/>
      <c r="AC7809" s="12"/>
      <c r="AD7809" s="12"/>
      <c r="AK7809" s="12"/>
      <c r="AL7809" s="30"/>
      <c r="AM7809" s="32"/>
      <c r="AQ7809" s="12"/>
      <c r="AR7809" s="12"/>
      <c r="AS7809" s="12"/>
      <c r="AZ7809" s="49"/>
      <c r="BA7809" s="30"/>
      <c r="BB7809" s="12"/>
      <c r="BF7809" s="12"/>
      <c r="BG7809" s="12"/>
      <c r="BH7809" s="12"/>
      <c r="BO7809" s="7"/>
      <c r="BP7809" s="7"/>
      <c r="BQ7809" s="7"/>
      <c r="BU7809" s="7"/>
      <c r="BV7809" s="7"/>
      <c r="BW7809" s="7"/>
      <c r="CD7809" s="7"/>
      <c r="CE7809" s="7"/>
      <c r="CF7809" s="7"/>
      <c r="CJ7809" s="7"/>
      <c r="CK7809" s="7"/>
      <c r="CL7809" s="7"/>
    </row>
    <row r="7810" spans="1:90">
      <c r="A7810" s="11"/>
      <c r="B7810" s="373"/>
      <c r="C7810" s="373"/>
      <c r="D7810" s="373"/>
      <c r="E7810" s="13"/>
      <c r="F7810" s="11"/>
      <c r="G7810" s="25"/>
      <c r="H7810" s="31"/>
      <c r="I7810" s="30"/>
      <c r="M7810" s="25"/>
      <c r="N7810" s="31"/>
      <c r="O7810" s="30"/>
      <c r="V7810" s="12"/>
      <c r="W7810" s="12"/>
      <c r="X7810" s="14"/>
      <c r="AB7810" s="25"/>
      <c r="AC7810" s="12"/>
      <c r="AD7810" s="12"/>
      <c r="AK7810" s="12"/>
      <c r="AL7810" s="30"/>
      <c r="AM7810" s="32"/>
      <c r="AQ7810" s="12"/>
      <c r="AR7810" s="12"/>
      <c r="AS7810" s="12"/>
      <c r="AZ7810" s="49"/>
      <c r="BA7810" s="30"/>
      <c r="BB7810" s="12"/>
      <c r="BF7810" s="12"/>
      <c r="BG7810" s="12"/>
      <c r="BH7810" s="12"/>
      <c r="BO7810" s="7"/>
      <c r="BP7810" s="7"/>
      <c r="BQ7810" s="7"/>
      <c r="BU7810" s="7"/>
      <c r="BV7810" s="7"/>
      <c r="BW7810" s="7"/>
      <c r="CD7810" s="7"/>
      <c r="CE7810" s="7"/>
      <c r="CF7810" s="7"/>
      <c r="CJ7810" s="7"/>
      <c r="CK7810" s="7"/>
      <c r="CL7810" s="7"/>
    </row>
    <row r="7811" spans="1:90">
      <c r="A7811" s="11"/>
      <c r="B7811" s="373"/>
      <c r="C7811" s="373"/>
      <c r="D7811" s="373"/>
      <c r="E7811" s="13"/>
      <c r="F7811" s="11"/>
      <c r="G7811" s="25"/>
      <c r="H7811" s="31"/>
      <c r="I7811" s="30"/>
      <c r="M7811" s="25"/>
      <c r="N7811" s="31"/>
      <c r="O7811" s="30"/>
      <c r="V7811" s="12"/>
      <c r="W7811" s="12"/>
      <c r="X7811" s="14"/>
      <c r="AB7811" s="25"/>
      <c r="AC7811" s="12"/>
      <c r="AD7811" s="12"/>
      <c r="AK7811" s="12"/>
      <c r="AL7811" s="30"/>
      <c r="AM7811" s="32"/>
      <c r="AQ7811" s="12"/>
      <c r="AR7811" s="12"/>
      <c r="AS7811" s="12"/>
      <c r="AZ7811" s="49"/>
      <c r="BA7811" s="30"/>
      <c r="BB7811" s="12"/>
      <c r="BF7811" s="12"/>
      <c r="BG7811" s="12"/>
      <c r="BH7811" s="12"/>
      <c r="BO7811" s="7"/>
      <c r="BP7811" s="7"/>
      <c r="BQ7811" s="7"/>
      <c r="BU7811" s="7"/>
      <c r="BV7811" s="7"/>
      <c r="BW7811" s="7"/>
      <c r="CD7811" s="7"/>
      <c r="CE7811" s="7"/>
      <c r="CF7811" s="7"/>
      <c r="CJ7811" s="7"/>
      <c r="CK7811" s="7"/>
      <c r="CL7811" s="7"/>
    </row>
    <row r="7812" spans="1:90">
      <c r="A7812" s="11"/>
      <c r="B7812" s="373"/>
      <c r="C7812" s="373"/>
      <c r="D7812" s="373"/>
      <c r="E7812" s="13"/>
      <c r="F7812" s="11"/>
      <c r="G7812" s="25"/>
      <c r="H7812" s="31"/>
      <c r="I7812" s="30"/>
      <c r="M7812" s="25"/>
      <c r="N7812" s="31"/>
      <c r="O7812" s="30"/>
      <c r="V7812" s="12"/>
      <c r="W7812" s="12"/>
      <c r="X7812" s="14"/>
      <c r="AB7812" s="25"/>
      <c r="AC7812" s="12"/>
      <c r="AD7812" s="12"/>
      <c r="AK7812" s="12"/>
      <c r="AL7812" s="30"/>
      <c r="AM7812" s="32"/>
      <c r="AQ7812" s="12"/>
      <c r="AR7812" s="12"/>
      <c r="AS7812" s="12"/>
      <c r="AZ7812" s="49"/>
      <c r="BA7812" s="30"/>
      <c r="BB7812" s="12"/>
      <c r="BF7812" s="12"/>
      <c r="BG7812" s="12"/>
      <c r="BH7812" s="12"/>
      <c r="BO7812" s="7"/>
      <c r="BP7812" s="7"/>
      <c r="BQ7812" s="7"/>
      <c r="BU7812" s="7"/>
      <c r="BV7812" s="7"/>
      <c r="BW7812" s="7"/>
      <c r="CD7812" s="7"/>
      <c r="CE7812" s="7"/>
      <c r="CF7812" s="7"/>
      <c r="CJ7812" s="7"/>
      <c r="CK7812" s="7"/>
      <c r="CL7812" s="7"/>
    </row>
    <row r="7813" spans="1:90">
      <c r="A7813" s="11"/>
      <c r="B7813" s="373"/>
      <c r="C7813" s="373"/>
      <c r="D7813" s="373"/>
      <c r="E7813" s="13"/>
      <c r="F7813" s="11"/>
      <c r="G7813" s="25"/>
      <c r="H7813" s="31"/>
      <c r="I7813" s="30"/>
      <c r="M7813" s="25"/>
      <c r="N7813" s="31"/>
      <c r="O7813" s="30"/>
      <c r="V7813" s="12"/>
      <c r="W7813" s="12"/>
      <c r="X7813" s="14"/>
      <c r="AB7813" s="25"/>
      <c r="AC7813" s="12"/>
      <c r="AD7813" s="12"/>
      <c r="AK7813" s="12"/>
      <c r="AL7813" s="30"/>
      <c r="AM7813" s="32"/>
      <c r="AQ7813" s="12"/>
      <c r="AR7813" s="12"/>
      <c r="AS7813" s="12"/>
      <c r="AZ7813" s="49"/>
      <c r="BA7813" s="30"/>
      <c r="BB7813" s="12"/>
      <c r="BF7813" s="12"/>
      <c r="BG7813" s="12"/>
      <c r="BH7813" s="12"/>
      <c r="BO7813" s="7"/>
      <c r="BP7813" s="7"/>
      <c r="BQ7813" s="7"/>
      <c r="BU7813" s="7"/>
      <c r="BV7813" s="7"/>
      <c r="BW7813" s="7"/>
      <c r="CD7813" s="7"/>
      <c r="CE7813" s="7"/>
      <c r="CF7813" s="7"/>
      <c r="CJ7813" s="7"/>
      <c r="CK7813" s="7"/>
      <c r="CL7813" s="7"/>
    </row>
    <row r="7814" spans="1:90">
      <c r="A7814" s="11"/>
      <c r="B7814" s="373"/>
      <c r="C7814" s="373"/>
      <c r="D7814" s="373"/>
      <c r="E7814" s="13"/>
      <c r="F7814" s="11"/>
      <c r="G7814" s="25"/>
      <c r="H7814" s="31"/>
      <c r="I7814" s="30"/>
      <c r="M7814" s="25"/>
      <c r="N7814" s="31"/>
      <c r="O7814" s="30"/>
      <c r="V7814" s="12"/>
      <c r="W7814" s="12"/>
      <c r="X7814" s="14"/>
      <c r="AB7814" s="25"/>
      <c r="AC7814" s="12"/>
      <c r="AD7814" s="12"/>
      <c r="AK7814" s="12"/>
      <c r="AL7814" s="30"/>
      <c r="AM7814" s="32"/>
      <c r="AQ7814" s="12"/>
      <c r="AR7814" s="12"/>
      <c r="AS7814" s="12"/>
      <c r="AZ7814" s="49"/>
      <c r="BA7814" s="30"/>
      <c r="BB7814" s="12"/>
      <c r="BF7814" s="12"/>
      <c r="BG7814" s="12"/>
      <c r="BH7814" s="12"/>
      <c r="BO7814" s="7"/>
      <c r="BP7814" s="7"/>
      <c r="BQ7814" s="7"/>
      <c r="BU7814" s="7"/>
      <c r="BV7814" s="7"/>
      <c r="BW7814" s="7"/>
      <c r="CD7814" s="7"/>
      <c r="CE7814" s="7"/>
      <c r="CF7814" s="7"/>
      <c r="CJ7814" s="7"/>
      <c r="CK7814" s="7"/>
      <c r="CL7814" s="7"/>
    </row>
    <row r="7815" spans="1:90">
      <c r="A7815" s="11"/>
      <c r="B7815" s="373"/>
      <c r="C7815" s="373"/>
      <c r="D7815" s="373"/>
      <c r="E7815" s="13"/>
      <c r="F7815" s="11"/>
      <c r="G7815" s="25"/>
      <c r="H7815" s="31"/>
      <c r="I7815" s="30"/>
      <c r="M7815" s="25"/>
      <c r="N7815" s="31"/>
      <c r="O7815" s="30"/>
      <c r="V7815" s="12"/>
      <c r="W7815" s="12"/>
      <c r="X7815" s="14"/>
      <c r="AB7815" s="25"/>
      <c r="AC7815" s="12"/>
      <c r="AD7815" s="12"/>
      <c r="AK7815" s="12"/>
      <c r="AL7815" s="30"/>
      <c r="AM7815" s="32"/>
      <c r="AQ7815" s="12"/>
      <c r="AR7815" s="12"/>
      <c r="AS7815" s="12"/>
      <c r="AZ7815" s="49"/>
      <c r="BA7815" s="30"/>
      <c r="BB7815" s="12"/>
      <c r="BF7815" s="12"/>
      <c r="BG7815" s="12"/>
      <c r="BH7815" s="12"/>
      <c r="BO7815" s="7"/>
      <c r="BP7815" s="7"/>
      <c r="BQ7815" s="7"/>
      <c r="BU7815" s="7"/>
      <c r="BV7815" s="7"/>
      <c r="BW7815" s="7"/>
      <c r="CD7815" s="7"/>
      <c r="CE7815" s="7"/>
      <c r="CF7815" s="7"/>
      <c r="CJ7815" s="7"/>
      <c r="CK7815" s="7"/>
      <c r="CL7815" s="7"/>
    </row>
    <row r="7816" spans="1:90">
      <c r="A7816" s="11"/>
      <c r="B7816" s="373"/>
      <c r="C7816" s="373"/>
      <c r="D7816" s="373"/>
      <c r="E7816" s="13"/>
      <c r="F7816" s="11"/>
      <c r="G7816" s="25"/>
      <c r="H7816" s="31"/>
      <c r="I7816" s="30"/>
      <c r="M7816" s="25"/>
      <c r="N7816" s="31"/>
      <c r="O7816" s="30"/>
      <c r="V7816" s="12"/>
      <c r="W7816" s="12"/>
      <c r="X7816" s="14"/>
      <c r="AB7816" s="25"/>
      <c r="AC7816" s="12"/>
      <c r="AD7816" s="12"/>
      <c r="AK7816" s="12"/>
      <c r="AL7816" s="30"/>
      <c r="AM7816" s="32"/>
      <c r="AQ7816" s="12"/>
      <c r="AR7816" s="12"/>
      <c r="AS7816" s="12"/>
      <c r="AZ7816" s="49"/>
      <c r="BA7816" s="30"/>
      <c r="BB7816" s="12"/>
      <c r="BF7816" s="12"/>
      <c r="BG7816" s="12"/>
      <c r="BH7816" s="12"/>
      <c r="BO7816" s="7"/>
      <c r="BP7816" s="7"/>
      <c r="BQ7816" s="7"/>
      <c r="BU7816" s="7"/>
      <c r="BV7816" s="7"/>
      <c r="BW7816" s="7"/>
      <c r="CD7816" s="7"/>
      <c r="CE7816" s="7"/>
      <c r="CF7816" s="7"/>
      <c r="CJ7816" s="7"/>
      <c r="CK7816" s="7"/>
      <c r="CL7816" s="7"/>
    </row>
    <row r="7817" spans="1:90">
      <c r="A7817" s="11"/>
      <c r="B7817" s="373"/>
      <c r="C7817" s="373"/>
      <c r="D7817" s="373"/>
      <c r="E7817" s="13"/>
      <c r="F7817" s="11"/>
      <c r="G7817" s="25"/>
      <c r="H7817" s="31"/>
      <c r="I7817" s="30"/>
      <c r="M7817" s="25"/>
      <c r="N7817" s="31"/>
      <c r="O7817" s="30"/>
      <c r="V7817" s="12"/>
      <c r="W7817" s="12"/>
      <c r="X7817" s="14"/>
      <c r="AB7817" s="25"/>
      <c r="AC7817" s="12"/>
      <c r="AD7817" s="12"/>
      <c r="AK7817" s="12"/>
      <c r="AL7817" s="30"/>
      <c r="AM7817" s="32"/>
      <c r="AQ7817" s="12"/>
      <c r="AR7817" s="12"/>
      <c r="AS7817" s="12"/>
      <c r="AZ7817" s="49"/>
      <c r="BA7817" s="30"/>
      <c r="BB7817" s="12"/>
      <c r="BF7817" s="12"/>
      <c r="BG7817" s="12"/>
      <c r="BH7817" s="12"/>
      <c r="BO7817" s="7"/>
      <c r="BP7817" s="7"/>
      <c r="BQ7817" s="7"/>
      <c r="BU7817" s="7"/>
      <c r="BV7817" s="7"/>
      <c r="BW7817" s="7"/>
      <c r="CD7817" s="7"/>
      <c r="CE7817" s="7"/>
      <c r="CF7817" s="7"/>
      <c r="CJ7817" s="7"/>
      <c r="CK7817" s="7"/>
      <c r="CL7817" s="7"/>
    </row>
    <row r="7818" spans="1:90">
      <c r="A7818" s="11"/>
      <c r="B7818" s="373"/>
      <c r="C7818" s="373"/>
      <c r="D7818" s="373"/>
      <c r="E7818" s="13"/>
      <c r="F7818" s="11"/>
      <c r="G7818" s="25"/>
      <c r="H7818" s="31"/>
      <c r="I7818" s="30"/>
      <c r="M7818" s="25"/>
      <c r="N7818" s="31"/>
      <c r="O7818" s="30"/>
      <c r="V7818" s="12"/>
      <c r="W7818" s="12"/>
      <c r="X7818" s="14"/>
      <c r="AB7818" s="25"/>
      <c r="AC7818" s="12"/>
      <c r="AD7818" s="12"/>
      <c r="AK7818" s="12"/>
      <c r="AL7818" s="30"/>
      <c r="AM7818" s="32"/>
      <c r="AQ7818" s="12"/>
      <c r="AR7818" s="12"/>
      <c r="AS7818" s="12"/>
      <c r="AZ7818" s="49"/>
      <c r="BA7818" s="30"/>
      <c r="BB7818" s="12"/>
      <c r="BF7818" s="12"/>
      <c r="BG7818" s="12"/>
      <c r="BH7818" s="12"/>
      <c r="BO7818" s="7"/>
      <c r="BP7818" s="7"/>
      <c r="BQ7818" s="7"/>
      <c r="BU7818" s="7"/>
      <c r="BV7818" s="7"/>
      <c r="BW7818" s="7"/>
      <c r="CD7818" s="7"/>
      <c r="CE7818" s="7"/>
      <c r="CF7818" s="7"/>
      <c r="CJ7818" s="7"/>
      <c r="CK7818" s="7"/>
      <c r="CL7818" s="7"/>
    </row>
    <row r="7819" spans="1:90">
      <c r="A7819" s="11"/>
      <c r="B7819" s="373"/>
      <c r="C7819" s="373"/>
      <c r="D7819" s="373"/>
      <c r="E7819" s="13"/>
      <c r="F7819" s="11"/>
      <c r="G7819" s="25"/>
      <c r="H7819" s="31"/>
      <c r="I7819" s="30"/>
      <c r="M7819" s="25"/>
      <c r="N7819" s="31"/>
      <c r="O7819" s="30"/>
      <c r="V7819" s="12"/>
      <c r="W7819" s="12"/>
      <c r="X7819" s="14"/>
      <c r="AB7819" s="25"/>
      <c r="AC7819" s="12"/>
      <c r="AD7819" s="12"/>
      <c r="AK7819" s="12"/>
      <c r="AL7819" s="30"/>
      <c r="AM7819" s="32"/>
      <c r="AQ7819" s="12"/>
      <c r="AR7819" s="12"/>
      <c r="AS7819" s="12"/>
      <c r="AZ7819" s="49"/>
      <c r="BA7819" s="30"/>
      <c r="BB7819" s="12"/>
      <c r="BF7819" s="12"/>
      <c r="BG7819" s="12"/>
      <c r="BH7819" s="12"/>
      <c r="BO7819" s="7"/>
      <c r="BP7819" s="7"/>
      <c r="BQ7819" s="7"/>
      <c r="BU7819" s="7"/>
      <c r="BV7819" s="7"/>
      <c r="BW7819" s="7"/>
      <c r="CD7819" s="7"/>
      <c r="CE7819" s="7"/>
      <c r="CF7819" s="7"/>
      <c r="CJ7819" s="7"/>
      <c r="CK7819" s="7"/>
      <c r="CL7819" s="7"/>
    </row>
    <row r="7820" spans="1:90">
      <c r="A7820" s="11"/>
      <c r="B7820" s="373"/>
      <c r="C7820" s="373"/>
      <c r="D7820" s="373"/>
      <c r="E7820" s="13"/>
      <c r="F7820" s="11"/>
      <c r="G7820" s="25"/>
      <c r="H7820" s="31"/>
      <c r="I7820" s="30"/>
      <c r="M7820" s="25"/>
      <c r="N7820" s="31"/>
      <c r="O7820" s="30"/>
      <c r="V7820" s="12"/>
      <c r="W7820" s="12"/>
      <c r="X7820" s="14"/>
      <c r="AB7820" s="25"/>
      <c r="AC7820" s="12"/>
      <c r="AD7820" s="12"/>
      <c r="AK7820" s="12"/>
      <c r="AL7820" s="30"/>
      <c r="AM7820" s="32"/>
      <c r="AQ7820" s="12"/>
      <c r="AR7820" s="12"/>
      <c r="AS7820" s="12"/>
      <c r="AZ7820" s="49"/>
      <c r="BA7820" s="30"/>
      <c r="BB7820" s="12"/>
      <c r="BF7820" s="12"/>
      <c r="BG7820" s="12"/>
      <c r="BH7820" s="12"/>
      <c r="BO7820" s="7"/>
      <c r="BP7820" s="7"/>
      <c r="BQ7820" s="7"/>
      <c r="BU7820" s="7"/>
      <c r="BV7820" s="7"/>
      <c r="BW7820" s="7"/>
      <c r="CD7820" s="7"/>
      <c r="CE7820" s="7"/>
      <c r="CF7820" s="7"/>
      <c r="CJ7820" s="7"/>
      <c r="CK7820" s="7"/>
      <c r="CL7820" s="7"/>
    </row>
    <row r="7821" spans="1:90">
      <c r="A7821" s="11"/>
      <c r="B7821" s="373"/>
      <c r="C7821" s="373"/>
      <c r="D7821" s="373"/>
      <c r="E7821" s="13"/>
      <c r="F7821" s="11"/>
      <c r="G7821" s="25"/>
      <c r="H7821" s="31"/>
      <c r="I7821" s="30"/>
      <c r="M7821" s="25"/>
      <c r="N7821" s="31"/>
      <c r="O7821" s="30"/>
      <c r="V7821" s="12"/>
      <c r="W7821" s="12"/>
      <c r="X7821" s="14"/>
      <c r="AB7821" s="25"/>
      <c r="AC7821" s="12"/>
      <c r="AD7821" s="12"/>
      <c r="AK7821" s="12"/>
      <c r="AL7821" s="30"/>
      <c r="AM7821" s="32"/>
      <c r="AQ7821" s="12"/>
      <c r="AR7821" s="12"/>
      <c r="AS7821" s="12"/>
      <c r="AZ7821" s="49"/>
      <c r="BA7821" s="30"/>
      <c r="BB7821" s="12"/>
      <c r="BF7821" s="12"/>
      <c r="BG7821" s="12"/>
      <c r="BH7821" s="12"/>
      <c r="BO7821" s="7"/>
      <c r="BP7821" s="7"/>
      <c r="BQ7821" s="7"/>
      <c r="BU7821" s="7"/>
      <c r="BV7821" s="7"/>
      <c r="BW7821" s="7"/>
      <c r="CD7821" s="7"/>
      <c r="CE7821" s="7"/>
      <c r="CF7821" s="7"/>
      <c r="CJ7821" s="7"/>
      <c r="CK7821" s="7"/>
      <c r="CL7821" s="7"/>
    </row>
    <row r="7822" spans="1:90">
      <c r="A7822" s="11"/>
      <c r="B7822" s="373"/>
      <c r="C7822" s="373"/>
      <c r="D7822" s="373"/>
      <c r="E7822" s="13"/>
      <c r="F7822" s="11"/>
      <c r="G7822" s="25"/>
      <c r="H7822" s="31"/>
      <c r="I7822" s="30"/>
      <c r="M7822" s="25"/>
      <c r="N7822" s="31"/>
      <c r="O7822" s="30"/>
      <c r="V7822" s="12"/>
      <c r="W7822" s="12"/>
      <c r="X7822" s="14"/>
      <c r="AB7822" s="25"/>
      <c r="AC7822" s="12"/>
      <c r="AD7822" s="12"/>
      <c r="AK7822" s="12"/>
      <c r="AL7822" s="30"/>
      <c r="AM7822" s="32"/>
      <c r="AQ7822" s="12"/>
      <c r="AR7822" s="12"/>
      <c r="AS7822" s="12"/>
      <c r="AZ7822" s="49"/>
      <c r="BA7822" s="30"/>
      <c r="BB7822" s="12"/>
      <c r="BF7822" s="12"/>
      <c r="BG7822" s="12"/>
      <c r="BH7822" s="12"/>
      <c r="BO7822" s="7"/>
      <c r="BP7822" s="7"/>
      <c r="BQ7822" s="7"/>
      <c r="BU7822" s="7"/>
      <c r="BV7822" s="7"/>
      <c r="BW7822" s="7"/>
      <c r="CD7822" s="7"/>
      <c r="CE7822" s="7"/>
      <c r="CF7822" s="7"/>
      <c r="CJ7822" s="7"/>
      <c r="CK7822" s="7"/>
      <c r="CL7822" s="7"/>
    </row>
    <row r="7823" spans="1:90">
      <c r="A7823" s="11"/>
      <c r="B7823" s="373"/>
      <c r="C7823" s="373"/>
      <c r="D7823" s="373"/>
      <c r="E7823" s="13"/>
      <c r="F7823" s="11"/>
      <c r="G7823" s="25"/>
      <c r="H7823" s="31"/>
      <c r="I7823" s="30"/>
      <c r="M7823" s="25"/>
      <c r="N7823" s="31"/>
      <c r="O7823" s="30"/>
      <c r="V7823" s="12"/>
      <c r="W7823" s="12"/>
      <c r="X7823" s="14"/>
      <c r="AB7823" s="25"/>
      <c r="AC7823" s="12"/>
      <c r="AD7823" s="12"/>
      <c r="AK7823" s="12"/>
      <c r="AL7823" s="30"/>
      <c r="AM7823" s="32"/>
      <c r="AQ7823" s="12"/>
      <c r="AR7823" s="12"/>
      <c r="AS7823" s="12"/>
      <c r="AZ7823" s="49"/>
      <c r="BA7823" s="30"/>
      <c r="BB7823" s="12"/>
      <c r="BF7823" s="12"/>
      <c r="BG7823" s="12"/>
      <c r="BH7823" s="12"/>
      <c r="BO7823" s="7"/>
      <c r="BP7823" s="7"/>
      <c r="BQ7823" s="7"/>
      <c r="BU7823" s="7"/>
      <c r="BV7823" s="7"/>
      <c r="BW7823" s="7"/>
      <c r="CD7823" s="7"/>
      <c r="CE7823" s="7"/>
      <c r="CF7823" s="7"/>
      <c r="CJ7823" s="7"/>
      <c r="CK7823" s="7"/>
      <c r="CL7823" s="7"/>
    </row>
    <row r="7824" spans="1:90">
      <c r="A7824" s="11"/>
      <c r="B7824" s="373"/>
      <c r="C7824" s="373"/>
      <c r="D7824" s="373"/>
      <c r="E7824" s="13"/>
      <c r="F7824" s="11"/>
      <c r="G7824" s="25"/>
      <c r="H7824" s="31"/>
      <c r="I7824" s="30"/>
      <c r="M7824" s="25"/>
      <c r="N7824" s="31"/>
      <c r="O7824" s="30"/>
      <c r="V7824" s="12"/>
      <c r="W7824" s="12"/>
      <c r="X7824" s="14"/>
      <c r="AB7824" s="25"/>
      <c r="AC7824" s="12"/>
      <c r="AD7824" s="12"/>
      <c r="AK7824" s="12"/>
      <c r="AL7824" s="30"/>
      <c r="AM7824" s="32"/>
      <c r="AQ7824" s="12"/>
      <c r="AR7824" s="12"/>
      <c r="AS7824" s="12"/>
      <c r="AZ7824" s="49"/>
      <c r="BA7824" s="30"/>
      <c r="BB7824" s="12"/>
      <c r="BF7824" s="12"/>
      <c r="BG7824" s="12"/>
      <c r="BH7824" s="12"/>
      <c r="BO7824" s="7"/>
      <c r="BP7824" s="7"/>
      <c r="BQ7824" s="7"/>
      <c r="BU7824" s="7"/>
      <c r="BV7824" s="7"/>
      <c r="BW7824" s="7"/>
      <c r="CD7824" s="7"/>
      <c r="CE7824" s="7"/>
      <c r="CF7824" s="7"/>
      <c r="CJ7824" s="7"/>
      <c r="CK7824" s="7"/>
      <c r="CL7824" s="7"/>
    </row>
    <row r="7825" spans="1:90">
      <c r="A7825" s="11"/>
      <c r="B7825" s="373"/>
      <c r="C7825" s="373"/>
      <c r="D7825" s="373"/>
      <c r="E7825" s="13"/>
      <c r="F7825" s="11"/>
      <c r="G7825" s="25"/>
      <c r="H7825" s="31"/>
      <c r="I7825" s="30"/>
      <c r="M7825" s="25"/>
      <c r="N7825" s="31"/>
      <c r="O7825" s="30"/>
      <c r="V7825" s="12"/>
      <c r="W7825" s="12"/>
      <c r="X7825" s="14"/>
      <c r="AB7825" s="25"/>
      <c r="AC7825" s="12"/>
      <c r="AD7825" s="12"/>
      <c r="AK7825" s="12"/>
      <c r="AL7825" s="30"/>
      <c r="AM7825" s="32"/>
      <c r="AQ7825" s="12"/>
      <c r="AR7825" s="12"/>
      <c r="AS7825" s="12"/>
      <c r="AZ7825" s="49"/>
      <c r="BA7825" s="30"/>
      <c r="BB7825" s="12"/>
      <c r="BF7825" s="12"/>
      <c r="BG7825" s="12"/>
      <c r="BH7825" s="12"/>
      <c r="BO7825" s="7"/>
      <c r="BP7825" s="7"/>
      <c r="BQ7825" s="7"/>
      <c r="BU7825" s="7"/>
      <c r="BV7825" s="7"/>
      <c r="BW7825" s="7"/>
      <c r="CD7825" s="7"/>
      <c r="CE7825" s="7"/>
      <c r="CF7825" s="7"/>
      <c r="CJ7825" s="7"/>
      <c r="CK7825" s="7"/>
      <c r="CL7825" s="7"/>
    </row>
    <row r="7826" spans="1:90">
      <c r="A7826" s="11"/>
      <c r="B7826" s="373"/>
      <c r="C7826" s="373"/>
      <c r="D7826" s="373"/>
      <c r="E7826" s="13"/>
      <c r="F7826" s="11"/>
      <c r="G7826" s="25"/>
      <c r="H7826" s="31"/>
      <c r="I7826" s="30"/>
      <c r="M7826" s="25"/>
      <c r="N7826" s="31"/>
      <c r="O7826" s="30"/>
      <c r="V7826" s="12"/>
      <c r="W7826" s="12"/>
      <c r="X7826" s="14"/>
      <c r="AB7826" s="25"/>
      <c r="AC7826" s="12"/>
      <c r="AD7826" s="12"/>
      <c r="AK7826" s="12"/>
      <c r="AL7826" s="30"/>
      <c r="AM7826" s="32"/>
      <c r="AQ7826" s="12"/>
      <c r="AR7826" s="12"/>
      <c r="AS7826" s="12"/>
      <c r="AZ7826" s="49"/>
      <c r="BA7826" s="30"/>
      <c r="BB7826" s="12"/>
      <c r="BF7826" s="12"/>
      <c r="BG7826" s="12"/>
      <c r="BH7826" s="12"/>
      <c r="BO7826" s="7"/>
      <c r="BP7826" s="7"/>
      <c r="BQ7826" s="7"/>
      <c r="BU7826" s="7"/>
      <c r="BV7826" s="7"/>
      <c r="BW7826" s="7"/>
      <c r="CD7826" s="7"/>
      <c r="CE7826" s="7"/>
      <c r="CF7826" s="7"/>
      <c r="CJ7826" s="7"/>
      <c r="CK7826" s="7"/>
      <c r="CL7826" s="7"/>
    </row>
    <row r="7827" spans="1:90">
      <c r="A7827" s="11"/>
      <c r="B7827" s="373"/>
      <c r="C7827" s="373"/>
      <c r="D7827" s="373"/>
      <c r="E7827" s="13"/>
      <c r="F7827" s="11"/>
      <c r="G7827" s="25"/>
      <c r="H7827" s="31"/>
      <c r="I7827" s="30"/>
      <c r="M7827" s="25"/>
      <c r="N7827" s="31"/>
      <c r="O7827" s="30"/>
      <c r="V7827" s="12"/>
      <c r="W7827" s="12"/>
      <c r="X7827" s="14"/>
      <c r="AB7827" s="25"/>
      <c r="AC7827" s="12"/>
      <c r="AD7827" s="12"/>
      <c r="AK7827" s="12"/>
      <c r="AL7827" s="30"/>
      <c r="AM7827" s="32"/>
      <c r="AQ7827" s="12"/>
      <c r="AR7827" s="12"/>
      <c r="AS7827" s="12"/>
      <c r="AZ7827" s="49"/>
      <c r="BA7827" s="30"/>
      <c r="BB7827" s="12"/>
      <c r="BF7827" s="12"/>
      <c r="BG7827" s="12"/>
      <c r="BH7827" s="12"/>
      <c r="BO7827" s="7"/>
      <c r="BP7827" s="7"/>
      <c r="BQ7827" s="7"/>
      <c r="BU7827" s="7"/>
      <c r="BV7827" s="7"/>
      <c r="BW7827" s="7"/>
      <c r="CD7827" s="7"/>
      <c r="CE7827" s="7"/>
      <c r="CF7827" s="7"/>
      <c r="CJ7827" s="7"/>
      <c r="CK7827" s="7"/>
      <c r="CL7827" s="7"/>
    </row>
    <row r="7828" spans="1:90">
      <c r="A7828" s="11"/>
      <c r="B7828" s="373"/>
      <c r="C7828" s="373"/>
      <c r="D7828" s="373"/>
      <c r="E7828" s="13"/>
      <c r="F7828" s="11"/>
      <c r="G7828" s="25"/>
      <c r="H7828" s="31"/>
      <c r="I7828" s="30"/>
      <c r="M7828" s="25"/>
      <c r="N7828" s="31"/>
      <c r="O7828" s="30"/>
      <c r="V7828" s="12"/>
      <c r="W7828" s="12"/>
      <c r="X7828" s="14"/>
      <c r="AB7828" s="25"/>
      <c r="AC7828" s="12"/>
      <c r="AD7828" s="12"/>
      <c r="AK7828" s="12"/>
      <c r="AL7828" s="30"/>
      <c r="AM7828" s="32"/>
      <c r="AQ7828" s="12"/>
      <c r="AR7828" s="12"/>
      <c r="AS7828" s="12"/>
      <c r="AZ7828" s="49"/>
      <c r="BA7828" s="30"/>
      <c r="BB7828" s="12"/>
      <c r="BF7828" s="12"/>
      <c r="BG7828" s="12"/>
      <c r="BH7828" s="12"/>
      <c r="BO7828" s="7"/>
      <c r="BP7828" s="7"/>
      <c r="BQ7828" s="7"/>
      <c r="BU7828" s="7"/>
      <c r="BV7828" s="7"/>
      <c r="BW7828" s="7"/>
      <c r="CD7828" s="7"/>
      <c r="CE7828" s="7"/>
      <c r="CF7828" s="7"/>
      <c r="CJ7828" s="7"/>
      <c r="CK7828" s="7"/>
      <c r="CL7828" s="7"/>
    </row>
    <row r="7829" spans="1:90">
      <c r="A7829" s="11"/>
      <c r="B7829" s="373"/>
      <c r="C7829" s="373"/>
      <c r="D7829" s="373"/>
      <c r="E7829" s="13"/>
      <c r="F7829" s="11"/>
      <c r="G7829" s="25"/>
      <c r="H7829" s="31"/>
      <c r="I7829" s="30"/>
      <c r="M7829" s="25"/>
      <c r="N7829" s="31"/>
      <c r="O7829" s="30"/>
      <c r="V7829" s="12"/>
      <c r="W7829" s="12"/>
      <c r="X7829" s="14"/>
      <c r="AB7829" s="25"/>
      <c r="AC7829" s="12"/>
      <c r="AD7829" s="12"/>
      <c r="AK7829" s="12"/>
      <c r="AL7829" s="30"/>
      <c r="AM7829" s="32"/>
      <c r="AQ7829" s="12"/>
      <c r="AR7829" s="12"/>
      <c r="AS7829" s="12"/>
      <c r="AZ7829" s="49"/>
      <c r="BA7829" s="30"/>
      <c r="BB7829" s="12"/>
      <c r="BF7829" s="12"/>
      <c r="BG7829" s="12"/>
      <c r="BH7829" s="12"/>
      <c r="BO7829" s="7"/>
      <c r="BP7829" s="7"/>
      <c r="BQ7829" s="7"/>
      <c r="BU7829" s="7"/>
      <c r="BV7829" s="7"/>
      <c r="BW7829" s="7"/>
      <c r="CD7829" s="7"/>
      <c r="CE7829" s="7"/>
      <c r="CF7829" s="7"/>
      <c r="CJ7829" s="7"/>
      <c r="CK7829" s="7"/>
      <c r="CL7829" s="7"/>
    </row>
    <row r="7830" spans="1:90">
      <c r="A7830" s="11"/>
      <c r="B7830" s="373"/>
      <c r="C7830" s="373"/>
      <c r="D7830" s="373"/>
      <c r="E7830" s="13"/>
      <c r="F7830" s="11"/>
      <c r="G7830" s="25"/>
      <c r="H7830" s="31"/>
      <c r="I7830" s="30"/>
      <c r="M7830" s="25"/>
      <c r="N7830" s="31"/>
      <c r="O7830" s="30"/>
      <c r="V7830" s="12"/>
      <c r="W7830" s="12"/>
      <c r="X7830" s="14"/>
      <c r="AB7830" s="25"/>
      <c r="AC7830" s="12"/>
      <c r="AD7830" s="12"/>
      <c r="AK7830" s="12"/>
      <c r="AL7830" s="30"/>
      <c r="AM7830" s="32"/>
      <c r="AQ7830" s="12"/>
      <c r="AR7830" s="12"/>
      <c r="AS7830" s="12"/>
      <c r="AZ7830" s="49"/>
      <c r="BA7830" s="30"/>
      <c r="BB7830" s="12"/>
      <c r="BF7830" s="12"/>
      <c r="BG7830" s="12"/>
      <c r="BH7830" s="12"/>
      <c r="BO7830" s="7"/>
      <c r="BP7830" s="7"/>
      <c r="BQ7830" s="7"/>
      <c r="BU7830" s="7"/>
      <c r="BV7830" s="7"/>
      <c r="BW7830" s="7"/>
      <c r="CD7830" s="7"/>
      <c r="CE7830" s="7"/>
      <c r="CF7830" s="7"/>
      <c r="CJ7830" s="7"/>
      <c r="CK7830" s="7"/>
      <c r="CL7830" s="7"/>
    </row>
    <row r="7831" spans="1:90">
      <c r="A7831" s="11"/>
      <c r="B7831" s="373"/>
      <c r="C7831" s="373"/>
      <c r="D7831" s="373"/>
      <c r="E7831" s="13"/>
      <c r="F7831" s="11"/>
      <c r="G7831" s="25"/>
      <c r="H7831" s="31"/>
      <c r="I7831" s="30"/>
      <c r="M7831" s="25"/>
      <c r="N7831" s="31"/>
      <c r="O7831" s="30"/>
      <c r="V7831" s="12"/>
      <c r="W7831" s="12"/>
      <c r="X7831" s="14"/>
      <c r="AB7831" s="25"/>
      <c r="AC7831" s="12"/>
      <c r="AD7831" s="12"/>
      <c r="AK7831" s="12"/>
      <c r="AL7831" s="30"/>
      <c r="AM7831" s="32"/>
      <c r="AQ7831" s="12"/>
      <c r="AR7831" s="12"/>
      <c r="AS7831" s="12"/>
      <c r="AZ7831" s="49"/>
      <c r="BA7831" s="30"/>
      <c r="BB7831" s="12"/>
      <c r="BF7831" s="12"/>
      <c r="BG7831" s="12"/>
      <c r="BH7831" s="12"/>
      <c r="BO7831" s="7"/>
      <c r="BP7831" s="7"/>
      <c r="BQ7831" s="7"/>
      <c r="BU7831" s="7"/>
      <c r="BV7831" s="7"/>
      <c r="BW7831" s="7"/>
      <c r="CD7831" s="7"/>
      <c r="CE7831" s="7"/>
      <c r="CF7831" s="7"/>
      <c r="CJ7831" s="7"/>
      <c r="CK7831" s="7"/>
      <c r="CL7831" s="7"/>
    </row>
    <row r="7832" spans="1:90">
      <c r="A7832" s="11"/>
      <c r="B7832" s="373"/>
      <c r="C7832" s="373"/>
      <c r="D7832" s="373"/>
      <c r="E7832" s="13"/>
      <c r="F7832" s="11"/>
      <c r="G7832" s="25"/>
      <c r="H7832" s="31"/>
      <c r="I7832" s="30"/>
      <c r="M7832" s="25"/>
      <c r="N7832" s="31"/>
      <c r="O7832" s="30"/>
      <c r="V7832" s="12"/>
      <c r="W7832" s="12"/>
      <c r="X7832" s="14"/>
      <c r="AB7832" s="25"/>
      <c r="AC7832" s="12"/>
      <c r="AD7832" s="12"/>
      <c r="AK7832" s="12"/>
      <c r="AL7832" s="30"/>
      <c r="AM7832" s="32"/>
      <c r="AQ7832" s="12"/>
      <c r="AR7832" s="12"/>
      <c r="AS7832" s="12"/>
      <c r="AZ7832" s="49"/>
      <c r="BA7832" s="30"/>
      <c r="BB7832" s="12"/>
      <c r="BF7832" s="12"/>
      <c r="BG7832" s="12"/>
      <c r="BH7832" s="12"/>
      <c r="BO7832" s="7"/>
      <c r="BP7832" s="7"/>
      <c r="BQ7832" s="7"/>
      <c r="BU7832" s="7"/>
      <c r="BV7832" s="7"/>
      <c r="BW7832" s="7"/>
      <c r="CD7832" s="7"/>
      <c r="CE7832" s="7"/>
      <c r="CF7832" s="7"/>
      <c r="CJ7832" s="7"/>
      <c r="CK7832" s="7"/>
      <c r="CL7832" s="7"/>
    </row>
    <row r="7833" spans="1:90">
      <c r="A7833" s="11"/>
      <c r="B7833" s="373"/>
      <c r="C7833" s="373"/>
      <c r="D7833" s="373"/>
      <c r="E7833" s="13"/>
      <c r="F7833" s="11"/>
      <c r="G7833" s="25"/>
      <c r="H7833" s="31"/>
      <c r="I7833" s="30"/>
      <c r="M7833" s="25"/>
      <c r="N7833" s="31"/>
      <c r="O7833" s="30"/>
      <c r="V7833" s="12"/>
      <c r="W7833" s="12"/>
      <c r="X7833" s="14"/>
      <c r="AB7833" s="25"/>
      <c r="AC7833" s="12"/>
      <c r="AD7833" s="12"/>
      <c r="AK7833" s="12"/>
      <c r="AL7833" s="30"/>
      <c r="AM7833" s="32"/>
      <c r="AQ7833" s="12"/>
      <c r="AR7833" s="12"/>
      <c r="AS7833" s="12"/>
      <c r="AZ7833" s="49"/>
      <c r="BA7833" s="30"/>
      <c r="BB7833" s="12"/>
      <c r="BF7833" s="12"/>
      <c r="BG7833" s="12"/>
      <c r="BH7833" s="12"/>
      <c r="BO7833" s="7"/>
      <c r="BP7833" s="7"/>
      <c r="BQ7833" s="7"/>
      <c r="BU7833" s="7"/>
      <c r="BV7833" s="7"/>
      <c r="BW7833" s="7"/>
      <c r="CD7833" s="7"/>
      <c r="CE7833" s="7"/>
      <c r="CF7833" s="7"/>
      <c r="CJ7833" s="7"/>
      <c r="CK7833" s="7"/>
      <c r="CL7833" s="7"/>
    </row>
    <row r="7834" spans="1:90">
      <c r="A7834" s="11"/>
      <c r="B7834" s="373"/>
      <c r="C7834" s="373"/>
      <c r="D7834" s="373"/>
      <c r="E7834" s="13"/>
      <c r="F7834" s="11"/>
      <c r="G7834" s="25"/>
      <c r="H7834" s="31"/>
      <c r="I7834" s="30"/>
      <c r="M7834" s="25"/>
      <c r="N7834" s="31"/>
      <c r="O7834" s="30"/>
      <c r="V7834" s="12"/>
      <c r="W7834" s="12"/>
      <c r="X7834" s="14"/>
      <c r="AB7834" s="25"/>
      <c r="AC7834" s="12"/>
      <c r="AD7834" s="12"/>
      <c r="AK7834" s="12"/>
      <c r="AL7834" s="30"/>
      <c r="AM7834" s="32"/>
      <c r="AQ7834" s="12"/>
      <c r="AR7834" s="12"/>
      <c r="AS7834" s="12"/>
      <c r="AZ7834" s="49"/>
      <c r="BA7834" s="30"/>
      <c r="BB7834" s="12"/>
      <c r="BF7834" s="12"/>
      <c r="BG7834" s="12"/>
      <c r="BH7834" s="12"/>
      <c r="BO7834" s="7"/>
      <c r="BP7834" s="7"/>
      <c r="BQ7834" s="7"/>
      <c r="BU7834" s="7"/>
      <c r="BV7834" s="7"/>
      <c r="BW7834" s="7"/>
      <c r="CD7834" s="7"/>
      <c r="CE7834" s="7"/>
      <c r="CF7834" s="7"/>
      <c r="CJ7834" s="7"/>
      <c r="CK7834" s="7"/>
      <c r="CL7834" s="7"/>
    </row>
    <row r="7835" spans="1:90">
      <c r="A7835" s="11"/>
      <c r="B7835" s="373"/>
      <c r="C7835" s="373"/>
      <c r="D7835" s="373"/>
      <c r="E7835" s="13"/>
      <c r="F7835" s="11"/>
      <c r="G7835" s="25"/>
      <c r="H7835" s="31"/>
      <c r="I7835" s="30"/>
      <c r="M7835" s="25"/>
      <c r="N7835" s="31"/>
      <c r="O7835" s="30"/>
      <c r="V7835" s="12"/>
      <c r="W7835" s="12"/>
      <c r="X7835" s="14"/>
      <c r="AB7835" s="25"/>
      <c r="AC7835" s="12"/>
      <c r="AD7835" s="12"/>
      <c r="AK7835" s="12"/>
      <c r="AL7835" s="30"/>
      <c r="AM7835" s="32"/>
      <c r="AQ7835" s="12"/>
      <c r="AR7835" s="12"/>
      <c r="AS7835" s="12"/>
      <c r="AZ7835" s="49"/>
      <c r="BA7835" s="30"/>
      <c r="BB7835" s="12"/>
      <c r="BF7835" s="12"/>
      <c r="BG7835" s="12"/>
      <c r="BH7835" s="12"/>
      <c r="BO7835" s="7"/>
      <c r="BP7835" s="7"/>
      <c r="BQ7835" s="7"/>
      <c r="BU7835" s="7"/>
      <c r="BV7835" s="7"/>
      <c r="BW7835" s="7"/>
      <c r="CD7835" s="7"/>
      <c r="CE7835" s="7"/>
      <c r="CF7835" s="7"/>
      <c r="CJ7835" s="7"/>
      <c r="CK7835" s="7"/>
      <c r="CL7835" s="7"/>
    </row>
    <row r="7836" spans="1:90">
      <c r="A7836" s="11"/>
      <c r="B7836" s="373"/>
      <c r="C7836" s="373"/>
      <c r="D7836" s="373"/>
      <c r="E7836" s="13"/>
      <c r="F7836" s="11"/>
      <c r="G7836" s="25"/>
      <c r="H7836" s="31"/>
      <c r="I7836" s="30"/>
      <c r="M7836" s="25"/>
      <c r="N7836" s="31"/>
      <c r="O7836" s="30"/>
      <c r="V7836" s="12"/>
      <c r="W7836" s="12"/>
      <c r="X7836" s="14"/>
      <c r="AB7836" s="25"/>
      <c r="AC7836" s="12"/>
      <c r="AD7836" s="12"/>
      <c r="AK7836" s="12"/>
      <c r="AL7836" s="30"/>
      <c r="AM7836" s="32"/>
      <c r="AQ7836" s="12"/>
      <c r="AR7836" s="12"/>
      <c r="AS7836" s="12"/>
      <c r="AZ7836" s="49"/>
      <c r="BA7836" s="30"/>
      <c r="BB7836" s="12"/>
      <c r="BF7836" s="12"/>
      <c r="BG7836" s="12"/>
      <c r="BH7836" s="12"/>
      <c r="BO7836" s="7"/>
      <c r="BP7836" s="7"/>
      <c r="BQ7836" s="7"/>
      <c r="BU7836" s="7"/>
      <c r="BV7836" s="7"/>
      <c r="BW7836" s="7"/>
      <c r="CD7836" s="7"/>
      <c r="CE7836" s="7"/>
      <c r="CF7836" s="7"/>
      <c r="CJ7836" s="7"/>
      <c r="CK7836" s="7"/>
      <c r="CL7836" s="7"/>
    </row>
    <row r="7837" spans="1:90">
      <c r="A7837" s="11"/>
      <c r="B7837" s="373"/>
      <c r="C7837" s="373"/>
      <c r="D7837" s="373"/>
      <c r="E7837" s="13"/>
      <c r="F7837" s="11"/>
      <c r="G7837" s="25"/>
      <c r="H7837" s="31"/>
      <c r="I7837" s="30"/>
      <c r="M7837" s="25"/>
      <c r="N7837" s="31"/>
      <c r="O7837" s="30"/>
      <c r="V7837" s="12"/>
      <c r="W7837" s="12"/>
      <c r="X7837" s="14"/>
      <c r="AB7837" s="25"/>
      <c r="AC7837" s="12"/>
      <c r="AD7837" s="12"/>
      <c r="AK7837" s="12"/>
      <c r="AL7837" s="30"/>
      <c r="AM7837" s="32"/>
      <c r="AQ7837" s="12"/>
      <c r="AR7837" s="12"/>
      <c r="AS7837" s="12"/>
      <c r="AZ7837" s="49"/>
      <c r="BA7837" s="30"/>
      <c r="BB7837" s="12"/>
      <c r="BF7837" s="12"/>
      <c r="BG7837" s="12"/>
      <c r="BH7837" s="12"/>
      <c r="BO7837" s="7"/>
      <c r="BP7837" s="7"/>
      <c r="BQ7837" s="7"/>
      <c r="BU7837" s="7"/>
      <c r="BV7837" s="7"/>
      <c r="BW7837" s="7"/>
      <c r="CD7837" s="7"/>
      <c r="CE7837" s="7"/>
      <c r="CF7837" s="7"/>
      <c r="CJ7837" s="7"/>
      <c r="CK7837" s="7"/>
      <c r="CL7837" s="7"/>
    </row>
    <row r="7838" spans="1:90">
      <c r="A7838" s="11"/>
      <c r="B7838" s="373"/>
      <c r="C7838" s="373"/>
      <c r="D7838" s="373"/>
      <c r="E7838" s="13"/>
      <c r="F7838" s="11"/>
      <c r="G7838" s="25"/>
      <c r="H7838" s="31"/>
      <c r="I7838" s="30"/>
      <c r="M7838" s="25"/>
      <c r="N7838" s="31"/>
      <c r="O7838" s="30"/>
      <c r="V7838" s="12"/>
      <c r="W7838" s="12"/>
      <c r="X7838" s="14"/>
      <c r="AB7838" s="25"/>
      <c r="AC7838" s="12"/>
      <c r="AD7838" s="12"/>
      <c r="AK7838" s="12"/>
      <c r="AL7838" s="30"/>
      <c r="AM7838" s="32"/>
      <c r="AQ7838" s="12"/>
      <c r="AR7838" s="12"/>
      <c r="AS7838" s="12"/>
      <c r="AZ7838" s="49"/>
      <c r="BA7838" s="30"/>
      <c r="BB7838" s="12"/>
      <c r="BF7838" s="12"/>
      <c r="BG7838" s="12"/>
      <c r="BH7838" s="12"/>
      <c r="BO7838" s="7"/>
      <c r="BP7838" s="7"/>
      <c r="BQ7838" s="7"/>
      <c r="BU7838" s="7"/>
      <c r="BV7838" s="7"/>
      <c r="BW7838" s="7"/>
      <c r="CD7838" s="7"/>
      <c r="CE7838" s="7"/>
      <c r="CF7838" s="7"/>
      <c r="CJ7838" s="7"/>
      <c r="CK7838" s="7"/>
      <c r="CL7838" s="7"/>
    </row>
    <row r="7839" spans="1:90">
      <c r="A7839" s="11"/>
      <c r="B7839" s="373"/>
      <c r="C7839" s="373"/>
      <c r="D7839" s="373"/>
      <c r="E7839" s="13"/>
      <c r="F7839" s="11"/>
      <c r="G7839" s="25"/>
      <c r="H7839" s="31"/>
      <c r="I7839" s="30"/>
      <c r="M7839" s="25"/>
      <c r="N7839" s="31"/>
      <c r="O7839" s="30"/>
      <c r="V7839" s="12"/>
      <c r="W7839" s="12"/>
      <c r="X7839" s="14"/>
      <c r="AB7839" s="25"/>
      <c r="AC7839" s="12"/>
      <c r="AD7839" s="12"/>
      <c r="AK7839" s="12"/>
      <c r="AL7839" s="30"/>
      <c r="AM7839" s="32"/>
      <c r="AQ7839" s="12"/>
      <c r="AR7839" s="12"/>
      <c r="AS7839" s="12"/>
      <c r="AZ7839" s="49"/>
      <c r="BA7839" s="30"/>
      <c r="BB7839" s="12"/>
      <c r="BF7839" s="12"/>
      <c r="BG7839" s="12"/>
      <c r="BH7839" s="12"/>
      <c r="BO7839" s="7"/>
      <c r="BP7839" s="7"/>
      <c r="BQ7839" s="7"/>
      <c r="BU7839" s="7"/>
      <c r="BV7839" s="7"/>
      <c r="BW7839" s="7"/>
      <c r="CD7839" s="7"/>
      <c r="CE7839" s="7"/>
      <c r="CF7839" s="7"/>
      <c r="CJ7839" s="7"/>
      <c r="CK7839" s="7"/>
      <c r="CL7839" s="7"/>
    </row>
    <row r="7840" spans="1:90">
      <c r="A7840" s="11"/>
      <c r="B7840" s="373"/>
      <c r="C7840" s="373"/>
      <c r="D7840" s="373"/>
      <c r="E7840" s="13"/>
      <c r="F7840" s="11"/>
      <c r="G7840" s="25"/>
      <c r="H7840" s="31"/>
      <c r="I7840" s="30"/>
      <c r="M7840" s="25"/>
      <c r="N7840" s="31"/>
      <c r="O7840" s="30"/>
      <c r="V7840" s="12"/>
      <c r="W7840" s="12"/>
      <c r="X7840" s="14"/>
      <c r="AB7840" s="25"/>
      <c r="AC7840" s="12"/>
      <c r="AD7840" s="12"/>
      <c r="AK7840" s="12"/>
      <c r="AL7840" s="30"/>
      <c r="AM7840" s="32"/>
      <c r="AQ7840" s="12"/>
      <c r="AR7840" s="12"/>
      <c r="AS7840" s="12"/>
      <c r="AZ7840" s="49"/>
      <c r="BA7840" s="30"/>
      <c r="BB7840" s="12"/>
      <c r="BF7840" s="12"/>
      <c r="BG7840" s="12"/>
      <c r="BH7840" s="12"/>
      <c r="BO7840" s="7"/>
      <c r="BP7840" s="7"/>
      <c r="BQ7840" s="7"/>
      <c r="BU7840" s="7"/>
      <c r="BV7840" s="7"/>
      <c r="BW7840" s="7"/>
      <c r="CD7840" s="7"/>
      <c r="CE7840" s="7"/>
      <c r="CF7840" s="7"/>
      <c r="CJ7840" s="7"/>
      <c r="CK7840" s="7"/>
      <c r="CL7840" s="7"/>
    </row>
    <row r="7841" spans="1:90">
      <c r="A7841" s="11"/>
      <c r="B7841" s="373"/>
      <c r="C7841" s="373"/>
      <c r="D7841" s="373"/>
      <c r="E7841" s="13"/>
      <c r="F7841" s="11"/>
      <c r="G7841" s="25"/>
      <c r="H7841" s="31"/>
      <c r="I7841" s="30"/>
      <c r="M7841" s="25"/>
      <c r="N7841" s="31"/>
      <c r="O7841" s="30"/>
      <c r="V7841" s="12"/>
      <c r="W7841" s="12"/>
      <c r="X7841" s="14"/>
      <c r="AB7841" s="25"/>
      <c r="AC7841" s="12"/>
      <c r="AD7841" s="12"/>
      <c r="AK7841" s="12"/>
      <c r="AL7841" s="30"/>
      <c r="AM7841" s="32"/>
      <c r="AQ7841" s="12"/>
      <c r="AR7841" s="12"/>
      <c r="AS7841" s="12"/>
      <c r="AZ7841" s="49"/>
      <c r="BA7841" s="30"/>
      <c r="BB7841" s="12"/>
      <c r="BF7841" s="12"/>
      <c r="BG7841" s="12"/>
      <c r="BH7841" s="12"/>
      <c r="BO7841" s="7"/>
      <c r="BP7841" s="7"/>
      <c r="BQ7841" s="7"/>
      <c r="BU7841" s="7"/>
      <c r="BV7841" s="7"/>
      <c r="BW7841" s="7"/>
      <c r="CD7841" s="7"/>
      <c r="CE7841" s="7"/>
      <c r="CF7841" s="7"/>
      <c r="CJ7841" s="7"/>
      <c r="CK7841" s="7"/>
      <c r="CL7841" s="7"/>
    </row>
    <row r="7842" spans="1:90">
      <c r="A7842" s="11"/>
      <c r="B7842" s="373"/>
      <c r="C7842" s="373"/>
      <c r="D7842" s="373"/>
      <c r="E7842" s="13"/>
      <c r="F7842" s="11"/>
      <c r="G7842" s="25"/>
      <c r="H7842" s="31"/>
      <c r="I7842" s="30"/>
      <c r="M7842" s="25"/>
      <c r="N7842" s="31"/>
      <c r="O7842" s="30"/>
      <c r="V7842" s="12"/>
      <c r="W7842" s="12"/>
      <c r="X7842" s="14"/>
      <c r="AB7842" s="25"/>
      <c r="AC7842" s="12"/>
      <c r="AD7842" s="12"/>
      <c r="AK7842" s="12"/>
      <c r="AL7842" s="30"/>
      <c r="AM7842" s="32"/>
      <c r="AQ7842" s="12"/>
      <c r="AR7842" s="12"/>
      <c r="AS7842" s="12"/>
      <c r="AZ7842" s="49"/>
      <c r="BA7842" s="30"/>
      <c r="BB7842" s="12"/>
      <c r="BF7842" s="12"/>
      <c r="BG7842" s="12"/>
      <c r="BH7842" s="12"/>
      <c r="BO7842" s="7"/>
      <c r="BP7842" s="7"/>
      <c r="BQ7842" s="7"/>
      <c r="BU7842" s="7"/>
      <c r="BV7842" s="7"/>
      <c r="BW7842" s="7"/>
      <c r="CD7842" s="7"/>
      <c r="CE7842" s="7"/>
      <c r="CF7842" s="7"/>
      <c r="CJ7842" s="7"/>
      <c r="CK7842" s="7"/>
      <c r="CL7842" s="7"/>
    </row>
    <row r="7843" spans="1:90">
      <c r="A7843" s="11"/>
      <c r="B7843" s="373"/>
      <c r="C7843" s="373"/>
      <c r="D7843" s="373"/>
      <c r="E7843" s="13"/>
      <c r="F7843" s="11"/>
      <c r="G7843" s="25"/>
      <c r="H7843" s="31"/>
      <c r="I7843" s="30"/>
      <c r="M7843" s="25"/>
      <c r="N7843" s="31"/>
      <c r="O7843" s="30"/>
      <c r="V7843" s="12"/>
      <c r="W7843" s="12"/>
      <c r="X7843" s="14"/>
      <c r="AB7843" s="25"/>
      <c r="AC7843" s="12"/>
      <c r="AD7843" s="12"/>
      <c r="AK7843" s="12"/>
      <c r="AL7843" s="30"/>
      <c r="AM7843" s="32"/>
      <c r="AQ7843" s="12"/>
      <c r="AR7843" s="12"/>
      <c r="AS7843" s="12"/>
      <c r="AZ7843" s="49"/>
      <c r="BA7843" s="30"/>
      <c r="BB7843" s="12"/>
      <c r="BF7843" s="12"/>
      <c r="BG7843" s="12"/>
      <c r="BH7843" s="12"/>
      <c r="BO7843" s="7"/>
      <c r="BP7843" s="7"/>
      <c r="BQ7843" s="7"/>
      <c r="BU7843" s="7"/>
      <c r="BV7843" s="7"/>
      <c r="BW7843" s="7"/>
      <c r="CD7843" s="7"/>
      <c r="CE7843" s="7"/>
      <c r="CF7843" s="7"/>
      <c r="CJ7843" s="7"/>
      <c r="CK7843" s="7"/>
      <c r="CL7843" s="7"/>
    </row>
    <row r="7844" spans="1:90">
      <c r="A7844" s="11"/>
      <c r="B7844" s="373"/>
      <c r="C7844" s="373"/>
      <c r="D7844" s="373"/>
      <c r="E7844" s="13"/>
      <c r="F7844" s="11"/>
      <c r="G7844" s="25"/>
      <c r="H7844" s="31"/>
      <c r="I7844" s="30"/>
      <c r="M7844" s="25"/>
      <c r="N7844" s="31"/>
      <c r="O7844" s="30"/>
      <c r="V7844" s="12"/>
      <c r="W7844" s="12"/>
      <c r="X7844" s="14"/>
      <c r="AB7844" s="25"/>
      <c r="AC7844" s="12"/>
      <c r="AD7844" s="12"/>
      <c r="AK7844" s="12"/>
      <c r="AL7844" s="30"/>
      <c r="AM7844" s="32"/>
      <c r="AQ7844" s="12"/>
      <c r="AR7844" s="12"/>
      <c r="AS7844" s="12"/>
      <c r="AZ7844" s="49"/>
      <c r="BA7844" s="30"/>
      <c r="BB7844" s="12"/>
      <c r="BF7844" s="12"/>
      <c r="BG7844" s="12"/>
      <c r="BH7844" s="12"/>
      <c r="BO7844" s="7"/>
      <c r="BP7844" s="7"/>
      <c r="BQ7844" s="7"/>
      <c r="BU7844" s="7"/>
      <c r="BV7844" s="7"/>
      <c r="BW7844" s="7"/>
      <c r="CD7844" s="7"/>
      <c r="CE7844" s="7"/>
      <c r="CF7844" s="7"/>
      <c r="CJ7844" s="7"/>
      <c r="CK7844" s="7"/>
      <c r="CL7844" s="7"/>
    </row>
    <row r="7845" spans="1:90">
      <c r="A7845" s="11"/>
      <c r="B7845" s="373"/>
      <c r="C7845" s="373"/>
      <c r="D7845" s="373"/>
      <c r="E7845" s="13"/>
      <c r="F7845" s="11"/>
      <c r="G7845" s="25"/>
      <c r="H7845" s="31"/>
      <c r="I7845" s="30"/>
      <c r="M7845" s="25"/>
      <c r="N7845" s="31"/>
      <c r="O7845" s="30"/>
      <c r="V7845" s="12"/>
      <c r="W7845" s="12"/>
      <c r="X7845" s="14"/>
      <c r="AB7845" s="25"/>
      <c r="AC7845" s="12"/>
      <c r="AD7845" s="12"/>
      <c r="AK7845" s="12"/>
      <c r="AL7845" s="30"/>
      <c r="AM7845" s="32"/>
      <c r="AQ7845" s="12"/>
      <c r="AR7845" s="12"/>
      <c r="AS7845" s="12"/>
      <c r="AZ7845" s="49"/>
      <c r="BA7845" s="30"/>
      <c r="BB7845" s="12"/>
      <c r="BF7845" s="12"/>
      <c r="BG7845" s="12"/>
      <c r="BH7845" s="12"/>
      <c r="BO7845" s="7"/>
      <c r="BP7845" s="7"/>
      <c r="BQ7845" s="7"/>
      <c r="BU7845" s="7"/>
      <c r="BV7845" s="7"/>
      <c r="BW7845" s="7"/>
      <c r="CD7845" s="7"/>
      <c r="CE7845" s="7"/>
      <c r="CF7845" s="7"/>
      <c r="CJ7845" s="7"/>
      <c r="CK7845" s="7"/>
      <c r="CL7845" s="7"/>
    </row>
    <row r="7846" spans="1:90">
      <c r="A7846" s="11"/>
      <c r="B7846" s="373"/>
      <c r="C7846" s="373"/>
      <c r="D7846" s="373"/>
      <c r="E7846" s="13"/>
      <c r="F7846" s="11"/>
      <c r="G7846" s="25"/>
      <c r="H7846" s="31"/>
      <c r="I7846" s="30"/>
      <c r="M7846" s="25"/>
      <c r="N7846" s="31"/>
      <c r="O7846" s="30"/>
      <c r="V7846" s="12"/>
      <c r="W7846" s="12"/>
      <c r="X7846" s="14"/>
      <c r="AB7846" s="25"/>
      <c r="AC7846" s="12"/>
      <c r="AD7846" s="12"/>
      <c r="AK7846" s="12"/>
      <c r="AL7846" s="30"/>
      <c r="AM7846" s="32"/>
      <c r="AQ7846" s="12"/>
      <c r="AR7846" s="12"/>
      <c r="AS7846" s="12"/>
      <c r="AZ7846" s="49"/>
      <c r="BA7846" s="30"/>
      <c r="BB7846" s="12"/>
      <c r="BF7846" s="12"/>
      <c r="BG7846" s="12"/>
      <c r="BH7846" s="12"/>
      <c r="BO7846" s="7"/>
      <c r="BP7846" s="7"/>
      <c r="BQ7846" s="7"/>
      <c r="BU7846" s="7"/>
      <c r="BV7846" s="7"/>
      <c r="BW7846" s="7"/>
      <c r="CD7846" s="7"/>
      <c r="CE7846" s="7"/>
      <c r="CF7846" s="7"/>
      <c r="CJ7846" s="7"/>
      <c r="CK7846" s="7"/>
      <c r="CL7846" s="7"/>
    </row>
    <row r="7847" spans="1:90">
      <c r="A7847" s="11"/>
      <c r="B7847" s="373"/>
      <c r="C7847" s="373"/>
      <c r="D7847" s="373"/>
      <c r="E7847" s="13"/>
      <c r="F7847" s="11"/>
      <c r="G7847" s="25"/>
      <c r="H7847" s="31"/>
      <c r="I7847" s="30"/>
      <c r="M7847" s="25"/>
      <c r="N7847" s="31"/>
      <c r="O7847" s="30"/>
      <c r="V7847" s="12"/>
      <c r="W7847" s="12"/>
      <c r="X7847" s="14"/>
      <c r="AB7847" s="25"/>
      <c r="AC7847" s="12"/>
      <c r="AD7847" s="12"/>
      <c r="AK7847" s="12"/>
      <c r="AL7847" s="30"/>
      <c r="AM7847" s="32"/>
      <c r="AQ7847" s="12"/>
      <c r="AR7847" s="12"/>
      <c r="AS7847" s="12"/>
      <c r="AZ7847" s="49"/>
      <c r="BA7847" s="30"/>
      <c r="BB7847" s="12"/>
      <c r="BF7847" s="12"/>
      <c r="BG7847" s="12"/>
      <c r="BH7847" s="12"/>
      <c r="BO7847" s="7"/>
      <c r="BP7847" s="7"/>
      <c r="BQ7847" s="7"/>
      <c r="BU7847" s="7"/>
      <c r="BV7847" s="7"/>
      <c r="BW7847" s="7"/>
      <c r="CD7847" s="7"/>
      <c r="CE7847" s="7"/>
      <c r="CF7847" s="7"/>
      <c r="CJ7847" s="7"/>
      <c r="CK7847" s="7"/>
      <c r="CL7847" s="7"/>
    </row>
    <row r="7848" spans="1:90">
      <c r="A7848" s="11"/>
      <c r="B7848" s="373"/>
      <c r="C7848" s="373"/>
      <c r="D7848" s="373"/>
      <c r="E7848" s="13"/>
      <c r="F7848" s="11"/>
      <c r="G7848" s="25"/>
      <c r="H7848" s="31"/>
      <c r="I7848" s="30"/>
      <c r="M7848" s="25"/>
      <c r="N7848" s="31"/>
      <c r="O7848" s="30"/>
      <c r="V7848" s="12"/>
      <c r="W7848" s="12"/>
      <c r="X7848" s="14"/>
      <c r="AB7848" s="25"/>
      <c r="AC7848" s="12"/>
      <c r="AD7848" s="12"/>
      <c r="AK7848" s="12"/>
      <c r="AL7848" s="30"/>
      <c r="AM7848" s="32"/>
      <c r="AQ7848" s="12"/>
      <c r="AR7848" s="12"/>
      <c r="AS7848" s="12"/>
      <c r="AZ7848" s="49"/>
      <c r="BA7848" s="30"/>
      <c r="BB7848" s="12"/>
      <c r="BF7848" s="12"/>
      <c r="BG7848" s="12"/>
      <c r="BH7848" s="12"/>
      <c r="BO7848" s="7"/>
      <c r="BP7848" s="7"/>
      <c r="BQ7848" s="7"/>
      <c r="BU7848" s="7"/>
      <c r="BV7848" s="7"/>
      <c r="BW7848" s="7"/>
      <c r="CD7848" s="7"/>
      <c r="CE7848" s="7"/>
      <c r="CF7848" s="7"/>
      <c r="CJ7848" s="7"/>
      <c r="CK7848" s="7"/>
      <c r="CL7848" s="7"/>
    </row>
    <row r="7849" spans="1:90">
      <c r="A7849" s="11"/>
      <c r="B7849" s="373"/>
      <c r="C7849" s="373"/>
      <c r="D7849" s="373"/>
      <c r="E7849" s="13"/>
      <c r="F7849" s="11"/>
      <c r="G7849" s="25"/>
      <c r="H7849" s="31"/>
      <c r="I7849" s="30"/>
      <c r="M7849" s="25"/>
      <c r="N7849" s="31"/>
      <c r="O7849" s="30"/>
      <c r="V7849" s="12"/>
      <c r="W7849" s="12"/>
      <c r="X7849" s="14"/>
      <c r="AB7849" s="25"/>
      <c r="AC7849" s="12"/>
      <c r="AD7849" s="12"/>
      <c r="AK7849" s="12"/>
      <c r="AL7849" s="30"/>
      <c r="AM7849" s="32"/>
      <c r="AQ7849" s="12"/>
      <c r="AR7849" s="12"/>
      <c r="AS7849" s="12"/>
      <c r="AZ7849" s="49"/>
      <c r="BA7849" s="30"/>
      <c r="BB7849" s="12"/>
      <c r="BF7849" s="12"/>
      <c r="BG7849" s="12"/>
      <c r="BH7849" s="12"/>
      <c r="BO7849" s="7"/>
      <c r="BP7849" s="7"/>
      <c r="BQ7849" s="7"/>
      <c r="BU7849" s="7"/>
      <c r="BV7849" s="7"/>
      <c r="BW7849" s="7"/>
      <c r="CD7849" s="7"/>
      <c r="CE7849" s="7"/>
      <c r="CF7849" s="7"/>
      <c r="CJ7849" s="7"/>
      <c r="CK7849" s="7"/>
      <c r="CL7849" s="7"/>
    </row>
    <row r="7850" spans="1:90">
      <c r="A7850" s="11"/>
      <c r="B7850" s="373"/>
      <c r="C7850" s="373"/>
      <c r="D7850" s="373"/>
      <c r="E7850" s="13"/>
      <c r="F7850" s="11"/>
      <c r="G7850" s="25"/>
      <c r="H7850" s="31"/>
      <c r="I7850" s="30"/>
      <c r="M7850" s="25"/>
      <c r="N7850" s="31"/>
      <c r="O7850" s="30"/>
      <c r="V7850" s="12"/>
      <c r="W7850" s="12"/>
      <c r="X7850" s="14"/>
      <c r="AB7850" s="25"/>
      <c r="AC7850" s="12"/>
      <c r="AD7850" s="12"/>
      <c r="AK7850" s="12"/>
      <c r="AL7850" s="30"/>
      <c r="AM7850" s="32"/>
      <c r="AQ7850" s="12"/>
      <c r="AR7850" s="12"/>
      <c r="AS7850" s="12"/>
      <c r="AZ7850" s="49"/>
      <c r="BA7850" s="30"/>
      <c r="BB7850" s="12"/>
      <c r="BF7850" s="12"/>
      <c r="BG7850" s="12"/>
      <c r="BH7850" s="12"/>
      <c r="BO7850" s="7"/>
      <c r="BP7850" s="7"/>
      <c r="BQ7850" s="7"/>
      <c r="BU7850" s="7"/>
      <c r="BV7850" s="7"/>
      <c r="BW7850" s="7"/>
      <c r="CD7850" s="7"/>
      <c r="CE7850" s="7"/>
      <c r="CF7850" s="7"/>
      <c r="CJ7850" s="7"/>
      <c r="CK7850" s="7"/>
      <c r="CL7850" s="7"/>
    </row>
    <row r="7851" spans="1:90">
      <c r="A7851" s="11"/>
      <c r="B7851" s="373"/>
      <c r="C7851" s="373"/>
      <c r="D7851" s="373"/>
      <c r="E7851" s="13"/>
      <c r="F7851" s="11"/>
      <c r="G7851" s="25"/>
      <c r="H7851" s="31"/>
      <c r="I7851" s="30"/>
      <c r="M7851" s="25"/>
      <c r="N7851" s="31"/>
      <c r="O7851" s="30"/>
      <c r="V7851" s="12"/>
      <c r="W7851" s="12"/>
      <c r="X7851" s="14"/>
      <c r="AB7851" s="25"/>
      <c r="AC7851" s="12"/>
      <c r="AD7851" s="12"/>
      <c r="AK7851" s="12"/>
      <c r="AL7851" s="30"/>
      <c r="AM7851" s="32"/>
      <c r="AQ7851" s="12"/>
      <c r="AR7851" s="12"/>
      <c r="AS7851" s="12"/>
      <c r="AZ7851" s="49"/>
      <c r="BA7851" s="30"/>
      <c r="BB7851" s="12"/>
      <c r="BF7851" s="12"/>
      <c r="BG7851" s="12"/>
      <c r="BH7851" s="12"/>
      <c r="BO7851" s="7"/>
      <c r="BP7851" s="7"/>
      <c r="BQ7851" s="7"/>
      <c r="BU7851" s="7"/>
      <c r="BV7851" s="7"/>
      <c r="BW7851" s="7"/>
      <c r="CD7851" s="7"/>
      <c r="CE7851" s="7"/>
      <c r="CF7851" s="7"/>
      <c r="CJ7851" s="7"/>
      <c r="CK7851" s="7"/>
      <c r="CL7851" s="7"/>
    </row>
    <row r="7852" spans="1:90">
      <c r="A7852" s="11"/>
      <c r="B7852" s="373"/>
      <c r="C7852" s="373"/>
      <c r="D7852" s="373"/>
      <c r="E7852" s="13"/>
      <c r="F7852" s="11"/>
      <c r="G7852" s="25"/>
      <c r="H7852" s="31"/>
      <c r="I7852" s="30"/>
      <c r="M7852" s="25"/>
      <c r="N7852" s="31"/>
      <c r="O7852" s="30"/>
      <c r="V7852" s="12"/>
      <c r="W7852" s="12"/>
      <c r="X7852" s="14"/>
      <c r="AB7852" s="25"/>
      <c r="AC7852" s="12"/>
      <c r="AD7852" s="12"/>
      <c r="AK7852" s="12"/>
      <c r="AL7852" s="30"/>
      <c r="AM7852" s="32"/>
      <c r="AQ7852" s="12"/>
      <c r="AR7852" s="12"/>
      <c r="AS7852" s="12"/>
      <c r="AZ7852" s="49"/>
      <c r="BA7852" s="30"/>
      <c r="BB7852" s="12"/>
      <c r="BF7852" s="12"/>
      <c r="BG7852" s="12"/>
      <c r="BH7852" s="12"/>
      <c r="BO7852" s="7"/>
      <c r="BP7852" s="7"/>
      <c r="BQ7852" s="7"/>
      <c r="BU7852" s="7"/>
      <c r="BV7852" s="7"/>
      <c r="BW7852" s="7"/>
      <c r="CD7852" s="7"/>
      <c r="CE7852" s="7"/>
      <c r="CF7852" s="7"/>
      <c r="CJ7852" s="7"/>
      <c r="CK7852" s="7"/>
      <c r="CL7852" s="7"/>
    </row>
    <row r="7853" spans="1:90">
      <c r="A7853" s="11"/>
      <c r="B7853" s="373"/>
      <c r="C7853" s="373"/>
      <c r="D7853" s="373"/>
      <c r="E7853" s="13"/>
      <c r="F7853" s="11"/>
      <c r="G7853" s="25"/>
      <c r="H7853" s="31"/>
      <c r="I7853" s="30"/>
      <c r="M7853" s="25"/>
      <c r="N7853" s="31"/>
      <c r="O7853" s="30"/>
      <c r="V7853" s="12"/>
      <c r="W7853" s="12"/>
      <c r="X7853" s="14"/>
      <c r="AB7853" s="25"/>
      <c r="AC7853" s="12"/>
      <c r="AD7853" s="12"/>
      <c r="AK7853" s="12"/>
      <c r="AL7853" s="30"/>
      <c r="AM7853" s="32"/>
      <c r="AQ7853" s="12"/>
      <c r="AR7853" s="12"/>
      <c r="AS7853" s="12"/>
      <c r="AZ7853" s="49"/>
      <c r="BA7853" s="30"/>
      <c r="BB7853" s="12"/>
      <c r="BF7853" s="12"/>
      <c r="BG7853" s="12"/>
      <c r="BH7853" s="12"/>
      <c r="BO7853" s="7"/>
      <c r="BP7853" s="7"/>
      <c r="BQ7853" s="7"/>
      <c r="BU7853" s="7"/>
      <c r="BV7853" s="7"/>
      <c r="BW7853" s="7"/>
      <c r="CD7853" s="7"/>
      <c r="CE7853" s="7"/>
      <c r="CF7853" s="7"/>
      <c r="CJ7853" s="7"/>
      <c r="CK7853" s="7"/>
      <c r="CL7853" s="7"/>
    </row>
    <row r="7854" spans="1:90">
      <c r="A7854" s="11"/>
      <c r="B7854" s="373"/>
      <c r="C7854" s="373"/>
      <c r="D7854" s="373"/>
      <c r="E7854" s="13"/>
      <c r="F7854" s="11"/>
      <c r="G7854" s="25"/>
      <c r="H7854" s="31"/>
      <c r="I7854" s="30"/>
      <c r="M7854" s="25"/>
      <c r="N7854" s="31"/>
      <c r="O7854" s="30"/>
      <c r="V7854" s="12"/>
      <c r="W7854" s="12"/>
      <c r="X7854" s="14"/>
      <c r="AB7854" s="25"/>
      <c r="AC7854" s="12"/>
      <c r="AD7854" s="12"/>
      <c r="AK7854" s="12"/>
      <c r="AL7854" s="30"/>
      <c r="AM7854" s="32"/>
      <c r="AQ7854" s="12"/>
      <c r="AR7854" s="12"/>
      <c r="AS7854" s="12"/>
      <c r="AZ7854" s="49"/>
      <c r="BA7854" s="30"/>
      <c r="BB7854" s="12"/>
      <c r="BF7854" s="12"/>
      <c r="BG7854" s="12"/>
      <c r="BH7854" s="12"/>
      <c r="BO7854" s="7"/>
      <c r="BP7854" s="7"/>
      <c r="BQ7854" s="7"/>
      <c r="BU7854" s="7"/>
      <c r="BV7854" s="7"/>
      <c r="BW7854" s="7"/>
      <c r="CD7854" s="7"/>
      <c r="CE7854" s="7"/>
      <c r="CF7854" s="7"/>
      <c r="CJ7854" s="7"/>
      <c r="CK7854" s="7"/>
      <c r="CL7854" s="7"/>
    </row>
    <row r="7855" spans="1:90">
      <c r="A7855" s="11"/>
      <c r="B7855" s="373"/>
      <c r="C7855" s="373"/>
      <c r="D7855" s="373"/>
      <c r="E7855" s="13"/>
      <c r="F7855" s="11"/>
      <c r="G7855" s="25"/>
      <c r="H7855" s="31"/>
      <c r="I7855" s="30"/>
      <c r="M7855" s="25"/>
      <c r="N7855" s="31"/>
      <c r="O7855" s="30"/>
      <c r="V7855" s="12"/>
      <c r="W7855" s="12"/>
      <c r="X7855" s="14"/>
      <c r="AB7855" s="25"/>
      <c r="AC7855" s="12"/>
      <c r="AD7855" s="12"/>
      <c r="AK7855" s="12"/>
      <c r="AL7855" s="30"/>
      <c r="AM7855" s="32"/>
      <c r="AQ7855" s="12"/>
      <c r="AR7855" s="12"/>
      <c r="AS7855" s="12"/>
      <c r="AZ7855" s="49"/>
      <c r="BA7855" s="30"/>
      <c r="BB7855" s="12"/>
      <c r="BF7855" s="12"/>
      <c r="BG7855" s="12"/>
      <c r="BH7855" s="12"/>
      <c r="BO7855" s="7"/>
      <c r="BP7855" s="7"/>
      <c r="BQ7855" s="7"/>
      <c r="BU7855" s="7"/>
      <c r="BV7855" s="7"/>
      <c r="BW7855" s="7"/>
      <c r="CD7855" s="7"/>
      <c r="CE7855" s="7"/>
      <c r="CF7855" s="7"/>
      <c r="CJ7855" s="7"/>
      <c r="CK7855" s="7"/>
      <c r="CL7855" s="7"/>
    </row>
    <row r="7856" spans="1:90">
      <c r="A7856" s="11"/>
      <c r="B7856" s="373"/>
      <c r="C7856" s="373"/>
      <c r="D7856" s="373"/>
      <c r="E7856" s="13"/>
      <c r="F7856" s="11"/>
      <c r="G7856" s="25"/>
      <c r="H7856" s="31"/>
      <c r="I7856" s="30"/>
      <c r="M7856" s="25"/>
      <c r="N7856" s="31"/>
      <c r="O7856" s="30"/>
      <c r="V7856" s="12"/>
      <c r="W7856" s="12"/>
      <c r="X7856" s="14"/>
      <c r="AB7856" s="25"/>
      <c r="AC7856" s="12"/>
      <c r="AD7856" s="12"/>
      <c r="AK7856" s="12"/>
      <c r="AL7856" s="30"/>
      <c r="AM7856" s="32"/>
      <c r="AQ7856" s="12"/>
      <c r="AR7856" s="12"/>
      <c r="AS7856" s="12"/>
      <c r="AZ7856" s="49"/>
      <c r="BA7856" s="30"/>
      <c r="BB7856" s="12"/>
      <c r="BF7856" s="12"/>
      <c r="BG7856" s="12"/>
      <c r="BH7856" s="12"/>
      <c r="BO7856" s="7"/>
      <c r="BP7856" s="7"/>
      <c r="BQ7856" s="7"/>
      <c r="BU7856" s="7"/>
      <c r="BV7856" s="7"/>
      <c r="BW7856" s="7"/>
      <c r="CD7856" s="7"/>
      <c r="CE7856" s="7"/>
      <c r="CF7856" s="7"/>
      <c r="CJ7856" s="7"/>
      <c r="CK7856" s="7"/>
      <c r="CL7856" s="7"/>
    </row>
    <row r="7857" spans="1:90">
      <c r="A7857" s="11"/>
      <c r="B7857" s="373"/>
      <c r="C7857" s="373"/>
      <c r="D7857" s="373"/>
      <c r="E7857" s="13"/>
      <c r="F7857" s="11"/>
      <c r="G7857" s="25"/>
      <c r="H7857" s="31"/>
      <c r="I7857" s="30"/>
      <c r="M7857" s="25"/>
      <c r="N7857" s="31"/>
      <c r="O7857" s="30"/>
      <c r="V7857" s="12"/>
      <c r="W7857" s="12"/>
      <c r="X7857" s="14"/>
      <c r="AB7857" s="25"/>
      <c r="AC7857" s="12"/>
      <c r="AD7857" s="12"/>
      <c r="AK7857" s="12"/>
      <c r="AL7857" s="30"/>
      <c r="AM7857" s="32"/>
      <c r="AQ7857" s="12"/>
      <c r="AR7857" s="12"/>
      <c r="AS7857" s="12"/>
      <c r="AZ7857" s="49"/>
      <c r="BA7857" s="30"/>
      <c r="BB7857" s="12"/>
      <c r="BF7857" s="12"/>
      <c r="BG7857" s="12"/>
      <c r="BH7857" s="12"/>
      <c r="BO7857" s="7"/>
      <c r="BP7857" s="7"/>
      <c r="BQ7857" s="7"/>
      <c r="BU7857" s="7"/>
      <c r="BV7857" s="7"/>
      <c r="BW7857" s="7"/>
      <c r="CD7857" s="7"/>
      <c r="CE7857" s="7"/>
      <c r="CF7857" s="7"/>
      <c r="CJ7857" s="7"/>
      <c r="CK7857" s="7"/>
      <c r="CL7857" s="7"/>
    </row>
    <row r="7858" spans="1:90">
      <c r="A7858" s="11"/>
      <c r="B7858" s="373"/>
      <c r="C7858" s="373"/>
      <c r="D7858" s="373"/>
      <c r="E7858" s="13"/>
      <c r="F7858" s="11"/>
      <c r="G7858" s="25"/>
      <c r="H7858" s="31"/>
      <c r="I7858" s="30"/>
      <c r="M7858" s="25"/>
      <c r="N7858" s="31"/>
      <c r="O7858" s="30"/>
      <c r="V7858" s="12"/>
      <c r="W7858" s="12"/>
      <c r="X7858" s="14"/>
      <c r="AB7858" s="25"/>
      <c r="AC7858" s="12"/>
      <c r="AD7858" s="12"/>
      <c r="AK7858" s="12"/>
      <c r="AL7858" s="30"/>
      <c r="AM7858" s="32"/>
      <c r="AQ7858" s="12"/>
      <c r="AR7858" s="12"/>
      <c r="AS7858" s="12"/>
      <c r="AZ7858" s="49"/>
      <c r="BA7858" s="30"/>
      <c r="BB7858" s="12"/>
      <c r="BF7858" s="12"/>
      <c r="BG7858" s="12"/>
      <c r="BH7858" s="12"/>
      <c r="BO7858" s="7"/>
      <c r="BP7858" s="7"/>
      <c r="BQ7858" s="7"/>
      <c r="BU7858" s="7"/>
      <c r="BV7858" s="7"/>
      <c r="BW7858" s="7"/>
      <c r="CD7858" s="7"/>
      <c r="CE7858" s="7"/>
      <c r="CF7858" s="7"/>
      <c r="CJ7858" s="7"/>
      <c r="CK7858" s="7"/>
      <c r="CL7858" s="7"/>
    </row>
    <row r="7859" spans="1:90">
      <c r="A7859" s="11"/>
      <c r="B7859" s="373"/>
      <c r="C7859" s="373"/>
      <c r="D7859" s="373"/>
      <c r="E7859" s="13"/>
      <c r="F7859" s="11"/>
      <c r="G7859" s="25"/>
      <c r="H7859" s="31"/>
      <c r="I7859" s="30"/>
      <c r="M7859" s="25"/>
      <c r="N7859" s="31"/>
      <c r="O7859" s="30"/>
      <c r="V7859" s="12"/>
      <c r="W7859" s="12"/>
      <c r="X7859" s="14"/>
      <c r="AB7859" s="25"/>
      <c r="AC7859" s="12"/>
      <c r="AD7859" s="12"/>
      <c r="AK7859" s="12"/>
      <c r="AL7859" s="30"/>
      <c r="AM7859" s="32"/>
      <c r="AQ7859" s="12"/>
      <c r="AR7859" s="12"/>
      <c r="AS7859" s="12"/>
      <c r="AZ7859" s="49"/>
      <c r="BA7859" s="30"/>
      <c r="BB7859" s="12"/>
      <c r="BF7859" s="12"/>
      <c r="BG7859" s="12"/>
      <c r="BH7859" s="12"/>
      <c r="BO7859" s="7"/>
      <c r="BP7859" s="7"/>
      <c r="BQ7859" s="7"/>
      <c r="BU7859" s="7"/>
      <c r="BV7859" s="7"/>
      <c r="BW7859" s="7"/>
      <c r="CD7859" s="7"/>
      <c r="CE7859" s="7"/>
      <c r="CF7859" s="7"/>
      <c r="CJ7859" s="7"/>
      <c r="CK7859" s="7"/>
      <c r="CL7859" s="7"/>
    </row>
    <row r="7860" spans="1:90">
      <c r="A7860" s="11"/>
      <c r="B7860" s="373"/>
      <c r="C7860" s="373"/>
      <c r="D7860" s="373"/>
      <c r="E7860" s="13"/>
      <c r="F7860" s="11"/>
      <c r="G7860" s="25"/>
      <c r="H7860" s="31"/>
      <c r="I7860" s="30"/>
      <c r="M7860" s="25"/>
      <c r="N7860" s="31"/>
      <c r="O7860" s="30"/>
      <c r="V7860" s="12"/>
      <c r="W7860" s="12"/>
      <c r="X7860" s="14"/>
      <c r="AB7860" s="25"/>
      <c r="AC7860" s="12"/>
      <c r="AD7860" s="12"/>
      <c r="AK7860" s="12"/>
      <c r="AL7860" s="30"/>
      <c r="AM7860" s="32"/>
      <c r="AQ7860" s="12"/>
      <c r="AR7860" s="12"/>
      <c r="AS7860" s="12"/>
      <c r="AZ7860" s="49"/>
      <c r="BA7860" s="30"/>
      <c r="BB7860" s="12"/>
      <c r="BF7860" s="12"/>
      <c r="BG7860" s="12"/>
      <c r="BH7860" s="12"/>
      <c r="BO7860" s="7"/>
      <c r="BP7860" s="7"/>
      <c r="BQ7860" s="7"/>
      <c r="BU7860" s="7"/>
      <c r="BV7860" s="7"/>
      <c r="BW7860" s="7"/>
      <c r="CD7860" s="7"/>
      <c r="CE7860" s="7"/>
      <c r="CF7860" s="7"/>
      <c r="CJ7860" s="7"/>
      <c r="CK7860" s="7"/>
      <c r="CL7860" s="7"/>
    </row>
    <row r="7861" spans="1:90">
      <c r="A7861" s="11"/>
      <c r="B7861" s="373"/>
      <c r="C7861" s="373"/>
      <c r="D7861" s="373"/>
      <c r="E7861" s="13"/>
      <c r="F7861" s="11"/>
      <c r="G7861" s="25"/>
      <c r="H7861" s="31"/>
      <c r="I7861" s="30"/>
      <c r="M7861" s="25"/>
      <c r="N7861" s="31"/>
      <c r="O7861" s="30"/>
      <c r="V7861" s="12"/>
      <c r="W7861" s="12"/>
      <c r="X7861" s="14"/>
      <c r="AB7861" s="25"/>
      <c r="AC7861" s="12"/>
      <c r="AD7861" s="12"/>
      <c r="AK7861" s="12"/>
      <c r="AL7861" s="30"/>
      <c r="AM7861" s="32"/>
      <c r="AQ7861" s="12"/>
      <c r="AR7861" s="12"/>
      <c r="AS7861" s="12"/>
      <c r="AZ7861" s="49"/>
      <c r="BA7861" s="30"/>
      <c r="BB7861" s="12"/>
      <c r="BF7861" s="12"/>
      <c r="BG7861" s="12"/>
      <c r="BH7861" s="12"/>
      <c r="BO7861" s="7"/>
      <c r="BP7861" s="7"/>
      <c r="BQ7861" s="7"/>
      <c r="BU7861" s="7"/>
      <c r="BV7861" s="7"/>
      <c r="BW7861" s="7"/>
      <c r="CD7861" s="7"/>
      <c r="CE7861" s="7"/>
      <c r="CF7861" s="7"/>
      <c r="CJ7861" s="7"/>
      <c r="CK7861" s="7"/>
      <c r="CL7861" s="7"/>
    </row>
    <row r="7862" spans="1:90">
      <c r="A7862" s="11"/>
      <c r="B7862" s="373"/>
      <c r="C7862" s="373"/>
      <c r="D7862" s="373"/>
      <c r="E7862" s="13"/>
      <c r="F7862" s="11"/>
      <c r="G7862" s="25"/>
      <c r="H7862" s="31"/>
      <c r="I7862" s="30"/>
      <c r="M7862" s="25"/>
      <c r="N7862" s="31"/>
      <c r="O7862" s="30"/>
      <c r="V7862" s="12"/>
      <c r="W7862" s="12"/>
      <c r="X7862" s="14"/>
      <c r="AB7862" s="25"/>
      <c r="AC7862" s="12"/>
      <c r="AD7862" s="12"/>
      <c r="AK7862" s="12"/>
      <c r="AL7862" s="30"/>
      <c r="AM7862" s="32"/>
      <c r="AQ7862" s="12"/>
      <c r="AR7862" s="12"/>
      <c r="AS7862" s="12"/>
      <c r="AZ7862" s="49"/>
      <c r="BA7862" s="30"/>
      <c r="BB7862" s="12"/>
      <c r="BF7862" s="12"/>
      <c r="BG7862" s="12"/>
      <c r="BH7862" s="12"/>
      <c r="BO7862" s="7"/>
      <c r="BP7862" s="7"/>
      <c r="BQ7862" s="7"/>
      <c r="BU7862" s="7"/>
      <c r="BV7862" s="7"/>
      <c r="BW7862" s="7"/>
      <c r="CD7862" s="7"/>
      <c r="CE7862" s="7"/>
      <c r="CF7862" s="7"/>
      <c r="CJ7862" s="7"/>
      <c r="CK7862" s="7"/>
      <c r="CL7862" s="7"/>
    </row>
    <row r="7863" spans="1:90">
      <c r="A7863" s="11"/>
      <c r="B7863" s="373"/>
      <c r="C7863" s="373"/>
      <c r="D7863" s="373"/>
      <c r="E7863" s="13"/>
      <c r="F7863" s="11"/>
      <c r="G7863" s="25"/>
      <c r="H7863" s="31"/>
      <c r="I7863" s="30"/>
      <c r="M7863" s="25"/>
      <c r="N7863" s="31"/>
      <c r="O7863" s="30"/>
      <c r="V7863" s="12"/>
      <c r="W7863" s="12"/>
      <c r="X7863" s="14"/>
      <c r="AB7863" s="25"/>
      <c r="AC7863" s="12"/>
      <c r="AD7863" s="12"/>
      <c r="AK7863" s="12"/>
      <c r="AL7863" s="30"/>
      <c r="AM7863" s="32"/>
      <c r="AQ7863" s="12"/>
      <c r="AR7863" s="12"/>
      <c r="AS7863" s="12"/>
      <c r="AZ7863" s="49"/>
      <c r="BA7863" s="30"/>
      <c r="BB7863" s="12"/>
      <c r="BF7863" s="12"/>
      <c r="BG7863" s="12"/>
      <c r="BH7863" s="12"/>
      <c r="BO7863" s="7"/>
      <c r="BP7863" s="7"/>
      <c r="BQ7863" s="7"/>
      <c r="BU7863" s="7"/>
      <c r="BV7863" s="7"/>
      <c r="BW7863" s="7"/>
      <c r="CD7863" s="7"/>
      <c r="CE7863" s="7"/>
      <c r="CF7863" s="7"/>
      <c r="CJ7863" s="7"/>
      <c r="CK7863" s="7"/>
      <c r="CL7863" s="7"/>
    </row>
    <row r="7864" spans="1:90">
      <c r="A7864" s="11"/>
      <c r="B7864" s="373"/>
      <c r="C7864" s="373"/>
      <c r="D7864" s="373"/>
      <c r="E7864" s="13"/>
      <c r="F7864" s="11"/>
      <c r="G7864" s="25"/>
      <c r="H7864" s="31"/>
      <c r="I7864" s="30"/>
      <c r="M7864" s="25"/>
      <c r="N7864" s="31"/>
      <c r="O7864" s="30"/>
      <c r="V7864" s="12"/>
      <c r="W7864" s="12"/>
      <c r="X7864" s="14"/>
      <c r="AB7864" s="25"/>
      <c r="AC7864" s="12"/>
      <c r="AD7864" s="12"/>
      <c r="AK7864" s="12"/>
      <c r="AL7864" s="30"/>
      <c r="AM7864" s="32"/>
      <c r="AQ7864" s="12"/>
      <c r="AR7864" s="12"/>
      <c r="AS7864" s="12"/>
      <c r="AZ7864" s="49"/>
      <c r="BA7864" s="30"/>
      <c r="BB7864" s="12"/>
      <c r="BF7864" s="12"/>
      <c r="BG7864" s="12"/>
      <c r="BH7864" s="12"/>
      <c r="BO7864" s="7"/>
      <c r="BP7864" s="7"/>
      <c r="BQ7864" s="7"/>
      <c r="BU7864" s="7"/>
      <c r="BV7864" s="7"/>
      <c r="BW7864" s="7"/>
      <c r="CD7864" s="7"/>
      <c r="CE7864" s="7"/>
      <c r="CF7864" s="7"/>
      <c r="CJ7864" s="7"/>
      <c r="CK7864" s="7"/>
      <c r="CL7864" s="7"/>
    </row>
    <row r="7865" spans="1:90">
      <c r="A7865" s="11"/>
      <c r="B7865" s="373"/>
      <c r="C7865" s="373"/>
      <c r="D7865" s="373"/>
      <c r="E7865" s="13"/>
      <c r="F7865" s="11"/>
      <c r="G7865" s="25"/>
      <c r="H7865" s="31"/>
      <c r="I7865" s="30"/>
      <c r="M7865" s="25"/>
      <c r="N7865" s="31"/>
      <c r="O7865" s="30"/>
      <c r="V7865" s="12"/>
      <c r="W7865" s="12"/>
      <c r="X7865" s="14"/>
      <c r="AB7865" s="25"/>
      <c r="AC7865" s="12"/>
      <c r="AD7865" s="12"/>
      <c r="AK7865" s="12"/>
      <c r="AL7865" s="30"/>
      <c r="AM7865" s="32"/>
      <c r="AQ7865" s="12"/>
      <c r="AR7865" s="12"/>
      <c r="AS7865" s="12"/>
      <c r="AZ7865" s="49"/>
      <c r="BA7865" s="30"/>
      <c r="BB7865" s="12"/>
      <c r="BF7865" s="12"/>
      <c r="BG7865" s="12"/>
      <c r="BH7865" s="12"/>
      <c r="BO7865" s="7"/>
      <c r="BP7865" s="7"/>
      <c r="BQ7865" s="7"/>
      <c r="BU7865" s="7"/>
      <c r="BV7865" s="7"/>
      <c r="BW7865" s="7"/>
      <c r="CD7865" s="7"/>
      <c r="CE7865" s="7"/>
      <c r="CF7865" s="7"/>
      <c r="CJ7865" s="7"/>
      <c r="CK7865" s="7"/>
      <c r="CL7865" s="7"/>
    </row>
    <row r="7866" spans="1:90">
      <c r="A7866" s="11"/>
      <c r="B7866" s="373"/>
      <c r="C7866" s="373"/>
      <c r="D7866" s="373"/>
      <c r="E7866" s="13"/>
      <c r="F7866" s="11"/>
      <c r="G7866" s="25"/>
      <c r="H7866" s="31"/>
      <c r="I7866" s="30"/>
      <c r="M7866" s="25"/>
      <c r="N7866" s="31"/>
      <c r="O7866" s="30"/>
      <c r="V7866" s="12"/>
      <c r="W7866" s="12"/>
      <c r="X7866" s="14"/>
      <c r="AB7866" s="25"/>
      <c r="AC7866" s="12"/>
      <c r="AD7866" s="12"/>
      <c r="AK7866" s="12"/>
      <c r="AL7866" s="30"/>
      <c r="AM7866" s="32"/>
      <c r="AQ7866" s="12"/>
      <c r="AR7866" s="12"/>
      <c r="AS7866" s="12"/>
      <c r="AZ7866" s="49"/>
      <c r="BA7866" s="30"/>
      <c r="BB7866" s="12"/>
      <c r="BF7866" s="12"/>
      <c r="BG7866" s="12"/>
      <c r="BH7866" s="12"/>
      <c r="BO7866" s="7"/>
      <c r="BP7866" s="7"/>
      <c r="BQ7866" s="7"/>
      <c r="BU7866" s="7"/>
      <c r="BV7866" s="7"/>
      <c r="BW7866" s="7"/>
      <c r="CD7866" s="7"/>
      <c r="CE7866" s="7"/>
      <c r="CF7866" s="7"/>
      <c r="CJ7866" s="7"/>
      <c r="CK7866" s="7"/>
      <c r="CL7866" s="7"/>
    </row>
    <row r="7867" spans="1:90">
      <c r="A7867" s="11"/>
      <c r="B7867" s="373"/>
      <c r="C7867" s="373"/>
      <c r="D7867" s="373"/>
      <c r="E7867" s="13"/>
      <c r="F7867" s="11"/>
      <c r="G7867" s="25"/>
      <c r="H7867" s="31"/>
      <c r="I7867" s="30"/>
      <c r="M7867" s="25"/>
      <c r="N7867" s="31"/>
      <c r="O7867" s="30"/>
      <c r="V7867" s="12"/>
      <c r="W7867" s="12"/>
      <c r="X7867" s="14"/>
      <c r="AB7867" s="25"/>
      <c r="AC7867" s="12"/>
      <c r="AD7867" s="12"/>
      <c r="AK7867" s="12"/>
      <c r="AL7867" s="30"/>
      <c r="AM7867" s="32"/>
      <c r="AQ7867" s="12"/>
      <c r="AR7867" s="12"/>
      <c r="AS7867" s="12"/>
      <c r="AZ7867" s="49"/>
      <c r="BA7867" s="30"/>
      <c r="BB7867" s="12"/>
      <c r="BF7867" s="12"/>
      <c r="BG7867" s="12"/>
      <c r="BH7867" s="12"/>
      <c r="BO7867" s="7"/>
      <c r="BP7867" s="7"/>
      <c r="BQ7867" s="7"/>
      <c r="BU7867" s="7"/>
      <c r="BV7867" s="7"/>
      <c r="BW7867" s="7"/>
      <c r="CD7867" s="7"/>
      <c r="CE7867" s="7"/>
      <c r="CF7867" s="7"/>
      <c r="CJ7867" s="7"/>
      <c r="CK7867" s="7"/>
      <c r="CL7867" s="7"/>
    </row>
    <row r="7868" spans="1:90">
      <c r="A7868" s="11"/>
      <c r="B7868" s="373"/>
      <c r="C7868" s="373"/>
      <c r="D7868" s="373"/>
      <c r="E7868" s="13"/>
      <c r="F7868" s="11"/>
      <c r="G7868" s="25"/>
      <c r="H7868" s="31"/>
      <c r="I7868" s="30"/>
      <c r="M7868" s="25"/>
      <c r="N7868" s="31"/>
      <c r="O7868" s="30"/>
      <c r="V7868" s="12"/>
      <c r="W7868" s="12"/>
      <c r="X7868" s="14"/>
      <c r="AB7868" s="25"/>
      <c r="AC7868" s="12"/>
      <c r="AD7868" s="12"/>
      <c r="AK7868" s="12"/>
      <c r="AL7868" s="30"/>
      <c r="AM7868" s="32"/>
      <c r="AQ7868" s="12"/>
      <c r="AR7868" s="12"/>
      <c r="AS7868" s="12"/>
      <c r="AZ7868" s="49"/>
      <c r="BA7868" s="30"/>
      <c r="BB7868" s="12"/>
      <c r="BF7868" s="12"/>
      <c r="BG7868" s="12"/>
      <c r="BH7868" s="12"/>
      <c r="BO7868" s="7"/>
      <c r="BP7868" s="7"/>
      <c r="BQ7868" s="7"/>
      <c r="BU7868" s="7"/>
      <c r="BV7868" s="7"/>
      <c r="BW7868" s="7"/>
      <c r="CD7868" s="7"/>
      <c r="CE7868" s="7"/>
      <c r="CF7868" s="7"/>
      <c r="CJ7868" s="7"/>
      <c r="CK7868" s="7"/>
      <c r="CL7868" s="7"/>
    </row>
    <row r="7869" spans="1:90">
      <c r="A7869" s="11"/>
      <c r="B7869" s="373"/>
      <c r="C7869" s="373"/>
      <c r="D7869" s="373"/>
      <c r="E7869" s="13"/>
      <c r="F7869" s="11"/>
      <c r="G7869" s="25"/>
      <c r="H7869" s="31"/>
      <c r="I7869" s="30"/>
      <c r="M7869" s="25"/>
      <c r="N7869" s="31"/>
      <c r="O7869" s="30"/>
      <c r="V7869" s="12"/>
      <c r="W7869" s="12"/>
      <c r="X7869" s="14"/>
      <c r="AB7869" s="25"/>
      <c r="AC7869" s="12"/>
      <c r="AD7869" s="12"/>
      <c r="AK7869" s="12"/>
      <c r="AL7869" s="30"/>
      <c r="AM7869" s="32"/>
      <c r="AQ7869" s="12"/>
      <c r="AR7869" s="12"/>
      <c r="AS7869" s="12"/>
      <c r="AZ7869" s="49"/>
      <c r="BA7869" s="30"/>
      <c r="BB7869" s="12"/>
      <c r="BF7869" s="12"/>
      <c r="BG7869" s="12"/>
      <c r="BH7869" s="12"/>
      <c r="BO7869" s="7"/>
      <c r="BP7869" s="7"/>
      <c r="BQ7869" s="7"/>
      <c r="BU7869" s="7"/>
      <c r="BV7869" s="7"/>
      <c r="BW7869" s="7"/>
      <c r="CD7869" s="7"/>
      <c r="CE7869" s="7"/>
      <c r="CF7869" s="7"/>
      <c r="CJ7869" s="7"/>
      <c r="CK7869" s="7"/>
      <c r="CL7869" s="7"/>
    </row>
    <row r="7870" spans="1:90">
      <c r="A7870" s="11"/>
      <c r="B7870" s="373"/>
      <c r="C7870" s="373"/>
      <c r="D7870" s="373"/>
      <c r="E7870" s="13"/>
      <c r="F7870" s="11"/>
      <c r="G7870" s="25"/>
      <c r="H7870" s="31"/>
      <c r="I7870" s="30"/>
      <c r="M7870" s="25"/>
      <c r="N7870" s="31"/>
      <c r="O7870" s="30"/>
      <c r="V7870" s="12"/>
      <c r="W7870" s="12"/>
      <c r="X7870" s="14"/>
      <c r="AB7870" s="25"/>
      <c r="AC7870" s="12"/>
      <c r="AD7870" s="12"/>
      <c r="AK7870" s="12"/>
      <c r="AL7870" s="30"/>
      <c r="AM7870" s="32"/>
      <c r="AQ7870" s="12"/>
      <c r="AR7870" s="12"/>
      <c r="AS7870" s="12"/>
      <c r="AZ7870" s="49"/>
      <c r="BA7870" s="30"/>
      <c r="BB7870" s="12"/>
      <c r="BF7870" s="12"/>
      <c r="BG7870" s="12"/>
      <c r="BH7870" s="12"/>
      <c r="BO7870" s="7"/>
      <c r="BP7870" s="7"/>
      <c r="BQ7870" s="7"/>
      <c r="BU7870" s="7"/>
      <c r="BV7870" s="7"/>
      <c r="BW7870" s="7"/>
      <c r="CD7870" s="7"/>
      <c r="CE7870" s="7"/>
      <c r="CF7870" s="7"/>
      <c r="CJ7870" s="7"/>
      <c r="CK7870" s="7"/>
      <c r="CL7870" s="7"/>
    </row>
    <row r="7871" spans="1:90">
      <c r="A7871" s="11"/>
      <c r="B7871" s="373"/>
      <c r="C7871" s="373"/>
      <c r="D7871" s="373"/>
      <c r="E7871" s="13"/>
      <c r="F7871" s="11"/>
      <c r="G7871" s="25"/>
      <c r="H7871" s="31"/>
      <c r="I7871" s="30"/>
      <c r="M7871" s="25"/>
      <c r="N7871" s="31"/>
      <c r="O7871" s="30"/>
      <c r="V7871" s="12"/>
      <c r="W7871" s="12"/>
      <c r="X7871" s="14"/>
      <c r="AB7871" s="25"/>
      <c r="AC7871" s="12"/>
      <c r="AD7871" s="12"/>
      <c r="AK7871" s="12"/>
      <c r="AL7871" s="30"/>
      <c r="AM7871" s="32"/>
      <c r="AQ7871" s="12"/>
      <c r="AR7871" s="12"/>
      <c r="AS7871" s="12"/>
      <c r="AZ7871" s="49"/>
      <c r="BA7871" s="30"/>
      <c r="BB7871" s="12"/>
      <c r="BF7871" s="12"/>
      <c r="BG7871" s="12"/>
      <c r="BH7871" s="12"/>
      <c r="BO7871" s="7"/>
      <c r="BP7871" s="7"/>
      <c r="BQ7871" s="7"/>
      <c r="BU7871" s="7"/>
      <c r="BV7871" s="7"/>
      <c r="BW7871" s="7"/>
      <c r="CD7871" s="7"/>
      <c r="CE7871" s="7"/>
      <c r="CF7871" s="7"/>
      <c r="CJ7871" s="7"/>
      <c r="CK7871" s="7"/>
      <c r="CL7871" s="7"/>
    </row>
    <row r="7872" spans="1:90">
      <c r="A7872" s="11"/>
      <c r="B7872" s="373"/>
      <c r="C7872" s="373"/>
      <c r="D7872" s="373"/>
      <c r="E7872" s="13"/>
      <c r="F7872" s="11"/>
      <c r="G7872" s="25"/>
      <c r="H7872" s="31"/>
      <c r="I7872" s="30"/>
      <c r="M7872" s="25"/>
      <c r="N7872" s="31"/>
      <c r="O7872" s="30"/>
      <c r="V7872" s="12"/>
      <c r="W7872" s="12"/>
      <c r="X7872" s="14"/>
      <c r="AB7872" s="25"/>
      <c r="AC7872" s="12"/>
      <c r="AD7872" s="12"/>
      <c r="AK7872" s="12"/>
      <c r="AL7872" s="30"/>
      <c r="AM7872" s="32"/>
      <c r="AQ7872" s="12"/>
      <c r="AR7872" s="12"/>
      <c r="AS7872" s="12"/>
      <c r="AZ7872" s="49"/>
      <c r="BA7872" s="30"/>
      <c r="BB7872" s="12"/>
      <c r="BF7872" s="12"/>
      <c r="BG7872" s="12"/>
      <c r="BH7872" s="12"/>
      <c r="BO7872" s="7"/>
      <c r="BP7872" s="7"/>
      <c r="BQ7872" s="7"/>
      <c r="BU7872" s="7"/>
      <c r="BV7872" s="7"/>
      <c r="BW7872" s="7"/>
      <c r="CD7872" s="7"/>
      <c r="CE7872" s="7"/>
      <c r="CF7872" s="7"/>
      <c r="CJ7872" s="7"/>
      <c r="CK7872" s="7"/>
      <c r="CL7872" s="7"/>
    </row>
    <row r="7873" spans="1:90">
      <c r="A7873" s="11"/>
      <c r="B7873" s="373"/>
      <c r="C7873" s="373"/>
      <c r="D7873" s="373"/>
      <c r="E7873" s="13"/>
      <c r="F7873" s="11"/>
      <c r="G7873" s="25"/>
      <c r="H7873" s="31"/>
      <c r="I7873" s="30"/>
      <c r="M7873" s="25"/>
      <c r="N7873" s="31"/>
      <c r="O7873" s="30"/>
      <c r="V7873" s="12"/>
      <c r="W7873" s="12"/>
      <c r="X7873" s="14"/>
      <c r="AB7873" s="25"/>
      <c r="AC7873" s="12"/>
      <c r="AD7873" s="12"/>
      <c r="AK7873" s="12"/>
      <c r="AL7873" s="30"/>
      <c r="AM7873" s="32"/>
      <c r="AQ7873" s="12"/>
      <c r="AR7873" s="12"/>
      <c r="AS7873" s="12"/>
      <c r="AZ7873" s="49"/>
      <c r="BA7873" s="30"/>
      <c r="BB7873" s="12"/>
      <c r="BF7873" s="12"/>
      <c r="BG7873" s="12"/>
      <c r="BH7873" s="12"/>
      <c r="BO7873" s="7"/>
      <c r="BP7873" s="7"/>
      <c r="BQ7873" s="7"/>
      <c r="BU7873" s="7"/>
      <c r="BV7873" s="7"/>
      <c r="BW7873" s="7"/>
      <c r="CD7873" s="7"/>
      <c r="CE7873" s="7"/>
      <c r="CF7873" s="7"/>
      <c r="CJ7873" s="7"/>
      <c r="CK7873" s="7"/>
      <c r="CL7873" s="7"/>
    </row>
    <row r="7874" spans="1:90">
      <c r="A7874" s="11"/>
      <c r="B7874" s="373"/>
      <c r="C7874" s="373"/>
      <c r="D7874" s="373"/>
      <c r="E7874" s="13"/>
      <c r="F7874" s="11"/>
      <c r="G7874" s="25"/>
      <c r="H7874" s="31"/>
      <c r="I7874" s="30"/>
      <c r="M7874" s="25"/>
      <c r="N7874" s="31"/>
      <c r="O7874" s="30"/>
      <c r="V7874" s="12"/>
      <c r="W7874" s="12"/>
      <c r="X7874" s="14"/>
      <c r="AB7874" s="25"/>
      <c r="AC7874" s="12"/>
      <c r="AD7874" s="12"/>
      <c r="AK7874" s="12"/>
      <c r="AL7874" s="30"/>
      <c r="AM7874" s="32"/>
      <c r="AQ7874" s="12"/>
      <c r="AR7874" s="12"/>
      <c r="AS7874" s="12"/>
      <c r="AZ7874" s="49"/>
      <c r="BA7874" s="30"/>
      <c r="BB7874" s="12"/>
      <c r="BF7874" s="12"/>
      <c r="BG7874" s="12"/>
      <c r="BH7874" s="12"/>
      <c r="BO7874" s="7"/>
      <c r="BP7874" s="7"/>
      <c r="BQ7874" s="7"/>
      <c r="BU7874" s="7"/>
      <c r="BV7874" s="7"/>
      <c r="BW7874" s="7"/>
      <c r="CD7874" s="7"/>
      <c r="CE7874" s="7"/>
      <c r="CF7874" s="7"/>
      <c r="CJ7874" s="7"/>
      <c r="CK7874" s="7"/>
      <c r="CL7874" s="7"/>
    </row>
    <row r="7875" spans="1:90">
      <c r="A7875" s="11"/>
      <c r="B7875" s="373"/>
      <c r="C7875" s="373"/>
      <c r="D7875" s="373"/>
      <c r="E7875" s="13"/>
      <c r="F7875" s="11"/>
      <c r="G7875" s="25"/>
      <c r="H7875" s="31"/>
      <c r="I7875" s="30"/>
      <c r="M7875" s="25"/>
      <c r="N7875" s="31"/>
      <c r="O7875" s="30"/>
      <c r="V7875" s="12"/>
      <c r="W7875" s="12"/>
      <c r="X7875" s="14"/>
      <c r="AB7875" s="25"/>
      <c r="AC7875" s="12"/>
      <c r="AD7875" s="12"/>
      <c r="AK7875" s="12"/>
      <c r="AL7875" s="30"/>
      <c r="AM7875" s="32"/>
      <c r="AQ7875" s="12"/>
      <c r="AR7875" s="12"/>
      <c r="AS7875" s="12"/>
      <c r="AZ7875" s="49"/>
      <c r="BA7875" s="30"/>
      <c r="BB7875" s="12"/>
      <c r="BF7875" s="12"/>
      <c r="BG7875" s="12"/>
      <c r="BH7875" s="12"/>
      <c r="BO7875" s="7"/>
      <c r="BP7875" s="7"/>
      <c r="BQ7875" s="7"/>
      <c r="BU7875" s="7"/>
      <c r="BV7875" s="7"/>
      <c r="BW7875" s="7"/>
      <c r="CD7875" s="7"/>
      <c r="CE7875" s="7"/>
      <c r="CF7875" s="7"/>
      <c r="CJ7875" s="7"/>
      <c r="CK7875" s="7"/>
      <c r="CL7875" s="7"/>
    </row>
    <row r="7876" spans="1:90">
      <c r="A7876" s="11"/>
      <c r="B7876" s="373"/>
      <c r="C7876" s="373"/>
      <c r="D7876" s="373"/>
      <c r="E7876" s="13"/>
      <c r="F7876" s="11"/>
      <c r="G7876" s="25"/>
      <c r="H7876" s="31"/>
      <c r="I7876" s="30"/>
      <c r="M7876" s="25"/>
      <c r="N7876" s="31"/>
      <c r="O7876" s="30"/>
      <c r="V7876" s="12"/>
      <c r="W7876" s="12"/>
      <c r="X7876" s="14"/>
      <c r="AB7876" s="25"/>
      <c r="AC7876" s="12"/>
      <c r="AD7876" s="12"/>
      <c r="AK7876" s="12"/>
      <c r="AL7876" s="30"/>
      <c r="AM7876" s="32"/>
      <c r="AQ7876" s="12"/>
      <c r="AR7876" s="12"/>
      <c r="AS7876" s="12"/>
      <c r="AZ7876" s="49"/>
      <c r="BA7876" s="30"/>
      <c r="BB7876" s="12"/>
      <c r="BF7876" s="12"/>
      <c r="BG7876" s="12"/>
      <c r="BH7876" s="12"/>
      <c r="BO7876" s="7"/>
      <c r="BP7876" s="7"/>
      <c r="BQ7876" s="7"/>
      <c r="BU7876" s="7"/>
      <c r="BV7876" s="7"/>
      <c r="BW7876" s="7"/>
      <c r="CD7876" s="7"/>
      <c r="CE7876" s="7"/>
      <c r="CF7876" s="7"/>
      <c r="CJ7876" s="7"/>
      <c r="CK7876" s="7"/>
      <c r="CL7876" s="7"/>
    </row>
    <row r="7877" spans="1:90">
      <c r="A7877" s="11"/>
      <c r="B7877" s="373"/>
      <c r="C7877" s="373"/>
      <c r="D7877" s="373"/>
      <c r="E7877" s="13"/>
      <c r="F7877" s="11"/>
      <c r="G7877" s="25"/>
      <c r="H7877" s="31"/>
      <c r="I7877" s="30"/>
      <c r="M7877" s="25"/>
      <c r="N7877" s="31"/>
      <c r="O7877" s="30"/>
      <c r="V7877" s="12"/>
      <c r="W7877" s="12"/>
      <c r="X7877" s="14"/>
      <c r="AB7877" s="25"/>
      <c r="AC7877" s="12"/>
      <c r="AD7877" s="12"/>
      <c r="AK7877" s="12"/>
      <c r="AL7877" s="30"/>
      <c r="AM7877" s="32"/>
      <c r="AQ7877" s="12"/>
      <c r="AR7877" s="12"/>
      <c r="AS7877" s="12"/>
      <c r="AZ7877" s="49"/>
      <c r="BA7877" s="30"/>
      <c r="BB7877" s="12"/>
      <c r="BF7877" s="12"/>
      <c r="BG7877" s="12"/>
      <c r="BH7877" s="12"/>
      <c r="BO7877" s="7"/>
      <c r="BP7877" s="7"/>
      <c r="BQ7877" s="7"/>
      <c r="BU7877" s="7"/>
      <c r="BV7877" s="7"/>
      <c r="BW7877" s="7"/>
      <c r="CD7877" s="7"/>
      <c r="CE7877" s="7"/>
      <c r="CF7877" s="7"/>
      <c r="CJ7877" s="7"/>
      <c r="CK7877" s="7"/>
      <c r="CL7877" s="7"/>
    </row>
    <row r="7878" spans="1:90">
      <c r="A7878" s="11"/>
      <c r="B7878" s="373"/>
      <c r="C7878" s="373"/>
      <c r="D7878" s="373"/>
      <c r="E7878" s="13"/>
      <c r="F7878" s="11"/>
      <c r="G7878" s="25"/>
      <c r="H7878" s="31"/>
      <c r="I7878" s="30"/>
      <c r="M7878" s="25"/>
      <c r="N7878" s="31"/>
      <c r="O7878" s="30"/>
      <c r="V7878" s="12"/>
      <c r="W7878" s="12"/>
      <c r="X7878" s="14"/>
      <c r="AB7878" s="25"/>
      <c r="AC7878" s="12"/>
      <c r="AD7878" s="12"/>
      <c r="AK7878" s="12"/>
      <c r="AL7878" s="30"/>
      <c r="AM7878" s="32"/>
      <c r="AQ7878" s="12"/>
      <c r="AR7878" s="12"/>
      <c r="AS7878" s="12"/>
      <c r="AZ7878" s="49"/>
      <c r="BA7878" s="30"/>
      <c r="BB7878" s="12"/>
      <c r="BF7878" s="12"/>
      <c r="BG7878" s="12"/>
      <c r="BH7878" s="12"/>
      <c r="BO7878" s="7"/>
      <c r="BP7878" s="7"/>
      <c r="BQ7878" s="7"/>
      <c r="BU7878" s="7"/>
      <c r="BV7878" s="7"/>
      <c r="BW7878" s="7"/>
      <c r="CD7878" s="7"/>
      <c r="CE7878" s="7"/>
      <c r="CF7878" s="7"/>
      <c r="CJ7878" s="7"/>
      <c r="CK7878" s="7"/>
      <c r="CL7878" s="7"/>
    </row>
    <row r="7879" spans="1:90">
      <c r="A7879" s="11"/>
      <c r="B7879" s="373"/>
      <c r="C7879" s="373"/>
      <c r="D7879" s="373"/>
      <c r="E7879" s="13"/>
      <c r="F7879" s="11"/>
      <c r="G7879" s="25"/>
      <c r="H7879" s="31"/>
      <c r="I7879" s="30"/>
      <c r="M7879" s="25"/>
      <c r="N7879" s="31"/>
      <c r="O7879" s="30"/>
      <c r="V7879" s="12"/>
      <c r="W7879" s="12"/>
      <c r="X7879" s="14"/>
      <c r="AB7879" s="25"/>
      <c r="AC7879" s="12"/>
      <c r="AD7879" s="12"/>
      <c r="AK7879" s="12"/>
      <c r="AL7879" s="30"/>
      <c r="AM7879" s="32"/>
      <c r="AQ7879" s="12"/>
      <c r="AR7879" s="12"/>
      <c r="AS7879" s="12"/>
      <c r="AZ7879" s="49"/>
      <c r="BA7879" s="30"/>
      <c r="BB7879" s="12"/>
      <c r="BF7879" s="12"/>
      <c r="BG7879" s="12"/>
      <c r="BH7879" s="12"/>
      <c r="BO7879" s="7"/>
      <c r="BP7879" s="7"/>
      <c r="BQ7879" s="7"/>
      <c r="BU7879" s="7"/>
      <c r="BV7879" s="7"/>
      <c r="BW7879" s="7"/>
      <c r="CD7879" s="7"/>
      <c r="CE7879" s="7"/>
      <c r="CF7879" s="7"/>
      <c r="CJ7879" s="7"/>
      <c r="CK7879" s="7"/>
      <c r="CL7879" s="7"/>
    </row>
    <row r="7880" spans="1:90">
      <c r="A7880" s="11"/>
      <c r="B7880" s="373"/>
      <c r="C7880" s="373"/>
      <c r="D7880" s="373"/>
      <c r="E7880" s="13"/>
      <c r="F7880" s="11"/>
      <c r="G7880" s="25"/>
      <c r="H7880" s="31"/>
      <c r="I7880" s="30"/>
      <c r="M7880" s="25"/>
      <c r="N7880" s="31"/>
      <c r="O7880" s="30"/>
      <c r="V7880" s="12"/>
      <c r="W7880" s="12"/>
      <c r="X7880" s="14"/>
      <c r="AB7880" s="25"/>
      <c r="AC7880" s="12"/>
      <c r="AD7880" s="12"/>
      <c r="AK7880" s="12"/>
      <c r="AL7880" s="30"/>
      <c r="AM7880" s="32"/>
      <c r="AQ7880" s="12"/>
      <c r="AR7880" s="12"/>
      <c r="AS7880" s="12"/>
      <c r="AZ7880" s="49"/>
      <c r="BA7880" s="30"/>
      <c r="BB7880" s="12"/>
      <c r="BF7880" s="12"/>
      <c r="BG7880" s="12"/>
      <c r="BH7880" s="12"/>
      <c r="BO7880" s="7"/>
      <c r="BP7880" s="7"/>
      <c r="BQ7880" s="7"/>
      <c r="BU7880" s="7"/>
      <c r="BV7880" s="7"/>
      <c r="BW7880" s="7"/>
      <c r="CD7880" s="7"/>
      <c r="CE7880" s="7"/>
      <c r="CF7880" s="7"/>
      <c r="CJ7880" s="7"/>
      <c r="CK7880" s="7"/>
      <c r="CL7880" s="7"/>
    </row>
    <row r="7881" spans="1:90">
      <c r="A7881" s="11"/>
      <c r="B7881" s="373"/>
      <c r="C7881" s="373"/>
      <c r="D7881" s="373"/>
      <c r="E7881" s="13"/>
      <c r="F7881" s="11"/>
      <c r="G7881" s="25"/>
      <c r="H7881" s="31"/>
      <c r="I7881" s="30"/>
      <c r="M7881" s="25"/>
      <c r="N7881" s="31"/>
      <c r="O7881" s="30"/>
      <c r="V7881" s="12"/>
      <c r="W7881" s="12"/>
      <c r="X7881" s="14"/>
      <c r="AB7881" s="25"/>
      <c r="AC7881" s="12"/>
      <c r="AD7881" s="12"/>
      <c r="AK7881" s="12"/>
      <c r="AL7881" s="30"/>
      <c r="AM7881" s="32"/>
      <c r="AQ7881" s="12"/>
      <c r="AR7881" s="12"/>
      <c r="AS7881" s="12"/>
      <c r="AZ7881" s="49"/>
      <c r="BA7881" s="30"/>
      <c r="BB7881" s="12"/>
      <c r="BF7881" s="12"/>
      <c r="BG7881" s="12"/>
      <c r="BH7881" s="12"/>
      <c r="BO7881" s="7"/>
      <c r="BP7881" s="7"/>
      <c r="BQ7881" s="7"/>
      <c r="BU7881" s="7"/>
      <c r="BV7881" s="7"/>
      <c r="BW7881" s="7"/>
      <c r="CD7881" s="7"/>
      <c r="CE7881" s="7"/>
      <c r="CF7881" s="7"/>
      <c r="CJ7881" s="7"/>
      <c r="CK7881" s="7"/>
      <c r="CL7881" s="7"/>
    </row>
    <row r="7882" spans="1:90">
      <c r="A7882" s="11"/>
      <c r="B7882" s="373"/>
      <c r="C7882" s="373"/>
      <c r="D7882" s="373"/>
      <c r="E7882" s="13"/>
      <c r="F7882" s="11"/>
      <c r="G7882" s="25"/>
      <c r="H7882" s="31"/>
      <c r="I7882" s="30"/>
      <c r="M7882" s="25"/>
      <c r="N7882" s="31"/>
      <c r="O7882" s="30"/>
      <c r="V7882" s="12"/>
      <c r="W7882" s="12"/>
      <c r="X7882" s="14"/>
      <c r="AB7882" s="25"/>
      <c r="AC7882" s="12"/>
      <c r="AD7882" s="12"/>
      <c r="AK7882" s="12"/>
      <c r="AL7882" s="30"/>
      <c r="AM7882" s="32"/>
      <c r="AQ7882" s="12"/>
      <c r="AR7882" s="12"/>
      <c r="AS7882" s="12"/>
      <c r="AZ7882" s="49"/>
      <c r="BA7882" s="30"/>
      <c r="BB7882" s="12"/>
      <c r="BF7882" s="12"/>
      <c r="BG7882" s="12"/>
      <c r="BH7882" s="12"/>
      <c r="BO7882" s="7"/>
      <c r="BP7882" s="7"/>
      <c r="BQ7882" s="7"/>
      <c r="BU7882" s="7"/>
      <c r="BV7882" s="7"/>
      <c r="BW7882" s="7"/>
      <c r="CD7882" s="7"/>
      <c r="CE7882" s="7"/>
      <c r="CF7882" s="7"/>
      <c r="CJ7882" s="7"/>
      <c r="CK7882" s="7"/>
      <c r="CL7882" s="7"/>
    </row>
    <row r="7883" spans="1:90">
      <c r="A7883" s="11"/>
      <c r="B7883" s="373"/>
      <c r="C7883" s="373"/>
      <c r="D7883" s="373"/>
      <c r="E7883" s="13"/>
      <c r="F7883" s="11"/>
      <c r="G7883" s="25"/>
      <c r="H7883" s="31"/>
      <c r="I7883" s="30"/>
      <c r="M7883" s="25"/>
      <c r="N7883" s="31"/>
      <c r="O7883" s="30"/>
      <c r="V7883" s="12"/>
      <c r="W7883" s="12"/>
      <c r="X7883" s="14"/>
      <c r="AB7883" s="25"/>
      <c r="AC7883" s="12"/>
      <c r="AD7883" s="12"/>
      <c r="AK7883" s="12"/>
      <c r="AL7883" s="30"/>
      <c r="AM7883" s="32"/>
      <c r="AQ7883" s="12"/>
      <c r="AR7883" s="12"/>
      <c r="AS7883" s="12"/>
      <c r="AZ7883" s="49"/>
      <c r="BA7883" s="30"/>
      <c r="BB7883" s="12"/>
      <c r="BF7883" s="12"/>
      <c r="BG7883" s="12"/>
      <c r="BH7883" s="12"/>
      <c r="BO7883" s="7"/>
      <c r="BP7883" s="7"/>
      <c r="BQ7883" s="7"/>
      <c r="BU7883" s="7"/>
      <c r="BV7883" s="7"/>
      <c r="BW7883" s="7"/>
      <c r="CD7883" s="7"/>
      <c r="CE7883" s="7"/>
      <c r="CF7883" s="7"/>
      <c r="CJ7883" s="7"/>
      <c r="CK7883" s="7"/>
      <c r="CL7883" s="7"/>
    </row>
    <row r="7884" spans="1:90">
      <c r="A7884" s="11"/>
      <c r="B7884" s="373"/>
      <c r="C7884" s="373"/>
      <c r="D7884" s="373"/>
      <c r="E7884" s="13"/>
      <c r="F7884" s="11"/>
      <c r="G7884" s="25"/>
      <c r="H7884" s="31"/>
      <c r="I7884" s="30"/>
      <c r="M7884" s="25"/>
      <c r="N7884" s="31"/>
      <c r="O7884" s="30"/>
      <c r="V7884" s="12"/>
      <c r="W7884" s="12"/>
      <c r="X7884" s="14"/>
      <c r="AB7884" s="25"/>
      <c r="AC7884" s="12"/>
      <c r="AD7884" s="12"/>
      <c r="AK7884" s="12"/>
      <c r="AL7884" s="30"/>
      <c r="AM7884" s="32"/>
      <c r="AQ7884" s="12"/>
      <c r="AR7884" s="12"/>
      <c r="AS7884" s="12"/>
      <c r="AZ7884" s="49"/>
      <c r="BA7884" s="30"/>
      <c r="BB7884" s="12"/>
      <c r="BF7884" s="12"/>
      <c r="BG7884" s="12"/>
      <c r="BH7884" s="12"/>
      <c r="BO7884" s="7"/>
      <c r="BP7884" s="7"/>
      <c r="BQ7884" s="7"/>
      <c r="BU7884" s="7"/>
      <c r="BV7884" s="7"/>
      <c r="BW7884" s="7"/>
      <c r="CD7884" s="7"/>
      <c r="CE7884" s="7"/>
      <c r="CF7884" s="7"/>
      <c r="CJ7884" s="7"/>
      <c r="CK7884" s="7"/>
      <c r="CL7884" s="7"/>
    </row>
    <row r="7885" spans="1:90">
      <c r="A7885" s="11"/>
      <c r="B7885" s="373"/>
      <c r="C7885" s="373"/>
      <c r="D7885" s="373"/>
      <c r="E7885" s="13"/>
      <c r="F7885" s="11"/>
      <c r="G7885" s="25"/>
      <c r="H7885" s="31"/>
      <c r="I7885" s="30"/>
      <c r="M7885" s="25"/>
      <c r="N7885" s="31"/>
      <c r="O7885" s="30"/>
      <c r="V7885" s="12"/>
      <c r="W7885" s="12"/>
      <c r="X7885" s="14"/>
      <c r="AB7885" s="25"/>
      <c r="AC7885" s="12"/>
      <c r="AD7885" s="12"/>
      <c r="AK7885" s="12"/>
      <c r="AL7885" s="30"/>
      <c r="AM7885" s="32"/>
      <c r="AQ7885" s="12"/>
      <c r="AR7885" s="12"/>
      <c r="AS7885" s="12"/>
      <c r="AZ7885" s="49"/>
      <c r="BA7885" s="30"/>
      <c r="BB7885" s="12"/>
      <c r="BF7885" s="12"/>
      <c r="BG7885" s="12"/>
      <c r="BH7885" s="12"/>
      <c r="BO7885" s="7"/>
      <c r="BP7885" s="7"/>
      <c r="BQ7885" s="7"/>
      <c r="BU7885" s="7"/>
      <c r="BV7885" s="7"/>
      <c r="BW7885" s="7"/>
      <c r="CD7885" s="7"/>
      <c r="CE7885" s="7"/>
      <c r="CF7885" s="7"/>
      <c r="CJ7885" s="7"/>
      <c r="CK7885" s="7"/>
      <c r="CL7885" s="7"/>
    </row>
    <row r="7886" spans="1:90">
      <c r="A7886" s="11"/>
      <c r="B7886" s="373"/>
      <c r="C7886" s="373"/>
      <c r="D7886" s="373"/>
      <c r="E7886" s="13"/>
      <c r="F7886" s="11"/>
      <c r="G7886" s="25"/>
      <c r="H7886" s="31"/>
      <c r="I7886" s="30"/>
      <c r="M7886" s="25"/>
      <c r="N7886" s="31"/>
      <c r="O7886" s="30"/>
      <c r="V7886" s="12"/>
      <c r="W7886" s="12"/>
      <c r="X7886" s="14"/>
      <c r="AB7886" s="25"/>
      <c r="AC7886" s="12"/>
      <c r="AD7886" s="12"/>
      <c r="AK7886" s="12"/>
      <c r="AL7886" s="30"/>
      <c r="AM7886" s="32"/>
      <c r="AQ7886" s="12"/>
      <c r="AR7886" s="12"/>
      <c r="AS7886" s="12"/>
      <c r="AZ7886" s="49"/>
      <c r="BA7886" s="30"/>
      <c r="BB7886" s="12"/>
      <c r="BF7886" s="12"/>
      <c r="BG7886" s="12"/>
      <c r="BH7886" s="12"/>
      <c r="BO7886" s="7"/>
      <c r="BP7886" s="7"/>
      <c r="BQ7886" s="7"/>
      <c r="BU7886" s="7"/>
      <c r="BV7886" s="7"/>
      <c r="BW7886" s="7"/>
      <c r="CD7886" s="7"/>
      <c r="CE7886" s="7"/>
      <c r="CF7886" s="7"/>
      <c r="CJ7886" s="7"/>
      <c r="CK7886" s="7"/>
      <c r="CL7886" s="7"/>
    </row>
    <row r="7887" spans="1:90">
      <c r="A7887" s="11"/>
      <c r="B7887" s="373"/>
      <c r="C7887" s="373"/>
      <c r="D7887" s="373"/>
      <c r="E7887" s="13"/>
      <c r="F7887" s="11"/>
      <c r="G7887" s="25"/>
      <c r="H7887" s="31"/>
      <c r="I7887" s="30"/>
      <c r="M7887" s="25"/>
      <c r="N7887" s="31"/>
      <c r="O7887" s="30"/>
      <c r="V7887" s="12"/>
      <c r="W7887" s="12"/>
      <c r="X7887" s="14"/>
      <c r="AB7887" s="25"/>
      <c r="AC7887" s="12"/>
      <c r="AD7887" s="12"/>
      <c r="AK7887" s="12"/>
      <c r="AL7887" s="30"/>
      <c r="AM7887" s="32"/>
      <c r="AQ7887" s="12"/>
      <c r="AR7887" s="12"/>
      <c r="AS7887" s="12"/>
      <c r="AZ7887" s="49"/>
      <c r="BA7887" s="30"/>
      <c r="BB7887" s="12"/>
      <c r="BF7887" s="12"/>
      <c r="BG7887" s="12"/>
      <c r="BH7887" s="12"/>
      <c r="BO7887" s="7"/>
      <c r="BP7887" s="7"/>
      <c r="BQ7887" s="7"/>
      <c r="BU7887" s="7"/>
      <c r="BV7887" s="7"/>
      <c r="BW7887" s="7"/>
      <c r="CD7887" s="7"/>
      <c r="CE7887" s="7"/>
      <c r="CF7887" s="7"/>
      <c r="CJ7887" s="7"/>
      <c r="CK7887" s="7"/>
      <c r="CL7887" s="7"/>
    </row>
    <row r="7888" spans="1:90">
      <c r="A7888" s="11"/>
      <c r="B7888" s="373"/>
      <c r="C7888" s="373"/>
      <c r="D7888" s="373"/>
      <c r="E7888" s="13"/>
      <c r="F7888" s="11"/>
      <c r="G7888" s="25"/>
      <c r="H7888" s="31"/>
      <c r="I7888" s="30"/>
      <c r="M7888" s="25"/>
      <c r="N7888" s="31"/>
      <c r="O7888" s="30"/>
      <c r="V7888" s="12"/>
      <c r="W7888" s="12"/>
      <c r="X7888" s="14"/>
      <c r="AB7888" s="25"/>
      <c r="AC7888" s="12"/>
      <c r="AD7888" s="12"/>
      <c r="AK7888" s="12"/>
      <c r="AL7888" s="30"/>
      <c r="AM7888" s="32"/>
      <c r="AQ7888" s="12"/>
      <c r="AR7888" s="12"/>
      <c r="AS7888" s="12"/>
      <c r="AZ7888" s="49"/>
      <c r="BA7888" s="30"/>
      <c r="BB7888" s="12"/>
      <c r="BF7888" s="12"/>
      <c r="BG7888" s="12"/>
      <c r="BH7888" s="12"/>
      <c r="BO7888" s="7"/>
      <c r="BP7888" s="7"/>
      <c r="BQ7888" s="7"/>
      <c r="BU7888" s="7"/>
      <c r="BV7888" s="7"/>
      <c r="BW7888" s="7"/>
      <c r="CD7888" s="7"/>
      <c r="CE7888" s="7"/>
      <c r="CF7888" s="7"/>
      <c r="CJ7888" s="7"/>
      <c r="CK7888" s="7"/>
      <c r="CL7888" s="7"/>
    </row>
    <row r="7889" spans="1:90">
      <c r="A7889" s="11"/>
      <c r="B7889" s="373"/>
      <c r="C7889" s="373"/>
      <c r="D7889" s="373"/>
      <c r="E7889" s="13"/>
      <c r="F7889" s="11"/>
      <c r="G7889" s="25"/>
      <c r="H7889" s="31"/>
      <c r="I7889" s="30"/>
      <c r="M7889" s="25"/>
      <c r="N7889" s="31"/>
      <c r="O7889" s="30"/>
      <c r="V7889" s="12"/>
      <c r="W7889" s="12"/>
      <c r="X7889" s="14"/>
      <c r="AB7889" s="25"/>
      <c r="AC7889" s="12"/>
      <c r="AD7889" s="12"/>
      <c r="AK7889" s="12"/>
      <c r="AL7889" s="30"/>
      <c r="AM7889" s="32"/>
      <c r="AQ7889" s="12"/>
      <c r="AR7889" s="12"/>
      <c r="AS7889" s="12"/>
      <c r="AZ7889" s="49"/>
      <c r="BA7889" s="30"/>
      <c r="BB7889" s="12"/>
      <c r="BF7889" s="12"/>
      <c r="BG7889" s="12"/>
      <c r="BH7889" s="12"/>
      <c r="BO7889" s="7"/>
      <c r="BP7889" s="7"/>
      <c r="BQ7889" s="7"/>
      <c r="BU7889" s="7"/>
      <c r="BV7889" s="7"/>
      <c r="BW7889" s="7"/>
      <c r="CD7889" s="7"/>
      <c r="CE7889" s="7"/>
      <c r="CF7889" s="7"/>
      <c r="CJ7889" s="7"/>
      <c r="CK7889" s="7"/>
      <c r="CL7889" s="7"/>
    </row>
    <row r="7890" spans="1:90">
      <c r="A7890" s="11"/>
      <c r="B7890" s="373"/>
      <c r="C7890" s="373"/>
      <c r="D7890" s="373"/>
      <c r="E7890" s="13"/>
      <c r="F7890" s="11"/>
      <c r="G7890" s="25"/>
      <c r="H7890" s="31"/>
      <c r="I7890" s="30"/>
      <c r="M7890" s="25"/>
      <c r="N7890" s="31"/>
      <c r="O7890" s="30"/>
      <c r="V7890" s="12"/>
      <c r="W7890" s="12"/>
      <c r="X7890" s="14"/>
      <c r="AB7890" s="25"/>
      <c r="AC7890" s="12"/>
      <c r="AD7890" s="12"/>
      <c r="AK7890" s="12"/>
      <c r="AL7890" s="30"/>
      <c r="AM7890" s="32"/>
      <c r="AQ7890" s="12"/>
      <c r="AR7890" s="12"/>
      <c r="AS7890" s="12"/>
      <c r="AZ7890" s="49"/>
      <c r="BA7890" s="30"/>
      <c r="BB7890" s="12"/>
      <c r="BF7890" s="12"/>
      <c r="BG7890" s="12"/>
      <c r="BH7890" s="12"/>
      <c r="BO7890" s="7"/>
      <c r="BP7890" s="7"/>
      <c r="BQ7890" s="7"/>
      <c r="BU7890" s="7"/>
      <c r="BV7890" s="7"/>
      <c r="BW7890" s="7"/>
      <c r="CD7890" s="7"/>
      <c r="CE7890" s="7"/>
      <c r="CF7890" s="7"/>
      <c r="CJ7890" s="7"/>
      <c r="CK7890" s="7"/>
      <c r="CL7890" s="7"/>
    </row>
    <row r="7891" spans="1:90">
      <c r="A7891" s="11"/>
      <c r="B7891" s="373"/>
      <c r="C7891" s="373"/>
      <c r="D7891" s="373"/>
      <c r="E7891" s="13"/>
      <c r="F7891" s="11"/>
      <c r="G7891" s="25"/>
      <c r="H7891" s="31"/>
      <c r="I7891" s="30"/>
      <c r="M7891" s="25"/>
      <c r="N7891" s="31"/>
      <c r="O7891" s="30"/>
      <c r="V7891" s="12"/>
      <c r="W7891" s="12"/>
      <c r="X7891" s="14"/>
      <c r="AB7891" s="25"/>
      <c r="AC7891" s="12"/>
      <c r="AD7891" s="12"/>
      <c r="AK7891" s="12"/>
      <c r="AL7891" s="30"/>
      <c r="AM7891" s="32"/>
      <c r="AQ7891" s="12"/>
      <c r="AR7891" s="12"/>
      <c r="AS7891" s="12"/>
      <c r="AZ7891" s="49"/>
      <c r="BA7891" s="30"/>
      <c r="BB7891" s="12"/>
      <c r="BF7891" s="12"/>
      <c r="BG7891" s="12"/>
      <c r="BH7891" s="12"/>
      <c r="BO7891" s="7"/>
      <c r="BP7891" s="7"/>
      <c r="BQ7891" s="7"/>
      <c r="BU7891" s="7"/>
      <c r="BV7891" s="7"/>
      <c r="BW7891" s="7"/>
      <c r="CD7891" s="7"/>
      <c r="CE7891" s="7"/>
      <c r="CF7891" s="7"/>
      <c r="CJ7891" s="7"/>
      <c r="CK7891" s="7"/>
      <c r="CL7891" s="7"/>
    </row>
    <row r="7892" spans="1:90">
      <c r="A7892" s="11"/>
      <c r="B7892" s="373"/>
      <c r="C7892" s="373"/>
      <c r="D7892" s="373"/>
      <c r="E7892" s="13"/>
      <c r="F7892" s="11"/>
      <c r="G7892" s="25"/>
      <c r="H7892" s="31"/>
      <c r="I7892" s="30"/>
      <c r="M7892" s="25"/>
      <c r="N7892" s="31"/>
      <c r="O7892" s="30"/>
      <c r="V7892" s="12"/>
      <c r="W7892" s="12"/>
      <c r="X7892" s="14"/>
      <c r="AB7892" s="25"/>
      <c r="AC7892" s="12"/>
      <c r="AD7892" s="12"/>
      <c r="AK7892" s="12"/>
      <c r="AL7892" s="30"/>
      <c r="AM7892" s="32"/>
      <c r="AQ7892" s="12"/>
      <c r="AR7892" s="12"/>
      <c r="AS7892" s="12"/>
      <c r="AZ7892" s="49"/>
      <c r="BA7892" s="30"/>
      <c r="BB7892" s="12"/>
      <c r="BF7892" s="12"/>
      <c r="BG7892" s="12"/>
      <c r="BH7892" s="12"/>
      <c r="BO7892" s="7"/>
      <c r="BP7892" s="7"/>
      <c r="BQ7892" s="7"/>
      <c r="BU7892" s="7"/>
      <c r="BV7892" s="7"/>
      <c r="BW7892" s="7"/>
      <c r="CD7892" s="7"/>
      <c r="CE7892" s="7"/>
      <c r="CF7892" s="7"/>
      <c r="CJ7892" s="7"/>
      <c r="CK7892" s="7"/>
      <c r="CL7892" s="7"/>
    </row>
    <row r="7893" spans="1:90">
      <c r="A7893" s="11"/>
      <c r="B7893" s="373"/>
      <c r="C7893" s="373"/>
      <c r="D7893" s="373"/>
      <c r="E7893" s="13"/>
      <c r="F7893" s="11"/>
      <c r="G7893" s="25"/>
      <c r="H7893" s="31"/>
      <c r="I7893" s="30"/>
      <c r="M7893" s="25"/>
      <c r="N7893" s="31"/>
      <c r="O7893" s="30"/>
      <c r="V7893" s="12"/>
      <c r="W7893" s="12"/>
      <c r="X7893" s="14"/>
      <c r="AB7893" s="25"/>
      <c r="AC7893" s="12"/>
      <c r="AD7893" s="12"/>
      <c r="AK7893" s="12"/>
      <c r="AL7893" s="30"/>
      <c r="AM7893" s="32"/>
      <c r="AQ7893" s="12"/>
      <c r="AR7893" s="12"/>
      <c r="AS7893" s="12"/>
      <c r="AZ7893" s="49"/>
      <c r="BA7893" s="30"/>
      <c r="BB7893" s="12"/>
      <c r="BF7893" s="12"/>
      <c r="BG7893" s="12"/>
      <c r="BH7893" s="12"/>
      <c r="BO7893" s="7"/>
      <c r="BP7893" s="7"/>
      <c r="BQ7893" s="7"/>
      <c r="BU7893" s="7"/>
      <c r="BV7893" s="7"/>
      <c r="BW7893" s="7"/>
      <c r="CD7893" s="7"/>
      <c r="CE7893" s="7"/>
      <c r="CF7893" s="7"/>
      <c r="CJ7893" s="7"/>
      <c r="CK7893" s="7"/>
      <c r="CL7893" s="7"/>
    </row>
    <row r="7894" spans="1:90">
      <c r="A7894" s="11"/>
      <c r="B7894" s="373"/>
      <c r="C7894" s="373"/>
      <c r="D7894" s="373"/>
      <c r="E7894" s="13"/>
      <c r="F7894" s="11"/>
      <c r="G7894" s="25"/>
      <c r="H7894" s="31"/>
      <c r="I7894" s="30"/>
      <c r="M7894" s="25"/>
      <c r="N7894" s="31"/>
      <c r="O7894" s="30"/>
      <c r="V7894" s="12"/>
      <c r="W7894" s="12"/>
      <c r="X7894" s="14"/>
      <c r="AB7894" s="25"/>
      <c r="AC7894" s="12"/>
      <c r="AD7894" s="12"/>
      <c r="AK7894" s="12"/>
      <c r="AL7894" s="30"/>
      <c r="AM7894" s="32"/>
      <c r="AQ7894" s="12"/>
      <c r="AR7894" s="12"/>
      <c r="AS7894" s="12"/>
      <c r="AZ7894" s="49"/>
      <c r="BA7894" s="30"/>
      <c r="BB7894" s="12"/>
      <c r="BF7894" s="12"/>
      <c r="BG7894" s="12"/>
      <c r="BH7894" s="12"/>
      <c r="BO7894" s="7"/>
      <c r="BP7894" s="7"/>
      <c r="BQ7894" s="7"/>
      <c r="BU7894" s="7"/>
      <c r="BV7894" s="7"/>
      <c r="BW7894" s="7"/>
      <c r="CD7894" s="7"/>
      <c r="CE7894" s="7"/>
      <c r="CF7894" s="7"/>
      <c r="CJ7894" s="7"/>
      <c r="CK7894" s="7"/>
      <c r="CL7894" s="7"/>
    </row>
    <row r="7895" spans="1:90">
      <c r="A7895" s="11"/>
      <c r="B7895" s="373"/>
      <c r="C7895" s="373"/>
      <c r="D7895" s="373"/>
      <c r="E7895" s="13"/>
      <c r="F7895" s="11"/>
      <c r="G7895" s="25"/>
      <c r="H7895" s="31"/>
      <c r="I7895" s="30"/>
      <c r="M7895" s="25"/>
      <c r="N7895" s="31"/>
      <c r="O7895" s="30"/>
      <c r="V7895" s="12"/>
      <c r="W7895" s="12"/>
      <c r="X7895" s="14"/>
      <c r="AB7895" s="25"/>
      <c r="AC7895" s="12"/>
      <c r="AD7895" s="12"/>
      <c r="AK7895" s="12"/>
      <c r="AL7895" s="30"/>
      <c r="AM7895" s="32"/>
      <c r="AQ7895" s="12"/>
      <c r="AR7895" s="12"/>
      <c r="AS7895" s="12"/>
      <c r="AZ7895" s="49"/>
      <c r="BA7895" s="30"/>
      <c r="BB7895" s="12"/>
      <c r="BF7895" s="12"/>
      <c r="BG7895" s="12"/>
      <c r="BH7895" s="12"/>
      <c r="BO7895" s="7"/>
      <c r="BP7895" s="7"/>
      <c r="BQ7895" s="7"/>
      <c r="BU7895" s="7"/>
      <c r="BV7895" s="7"/>
      <c r="BW7895" s="7"/>
      <c r="CD7895" s="7"/>
      <c r="CE7895" s="7"/>
      <c r="CF7895" s="7"/>
      <c r="CJ7895" s="7"/>
      <c r="CK7895" s="7"/>
      <c r="CL7895" s="7"/>
    </row>
    <row r="7896" spans="1:90">
      <c r="A7896" s="11"/>
      <c r="B7896" s="373"/>
      <c r="C7896" s="373"/>
      <c r="D7896" s="373"/>
      <c r="E7896" s="13"/>
      <c r="F7896" s="11"/>
      <c r="G7896" s="25"/>
      <c r="H7896" s="31"/>
      <c r="I7896" s="30"/>
      <c r="M7896" s="25"/>
      <c r="N7896" s="31"/>
      <c r="O7896" s="30"/>
      <c r="V7896" s="12"/>
      <c r="W7896" s="12"/>
      <c r="X7896" s="14"/>
      <c r="AB7896" s="25"/>
      <c r="AC7896" s="12"/>
      <c r="AD7896" s="12"/>
      <c r="AK7896" s="12"/>
      <c r="AL7896" s="30"/>
      <c r="AM7896" s="32"/>
      <c r="AQ7896" s="12"/>
      <c r="AR7896" s="12"/>
      <c r="AS7896" s="12"/>
      <c r="AZ7896" s="49"/>
      <c r="BA7896" s="30"/>
      <c r="BB7896" s="12"/>
      <c r="BF7896" s="12"/>
      <c r="BG7896" s="12"/>
      <c r="BH7896" s="12"/>
      <c r="BO7896" s="7"/>
      <c r="BP7896" s="7"/>
      <c r="BQ7896" s="7"/>
      <c r="BU7896" s="7"/>
      <c r="BV7896" s="7"/>
      <c r="BW7896" s="7"/>
      <c r="CD7896" s="7"/>
      <c r="CE7896" s="7"/>
      <c r="CF7896" s="7"/>
      <c r="CJ7896" s="7"/>
      <c r="CK7896" s="7"/>
      <c r="CL7896" s="7"/>
    </row>
    <row r="7897" spans="1:90">
      <c r="A7897" s="11"/>
      <c r="B7897" s="373"/>
      <c r="C7897" s="373"/>
      <c r="D7897" s="373"/>
      <c r="E7897" s="13"/>
      <c r="F7897" s="11"/>
      <c r="G7897" s="25"/>
      <c r="H7897" s="31"/>
      <c r="I7897" s="30"/>
      <c r="M7897" s="25"/>
      <c r="N7897" s="31"/>
      <c r="O7897" s="30"/>
      <c r="V7897" s="12"/>
      <c r="W7897" s="12"/>
      <c r="X7897" s="14"/>
      <c r="AB7897" s="25"/>
      <c r="AC7897" s="12"/>
      <c r="AD7897" s="12"/>
      <c r="AK7897" s="12"/>
      <c r="AL7897" s="30"/>
      <c r="AM7897" s="32"/>
      <c r="AQ7897" s="12"/>
      <c r="AR7897" s="12"/>
      <c r="AS7897" s="12"/>
      <c r="AZ7897" s="49"/>
      <c r="BA7897" s="30"/>
      <c r="BB7897" s="12"/>
      <c r="BF7897" s="12"/>
      <c r="BG7897" s="12"/>
      <c r="BH7897" s="12"/>
      <c r="BO7897" s="7"/>
      <c r="BP7897" s="7"/>
      <c r="BQ7897" s="7"/>
      <c r="BU7897" s="7"/>
      <c r="BV7897" s="7"/>
      <c r="BW7897" s="7"/>
      <c r="CD7897" s="7"/>
      <c r="CE7897" s="7"/>
      <c r="CF7897" s="7"/>
      <c r="CJ7897" s="7"/>
      <c r="CK7897" s="7"/>
      <c r="CL7897" s="7"/>
    </row>
    <row r="7898" spans="1:90">
      <c r="A7898" s="11"/>
      <c r="B7898" s="373"/>
      <c r="C7898" s="373"/>
      <c r="D7898" s="373"/>
      <c r="E7898" s="13"/>
      <c r="F7898" s="11"/>
      <c r="G7898" s="25"/>
      <c r="H7898" s="31"/>
      <c r="I7898" s="30"/>
      <c r="M7898" s="25"/>
      <c r="N7898" s="31"/>
      <c r="O7898" s="30"/>
      <c r="V7898" s="12"/>
      <c r="W7898" s="12"/>
      <c r="X7898" s="14"/>
      <c r="AB7898" s="25"/>
      <c r="AC7898" s="12"/>
      <c r="AD7898" s="12"/>
      <c r="AK7898" s="12"/>
      <c r="AL7898" s="30"/>
      <c r="AM7898" s="32"/>
      <c r="AQ7898" s="12"/>
      <c r="AR7898" s="12"/>
      <c r="AS7898" s="12"/>
      <c r="AZ7898" s="49"/>
      <c r="BA7898" s="30"/>
      <c r="BB7898" s="12"/>
      <c r="BF7898" s="12"/>
      <c r="BG7898" s="12"/>
      <c r="BH7898" s="12"/>
      <c r="BO7898" s="7"/>
      <c r="BP7898" s="7"/>
      <c r="BQ7898" s="7"/>
      <c r="BU7898" s="7"/>
      <c r="BV7898" s="7"/>
      <c r="BW7898" s="7"/>
      <c r="CD7898" s="7"/>
      <c r="CE7898" s="7"/>
      <c r="CF7898" s="7"/>
      <c r="CJ7898" s="7"/>
      <c r="CK7898" s="7"/>
      <c r="CL7898" s="7"/>
    </row>
    <row r="7899" spans="1:90">
      <c r="A7899" s="11"/>
      <c r="B7899" s="373"/>
      <c r="C7899" s="373"/>
      <c r="D7899" s="373"/>
      <c r="E7899" s="13"/>
      <c r="F7899" s="11"/>
      <c r="G7899" s="25"/>
      <c r="H7899" s="31"/>
      <c r="I7899" s="30"/>
      <c r="M7899" s="25"/>
      <c r="N7899" s="31"/>
      <c r="O7899" s="30"/>
      <c r="V7899" s="12"/>
      <c r="W7899" s="12"/>
      <c r="X7899" s="14"/>
      <c r="AB7899" s="25"/>
      <c r="AC7899" s="12"/>
      <c r="AD7899" s="12"/>
      <c r="AK7899" s="12"/>
      <c r="AL7899" s="30"/>
      <c r="AM7899" s="32"/>
      <c r="AQ7899" s="12"/>
      <c r="AR7899" s="12"/>
      <c r="AS7899" s="12"/>
      <c r="AZ7899" s="49"/>
      <c r="BA7899" s="30"/>
      <c r="BB7899" s="12"/>
      <c r="BF7899" s="12"/>
      <c r="BG7899" s="12"/>
      <c r="BH7899" s="12"/>
      <c r="BO7899" s="7"/>
      <c r="BP7899" s="7"/>
      <c r="BQ7899" s="7"/>
      <c r="BU7899" s="7"/>
      <c r="BV7899" s="7"/>
      <c r="BW7899" s="7"/>
      <c r="CD7899" s="7"/>
      <c r="CE7899" s="7"/>
      <c r="CF7899" s="7"/>
      <c r="CJ7899" s="7"/>
      <c r="CK7899" s="7"/>
      <c r="CL7899" s="7"/>
    </row>
    <row r="7900" spans="1:90">
      <c r="A7900" s="11"/>
      <c r="B7900" s="373"/>
      <c r="C7900" s="373"/>
      <c r="D7900" s="373"/>
      <c r="E7900" s="13"/>
      <c r="F7900" s="11"/>
      <c r="G7900" s="25"/>
      <c r="H7900" s="31"/>
      <c r="I7900" s="30"/>
      <c r="M7900" s="25"/>
      <c r="N7900" s="31"/>
      <c r="O7900" s="30"/>
      <c r="V7900" s="12"/>
      <c r="W7900" s="12"/>
      <c r="X7900" s="14"/>
      <c r="AB7900" s="25"/>
      <c r="AC7900" s="12"/>
      <c r="AD7900" s="12"/>
      <c r="AK7900" s="12"/>
      <c r="AL7900" s="30"/>
      <c r="AM7900" s="32"/>
      <c r="AQ7900" s="12"/>
      <c r="AR7900" s="12"/>
      <c r="AS7900" s="12"/>
      <c r="AZ7900" s="49"/>
      <c r="BA7900" s="30"/>
      <c r="BB7900" s="12"/>
      <c r="BF7900" s="12"/>
      <c r="BG7900" s="12"/>
      <c r="BH7900" s="12"/>
      <c r="BO7900" s="7"/>
      <c r="BP7900" s="7"/>
      <c r="BQ7900" s="7"/>
      <c r="BU7900" s="7"/>
      <c r="BV7900" s="7"/>
      <c r="BW7900" s="7"/>
      <c r="CD7900" s="7"/>
      <c r="CE7900" s="7"/>
      <c r="CF7900" s="7"/>
      <c r="CJ7900" s="7"/>
      <c r="CK7900" s="7"/>
      <c r="CL7900" s="7"/>
    </row>
    <row r="7901" spans="1:90">
      <c r="A7901" s="11"/>
      <c r="B7901" s="373"/>
      <c r="C7901" s="373"/>
      <c r="D7901" s="373"/>
      <c r="E7901" s="13"/>
      <c r="F7901" s="11"/>
      <c r="G7901" s="25"/>
      <c r="H7901" s="31"/>
      <c r="I7901" s="30"/>
      <c r="M7901" s="25"/>
      <c r="N7901" s="31"/>
      <c r="O7901" s="30"/>
      <c r="V7901" s="12"/>
      <c r="W7901" s="12"/>
      <c r="X7901" s="14"/>
      <c r="AB7901" s="25"/>
      <c r="AC7901" s="12"/>
      <c r="AD7901" s="12"/>
      <c r="AK7901" s="12"/>
      <c r="AL7901" s="30"/>
      <c r="AM7901" s="32"/>
      <c r="AQ7901" s="12"/>
      <c r="AR7901" s="12"/>
      <c r="AS7901" s="12"/>
      <c r="AZ7901" s="49"/>
      <c r="BA7901" s="30"/>
      <c r="BB7901" s="12"/>
      <c r="BF7901" s="12"/>
      <c r="BG7901" s="12"/>
      <c r="BH7901" s="12"/>
      <c r="BO7901" s="7"/>
      <c r="BP7901" s="7"/>
      <c r="BQ7901" s="7"/>
      <c r="BU7901" s="7"/>
      <c r="BV7901" s="7"/>
      <c r="BW7901" s="7"/>
      <c r="CD7901" s="7"/>
      <c r="CE7901" s="7"/>
      <c r="CF7901" s="7"/>
      <c r="CJ7901" s="7"/>
      <c r="CK7901" s="7"/>
      <c r="CL7901" s="7"/>
    </row>
    <row r="7902" spans="1:90">
      <c r="A7902" s="11"/>
      <c r="B7902" s="373"/>
      <c r="C7902" s="373"/>
      <c r="D7902" s="373"/>
      <c r="E7902" s="13"/>
      <c r="F7902" s="11"/>
      <c r="G7902" s="25"/>
      <c r="H7902" s="31"/>
      <c r="I7902" s="30"/>
      <c r="M7902" s="25"/>
      <c r="N7902" s="31"/>
      <c r="O7902" s="30"/>
      <c r="V7902" s="12"/>
      <c r="W7902" s="12"/>
      <c r="X7902" s="14"/>
      <c r="AB7902" s="25"/>
      <c r="AC7902" s="12"/>
      <c r="AD7902" s="12"/>
      <c r="AK7902" s="12"/>
      <c r="AL7902" s="30"/>
      <c r="AM7902" s="32"/>
      <c r="AQ7902" s="12"/>
      <c r="AR7902" s="12"/>
      <c r="AS7902" s="12"/>
      <c r="AZ7902" s="49"/>
      <c r="BA7902" s="30"/>
      <c r="BB7902" s="12"/>
      <c r="BF7902" s="12"/>
      <c r="BG7902" s="12"/>
      <c r="BH7902" s="12"/>
      <c r="BO7902" s="7"/>
      <c r="BP7902" s="7"/>
      <c r="BQ7902" s="7"/>
      <c r="BU7902" s="7"/>
      <c r="BV7902" s="7"/>
      <c r="BW7902" s="7"/>
      <c r="CD7902" s="7"/>
      <c r="CE7902" s="7"/>
      <c r="CF7902" s="7"/>
      <c r="CJ7902" s="7"/>
      <c r="CK7902" s="7"/>
      <c r="CL7902" s="7"/>
    </row>
    <row r="7903" spans="1:90">
      <c r="A7903" s="11"/>
      <c r="B7903" s="373"/>
      <c r="C7903" s="373"/>
      <c r="D7903" s="373"/>
      <c r="E7903" s="13"/>
      <c r="F7903" s="11"/>
      <c r="G7903" s="25"/>
      <c r="H7903" s="31"/>
      <c r="I7903" s="30"/>
      <c r="M7903" s="25"/>
      <c r="N7903" s="31"/>
      <c r="O7903" s="30"/>
      <c r="V7903" s="12"/>
      <c r="W7903" s="12"/>
      <c r="X7903" s="14"/>
      <c r="AB7903" s="25"/>
      <c r="AC7903" s="12"/>
      <c r="AD7903" s="12"/>
      <c r="AK7903" s="12"/>
      <c r="AL7903" s="30"/>
      <c r="AM7903" s="32"/>
      <c r="AQ7903" s="12"/>
      <c r="AR7903" s="12"/>
      <c r="AS7903" s="12"/>
      <c r="AZ7903" s="49"/>
      <c r="BA7903" s="30"/>
      <c r="BB7903" s="12"/>
      <c r="BF7903" s="12"/>
      <c r="BG7903" s="12"/>
      <c r="BH7903" s="12"/>
      <c r="BO7903" s="7"/>
      <c r="BP7903" s="7"/>
      <c r="BQ7903" s="7"/>
      <c r="BU7903" s="7"/>
      <c r="BV7903" s="7"/>
      <c r="BW7903" s="7"/>
      <c r="CD7903" s="7"/>
      <c r="CE7903" s="7"/>
      <c r="CF7903" s="7"/>
      <c r="CJ7903" s="7"/>
      <c r="CK7903" s="7"/>
      <c r="CL7903" s="7"/>
    </row>
    <row r="7904" spans="1:90">
      <c r="A7904" s="11"/>
      <c r="B7904" s="373"/>
      <c r="C7904" s="373"/>
      <c r="D7904" s="373"/>
      <c r="E7904" s="13"/>
      <c r="F7904" s="11"/>
      <c r="G7904" s="25"/>
      <c r="H7904" s="31"/>
      <c r="I7904" s="30"/>
      <c r="M7904" s="25"/>
      <c r="N7904" s="31"/>
      <c r="O7904" s="30"/>
      <c r="V7904" s="12"/>
      <c r="W7904" s="12"/>
      <c r="X7904" s="14"/>
      <c r="AB7904" s="25"/>
      <c r="AC7904" s="12"/>
      <c r="AD7904" s="12"/>
      <c r="AK7904" s="12"/>
      <c r="AL7904" s="30"/>
      <c r="AM7904" s="32"/>
      <c r="AQ7904" s="12"/>
      <c r="AR7904" s="12"/>
      <c r="AS7904" s="12"/>
      <c r="AZ7904" s="49"/>
      <c r="BA7904" s="30"/>
      <c r="BB7904" s="12"/>
      <c r="BF7904" s="12"/>
      <c r="BG7904" s="12"/>
      <c r="BH7904" s="12"/>
      <c r="BO7904" s="7"/>
      <c r="BP7904" s="7"/>
      <c r="BQ7904" s="7"/>
      <c r="BU7904" s="7"/>
      <c r="BV7904" s="7"/>
      <c r="BW7904" s="7"/>
      <c r="CD7904" s="7"/>
      <c r="CE7904" s="7"/>
      <c r="CF7904" s="7"/>
      <c r="CJ7904" s="7"/>
      <c r="CK7904" s="7"/>
      <c r="CL7904" s="7"/>
    </row>
    <row r="7905" spans="1:90">
      <c r="A7905" s="11"/>
      <c r="B7905" s="373"/>
      <c r="C7905" s="373"/>
      <c r="D7905" s="373"/>
      <c r="E7905" s="13"/>
      <c r="F7905" s="11"/>
      <c r="G7905" s="25"/>
      <c r="H7905" s="31"/>
      <c r="I7905" s="30"/>
      <c r="M7905" s="25"/>
      <c r="N7905" s="31"/>
      <c r="O7905" s="30"/>
      <c r="V7905" s="12"/>
      <c r="W7905" s="12"/>
      <c r="X7905" s="14"/>
      <c r="AB7905" s="25"/>
      <c r="AC7905" s="12"/>
      <c r="AD7905" s="12"/>
      <c r="AK7905" s="12"/>
      <c r="AL7905" s="30"/>
      <c r="AM7905" s="32"/>
      <c r="AQ7905" s="12"/>
      <c r="AR7905" s="12"/>
      <c r="AS7905" s="12"/>
      <c r="AZ7905" s="49"/>
      <c r="BA7905" s="30"/>
      <c r="BB7905" s="12"/>
      <c r="BF7905" s="12"/>
      <c r="BG7905" s="12"/>
      <c r="BH7905" s="12"/>
      <c r="BO7905" s="7"/>
      <c r="BP7905" s="7"/>
      <c r="BQ7905" s="7"/>
      <c r="BU7905" s="7"/>
      <c r="BV7905" s="7"/>
      <c r="BW7905" s="7"/>
      <c r="CD7905" s="7"/>
      <c r="CE7905" s="7"/>
      <c r="CF7905" s="7"/>
      <c r="CJ7905" s="7"/>
      <c r="CK7905" s="7"/>
      <c r="CL7905" s="7"/>
    </row>
    <row r="7906" spans="1:90">
      <c r="A7906" s="11"/>
      <c r="B7906" s="373"/>
      <c r="C7906" s="373"/>
      <c r="D7906" s="373"/>
      <c r="E7906" s="13"/>
      <c r="F7906" s="11"/>
      <c r="G7906" s="25"/>
      <c r="H7906" s="31"/>
      <c r="I7906" s="30"/>
      <c r="M7906" s="25"/>
      <c r="N7906" s="31"/>
      <c r="O7906" s="30"/>
      <c r="V7906" s="12"/>
      <c r="W7906" s="12"/>
      <c r="X7906" s="14"/>
      <c r="AB7906" s="25"/>
      <c r="AC7906" s="12"/>
      <c r="AD7906" s="12"/>
      <c r="AK7906" s="12"/>
      <c r="AL7906" s="30"/>
      <c r="AM7906" s="32"/>
      <c r="AQ7906" s="12"/>
      <c r="AR7906" s="12"/>
      <c r="AS7906" s="12"/>
      <c r="AZ7906" s="49"/>
      <c r="BA7906" s="30"/>
      <c r="BB7906" s="12"/>
      <c r="BF7906" s="12"/>
      <c r="BG7906" s="12"/>
      <c r="BH7906" s="12"/>
      <c r="BO7906" s="7"/>
      <c r="BP7906" s="7"/>
      <c r="BQ7906" s="7"/>
      <c r="BU7906" s="7"/>
      <c r="BV7906" s="7"/>
      <c r="BW7906" s="7"/>
      <c r="CD7906" s="7"/>
      <c r="CE7906" s="7"/>
      <c r="CF7906" s="7"/>
      <c r="CJ7906" s="7"/>
      <c r="CK7906" s="7"/>
      <c r="CL7906" s="7"/>
    </row>
    <row r="7907" spans="1:90">
      <c r="A7907" s="11"/>
      <c r="B7907" s="373"/>
      <c r="C7907" s="373"/>
      <c r="D7907" s="373"/>
      <c r="E7907" s="13"/>
      <c r="F7907" s="11"/>
      <c r="G7907" s="25"/>
      <c r="H7907" s="31"/>
      <c r="I7907" s="30"/>
      <c r="M7907" s="25"/>
      <c r="N7907" s="31"/>
      <c r="O7907" s="30"/>
      <c r="V7907" s="12"/>
      <c r="W7907" s="12"/>
      <c r="X7907" s="14"/>
      <c r="AB7907" s="25"/>
      <c r="AC7907" s="12"/>
      <c r="AD7907" s="12"/>
      <c r="AK7907" s="12"/>
      <c r="AL7907" s="30"/>
      <c r="AM7907" s="32"/>
      <c r="AQ7907" s="12"/>
      <c r="AR7907" s="12"/>
      <c r="AS7907" s="12"/>
      <c r="AZ7907" s="49"/>
      <c r="BA7907" s="30"/>
      <c r="BB7907" s="12"/>
      <c r="BF7907" s="12"/>
      <c r="BG7907" s="12"/>
      <c r="BH7907" s="12"/>
      <c r="BO7907" s="7"/>
      <c r="BP7907" s="7"/>
      <c r="BQ7907" s="7"/>
      <c r="BU7907" s="7"/>
      <c r="BV7907" s="7"/>
      <c r="BW7907" s="7"/>
      <c r="CD7907" s="7"/>
      <c r="CE7907" s="7"/>
      <c r="CF7907" s="7"/>
      <c r="CJ7907" s="7"/>
      <c r="CK7907" s="7"/>
      <c r="CL7907" s="7"/>
    </row>
    <row r="7908" spans="1:90">
      <c r="A7908" s="11"/>
      <c r="B7908" s="373"/>
      <c r="C7908" s="373"/>
      <c r="D7908" s="373"/>
      <c r="E7908" s="13"/>
      <c r="F7908" s="11"/>
      <c r="G7908" s="25"/>
      <c r="H7908" s="31"/>
      <c r="I7908" s="30"/>
      <c r="M7908" s="25"/>
      <c r="N7908" s="31"/>
      <c r="O7908" s="30"/>
      <c r="V7908" s="12"/>
      <c r="W7908" s="12"/>
      <c r="X7908" s="14"/>
      <c r="AB7908" s="25"/>
      <c r="AC7908" s="12"/>
      <c r="AD7908" s="12"/>
      <c r="AK7908" s="12"/>
      <c r="AL7908" s="30"/>
      <c r="AM7908" s="32"/>
      <c r="AQ7908" s="12"/>
      <c r="AR7908" s="12"/>
      <c r="AS7908" s="12"/>
      <c r="AZ7908" s="49"/>
      <c r="BA7908" s="30"/>
      <c r="BB7908" s="12"/>
      <c r="BF7908" s="12"/>
      <c r="BG7908" s="12"/>
      <c r="BH7908" s="12"/>
      <c r="BO7908" s="7"/>
      <c r="BP7908" s="7"/>
      <c r="BQ7908" s="7"/>
      <c r="BU7908" s="7"/>
      <c r="BV7908" s="7"/>
      <c r="BW7908" s="7"/>
      <c r="CD7908" s="7"/>
      <c r="CE7908" s="7"/>
      <c r="CF7908" s="7"/>
      <c r="CJ7908" s="7"/>
      <c r="CK7908" s="7"/>
      <c r="CL7908" s="7"/>
    </row>
    <row r="7909" spans="1:90">
      <c r="A7909" s="11"/>
      <c r="B7909" s="373"/>
      <c r="C7909" s="373"/>
      <c r="D7909" s="373"/>
      <c r="E7909" s="13"/>
      <c r="F7909" s="11"/>
      <c r="G7909" s="25"/>
      <c r="H7909" s="31"/>
      <c r="I7909" s="30"/>
      <c r="M7909" s="25"/>
      <c r="N7909" s="31"/>
      <c r="O7909" s="30"/>
      <c r="V7909" s="12"/>
      <c r="W7909" s="12"/>
      <c r="X7909" s="14"/>
      <c r="AB7909" s="25"/>
      <c r="AC7909" s="12"/>
      <c r="AD7909" s="12"/>
      <c r="AK7909" s="12"/>
      <c r="AL7909" s="30"/>
      <c r="AM7909" s="32"/>
      <c r="AQ7909" s="12"/>
      <c r="AR7909" s="12"/>
      <c r="AS7909" s="12"/>
      <c r="AZ7909" s="49"/>
      <c r="BA7909" s="30"/>
      <c r="BB7909" s="12"/>
      <c r="BF7909" s="12"/>
      <c r="BG7909" s="12"/>
      <c r="BH7909" s="12"/>
      <c r="BO7909" s="7"/>
      <c r="BP7909" s="7"/>
      <c r="BQ7909" s="7"/>
      <c r="BU7909" s="7"/>
      <c r="BV7909" s="7"/>
      <c r="BW7909" s="7"/>
      <c r="CD7909" s="7"/>
      <c r="CE7909" s="7"/>
      <c r="CF7909" s="7"/>
      <c r="CJ7909" s="7"/>
      <c r="CK7909" s="7"/>
      <c r="CL7909" s="7"/>
    </row>
    <row r="7910" spans="1:90">
      <c r="A7910" s="11"/>
      <c r="B7910" s="373"/>
      <c r="C7910" s="373"/>
      <c r="D7910" s="373"/>
      <c r="E7910" s="13"/>
      <c r="F7910" s="11"/>
      <c r="G7910" s="25"/>
      <c r="H7910" s="31"/>
      <c r="I7910" s="30"/>
      <c r="M7910" s="25"/>
      <c r="N7910" s="31"/>
      <c r="O7910" s="30"/>
      <c r="V7910" s="12"/>
      <c r="W7910" s="12"/>
      <c r="X7910" s="14"/>
      <c r="AB7910" s="25"/>
      <c r="AC7910" s="12"/>
      <c r="AD7910" s="12"/>
      <c r="AK7910" s="12"/>
      <c r="AL7910" s="30"/>
      <c r="AM7910" s="32"/>
      <c r="AQ7910" s="12"/>
      <c r="AR7910" s="12"/>
      <c r="AS7910" s="12"/>
      <c r="AZ7910" s="49"/>
      <c r="BA7910" s="30"/>
      <c r="BB7910" s="12"/>
      <c r="BF7910" s="12"/>
      <c r="BG7910" s="12"/>
      <c r="BH7910" s="12"/>
      <c r="BO7910" s="7"/>
      <c r="BP7910" s="7"/>
      <c r="BQ7910" s="7"/>
      <c r="BU7910" s="7"/>
      <c r="BV7910" s="7"/>
      <c r="BW7910" s="7"/>
      <c r="CD7910" s="7"/>
      <c r="CE7910" s="7"/>
      <c r="CF7910" s="7"/>
      <c r="CJ7910" s="7"/>
      <c r="CK7910" s="7"/>
      <c r="CL7910" s="7"/>
    </row>
    <row r="7911" spans="1:90">
      <c r="A7911" s="11"/>
      <c r="B7911" s="373"/>
      <c r="C7911" s="373"/>
      <c r="D7911" s="373"/>
      <c r="E7911" s="13"/>
      <c r="F7911" s="11"/>
      <c r="G7911" s="25"/>
      <c r="H7911" s="31"/>
      <c r="I7911" s="30"/>
      <c r="M7911" s="25"/>
      <c r="N7911" s="31"/>
      <c r="O7911" s="30"/>
      <c r="V7911" s="12"/>
      <c r="W7911" s="12"/>
      <c r="X7911" s="14"/>
      <c r="AB7911" s="25"/>
      <c r="AC7911" s="12"/>
      <c r="AD7911" s="12"/>
      <c r="AK7911" s="12"/>
      <c r="AL7911" s="30"/>
      <c r="AM7911" s="32"/>
      <c r="AQ7911" s="12"/>
      <c r="AR7911" s="12"/>
      <c r="AS7911" s="12"/>
      <c r="AZ7911" s="49"/>
      <c r="BA7911" s="30"/>
      <c r="BB7911" s="12"/>
      <c r="BF7911" s="12"/>
      <c r="BG7911" s="12"/>
      <c r="BH7911" s="12"/>
      <c r="BO7911" s="7"/>
      <c r="BP7911" s="7"/>
      <c r="BQ7911" s="7"/>
      <c r="BU7911" s="7"/>
      <c r="BV7911" s="7"/>
      <c r="BW7911" s="7"/>
      <c r="CD7911" s="7"/>
      <c r="CE7911" s="7"/>
      <c r="CF7911" s="7"/>
      <c r="CJ7911" s="7"/>
      <c r="CK7911" s="7"/>
      <c r="CL7911" s="7"/>
    </row>
    <row r="7912" spans="1:90">
      <c r="A7912" s="11"/>
      <c r="B7912" s="373"/>
      <c r="C7912" s="373"/>
      <c r="D7912" s="373"/>
      <c r="E7912" s="13"/>
      <c r="F7912" s="11"/>
      <c r="G7912" s="25"/>
      <c r="H7912" s="31"/>
      <c r="I7912" s="30"/>
      <c r="M7912" s="25"/>
      <c r="N7912" s="31"/>
      <c r="O7912" s="30"/>
      <c r="V7912" s="12"/>
      <c r="W7912" s="12"/>
      <c r="X7912" s="14"/>
      <c r="AB7912" s="25"/>
      <c r="AC7912" s="12"/>
      <c r="AD7912" s="12"/>
      <c r="AK7912" s="12"/>
      <c r="AL7912" s="30"/>
      <c r="AM7912" s="32"/>
      <c r="AQ7912" s="12"/>
      <c r="AR7912" s="12"/>
      <c r="AS7912" s="12"/>
      <c r="AZ7912" s="49"/>
      <c r="BA7912" s="30"/>
      <c r="BB7912" s="12"/>
      <c r="BF7912" s="12"/>
      <c r="BG7912" s="12"/>
      <c r="BH7912" s="12"/>
      <c r="BO7912" s="7"/>
      <c r="BP7912" s="7"/>
      <c r="BQ7912" s="7"/>
      <c r="BU7912" s="7"/>
      <c r="BV7912" s="7"/>
      <c r="BW7912" s="7"/>
      <c r="CD7912" s="7"/>
      <c r="CE7912" s="7"/>
      <c r="CF7912" s="7"/>
      <c r="CJ7912" s="7"/>
      <c r="CK7912" s="7"/>
      <c r="CL7912" s="7"/>
    </row>
    <row r="7913" spans="1:90">
      <c r="A7913" s="11"/>
      <c r="B7913" s="373"/>
      <c r="C7913" s="373"/>
      <c r="D7913" s="373"/>
      <c r="E7913" s="13"/>
      <c r="F7913" s="11"/>
      <c r="G7913" s="25"/>
      <c r="H7913" s="31"/>
      <c r="I7913" s="30"/>
      <c r="M7913" s="25"/>
      <c r="N7913" s="31"/>
      <c r="O7913" s="30"/>
      <c r="V7913" s="12"/>
      <c r="W7913" s="12"/>
      <c r="X7913" s="14"/>
      <c r="AB7913" s="25"/>
      <c r="AC7913" s="12"/>
      <c r="AD7913" s="12"/>
      <c r="AK7913" s="12"/>
      <c r="AL7913" s="30"/>
      <c r="AM7913" s="32"/>
      <c r="AQ7913" s="12"/>
      <c r="AR7913" s="12"/>
      <c r="AS7913" s="12"/>
      <c r="AZ7913" s="49"/>
      <c r="BA7913" s="30"/>
      <c r="BB7913" s="12"/>
      <c r="BF7913" s="12"/>
      <c r="BG7913" s="12"/>
      <c r="BH7913" s="12"/>
      <c r="BO7913" s="7"/>
      <c r="BP7913" s="7"/>
      <c r="BQ7913" s="7"/>
      <c r="BU7913" s="7"/>
      <c r="BV7913" s="7"/>
      <c r="BW7913" s="7"/>
      <c r="CD7913" s="7"/>
      <c r="CE7913" s="7"/>
      <c r="CF7913" s="7"/>
      <c r="CJ7913" s="7"/>
      <c r="CK7913" s="7"/>
      <c r="CL7913" s="7"/>
    </row>
    <row r="7914" spans="1:90">
      <c r="A7914" s="11"/>
      <c r="B7914" s="373"/>
      <c r="C7914" s="373"/>
      <c r="D7914" s="373"/>
      <c r="E7914" s="13"/>
      <c r="F7914" s="11"/>
      <c r="G7914" s="25"/>
      <c r="H7914" s="31"/>
      <c r="I7914" s="30"/>
      <c r="M7914" s="25"/>
      <c r="N7914" s="31"/>
      <c r="O7914" s="30"/>
      <c r="V7914" s="12"/>
      <c r="W7914" s="12"/>
      <c r="X7914" s="14"/>
      <c r="AB7914" s="25"/>
      <c r="AC7914" s="12"/>
      <c r="AD7914" s="12"/>
      <c r="AK7914" s="12"/>
      <c r="AL7914" s="30"/>
      <c r="AM7914" s="32"/>
      <c r="AQ7914" s="12"/>
      <c r="AR7914" s="12"/>
      <c r="AS7914" s="12"/>
      <c r="AZ7914" s="49"/>
      <c r="BA7914" s="30"/>
      <c r="BB7914" s="12"/>
      <c r="BF7914" s="12"/>
      <c r="BG7914" s="12"/>
      <c r="BH7914" s="12"/>
      <c r="BO7914" s="7"/>
      <c r="BP7914" s="7"/>
      <c r="BQ7914" s="7"/>
      <c r="BU7914" s="7"/>
      <c r="BV7914" s="7"/>
      <c r="BW7914" s="7"/>
      <c r="CD7914" s="7"/>
      <c r="CE7914" s="7"/>
      <c r="CF7914" s="7"/>
      <c r="CJ7914" s="7"/>
      <c r="CK7914" s="7"/>
      <c r="CL7914" s="7"/>
    </row>
    <row r="7915" spans="1:90">
      <c r="A7915" s="11"/>
      <c r="B7915" s="373"/>
      <c r="C7915" s="373"/>
      <c r="D7915" s="373"/>
      <c r="E7915" s="13"/>
      <c r="F7915" s="11"/>
      <c r="G7915" s="25"/>
      <c r="H7915" s="31"/>
      <c r="I7915" s="30"/>
      <c r="M7915" s="25"/>
      <c r="N7915" s="31"/>
      <c r="O7915" s="30"/>
      <c r="V7915" s="12"/>
      <c r="W7915" s="12"/>
      <c r="X7915" s="14"/>
      <c r="AB7915" s="25"/>
      <c r="AC7915" s="12"/>
      <c r="AD7915" s="12"/>
      <c r="AK7915" s="12"/>
      <c r="AL7915" s="30"/>
      <c r="AM7915" s="32"/>
      <c r="AQ7915" s="12"/>
      <c r="AR7915" s="12"/>
      <c r="AS7915" s="12"/>
      <c r="AZ7915" s="49"/>
      <c r="BA7915" s="30"/>
      <c r="BB7915" s="12"/>
      <c r="BF7915" s="12"/>
      <c r="BG7915" s="12"/>
      <c r="BH7915" s="12"/>
      <c r="BO7915" s="7"/>
      <c r="BP7915" s="7"/>
      <c r="BQ7915" s="7"/>
      <c r="BU7915" s="7"/>
      <c r="BV7915" s="7"/>
      <c r="BW7915" s="7"/>
      <c r="CD7915" s="7"/>
      <c r="CE7915" s="7"/>
      <c r="CF7915" s="7"/>
      <c r="CJ7915" s="7"/>
      <c r="CK7915" s="7"/>
      <c r="CL7915" s="7"/>
    </row>
    <row r="7916" spans="1:90">
      <c r="A7916" s="11"/>
      <c r="B7916" s="373"/>
      <c r="C7916" s="373"/>
      <c r="D7916" s="373"/>
      <c r="E7916" s="13"/>
      <c r="F7916" s="11"/>
      <c r="G7916" s="25"/>
      <c r="H7916" s="31"/>
      <c r="I7916" s="30"/>
      <c r="M7916" s="25"/>
      <c r="N7916" s="31"/>
      <c r="O7916" s="30"/>
      <c r="V7916" s="12"/>
      <c r="W7916" s="12"/>
      <c r="X7916" s="14"/>
      <c r="AB7916" s="25"/>
      <c r="AC7916" s="12"/>
      <c r="AD7916" s="12"/>
      <c r="AK7916" s="12"/>
      <c r="AL7916" s="30"/>
      <c r="AM7916" s="32"/>
      <c r="AQ7916" s="12"/>
      <c r="AR7916" s="12"/>
      <c r="AS7916" s="12"/>
      <c r="AZ7916" s="49"/>
      <c r="BA7916" s="30"/>
      <c r="BB7916" s="12"/>
      <c r="BF7916" s="12"/>
      <c r="BG7916" s="12"/>
      <c r="BH7916" s="12"/>
      <c r="BO7916" s="7"/>
      <c r="BP7916" s="7"/>
      <c r="BQ7916" s="7"/>
      <c r="BU7916" s="7"/>
      <c r="BV7916" s="7"/>
      <c r="BW7916" s="7"/>
      <c r="CD7916" s="7"/>
      <c r="CE7916" s="7"/>
      <c r="CF7916" s="7"/>
      <c r="CJ7916" s="7"/>
      <c r="CK7916" s="7"/>
      <c r="CL7916" s="7"/>
    </row>
    <row r="7917" spans="1:90">
      <c r="A7917" s="11"/>
      <c r="B7917" s="373"/>
      <c r="C7917" s="373"/>
      <c r="D7917" s="373"/>
      <c r="E7917" s="13"/>
      <c r="F7917" s="11"/>
      <c r="G7917" s="25"/>
      <c r="H7917" s="31"/>
      <c r="I7917" s="30"/>
      <c r="M7917" s="25"/>
      <c r="N7917" s="31"/>
      <c r="O7917" s="30"/>
      <c r="V7917" s="12"/>
      <c r="W7917" s="12"/>
      <c r="X7917" s="14"/>
      <c r="AB7917" s="25"/>
      <c r="AC7917" s="12"/>
      <c r="AD7917" s="12"/>
      <c r="AK7917" s="12"/>
      <c r="AL7917" s="30"/>
      <c r="AM7917" s="32"/>
      <c r="AQ7917" s="12"/>
      <c r="AR7917" s="12"/>
      <c r="AS7917" s="12"/>
      <c r="AZ7917" s="49"/>
      <c r="BA7917" s="30"/>
      <c r="BB7917" s="12"/>
      <c r="BF7917" s="12"/>
      <c r="BG7917" s="12"/>
      <c r="BH7917" s="12"/>
      <c r="BO7917" s="7"/>
      <c r="BP7917" s="7"/>
      <c r="BQ7917" s="7"/>
      <c r="BU7917" s="7"/>
      <c r="BV7917" s="7"/>
      <c r="BW7917" s="7"/>
      <c r="CD7917" s="7"/>
      <c r="CE7917" s="7"/>
      <c r="CF7917" s="7"/>
      <c r="CJ7917" s="7"/>
      <c r="CK7917" s="7"/>
      <c r="CL7917" s="7"/>
    </row>
    <row r="7918" spans="1:90">
      <c r="A7918" s="11"/>
      <c r="B7918" s="373"/>
      <c r="C7918" s="373"/>
      <c r="D7918" s="373"/>
      <c r="E7918" s="13"/>
      <c r="F7918" s="11"/>
      <c r="G7918" s="25"/>
      <c r="H7918" s="31"/>
      <c r="I7918" s="30"/>
      <c r="M7918" s="25"/>
      <c r="N7918" s="31"/>
      <c r="O7918" s="30"/>
      <c r="V7918" s="12"/>
      <c r="W7918" s="12"/>
      <c r="X7918" s="14"/>
      <c r="AB7918" s="25"/>
      <c r="AC7918" s="12"/>
      <c r="AD7918" s="12"/>
      <c r="AK7918" s="12"/>
      <c r="AL7918" s="30"/>
      <c r="AM7918" s="32"/>
      <c r="AQ7918" s="12"/>
      <c r="AR7918" s="12"/>
      <c r="AS7918" s="12"/>
      <c r="AZ7918" s="49"/>
      <c r="BA7918" s="30"/>
      <c r="BB7918" s="12"/>
      <c r="BF7918" s="12"/>
      <c r="BG7918" s="12"/>
      <c r="BH7918" s="12"/>
      <c r="BO7918" s="7"/>
      <c r="BP7918" s="7"/>
      <c r="BQ7918" s="7"/>
      <c r="BU7918" s="7"/>
      <c r="BV7918" s="7"/>
      <c r="BW7918" s="7"/>
      <c r="CD7918" s="7"/>
      <c r="CE7918" s="7"/>
      <c r="CF7918" s="7"/>
      <c r="CJ7918" s="7"/>
      <c r="CK7918" s="7"/>
      <c r="CL7918" s="7"/>
    </row>
    <row r="7919" spans="1:90">
      <c r="A7919" s="11"/>
      <c r="B7919" s="373"/>
      <c r="C7919" s="373"/>
      <c r="D7919" s="373"/>
      <c r="E7919" s="13"/>
      <c r="F7919" s="11"/>
      <c r="G7919" s="25"/>
      <c r="H7919" s="31"/>
      <c r="I7919" s="30"/>
      <c r="M7919" s="25"/>
      <c r="N7919" s="31"/>
      <c r="O7919" s="30"/>
      <c r="V7919" s="12"/>
      <c r="W7919" s="12"/>
      <c r="X7919" s="14"/>
      <c r="AB7919" s="25"/>
      <c r="AC7919" s="12"/>
      <c r="AD7919" s="12"/>
      <c r="AK7919" s="12"/>
      <c r="AL7919" s="30"/>
      <c r="AM7919" s="32"/>
      <c r="AQ7919" s="12"/>
      <c r="AR7919" s="12"/>
      <c r="AS7919" s="12"/>
      <c r="AZ7919" s="49"/>
      <c r="BA7919" s="30"/>
      <c r="BB7919" s="12"/>
      <c r="BF7919" s="12"/>
      <c r="BG7919" s="12"/>
      <c r="BH7919" s="12"/>
      <c r="BO7919" s="7"/>
      <c r="BP7919" s="7"/>
      <c r="BQ7919" s="7"/>
      <c r="BU7919" s="7"/>
      <c r="BV7919" s="7"/>
      <c r="BW7919" s="7"/>
      <c r="CD7919" s="7"/>
      <c r="CE7919" s="7"/>
      <c r="CF7919" s="7"/>
      <c r="CJ7919" s="7"/>
      <c r="CK7919" s="7"/>
      <c r="CL7919" s="7"/>
    </row>
    <row r="7920" spans="1:90">
      <c r="A7920" s="11"/>
      <c r="B7920" s="373"/>
      <c r="C7920" s="373"/>
      <c r="D7920" s="373"/>
      <c r="E7920" s="13"/>
      <c r="F7920" s="11"/>
      <c r="G7920" s="25"/>
      <c r="H7920" s="31"/>
      <c r="I7920" s="30"/>
      <c r="M7920" s="25"/>
      <c r="N7920" s="31"/>
      <c r="O7920" s="30"/>
      <c r="V7920" s="12"/>
      <c r="W7920" s="12"/>
      <c r="X7920" s="14"/>
      <c r="AB7920" s="25"/>
      <c r="AC7920" s="12"/>
      <c r="AD7920" s="12"/>
      <c r="AK7920" s="12"/>
      <c r="AL7920" s="30"/>
      <c r="AM7920" s="32"/>
      <c r="AQ7920" s="12"/>
      <c r="AR7920" s="12"/>
      <c r="AS7920" s="12"/>
      <c r="AZ7920" s="49"/>
      <c r="BA7920" s="30"/>
      <c r="BB7920" s="12"/>
      <c r="BF7920" s="12"/>
      <c r="BG7920" s="12"/>
      <c r="BH7920" s="12"/>
      <c r="BO7920" s="7"/>
      <c r="BP7920" s="7"/>
      <c r="BQ7920" s="7"/>
      <c r="BU7920" s="7"/>
      <c r="BV7920" s="7"/>
      <c r="BW7920" s="7"/>
      <c r="CD7920" s="7"/>
      <c r="CE7920" s="7"/>
      <c r="CF7920" s="7"/>
      <c r="CJ7920" s="7"/>
      <c r="CK7920" s="7"/>
      <c r="CL7920" s="7"/>
    </row>
    <row r="7921" spans="1:90">
      <c r="A7921" s="11"/>
      <c r="B7921" s="373"/>
      <c r="C7921" s="373"/>
      <c r="D7921" s="373"/>
      <c r="E7921" s="13"/>
      <c r="F7921" s="11"/>
      <c r="G7921" s="25"/>
      <c r="H7921" s="31"/>
      <c r="I7921" s="30"/>
      <c r="M7921" s="25"/>
      <c r="N7921" s="31"/>
      <c r="O7921" s="30"/>
      <c r="V7921" s="12"/>
      <c r="W7921" s="12"/>
      <c r="X7921" s="14"/>
      <c r="AB7921" s="25"/>
      <c r="AC7921" s="12"/>
      <c r="AD7921" s="12"/>
      <c r="AK7921" s="12"/>
      <c r="AL7921" s="30"/>
      <c r="AM7921" s="32"/>
      <c r="AQ7921" s="12"/>
      <c r="AR7921" s="12"/>
      <c r="AS7921" s="12"/>
      <c r="AZ7921" s="49"/>
      <c r="BA7921" s="30"/>
      <c r="BB7921" s="12"/>
      <c r="BF7921" s="12"/>
      <c r="BG7921" s="12"/>
      <c r="BH7921" s="12"/>
      <c r="BO7921" s="7"/>
      <c r="BP7921" s="7"/>
      <c r="BQ7921" s="7"/>
      <c r="BU7921" s="7"/>
      <c r="BV7921" s="7"/>
      <c r="BW7921" s="7"/>
      <c r="CD7921" s="7"/>
      <c r="CE7921" s="7"/>
      <c r="CF7921" s="7"/>
      <c r="CJ7921" s="7"/>
      <c r="CK7921" s="7"/>
      <c r="CL7921" s="7"/>
    </row>
    <row r="7922" spans="1:90">
      <c r="A7922" s="11"/>
      <c r="B7922" s="373"/>
      <c r="C7922" s="373"/>
      <c r="D7922" s="373"/>
      <c r="E7922" s="13"/>
      <c r="F7922" s="11"/>
      <c r="G7922" s="25"/>
      <c r="H7922" s="31"/>
      <c r="I7922" s="30"/>
      <c r="M7922" s="25"/>
      <c r="N7922" s="31"/>
      <c r="O7922" s="30"/>
      <c r="V7922" s="12"/>
      <c r="W7922" s="12"/>
      <c r="X7922" s="14"/>
      <c r="AB7922" s="25"/>
      <c r="AC7922" s="12"/>
      <c r="AD7922" s="12"/>
      <c r="AK7922" s="12"/>
      <c r="AL7922" s="30"/>
      <c r="AM7922" s="32"/>
      <c r="AQ7922" s="12"/>
      <c r="AR7922" s="12"/>
      <c r="AS7922" s="12"/>
      <c r="AZ7922" s="49"/>
      <c r="BA7922" s="30"/>
      <c r="BB7922" s="12"/>
      <c r="BF7922" s="12"/>
      <c r="BG7922" s="12"/>
      <c r="BH7922" s="12"/>
      <c r="BO7922" s="7"/>
      <c r="BP7922" s="7"/>
      <c r="BQ7922" s="7"/>
      <c r="BU7922" s="7"/>
      <c r="BV7922" s="7"/>
      <c r="BW7922" s="7"/>
      <c r="CD7922" s="7"/>
      <c r="CE7922" s="7"/>
      <c r="CF7922" s="7"/>
      <c r="CJ7922" s="7"/>
      <c r="CK7922" s="7"/>
      <c r="CL7922" s="7"/>
    </row>
    <row r="7923" spans="1:90">
      <c r="A7923" s="11"/>
      <c r="B7923" s="373"/>
      <c r="C7923" s="373"/>
      <c r="D7923" s="373"/>
      <c r="E7923" s="13"/>
      <c r="F7923" s="11"/>
      <c r="G7923" s="25"/>
      <c r="H7923" s="31"/>
      <c r="I7923" s="30"/>
      <c r="M7923" s="25"/>
      <c r="N7923" s="31"/>
      <c r="O7923" s="30"/>
      <c r="V7923" s="12"/>
      <c r="W7923" s="12"/>
      <c r="X7923" s="14"/>
      <c r="AB7923" s="25"/>
      <c r="AC7923" s="12"/>
      <c r="AD7923" s="12"/>
      <c r="AK7923" s="12"/>
      <c r="AL7923" s="30"/>
      <c r="AM7923" s="32"/>
      <c r="AQ7923" s="12"/>
      <c r="AR7923" s="12"/>
      <c r="AS7923" s="12"/>
      <c r="AZ7923" s="49"/>
      <c r="BA7923" s="30"/>
      <c r="BB7923" s="12"/>
      <c r="BF7923" s="12"/>
      <c r="BG7923" s="12"/>
      <c r="BH7923" s="12"/>
      <c r="BO7923" s="7"/>
      <c r="BP7923" s="7"/>
      <c r="BQ7923" s="7"/>
      <c r="BU7923" s="7"/>
      <c r="BV7923" s="7"/>
      <c r="BW7923" s="7"/>
      <c r="CD7923" s="7"/>
      <c r="CE7923" s="7"/>
      <c r="CF7923" s="7"/>
      <c r="CJ7923" s="7"/>
      <c r="CK7923" s="7"/>
      <c r="CL7923" s="7"/>
    </row>
    <row r="7924" spans="1:90">
      <c r="A7924" s="11"/>
      <c r="B7924" s="373"/>
      <c r="C7924" s="373"/>
      <c r="D7924" s="373"/>
      <c r="E7924" s="13"/>
      <c r="F7924" s="11"/>
      <c r="G7924" s="25"/>
      <c r="H7924" s="31"/>
      <c r="I7924" s="30"/>
      <c r="M7924" s="25"/>
      <c r="N7924" s="31"/>
      <c r="O7924" s="30"/>
      <c r="V7924" s="12"/>
      <c r="W7924" s="12"/>
      <c r="X7924" s="14"/>
      <c r="AB7924" s="25"/>
      <c r="AC7924" s="12"/>
      <c r="AD7924" s="12"/>
      <c r="AK7924" s="12"/>
      <c r="AL7924" s="30"/>
      <c r="AM7924" s="32"/>
      <c r="AQ7924" s="12"/>
      <c r="AR7924" s="12"/>
      <c r="AS7924" s="12"/>
      <c r="AZ7924" s="49"/>
      <c r="BA7924" s="30"/>
      <c r="BB7924" s="12"/>
      <c r="BF7924" s="12"/>
      <c r="BG7924" s="12"/>
      <c r="BH7924" s="12"/>
      <c r="BO7924" s="7"/>
      <c r="BP7924" s="7"/>
      <c r="BQ7924" s="7"/>
      <c r="BU7924" s="7"/>
      <c r="BV7924" s="7"/>
      <c r="BW7924" s="7"/>
      <c r="CD7924" s="7"/>
      <c r="CE7924" s="7"/>
      <c r="CF7924" s="7"/>
      <c r="CJ7924" s="7"/>
      <c r="CK7924" s="7"/>
      <c r="CL7924" s="7"/>
    </row>
    <row r="7925" spans="1:90">
      <c r="A7925" s="11"/>
      <c r="B7925" s="373"/>
      <c r="C7925" s="373"/>
      <c r="D7925" s="373"/>
      <c r="E7925" s="13"/>
      <c r="F7925" s="11"/>
      <c r="G7925" s="25"/>
      <c r="H7925" s="31"/>
      <c r="I7925" s="30"/>
      <c r="M7925" s="25"/>
      <c r="N7925" s="31"/>
      <c r="O7925" s="30"/>
      <c r="V7925" s="12"/>
      <c r="W7925" s="12"/>
      <c r="X7925" s="14"/>
      <c r="AB7925" s="25"/>
      <c r="AC7925" s="12"/>
      <c r="AD7925" s="12"/>
      <c r="AK7925" s="12"/>
      <c r="AL7925" s="30"/>
      <c r="AM7925" s="32"/>
      <c r="AQ7925" s="12"/>
      <c r="AR7925" s="12"/>
      <c r="AS7925" s="12"/>
      <c r="AZ7925" s="49"/>
      <c r="BA7925" s="30"/>
      <c r="BB7925" s="12"/>
      <c r="BF7925" s="12"/>
      <c r="BG7925" s="12"/>
      <c r="BH7925" s="12"/>
      <c r="BO7925" s="7"/>
      <c r="BP7925" s="7"/>
      <c r="BQ7925" s="7"/>
      <c r="BU7925" s="7"/>
      <c r="BV7925" s="7"/>
      <c r="BW7925" s="7"/>
      <c r="CD7925" s="7"/>
      <c r="CE7925" s="7"/>
      <c r="CF7925" s="7"/>
      <c r="CJ7925" s="7"/>
      <c r="CK7925" s="7"/>
      <c r="CL7925" s="7"/>
    </row>
    <row r="7926" spans="1:90">
      <c r="A7926" s="11"/>
      <c r="B7926" s="373"/>
      <c r="C7926" s="373"/>
      <c r="D7926" s="373"/>
      <c r="E7926" s="13"/>
      <c r="F7926" s="11"/>
      <c r="G7926" s="25"/>
      <c r="H7926" s="31"/>
      <c r="I7926" s="30"/>
      <c r="M7926" s="25"/>
      <c r="N7926" s="31"/>
      <c r="O7926" s="30"/>
      <c r="V7926" s="12"/>
      <c r="W7926" s="12"/>
      <c r="X7926" s="14"/>
      <c r="AB7926" s="25"/>
      <c r="AC7926" s="12"/>
      <c r="AD7926" s="12"/>
      <c r="AK7926" s="12"/>
      <c r="AL7926" s="30"/>
      <c r="AM7926" s="32"/>
      <c r="AQ7926" s="12"/>
      <c r="AR7926" s="12"/>
      <c r="AS7926" s="12"/>
      <c r="AZ7926" s="49"/>
      <c r="BA7926" s="30"/>
      <c r="BB7926" s="12"/>
      <c r="BF7926" s="12"/>
      <c r="BG7926" s="12"/>
      <c r="BH7926" s="12"/>
      <c r="BO7926" s="7"/>
      <c r="BP7926" s="7"/>
      <c r="BQ7926" s="7"/>
      <c r="BU7926" s="7"/>
      <c r="BV7926" s="7"/>
      <c r="BW7926" s="7"/>
      <c r="CD7926" s="7"/>
      <c r="CE7926" s="7"/>
      <c r="CF7926" s="7"/>
      <c r="CJ7926" s="7"/>
      <c r="CK7926" s="7"/>
      <c r="CL7926" s="7"/>
    </row>
    <row r="7927" spans="1:90">
      <c r="A7927" s="11"/>
      <c r="B7927" s="373"/>
      <c r="C7927" s="373"/>
      <c r="D7927" s="373"/>
      <c r="E7927" s="13"/>
      <c r="F7927" s="11"/>
      <c r="G7927" s="25"/>
      <c r="H7927" s="31"/>
      <c r="I7927" s="30"/>
      <c r="M7927" s="25"/>
      <c r="N7927" s="31"/>
      <c r="O7927" s="30"/>
      <c r="V7927" s="12"/>
      <c r="W7927" s="12"/>
      <c r="X7927" s="14"/>
      <c r="AB7927" s="25"/>
      <c r="AC7927" s="12"/>
      <c r="AD7927" s="12"/>
      <c r="AK7927" s="12"/>
      <c r="AL7927" s="30"/>
      <c r="AM7927" s="32"/>
      <c r="AQ7927" s="12"/>
      <c r="AR7927" s="12"/>
      <c r="AS7927" s="12"/>
      <c r="AZ7927" s="49"/>
      <c r="BA7927" s="30"/>
      <c r="BB7927" s="12"/>
      <c r="BF7927" s="12"/>
      <c r="BG7927" s="12"/>
      <c r="BH7927" s="12"/>
      <c r="BO7927" s="7"/>
      <c r="BP7927" s="7"/>
      <c r="BQ7927" s="7"/>
      <c r="BU7927" s="7"/>
      <c r="BV7927" s="7"/>
      <c r="BW7927" s="7"/>
      <c r="CD7927" s="7"/>
      <c r="CE7927" s="7"/>
      <c r="CF7927" s="7"/>
      <c r="CJ7927" s="7"/>
      <c r="CK7927" s="7"/>
      <c r="CL7927" s="7"/>
    </row>
    <row r="7928" spans="1:90">
      <c r="A7928" s="11"/>
      <c r="B7928" s="373"/>
      <c r="C7928" s="373"/>
      <c r="D7928" s="373"/>
      <c r="E7928" s="13"/>
      <c r="F7928" s="11"/>
      <c r="G7928" s="25"/>
      <c r="H7928" s="31"/>
      <c r="I7928" s="30"/>
      <c r="M7928" s="25"/>
      <c r="N7928" s="31"/>
      <c r="O7928" s="30"/>
      <c r="V7928" s="12"/>
      <c r="W7928" s="12"/>
      <c r="X7928" s="14"/>
      <c r="AB7928" s="25"/>
      <c r="AC7928" s="12"/>
      <c r="AD7928" s="12"/>
      <c r="AK7928" s="12"/>
      <c r="AL7928" s="30"/>
      <c r="AM7928" s="32"/>
      <c r="AQ7928" s="12"/>
      <c r="AR7928" s="12"/>
      <c r="AS7928" s="12"/>
      <c r="AZ7928" s="49"/>
      <c r="BA7928" s="30"/>
      <c r="BB7928" s="12"/>
      <c r="BF7928" s="12"/>
      <c r="BG7928" s="12"/>
      <c r="BH7928" s="12"/>
      <c r="BO7928" s="7"/>
      <c r="BP7928" s="7"/>
      <c r="BQ7928" s="7"/>
      <c r="BU7928" s="7"/>
      <c r="BV7928" s="7"/>
      <c r="BW7928" s="7"/>
      <c r="CD7928" s="7"/>
      <c r="CE7928" s="7"/>
      <c r="CF7928" s="7"/>
      <c r="CJ7928" s="7"/>
      <c r="CK7928" s="7"/>
      <c r="CL7928" s="7"/>
    </row>
    <row r="7929" spans="1:90">
      <c r="A7929" s="11"/>
      <c r="B7929" s="373"/>
      <c r="C7929" s="373"/>
      <c r="D7929" s="373"/>
      <c r="E7929" s="13"/>
      <c r="F7929" s="11"/>
      <c r="G7929" s="25"/>
      <c r="H7929" s="31"/>
      <c r="I7929" s="30"/>
      <c r="M7929" s="25"/>
      <c r="N7929" s="31"/>
      <c r="O7929" s="30"/>
      <c r="V7929" s="12"/>
      <c r="W7929" s="12"/>
      <c r="X7929" s="14"/>
      <c r="AB7929" s="25"/>
      <c r="AC7929" s="12"/>
      <c r="AD7929" s="12"/>
      <c r="AK7929" s="12"/>
      <c r="AL7929" s="30"/>
      <c r="AM7929" s="32"/>
      <c r="AQ7929" s="12"/>
      <c r="AR7929" s="12"/>
      <c r="AS7929" s="12"/>
      <c r="AZ7929" s="49"/>
      <c r="BA7929" s="30"/>
      <c r="BB7929" s="12"/>
      <c r="BF7929" s="12"/>
      <c r="BG7929" s="12"/>
      <c r="BH7929" s="12"/>
      <c r="BO7929" s="7"/>
      <c r="BP7929" s="7"/>
      <c r="BQ7929" s="7"/>
      <c r="BU7929" s="7"/>
      <c r="BV7929" s="7"/>
      <c r="BW7929" s="7"/>
      <c r="CD7929" s="7"/>
      <c r="CE7929" s="7"/>
      <c r="CF7929" s="7"/>
      <c r="CJ7929" s="7"/>
      <c r="CK7929" s="7"/>
      <c r="CL7929" s="7"/>
    </row>
    <row r="7930" spans="1:90">
      <c r="A7930" s="11"/>
      <c r="B7930" s="373"/>
      <c r="C7930" s="373"/>
      <c r="D7930" s="373"/>
      <c r="E7930" s="13"/>
      <c r="F7930" s="11"/>
      <c r="G7930" s="25"/>
      <c r="H7930" s="31"/>
      <c r="I7930" s="30"/>
      <c r="M7930" s="25"/>
      <c r="N7930" s="31"/>
      <c r="O7930" s="30"/>
      <c r="V7930" s="12"/>
      <c r="W7930" s="12"/>
      <c r="X7930" s="14"/>
      <c r="AB7930" s="25"/>
      <c r="AC7930" s="12"/>
      <c r="AD7930" s="12"/>
      <c r="AK7930" s="12"/>
      <c r="AL7930" s="30"/>
      <c r="AM7930" s="32"/>
      <c r="AQ7930" s="12"/>
      <c r="AR7930" s="12"/>
      <c r="AS7930" s="12"/>
      <c r="AZ7930" s="49"/>
      <c r="BA7930" s="30"/>
      <c r="BB7930" s="12"/>
      <c r="BF7930" s="12"/>
      <c r="BG7930" s="12"/>
      <c r="BH7930" s="12"/>
      <c r="BO7930" s="7"/>
      <c r="BP7930" s="7"/>
      <c r="BQ7930" s="7"/>
      <c r="BU7930" s="7"/>
      <c r="BV7930" s="7"/>
      <c r="BW7930" s="7"/>
      <c r="CD7930" s="7"/>
      <c r="CE7930" s="7"/>
      <c r="CF7930" s="7"/>
      <c r="CJ7930" s="7"/>
      <c r="CK7930" s="7"/>
      <c r="CL7930" s="7"/>
    </row>
    <row r="7931" spans="1:90">
      <c r="A7931" s="11"/>
      <c r="B7931" s="373"/>
      <c r="C7931" s="373"/>
      <c r="D7931" s="373"/>
      <c r="E7931" s="13"/>
      <c r="F7931" s="11"/>
      <c r="G7931" s="25"/>
      <c r="H7931" s="31"/>
      <c r="I7931" s="30"/>
      <c r="M7931" s="25"/>
      <c r="N7931" s="31"/>
      <c r="O7931" s="30"/>
      <c r="V7931" s="12"/>
      <c r="W7931" s="12"/>
      <c r="X7931" s="14"/>
      <c r="AB7931" s="25"/>
      <c r="AC7931" s="12"/>
      <c r="AD7931" s="12"/>
      <c r="AK7931" s="12"/>
      <c r="AL7931" s="30"/>
      <c r="AM7931" s="32"/>
      <c r="AQ7931" s="12"/>
      <c r="AR7931" s="12"/>
      <c r="AS7931" s="12"/>
      <c r="AZ7931" s="49"/>
      <c r="BA7931" s="30"/>
      <c r="BB7931" s="12"/>
      <c r="BF7931" s="12"/>
      <c r="BG7931" s="12"/>
      <c r="BH7931" s="12"/>
      <c r="BO7931" s="7"/>
      <c r="BP7931" s="7"/>
      <c r="BQ7931" s="7"/>
      <c r="BU7931" s="7"/>
      <c r="BV7931" s="7"/>
      <c r="BW7931" s="7"/>
      <c r="CD7931" s="7"/>
      <c r="CE7931" s="7"/>
      <c r="CF7931" s="7"/>
      <c r="CJ7931" s="7"/>
      <c r="CK7931" s="7"/>
      <c r="CL7931" s="7"/>
    </row>
    <row r="7932" spans="1:90">
      <c r="A7932" s="11"/>
      <c r="B7932" s="373"/>
      <c r="C7932" s="373"/>
      <c r="D7932" s="373"/>
      <c r="E7932" s="13"/>
      <c r="F7932" s="11"/>
      <c r="G7932" s="25"/>
      <c r="H7932" s="31"/>
      <c r="I7932" s="30"/>
      <c r="M7932" s="25"/>
      <c r="N7932" s="31"/>
      <c r="O7932" s="30"/>
      <c r="V7932" s="12"/>
      <c r="W7932" s="12"/>
      <c r="X7932" s="14"/>
      <c r="AB7932" s="25"/>
      <c r="AC7932" s="12"/>
      <c r="AD7932" s="12"/>
      <c r="AK7932" s="12"/>
      <c r="AL7932" s="30"/>
      <c r="AM7932" s="32"/>
      <c r="AQ7932" s="12"/>
      <c r="AR7932" s="12"/>
      <c r="AS7932" s="12"/>
      <c r="AZ7932" s="49"/>
      <c r="BA7932" s="30"/>
      <c r="BB7932" s="12"/>
      <c r="BF7932" s="12"/>
      <c r="BG7932" s="12"/>
      <c r="BH7932" s="12"/>
      <c r="BO7932" s="7"/>
      <c r="BP7932" s="7"/>
      <c r="BQ7932" s="7"/>
      <c r="BU7932" s="7"/>
      <c r="BV7932" s="7"/>
      <c r="BW7932" s="7"/>
      <c r="CD7932" s="7"/>
      <c r="CE7932" s="7"/>
      <c r="CF7932" s="7"/>
      <c r="CJ7932" s="7"/>
      <c r="CK7932" s="7"/>
      <c r="CL7932" s="7"/>
    </row>
    <row r="7933" spans="1:90">
      <c r="A7933" s="11"/>
      <c r="B7933" s="373"/>
      <c r="C7933" s="373"/>
      <c r="D7933" s="373"/>
      <c r="E7933" s="13"/>
      <c r="F7933" s="11"/>
      <c r="G7933" s="25"/>
      <c r="H7933" s="31"/>
      <c r="I7933" s="30"/>
      <c r="M7933" s="25"/>
      <c r="N7933" s="31"/>
      <c r="O7933" s="30"/>
      <c r="V7933" s="12"/>
      <c r="W7933" s="12"/>
      <c r="X7933" s="14"/>
      <c r="AB7933" s="25"/>
      <c r="AC7933" s="12"/>
      <c r="AD7933" s="12"/>
      <c r="AK7933" s="12"/>
      <c r="AL7933" s="30"/>
      <c r="AM7933" s="32"/>
      <c r="AQ7933" s="12"/>
      <c r="AR7933" s="12"/>
      <c r="AS7933" s="12"/>
      <c r="AZ7933" s="49"/>
      <c r="BA7933" s="30"/>
      <c r="BB7933" s="12"/>
      <c r="BF7933" s="12"/>
      <c r="BG7933" s="12"/>
      <c r="BH7933" s="12"/>
      <c r="BO7933" s="7"/>
      <c r="BP7933" s="7"/>
      <c r="BQ7933" s="7"/>
      <c r="BU7933" s="7"/>
      <c r="BV7933" s="7"/>
      <c r="BW7933" s="7"/>
      <c r="CD7933" s="7"/>
      <c r="CE7933" s="7"/>
      <c r="CF7933" s="7"/>
      <c r="CJ7933" s="7"/>
      <c r="CK7933" s="7"/>
      <c r="CL7933" s="7"/>
    </row>
    <row r="7934" spans="1:90">
      <c r="A7934" s="11"/>
      <c r="B7934" s="373"/>
      <c r="C7934" s="373"/>
      <c r="D7934" s="373"/>
      <c r="E7934" s="13"/>
      <c r="F7934" s="11"/>
      <c r="G7934" s="25"/>
      <c r="H7934" s="31"/>
      <c r="I7934" s="30"/>
      <c r="M7934" s="25"/>
      <c r="N7934" s="31"/>
      <c r="O7934" s="30"/>
      <c r="V7934" s="12"/>
      <c r="W7934" s="12"/>
      <c r="X7934" s="14"/>
      <c r="AB7934" s="25"/>
      <c r="AC7934" s="12"/>
      <c r="AD7934" s="12"/>
      <c r="AK7934" s="12"/>
      <c r="AL7934" s="30"/>
      <c r="AM7934" s="32"/>
      <c r="AQ7934" s="12"/>
      <c r="AR7934" s="12"/>
      <c r="AS7934" s="12"/>
      <c r="AZ7934" s="49"/>
      <c r="BA7934" s="30"/>
      <c r="BB7934" s="12"/>
      <c r="BF7934" s="12"/>
      <c r="BG7934" s="12"/>
      <c r="BH7934" s="12"/>
      <c r="BO7934" s="7"/>
      <c r="BP7934" s="7"/>
      <c r="BQ7934" s="7"/>
      <c r="BU7934" s="7"/>
      <c r="BV7934" s="7"/>
      <c r="BW7934" s="7"/>
      <c r="CD7934" s="7"/>
      <c r="CE7934" s="7"/>
      <c r="CF7934" s="7"/>
      <c r="CJ7934" s="7"/>
      <c r="CK7934" s="7"/>
      <c r="CL7934" s="7"/>
    </row>
    <row r="7935" spans="1:90">
      <c r="A7935" s="11"/>
      <c r="B7935" s="373"/>
      <c r="C7935" s="373"/>
      <c r="D7935" s="373"/>
      <c r="E7935" s="13"/>
      <c r="F7935" s="11"/>
      <c r="G7935" s="25"/>
      <c r="H7935" s="31"/>
      <c r="I7935" s="30"/>
      <c r="M7935" s="25"/>
      <c r="N7935" s="31"/>
      <c r="O7935" s="30"/>
      <c r="V7935" s="12"/>
      <c r="W7935" s="12"/>
      <c r="X7935" s="14"/>
      <c r="AB7935" s="25"/>
      <c r="AC7935" s="12"/>
      <c r="AD7935" s="12"/>
      <c r="AK7935" s="12"/>
      <c r="AL7935" s="30"/>
      <c r="AM7935" s="32"/>
      <c r="AQ7935" s="12"/>
      <c r="AR7935" s="12"/>
      <c r="AS7935" s="12"/>
      <c r="AZ7935" s="49"/>
      <c r="BA7935" s="30"/>
      <c r="BB7935" s="12"/>
      <c r="BF7935" s="12"/>
      <c r="BG7935" s="12"/>
      <c r="BH7935" s="12"/>
      <c r="BO7935" s="7"/>
      <c r="BP7935" s="7"/>
      <c r="BQ7935" s="7"/>
      <c r="BU7935" s="7"/>
      <c r="BV7935" s="7"/>
      <c r="BW7935" s="7"/>
      <c r="CD7935" s="7"/>
      <c r="CE7935" s="7"/>
      <c r="CF7935" s="7"/>
      <c r="CJ7935" s="7"/>
      <c r="CK7935" s="7"/>
      <c r="CL7935" s="7"/>
    </row>
    <row r="7936" spans="1:90">
      <c r="A7936" s="11"/>
      <c r="B7936" s="373"/>
      <c r="C7936" s="373"/>
      <c r="D7936" s="373"/>
      <c r="E7936" s="13"/>
      <c r="F7936" s="11"/>
      <c r="G7936" s="25"/>
      <c r="H7936" s="31"/>
      <c r="I7936" s="30"/>
      <c r="M7936" s="25"/>
      <c r="N7936" s="31"/>
      <c r="O7936" s="30"/>
      <c r="V7936" s="12"/>
      <c r="W7936" s="12"/>
      <c r="X7936" s="14"/>
      <c r="AB7936" s="25"/>
      <c r="AC7936" s="12"/>
      <c r="AD7936" s="12"/>
      <c r="AK7936" s="12"/>
      <c r="AL7936" s="30"/>
      <c r="AM7936" s="32"/>
      <c r="AQ7936" s="12"/>
      <c r="AR7936" s="12"/>
      <c r="AS7936" s="12"/>
      <c r="AZ7936" s="49"/>
      <c r="BA7936" s="30"/>
      <c r="BB7936" s="12"/>
      <c r="BF7936" s="12"/>
      <c r="BG7936" s="12"/>
      <c r="BH7936" s="12"/>
      <c r="BO7936" s="7"/>
      <c r="BP7936" s="7"/>
      <c r="BQ7936" s="7"/>
      <c r="BU7936" s="7"/>
      <c r="BV7936" s="7"/>
      <c r="BW7936" s="7"/>
      <c r="CD7936" s="7"/>
      <c r="CE7936" s="7"/>
      <c r="CF7936" s="7"/>
      <c r="CJ7936" s="7"/>
      <c r="CK7936" s="7"/>
      <c r="CL7936" s="7"/>
    </row>
    <row r="7937" spans="1:90">
      <c r="A7937" s="11"/>
      <c r="B7937" s="373"/>
      <c r="C7937" s="373"/>
      <c r="D7937" s="373"/>
      <c r="E7937" s="13"/>
      <c r="F7937" s="11"/>
      <c r="G7937" s="25"/>
      <c r="H7937" s="31"/>
      <c r="I7937" s="30"/>
      <c r="M7937" s="25"/>
      <c r="N7937" s="31"/>
      <c r="O7937" s="30"/>
      <c r="V7937" s="12"/>
      <c r="W7937" s="12"/>
      <c r="X7937" s="14"/>
      <c r="AB7937" s="25"/>
      <c r="AC7937" s="12"/>
      <c r="AD7937" s="12"/>
      <c r="AK7937" s="12"/>
      <c r="AL7937" s="30"/>
      <c r="AM7937" s="32"/>
      <c r="AQ7937" s="12"/>
      <c r="AR7937" s="12"/>
      <c r="AS7937" s="12"/>
      <c r="AZ7937" s="49"/>
      <c r="BA7937" s="30"/>
      <c r="BB7937" s="12"/>
      <c r="BF7937" s="12"/>
      <c r="BG7937" s="12"/>
      <c r="BH7937" s="12"/>
      <c r="BO7937" s="7"/>
      <c r="BP7937" s="7"/>
      <c r="BQ7937" s="7"/>
      <c r="BU7937" s="7"/>
      <c r="BV7937" s="7"/>
      <c r="BW7937" s="7"/>
      <c r="CD7937" s="7"/>
      <c r="CE7937" s="7"/>
      <c r="CF7937" s="7"/>
      <c r="CJ7937" s="7"/>
      <c r="CK7937" s="7"/>
      <c r="CL7937" s="7"/>
    </row>
    <row r="7938" spans="1:90">
      <c r="A7938" s="11"/>
      <c r="B7938" s="373"/>
      <c r="C7938" s="373"/>
      <c r="D7938" s="373"/>
      <c r="E7938" s="13"/>
      <c r="F7938" s="11"/>
      <c r="G7938" s="25"/>
      <c r="H7938" s="31"/>
      <c r="I7938" s="30"/>
      <c r="M7938" s="25"/>
      <c r="N7938" s="31"/>
      <c r="O7938" s="30"/>
      <c r="V7938" s="12"/>
      <c r="W7938" s="12"/>
      <c r="X7938" s="14"/>
      <c r="AB7938" s="25"/>
      <c r="AC7938" s="12"/>
      <c r="AD7938" s="12"/>
      <c r="AK7938" s="12"/>
      <c r="AL7938" s="30"/>
      <c r="AM7938" s="32"/>
      <c r="AQ7938" s="12"/>
      <c r="AR7938" s="12"/>
      <c r="AS7938" s="12"/>
      <c r="AZ7938" s="49"/>
      <c r="BA7938" s="30"/>
      <c r="BB7938" s="12"/>
      <c r="BF7938" s="12"/>
      <c r="BG7938" s="12"/>
      <c r="BH7938" s="12"/>
      <c r="BO7938" s="7"/>
      <c r="BP7938" s="7"/>
      <c r="BQ7938" s="7"/>
      <c r="BU7938" s="7"/>
      <c r="BV7938" s="7"/>
      <c r="BW7938" s="7"/>
      <c r="CD7938" s="7"/>
      <c r="CE7938" s="7"/>
      <c r="CF7938" s="7"/>
      <c r="CJ7938" s="7"/>
      <c r="CK7938" s="7"/>
      <c r="CL7938" s="7"/>
    </row>
    <row r="7939" spans="1:90">
      <c r="A7939" s="11"/>
      <c r="B7939" s="373"/>
      <c r="C7939" s="373"/>
      <c r="D7939" s="373"/>
      <c r="E7939" s="13"/>
      <c r="F7939" s="11"/>
      <c r="G7939" s="25"/>
      <c r="H7939" s="31"/>
      <c r="I7939" s="30"/>
      <c r="M7939" s="25"/>
      <c r="N7939" s="31"/>
      <c r="O7939" s="30"/>
      <c r="V7939" s="12"/>
      <c r="W7939" s="12"/>
      <c r="X7939" s="14"/>
      <c r="AB7939" s="25"/>
      <c r="AC7939" s="12"/>
      <c r="AD7939" s="12"/>
      <c r="AK7939" s="12"/>
      <c r="AL7939" s="30"/>
      <c r="AM7939" s="32"/>
      <c r="AQ7939" s="12"/>
      <c r="AR7939" s="12"/>
      <c r="AS7939" s="12"/>
      <c r="AZ7939" s="49"/>
      <c r="BA7939" s="30"/>
      <c r="BB7939" s="12"/>
      <c r="BF7939" s="12"/>
      <c r="BG7939" s="12"/>
      <c r="BH7939" s="12"/>
      <c r="BO7939" s="7"/>
      <c r="BP7939" s="7"/>
      <c r="BQ7939" s="7"/>
      <c r="BU7939" s="7"/>
      <c r="BV7939" s="7"/>
      <c r="BW7939" s="7"/>
      <c r="CD7939" s="7"/>
      <c r="CE7939" s="7"/>
      <c r="CF7939" s="7"/>
      <c r="CJ7939" s="7"/>
      <c r="CK7939" s="7"/>
      <c r="CL7939" s="7"/>
    </row>
    <row r="7940" spans="1:90">
      <c r="A7940" s="11"/>
      <c r="B7940" s="373"/>
      <c r="C7940" s="373"/>
      <c r="D7940" s="373"/>
      <c r="E7940" s="13"/>
      <c r="F7940" s="11"/>
      <c r="G7940" s="25"/>
      <c r="H7940" s="31"/>
      <c r="I7940" s="30"/>
      <c r="M7940" s="25"/>
      <c r="N7940" s="31"/>
      <c r="O7940" s="30"/>
      <c r="V7940" s="12"/>
      <c r="W7940" s="12"/>
      <c r="X7940" s="14"/>
      <c r="AB7940" s="25"/>
      <c r="AC7940" s="12"/>
      <c r="AD7940" s="12"/>
      <c r="AK7940" s="12"/>
      <c r="AL7940" s="30"/>
      <c r="AM7940" s="32"/>
      <c r="AQ7940" s="12"/>
      <c r="AR7940" s="12"/>
      <c r="AS7940" s="12"/>
      <c r="AZ7940" s="49"/>
      <c r="BA7940" s="30"/>
      <c r="BB7940" s="12"/>
      <c r="BF7940" s="12"/>
      <c r="BG7940" s="12"/>
      <c r="BH7940" s="12"/>
      <c r="BO7940" s="7"/>
      <c r="BP7940" s="7"/>
      <c r="BQ7940" s="7"/>
      <c r="BU7940" s="7"/>
      <c r="BV7940" s="7"/>
      <c r="BW7940" s="7"/>
      <c r="CD7940" s="7"/>
      <c r="CE7940" s="7"/>
      <c r="CF7940" s="7"/>
      <c r="CJ7940" s="7"/>
      <c r="CK7940" s="7"/>
      <c r="CL7940" s="7"/>
    </row>
    <row r="7941" spans="1:90">
      <c r="A7941" s="11"/>
      <c r="B7941" s="373"/>
      <c r="C7941" s="373"/>
      <c r="D7941" s="373"/>
      <c r="E7941" s="13"/>
      <c r="F7941" s="11"/>
      <c r="G7941" s="25"/>
      <c r="H7941" s="31"/>
      <c r="I7941" s="30"/>
      <c r="M7941" s="25"/>
      <c r="N7941" s="31"/>
      <c r="O7941" s="30"/>
      <c r="V7941" s="12"/>
      <c r="W7941" s="12"/>
      <c r="X7941" s="14"/>
      <c r="AB7941" s="25"/>
      <c r="AC7941" s="12"/>
      <c r="AD7941" s="12"/>
      <c r="AK7941" s="12"/>
      <c r="AL7941" s="30"/>
      <c r="AM7941" s="32"/>
      <c r="AQ7941" s="12"/>
      <c r="AR7941" s="12"/>
      <c r="AS7941" s="12"/>
      <c r="AZ7941" s="49"/>
      <c r="BA7941" s="30"/>
      <c r="BB7941" s="12"/>
      <c r="BF7941" s="12"/>
      <c r="BG7941" s="12"/>
      <c r="BH7941" s="12"/>
      <c r="BO7941" s="7"/>
      <c r="BP7941" s="7"/>
      <c r="BQ7941" s="7"/>
      <c r="BU7941" s="7"/>
      <c r="BV7941" s="7"/>
      <c r="BW7941" s="7"/>
      <c r="CD7941" s="7"/>
      <c r="CE7941" s="7"/>
      <c r="CF7941" s="7"/>
      <c r="CJ7941" s="7"/>
      <c r="CK7941" s="7"/>
      <c r="CL7941" s="7"/>
    </row>
    <row r="7942" spans="1:90">
      <c r="A7942" s="11"/>
      <c r="B7942" s="373"/>
      <c r="C7942" s="373"/>
      <c r="D7942" s="373"/>
      <c r="E7942" s="13"/>
      <c r="F7942" s="11"/>
      <c r="G7942" s="25"/>
      <c r="H7942" s="31"/>
      <c r="I7942" s="30"/>
      <c r="M7942" s="25"/>
      <c r="N7942" s="31"/>
      <c r="O7942" s="30"/>
      <c r="V7942" s="12"/>
      <c r="W7942" s="12"/>
      <c r="X7942" s="14"/>
      <c r="AB7942" s="25"/>
      <c r="AC7942" s="12"/>
      <c r="AD7942" s="12"/>
      <c r="AK7942" s="12"/>
      <c r="AL7942" s="30"/>
      <c r="AM7942" s="32"/>
      <c r="AQ7942" s="12"/>
      <c r="AR7942" s="12"/>
      <c r="AS7942" s="12"/>
      <c r="AZ7942" s="49"/>
      <c r="BA7942" s="30"/>
      <c r="BB7942" s="12"/>
      <c r="BF7942" s="12"/>
      <c r="BG7942" s="12"/>
      <c r="BH7942" s="12"/>
      <c r="BO7942" s="7"/>
      <c r="BP7942" s="7"/>
      <c r="BQ7942" s="7"/>
      <c r="BU7942" s="7"/>
      <c r="BV7942" s="7"/>
      <c r="BW7942" s="7"/>
      <c r="CD7942" s="7"/>
      <c r="CE7942" s="7"/>
      <c r="CF7942" s="7"/>
      <c r="CJ7942" s="7"/>
      <c r="CK7942" s="7"/>
      <c r="CL7942" s="7"/>
    </row>
    <row r="7943" spans="1:90">
      <c r="A7943" s="11"/>
      <c r="B7943" s="373"/>
      <c r="C7943" s="373"/>
      <c r="D7943" s="373"/>
      <c r="E7943" s="13"/>
      <c r="F7943" s="11"/>
      <c r="G7943" s="25"/>
      <c r="H7943" s="31"/>
      <c r="I7943" s="30"/>
      <c r="M7943" s="25"/>
      <c r="N7943" s="31"/>
      <c r="O7943" s="30"/>
      <c r="V7943" s="12"/>
      <c r="W7943" s="12"/>
      <c r="X7943" s="14"/>
      <c r="AB7943" s="25"/>
      <c r="AC7943" s="12"/>
      <c r="AD7943" s="12"/>
      <c r="AK7943" s="12"/>
      <c r="AL7943" s="30"/>
      <c r="AM7943" s="32"/>
      <c r="AQ7943" s="12"/>
      <c r="AR7943" s="12"/>
      <c r="AS7943" s="12"/>
      <c r="AZ7943" s="49"/>
      <c r="BA7943" s="30"/>
      <c r="BB7943" s="12"/>
      <c r="BF7943" s="12"/>
      <c r="BG7943" s="12"/>
      <c r="BH7943" s="12"/>
      <c r="BO7943" s="7"/>
      <c r="BP7943" s="7"/>
      <c r="BQ7943" s="7"/>
      <c r="BU7943" s="7"/>
      <c r="BV7943" s="7"/>
      <c r="BW7943" s="7"/>
      <c r="CD7943" s="7"/>
      <c r="CE7943" s="7"/>
      <c r="CF7943" s="7"/>
      <c r="CJ7943" s="7"/>
      <c r="CK7943" s="7"/>
      <c r="CL7943" s="7"/>
    </row>
    <row r="7944" spans="1:90">
      <c r="A7944" s="11"/>
      <c r="B7944" s="373"/>
      <c r="C7944" s="373"/>
      <c r="D7944" s="373"/>
      <c r="E7944" s="13"/>
      <c r="F7944" s="11"/>
      <c r="G7944" s="25"/>
      <c r="H7944" s="31"/>
      <c r="I7944" s="30"/>
      <c r="M7944" s="25"/>
      <c r="N7944" s="31"/>
      <c r="O7944" s="30"/>
      <c r="V7944" s="12"/>
      <c r="W7944" s="12"/>
      <c r="X7944" s="14"/>
      <c r="AB7944" s="25"/>
      <c r="AC7944" s="12"/>
      <c r="AD7944" s="12"/>
      <c r="AK7944" s="12"/>
      <c r="AL7944" s="30"/>
      <c r="AM7944" s="32"/>
      <c r="AQ7944" s="12"/>
      <c r="AR7944" s="12"/>
      <c r="AS7944" s="12"/>
      <c r="AZ7944" s="49"/>
      <c r="BA7944" s="30"/>
      <c r="BB7944" s="12"/>
      <c r="BF7944" s="12"/>
      <c r="BG7944" s="12"/>
      <c r="BH7944" s="12"/>
      <c r="BO7944" s="7"/>
      <c r="BP7944" s="7"/>
      <c r="BQ7944" s="7"/>
      <c r="BU7944" s="7"/>
      <c r="BV7944" s="7"/>
      <c r="BW7944" s="7"/>
      <c r="CD7944" s="7"/>
      <c r="CE7944" s="7"/>
      <c r="CF7944" s="7"/>
      <c r="CJ7944" s="7"/>
      <c r="CK7944" s="7"/>
      <c r="CL7944" s="7"/>
    </row>
    <row r="7945" spans="1:90">
      <c r="A7945" s="11"/>
      <c r="B7945" s="373"/>
      <c r="C7945" s="373"/>
      <c r="D7945" s="373"/>
      <c r="E7945" s="13"/>
      <c r="F7945" s="11"/>
      <c r="G7945" s="25"/>
      <c r="H7945" s="31"/>
      <c r="I7945" s="30"/>
      <c r="M7945" s="25"/>
      <c r="N7945" s="31"/>
      <c r="O7945" s="30"/>
      <c r="V7945" s="12"/>
      <c r="W7945" s="12"/>
      <c r="X7945" s="14"/>
      <c r="AB7945" s="25"/>
      <c r="AC7945" s="12"/>
      <c r="AD7945" s="12"/>
      <c r="AK7945" s="12"/>
      <c r="AL7945" s="30"/>
      <c r="AM7945" s="32"/>
      <c r="AQ7945" s="12"/>
      <c r="AR7945" s="12"/>
      <c r="AS7945" s="12"/>
      <c r="AZ7945" s="49"/>
      <c r="BA7945" s="30"/>
      <c r="BB7945" s="12"/>
      <c r="BF7945" s="12"/>
      <c r="BG7945" s="12"/>
      <c r="BH7945" s="12"/>
      <c r="BO7945" s="7"/>
      <c r="BP7945" s="7"/>
      <c r="BQ7945" s="7"/>
      <c r="BU7945" s="7"/>
      <c r="BV7945" s="7"/>
      <c r="BW7945" s="7"/>
      <c r="CD7945" s="7"/>
      <c r="CE7945" s="7"/>
      <c r="CF7945" s="7"/>
      <c r="CJ7945" s="7"/>
      <c r="CK7945" s="7"/>
      <c r="CL7945" s="7"/>
    </row>
    <row r="7946" spans="1:90">
      <c r="A7946" s="11"/>
      <c r="B7946" s="373"/>
      <c r="C7946" s="373"/>
      <c r="D7946" s="373"/>
      <c r="E7946" s="13"/>
      <c r="F7946" s="11"/>
      <c r="G7946" s="25"/>
      <c r="H7946" s="31"/>
      <c r="I7946" s="30"/>
      <c r="M7946" s="25"/>
      <c r="N7946" s="31"/>
      <c r="O7946" s="30"/>
      <c r="V7946" s="12"/>
      <c r="W7946" s="12"/>
      <c r="X7946" s="14"/>
      <c r="AB7946" s="25"/>
      <c r="AC7946" s="12"/>
      <c r="AD7946" s="12"/>
      <c r="AK7946" s="12"/>
      <c r="AL7946" s="30"/>
      <c r="AM7946" s="32"/>
      <c r="AQ7946" s="12"/>
      <c r="AR7946" s="12"/>
      <c r="AS7946" s="12"/>
      <c r="AZ7946" s="49"/>
      <c r="BA7946" s="30"/>
      <c r="BB7946" s="12"/>
      <c r="BF7946" s="12"/>
      <c r="BG7946" s="12"/>
      <c r="BH7946" s="12"/>
      <c r="BO7946" s="7"/>
      <c r="BP7946" s="7"/>
      <c r="BQ7946" s="7"/>
      <c r="BU7946" s="7"/>
      <c r="BV7946" s="7"/>
      <c r="BW7946" s="7"/>
      <c r="CD7946" s="7"/>
      <c r="CE7946" s="7"/>
      <c r="CF7946" s="7"/>
      <c r="CJ7946" s="7"/>
      <c r="CK7946" s="7"/>
      <c r="CL7946" s="7"/>
    </row>
    <row r="7947" spans="1:90">
      <c r="A7947" s="11"/>
      <c r="B7947" s="373"/>
      <c r="C7947" s="373"/>
      <c r="D7947" s="373"/>
      <c r="E7947" s="13"/>
      <c r="F7947" s="11"/>
      <c r="G7947" s="25"/>
      <c r="H7947" s="31"/>
      <c r="I7947" s="30"/>
      <c r="M7947" s="25"/>
      <c r="N7947" s="31"/>
      <c r="O7947" s="30"/>
      <c r="V7947" s="12"/>
      <c r="W7947" s="12"/>
      <c r="X7947" s="14"/>
      <c r="AB7947" s="25"/>
      <c r="AC7947" s="12"/>
      <c r="AD7947" s="12"/>
      <c r="AK7947" s="12"/>
      <c r="AL7947" s="30"/>
      <c r="AM7947" s="32"/>
      <c r="AQ7947" s="12"/>
      <c r="AR7947" s="12"/>
      <c r="AS7947" s="12"/>
      <c r="AZ7947" s="49"/>
      <c r="BA7947" s="30"/>
      <c r="BB7947" s="12"/>
      <c r="BF7947" s="12"/>
      <c r="BG7947" s="12"/>
      <c r="BH7947" s="12"/>
      <c r="BO7947" s="7"/>
      <c r="BP7947" s="7"/>
      <c r="BQ7947" s="7"/>
      <c r="BU7947" s="7"/>
      <c r="BV7947" s="7"/>
      <c r="BW7947" s="7"/>
      <c r="CD7947" s="7"/>
      <c r="CE7947" s="7"/>
      <c r="CF7947" s="7"/>
      <c r="CJ7947" s="7"/>
      <c r="CK7947" s="7"/>
      <c r="CL7947" s="7"/>
    </row>
    <row r="7948" spans="1:90">
      <c r="A7948" s="11"/>
      <c r="B7948" s="373"/>
      <c r="C7948" s="373"/>
      <c r="D7948" s="373"/>
      <c r="E7948" s="13"/>
      <c r="F7948" s="11"/>
      <c r="G7948" s="25"/>
      <c r="H7948" s="31"/>
      <c r="I7948" s="30"/>
      <c r="M7948" s="25"/>
      <c r="N7948" s="31"/>
      <c r="O7948" s="30"/>
      <c r="V7948" s="12"/>
      <c r="W7948" s="12"/>
      <c r="X7948" s="14"/>
      <c r="AB7948" s="25"/>
      <c r="AC7948" s="12"/>
      <c r="AD7948" s="12"/>
      <c r="AK7948" s="12"/>
      <c r="AL7948" s="30"/>
      <c r="AM7948" s="32"/>
      <c r="AQ7948" s="12"/>
      <c r="AR7948" s="12"/>
      <c r="AS7948" s="12"/>
      <c r="AZ7948" s="49"/>
      <c r="BA7948" s="30"/>
      <c r="BB7948" s="12"/>
      <c r="BF7948" s="12"/>
      <c r="BG7948" s="12"/>
      <c r="BH7948" s="12"/>
      <c r="BO7948" s="7"/>
      <c r="BP7948" s="7"/>
      <c r="BQ7948" s="7"/>
      <c r="BU7948" s="7"/>
      <c r="BV7948" s="7"/>
      <c r="BW7948" s="7"/>
      <c r="CD7948" s="7"/>
      <c r="CE7948" s="7"/>
      <c r="CF7948" s="7"/>
      <c r="CJ7948" s="7"/>
      <c r="CK7948" s="7"/>
      <c r="CL7948" s="7"/>
    </row>
    <row r="7949" spans="1:90">
      <c r="A7949" s="11"/>
      <c r="B7949" s="373"/>
      <c r="C7949" s="373"/>
      <c r="D7949" s="373"/>
      <c r="E7949" s="13"/>
      <c r="F7949" s="11"/>
      <c r="G7949" s="25"/>
      <c r="H7949" s="31"/>
      <c r="I7949" s="30"/>
      <c r="M7949" s="25"/>
      <c r="N7949" s="31"/>
      <c r="O7949" s="30"/>
      <c r="V7949" s="12"/>
      <c r="W7949" s="12"/>
      <c r="X7949" s="14"/>
      <c r="AB7949" s="25"/>
      <c r="AC7949" s="12"/>
      <c r="AD7949" s="12"/>
      <c r="AK7949" s="12"/>
      <c r="AL7949" s="30"/>
      <c r="AM7949" s="32"/>
      <c r="AQ7949" s="12"/>
      <c r="AR7949" s="12"/>
      <c r="AS7949" s="12"/>
      <c r="AZ7949" s="49"/>
      <c r="BA7949" s="30"/>
      <c r="BB7949" s="12"/>
      <c r="BF7949" s="12"/>
      <c r="BG7949" s="12"/>
      <c r="BH7949" s="12"/>
      <c r="BO7949" s="7"/>
      <c r="BP7949" s="7"/>
      <c r="BQ7949" s="7"/>
      <c r="BU7949" s="7"/>
      <c r="BV7949" s="7"/>
      <c r="BW7949" s="7"/>
      <c r="CD7949" s="7"/>
      <c r="CE7949" s="7"/>
      <c r="CF7949" s="7"/>
      <c r="CJ7949" s="7"/>
      <c r="CK7949" s="7"/>
      <c r="CL7949" s="7"/>
    </row>
    <row r="7950" spans="1:90">
      <c r="A7950" s="11"/>
      <c r="B7950" s="373"/>
      <c r="C7950" s="373"/>
      <c r="D7950" s="373"/>
      <c r="E7950" s="13"/>
      <c r="F7950" s="11"/>
      <c r="G7950" s="25"/>
      <c r="H7950" s="31"/>
      <c r="I7950" s="30"/>
      <c r="M7950" s="25"/>
      <c r="N7950" s="31"/>
      <c r="O7950" s="30"/>
      <c r="V7950" s="12"/>
      <c r="W7950" s="12"/>
      <c r="X7950" s="14"/>
      <c r="AB7950" s="25"/>
      <c r="AC7950" s="12"/>
      <c r="AD7950" s="12"/>
      <c r="AK7950" s="12"/>
      <c r="AL7950" s="30"/>
      <c r="AM7950" s="32"/>
      <c r="AQ7950" s="12"/>
      <c r="AR7950" s="12"/>
      <c r="AS7950" s="12"/>
      <c r="AZ7950" s="49"/>
      <c r="BA7950" s="30"/>
      <c r="BB7950" s="12"/>
      <c r="BF7950" s="12"/>
      <c r="BG7950" s="12"/>
      <c r="BH7950" s="12"/>
      <c r="BO7950" s="7"/>
      <c r="BP7950" s="7"/>
      <c r="BQ7950" s="7"/>
      <c r="BU7950" s="7"/>
      <c r="BV7950" s="7"/>
      <c r="BW7950" s="7"/>
      <c r="CD7950" s="7"/>
      <c r="CE7950" s="7"/>
      <c r="CF7950" s="7"/>
      <c r="CJ7950" s="7"/>
      <c r="CK7950" s="7"/>
      <c r="CL7950" s="7"/>
    </row>
    <row r="7951" spans="1:90">
      <c r="A7951" s="11"/>
      <c r="B7951" s="373"/>
      <c r="C7951" s="373"/>
      <c r="D7951" s="373"/>
      <c r="E7951" s="13"/>
      <c r="F7951" s="11"/>
      <c r="G7951" s="25"/>
      <c r="H7951" s="31"/>
      <c r="I7951" s="30"/>
      <c r="M7951" s="25"/>
      <c r="N7951" s="31"/>
      <c r="O7951" s="30"/>
      <c r="V7951" s="12"/>
      <c r="W7951" s="12"/>
      <c r="X7951" s="14"/>
      <c r="AB7951" s="25"/>
      <c r="AC7951" s="12"/>
      <c r="AD7951" s="12"/>
      <c r="AK7951" s="12"/>
      <c r="AL7951" s="30"/>
      <c r="AM7951" s="32"/>
      <c r="AQ7951" s="12"/>
      <c r="AR7951" s="12"/>
      <c r="AS7951" s="12"/>
      <c r="AZ7951" s="49"/>
      <c r="BA7951" s="30"/>
      <c r="BB7951" s="12"/>
      <c r="BF7951" s="12"/>
      <c r="BG7951" s="12"/>
      <c r="BH7951" s="12"/>
      <c r="BO7951" s="7"/>
      <c r="BP7951" s="7"/>
      <c r="BQ7951" s="7"/>
      <c r="BU7951" s="7"/>
      <c r="BV7951" s="7"/>
      <c r="BW7951" s="7"/>
      <c r="CD7951" s="7"/>
      <c r="CE7951" s="7"/>
      <c r="CF7951" s="7"/>
      <c r="CJ7951" s="7"/>
      <c r="CK7951" s="7"/>
      <c r="CL7951" s="7"/>
    </row>
    <row r="7952" spans="1:90">
      <c r="A7952" s="11"/>
      <c r="B7952" s="373"/>
      <c r="C7952" s="373"/>
      <c r="D7952" s="373"/>
      <c r="E7952" s="13"/>
      <c r="F7952" s="11"/>
      <c r="G7952" s="25"/>
      <c r="H7952" s="31"/>
      <c r="I7952" s="30"/>
      <c r="M7952" s="25"/>
      <c r="N7952" s="31"/>
      <c r="O7952" s="30"/>
      <c r="V7952" s="12"/>
      <c r="W7952" s="12"/>
      <c r="X7952" s="14"/>
      <c r="AB7952" s="25"/>
      <c r="AC7952" s="12"/>
      <c r="AD7952" s="12"/>
      <c r="AK7952" s="12"/>
      <c r="AL7952" s="30"/>
      <c r="AM7952" s="32"/>
      <c r="AQ7952" s="12"/>
      <c r="AR7952" s="12"/>
      <c r="AS7952" s="12"/>
      <c r="AZ7952" s="49"/>
      <c r="BA7952" s="30"/>
      <c r="BB7952" s="12"/>
      <c r="BF7952" s="12"/>
      <c r="BG7952" s="12"/>
      <c r="BH7952" s="12"/>
      <c r="BO7952" s="7"/>
      <c r="BP7952" s="7"/>
      <c r="BQ7952" s="7"/>
      <c r="BU7952" s="7"/>
      <c r="BV7952" s="7"/>
      <c r="BW7952" s="7"/>
      <c r="CD7952" s="7"/>
      <c r="CE7952" s="7"/>
      <c r="CF7952" s="7"/>
      <c r="CJ7952" s="7"/>
      <c r="CK7952" s="7"/>
      <c r="CL7952" s="7"/>
    </row>
    <row r="7953" spans="1:90">
      <c r="A7953" s="11"/>
      <c r="B7953" s="373"/>
      <c r="C7953" s="373"/>
      <c r="D7953" s="373"/>
      <c r="E7953" s="13"/>
      <c r="F7953" s="11"/>
      <c r="G7953" s="25"/>
      <c r="H7953" s="31"/>
      <c r="I7953" s="30"/>
      <c r="M7953" s="25"/>
      <c r="N7953" s="31"/>
      <c r="O7953" s="30"/>
      <c r="V7953" s="12"/>
      <c r="W7953" s="12"/>
      <c r="X7953" s="14"/>
      <c r="AB7953" s="25"/>
      <c r="AC7953" s="12"/>
      <c r="AD7953" s="12"/>
      <c r="AK7953" s="12"/>
      <c r="AL7953" s="30"/>
      <c r="AM7953" s="32"/>
      <c r="AQ7953" s="12"/>
      <c r="AR7953" s="12"/>
      <c r="AS7953" s="12"/>
      <c r="AZ7953" s="49"/>
      <c r="BA7953" s="30"/>
      <c r="BB7953" s="12"/>
      <c r="BF7953" s="12"/>
      <c r="BG7953" s="12"/>
      <c r="BH7953" s="12"/>
      <c r="BO7953" s="7"/>
      <c r="BP7953" s="7"/>
      <c r="BQ7953" s="7"/>
      <c r="BU7953" s="7"/>
      <c r="BV7953" s="7"/>
      <c r="BW7953" s="7"/>
      <c r="CD7953" s="7"/>
      <c r="CE7953" s="7"/>
      <c r="CF7953" s="7"/>
      <c r="CJ7953" s="7"/>
      <c r="CK7953" s="7"/>
      <c r="CL7953" s="7"/>
    </row>
    <row r="7954" spans="1:90">
      <c r="A7954" s="11"/>
      <c r="B7954" s="373"/>
      <c r="C7954" s="373"/>
      <c r="D7954" s="373"/>
      <c r="E7954" s="13"/>
      <c r="F7954" s="11"/>
      <c r="G7954" s="25"/>
      <c r="H7954" s="31"/>
      <c r="I7954" s="30"/>
      <c r="M7954" s="25"/>
      <c r="N7954" s="31"/>
      <c r="O7954" s="30"/>
      <c r="V7954" s="12"/>
      <c r="W7954" s="12"/>
      <c r="X7954" s="14"/>
      <c r="AB7954" s="25"/>
      <c r="AC7954" s="12"/>
      <c r="AD7954" s="12"/>
      <c r="AK7954" s="12"/>
      <c r="AL7954" s="30"/>
      <c r="AM7954" s="32"/>
      <c r="AQ7954" s="12"/>
      <c r="AR7954" s="12"/>
      <c r="AS7954" s="12"/>
      <c r="AZ7954" s="49"/>
      <c r="BA7954" s="30"/>
      <c r="BB7954" s="12"/>
      <c r="BF7954" s="12"/>
      <c r="BG7954" s="12"/>
      <c r="BH7954" s="12"/>
      <c r="BO7954" s="7"/>
      <c r="BP7954" s="7"/>
      <c r="BQ7954" s="7"/>
      <c r="BU7954" s="7"/>
      <c r="BV7954" s="7"/>
      <c r="BW7954" s="7"/>
      <c r="CD7954" s="7"/>
      <c r="CE7954" s="7"/>
      <c r="CF7954" s="7"/>
      <c r="CJ7954" s="7"/>
      <c r="CK7954" s="7"/>
      <c r="CL7954" s="7"/>
    </row>
    <row r="7955" spans="1:90">
      <c r="A7955" s="11"/>
      <c r="B7955" s="373"/>
      <c r="C7955" s="373"/>
      <c r="D7955" s="373"/>
      <c r="E7955" s="13"/>
      <c r="F7955" s="11"/>
      <c r="G7955" s="25"/>
      <c r="H7955" s="31"/>
      <c r="I7955" s="30"/>
      <c r="M7955" s="25"/>
      <c r="N7955" s="31"/>
      <c r="O7955" s="30"/>
      <c r="V7955" s="12"/>
      <c r="W7955" s="12"/>
      <c r="X7955" s="14"/>
      <c r="AB7955" s="25"/>
      <c r="AC7955" s="12"/>
      <c r="AD7955" s="12"/>
      <c r="AK7955" s="12"/>
      <c r="AL7955" s="30"/>
      <c r="AM7955" s="32"/>
      <c r="AQ7955" s="12"/>
      <c r="AR7955" s="12"/>
      <c r="AS7955" s="12"/>
      <c r="AZ7955" s="49"/>
      <c r="BA7955" s="30"/>
      <c r="BB7955" s="12"/>
      <c r="BF7955" s="12"/>
      <c r="BG7955" s="12"/>
      <c r="BH7955" s="12"/>
      <c r="BO7955" s="7"/>
      <c r="BP7955" s="7"/>
      <c r="BQ7955" s="7"/>
      <c r="BU7955" s="7"/>
      <c r="BV7955" s="7"/>
      <c r="BW7955" s="7"/>
      <c r="CD7955" s="7"/>
      <c r="CE7955" s="7"/>
      <c r="CF7955" s="7"/>
      <c r="CJ7955" s="7"/>
      <c r="CK7955" s="7"/>
      <c r="CL7955" s="7"/>
    </row>
    <row r="7956" spans="1:90">
      <c r="A7956" s="11"/>
      <c r="B7956" s="373"/>
      <c r="C7956" s="373"/>
      <c r="D7956" s="373"/>
      <c r="E7956" s="13"/>
      <c r="F7956" s="11"/>
      <c r="G7956" s="25"/>
      <c r="H7956" s="31"/>
      <c r="I7956" s="30"/>
      <c r="M7956" s="25"/>
      <c r="N7956" s="31"/>
      <c r="O7956" s="30"/>
      <c r="V7956" s="12"/>
      <c r="W7956" s="12"/>
      <c r="X7956" s="14"/>
      <c r="AB7956" s="25"/>
      <c r="AC7956" s="12"/>
      <c r="AD7956" s="12"/>
      <c r="AK7956" s="12"/>
      <c r="AL7956" s="30"/>
      <c r="AM7956" s="32"/>
      <c r="AQ7956" s="12"/>
      <c r="AR7956" s="12"/>
      <c r="AS7956" s="12"/>
      <c r="AZ7956" s="49"/>
      <c r="BA7956" s="30"/>
      <c r="BB7956" s="12"/>
      <c r="BF7956" s="12"/>
      <c r="BG7956" s="12"/>
      <c r="BH7956" s="12"/>
      <c r="BO7956" s="7"/>
      <c r="BP7956" s="7"/>
      <c r="BQ7956" s="7"/>
      <c r="BU7956" s="7"/>
      <c r="BV7956" s="7"/>
      <c r="BW7956" s="7"/>
      <c r="CD7956" s="7"/>
      <c r="CE7956" s="7"/>
      <c r="CF7956" s="7"/>
      <c r="CJ7956" s="7"/>
      <c r="CK7956" s="7"/>
      <c r="CL7956" s="7"/>
    </row>
    <row r="7957" spans="1:90">
      <c r="A7957" s="11"/>
      <c r="B7957" s="373"/>
      <c r="C7957" s="373"/>
      <c r="D7957" s="373"/>
      <c r="E7957" s="13"/>
      <c r="F7957" s="11"/>
      <c r="G7957" s="25"/>
      <c r="H7957" s="31"/>
      <c r="I7957" s="30"/>
      <c r="M7957" s="25"/>
      <c r="N7957" s="31"/>
      <c r="O7957" s="30"/>
      <c r="V7957" s="12"/>
      <c r="W7957" s="12"/>
      <c r="X7957" s="14"/>
      <c r="AB7957" s="25"/>
      <c r="AC7957" s="12"/>
      <c r="AD7957" s="12"/>
      <c r="AK7957" s="12"/>
      <c r="AL7957" s="30"/>
      <c r="AM7957" s="32"/>
      <c r="AQ7957" s="12"/>
      <c r="AR7957" s="12"/>
      <c r="AS7957" s="12"/>
      <c r="AZ7957" s="49"/>
      <c r="BA7957" s="30"/>
      <c r="BB7957" s="12"/>
      <c r="BF7957" s="12"/>
      <c r="BG7957" s="12"/>
      <c r="BH7957" s="12"/>
      <c r="BO7957" s="7"/>
      <c r="BP7957" s="7"/>
      <c r="BQ7957" s="7"/>
      <c r="BU7957" s="7"/>
      <c r="BV7957" s="7"/>
      <c r="BW7957" s="7"/>
      <c r="CD7957" s="7"/>
      <c r="CE7957" s="7"/>
      <c r="CF7957" s="7"/>
      <c r="CJ7957" s="7"/>
      <c r="CK7957" s="7"/>
      <c r="CL7957" s="7"/>
    </row>
    <row r="7958" spans="1:90">
      <c r="A7958" s="11"/>
      <c r="B7958" s="373"/>
      <c r="C7958" s="373"/>
      <c r="D7958" s="373"/>
      <c r="E7958" s="13"/>
      <c r="F7958" s="11"/>
      <c r="G7958" s="25"/>
      <c r="H7958" s="31"/>
      <c r="I7958" s="30"/>
      <c r="M7958" s="25"/>
      <c r="N7958" s="31"/>
      <c r="O7958" s="30"/>
      <c r="V7958" s="12"/>
      <c r="W7958" s="12"/>
      <c r="X7958" s="14"/>
      <c r="AB7958" s="25"/>
      <c r="AC7958" s="12"/>
      <c r="AD7958" s="12"/>
      <c r="AK7958" s="12"/>
      <c r="AL7958" s="30"/>
      <c r="AM7958" s="32"/>
      <c r="AQ7958" s="12"/>
      <c r="AR7958" s="12"/>
      <c r="AS7958" s="12"/>
      <c r="AZ7958" s="49"/>
      <c r="BA7958" s="30"/>
      <c r="BB7958" s="12"/>
      <c r="BF7958" s="12"/>
      <c r="BG7958" s="12"/>
      <c r="BH7958" s="12"/>
      <c r="BO7958" s="7"/>
      <c r="BP7958" s="7"/>
      <c r="BQ7958" s="7"/>
      <c r="BU7958" s="7"/>
      <c r="BV7958" s="7"/>
      <c r="BW7958" s="7"/>
      <c r="CD7958" s="7"/>
      <c r="CE7958" s="7"/>
      <c r="CF7958" s="7"/>
      <c r="CJ7958" s="7"/>
      <c r="CK7958" s="7"/>
      <c r="CL7958" s="7"/>
    </row>
    <row r="7959" spans="1:90">
      <c r="A7959" s="11"/>
      <c r="B7959" s="373"/>
      <c r="C7959" s="373"/>
      <c r="D7959" s="373"/>
      <c r="E7959" s="13"/>
      <c r="F7959" s="11"/>
      <c r="G7959" s="25"/>
      <c r="H7959" s="31"/>
      <c r="I7959" s="30"/>
      <c r="M7959" s="25"/>
      <c r="N7959" s="31"/>
      <c r="O7959" s="30"/>
      <c r="V7959" s="12"/>
      <c r="W7959" s="12"/>
      <c r="X7959" s="14"/>
      <c r="AB7959" s="25"/>
      <c r="AC7959" s="12"/>
      <c r="AD7959" s="12"/>
      <c r="AK7959" s="12"/>
      <c r="AL7959" s="30"/>
      <c r="AM7959" s="32"/>
      <c r="AQ7959" s="12"/>
      <c r="AR7959" s="12"/>
      <c r="AS7959" s="12"/>
      <c r="AZ7959" s="49"/>
      <c r="BA7959" s="30"/>
      <c r="BB7959" s="12"/>
      <c r="BF7959" s="12"/>
      <c r="BG7959" s="12"/>
      <c r="BH7959" s="12"/>
      <c r="BO7959" s="7"/>
      <c r="BP7959" s="7"/>
      <c r="BQ7959" s="7"/>
      <c r="BU7959" s="7"/>
      <c r="BV7959" s="7"/>
      <c r="BW7959" s="7"/>
      <c r="CD7959" s="7"/>
      <c r="CE7959" s="7"/>
      <c r="CF7959" s="7"/>
      <c r="CJ7959" s="7"/>
      <c r="CK7959" s="7"/>
      <c r="CL7959" s="7"/>
    </row>
    <row r="7960" spans="1:90">
      <c r="A7960" s="11"/>
      <c r="B7960" s="373"/>
      <c r="C7960" s="373"/>
      <c r="D7960" s="373"/>
      <c r="E7960" s="13"/>
      <c r="F7960" s="11"/>
      <c r="G7960" s="25"/>
      <c r="H7960" s="31"/>
      <c r="I7960" s="30"/>
      <c r="M7960" s="25"/>
      <c r="N7960" s="31"/>
      <c r="O7960" s="30"/>
      <c r="V7960" s="12"/>
      <c r="W7960" s="12"/>
      <c r="X7960" s="14"/>
      <c r="AB7960" s="25"/>
      <c r="AC7960" s="12"/>
      <c r="AD7960" s="12"/>
      <c r="AK7960" s="12"/>
      <c r="AL7960" s="30"/>
      <c r="AM7960" s="32"/>
      <c r="AQ7960" s="12"/>
      <c r="AR7960" s="12"/>
      <c r="AS7960" s="12"/>
      <c r="AZ7960" s="49"/>
      <c r="BA7960" s="30"/>
      <c r="BB7960" s="12"/>
      <c r="BF7960" s="12"/>
      <c r="BG7960" s="12"/>
      <c r="BH7960" s="12"/>
      <c r="BO7960" s="7"/>
      <c r="BP7960" s="7"/>
      <c r="BQ7960" s="7"/>
      <c r="BU7960" s="7"/>
      <c r="BV7960" s="7"/>
      <c r="BW7960" s="7"/>
      <c r="CD7960" s="7"/>
      <c r="CE7960" s="7"/>
      <c r="CF7960" s="7"/>
      <c r="CJ7960" s="7"/>
      <c r="CK7960" s="7"/>
      <c r="CL7960" s="7"/>
    </row>
    <row r="7961" spans="1:90">
      <c r="A7961" s="11"/>
      <c r="B7961" s="373"/>
      <c r="C7961" s="373"/>
      <c r="D7961" s="373"/>
      <c r="E7961" s="13"/>
      <c r="F7961" s="11"/>
      <c r="G7961" s="25"/>
      <c r="H7961" s="31"/>
      <c r="I7961" s="30"/>
      <c r="M7961" s="25"/>
      <c r="N7961" s="31"/>
      <c r="O7961" s="30"/>
      <c r="V7961" s="12"/>
      <c r="W7961" s="12"/>
      <c r="X7961" s="14"/>
      <c r="AB7961" s="25"/>
      <c r="AC7961" s="12"/>
      <c r="AD7961" s="12"/>
      <c r="AK7961" s="12"/>
      <c r="AL7961" s="30"/>
      <c r="AM7961" s="32"/>
      <c r="AQ7961" s="12"/>
      <c r="AR7961" s="12"/>
      <c r="AS7961" s="12"/>
      <c r="AZ7961" s="49"/>
      <c r="BA7961" s="30"/>
      <c r="BB7961" s="12"/>
      <c r="BF7961" s="12"/>
      <c r="BG7961" s="12"/>
      <c r="BH7961" s="12"/>
      <c r="BO7961" s="7"/>
      <c r="BP7961" s="7"/>
      <c r="BQ7961" s="7"/>
      <c r="BU7961" s="7"/>
      <c r="BV7961" s="7"/>
      <c r="BW7961" s="7"/>
      <c r="CD7961" s="7"/>
      <c r="CE7961" s="7"/>
      <c r="CF7961" s="7"/>
      <c r="CJ7961" s="7"/>
      <c r="CK7961" s="7"/>
      <c r="CL7961" s="7"/>
    </row>
    <row r="7962" spans="1:90">
      <c r="A7962" s="11"/>
      <c r="B7962" s="373"/>
      <c r="C7962" s="373"/>
      <c r="D7962" s="373"/>
      <c r="E7962" s="13"/>
      <c r="F7962" s="11"/>
      <c r="G7962" s="25"/>
      <c r="H7962" s="31"/>
      <c r="I7962" s="30"/>
      <c r="M7962" s="25"/>
      <c r="N7962" s="31"/>
      <c r="O7962" s="30"/>
      <c r="V7962" s="12"/>
      <c r="W7962" s="12"/>
      <c r="X7962" s="14"/>
      <c r="AB7962" s="25"/>
      <c r="AC7962" s="12"/>
      <c r="AD7962" s="12"/>
      <c r="AK7962" s="12"/>
      <c r="AL7962" s="30"/>
      <c r="AM7962" s="32"/>
      <c r="AQ7962" s="12"/>
      <c r="AR7962" s="12"/>
      <c r="AS7962" s="12"/>
      <c r="AZ7962" s="49"/>
      <c r="BA7962" s="30"/>
      <c r="BB7962" s="12"/>
      <c r="BF7962" s="12"/>
      <c r="BG7962" s="12"/>
      <c r="BH7962" s="12"/>
      <c r="BO7962" s="7"/>
      <c r="BP7962" s="7"/>
      <c r="BQ7962" s="7"/>
      <c r="BU7962" s="7"/>
      <c r="BV7962" s="7"/>
      <c r="BW7962" s="7"/>
      <c r="CD7962" s="7"/>
      <c r="CE7962" s="7"/>
      <c r="CF7962" s="7"/>
      <c r="CJ7962" s="7"/>
      <c r="CK7962" s="7"/>
      <c r="CL7962" s="7"/>
    </row>
    <row r="7963" spans="1:90">
      <c r="A7963" s="11"/>
      <c r="B7963" s="373"/>
      <c r="C7963" s="373"/>
      <c r="D7963" s="373"/>
      <c r="E7963" s="13"/>
      <c r="F7963" s="11"/>
      <c r="G7963" s="25"/>
      <c r="H7963" s="31"/>
      <c r="I7963" s="30"/>
      <c r="M7963" s="25"/>
      <c r="N7963" s="31"/>
      <c r="O7963" s="30"/>
      <c r="V7963" s="12"/>
      <c r="W7963" s="12"/>
      <c r="X7963" s="14"/>
      <c r="AB7963" s="25"/>
      <c r="AC7963" s="12"/>
      <c r="AD7963" s="12"/>
      <c r="AK7963" s="12"/>
      <c r="AL7963" s="30"/>
      <c r="AM7963" s="32"/>
      <c r="AQ7963" s="12"/>
      <c r="AR7963" s="12"/>
      <c r="AS7963" s="12"/>
      <c r="AZ7963" s="49"/>
      <c r="BA7963" s="30"/>
      <c r="BB7963" s="12"/>
      <c r="BF7963" s="12"/>
      <c r="BG7963" s="12"/>
      <c r="BH7963" s="12"/>
      <c r="BO7963" s="7"/>
      <c r="BP7963" s="7"/>
      <c r="BQ7963" s="7"/>
      <c r="BU7963" s="7"/>
      <c r="BV7963" s="7"/>
      <c r="BW7963" s="7"/>
      <c r="CD7963" s="7"/>
      <c r="CE7963" s="7"/>
      <c r="CF7963" s="7"/>
      <c r="CJ7963" s="7"/>
      <c r="CK7963" s="7"/>
      <c r="CL7963" s="7"/>
    </row>
    <row r="7964" spans="1:90">
      <c r="A7964" s="11"/>
      <c r="B7964" s="373"/>
      <c r="C7964" s="373"/>
      <c r="D7964" s="373"/>
      <c r="E7964" s="13"/>
      <c r="F7964" s="11"/>
      <c r="G7964" s="25"/>
      <c r="H7964" s="31"/>
      <c r="I7964" s="30"/>
      <c r="M7964" s="25"/>
      <c r="N7964" s="31"/>
      <c r="O7964" s="30"/>
      <c r="V7964" s="12"/>
      <c r="W7964" s="12"/>
      <c r="X7964" s="14"/>
      <c r="AB7964" s="25"/>
      <c r="AC7964" s="12"/>
      <c r="AD7964" s="12"/>
      <c r="AK7964" s="12"/>
      <c r="AL7964" s="30"/>
      <c r="AM7964" s="32"/>
      <c r="AQ7964" s="12"/>
      <c r="AR7964" s="12"/>
      <c r="AS7964" s="12"/>
      <c r="AZ7964" s="49"/>
      <c r="BA7964" s="30"/>
      <c r="BB7964" s="12"/>
      <c r="BF7964" s="12"/>
      <c r="BG7964" s="12"/>
      <c r="BH7964" s="12"/>
      <c r="BO7964" s="7"/>
      <c r="BP7964" s="7"/>
      <c r="BQ7964" s="7"/>
      <c r="BU7964" s="7"/>
      <c r="BV7964" s="7"/>
      <c r="BW7964" s="7"/>
      <c r="CD7964" s="7"/>
      <c r="CE7964" s="7"/>
      <c r="CF7964" s="7"/>
      <c r="CJ7964" s="7"/>
      <c r="CK7964" s="7"/>
      <c r="CL7964" s="7"/>
    </row>
    <row r="7965" spans="1:90">
      <c r="A7965" s="11"/>
      <c r="B7965" s="373"/>
      <c r="C7965" s="373"/>
      <c r="D7965" s="373"/>
      <c r="E7965" s="13"/>
      <c r="F7965" s="11"/>
      <c r="G7965" s="25"/>
      <c r="H7965" s="31"/>
      <c r="I7965" s="30"/>
      <c r="M7965" s="25"/>
      <c r="N7965" s="31"/>
      <c r="O7965" s="30"/>
      <c r="V7965" s="12"/>
      <c r="W7965" s="12"/>
      <c r="X7965" s="14"/>
      <c r="AB7965" s="25"/>
      <c r="AC7965" s="12"/>
      <c r="AD7965" s="12"/>
      <c r="AK7965" s="12"/>
      <c r="AL7965" s="30"/>
      <c r="AM7965" s="32"/>
      <c r="AQ7965" s="12"/>
      <c r="AR7965" s="12"/>
      <c r="AS7965" s="12"/>
      <c r="AZ7965" s="49"/>
      <c r="BA7965" s="30"/>
      <c r="BB7965" s="12"/>
      <c r="BF7965" s="12"/>
      <c r="BG7965" s="12"/>
      <c r="BH7965" s="12"/>
      <c r="BO7965" s="7"/>
      <c r="BP7965" s="7"/>
      <c r="BQ7965" s="7"/>
      <c r="BU7965" s="7"/>
      <c r="BV7965" s="7"/>
      <c r="BW7965" s="7"/>
      <c r="CD7965" s="7"/>
      <c r="CE7965" s="7"/>
      <c r="CF7965" s="7"/>
      <c r="CJ7965" s="7"/>
      <c r="CK7965" s="7"/>
      <c r="CL7965" s="7"/>
    </row>
    <row r="7966" spans="1:90">
      <c r="A7966" s="11"/>
      <c r="B7966" s="373"/>
      <c r="C7966" s="373"/>
      <c r="D7966" s="373"/>
      <c r="E7966" s="13"/>
      <c r="F7966" s="11"/>
      <c r="G7966" s="25"/>
      <c r="H7966" s="31"/>
      <c r="I7966" s="30"/>
      <c r="M7966" s="25"/>
      <c r="N7966" s="31"/>
      <c r="O7966" s="30"/>
      <c r="V7966" s="12"/>
      <c r="W7966" s="12"/>
      <c r="X7966" s="14"/>
      <c r="AB7966" s="25"/>
      <c r="AC7966" s="12"/>
      <c r="AD7966" s="12"/>
      <c r="AK7966" s="12"/>
      <c r="AL7966" s="30"/>
      <c r="AM7966" s="32"/>
      <c r="AQ7966" s="12"/>
      <c r="AR7966" s="12"/>
      <c r="AS7966" s="12"/>
      <c r="AZ7966" s="49"/>
      <c r="BA7966" s="30"/>
      <c r="BB7966" s="12"/>
      <c r="BF7966" s="12"/>
      <c r="BG7966" s="12"/>
      <c r="BH7966" s="12"/>
      <c r="BO7966" s="7"/>
      <c r="BP7966" s="7"/>
      <c r="BQ7966" s="7"/>
      <c r="BU7966" s="7"/>
      <c r="BV7966" s="7"/>
      <c r="BW7966" s="7"/>
      <c r="CD7966" s="7"/>
      <c r="CE7966" s="7"/>
      <c r="CF7966" s="7"/>
      <c r="CJ7966" s="7"/>
      <c r="CK7966" s="7"/>
      <c r="CL7966" s="7"/>
    </row>
    <row r="7967" spans="1:90">
      <c r="A7967" s="11"/>
      <c r="B7967" s="373"/>
      <c r="C7967" s="373"/>
      <c r="D7967" s="373"/>
      <c r="E7967" s="13"/>
      <c r="F7967" s="11"/>
      <c r="G7967" s="25"/>
      <c r="H7967" s="31"/>
      <c r="I7967" s="30"/>
      <c r="M7967" s="25"/>
      <c r="N7967" s="31"/>
      <c r="O7967" s="30"/>
      <c r="V7967" s="12"/>
      <c r="W7967" s="12"/>
      <c r="X7967" s="14"/>
      <c r="AB7967" s="25"/>
      <c r="AC7967" s="12"/>
      <c r="AD7967" s="12"/>
      <c r="AK7967" s="12"/>
      <c r="AL7967" s="30"/>
      <c r="AM7967" s="32"/>
      <c r="AQ7967" s="12"/>
      <c r="AR7967" s="12"/>
      <c r="AS7967" s="12"/>
      <c r="AZ7967" s="49"/>
      <c r="BA7967" s="30"/>
      <c r="BB7967" s="12"/>
      <c r="BF7967" s="12"/>
      <c r="BG7967" s="12"/>
      <c r="BH7967" s="12"/>
      <c r="BO7967" s="7"/>
      <c r="BP7967" s="7"/>
      <c r="BQ7967" s="7"/>
      <c r="BU7967" s="7"/>
      <c r="BV7967" s="7"/>
      <c r="BW7967" s="7"/>
      <c r="CD7967" s="7"/>
      <c r="CE7967" s="7"/>
      <c r="CF7967" s="7"/>
      <c r="CJ7967" s="7"/>
      <c r="CK7967" s="7"/>
      <c r="CL7967" s="7"/>
    </row>
    <row r="7968" spans="1:90">
      <c r="A7968" s="11"/>
      <c r="B7968" s="373"/>
      <c r="C7968" s="373"/>
      <c r="D7968" s="373"/>
      <c r="E7968" s="13"/>
      <c r="F7968" s="11"/>
      <c r="G7968" s="25"/>
      <c r="H7968" s="31"/>
      <c r="I7968" s="30"/>
      <c r="M7968" s="25"/>
      <c r="N7968" s="31"/>
      <c r="O7968" s="30"/>
      <c r="V7968" s="12"/>
      <c r="W7968" s="12"/>
      <c r="X7968" s="14"/>
      <c r="AB7968" s="25"/>
      <c r="AC7968" s="12"/>
      <c r="AD7968" s="12"/>
      <c r="AK7968" s="12"/>
      <c r="AL7968" s="30"/>
      <c r="AM7968" s="32"/>
      <c r="AQ7968" s="12"/>
      <c r="AR7968" s="12"/>
      <c r="AS7968" s="12"/>
      <c r="AZ7968" s="49"/>
      <c r="BA7968" s="30"/>
      <c r="BB7968" s="12"/>
      <c r="BF7968" s="12"/>
      <c r="BG7968" s="12"/>
      <c r="BH7968" s="12"/>
      <c r="BO7968" s="7"/>
      <c r="BP7968" s="7"/>
      <c r="BQ7968" s="7"/>
      <c r="BU7968" s="7"/>
      <c r="BV7968" s="7"/>
      <c r="BW7968" s="7"/>
      <c r="CD7968" s="7"/>
      <c r="CE7968" s="7"/>
      <c r="CF7968" s="7"/>
      <c r="CJ7968" s="7"/>
      <c r="CK7968" s="7"/>
      <c r="CL7968" s="7"/>
    </row>
    <row r="7969" spans="1:90">
      <c r="A7969" s="11"/>
      <c r="B7969" s="373"/>
      <c r="C7969" s="373"/>
      <c r="D7969" s="373"/>
      <c r="E7969" s="13"/>
      <c r="F7969" s="11"/>
      <c r="G7969" s="25"/>
      <c r="H7969" s="31"/>
      <c r="I7969" s="30"/>
      <c r="M7969" s="25"/>
      <c r="N7969" s="31"/>
      <c r="O7969" s="30"/>
      <c r="V7969" s="12"/>
      <c r="W7969" s="12"/>
      <c r="X7969" s="14"/>
      <c r="AB7969" s="25"/>
      <c r="AC7969" s="12"/>
      <c r="AD7969" s="12"/>
      <c r="AK7969" s="12"/>
      <c r="AL7969" s="30"/>
      <c r="AM7969" s="32"/>
      <c r="AQ7969" s="12"/>
      <c r="AR7969" s="12"/>
      <c r="AS7969" s="12"/>
      <c r="AZ7969" s="49"/>
      <c r="BA7969" s="30"/>
      <c r="BB7969" s="12"/>
      <c r="BF7969" s="12"/>
      <c r="BG7969" s="12"/>
      <c r="BH7969" s="12"/>
      <c r="BO7969" s="7"/>
      <c r="BP7969" s="7"/>
      <c r="BQ7969" s="7"/>
      <c r="BU7969" s="7"/>
      <c r="BV7969" s="7"/>
      <c r="BW7969" s="7"/>
      <c r="CD7969" s="7"/>
      <c r="CE7969" s="7"/>
      <c r="CF7969" s="7"/>
      <c r="CJ7969" s="7"/>
      <c r="CK7969" s="7"/>
      <c r="CL7969" s="7"/>
    </row>
    <row r="7970" spans="1:90">
      <c r="A7970" s="11"/>
      <c r="B7970" s="373"/>
      <c r="C7970" s="373"/>
      <c r="D7970" s="373"/>
      <c r="E7970" s="13"/>
      <c r="F7970" s="11"/>
      <c r="G7970" s="25"/>
      <c r="H7970" s="31"/>
      <c r="I7970" s="30"/>
      <c r="M7970" s="25"/>
      <c r="N7970" s="31"/>
      <c r="O7970" s="30"/>
      <c r="V7970" s="12"/>
      <c r="W7970" s="12"/>
      <c r="X7970" s="14"/>
      <c r="AB7970" s="25"/>
      <c r="AC7970" s="12"/>
      <c r="AD7970" s="12"/>
      <c r="AK7970" s="12"/>
      <c r="AL7970" s="30"/>
      <c r="AM7970" s="32"/>
      <c r="AQ7970" s="12"/>
      <c r="AR7970" s="12"/>
      <c r="AS7970" s="12"/>
      <c r="AZ7970" s="49"/>
      <c r="BA7970" s="30"/>
      <c r="BB7970" s="12"/>
      <c r="BF7970" s="12"/>
      <c r="BG7970" s="12"/>
      <c r="BH7970" s="12"/>
      <c r="BO7970" s="7"/>
      <c r="BP7970" s="7"/>
      <c r="BQ7970" s="7"/>
      <c r="BU7970" s="7"/>
      <c r="BV7970" s="7"/>
      <c r="BW7970" s="7"/>
      <c r="CD7970" s="7"/>
      <c r="CE7970" s="7"/>
      <c r="CF7970" s="7"/>
      <c r="CJ7970" s="7"/>
      <c r="CK7970" s="7"/>
      <c r="CL7970" s="7"/>
    </row>
    <row r="7971" spans="1:90">
      <c r="A7971" s="11"/>
      <c r="B7971" s="373"/>
      <c r="C7971" s="373"/>
      <c r="D7971" s="373"/>
      <c r="E7971" s="13"/>
      <c r="F7971" s="11"/>
      <c r="G7971" s="25"/>
      <c r="H7971" s="31"/>
      <c r="I7971" s="30"/>
      <c r="M7971" s="25"/>
      <c r="N7971" s="31"/>
      <c r="O7971" s="30"/>
      <c r="V7971" s="12"/>
      <c r="W7971" s="12"/>
      <c r="X7971" s="14"/>
      <c r="AB7971" s="25"/>
      <c r="AC7971" s="12"/>
      <c r="AD7971" s="12"/>
      <c r="AK7971" s="12"/>
      <c r="AL7971" s="30"/>
      <c r="AM7971" s="32"/>
      <c r="AQ7971" s="12"/>
      <c r="AR7971" s="12"/>
      <c r="AS7971" s="12"/>
      <c r="AZ7971" s="49"/>
      <c r="BA7971" s="30"/>
      <c r="BB7971" s="12"/>
      <c r="BF7971" s="12"/>
      <c r="BG7971" s="12"/>
      <c r="BH7971" s="12"/>
      <c r="BO7971" s="7"/>
      <c r="BP7971" s="7"/>
      <c r="BQ7971" s="7"/>
      <c r="BU7971" s="7"/>
      <c r="BV7971" s="7"/>
      <c r="BW7971" s="7"/>
      <c r="CD7971" s="7"/>
      <c r="CE7971" s="7"/>
      <c r="CF7971" s="7"/>
      <c r="CJ7971" s="7"/>
      <c r="CK7971" s="7"/>
      <c r="CL7971" s="7"/>
    </row>
    <row r="7972" spans="1:90">
      <c r="A7972" s="11"/>
      <c r="B7972" s="373"/>
      <c r="C7972" s="373"/>
      <c r="D7972" s="373"/>
      <c r="E7972" s="13"/>
      <c r="F7972" s="11"/>
      <c r="G7972" s="25"/>
      <c r="H7972" s="31"/>
      <c r="I7972" s="30"/>
      <c r="M7972" s="25"/>
      <c r="N7972" s="31"/>
      <c r="O7972" s="30"/>
      <c r="V7972" s="12"/>
      <c r="W7972" s="12"/>
      <c r="X7972" s="14"/>
      <c r="AB7972" s="25"/>
      <c r="AC7972" s="12"/>
      <c r="AD7972" s="12"/>
      <c r="AK7972" s="12"/>
      <c r="AL7972" s="30"/>
      <c r="AM7972" s="32"/>
      <c r="AQ7972" s="12"/>
      <c r="AR7972" s="12"/>
      <c r="AS7972" s="12"/>
      <c r="AZ7972" s="49"/>
      <c r="BA7972" s="30"/>
      <c r="BB7972" s="12"/>
      <c r="BF7972" s="12"/>
      <c r="BG7972" s="12"/>
      <c r="BH7972" s="12"/>
      <c r="BO7972" s="7"/>
      <c r="BP7972" s="7"/>
      <c r="BQ7972" s="7"/>
      <c r="BU7972" s="7"/>
      <c r="BV7972" s="7"/>
      <c r="BW7972" s="7"/>
      <c r="CD7972" s="7"/>
      <c r="CE7972" s="7"/>
      <c r="CF7972" s="7"/>
      <c r="CJ7972" s="7"/>
      <c r="CK7972" s="7"/>
      <c r="CL7972" s="7"/>
    </row>
    <row r="7973" spans="1:90">
      <c r="A7973" s="11"/>
      <c r="B7973" s="373"/>
      <c r="C7973" s="373"/>
      <c r="D7973" s="373"/>
      <c r="E7973" s="13"/>
      <c r="F7973" s="11"/>
      <c r="G7973" s="25"/>
      <c r="H7973" s="31"/>
      <c r="I7973" s="30"/>
      <c r="M7973" s="25"/>
      <c r="N7973" s="31"/>
      <c r="O7973" s="30"/>
      <c r="V7973" s="12"/>
      <c r="W7973" s="12"/>
      <c r="X7973" s="14"/>
      <c r="AB7973" s="25"/>
      <c r="AC7973" s="12"/>
      <c r="AD7973" s="12"/>
      <c r="AK7973" s="12"/>
      <c r="AL7973" s="30"/>
      <c r="AM7973" s="32"/>
      <c r="AQ7973" s="12"/>
      <c r="AR7973" s="12"/>
      <c r="AS7973" s="12"/>
      <c r="AZ7973" s="49"/>
      <c r="BA7973" s="30"/>
      <c r="BB7973" s="12"/>
      <c r="BF7973" s="12"/>
      <c r="BG7973" s="12"/>
      <c r="BH7973" s="12"/>
      <c r="BO7973" s="7"/>
      <c r="BP7973" s="7"/>
      <c r="BQ7973" s="7"/>
      <c r="BU7973" s="7"/>
      <c r="BV7973" s="7"/>
      <c r="BW7973" s="7"/>
      <c r="CD7973" s="7"/>
      <c r="CE7973" s="7"/>
      <c r="CF7973" s="7"/>
      <c r="CJ7973" s="7"/>
      <c r="CK7973" s="7"/>
      <c r="CL7973" s="7"/>
    </row>
    <row r="7974" spans="1:90">
      <c r="A7974" s="11"/>
      <c r="B7974" s="373"/>
      <c r="C7974" s="373"/>
      <c r="D7974" s="373"/>
      <c r="E7974" s="13"/>
      <c r="F7974" s="11"/>
      <c r="G7974" s="25"/>
      <c r="H7974" s="31"/>
      <c r="I7974" s="30"/>
      <c r="M7974" s="25"/>
      <c r="N7974" s="31"/>
      <c r="O7974" s="30"/>
      <c r="V7974" s="12"/>
      <c r="W7974" s="12"/>
      <c r="X7974" s="14"/>
      <c r="AB7974" s="25"/>
      <c r="AC7974" s="12"/>
      <c r="AD7974" s="12"/>
      <c r="AK7974" s="12"/>
      <c r="AL7974" s="30"/>
      <c r="AM7974" s="32"/>
      <c r="AQ7974" s="12"/>
      <c r="AR7974" s="12"/>
      <c r="AS7974" s="12"/>
      <c r="AZ7974" s="49"/>
      <c r="BA7974" s="30"/>
      <c r="BB7974" s="12"/>
      <c r="BF7974" s="12"/>
      <c r="BG7974" s="12"/>
      <c r="BH7974" s="12"/>
      <c r="BO7974" s="7"/>
      <c r="BP7974" s="7"/>
      <c r="BQ7974" s="7"/>
      <c r="BU7974" s="7"/>
      <c r="BV7974" s="7"/>
      <c r="BW7974" s="7"/>
      <c r="CD7974" s="7"/>
      <c r="CE7974" s="7"/>
      <c r="CF7974" s="7"/>
      <c r="CJ7974" s="7"/>
      <c r="CK7974" s="7"/>
      <c r="CL7974" s="7"/>
    </row>
    <row r="7975" spans="1:90">
      <c r="A7975" s="11"/>
      <c r="B7975" s="373"/>
      <c r="C7975" s="373"/>
      <c r="D7975" s="373"/>
      <c r="E7975" s="13"/>
      <c r="F7975" s="11"/>
      <c r="G7975" s="25"/>
      <c r="H7975" s="31"/>
      <c r="I7975" s="30"/>
      <c r="M7975" s="25"/>
      <c r="N7975" s="31"/>
      <c r="O7975" s="30"/>
      <c r="V7975" s="12"/>
      <c r="W7975" s="12"/>
      <c r="X7975" s="14"/>
      <c r="AB7975" s="25"/>
      <c r="AC7975" s="12"/>
      <c r="AD7975" s="12"/>
      <c r="AK7975" s="12"/>
      <c r="AL7975" s="30"/>
      <c r="AM7975" s="32"/>
      <c r="AQ7975" s="12"/>
      <c r="AR7975" s="12"/>
      <c r="AS7975" s="12"/>
      <c r="AZ7975" s="49"/>
      <c r="BA7975" s="30"/>
      <c r="BB7975" s="12"/>
      <c r="BF7975" s="12"/>
      <c r="BG7975" s="12"/>
      <c r="BH7975" s="12"/>
      <c r="BO7975" s="7"/>
      <c r="BP7975" s="7"/>
      <c r="BQ7975" s="7"/>
      <c r="BU7975" s="7"/>
      <c r="BV7975" s="7"/>
      <c r="BW7975" s="7"/>
      <c r="CD7975" s="7"/>
      <c r="CE7975" s="7"/>
      <c r="CF7975" s="7"/>
      <c r="CJ7975" s="7"/>
      <c r="CK7975" s="7"/>
      <c r="CL7975" s="7"/>
    </row>
    <row r="7976" spans="1:90">
      <c r="A7976" s="11"/>
      <c r="B7976" s="373"/>
      <c r="C7976" s="373"/>
      <c r="D7976" s="373"/>
      <c r="E7976" s="13"/>
      <c r="F7976" s="11"/>
      <c r="G7976" s="25"/>
      <c r="H7976" s="31"/>
      <c r="I7976" s="30"/>
      <c r="M7976" s="25"/>
      <c r="N7976" s="31"/>
      <c r="O7976" s="30"/>
      <c r="V7976" s="12"/>
      <c r="W7976" s="12"/>
      <c r="X7976" s="14"/>
      <c r="AB7976" s="25"/>
      <c r="AC7976" s="12"/>
      <c r="AD7976" s="12"/>
      <c r="AK7976" s="12"/>
      <c r="AL7976" s="30"/>
      <c r="AM7976" s="32"/>
      <c r="AQ7976" s="12"/>
      <c r="AR7976" s="12"/>
      <c r="AS7976" s="12"/>
      <c r="AZ7976" s="49"/>
      <c r="BA7976" s="30"/>
      <c r="BB7976" s="12"/>
      <c r="BF7976" s="12"/>
      <c r="BG7976" s="12"/>
      <c r="BH7976" s="12"/>
      <c r="BO7976" s="7"/>
      <c r="BP7976" s="7"/>
      <c r="BQ7976" s="7"/>
      <c r="BU7976" s="7"/>
      <c r="BV7976" s="7"/>
      <c r="BW7976" s="7"/>
      <c r="CD7976" s="7"/>
      <c r="CE7976" s="7"/>
      <c r="CF7976" s="7"/>
      <c r="CJ7976" s="7"/>
      <c r="CK7976" s="7"/>
      <c r="CL7976" s="7"/>
    </row>
    <row r="7977" spans="1:90">
      <c r="A7977" s="11"/>
      <c r="B7977" s="373"/>
      <c r="C7977" s="373"/>
      <c r="D7977" s="373"/>
      <c r="E7977" s="13"/>
      <c r="F7977" s="11"/>
      <c r="G7977" s="25"/>
      <c r="H7977" s="31"/>
      <c r="I7977" s="30"/>
      <c r="M7977" s="25"/>
      <c r="N7977" s="31"/>
      <c r="O7977" s="30"/>
      <c r="V7977" s="12"/>
      <c r="W7977" s="12"/>
      <c r="X7977" s="14"/>
      <c r="AB7977" s="25"/>
      <c r="AC7977" s="12"/>
      <c r="AD7977" s="12"/>
      <c r="AK7977" s="12"/>
      <c r="AL7977" s="30"/>
      <c r="AM7977" s="32"/>
      <c r="AQ7977" s="12"/>
      <c r="AR7977" s="12"/>
      <c r="AS7977" s="12"/>
      <c r="AZ7977" s="49"/>
      <c r="BA7977" s="30"/>
      <c r="BB7977" s="12"/>
      <c r="BF7977" s="12"/>
      <c r="BG7977" s="12"/>
      <c r="BH7977" s="12"/>
      <c r="BO7977" s="7"/>
      <c r="BP7977" s="7"/>
      <c r="BQ7977" s="7"/>
      <c r="BU7977" s="7"/>
      <c r="BV7977" s="7"/>
      <c r="BW7977" s="7"/>
      <c r="CD7977" s="7"/>
      <c r="CE7977" s="7"/>
      <c r="CF7977" s="7"/>
      <c r="CJ7977" s="7"/>
      <c r="CK7977" s="7"/>
      <c r="CL7977" s="7"/>
    </row>
    <row r="7978" spans="1:90">
      <c r="A7978" s="11"/>
      <c r="B7978" s="373"/>
      <c r="C7978" s="373"/>
      <c r="D7978" s="373"/>
      <c r="E7978" s="13"/>
      <c r="F7978" s="11"/>
      <c r="G7978" s="25"/>
      <c r="H7978" s="31"/>
      <c r="I7978" s="30"/>
      <c r="M7978" s="25"/>
      <c r="N7978" s="31"/>
      <c r="O7978" s="30"/>
      <c r="V7978" s="12"/>
      <c r="W7978" s="12"/>
      <c r="X7978" s="14"/>
      <c r="AB7978" s="25"/>
      <c r="AC7978" s="12"/>
      <c r="AD7978" s="12"/>
      <c r="AK7978" s="12"/>
      <c r="AL7978" s="30"/>
      <c r="AM7978" s="32"/>
      <c r="AQ7978" s="12"/>
      <c r="AR7978" s="12"/>
      <c r="AS7978" s="12"/>
      <c r="AZ7978" s="49"/>
      <c r="BA7978" s="30"/>
      <c r="BB7978" s="12"/>
      <c r="BF7978" s="12"/>
      <c r="BG7978" s="12"/>
      <c r="BH7978" s="12"/>
      <c r="BO7978" s="7"/>
      <c r="BP7978" s="7"/>
      <c r="BQ7978" s="7"/>
      <c r="BU7978" s="7"/>
      <c r="BV7978" s="7"/>
      <c r="BW7978" s="7"/>
      <c r="CD7978" s="7"/>
      <c r="CE7978" s="7"/>
      <c r="CF7978" s="7"/>
      <c r="CJ7978" s="7"/>
      <c r="CK7978" s="7"/>
      <c r="CL7978" s="7"/>
    </row>
    <row r="7979" spans="1:90">
      <c r="A7979" s="11"/>
      <c r="B7979" s="373"/>
      <c r="C7979" s="373"/>
      <c r="D7979" s="373"/>
      <c r="E7979" s="13"/>
      <c r="F7979" s="11"/>
      <c r="G7979" s="25"/>
      <c r="H7979" s="31"/>
      <c r="I7979" s="30"/>
      <c r="M7979" s="25"/>
      <c r="N7979" s="31"/>
      <c r="O7979" s="30"/>
      <c r="V7979" s="12"/>
      <c r="W7979" s="12"/>
      <c r="X7979" s="14"/>
      <c r="AB7979" s="25"/>
      <c r="AC7979" s="12"/>
      <c r="AD7979" s="12"/>
      <c r="AK7979" s="12"/>
      <c r="AL7979" s="30"/>
      <c r="AM7979" s="32"/>
      <c r="AQ7979" s="12"/>
      <c r="AR7979" s="12"/>
      <c r="AS7979" s="12"/>
      <c r="AZ7979" s="49"/>
      <c r="BA7979" s="30"/>
      <c r="BB7979" s="12"/>
      <c r="BF7979" s="12"/>
      <c r="BG7979" s="12"/>
      <c r="BH7979" s="12"/>
      <c r="BO7979" s="7"/>
      <c r="BP7979" s="7"/>
      <c r="BQ7979" s="7"/>
      <c r="BU7979" s="7"/>
      <c r="BV7979" s="7"/>
      <c r="BW7979" s="7"/>
      <c r="CD7979" s="7"/>
      <c r="CE7979" s="7"/>
      <c r="CF7979" s="7"/>
      <c r="CJ7979" s="7"/>
      <c r="CK7979" s="7"/>
      <c r="CL7979" s="7"/>
    </row>
    <row r="7980" spans="1:90">
      <c r="A7980" s="11"/>
      <c r="B7980" s="373"/>
      <c r="C7980" s="373"/>
      <c r="D7980" s="373"/>
      <c r="E7980" s="13"/>
      <c r="F7980" s="11"/>
      <c r="G7980" s="25"/>
      <c r="H7980" s="31"/>
      <c r="I7980" s="30"/>
      <c r="M7980" s="25"/>
      <c r="N7980" s="31"/>
      <c r="O7980" s="30"/>
      <c r="V7980" s="12"/>
      <c r="W7980" s="12"/>
      <c r="X7980" s="14"/>
      <c r="AB7980" s="25"/>
      <c r="AC7980" s="12"/>
      <c r="AD7980" s="12"/>
      <c r="AK7980" s="12"/>
      <c r="AL7980" s="30"/>
      <c r="AM7980" s="32"/>
      <c r="AQ7980" s="12"/>
      <c r="AR7980" s="12"/>
      <c r="AS7980" s="12"/>
      <c r="AZ7980" s="49"/>
      <c r="BA7980" s="30"/>
      <c r="BB7980" s="12"/>
      <c r="BF7980" s="12"/>
      <c r="BG7980" s="12"/>
      <c r="BH7980" s="12"/>
      <c r="BO7980" s="7"/>
      <c r="BP7980" s="7"/>
      <c r="BQ7980" s="7"/>
      <c r="BU7980" s="7"/>
      <c r="BV7980" s="7"/>
      <c r="BW7980" s="7"/>
      <c r="CD7980" s="7"/>
      <c r="CE7980" s="7"/>
      <c r="CF7980" s="7"/>
      <c r="CJ7980" s="7"/>
      <c r="CK7980" s="7"/>
      <c r="CL7980" s="7"/>
    </row>
    <row r="7981" spans="1:90">
      <c r="A7981" s="11"/>
      <c r="B7981" s="373"/>
      <c r="C7981" s="373"/>
      <c r="D7981" s="373"/>
      <c r="E7981" s="13"/>
      <c r="F7981" s="11"/>
      <c r="G7981" s="25"/>
      <c r="H7981" s="31"/>
      <c r="I7981" s="30"/>
      <c r="M7981" s="25"/>
      <c r="N7981" s="31"/>
      <c r="O7981" s="30"/>
      <c r="V7981" s="12"/>
      <c r="W7981" s="12"/>
      <c r="X7981" s="14"/>
      <c r="AB7981" s="25"/>
      <c r="AC7981" s="12"/>
      <c r="AD7981" s="12"/>
      <c r="AK7981" s="12"/>
      <c r="AL7981" s="30"/>
      <c r="AM7981" s="32"/>
      <c r="AQ7981" s="12"/>
      <c r="AR7981" s="12"/>
      <c r="AS7981" s="12"/>
      <c r="AZ7981" s="49"/>
      <c r="BA7981" s="30"/>
      <c r="BB7981" s="12"/>
      <c r="BF7981" s="12"/>
      <c r="BG7981" s="12"/>
      <c r="BH7981" s="12"/>
      <c r="BO7981" s="7"/>
      <c r="BP7981" s="7"/>
      <c r="BQ7981" s="7"/>
      <c r="BU7981" s="7"/>
      <c r="BV7981" s="7"/>
      <c r="BW7981" s="7"/>
      <c r="CD7981" s="7"/>
      <c r="CE7981" s="7"/>
      <c r="CF7981" s="7"/>
      <c r="CJ7981" s="7"/>
      <c r="CK7981" s="7"/>
      <c r="CL7981" s="7"/>
    </row>
    <row r="7982" spans="1:90">
      <c r="A7982" s="11"/>
      <c r="B7982" s="373"/>
      <c r="C7982" s="373"/>
      <c r="D7982" s="373"/>
      <c r="E7982" s="13"/>
      <c r="F7982" s="11"/>
      <c r="G7982" s="25"/>
      <c r="H7982" s="31"/>
      <c r="I7982" s="30"/>
      <c r="M7982" s="25"/>
      <c r="N7982" s="31"/>
      <c r="O7982" s="30"/>
      <c r="V7982" s="12"/>
      <c r="W7982" s="12"/>
      <c r="X7982" s="14"/>
      <c r="AB7982" s="25"/>
      <c r="AC7982" s="12"/>
      <c r="AD7982" s="12"/>
      <c r="AK7982" s="12"/>
      <c r="AL7982" s="30"/>
      <c r="AM7982" s="32"/>
      <c r="AQ7982" s="12"/>
      <c r="AR7982" s="12"/>
      <c r="AS7982" s="12"/>
      <c r="AZ7982" s="49"/>
      <c r="BA7982" s="30"/>
      <c r="BB7982" s="12"/>
      <c r="BF7982" s="12"/>
      <c r="BG7982" s="12"/>
      <c r="BH7982" s="12"/>
      <c r="BO7982" s="7"/>
      <c r="BP7982" s="7"/>
      <c r="BQ7982" s="7"/>
      <c r="BU7982" s="7"/>
      <c r="BV7982" s="7"/>
      <c r="BW7982" s="7"/>
      <c r="CD7982" s="7"/>
      <c r="CE7982" s="7"/>
      <c r="CF7982" s="7"/>
      <c r="CJ7982" s="7"/>
      <c r="CK7982" s="7"/>
      <c r="CL7982" s="7"/>
    </row>
    <row r="7983" spans="1:90">
      <c r="A7983" s="11"/>
      <c r="B7983" s="373"/>
      <c r="C7983" s="373"/>
      <c r="D7983" s="373"/>
      <c r="E7983" s="13"/>
      <c r="F7983" s="11"/>
      <c r="G7983" s="25"/>
      <c r="H7983" s="31"/>
      <c r="I7983" s="30"/>
      <c r="M7983" s="25"/>
      <c r="N7983" s="31"/>
      <c r="O7983" s="30"/>
      <c r="V7983" s="12"/>
      <c r="W7983" s="12"/>
      <c r="X7983" s="14"/>
      <c r="AB7983" s="25"/>
      <c r="AC7983" s="12"/>
      <c r="AD7983" s="12"/>
      <c r="AK7983" s="12"/>
      <c r="AL7983" s="30"/>
      <c r="AM7983" s="32"/>
      <c r="AQ7983" s="12"/>
      <c r="AR7983" s="12"/>
      <c r="AS7983" s="12"/>
      <c r="AZ7983" s="49"/>
      <c r="BA7983" s="30"/>
      <c r="BB7983" s="12"/>
      <c r="BF7983" s="12"/>
      <c r="BG7983" s="12"/>
      <c r="BH7983" s="12"/>
      <c r="BO7983" s="7"/>
      <c r="BP7983" s="7"/>
      <c r="BQ7983" s="7"/>
      <c r="BU7983" s="7"/>
      <c r="BV7983" s="7"/>
      <c r="BW7983" s="7"/>
      <c r="CD7983" s="7"/>
      <c r="CE7983" s="7"/>
      <c r="CF7983" s="7"/>
      <c r="CJ7983" s="7"/>
      <c r="CK7983" s="7"/>
      <c r="CL7983" s="7"/>
    </row>
    <row r="7984" spans="1:90">
      <c r="A7984" s="11"/>
      <c r="B7984" s="373"/>
      <c r="C7984" s="373"/>
      <c r="D7984" s="373"/>
      <c r="E7984" s="13"/>
      <c r="F7984" s="11"/>
      <c r="G7984" s="25"/>
      <c r="H7984" s="31"/>
      <c r="I7984" s="30"/>
      <c r="M7984" s="25"/>
      <c r="N7984" s="31"/>
      <c r="O7984" s="30"/>
      <c r="V7984" s="12"/>
      <c r="W7984" s="12"/>
      <c r="X7984" s="14"/>
      <c r="AB7984" s="25"/>
      <c r="AC7984" s="12"/>
      <c r="AD7984" s="12"/>
      <c r="AK7984" s="12"/>
      <c r="AL7984" s="30"/>
      <c r="AM7984" s="32"/>
      <c r="AQ7984" s="12"/>
      <c r="AR7984" s="12"/>
      <c r="AS7984" s="12"/>
      <c r="AZ7984" s="49"/>
      <c r="BA7984" s="30"/>
      <c r="BB7984" s="12"/>
      <c r="BF7984" s="12"/>
      <c r="BG7984" s="12"/>
      <c r="BH7984" s="12"/>
      <c r="BO7984" s="7"/>
      <c r="BP7984" s="7"/>
      <c r="BQ7984" s="7"/>
      <c r="BU7984" s="7"/>
      <c r="BV7984" s="7"/>
      <c r="BW7984" s="7"/>
      <c r="CD7984" s="7"/>
      <c r="CE7984" s="7"/>
      <c r="CF7984" s="7"/>
      <c r="CJ7984" s="7"/>
      <c r="CK7984" s="7"/>
      <c r="CL7984" s="7"/>
    </row>
    <row r="7985" spans="1:90">
      <c r="A7985" s="11"/>
      <c r="B7985" s="373"/>
      <c r="C7985" s="373"/>
      <c r="D7985" s="373"/>
      <c r="E7985" s="13"/>
      <c r="F7985" s="11"/>
      <c r="G7985" s="25"/>
      <c r="H7985" s="31"/>
      <c r="I7985" s="30"/>
      <c r="M7985" s="25"/>
      <c r="N7985" s="31"/>
      <c r="O7985" s="30"/>
      <c r="V7985" s="12"/>
      <c r="W7985" s="12"/>
      <c r="X7985" s="14"/>
      <c r="AB7985" s="25"/>
      <c r="AC7985" s="12"/>
      <c r="AD7985" s="12"/>
      <c r="AK7985" s="12"/>
      <c r="AL7985" s="30"/>
      <c r="AM7985" s="32"/>
      <c r="AQ7985" s="12"/>
      <c r="AR7985" s="12"/>
      <c r="AS7985" s="12"/>
      <c r="AZ7985" s="49"/>
      <c r="BA7985" s="30"/>
      <c r="BB7985" s="12"/>
      <c r="BF7985" s="12"/>
      <c r="BG7985" s="12"/>
      <c r="BH7985" s="12"/>
      <c r="BO7985" s="7"/>
      <c r="BP7985" s="7"/>
      <c r="BQ7985" s="7"/>
      <c r="BU7985" s="7"/>
      <c r="BV7985" s="7"/>
      <c r="BW7985" s="7"/>
      <c r="CD7985" s="7"/>
      <c r="CE7985" s="7"/>
      <c r="CF7985" s="7"/>
      <c r="CJ7985" s="7"/>
      <c r="CK7985" s="7"/>
      <c r="CL7985" s="7"/>
    </row>
    <row r="7986" spans="1:90">
      <c r="A7986" s="11"/>
      <c r="B7986" s="373"/>
      <c r="C7986" s="373"/>
      <c r="D7986" s="373"/>
      <c r="E7986" s="13"/>
      <c r="F7986" s="11"/>
      <c r="G7986" s="25"/>
      <c r="H7986" s="31"/>
      <c r="I7986" s="30"/>
      <c r="M7986" s="25"/>
      <c r="N7986" s="31"/>
      <c r="O7986" s="30"/>
      <c r="V7986" s="12"/>
      <c r="W7986" s="12"/>
      <c r="X7986" s="14"/>
      <c r="AB7986" s="25"/>
      <c r="AC7986" s="12"/>
      <c r="AD7986" s="12"/>
      <c r="AK7986" s="12"/>
      <c r="AL7986" s="30"/>
      <c r="AM7986" s="32"/>
      <c r="AQ7986" s="12"/>
      <c r="AR7986" s="12"/>
      <c r="AS7986" s="12"/>
      <c r="AZ7986" s="49"/>
      <c r="BA7986" s="30"/>
      <c r="BB7986" s="12"/>
      <c r="BF7986" s="12"/>
      <c r="BG7986" s="12"/>
      <c r="BH7986" s="12"/>
      <c r="BO7986" s="7"/>
      <c r="BP7986" s="7"/>
      <c r="BQ7986" s="7"/>
      <c r="BU7986" s="7"/>
      <c r="BV7986" s="7"/>
      <c r="BW7986" s="7"/>
      <c r="CD7986" s="7"/>
      <c r="CE7986" s="7"/>
      <c r="CF7986" s="7"/>
      <c r="CJ7986" s="7"/>
      <c r="CK7986" s="7"/>
      <c r="CL7986" s="7"/>
    </row>
    <row r="7987" spans="1:90">
      <c r="A7987" s="11"/>
      <c r="B7987" s="373"/>
      <c r="C7987" s="373"/>
      <c r="D7987" s="373"/>
      <c r="E7987" s="13"/>
      <c r="F7987" s="11"/>
      <c r="G7987" s="25"/>
      <c r="H7987" s="31"/>
      <c r="I7987" s="30"/>
      <c r="M7987" s="25"/>
      <c r="N7987" s="31"/>
      <c r="O7987" s="30"/>
      <c r="V7987" s="12"/>
      <c r="W7987" s="12"/>
      <c r="X7987" s="14"/>
      <c r="AB7987" s="25"/>
      <c r="AC7987" s="12"/>
      <c r="AD7987" s="12"/>
      <c r="AK7987" s="12"/>
      <c r="AL7987" s="30"/>
      <c r="AM7987" s="32"/>
      <c r="AQ7987" s="12"/>
      <c r="AR7987" s="12"/>
      <c r="AS7987" s="12"/>
      <c r="AZ7987" s="49"/>
      <c r="BA7987" s="30"/>
      <c r="BB7987" s="12"/>
      <c r="BF7987" s="12"/>
      <c r="BG7987" s="12"/>
      <c r="BH7987" s="12"/>
      <c r="BO7987" s="7"/>
      <c r="BP7987" s="7"/>
      <c r="BQ7987" s="7"/>
      <c r="BU7987" s="7"/>
      <c r="BV7987" s="7"/>
      <c r="BW7987" s="7"/>
      <c r="CD7987" s="7"/>
      <c r="CE7987" s="7"/>
      <c r="CF7987" s="7"/>
      <c r="CJ7987" s="7"/>
      <c r="CK7987" s="7"/>
      <c r="CL7987" s="7"/>
    </row>
    <row r="7988" spans="1:90">
      <c r="A7988" s="11"/>
      <c r="B7988" s="373"/>
      <c r="C7988" s="373"/>
      <c r="D7988" s="373"/>
      <c r="E7988" s="13"/>
      <c r="F7988" s="11"/>
      <c r="G7988" s="25"/>
      <c r="H7988" s="31"/>
      <c r="I7988" s="30"/>
      <c r="M7988" s="25"/>
      <c r="N7988" s="31"/>
      <c r="O7988" s="30"/>
      <c r="V7988" s="12"/>
      <c r="W7988" s="12"/>
      <c r="X7988" s="14"/>
      <c r="AB7988" s="25"/>
      <c r="AC7988" s="12"/>
      <c r="AD7988" s="12"/>
      <c r="AK7988" s="12"/>
      <c r="AL7988" s="30"/>
      <c r="AM7988" s="32"/>
      <c r="AQ7988" s="12"/>
      <c r="AR7988" s="12"/>
      <c r="AS7988" s="12"/>
      <c r="AZ7988" s="49"/>
      <c r="BA7988" s="30"/>
      <c r="BB7988" s="12"/>
      <c r="BF7988" s="12"/>
      <c r="BG7988" s="12"/>
      <c r="BH7988" s="12"/>
      <c r="BO7988" s="7"/>
      <c r="BP7988" s="7"/>
      <c r="BQ7988" s="7"/>
      <c r="BU7988" s="7"/>
      <c r="BV7988" s="7"/>
      <c r="BW7988" s="7"/>
      <c r="CD7988" s="7"/>
      <c r="CE7988" s="7"/>
      <c r="CF7988" s="7"/>
      <c r="CJ7988" s="7"/>
      <c r="CK7988" s="7"/>
      <c r="CL7988" s="7"/>
    </row>
    <row r="7989" spans="1:90">
      <c r="A7989" s="11"/>
      <c r="B7989" s="373"/>
      <c r="C7989" s="373"/>
      <c r="D7989" s="373"/>
      <c r="E7989" s="13"/>
      <c r="F7989" s="11"/>
      <c r="G7989" s="25"/>
      <c r="H7989" s="31"/>
      <c r="I7989" s="30"/>
      <c r="M7989" s="25"/>
      <c r="N7989" s="31"/>
      <c r="O7989" s="30"/>
      <c r="V7989" s="12"/>
      <c r="W7989" s="12"/>
      <c r="X7989" s="14"/>
      <c r="AB7989" s="25"/>
      <c r="AC7989" s="12"/>
      <c r="AD7989" s="12"/>
      <c r="AK7989" s="12"/>
      <c r="AL7989" s="30"/>
      <c r="AM7989" s="32"/>
      <c r="AQ7989" s="12"/>
      <c r="AR7989" s="12"/>
      <c r="AS7989" s="12"/>
      <c r="AZ7989" s="49"/>
      <c r="BA7989" s="30"/>
      <c r="BB7989" s="12"/>
      <c r="BF7989" s="12"/>
      <c r="BG7989" s="12"/>
      <c r="BH7989" s="12"/>
      <c r="BO7989" s="7"/>
      <c r="BP7989" s="7"/>
      <c r="BQ7989" s="7"/>
      <c r="BU7989" s="7"/>
      <c r="BV7989" s="7"/>
      <c r="BW7989" s="7"/>
      <c r="CD7989" s="7"/>
      <c r="CE7989" s="7"/>
      <c r="CF7989" s="7"/>
      <c r="CJ7989" s="7"/>
      <c r="CK7989" s="7"/>
      <c r="CL7989" s="7"/>
    </row>
    <row r="7990" spans="1:90">
      <c r="A7990" s="11"/>
      <c r="B7990" s="373"/>
      <c r="C7990" s="373"/>
      <c r="D7990" s="373"/>
      <c r="E7990" s="13"/>
      <c r="F7990" s="11"/>
      <c r="G7990" s="25"/>
      <c r="H7990" s="31"/>
      <c r="I7990" s="30"/>
      <c r="M7990" s="25"/>
      <c r="N7990" s="31"/>
      <c r="O7990" s="30"/>
      <c r="V7990" s="12"/>
      <c r="W7990" s="12"/>
      <c r="X7990" s="14"/>
      <c r="AB7990" s="25"/>
      <c r="AC7990" s="12"/>
      <c r="AD7990" s="12"/>
      <c r="AK7990" s="12"/>
      <c r="AL7990" s="30"/>
      <c r="AM7990" s="32"/>
      <c r="AQ7990" s="12"/>
      <c r="AR7990" s="12"/>
      <c r="AS7990" s="12"/>
      <c r="AZ7990" s="49"/>
      <c r="BA7990" s="30"/>
      <c r="BB7990" s="12"/>
      <c r="BF7990" s="12"/>
      <c r="BG7990" s="12"/>
      <c r="BH7990" s="12"/>
      <c r="BO7990" s="7"/>
      <c r="BP7990" s="7"/>
      <c r="BQ7990" s="7"/>
      <c r="BU7990" s="7"/>
      <c r="BV7990" s="7"/>
      <c r="BW7990" s="7"/>
      <c r="CD7990" s="7"/>
      <c r="CE7990" s="7"/>
      <c r="CF7990" s="7"/>
      <c r="CJ7990" s="7"/>
      <c r="CK7990" s="7"/>
      <c r="CL7990" s="7"/>
    </row>
    <row r="7991" spans="1:90">
      <c r="A7991" s="11"/>
      <c r="B7991" s="373"/>
      <c r="C7991" s="373"/>
      <c r="D7991" s="373"/>
      <c r="E7991" s="13"/>
      <c r="F7991" s="11"/>
      <c r="G7991" s="25"/>
      <c r="H7991" s="31"/>
      <c r="I7991" s="30"/>
      <c r="M7991" s="25"/>
      <c r="N7991" s="31"/>
      <c r="O7991" s="30"/>
      <c r="V7991" s="12"/>
      <c r="W7991" s="12"/>
      <c r="X7991" s="14"/>
      <c r="AB7991" s="25"/>
      <c r="AC7991" s="12"/>
      <c r="AD7991" s="12"/>
      <c r="AK7991" s="12"/>
      <c r="AL7991" s="30"/>
      <c r="AM7991" s="32"/>
      <c r="AQ7991" s="12"/>
      <c r="AR7991" s="12"/>
      <c r="AS7991" s="12"/>
      <c r="AZ7991" s="49"/>
      <c r="BA7991" s="30"/>
      <c r="BB7991" s="12"/>
      <c r="BF7991" s="12"/>
      <c r="BG7991" s="12"/>
      <c r="BH7991" s="12"/>
      <c r="BO7991" s="7"/>
      <c r="BP7991" s="7"/>
      <c r="BQ7991" s="7"/>
      <c r="BU7991" s="7"/>
      <c r="BV7991" s="7"/>
      <c r="BW7991" s="7"/>
      <c r="CD7991" s="7"/>
      <c r="CE7991" s="7"/>
      <c r="CF7991" s="7"/>
      <c r="CJ7991" s="7"/>
      <c r="CK7991" s="7"/>
      <c r="CL7991" s="7"/>
    </row>
    <row r="7992" spans="1:90">
      <c r="A7992" s="11"/>
      <c r="B7992" s="373"/>
      <c r="C7992" s="373"/>
      <c r="D7992" s="373"/>
      <c r="E7992" s="13"/>
      <c r="F7992" s="11"/>
      <c r="G7992" s="25"/>
      <c r="H7992" s="31"/>
      <c r="I7992" s="30"/>
      <c r="M7992" s="25"/>
      <c r="N7992" s="31"/>
      <c r="O7992" s="30"/>
      <c r="V7992" s="12"/>
      <c r="W7992" s="12"/>
      <c r="X7992" s="14"/>
      <c r="AB7992" s="25"/>
      <c r="AC7992" s="12"/>
      <c r="AD7992" s="12"/>
      <c r="AK7992" s="12"/>
      <c r="AL7992" s="30"/>
      <c r="AM7992" s="32"/>
      <c r="AQ7992" s="12"/>
      <c r="AR7992" s="12"/>
      <c r="AS7992" s="12"/>
      <c r="AZ7992" s="49"/>
      <c r="BA7992" s="30"/>
      <c r="BB7992" s="12"/>
      <c r="BF7992" s="12"/>
      <c r="BG7992" s="12"/>
      <c r="BH7992" s="12"/>
      <c r="BO7992" s="7"/>
      <c r="BP7992" s="7"/>
      <c r="BQ7992" s="7"/>
      <c r="BU7992" s="7"/>
      <c r="BV7992" s="7"/>
      <c r="BW7992" s="7"/>
      <c r="CD7992" s="7"/>
      <c r="CE7992" s="7"/>
      <c r="CF7992" s="7"/>
      <c r="CJ7992" s="7"/>
      <c r="CK7992" s="7"/>
      <c r="CL7992" s="7"/>
    </row>
    <row r="7993" spans="1:90">
      <c r="A7993" s="11"/>
      <c r="B7993" s="373"/>
      <c r="C7993" s="373"/>
      <c r="D7993" s="373"/>
      <c r="E7993" s="13"/>
      <c r="F7993" s="11"/>
      <c r="G7993" s="25"/>
      <c r="H7993" s="31"/>
      <c r="I7993" s="30"/>
      <c r="M7993" s="25"/>
      <c r="N7993" s="31"/>
      <c r="O7993" s="30"/>
      <c r="V7993" s="12"/>
      <c r="W7993" s="12"/>
      <c r="X7993" s="14"/>
      <c r="AB7993" s="25"/>
      <c r="AC7993" s="12"/>
      <c r="AD7993" s="12"/>
      <c r="AK7993" s="12"/>
      <c r="AL7993" s="30"/>
      <c r="AM7993" s="32"/>
      <c r="AQ7993" s="12"/>
      <c r="AR7993" s="12"/>
      <c r="AS7993" s="12"/>
      <c r="AZ7993" s="49"/>
      <c r="BA7993" s="30"/>
      <c r="BB7993" s="12"/>
      <c r="BF7993" s="12"/>
      <c r="BG7993" s="12"/>
      <c r="BH7993" s="12"/>
      <c r="BO7993" s="7"/>
      <c r="BP7993" s="7"/>
      <c r="BQ7993" s="7"/>
      <c r="BU7993" s="7"/>
      <c r="BV7993" s="7"/>
      <c r="BW7993" s="7"/>
      <c r="CD7993" s="7"/>
      <c r="CE7993" s="7"/>
      <c r="CF7993" s="7"/>
      <c r="CJ7993" s="7"/>
      <c r="CK7993" s="7"/>
      <c r="CL7993" s="7"/>
    </row>
    <row r="7994" spans="1:90">
      <c r="A7994" s="11"/>
      <c r="B7994" s="373"/>
      <c r="C7994" s="373"/>
      <c r="D7994" s="373"/>
      <c r="E7994" s="13"/>
      <c r="F7994" s="11"/>
      <c r="G7994" s="25"/>
      <c r="H7994" s="31"/>
      <c r="I7994" s="30"/>
      <c r="M7994" s="25"/>
      <c r="N7994" s="31"/>
      <c r="O7994" s="30"/>
      <c r="V7994" s="12"/>
      <c r="W7994" s="12"/>
      <c r="X7994" s="14"/>
      <c r="AB7994" s="25"/>
      <c r="AC7994" s="12"/>
      <c r="AD7994" s="12"/>
      <c r="AK7994" s="12"/>
      <c r="AL7994" s="30"/>
      <c r="AM7994" s="32"/>
      <c r="AQ7994" s="12"/>
      <c r="AR7994" s="12"/>
      <c r="AS7994" s="12"/>
      <c r="AZ7994" s="49"/>
      <c r="BA7994" s="30"/>
      <c r="BB7994" s="12"/>
      <c r="BF7994" s="12"/>
      <c r="BG7994" s="12"/>
      <c r="BH7994" s="12"/>
      <c r="BO7994" s="7"/>
      <c r="BP7994" s="7"/>
      <c r="BQ7994" s="7"/>
      <c r="BU7994" s="7"/>
      <c r="BV7994" s="7"/>
      <c r="BW7994" s="7"/>
      <c r="CD7994" s="7"/>
      <c r="CE7994" s="7"/>
      <c r="CF7994" s="7"/>
      <c r="CJ7994" s="7"/>
      <c r="CK7994" s="7"/>
      <c r="CL7994" s="7"/>
    </row>
    <row r="7995" spans="1:90">
      <c r="A7995" s="11"/>
      <c r="B7995" s="373"/>
      <c r="C7995" s="373"/>
      <c r="D7995" s="373"/>
      <c r="E7995" s="13"/>
      <c r="F7995" s="11"/>
      <c r="G7995" s="25"/>
      <c r="H7995" s="31"/>
      <c r="I7995" s="30"/>
      <c r="M7995" s="25"/>
      <c r="N7995" s="31"/>
      <c r="O7995" s="30"/>
      <c r="V7995" s="12"/>
      <c r="W7995" s="12"/>
      <c r="X7995" s="14"/>
      <c r="AB7995" s="25"/>
      <c r="AC7995" s="12"/>
      <c r="AD7995" s="12"/>
      <c r="AK7995" s="12"/>
      <c r="AL7995" s="30"/>
      <c r="AM7995" s="32"/>
      <c r="AQ7995" s="12"/>
      <c r="AR7995" s="12"/>
      <c r="AS7995" s="12"/>
      <c r="AZ7995" s="49"/>
      <c r="BA7995" s="30"/>
      <c r="BB7995" s="12"/>
      <c r="BF7995" s="12"/>
      <c r="BG7995" s="12"/>
      <c r="BH7995" s="12"/>
      <c r="BO7995" s="7"/>
      <c r="BP7995" s="7"/>
      <c r="BQ7995" s="7"/>
      <c r="BU7995" s="7"/>
      <c r="BV7995" s="7"/>
      <c r="BW7995" s="7"/>
      <c r="CD7995" s="7"/>
      <c r="CE7995" s="7"/>
      <c r="CF7995" s="7"/>
      <c r="CJ7995" s="7"/>
      <c r="CK7995" s="7"/>
      <c r="CL7995" s="7"/>
    </row>
    <row r="7996" spans="1:90">
      <c r="A7996" s="11"/>
      <c r="B7996" s="373"/>
      <c r="C7996" s="373"/>
      <c r="D7996" s="373"/>
      <c r="E7996" s="13"/>
      <c r="F7996" s="11"/>
      <c r="G7996" s="25"/>
      <c r="H7996" s="31"/>
      <c r="I7996" s="30"/>
      <c r="M7996" s="25"/>
      <c r="N7996" s="31"/>
      <c r="O7996" s="30"/>
      <c r="V7996" s="12"/>
      <c r="W7996" s="12"/>
      <c r="X7996" s="14"/>
      <c r="AB7996" s="25"/>
      <c r="AC7996" s="12"/>
      <c r="AD7996" s="12"/>
      <c r="AK7996" s="12"/>
      <c r="AL7996" s="30"/>
      <c r="AM7996" s="32"/>
      <c r="AQ7996" s="12"/>
      <c r="AR7996" s="12"/>
      <c r="AS7996" s="12"/>
      <c r="AZ7996" s="49"/>
      <c r="BA7996" s="30"/>
      <c r="BB7996" s="12"/>
      <c r="BF7996" s="12"/>
      <c r="BG7996" s="12"/>
      <c r="BH7996" s="12"/>
      <c r="BO7996" s="7"/>
      <c r="BP7996" s="7"/>
      <c r="BQ7996" s="7"/>
      <c r="BU7996" s="7"/>
      <c r="BV7996" s="7"/>
      <c r="BW7996" s="7"/>
      <c r="CD7996" s="7"/>
      <c r="CE7996" s="7"/>
      <c r="CF7996" s="7"/>
      <c r="CJ7996" s="7"/>
      <c r="CK7996" s="7"/>
      <c r="CL7996" s="7"/>
    </row>
    <row r="7997" spans="1:90">
      <c r="A7997" s="11"/>
      <c r="B7997" s="373"/>
      <c r="C7997" s="373"/>
      <c r="D7997" s="373"/>
      <c r="E7997" s="13"/>
      <c r="F7997" s="11"/>
      <c r="G7997" s="25"/>
      <c r="H7997" s="31"/>
      <c r="I7997" s="30"/>
      <c r="M7997" s="25"/>
      <c r="N7997" s="31"/>
      <c r="O7997" s="30"/>
      <c r="V7997" s="12"/>
      <c r="W7997" s="12"/>
      <c r="X7997" s="14"/>
      <c r="AB7997" s="25"/>
      <c r="AC7997" s="12"/>
      <c r="AD7997" s="12"/>
      <c r="AK7997" s="12"/>
      <c r="AL7997" s="30"/>
      <c r="AM7997" s="32"/>
      <c r="AQ7997" s="12"/>
      <c r="AR7997" s="12"/>
      <c r="AS7997" s="12"/>
      <c r="AZ7997" s="49"/>
      <c r="BA7997" s="30"/>
      <c r="BB7997" s="12"/>
      <c r="BF7997" s="12"/>
      <c r="BG7997" s="12"/>
      <c r="BH7997" s="12"/>
      <c r="BO7997" s="7"/>
      <c r="BP7997" s="7"/>
      <c r="BQ7997" s="7"/>
      <c r="BU7997" s="7"/>
      <c r="BV7997" s="7"/>
      <c r="BW7997" s="7"/>
      <c r="CD7997" s="7"/>
      <c r="CE7997" s="7"/>
      <c r="CF7997" s="7"/>
      <c r="CJ7997" s="7"/>
      <c r="CK7997" s="7"/>
      <c r="CL7997" s="7"/>
    </row>
    <row r="7998" spans="1:90">
      <c r="A7998" s="11"/>
      <c r="B7998" s="373"/>
      <c r="C7998" s="373"/>
      <c r="D7998" s="373"/>
      <c r="E7998" s="13"/>
      <c r="F7998" s="11"/>
      <c r="G7998" s="25"/>
      <c r="H7998" s="31"/>
      <c r="I7998" s="30"/>
      <c r="M7998" s="25"/>
      <c r="N7998" s="31"/>
      <c r="O7998" s="30"/>
      <c r="V7998" s="12"/>
      <c r="W7998" s="12"/>
      <c r="X7998" s="14"/>
      <c r="AB7998" s="25"/>
      <c r="AC7998" s="12"/>
      <c r="AD7998" s="12"/>
      <c r="AK7998" s="12"/>
      <c r="AL7998" s="30"/>
      <c r="AM7998" s="32"/>
      <c r="AQ7998" s="12"/>
      <c r="AR7998" s="12"/>
      <c r="AS7998" s="12"/>
      <c r="AZ7998" s="49"/>
      <c r="BA7998" s="30"/>
      <c r="BB7998" s="12"/>
      <c r="BF7998" s="12"/>
      <c r="BG7998" s="12"/>
      <c r="BH7998" s="12"/>
      <c r="BO7998" s="7"/>
      <c r="BP7998" s="7"/>
      <c r="BQ7998" s="7"/>
      <c r="BU7998" s="7"/>
      <c r="BV7998" s="7"/>
      <c r="BW7998" s="7"/>
      <c r="CD7998" s="7"/>
      <c r="CE7998" s="7"/>
      <c r="CF7998" s="7"/>
      <c r="CJ7998" s="7"/>
      <c r="CK7998" s="7"/>
      <c r="CL7998" s="7"/>
    </row>
    <row r="7999" spans="1:90">
      <c r="A7999" s="11"/>
      <c r="B7999" s="373"/>
      <c r="C7999" s="373"/>
      <c r="D7999" s="373"/>
      <c r="E7999" s="13"/>
      <c r="F7999" s="11"/>
      <c r="G7999" s="25"/>
      <c r="H7999" s="31"/>
      <c r="I7999" s="30"/>
      <c r="M7999" s="25"/>
      <c r="N7999" s="31"/>
      <c r="O7999" s="30"/>
      <c r="V7999" s="12"/>
      <c r="W7999" s="12"/>
      <c r="X7999" s="14"/>
      <c r="AB7999" s="25"/>
      <c r="AC7999" s="12"/>
      <c r="AD7999" s="12"/>
      <c r="AK7999" s="12"/>
      <c r="AL7999" s="30"/>
      <c r="AM7999" s="32"/>
      <c r="AQ7999" s="12"/>
      <c r="AR7999" s="12"/>
      <c r="AS7999" s="12"/>
      <c r="AZ7999" s="49"/>
      <c r="BA7999" s="30"/>
      <c r="BB7999" s="12"/>
      <c r="BF7999" s="12"/>
      <c r="BG7999" s="12"/>
      <c r="BH7999" s="12"/>
      <c r="BO7999" s="7"/>
      <c r="BP7999" s="7"/>
      <c r="BQ7999" s="7"/>
      <c r="BU7999" s="7"/>
      <c r="BV7999" s="7"/>
      <c r="BW7999" s="7"/>
      <c r="CD7999" s="7"/>
      <c r="CE7999" s="7"/>
      <c r="CF7999" s="7"/>
      <c r="CJ7999" s="7"/>
      <c r="CK7999" s="7"/>
      <c r="CL7999" s="7"/>
    </row>
    <row r="8000" spans="1:90">
      <c r="A8000" s="11"/>
      <c r="B8000" s="373"/>
      <c r="C8000" s="373"/>
      <c r="D8000" s="373"/>
      <c r="E8000" s="13"/>
      <c r="F8000" s="11"/>
      <c r="G8000" s="25"/>
      <c r="H8000" s="31"/>
      <c r="I8000" s="30"/>
      <c r="M8000" s="25"/>
      <c r="N8000" s="31"/>
      <c r="O8000" s="30"/>
      <c r="V8000" s="12"/>
      <c r="W8000" s="12"/>
      <c r="X8000" s="14"/>
      <c r="AB8000" s="25"/>
      <c r="AC8000" s="12"/>
      <c r="AD8000" s="12"/>
      <c r="AK8000" s="12"/>
      <c r="AL8000" s="30"/>
      <c r="AM8000" s="32"/>
      <c r="AQ8000" s="12"/>
      <c r="AR8000" s="12"/>
      <c r="AS8000" s="12"/>
      <c r="AZ8000" s="49"/>
      <c r="BA8000" s="30"/>
      <c r="BB8000" s="12"/>
      <c r="BF8000" s="12"/>
      <c r="BG8000" s="12"/>
      <c r="BH8000" s="12"/>
      <c r="BO8000" s="7"/>
      <c r="BP8000" s="7"/>
      <c r="BQ8000" s="7"/>
      <c r="BU8000" s="7"/>
      <c r="BV8000" s="7"/>
      <c r="BW8000" s="7"/>
      <c r="CD8000" s="7"/>
      <c r="CE8000" s="7"/>
      <c r="CF8000" s="7"/>
      <c r="CJ8000" s="7"/>
      <c r="CK8000" s="7"/>
      <c r="CL8000" s="7"/>
    </row>
    <row r="8001" spans="1:90">
      <c r="A8001" s="11"/>
      <c r="B8001" s="373"/>
      <c r="C8001" s="373"/>
      <c r="D8001" s="373"/>
      <c r="E8001" s="13"/>
      <c r="F8001" s="11"/>
      <c r="G8001" s="25"/>
      <c r="H8001" s="31"/>
      <c r="I8001" s="30"/>
      <c r="M8001" s="25"/>
      <c r="N8001" s="31"/>
      <c r="O8001" s="30"/>
      <c r="V8001" s="12"/>
      <c r="W8001" s="12"/>
      <c r="X8001" s="14"/>
      <c r="AB8001" s="25"/>
      <c r="AC8001" s="12"/>
      <c r="AD8001" s="12"/>
      <c r="AK8001" s="12"/>
      <c r="AL8001" s="30"/>
      <c r="AM8001" s="32"/>
      <c r="AQ8001" s="12"/>
      <c r="AR8001" s="12"/>
      <c r="AS8001" s="12"/>
      <c r="AZ8001" s="49"/>
      <c r="BA8001" s="30"/>
      <c r="BB8001" s="12"/>
      <c r="BF8001" s="12"/>
      <c r="BG8001" s="12"/>
      <c r="BH8001" s="12"/>
      <c r="BO8001" s="7"/>
      <c r="BP8001" s="7"/>
      <c r="BQ8001" s="7"/>
      <c r="BU8001" s="7"/>
      <c r="BV8001" s="7"/>
      <c r="BW8001" s="7"/>
      <c r="CD8001" s="7"/>
      <c r="CE8001" s="7"/>
      <c r="CF8001" s="7"/>
      <c r="CJ8001" s="7"/>
      <c r="CK8001" s="7"/>
      <c r="CL8001" s="7"/>
    </row>
    <row r="8002" spans="1:90">
      <c r="A8002" s="11"/>
      <c r="B8002" s="373"/>
      <c r="C8002" s="373"/>
      <c r="D8002" s="373"/>
      <c r="E8002" s="13"/>
      <c r="F8002" s="11"/>
      <c r="G8002" s="25"/>
      <c r="H8002" s="31"/>
      <c r="I8002" s="30"/>
      <c r="M8002" s="25"/>
      <c r="N8002" s="31"/>
      <c r="O8002" s="30"/>
      <c r="V8002" s="12"/>
      <c r="W8002" s="12"/>
      <c r="X8002" s="14"/>
      <c r="AB8002" s="25"/>
      <c r="AC8002" s="12"/>
      <c r="AD8002" s="12"/>
      <c r="AK8002" s="12"/>
      <c r="AL8002" s="30"/>
      <c r="AM8002" s="32"/>
      <c r="AQ8002" s="12"/>
      <c r="AR8002" s="12"/>
      <c r="AS8002" s="12"/>
      <c r="AZ8002" s="49"/>
      <c r="BA8002" s="30"/>
      <c r="BB8002" s="12"/>
      <c r="BF8002" s="12"/>
      <c r="BG8002" s="12"/>
      <c r="BH8002" s="12"/>
      <c r="BO8002" s="7"/>
      <c r="BP8002" s="7"/>
      <c r="BQ8002" s="7"/>
      <c r="BU8002" s="7"/>
      <c r="BV8002" s="7"/>
      <c r="BW8002" s="7"/>
      <c r="CD8002" s="7"/>
      <c r="CE8002" s="7"/>
      <c r="CF8002" s="7"/>
      <c r="CJ8002" s="7"/>
      <c r="CK8002" s="7"/>
      <c r="CL8002" s="7"/>
    </row>
    <row r="8003" spans="1:90">
      <c r="A8003" s="11"/>
      <c r="B8003" s="373"/>
      <c r="C8003" s="373"/>
      <c r="D8003" s="373"/>
      <c r="E8003" s="13"/>
      <c r="F8003" s="11"/>
      <c r="G8003" s="25"/>
      <c r="H8003" s="31"/>
      <c r="I8003" s="30"/>
      <c r="M8003" s="25"/>
      <c r="N8003" s="31"/>
      <c r="O8003" s="30"/>
      <c r="V8003" s="12"/>
      <c r="W8003" s="12"/>
      <c r="X8003" s="14"/>
      <c r="AB8003" s="25"/>
      <c r="AC8003" s="12"/>
      <c r="AD8003" s="12"/>
      <c r="AK8003" s="12"/>
      <c r="AL8003" s="30"/>
      <c r="AM8003" s="32"/>
      <c r="AQ8003" s="12"/>
      <c r="AR8003" s="12"/>
      <c r="AS8003" s="12"/>
      <c r="AZ8003" s="49"/>
      <c r="BA8003" s="30"/>
      <c r="BB8003" s="12"/>
      <c r="BF8003" s="12"/>
      <c r="BG8003" s="12"/>
      <c r="BH8003" s="12"/>
      <c r="BO8003" s="7"/>
      <c r="BP8003" s="7"/>
      <c r="BQ8003" s="7"/>
      <c r="BU8003" s="7"/>
      <c r="BV8003" s="7"/>
      <c r="BW8003" s="7"/>
      <c r="CD8003" s="7"/>
      <c r="CE8003" s="7"/>
      <c r="CF8003" s="7"/>
      <c r="CJ8003" s="7"/>
      <c r="CK8003" s="7"/>
      <c r="CL8003" s="7"/>
    </row>
    <row r="8004" spans="1:90">
      <c r="A8004" s="11"/>
      <c r="B8004" s="373"/>
      <c r="C8004" s="373"/>
      <c r="D8004" s="373"/>
      <c r="E8004" s="13"/>
      <c r="F8004" s="11"/>
      <c r="G8004" s="25"/>
      <c r="H8004" s="31"/>
      <c r="I8004" s="30"/>
      <c r="M8004" s="25"/>
      <c r="N8004" s="31"/>
      <c r="O8004" s="30"/>
      <c r="V8004" s="12"/>
      <c r="W8004" s="12"/>
      <c r="X8004" s="14"/>
      <c r="AB8004" s="25"/>
      <c r="AC8004" s="12"/>
      <c r="AD8004" s="12"/>
      <c r="AK8004" s="12"/>
      <c r="AL8004" s="30"/>
      <c r="AM8004" s="32"/>
      <c r="AQ8004" s="12"/>
      <c r="AR8004" s="12"/>
      <c r="AS8004" s="12"/>
      <c r="AZ8004" s="49"/>
      <c r="BA8004" s="30"/>
      <c r="BB8004" s="12"/>
      <c r="BF8004" s="12"/>
      <c r="BG8004" s="12"/>
      <c r="BH8004" s="12"/>
      <c r="BO8004" s="7"/>
      <c r="BP8004" s="7"/>
      <c r="BQ8004" s="7"/>
      <c r="BU8004" s="7"/>
      <c r="BV8004" s="7"/>
      <c r="BW8004" s="7"/>
      <c r="CD8004" s="7"/>
      <c r="CE8004" s="7"/>
      <c r="CF8004" s="7"/>
      <c r="CJ8004" s="7"/>
      <c r="CK8004" s="7"/>
      <c r="CL8004" s="7"/>
    </row>
    <row r="8005" spans="1:90">
      <c r="A8005" s="11"/>
      <c r="B8005" s="373"/>
      <c r="C8005" s="373"/>
      <c r="D8005" s="373"/>
      <c r="E8005" s="13"/>
      <c r="F8005" s="11"/>
      <c r="G8005" s="25"/>
      <c r="H8005" s="31"/>
      <c r="I8005" s="30"/>
      <c r="M8005" s="25"/>
      <c r="N8005" s="31"/>
      <c r="O8005" s="30"/>
      <c r="V8005" s="12"/>
      <c r="W8005" s="12"/>
      <c r="X8005" s="14"/>
      <c r="AB8005" s="25"/>
      <c r="AC8005" s="12"/>
      <c r="AD8005" s="12"/>
      <c r="AK8005" s="12"/>
      <c r="AL8005" s="30"/>
      <c r="AM8005" s="32"/>
      <c r="AQ8005" s="12"/>
      <c r="AR8005" s="12"/>
      <c r="AS8005" s="12"/>
      <c r="AZ8005" s="49"/>
      <c r="BA8005" s="30"/>
      <c r="BB8005" s="12"/>
      <c r="BF8005" s="12"/>
      <c r="BG8005" s="12"/>
      <c r="BH8005" s="12"/>
      <c r="BO8005" s="7"/>
      <c r="BP8005" s="7"/>
      <c r="BQ8005" s="7"/>
      <c r="BU8005" s="7"/>
      <c r="BV8005" s="7"/>
      <c r="BW8005" s="7"/>
      <c r="CD8005" s="7"/>
      <c r="CE8005" s="7"/>
      <c r="CF8005" s="7"/>
      <c r="CJ8005" s="7"/>
      <c r="CK8005" s="7"/>
      <c r="CL8005" s="7"/>
    </row>
    <row r="8006" spans="1:90">
      <c r="A8006" s="11"/>
      <c r="B8006" s="373"/>
      <c r="C8006" s="373"/>
      <c r="D8006" s="373"/>
      <c r="E8006" s="13"/>
      <c r="F8006" s="11"/>
      <c r="G8006" s="25"/>
      <c r="H8006" s="31"/>
      <c r="I8006" s="30"/>
      <c r="M8006" s="25"/>
      <c r="N8006" s="31"/>
      <c r="O8006" s="30"/>
      <c r="V8006" s="12"/>
      <c r="W8006" s="12"/>
      <c r="X8006" s="14"/>
      <c r="AB8006" s="25"/>
      <c r="AC8006" s="12"/>
      <c r="AD8006" s="12"/>
      <c r="AK8006" s="12"/>
      <c r="AL8006" s="30"/>
      <c r="AM8006" s="32"/>
      <c r="AQ8006" s="12"/>
      <c r="AR8006" s="12"/>
      <c r="AS8006" s="12"/>
      <c r="AZ8006" s="49"/>
      <c r="BA8006" s="30"/>
      <c r="BB8006" s="12"/>
      <c r="BF8006" s="12"/>
      <c r="BG8006" s="12"/>
      <c r="BH8006" s="12"/>
      <c r="BO8006" s="7"/>
      <c r="BP8006" s="7"/>
      <c r="BQ8006" s="7"/>
      <c r="BU8006" s="7"/>
      <c r="BV8006" s="7"/>
      <c r="BW8006" s="7"/>
      <c r="CD8006" s="7"/>
      <c r="CE8006" s="7"/>
      <c r="CF8006" s="7"/>
      <c r="CJ8006" s="7"/>
      <c r="CK8006" s="7"/>
      <c r="CL8006" s="7"/>
    </row>
    <row r="8007" spans="1:90">
      <c r="A8007" s="11"/>
      <c r="B8007" s="373"/>
      <c r="C8007" s="373"/>
      <c r="D8007" s="373"/>
      <c r="E8007" s="13"/>
      <c r="F8007" s="11"/>
      <c r="G8007" s="25"/>
      <c r="H8007" s="31"/>
      <c r="I8007" s="30"/>
      <c r="M8007" s="25"/>
      <c r="N8007" s="31"/>
      <c r="O8007" s="30"/>
      <c r="V8007" s="12"/>
      <c r="W8007" s="12"/>
      <c r="X8007" s="14"/>
      <c r="AB8007" s="25"/>
      <c r="AC8007" s="12"/>
      <c r="AD8007" s="12"/>
      <c r="AK8007" s="12"/>
      <c r="AL8007" s="30"/>
      <c r="AM8007" s="32"/>
      <c r="AQ8007" s="12"/>
      <c r="AR8007" s="12"/>
      <c r="AS8007" s="12"/>
      <c r="AZ8007" s="49"/>
      <c r="BA8007" s="30"/>
      <c r="BB8007" s="12"/>
      <c r="BF8007" s="12"/>
      <c r="BG8007" s="12"/>
      <c r="BH8007" s="12"/>
      <c r="BO8007" s="7"/>
      <c r="BP8007" s="7"/>
      <c r="BQ8007" s="7"/>
      <c r="BU8007" s="7"/>
      <c r="BV8007" s="7"/>
      <c r="BW8007" s="7"/>
      <c r="CD8007" s="7"/>
      <c r="CE8007" s="7"/>
      <c r="CF8007" s="7"/>
      <c r="CJ8007" s="7"/>
      <c r="CK8007" s="7"/>
      <c r="CL8007" s="7"/>
    </row>
    <row r="8008" spans="1:90">
      <c r="A8008" s="11"/>
      <c r="B8008" s="373"/>
      <c r="C8008" s="373"/>
      <c r="D8008" s="373"/>
      <c r="E8008" s="13"/>
      <c r="F8008" s="11"/>
      <c r="G8008" s="25"/>
      <c r="H8008" s="31"/>
      <c r="I8008" s="30"/>
      <c r="M8008" s="25"/>
      <c r="N8008" s="31"/>
      <c r="O8008" s="30"/>
      <c r="V8008" s="12"/>
      <c r="W8008" s="12"/>
      <c r="X8008" s="14"/>
      <c r="AB8008" s="25"/>
      <c r="AC8008" s="12"/>
      <c r="AD8008" s="12"/>
      <c r="AK8008" s="12"/>
      <c r="AL8008" s="30"/>
      <c r="AM8008" s="32"/>
      <c r="AQ8008" s="12"/>
      <c r="AR8008" s="12"/>
      <c r="AS8008" s="12"/>
      <c r="AZ8008" s="49"/>
      <c r="BA8008" s="30"/>
      <c r="BB8008" s="12"/>
      <c r="BF8008" s="12"/>
      <c r="BG8008" s="12"/>
      <c r="BH8008" s="12"/>
      <c r="BO8008" s="7"/>
      <c r="BP8008" s="7"/>
      <c r="BQ8008" s="7"/>
      <c r="BU8008" s="7"/>
      <c r="BV8008" s="7"/>
      <c r="BW8008" s="7"/>
      <c r="CD8008" s="7"/>
      <c r="CE8008" s="7"/>
      <c r="CF8008" s="7"/>
      <c r="CJ8008" s="7"/>
      <c r="CK8008" s="7"/>
      <c r="CL8008" s="7"/>
    </row>
    <row r="8009" spans="1:90">
      <c r="A8009" s="11"/>
      <c r="B8009" s="373"/>
      <c r="C8009" s="373"/>
      <c r="D8009" s="373"/>
      <c r="E8009" s="13"/>
      <c r="F8009" s="11"/>
      <c r="G8009" s="25"/>
      <c r="H8009" s="31"/>
      <c r="I8009" s="30"/>
      <c r="M8009" s="25"/>
      <c r="N8009" s="31"/>
      <c r="O8009" s="30"/>
      <c r="V8009" s="12"/>
      <c r="W8009" s="12"/>
      <c r="X8009" s="14"/>
      <c r="AB8009" s="25"/>
      <c r="AC8009" s="12"/>
      <c r="AD8009" s="12"/>
      <c r="AK8009" s="12"/>
      <c r="AL8009" s="30"/>
      <c r="AM8009" s="32"/>
      <c r="AQ8009" s="12"/>
      <c r="AR8009" s="12"/>
      <c r="AS8009" s="12"/>
      <c r="AZ8009" s="49"/>
      <c r="BA8009" s="30"/>
      <c r="BB8009" s="12"/>
      <c r="BF8009" s="12"/>
      <c r="BG8009" s="12"/>
      <c r="BH8009" s="12"/>
      <c r="BO8009" s="7"/>
      <c r="BP8009" s="7"/>
      <c r="BQ8009" s="7"/>
      <c r="BU8009" s="7"/>
      <c r="BV8009" s="7"/>
      <c r="BW8009" s="7"/>
      <c r="CD8009" s="7"/>
      <c r="CE8009" s="7"/>
      <c r="CF8009" s="7"/>
      <c r="CJ8009" s="7"/>
      <c r="CK8009" s="7"/>
      <c r="CL8009" s="7"/>
    </row>
    <row r="8010" spans="1:90">
      <c r="A8010" s="11"/>
      <c r="B8010" s="373"/>
      <c r="C8010" s="373"/>
      <c r="D8010" s="373"/>
      <c r="E8010" s="13"/>
      <c r="F8010" s="11"/>
      <c r="G8010" s="25"/>
      <c r="H8010" s="31"/>
      <c r="I8010" s="30"/>
      <c r="M8010" s="25"/>
      <c r="N8010" s="31"/>
      <c r="O8010" s="30"/>
      <c r="V8010" s="12"/>
      <c r="W8010" s="12"/>
      <c r="X8010" s="14"/>
      <c r="AB8010" s="25"/>
      <c r="AC8010" s="12"/>
      <c r="AD8010" s="12"/>
      <c r="AK8010" s="12"/>
      <c r="AL8010" s="30"/>
      <c r="AM8010" s="32"/>
      <c r="AQ8010" s="12"/>
      <c r="AR8010" s="12"/>
      <c r="AS8010" s="12"/>
      <c r="AZ8010" s="49"/>
      <c r="BA8010" s="30"/>
      <c r="BB8010" s="12"/>
      <c r="BF8010" s="12"/>
      <c r="BG8010" s="12"/>
      <c r="BH8010" s="12"/>
      <c r="BO8010" s="7"/>
      <c r="BP8010" s="7"/>
      <c r="BQ8010" s="7"/>
      <c r="BU8010" s="7"/>
      <c r="BV8010" s="7"/>
      <c r="BW8010" s="7"/>
      <c r="CD8010" s="7"/>
      <c r="CE8010" s="7"/>
      <c r="CF8010" s="7"/>
      <c r="CJ8010" s="7"/>
      <c r="CK8010" s="7"/>
      <c r="CL8010" s="7"/>
    </row>
    <row r="8011" spans="1:90">
      <c r="A8011" s="11"/>
      <c r="B8011" s="373"/>
      <c r="C8011" s="373"/>
      <c r="D8011" s="373"/>
      <c r="E8011" s="13"/>
      <c r="F8011" s="11"/>
      <c r="G8011" s="25"/>
      <c r="H8011" s="31"/>
      <c r="I8011" s="30"/>
      <c r="M8011" s="25"/>
      <c r="N8011" s="31"/>
      <c r="O8011" s="30"/>
      <c r="V8011" s="12"/>
      <c r="W8011" s="12"/>
      <c r="X8011" s="14"/>
      <c r="AB8011" s="25"/>
      <c r="AC8011" s="12"/>
      <c r="AD8011" s="12"/>
      <c r="AK8011" s="12"/>
      <c r="AL8011" s="30"/>
      <c r="AM8011" s="32"/>
      <c r="AQ8011" s="12"/>
      <c r="AR8011" s="12"/>
      <c r="AS8011" s="12"/>
      <c r="AZ8011" s="49"/>
      <c r="BA8011" s="30"/>
      <c r="BB8011" s="12"/>
      <c r="BF8011" s="12"/>
      <c r="BG8011" s="12"/>
      <c r="BH8011" s="12"/>
      <c r="BO8011" s="7"/>
      <c r="BP8011" s="7"/>
      <c r="BQ8011" s="7"/>
      <c r="BU8011" s="7"/>
      <c r="BV8011" s="7"/>
      <c r="BW8011" s="7"/>
      <c r="CD8011" s="7"/>
      <c r="CE8011" s="7"/>
      <c r="CF8011" s="7"/>
      <c r="CJ8011" s="7"/>
      <c r="CK8011" s="7"/>
      <c r="CL8011" s="7"/>
    </row>
    <row r="8012" spans="1:90">
      <c r="A8012" s="11"/>
      <c r="B8012" s="373"/>
      <c r="C8012" s="373"/>
      <c r="D8012" s="373"/>
      <c r="E8012" s="13"/>
      <c r="F8012" s="11"/>
      <c r="G8012" s="25"/>
      <c r="H8012" s="31"/>
      <c r="I8012" s="30"/>
      <c r="M8012" s="25"/>
      <c r="N8012" s="31"/>
      <c r="O8012" s="30"/>
      <c r="V8012" s="12"/>
      <c r="W8012" s="12"/>
      <c r="X8012" s="14"/>
      <c r="AB8012" s="25"/>
      <c r="AC8012" s="12"/>
      <c r="AD8012" s="12"/>
      <c r="AK8012" s="12"/>
      <c r="AL8012" s="30"/>
      <c r="AM8012" s="32"/>
      <c r="AQ8012" s="12"/>
      <c r="AR8012" s="12"/>
      <c r="AS8012" s="12"/>
      <c r="AZ8012" s="49"/>
      <c r="BA8012" s="30"/>
      <c r="BB8012" s="12"/>
      <c r="BF8012" s="12"/>
      <c r="BG8012" s="12"/>
      <c r="BH8012" s="12"/>
      <c r="BO8012" s="7"/>
      <c r="BP8012" s="7"/>
      <c r="BQ8012" s="7"/>
      <c r="BU8012" s="7"/>
      <c r="BV8012" s="7"/>
      <c r="BW8012" s="7"/>
      <c r="CD8012" s="7"/>
      <c r="CE8012" s="7"/>
      <c r="CF8012" s="7"/>
      <c r="CJ8012" s="7"/>
      <c r="CK8012" s="7"/>
      <c r="CL8012" s="7"/>
    </row>
    <row r="8013" spans="1:90">
      <c r="A8013" s="11"/>
      <c r="B8013" s="373"/>
      <c r="C8013" s="373"/>
      <c r="D8013" s="373"/>
      <c r="E8013" s="13"/>
      <c r="F8013" s="11"/>
      <c r="G8013" s="25"/>
      <c r="H8013" s="31"/>
      <c r="I8013" s="30"/>
      <c r="M8013" s="25"/>
      <c r="N8013" s="31"/>
      <c r="O8013" s="30"/>
      <c r="V8013" s="12"/>
      <c r="W8013" s="12"/>
      <c r="X8013" s="14"/>
      <c r="AB8013" s="25"/>
      <c r="AC8013" s="12"/>
      <c r="AD8013" s="12"/>
      <c r="AK8013" s="12"/>
      <c r="AL8013" s="30"/>
      <c r="AM8013" s="32"/>
      <c r="AQ8013" s="12"/>
      <c r="AR8013" s="12"/>
      <c r="AS8013" s="12"/>
      <c r="AZ8013" s="49"/>
      <c r="BA8013" s="30"/>
      <c r="BB8013" s="12"/>
      <c r="BF8013" s="12"/>
      <c r="BG8013" s="12"/>
      <c r="BH8013" s="12"/>
      <c r="BO8013" s="7"/>
      <c r="BP8013" s="7"/>
      <c r="BQ8013" s="7"/>
      <c r="BU8013" s="7"/>
      <c r="BV8013" s="7"/>
      <c r="BW8013" s="7"/>
      <c r="CD8013" s="7"/>
      <c r="CE8013" s="7"/>
      <c r="CF8013" s="7"/>
      <c r="CJ8013" s="7"/>
      <c r="CK8013" s="7"/>
      <c r="CL8013" s="7"/>
    </row>
    <row r="8014" spans="1:90">
      <c r="A8014" s="11"/>
      <c r="B8014" s="373"/>
      <c r="C8014" s="373"/>
      <c r="D8014" s="373"/>
      <c r="E8014" s="13"/>
      <c r="F8014" s="11"/>
      <c r="G8014" s="25"/>
      <c r="H8014" s="31"/>
      <c r="I8014" s="30"/>
      <c r="M8014" s="25"/>
      <c r="N8014" s="31"/>
      <c r="O8014" s="30"/>
      <c r="V8014" s="12"/>
      <c r="W8014" s="12"/>
      <c r="X8014" s="14"/>
      <c r="AB8014" s="25"/>
      <c r="AC8014" s="12"/>
      <c r="AD8014" s="12"/>
      <c r="AK8014" s="12"/>
      <c r="AL8014" s="30"/>
      <c r="AM8014" s="32"/>
      <c r="AQ8014" s="12"/>
      <c r="AR8014" s="12"/>
      <c r="AS8014" s="12"/>
      <c r="AZ8014" s="49"/>
      <c r="BA8014" s="30"/>
      <c r="BB8014" s="12"/>
      <c r="BF8014" s="12"/>
      <c r="BG8014" s="12"/>
      <c r="BH8014" s="12"/>
      <c r="BO8014" s="7"/>
      <c r="BP8014" s="7"/>
      <c r="BQ8014" s="7"/>
      <c r="BU8014" s="7"/>
      <c r="BV8014" s="7"/>
      <c r="BW8014" s="7"/>
      <c r="CD8014" s="7"/>
      <c r="CE8014" s="7"/>
      <c r="CF8014" s="7"/>
      <c r="CJ8014" s="7"/>
      <c r="CK8014" s="7"/>
      <c r="CL8014" s="7"/>
    </row>
    <row r="8015" spans="1:90">
      <c r="A8015" s="11"/>
      <c r="B8015" s="373"/>
      <c r="C8015" s="373"/>
      <c r="D8015" s="373"/>
      <c r="E8015" s="13"/>
      <c r="F8015" s="11"/>
      <c r="G8015" s="25"/>
      <c r="H8015" s="31"/>
      <c r="I8015" s="30"/>
      <c r="M8015" s="25"/>
      <c r="N8015" s="31"/>
      <c r="O8015" s="30"/>
      <c r="V8015" s="12"/>
      <c r="W8015" s="12"/>
      <c r="X8015" s="14"/>
      <c r="AB8015" s="25"/>
      <c r="AC8015" s="12"/>
      <c r="AD8015" s="12"/>
      <c r="AK8015" s="12"/>
      <c r="AL8015" s="30"/>
      <c r="AM8015" s="32"/>
      <c r="AQ8015" s="12"/>
      <c r="AR8015" s="12"/>
      <c r="AS8015" s="12"/>
      <c r="AZ8015" s="49"/>
      <c r="BA8015" s="30"/>
      <c r="BB8015" s="12"/>
      <c r="BF8015" s="12"/>
      <c r="BG8015" s="12"/>
      <c r="BH8015" s="12"/>
      <c r="BO8015" s="7"/>
      <c r="BP8015" s="7"/>
      <c r="BQ8015" s="7"/>
      <c r="BU8015" s="7"/>
      <c r="BV8015" s="7"/>
      <c r="BW8015" s="7"/>
      <c r="CD8015" s="7"/>
      <c r="CE8015" s="7"/>
      <c r="CF8015" s="7"/>
      <c r="CJ8015" s="7"/>
      <c r="CK8015" s="7"/>
      <c r="CL8015" s="7"/>
    </row>
    <row r="8016" spans="1:90">
      <c r="A8016" s="11"/>
      <c r="B8016" s="373"/>
      <c r="C8016" s="373"/>
      <c r="D8016" s="373"/>
      <c r="E8016" s="13"/>
      <c r="F8016" s="11"/>
      <c r="G8016" s="25"/>
      <c r="H8016" s="31"/>
      <c r="I8016" s="30"/>
      <c r="M8016" s="25"/>
      <c r="N8016" s="31"/>
      <c r="O8016" s="30"/>
      <c r="V8016" s="12"/>
      <c r="W8016" s="12"/>
      <c r="X8016" s="14"/>
      <c r="AB8016" s="25"/>
      <c r="AC8016" s="12"/>
      <c r="AD8016" s="12"/>
      <c r="AK8016" s="12"/>
      <c r="AL8016" s="30"/>
      <c r="AM8016" s="32"/>
      <c r="AQ8016" s="12"/>
      <c r="AR8016" s="12"/>
      <c r="AS8016" s="12"/>
      <c r="AZ8016" s="49"/>
      <c r="BA8016" s="30"/>
      <c r="BB8016" s="12"/>
      <c r="BF8016" s="12"/>
      <c r="BG8016" s="12"/>
      <c r="BH8016" s="12"/>
      <c r="BO8016" s="7"/>
      <c r="BP8016" s="7"/>
      <c r="BQ8016" s="7"/>
      <c r="BU8016" s="7"/>
      <c r="BV8016" s="7"/>
      <c r="BW8016" s="7"/>
      <c r="CD8016" s="7"/>
      <c r="CE8016" s="7"/>
      <c r="CF8016" s="7"/>
      <c r="CJ8016" s="7"/>
      <c r="CK8016" s="7"/>
      <c r="CL8016" s="7"/>
    </row>
    <row r="8017" spans="1:90">
      <c r="A8017" s="11"/>
      <c r="B8017" s="373"/>
      <c r="C8017" s="373"/>
      <c r="D8017" s="373"/>
      <c r="E8017" s="13"/>
      <c r="F8017" s="11"/>
      <c r="G8017" s="25"/>
      <c r="H8017" s="31"/>
      <c r="I8017" s="30"/>
      <c r="M8017" s="25"/>
      <c r="N8017" s="31"/>
      <c r="O8017" s="30"/>
      <c r="V8017" s="12"/>
      <c r="W8017" s="12"/>
      <c r="X8017" s="14"/>
      <c r="AB8017" s="25"/>
      <c r="AC8017" s="12"/>
      <c r="AD8017" s="12"/>
      <c r="AK8017" s="12"/>
      <c r="AL8017" s="30"/>
      <c r="AM8017" s="32"/>
      <c r="AQ8017" s="12"/>
      <c r="AR8017" s="12"/>
      <c r="AS8017" s="12"/>
      <c r="AZ8017" s="49"/>
      <c r="BA8017" s="30"/>
      <c r="BB8017" s="12"/>
      <c r="BF8017" s="12"/>
      <c r="BG8017" s="12"/>
      <c r="BH8017" s="12"/>
      <c r="BO8017" s="7"/>
      <c r="BP8017" s="7"/>
      <c r="BQ8017" s="7"/>
      <c r="BU8017" s="7"/>
      <c r="BV8017" s="7"/>
      <c r="BW8017" s="7"/>
      <c r="CD8017" s="7"/>
      <c r="CE8017" s="7"/>
      <c r="CF8017" s="7"/>
      <c r="CJ8017" s="7"/>
      <c r="CK8017" s="7"/>
      <c r="CL8017" s="7"/>
    </row>
    <row r="8018" spans="1:90">
      <c r="A8018" s="11"/>
      <c r="B8018" s="373"/>
      <c r="C8018" s="373"/>
      <c r="D8018" s="373"/>
      <c r="E8018" s="13"/>
      <c r="F8018" s="11"/>
      <c r="G8018" s="25"/>
      <c r="H8018" s="31"/>
      <c r="I8018" s="30"/>
      <c r="M8018" s="25"/>
      <c r="N8018" s="31"/>
      <c r="O8018" s="30"/>
      <c r="V8018" s="12"/>
      <c r="W8018" s="12"/>
      <c r="X8018" s="14"/>
      <c r="AB8018" s="25"/>
      <c r="AC8018" s="12"/>
      <c r="AD8018" s="12"/>
      <c r="AK8018" s="12"/>
      <c r="AL8018" s="30"/>
      <c r="AM8018" s="32"/>
      <c r="AQ8018" s="12"/>
      <c r="AR8018" s="12"/>
      <c r="AS8018" s="12"/>
      <c r="AZ8018" s="49"/>
      <c r="BA8018" s="30"/>
      <c r="BB8018" s="12"/>
      <c r="BF8018" s="12"/>
      <c r="BG8018" s="12"/>
      <c r="BH8018" s="12"/>
      <c r="BO8018" s="7"/>
      <c r="BP8018" s="7"/>
      <c r="BQ8018" s="7"/>
      <c r="BU8018" s="7"/>
      <c r="BV8018" s="7"/>
      <c r="BW8018" s="7"/>
      <c r="CD8018" s="7"/>
      <c r="CE8018" s="7"/>
      <c r="CF8018" s="7"/>
      <c r="CJ8018" s="7"/>
      <c r="CK8018" s="7"/>
      <c r="CL8018" s="7"/>
    </row>
    <row r="8019" spans="1:90">
      <c r="A8019" s="11"/>
      <c r="B8019" s="373"/>
      <c r="C8019" s="373"/>
      <c r="D8019" s="373"/>
      <c r="E8019" s="13"/>
      <c r="F8019" s="11"/>
      <c r="G8019" s="25"/>
      <c r="H8019" s="31"/>
      <c r="I8019" s="30"/>
      <c r="M8019" s="25"/>
      <c r="N8019" s="31"/>
      <c r="O8019" s="30"/>
      <c r="V8019" s="12"/>
      <c r="W8019" s="12"/>
      <c r="X8019" s="14"/>
      <c r="AB8019" s="25"/>
      <c r="AC8019" s="12"/>
      <c r="AD8019" s="12"/>
      <c r="AK8019" s="12"/>
      <c r="AL8019" s="30"/>
      <c r="AM8019" s="32"/>
      <c r="AQ8019" s="12"/>
      <c r="AR8019" s="12"/>
      <c r="AS8019" s="12"/>
      <c r="AZ8019" s="49"/>
      <c r="BA8019" s="30"/>
      <c r="BB8019" s="12"/>
      <c r="BF8019" s="12"/>
      <c r="BG8019" s="12"/>
      <c r="BH8019" s="12"/>
      <c r="BO8019" s="7"/>
      <c r="BP8019" s="7"/>
      <c r="BQ8019" s="7"/>
      <c r="BU8019" s="7"/>
      <c r="BV8019" s="7"/>
      <c r="BW8019" s="7"/>
      <c r="CD8019" s="7"/>
      <c r="CE8019" s="7"/>
      <c r="CF8019" s="7"/>
      <c r="CJ8019" s="7"/>
      <c r="CK8019" s="7"/>
      <c r="CL8019" s="7"/>
    </row>
    <row r="8020" spans="1:90">
      <c r="A8020" s="11"/>
      <c r="B8020" s="373"/>
      <c r="C8020" s="373"/>
      <c r="D8020" s="373"/>
      <c r="E8020" s="13"/>
      <c r="F8020" s="11"/>
      <c r="G8020" s="25"/>
      <c r="H8020" s="31"/>
      <c r="I8020" s="30"/>
      <c r="M8020" s="25"/>
      <c r="N8020" s="31"/>
      <c r="O8020" s="30"/>
      <c r="V8020" s="12"/>
      <c r="W8020" s="12"/>
      <c r="X8020" s="14"/>
      <c r="AB8020" s="25"/>
      <c r="AC8020" s="12"/>
      <c r="AD8020" s="12"/>
      <c r="AK8020" s="12"/>
      <c r="AL8020" s="30"/>
      <c r="AM8020" s="32"/>
      <c r="AQ8020" s="12"/>
      <c r="AR8020" s="12"/>
      <c r="AS8020" s="12"/>
      <c r="AZ8020" s="49"/>
      <c r="BA8020" s="30"/>
      <c r="BB8020" s="12"/>
      <c r="BF8020" s="12"/>
      <c r="BG8020" s="12"/>
      <c r="BH8020" s="12"/>
      <c r="BO8020" s="7"/>
      <c r="BP8020" s="7"/>
      <c r="BQ8020" s="7"/>
      <c r="BU8020" s="7"/>
      <c r="BV8020" s="7"/>
      <c r="BW8020" s="7"/>
      <c r="CD8020" s="7"/>
      <c r="CE8020" s="7"/>
      <c r="CF8020" s="7"/>
      <c r="CJ8020" s="7"/>
      <c r="CK8020" s="7"/>
      <c r="CL8020" s="7"/>
    </row>
    <row r="8021" spans="1:90">
      <c r="A8021" s="11"/>
      <c r="B8021" s="373"/>
      <c r="C8021" s="373"/>
      <c r="D8021" s="373"/>
      <c r="E8021" s="13"/>
      <c r="F8021" s="11"/>
      <c r="G8021" s="25"/>
      <c r="H8021" s="31"/>
      <c r="I8021" s="30"/>
      <c r="M8021" s="25"/>
      <c r="N8021" s="31"/>
      <c r="O8021" s="30"/>
      <c r="V8021" s="12"/>
      <c r="W8021" s="12"/>
      <c r="X8021" s="14"/>
      <c r="AB8021" s="25"/>
      <c r="AC8021" s="12"/>
      <c r="AD8021" s="12"/>
      <c r="AK8021" s="12"/>
      <c r="AL8021" s="30"/>
      <c r="AM8021" s="32"/>
      <c r="AQ8021" s="12"/>
      <c r="AR8021" s="12"/>
      <c r="AS8021" s="12"/>
      <c r="AZ8021" s="49"/>
      <c r="BA8021" s="30"/>
      <c r="BB8021" s="12"/>
      <c r="BF8021" s="12"/>
      <c r="BG8021" s="12"/>
      <c r="BH8021" s="12"/>
      <c r="BO8021" s="7"/>
      <c r="BP8021" s="7"/>
      <c r="BQ8021" s="7"/>
      <c r="BU8021" s="7"/>
      <c r="BV8021" s="7"/>
      <c r="BW8021" s="7"/>
      <c r="CD8021" s="7"/>
      <c r="CE8021" s="7"/>
      <c r="CF8021" s="7"/>
      <c r="CJ8021" s="7"/>
      <c r="CK8021" s="7"/>
      <c r="CL8021" s="7"/>
    </row>
    <row r="8022" spans="1:90">
      <c r="A8022" s="11"/>
      <c r="B8022" s="373"/>
      <c r="C8022" s="373"/>
      <c r="D8022" s="373"/>
      <c r="E8022" s="13"/>
      <c r="F8022" s="11"/>
      <c r="G8022" s="25"/>
      <c r="H8022" s="31"/>
      <c r="I8022" s="30"/>
      <c r="M8022" s="25"/>
      <c r="N8022" s="31"/>
      <c r="O8022" s="30"/>
      <c r="V8022" s="12"/>
      <c r="W8022" s="12"/>
      <c r="X8022" s="14"/>
      <c r="AB8022" s="25"/>
      <c r="AC8022" s="12"/>
      <c r="AD8022" s="12"/>
      <c r="AK8022" s="12"/>
      <c r="AL8022" s="30"/>
      <c r="AM8022" s="32"/>
      <c r="AQ8022" s="12"/>
      <c r="AR8022" s="12"/>
      <c r="AS8022" s="12"/>
      <c r="AZ8022" s="49"/>
      <c r="BA8022" s="30"/>
      <c r="BB8022" s="12"/>
      <c r="BF8022" s="12"/>
      <c r="BG8022" s="12"/>
      <c r="BH8022" s="12"/>
      <c r="BO8022" s="7"/>
      <c r="BP8022" s="7"/>
      <c r="BQ8022" s="7"/>
      <c r="BU8022" s="7"/>
      <c r="BV8022" s="7"/>
      <c r="BW8022" s="7"/>
      <c r="CD8022" s="7"/>
      <c r="CE8022" s="7"/>
      <c r="CF8022" s="7"/>
      <c r="CJ8022" s="7"/>
      <c r="CK8022" s="7"/>
      <c r="CL8022" s="7"/>
    </row>
    <row r="8023" spans="1:90">
      <c r="A8023" s="11"/>
      <c r="B8023" s="373"/>
      <c r="C8023" s="373"/>
      <c r="D8023" s="373"/>
      <c r="E8023" s="13"/>
      <c r="F8023" s="11"/>
      <c r="G8023" s="25"/>
      <c r="H8023" s="31"/>
      <c r="I8023" s="30"/>
      <c r="M8023" s="25"/>
      <c r="N8023" s="31"/>
      <c r="O8023" s="30"/>
      <c r="V8023" s="12"/>
      <c r="W8023" s="12"/>
      <c r="X8023" s="14"/>
      <c r="AB8023" s="25"/>
      <c r="AC8023" s="12"/>
      <c r="AD8023" s="12"/>
      <c r="AK8023" s="12"/>
      <c r="AL8023" s="30"/>
      <c r="AM8023" s="32"/>
      <c r="AQ8023" s="12"/>
      <c r="AR8023" s="12"/>
      <c r="AS8023" s="12"/>
      <c r="AZ8023" s="49"/>
      <c r="BA8023" s="30"/>
      <c r="BB8023" s="12"/>
      <c r="BF8023" s="12"/>
      <c r="BG8023" s="12"/>
      <c r="BH8023" s="12"/>
      <c r="BO8023" s="7"/>
      <c r="BP8023" s="7"/>
      <c r="BQ8023" s="7"/>
      <c r="BU8023" s="7"/>
      <c r="BV8023" s="7"/>
      <c r="BW8023" s="7"/>
      <c r="CD8023" s="7"/>
      <c r="CE8023" s="7"/>
      <c r="CF8023" s="7"/>
      <c r="CJ8023" s="7"/>
      <c r="CK8023" s="7"/>
      <c r="CL8023" s="7"/>
    </row>
    <row r="8024" spans="1:90">
      <c r="A8024" s="11"/>
      <c r="B8024" s="373"/>
      <c r="C8024" s="373"/>
      <c r="D8024" s="373"/>
      <c r="E8024" s="13"/>
      <c r="F8024" s="11"/>
      <c r="G8024" s="25"/>
      <c r="H8024" s="31"/>
      <c r="I8024" s="30"/>
      <c r="M8024" s="25"/>
      <c r="N8024" s="31"/>
      <c r="O8024" s="30"/>
      <c r="V8024" s="12"/>
      <c r="W8024" s="12"/>
      <c r="X8024" s="14"/>
      <c r="AB8024" s="25"/>
      <c r="AC8024" s="12"/>
      <c r="AD8024" s="12"/>
      <c r="AK8024" s="12"/>
      <c r="AL8024" s="30"/>
      <c r="AM8024" s="32"/>
      <c r="AQ8024" s="12"/>
      <c r="AR8024" s="12"/>
      <c r="AS8024" s="12"/>
      <c r="AZ8024" s="49"/>
      <c r="BA8024" s="30"/>
      <c r="BB8024" s="12"/>
      <c r="BF8024" s="12"/>
      <c r="BG8024" s="12"/>
      <c r="BH8024" s="12"/>
      <c r="BO8024" s="7"/>
      <c r="BP8024" s="7"/>
      <c r="BQ8024" s="7"/>
      <c r="BU8024" s="7"/>
      <c r="BV8024" s="7"/>
      <c r="BW8024" s="7"/>
      <c r="CD8024" s="7"/>
      <c r="CE8024" s="7"/>
      <c r="CF8024" s="7"/>
      <c r="CJ8024" s="7"/>
      <c r="CK8024" s="7"/>
      <c r="CL8024" s="7"/>
    </row>
    <row r="8025" spans="1:90">
      <c r="A8025" s="11"/>
      <c r="B8025" s="373"/>
      <c r="C8025" s="373"/>
      <c r="D8025" s="373"/>
      <c r="E8025" s="13"/>
      <c r="F8025" s="11"/>
      <c r="G8025" s="25"/>
      <c r="H8025" s="31"/>
      <c r="I8025" s="30"/>
      <c r="M8025" s="25"/>
      <c r="N8025" s="31"/>
      <c r="O8025" s="30"/>
      <c r="V8025" s="12"/>
      <c r="W8025" s="12"/>
      <c r="X8025" s="14"/>
      <c r="AB8025" s="25"/>
      <c r="AC8025" s="12"/>
      <c r="AD8025" s="12"/>
      <c r="AK8025" s="12"/>
      <c r="AL8025" s="30"/>
      <c r="AM8025" s="32"/>
      <c r="AQ8025" s="12"/>
      <c r="AR8025" s="12"/>
      <c r="AS8025" s="12"/>
      <c r="AZ8025" s="49"/>
      <c r="BA8025" s="30"/>
      <c r="BB8025" s="12"/>
      <c r="BF8025" s="12"/>
      <c r="BG8025" s="12"/>
      <c r="BH8025" s="12"/>
      <c r="BO8025" s="7"/>
      <c r="BP8025" s="7"/>
      <c r="BQ8025" s="7"/>
      <c r="BU8025" s="7"/>
      <c r="BV8025" s="7"/>
      <c r="BW8025" s="7"/>
      <c r="CD8025" s="7"/>
      <c r="CE8025" s="7"/>
      <c r="CF8025" s="7"/>
      <c r="CJ8025" s="7"/>
      <c r="CK8025" s="7"/>
      <c r="CL8025" s="7"/>
    </row>
    <row r="8026" spans="1:90">
      <c r="A8026" s="11"/>
      <c r="B8026" s="373"/>
      <c r="C8026" s="373"/>
      <c r="D8026" s="373"/>
      <c r="E8026" s="13"/>
      <c r="F8026" s="11"/>
      <c r="G8026" s="25"/>
      <c r="H8026" s="31"/>
      <c r="I8026" s="30"/>
      <c r="M8026" s="25"/>
      <c r="N8026" s="31"/>
      <c r="O8026" s="30"/>
      <c r="V8026" s="12"/>
      <c r="W8026" s="12"/>
      <c r="X8026" s="14"/>
      <c r="AB8026" s="25"/>
      <c r="AC8026" s="12"/>
      <c r="AD8026" s="12"/>
      <c r="AK8026" s="12"/>
      <c r="AL8026" s="30"/>
      <c r="AM8026" s="32"/>
      <c r="AQ8026" s="12"/>
      <c r="AR8026" s="12"/>
      <c r="AS8026" s="12"/>
      <c r="AZ8026" s="49"/>
      <c r="BA8026" s="30"/>
      <c r="BB8026" s="12"/>
      <c r="BF8026" s="12"/>
      <c r="BG8026" s="12"/>
      <c r="BH8026" s="12"/>
      <c r="BO8026" s="7"/>
      <c r="BP8026" s="7"/>
      <c r="BQ8026" s="7"/>
      <c r="BU8026" s="7"/>
      <c r="BV8026" s="7"/>
      <c r="BW8026" s="7"/>
      <c r="CD8026" s="7"/>
      <c r="CE8026" s="7"/>
      <c r="CF8026" s="7"/>
      <c r="CJ8026" s="7"/>
      <c r="CK8026" s="7"/>
      <c r="CL8026" s="7"/>
    </row>
    <row r="8027" spans="1:90">
      <c r="A8027" s="11"/>
      <c r="B8027" s="373"/>
      <c r="C8027" s="373"/>
      <c r="D8027" s="373"/>
      <c r="E8027" s="13"/>
      <c r="F8027" s="11"/>
      <c r="G8027" s="25"/>
      <c r="H8027" s="31"/>
      <c r="I8027" s="30"/>
      <c r="M8027" s="25"/>
      <c r="N8027" s="31"/>
      <c r="O8027" s="30"/>
      <c r="V8027" s="12"/>
      <c r="W8027" s="12"/>
      <c r="X8027" s="14"/>
      <c r="AB8027" s="25"/>
      <c r="AC8027" s="12"/>
      <c r="AD8027" s="12"/>
      <c r="AK8027" s="12"/>
      <c r="AL8027" s="30"/>
      <c r="AM8027" s="32"/>
      <c r="AQ8027" s="12"/>
      <c r="AR8027" s="12"/>
      <c r="AS8027" s="12"/>
      <c r="AZ8027" s="49"/>
      <c r="BA8027" s="30"/>
      <c r="BB8027" s="12"/>
      <c r="BF8027" s="12"/>
      <c r="BG8027" s="12"/>
      <c r="BH8027" s="12"/>
      <c r="BO8027" s="7"/>
      <c r="BP8027" s="7"/>
      <c r="BQ8027" s="7"/>
      <c r="BU8027" s="7"/>
      <c r="BV8027" s="7"/>
      <c r="BW8027" s="7"/>
      <c r="CD8027" s="7"/>
      <c r="CE8027" s="7"/>
      <c r="CF8027" s="7"/>
      <c r="CJ8027" s="7"/>
      <c r="CK8027" s="7"/>
      <c r="CL8027" s="7"/>
    </row>
    <row r="8028" spans="1:90">
      <c r="A8028" s="11"/>
      <c r="B8028" s="373"/>
      <c r="C8028" s="373"/>
      <c r="D8028" s="373"/>
      <c r="E8028" s="13"/>
      <c r="F8028" s="11"/>
      <c r="G8028" s="25"/>
      <c r="H8028" s="31"/>
      <c r="I8028" s="30"/>
      <c r="M8028" s="25"/>
      <c r="N8028" s="31"/>
      <c r="O8028" s="30"/>
      <c r="V8028" s="12"/>
      <c r="W8028" s="12"/>
      <c r="X8028" s="14"/>
      <c r="AB8028" s="25"/>
      <c r="AC8028" s="12"/>
      <c r="AD8028" s="12"/>
      <c r="AK8028" s="12"/>
      <c r="AL8028" s="30"/>
      <c r="AM8028" s="32"/>
      <c r="AQ8028" s="12"/>
      <c r="AR8028" s="12"/>
      <c r="AS8028" s="12"/>
      <c r="AZ8028" s="49"/>
      <c r="BA8028" s="30"/>
      <c r="BB8028" s="12"/>
      <c r="BF8028" s="12"/>
      <c r="BG8028" s="12"/>
      <c r="BH8028" s="12"/>
      <c r="BO8028" s="7"/>
      <c r="BP8028" s="7"/>
      <c r="BQ8028" s="7"/>
      <c r="BU8028" s="7"/>
      <c r="BV8028" s="7"/>
      <c r="BW8028" s="7"/>
      <c r="CD8028" s="7"/>
      <c r="CE8028" s="7"/>
      <c r="CF8028" s="7"/>
      <c r="CJ8028" s="7"/>
      <c r="CK8028" s="7"/>
      <c r="CL8028" s="7"/>
    </row>
    <row r="8029" spans="1:90">
      <c r="A8029" s="11"/>
      <c r="B8029" s="373"/>
      <c r="C8029" s="373"/>
      <c r="D8029" s="373"/>
      <c r="E8029" s="13"/>
      <c r="F8029" s="11"/>
      <c r="G8029" s="25"/>
      <c r="H8029" s="31"/>
      <c r="I8029" s="30"/>
      <c r="M8029" s="25"/>
      <c r="N8029" s="31"/>
      <c r="O8029" s="30"/>
      <c r="V8029" s="12"/>
      <c r="W8029" s="12"/>
      <c r="X8029" s="14"/>
      <c r="AB8029" s="25"/>
      <c r="AC8029" s="12"/>
      <c r="AD8029" s="12"/>
      <c r="AK8029" s="12"/>
      <c r="AL8029" s="30"/>
      <c r="AM8029" s="32"/>
      <c r="AQ8029" s="12"/>
      <c r="AR8029" s="12"/>
      <c r="AS8029" s="12"/>
      <c r="AZ8029" s="49"/>
      <c r="BA8029" s="30"/>
      <c r="BB8029" s="12"/>
      <c r="BF8029" s="12"/>
      <c r="BG8029" s="12"/>
      <c r="BH8029" s="12"/>
      <c r="BO8029" s="7"/>
      <c r="BP8029" s="7"/>
      <c r="BQ8029" s="7"/>
      <c r="BU8029" s="7"/>
      <c r="BV8029" s="7"/>
      <c r="BW8029" s="7"/>
      <c r="CD8029" s="7"/>
      <c r="CE8029" s="7"/>
      <c r="CF8029" s="7"/>
      <c r="CJ8029" s="7"/>
      <c r="CK8029" s="7"/>
      <c r="CL8029" s="7"/>
    </row>
    <row r="8030" spans="1:90">
      <c r="A8030" s="11"/>
      <c r="B8030" s="373"/>
      <c r="C8030" s="373"/>
      <c r="D8030" s="373"/>
      <c r="E8030" s="13"/>
      <c r="F8030" s="11"/>
      <c r="G8030" s="25"/>
      <c r="H8030" s="31"/>
      <c r="I8030" s="30"/>
      <c r="M8030" s="25"/>
      <c r="N8030" s="31"/>
      <c r="O8030" s="30"/>
      <c r="V8030" s="12"/>
      <c r="W8030" s="12"/>
      <c r="X8030" s="14"/>
      <c r="AB8030" s="25"/>
      <c r="AC8030" s="12"/>
      <c r="AD8030" s="12"/>
      <c r="AK8030" s="12"/>
      <c r="AL8030" s="30"/>
      <c r="AM8030" s="32"/>
      <c r="AQ8030" s="12"/>
      <c r="AR8030" s="12"/>
      <c r="AS8030" s="12"/>
      <c r="AZ8030" s="49"/>
      <c r="BA8030" s="30"/>
      <c r="BB8030" s="12"/>
      <c r="BF8030" s="12"/>
      <c r="BG8030" s="12"/>
      <c r="BH8030" s="12"/>
      <c r="BO8030" s="7"/>
      <c r="BP8030" s="7"/>
      <c r="BQ8030" s="7"/>
      <c r="BU8030" s="7"/>
      <c r="BV8030" s="7"/>
      <c r="BW8030" s="7"/>
      <c r="CD8030" s="7"/>
      <c r="CE8030" s="7"/>
      <c r="CF8030" s="7"/>
      <c r="CJ8030" s="7"/>
      <c r="CK8030" s="7"/>
      <c r="CL8030" s="7"/>
    </row>
    <row r="8031" spans="1:90">
      <c r="A8031" s="11"/>
      <c r="B8031" s="373"/>
      <c r="C8031" s="373"/>
      <c r="D8031" s="373"/>
      <c r="E8031" s="13"/>
      <c r="F8031" s="11"/>
      <c r="G8031" s="25"/>
      <c r="H8031" s="31"/>
      <c r="I8031" s="30"/>
      <c r="M8031" s="25"/>
      <c r="N8031" s="31"/>
      <c r="O8031" s="30"/>
      <c r="V8031" s="12"/>
      <c r="W8031" s="12"/>
      <c r="X8031" s="14"/>
      <c r="AB8031" s="25"/>
      <c r="AC8031" s="12"/>
      <c r="AD8031" s="12"/>
      <c r="AK8031" s="12"/>
      <c r="AL8031" s="30"/>
      <c r="AM8031" s="32"/>
      <c r="AQ8031" s="12"/>
      <c r="AR8031" s="12"/>
      <c r="AS8031" s="12"/>
      <c r="AZ8031" s="49"/>
      <c r="BA8031" s="30"/>
      <c r="BB8031" s="12"/>
      <c r="BF8031" s="12"/>
      <c r="BG8031" s="12"/>
      <c r="BH8031" s="12"/>
      <c r="BO8031" s="7"/>
      <c r="BP8031" s="7"/>
      <c r="BQ8031" s="7"/>
      <c r="BU8031" s="7"/>
      <c r="BV8031" s="7"/>
      <c r="BW8031" s="7"/>
      <c r="CD8031" s="7"/>
      <c r="CE8031" s="7"/>
      <c r="CF8031" s="7"/>
      <c r="CJ8031" s="7"/>
      <c r="CK8031" s="7"/>
      <c r="CL8031" s="7"/>
    </row>
    <row r="8032" spans="1:90">
      <c r="A8032" s="11"/>
      <c r="B8032" s="373"/>
      <c r="C8032" s="373"/>
      <c r="D8032" s="373"/>
      <c r="E8032" s="13"/>
      <c r="F8032" s="11"/>
      <c r="G8032" s="25"/>
      <c r="H8032" s="31"/>
      <c r="I8032" s="30"/>
      <c r="M8032" s="25"/>
      <c r="N8032" s="31"/>
      <c r="O8032" s="30"/>
      <c r="V8032" s="12"/>
      <c r="W8032" s="12"/>
      <c r="X8032" s="14"/>
      <c r="AB8032" s="25"/>
      <c r="AC8032" s="12"/>
      <c r="AD8032" s="12"/>
      <c r="AK8032" s="12"/>
      <c r="AL8032" s="30"/>
      <c r="AM8032" s="32"/>
      <c r="AQ8032" s="12"/>
      <c r="AR8032" s="12"/>
      <c r="AS8032" s="12"/>
      <c r="AZ8032" s="49"/>
      <c r="BA8032" s="30"/>
      <c r="BB8032" s="12"/>
      <c r="BF8032" s="12"/>
      <c r="BG8032" s="12"/>
      <c r="BH8032" s="12"/>
      <c r="BO8032" s="7"/>
      <c r="BP8032" s="7"/>
      <c r="BQ8032" s="7"/>
      <c r="BU8032" s="7"/>
      <c r="BV8032" s="7"/>
      <c r="BW8032" s="7"/>
      <c r="CD8032" s="7"/>
      <c r="CE8032" s="7"/>
      <c r="CF8032" s="7"/>
      <c r="CJ8032" s="7"/>
      <c r="CK8032" s="7"/>
      <c r="CL8032" s="7"/>
    </row>
    <row r="8033" spans="1:90">
      <c r="A8033" s="11"/>
      <c r="B8033" s="373"/>
      <c r="C8033" s="373"/>
      <c r="D8033" s="373"/>
      <c r="E8033" s="13"/>
      <c r="F8033" s="11"/>
      <c r="G8033" s="25"/>
      <c r="H8033" s="31"/>
      <c r="I8033" s="30"/>
      <c r="M8033" s="25"/>
      <c r="N8033" s="31"/>
      <c r="O8033" s="30"/>
      <c r="V8033" s="12"/>
      <c r="W8033" s="12"/>
      <c r="X8033" s="14"/>
      <c r="AB8033" s="25"/>
      <c r="AC8033" s="12"/>
      <c r="AD8033" s="12"/>
      <c r="AK8033" s="12"/>
      <c r="AL8033" s="30"/>
      <c r="AM8033" s="32"/>
      <c r="AQ8033" s="12"/>
      <c r="AR8033" s="12"/>
      <c r="AS8033" s="12"/>
      <c r="AZ8033" s="49"/>
      <c r="BA8033" s="30"/>
      <c r="BB8033" s="12"/>
      <c r="BF8033" s="12"/>
      <c r="BG8033" s="12"/>
      <c r="BH8033" s="12"/>
      <c r="BO8033" s="7"/>
      <c r="BP8033" s="7"/>
      <c r="BQ8033" s="7"/>
      <c r="BU8033" s="7"/>
      <c r="BV8033" s="7"/>
      <c r="BW8033" s="7"/>
      <c r="CD8033" s="7"/>
      <c r="CE8033" s="7"/>
      <c r="CF8033" s="7"/>
      <c r="CJ8033" s="7"/>
      <c r="CK8033" s="7"/>
      <c r="CL8033" s="7"/>
    </row>
    <row r="8034" spans="1:90">
      <c r="A8034" s="11"/>
      <c r="B8034" s="373"/>
      <c r="C8034" s="373"/>
      <c r="D8034" s="373"/>
      <c r="E8034" s="13"/>
      <c r="F8034" s="11"/>
      <c r="G8034" s="25"/>
      <c r="H8034" s="31"/>
      <c r="I8034" s="30"/>
      <c r="M8034" s="25"/>
      <c r="N8034" s="31"/>
      <c r="O8034" s="30"/>
      <c r="V8034" s="12"/>
      <c r="W8034" s="12"/>
      <c r="X8034" s="14"/>
      <c r="AB8034" s="25"/>
      <c r="AC8034" s="12"/>
      <c r="AD8034" s="12"/>
      <c r="AK8034" s="12"/>
      <c r="AL8034" s="30"/>
      <c r="AM8034" s="32"/>
      <c r="AQ8034" s="12"/>
      <c r="AR8034" s="12"/>
      <c r="AS8034" s="12"/>
      <c r="AZ8034" s="49"/>
      <c r="BA8034" s="30"/>
      <c r="BB8034" s="12"/>
      <c r="BF8034" s="12"/>
      <c r="BG8034" s="12"/>
      <c r="BH8034" s="12"/>
      <c r="BO8034" s="7"/>
      <c r="BP8034" s="7"/>
      <c r="BQ8034" s="7"/>
      <c r="BU8034" s="7"/>
      <c r="BV8034" s="7"/>
      <c r="BW8034" s="7"/>
      <c r="CD8034" s="7"/>
      <c r="CE8034" s="7"/>
      <c r="CF8034" s="7"/>
      <c r="CJ8034" s="7"/>
      <c r="CK8034" s="7"/>
      <c r="CL8034" s="7"/>
    </row>
    <row r="8035" spans="1:90">
      <c r="A8035" s="11"/>
      <c r="B8035" s="373"/>
      <c r="C8035" s="373"/>
      <c r="D8035" s="373"/>
      <c r="E8035" s="13"/>
      <c r="F8035" s="11"/>
      <c r="G8035" s="25"/>
      <c r="H8035" s="31"/>
      <c r="I8035" s="30"/>
      <c r="M8035" s="25"/>
      <c r="N8035" s="31"/>
      <c r="O8035" s="30"/>
      <c r="V8035" s="12"/>
      <c r="W8035" s="12"/>
      <c r="X8035" s="14"/>
      <c r="AB8035" s="25"/>
      <c r="AC8035" s="12"/>
      <c r="AD8035" s="12"/>
      <c r="AK8035" s="12"/>
      <c r="AL8035" s="30"/>
      <c r="AM8035" s="32"/>
      <c r="AQ8035" s="12"/>
      <c r="AR8035" s="12"/>
      <c r="AS8035" s="12"/>
      <c r="AZ8035" s="49"/>
      <c r="BA8035" s="30"/>
      <c r="BB8035" s="12"/>
      <c r="BF8035" s="12"/>
      <c r="BG8035" s="12"/>
      <c r="BH8035" s="12"/>
      <c r="BO8035" s="7"/>
      <c r="BP8035" s="7"/>
      <c r="BQ8035" s="7"/>
      <c r="BU8035" s="7"/>
      <c r="BV8035" s="7"/>
      <c r="BW8035" s="7"/>
      <c r="CD8035" s="7"/>
      <c r="CE8035" s="7"/>
      <c r="CF8035" s="7"/>
      <c r="CJ8035" s="7"/>
      <c r="CK8035" s="7"/>
      <c r="CL8035" s="7"/>
    </row>
    <row r="8036" spans="1:90">
      <c r="A8036" s="11"/>
      <c r="B8036" s="373"/>
      <c r="C8036" s="373"/>
      <c r="D8036" s="373"/>
      <c r="E8036" s="13"/>
      <c r="F8036" s="11"/>
      <c r="G8036" s="25"/>
      <c r="H8036" s="31"/>
      <c r="I8036" s="30"/>
      <c r="M8036" s="25"/>
      <c r="N8036" s="31"/>
      <c r="O8036" s="30"/>
      <c r="V8036" s="12"/>
      <c r="W8036" s="12"/>
      <c r="X8036" s="14"/>
      <c r="AB8036" s="25"/>
      <c r="AC8036" s="12"/>
      <c r="AD8036" s="12"/>
      <c r="AK8036" s="12"/>
      <c r="AL8036" s="30"/>
      <c r="AM8036" s="32"/>
      <c r="AQ8036" s="12"/>
      <c r="AR8036" s="12"/>
      <c r="AS8036" s="12"/>
      <c r="AZ8036" s="49"/>
      <c r="BA8036" s="30"/>
      <c r="BB8036" s="12"/>
      <c r="BF8036" s="12"/>
      <c r="BG8036" s="12"/>
      <c r="BH8036" s="12"/>
      <c r="BO8036" s="7"/>
      <c r="BP8036" s="7"/>
      <c r="BQ8036" s="7"/>
      <c r="BU8036" s="7"/>
      <c r="BV8036" s="7"/>
      <c r="BW8036" s="7"/>
      <c r="CD8036" s="7"/>
      <c r="CE8036" s="7"/>
      <c r="CF8036" s="7"/>
      <c r="CJ8036" s="7"/>
      <c r="CK8036" s="7"/>
      <c r="CL8036" s="7"/>
    </row>
    <row r="8037" spans="1:90">
      <c r="A8037" s="11"/>
      <c r="B8037" s="373"/>
      <c r="C8037" s="373"/>
      <c r="D8037" s="373"/>
      <c r="E8037" s="13"/>
      <c r="F8037" s="11"/>
      <c r="G8037" s="25"/>
      <c r="H8037" s="31"/>
      <c r="I8037" s="30"/>
      <c r="M8037" s="25"/>
      <c r="N8037" s="31"/>
      <c r="O8037" s="30"/>
      <c r="V8037" s="12"/>
      <c r="W8037" s="12"/>
      <c r="X8037" s="14"/>
      <c r="AB8037" s="25"/>
      <c r="AC8037" s="12"/>
      <c r="AD8037" s="12"/>
      <c r="AK8037" s="12"/>
      <c r="AL8037" s="30"/>
      <c r="AM8037" s="32"/>
      <c r="AQ8037" s="12"/>
      <c r="AR8037" s="12"/>
      <c r="AS8037" s="12"/>
      <c r="AZ8037" s="49"/>
      <c r="BA8037" s="30"/>
      <c r="BB8037" s="12"/>
      <c r="BF8037" s="12"/>
      <c r="BG8037" s="12"/>
      <c r="BH8037" s="12"/>
      <c r="BO8037" s="7"/>
      <c r="BP8037" s="7"/>
      <c r="BQ8037" s="7"/>
      <c r="BU8037" s="7"/>
      <c r="BV8037" s="7"/>
      <c r="BW8037" s="7"/>
      <c r="CD8037" s="7"/>
      <c r="CE8037" s="7"/>
      <c r="CF8037" s="7"/>
      <c r="CJ8037" s="7"/>
      <c r="CK8037" s="7"/>
      <c r="CL8037" s="7"/>
    </row>
    <row r="8038" spans="1:90">
      <c r="A8038" s="11"/>
      <c r="B8038" s="373"/>
      <c r="C8038" s="373"/>
      <c r="D8038" s="373"/>
      <c r="E8038" s="13"/>
      <c r="F8038" s="11"/>
      <c r="G8038" s="25"/>
      <c r="H8038" s="31"/>
      <c r="I8038" s="30"/>
      <c r="M8038" s="25"/>
      <c r="N8038" s="31"/>
      <c r="O8038" s="30"/>
      <c r="V8038" s="12"/>
      <c r="W8038" s="12"/>
      <c r="X8038" s="14"/>
      <c r="AB8038" s="25"/>
      <c r="AC8038" s="12"/>
      <c r="AD8038" s="12"/>
      <c r="AK8038" s="12"/>
      <c r="AL8038" s="30"/>
      <c r="AM8038" s="32"/>
      <c r="AQ8038" s="12"/>
      <c r="AR8038" s="12"/>
      <c r="AS8038" s="12"/>
      <c r="AZ8038" s="49"/>
      <c r="BA8038" s="30"/>
      <c r="BB8038" s="12"/>
      <c r="BF8038" s="12"/>
      <c r="BG8038" s="12"/>
      <c r="BH8038" s="12"/>
      <c r="BO8038" s="7"/>
      <c r="BP8038" s="7"/>
      <c r="BQ8038" s="7"/>
      <c r="BU8038" s="7"/>
      <c r="BV8038" s="7"/>
      <c r="BW8038" s="7"/>
      <c r="CD8038" s="7"/>
      <c r="CE8038" s="7"/>
      <c r="CF8038" s="7"/>
      <c r="CJ8038" s="7"/>
      <c r="CK8038" s="7"/>
      <c r="CL8038" s="7"/>
    </row>
    <row r="8039" spans="1:90">
      <c r="A8039" s="11"/>
      <c r="B8039" s="373"/>
      <c r="C8039" s="373"/>
      <c r="D8039" s="373"/>
      <c r="E8039" s="13"/>
      <c r="F8039" s="11"/>
      <c r="G8039" s="25"/>
      <c r="H8039" s="31"/>
      <c r="I8039" s="30"/>
      <c r="M8039" s="25"/>
      <c r="N8039" s="31"/>
      <c r="O8039" s="30"/>
      <c r="V8039" s="12"/>
      <c r="W8039" s="12"/>
      <c r="X8039" s="14"/>
      <c r="AB8039" s="25"/>
      <c r="AC8039" s="12"/>
      <c r="AD8039" s="12"/>
      <c r="AK8039" s="12"/>
      <c r="AL8039" s="30"/>
      <c r="AM8039" s="32"/>
      <c r="AQ8039" s="12"/>
      <c r="AR8039" s="12"/>
      <c r="AS8039" s="12"/>
      <c r="AZ8039" s="49"/>
      <c r="BA8039" s="30"/>
      <c r="BB8039" s="12"/>
      <c r="BF8039" s="12"/>
      <c r="BG8039" s="12"/>
      <c r="BH8039" s="12"/>
      <c r="BO8039" s="7"/>
      <c r="BP8039" s="7"/>
      <c r="BQ8039" s="7"/>
      <c r="BU8039" s="7"/>
      <c r="BV8039" s="7"/>
      <c r="BW8039" s="7"/>
      <c r="CD8039" s="7"/>
      <c r="CE8039" s="7"/>
      <c r="CF8039" s="7"/>
      <c r="CJ8039" s="7"/>
      <c r="CK8039" s="7"/>
      <c r="CL8039" s="7"/>
    </row>
    <row r="8040" spans="1:90">
      <c r="A8040" s="11"/>
      <c r="B8040" s="373"/>
      <c r="C8040" s="373"/>
      <c r="D8040" s="373"/>
      <c r="E8040" s="13"/>
      <c r="F8040" s="11"/>
      <c r="G8040" s="25"/>
      <c r="H8040" s="31"/>
      <c r="I8040" s="30"/>
      <c r="M8040" s="25"/>
      <c r="N8040" s="31"/>
      <c r="O8040" s="30"/>
      <c r="V8040" s="12"/>
      <c r="W8040" s="12"/>
      <c r="X8040" s="14"/>
      <c r="AB8040" s="25"/>
      <c r="AC8040" s="12"/>
      <c r="AD8040" s="12"/>
      <c r="AK8040" s="12"/>
      <c r="AL8040" s="30"/>
      <c r="AM8040" s="32"/>
      <c r="AQ8040" s="12"/>
      <c r="AR8040" s="12"/>
      <c r="AS8040" s="12"/>
      <c r="AZ8040" s="49"/>
      <c r="BA8040" s="30"/>
      <c r="BB8040" s="12"/>
      <c r="BF8040" s="12"/>
      <c r="BG8040" s="12"/>
      <c r="BH8040" s="12"/>
      <c r="BO8040" s="7"/>
      <c r="BP8040" s="7"/>
      <c r="BQ8040" s="7"/>
      <c r="BU8040" s="7"/>
      <c r="BV8040" s="7"/>
      <c r="BW8040" s="7"/>
      <c r="CD8040" s="7"/>
      <c r="CE8040" s="7"/>
      <c r="CF8040" s="7"/>
      <c r="CJ8040" s="7"/>
      <c r="CK8040" s="7"/>
      <c r="CL8040" s="7"/>
    </row>
    <row r="8041" spans="1:90">
      <c r="A8041" s="11"/>
      <c r="B8041" s="373"/>
      <c r="C8041" s="373"/>
      <c r="D8041" s="373"/>
      <c r="E8041" s="13"/>
      <c r="F8041" s="11"/>
      <c r="G8041" s="25"/>
      <c r="H8041" s="31"/>
      <c r="I8041" s="30"/>
      <c r="M8041" s="25"/>
      <c r="N8041" s="31"/>
      <c r="O8041" s="30"/>
      <c r="V8041" s="12"/>
      <c r="W8041" s="12"/>
      <c r="X8041" s="14"/>
      <c r="AB8041" s="25"/>
      <c r="AC8041" s="12"/>
      <c r="AD8041" s="12"/>
      <c r="AK8041" s="12"/>
      <c r="AL8041" s="30"/>
      <c r="AM8041" s="32"/>
      <c r="AQ8041" s="12"/>
      <c r="AR8041" s="12"/>
      <c r="AS8041" s="12"/>
      <c r="AZ8041" s="49"/>
      <c r="BA8041" s="30"/>
      <c r="BB8041" s="12"/>
      <c r="BF8041" s="12"/>
      <c r="BG8041" s="12"/>
      <c r="BH8041" s="12"/>
      <c r="BO8041" s="7"/>
      <c r="BP8041" s="7"/>
      <c r="BQ8041" s="7"/>
      <c r="BU8041" s="7"/>
      <c r="BV8041" s="7"/>
      <c r="BW8041" s="7"/>
      <c r="CD8041" s="7"/>
      <c r="CE8041" s="7"/>
      <c r="CF8041" s="7"/>
      <c r="CJ8041" s="7"/>
      <c r="CK8041" s="7"/>
      <c r="CL8041" s="7"/>
    </row>
    <row r="8042" spans="1:90">
      <c r="A8042" s="11"/>
      <c r="B8042" s="373"/>
      <c r="C8042" s="373"/>
      <c r="D8042" s="373"/>
      <c r="E8042" s="13"/>
      <c r="F8042" s="11"/>
      <c r="G8042" s="25"/>
      <c r="H8042" s="31"/>
      <c r="I8042" s="30"/>
      <c r="M8042" s="25"/>
      <c r="N8042" s="31"/>
      <c r="O8042" s="30"/>
      <c r="V8042" s="12"/>
      <c r="W8042" s="12"/>
      <c r="X8042" s="14"/>
      <c r="AB8042" s="25"/>
      <c r="AC8042" s="12"/>
      <c r="AD8042" s="12"/>
      <c r="AK8042" s="12"/>
      <c r="AL8042" s="30"/>
      <c r="AM8042" s="32"/>
      <c r="AQ8042" s="12"/>
      <c r="AR8042" s="12"/>
      <c r="AS8042" s="12"/>
      <c r="AZ8042" s="49"/>
      <c r="BA8042" s="30"/>
      <c r="BB8042" s="12"/>
      <c r="BF8042" s="12"/>
      <c r="BG8042" s="12"/>
      <c r="BH8042" s="12"/>
      <c r="BO8042" s="7"/>
      <c r="BP8042" s="7"/>
      <c r="BQ8042" s="7"/>
      <c r="BU8042" s="7"/>
      <c r="BV8042" s="7"/>
      <c r="BW8042" s="7"/>
      <c r="CD8042" s="7"/>
      <c r="CE8042" s="7"/>
      <c r="CF8042" s="7"/>
      <c r="CJ8042" s="7"/>
      <c r="CK8042" s="7"/>
      <c r="CL8042" s="7"/>
    </row>
    <row r="8043" spans="1:90">
      <c r="A8043" s="11"/>
      <c r="B8043" s="373"/>
      <c r="C8043" s="373"/>
      <c r="D8043" s="373"/>
      <c r="E8043" s="13"/>
      <c r="F8043" s="11"/>
      <c r="G8043" s="25"/>
      <c r="H8043" s="31"/>
      <c r="I8043" s="30"/>
      <c r="M8043" s="25"/>
      <c r="N8043" s="31"/>
      <c r="O8043" s="30"/>
      <c r="V8043" s="12"/>
      <c r="W8043" s="12"/>
      <c r="X8043" s="14"/>
      <c r="AB8043" s="25"/>
      <c r="AC8043" s="12"/>
      <c r="AD8043" s="12"/>
      <c r="AK8043" s="12"/>
      <c r="AL8043" s="30"/>
      <c r="AM8043" s="32"/>
      <c r="AQ8043" s="12"/>
      <c r="AR8043" s="12"/>
      <c r="AS8043" s="12"/>
      <c r="AZ8043" s="49"/>
      <c r="BA8043" s="30"/>
      <c r="BB8043" s="12"/>
      <c r="BF8043" s="12"/>
      <c r="BG8043" s="12"/>
      <c r="BH8043" s="12"/>
      <c r="BO8043" s="7"/>
      <c r="BP8043" s="7"/>
      <c r="BQ8043" s="7"/>
      <c r="BU8043" s="7"/>
      <c r="BV8043" s="7"/>
      <c r="BW8043" s="7"/>
      <c r="CD8043" s="7"/>
      <c r="CE8043" s="7"/>
      <c r="CF8043" s="7"/>
      <c r="CJ8043" s="7"/>
      <c r="CK8043" s="7"/>
      <c r="CL8043" s="7"/>
    </row>
    <row r="8044" spans="1:90">
      <c r="A8044" s="11"/>
      <c r="B8044" s="373"/>
      <c r="C8044" s="373"/>
      <c r="D8044" s="373"/>
      <c r="E8044" s="13"/>
      <c r="F8044" s="11"/>
      <c r="G8044" s="25"/>
      <c r="H8044" s="31"/>
      <c r="I8044" s="30"/>
      <c r="M8044" s="25"/>
      <c r="N8044" s="31"/>
      <c r="O8044" s="30"/>
      <c r="V8044" s="12"/>
      <c r="W8044" s="12"/>
      <c r="X8044" s="14"/>
      <c r="AB8044" s="25"/>
      <c r="AC8044" s="12"/>
      <c r="AD8044" s="12"/>
      <c r="AK8044" s="12"/>
      <c r="AL8044" s="30"/>
      <c r="AM8044" s="32"/>
      <c r="AQ8044" s="12"/>
      <c r="AR8044" s="12"/>
      <c r="AS8044" s="12"/>
      <c r="AZ8044" s="49"/>
      <c r="BA8044" s="30"/>
      <c r="BB8044" s="12"/>
      <c r="BF8044" s="12"/>
      <c r="BG8044" s="12"/>
      <c r="BH8044" s="12"/>
      <c r="BO8044" s="7"/>
      <c r="BP8044" s="7"/>
      <c r="BQ8044" s="7"/>
      <c r="BU8044" s="7"/>
      <c r="BV8044" s="7"/>
      <c r="BW8044" s="7"/>
      <c r="CD8044" s="7"/>
      <c r="CE8044" s="7"/>
      <c r="CF8044" s="7"/>
      <c r="CJ8044" s="7"/>
      <c r="CK8044" s="7"/>
      <c r="CL8044" s="7"/>
    </row>
    <row r="8045" spans="1:90">
      <c r="A8045" s="11"/>
      <c r="B8045" s="373"/>
      <c r="C8045" s="373"/>
      <c r="D8045" s="373"/>
      <c r="E8045" s="13"/>
      <c r="F8045" s="11"/>
      <c r="G8045" s="25"/>
      <c r="H8045" s="31"/>
      <c r="I8045" s="30"/>
      <c r="M8045" s="25"/>
      <c r="N8045" s="31"/>
      <c r="O8045" s="30"/>
      <c r="V8045" s="12"/>
      <c r="W8045" s="12"/>
      <c r="X8045" s="14"/>
      <c r="AB8045" s="25"/>
      <c r="AC8045" s="12"/>
      <c r="AD8045" s="12"/>
      <c r="AK8045" s="12"/>
      <c r="AL8045" s="30"/>
      <c r="AM8045" s="32"/>
      <c r="AQ8045" s="12"/>
      <c r="AR8045" s="12"/>
      <c r="AS8045" s="12"/>
      <c r="AZ8045" s="49"/>
      <c r="BA8045" s="30"/>
      <c r="BB8045" s="12"/>
      <c r="BF8045" s="12"/>
      <c r="BG8045" s="12"/>
      <c r="BH8045" s="12"/>
      <c r="BO8045" s="7"/>
      <c r="BP8045" s="7"/>
      <c r="BQ8045" s="7"/>
      <c r="BU8045" s="7"/>
      <c r="BV8045" s="7"/>
      <c r="BW8045" s="7"/>
      <c r="CD8045" s="7"/>
      <c r="CE8045" s="7"/>
      <c r="CF8045" s="7"/>
      <c r="CJ8045" s="7"/>
      <c r="CK8045" s="7"/>
      <c r="CL8045" s="7"/>
    </row>
    <row r="8046" spans="1:90">
      <c r="A8046" s="11"/>
      <c r="B8046" s="373"/>
      <c r="C8046" s="373"/>
      <c r="D8046" s="373"/>
      <c r="E8046" s="13"/>
      <c r="F8046" s="11"/>
      <c r="G8046" s="25"/>
      <c r="H8046" s="31"/>
      <c r="I8046" s="30"/>
      <c r="M8046" s="25"/>
      <c r="N8046" s="31"/>
      <c r="O8046" s="30"/>
      <c r="V8046" s="12"/>
      <c r="W8046" s="12"/>
      <c r="X8046" s="14"/>
      <c r="AB8046" s="25"/>
      <c r="AC8046" s="12"/>
      <c r="AD8046" s="12"/>
      <c r="AK8046" s="12"/>
      <c r="AL8046" s="30"/>
      <c r="AM8046" s="32"/>
      <c r="AQ8046" s="12"/>
      <c r="AR8046" s="12"/>
      <c r="AS8046" s="12"/>
      <c r="AZ8046" s="49"/>
      <c r="BA8046" s="30"/>
      <c r="BB8046" s="12"/>
      <c r="BF8046" s="12"/>
      <c r="BG8046" s="12"/>
      <c r="BH8046" s="12"/>
      <c r="BO8046" s="7"/>
      <c r="BP8046" s="7"/>
      <c r="BQ8046" s="7"/>
      <c r="BU8046" s="7"/>
      <c r="BV8046" s="7"/>
      <c r="BW8046" s="7"/>
      <c r="CD8046" s="7"/>
      <c r="CE8046" s="7"/>
      <c r="CF8046" s="7"/>
      <c r="CJ8046" s="7"/>
      <c r="CK8046" s="7"/>
      <c r="CL8046" s="7"/>
    </row>
    <row r="8047" spans="1:90">
      <c r="A8047" s="11"/>
      <c r="B8047" s="373"/>
      <c r="C8047" s="373"/>
      <c r="D8047" s="373"/>
      <c r="E8047" s="13"/>
      <c r="F8047" s="11"/>
      <c r="G8047" s="25"/>
      <c r="H8047" s="31"/>
      <c r="I8047" s="30"/>
      <c r="M8047" s="25"/>
      <c r="N8047" s="31"/>
      <c r="O8047" s="30"/>
      <c r="V8047" s="12"/>
      <c r="W8047" s="12"/>
      <c r="X8047" s="14"/>
      <c r="AB8047" s="25"/>
      <c r="AC8047" s="12"/>
      <c r="AD8047" s="12"/>
      <c r="AK8047" s="12"/>
      <c r="AL8047" s="30"/>
      <c r="AM8047" s="32"/>
      <c r="AQ8047" s="12"/>
      <c r="AR8047" s="12"/>
      <c r="AS8047" s="12"/>
      <c r="AZ8047" s="49"/>
      <c r="BA8047" s="30"/>
      <c r="BB8047" s="12"/>
      <c r="BF8047" s="12"/>
      <c r="BG8047" s="12"/>
      <c r="BH8047" s="12"/>
      <c r="BO8047" s="7"/>
      <c r="BP8047" s="7"/>
      <c r="BQ8047" s="7"/>
      <c r="BU8047" s="7"/>
      <c r="BV8047" s="7"/>
      <c r="BW8047" s="7"/>
      <c r="CD8047" s="7"/>
      <c r="CE8047" s="7"/>
      <c r="CF8047" s="7"/>
      <c r="CJ8047" s="7"/>
      <c r="CK8047" s="7"/>
      <c r="CL8047" s="7"/>
    </row>
    <row r="8048" spans="1:90">
      <c r="A8048" s="11"/>
      <c r="B8048" s="373"/>
      <c r="C8048" s="373"/>
      <c r="D8048" s="373"/>
      <c r="E8048" s="13"/>
      <c r="F8048" s="11"/>
      <c r="G8048" s="25"/>
      <c r="H8048" s="31"/>
      <c r="I8048" s="30"/>
      <c r="M8048" s="25"/>
      <c r="N8048" s="31"/>
      <c r="O8048" s="30"/>
      <c r="V8048" s="12"/>
      <c r="W8048" s="12"/>
      <c r="X8048" s="14"/>
      <c r="AB8048" s="25"/>
      <c r="AC8048" s="12"/>
      <c r="AD8048" s="12"/>
      <c r="AK8048" s="12"/>
      <c r="AL8048" s="30"/>
      <c r="AM8048" s="32"/>
      <c r="AQ8048" s="12"/>
      <c r="AR8048" s="12"/>
      <c r="AS8048" s="12"/>
      <c r="AZ8048" s="49"/>
      <c r="BA8048" s="30"/>
      <c r="BB8048" s="12"/>
      <c r="BF8048" s="12"/>
      <c r="BG8048" s="12"/>
      <c r="BH8048" s="12"/>
      <c r="BO8048" s="7"/>
      <c r="BP8048" s="7"/>
      <c r="BQ8048" s="7"/>
      <c r="BU8048" s="7"/>
      <c r="BV8048" s="7"/>
      <c r="BW8048" s="7"/>
      <c r="CD8048" s="7"/>
      <c r="CE8048" s="7"/>
      <c r="CF8048" s="7"/>
      <c r="CJ8048" s="7"/>
      <c r="CK8048" s="7"/>
      <c r="CL8048" s="7"/>
    </row>
    <row r="8049" spans="1:90">
      <c r="A8049" s="11"/>
      <c r="B8049" s="373"/>
      <c r="C8049" s="373"/>
      <c r="D8049" s="373"/>
      <c r="E8049" s="13"/>
      <c r="F8049" s="11"/>
      <c r="G8049" s="25"/>
      <c r="H8049" s="31"/>
      <c r="I8049" s="30"/>
      <c r="M8049" s="25"/>
      <c r="N8049" s="31"/>
      <c r="O8049" s="30"/>
      <c r="V8049" s="12"/>
      <c r="W8049" s="12"/>
      <c r="X8049" s="14"/>
      <c r="AB8049" s="25"/>
      <c r="AC8049" s="12"/>
      <c r="AD8049" s="12"/>
      <c r="AK8049" s="12"/>
      <c r="AL8049" s="30"/>
      <c r="AM8049" s="32"/>
      <c r="AQ8049" s="12"/>
      <c r="AR8049" s="12"/>
      <c r="AS8049" s="12"/>
      <c r="AZ8049" s="49"/>
      <c r="BA8049" s="30"/>
      <c r="BB8049" s="12"/>
      <c r="BF8049" s="12"/>
      <c r="BG8049" s="12"/>
      <c r="BH8049" s="12"/>
      <c r="BO8049" s="7"/>
      <c r="BP8049" s="7"/>
      <c r="BQ8049" s="7"/>
      <c r="BU8049" s="7"/>
      <c r="BV8049" s="7"/>
      <c r="BW8049" s="7"/>
      <c r="CD8049" s="7"/>
      <c r="CE8049" s="7"/>
      <c r="CF8049" s="7"/>
      <c r="CJ8049" s="7"/>
      <c r="CK8049" s="7"/>
      <c r="CL8049" s="7"/>
    </row>
    <row r="8050" spans="1:90">
      <c r="A8050" s="11"/>
      <c r="B8050" s="373"/>
      <c r="C8050" s="373"/>
      <c r="D8050" s="373"/>
      <c r="E8050" s="13"/>
      <c r="F8050" s="11"/>
      <c r="G8050" s="25"/>
      <c r="H8050" s="31"/>
      <c r="I8050" s="30"/>
      <c r="M8050" s="25"/>
      <c r="N8050" s="31"/>
      <c r="O8050" s="30"/>
      <c r="V8050" s="12"/>
      <c r="W8050" s="12"/>
      <c r="X8050" s="14"/>
      <c r="AB8050" s="25"/>
      <c r="AC8050" s="12"/>
      <c r="AD8050" s="12"/>
      <c r="AK8050" s="12"/>
      <c r="AL8050" s="30"/>
      <c r="AM8050" s="32"/>
      <c r="AQ8050" s="12"/>
      <c r="AR8050" s="12"/>
      <c r="AS8050" s="12"/>
      <c r="AZ8050" s="49"/>
      <c r="BA8050" s="30"/>
      <c r="BB8050" s="12"/>
      <c r="BF8050" s="12"/>
      <c r="BG8050" s="12"/>
      <c r="BH8050" s="12"/>
      <c r="BO8050" s="7"/>
      <c r="BP8050" s="7"/>
      <c r="BQ8050" s="7"/>
      <c r="BU8050" s="7"/>
      <c r="BV8050" s="7"/>
      <c r="BW8050" s="7"/>
      <c r="CD8050" s="7"/>
      <c r="CE8050" s="7"/>
      <c r="CF8050" s="7"/>
      <c r="CJ8050" s="7"/>
      <c r="CK8050" s="7"/>
      <c r="CL8050" s="7"/>
    </row>
    <row r="8051" spans="1:90">
      <c r="A8051" s="11"/>
      <c r="B8051" s="373"/>
      <c r="C8051" s="373"/>
      <c r="D8051" s="373"/>
      <c r="E8051" s="13"/>
      <c r="F8051" s="11"/>
      <c r="G8051" s="25"/>
      <c r="H8051" s="31"/>
      <c r="I8051" s="30"/>
      <c r="M8051" s="25"/>
      <c r="N8051" s="31"/>
      <c r="O8051" s="30"/>
      <c r="V8051" s="12"/>
      <c r="W8051" s="12"/>
      <c r="X8051" s="14"/>
      <c r="AB8051" s="25"/>
      <c r="AC8051" s="12"/>
      <c r="AD8051" s="12"/>
      <c r="AK8051" s="12"/>
      <c r="AL8051" s="30"/>
      <c r="AM8051" s="32"/>
      <c r="AQ8051" s="12"/>
      <c r="AR8051" s="12"/>
      <c r="AS8051" s="12"/>
      <c r="AZ8051" s="49"/>
      <c r="BA8051" s="30"/>
      <c r="BB8051" s="12"/>
      <c r="BF8051" s="12"/>
      <c r="BG8051" s="12"/>
      <c r="BH8051" s="12"/>
      <c r="BO8051" s="7"/>
      <c r="BP8051" s="7"/>
      <c r="BQ8051" s="7"/>
      <c r="BU8051" s="7"/>
      <c r="BV8051" s="7"/>
      <c r="BW8051" s="7"/>
      <c r="CD8051" s="7"/>
      <c r="CE8051" s="7"/>
      <c r="CF8051" s="7"/>
      <c r="CJ8051" s="7"/>
      <c r="CK8051" s="7"/>
      <c r="CL8051" s="7"/>
    </row>
    <row r="8052" spans="1:90">
      <c r="A8052" s="11"/>
      <c r="B8052" s="373"/>
      <c r="C8052" s="373"/>
      <c r="D8052" s="373"/>
      <c r="E8052" s="13"/>
      <c r="F8052" s="11"/>
      <c r="G8052" s="25"/>
      <c r="H8052" s="31"/>
      <c r="I8052" s="30"/>
      <c r="M8052" s="25"/>
      <c r="N8052" s="31"/>
      <c r="O8052" s="30"/>
      <c r="V8052" s="12"/>
      <c r="W8052" s="12"/>
      <c r="X8052" s="14"/>
      <c r="AB8052" s="25"/>
      <c r="AC8052" s="12"/>
      <c r="AD8052" s="12"/>
      <c r="AK8052" s="12"/>
      <c r="AL8052" s="30"/>
      <c r="AM8052" s="32"/>
      <c r="AQ8052" s="12"/>
      <c r="AR8052" s="12"/>
      <c r="AS8052" s="12"/>
      <c r="AZ8052" s="49"/>
      <c r="BA8052" s="30"/>
      <c r="BB8052" s="12"/>
      <c r="BF8052" s="12"/>
      <c r="BG8052" s="12"/>
      <c r="BH8052" s="12"/>
      <c r="BO8052" s="7"/>
      <c r="BP8052" s="7"/>
      <c r="BQ8052" s="7"/>
      <c r="BU8052" s="7"/>
      <c r="BV8052" s="7"/>
      <c r="BW8052" s="7"/>
      <c r="CD8052" s="7"/>
      <c r="CE8052" s="7"/>
      <c r="CF8052" s="7"/>
      <c r="CJ8052" s="7"/>
      <c r="CK8052" s="7"/>
      <c r="CL8052" s="7"/>
    </row>
    <row r="8053" spans="1:90">
      <c r="A8053" s="11"/>
      <c r="B8053" s="373"/>
      <c r="C8053" s="373"/>
      <c r="D8053" s="373"/>
      <c r="E8053" s="13"/>
      <c r="F8053" s="11"/>
      <c r="G8053" s="25"/>
      <c r="H8053" s="31"/>
      <c r="I8053" s="30"/>
      <c r="M8053" s="25"/>
      <c r="N8053" s="31"/>
      <c r="O8053" s="30"/>
      <c r="V8053" s="12"/>
      <c r="W8053" s="12"/>
      <c r="X8053" s="14"/>
      <c r="AB8053" s="25"/>
      <c r="AC8053" s="12"/>
      <c r="AD8053" s="12"/>
      <c r="AK8053" s="12"/>
      <c r="AL8053" s="30"/>
      <c r="AM8053" s="32"/>
      <c r="AQ8053" s="12"/>
      <c r="AR8053" s="12"/>
      <c r="AS8053" s="12"/>
      <c r="AZ8053" s="49"/>
      <c r="BA8053" s="30"/>
      <c r="BB8053" s="12"/>
      <c r="BF8053" s="12"/>
      <c r="BG8053" s="12"/>
      <c r="BH8053" s="12"/>
      <c r="BO8053" s="7"/>
      <c r="BP8053" s="7"/>
      <c r="BQ8053" s="7"/>
      <c r="BU8053" s="7"/>
      <c r="BV8053" s="7"/>
      <c r="BW8053" s="7"/>
      <c r="CD8053" s="7"/>
      <c r="CE8053" s="7"/>
      <c r="CF8053" s="7"/>
      <c r="CJ8053" s="7"/>
      <c r="CK8053" s="7"/>
      <c r="CL8053" s="7"/>
    </row>
    <row r="8054" spans="1:90">
      <c r="A8054" s="11"/>
      <c r="B8054" s="373"/>
      <c r="C8054" s="373"/>
      <c r="D8054" s="373"/>
      <c r="E8054" s="13"/>
      <c r="F8054" s="11"/>
      <c r="G8054" s="25"/>
      <c r="H8054" s="31"/>
      <c r="I8054" s="30"/>
      <c r="M8054" s="25"/>
      <c r="N8054" s="31"/>
      <c r="O8054" s="30"/>
      <c r="V8054" s="12"/>
      <c r="W8054" s="12"/>
      <c r="X8054" s="14"/>
      <c r="AB8054" s="25"/>
      <c r="AC8054" s="12"/>
      <c r="AD8054" s="12"/>
      <c r="AK8054" s="12"/>
      <c r="AL8054" s="30"/>
      <c r="AM8054" s="32"/>
      <c r="AQ8054" s="12"/>
      <c r="AR8054" s="12"/>
      <c r="AS8054" s="12"/>
      <c r="AZ8054" s="49"/>
      <c r="BA8054" s="30"/>
      <c r="BB8054" s="12"/>
      <c r="BF8054" s="12"/>
      <c r="BG8054" s="12"/>
      <c r="BH8054" s="12"/>
      <c r="BO8054" s="7"/>
      <c r="BP8054" s="7"/>
      <c r="BQ8054" s="7"/>
      <c r="BU8054" s="7"/>
      <c r="BV8054" s="7"/>
      <c r="BW8054" s="7"/>
      <c r="CD8054" s="7"/>
      <c r="CE8054" s="7"/>
      <c r="CF8054" s="7"/>
      <c r="CJ8054" s="7"/>
      <c r="CK8054" s="7"/>
      <c r="CL8054" s="7"/>
    </row>
    <row r="8055" spans="1:90">
      <c r="A8055" s="11"/>
      <c r="B8055" s="373"/>
      <c r="C8055" s="373"/>
      <c r="D8055" s="373"/>
      <c r="E8055" s="13"/>
      <c r="F8055" s="11"/>
      <c r="G8055" s="25"/>
      <c r="H8055" s="31"/>
      <c r="I8055" s="30"/>
      <c r="M8055" s="25"/>
      <c r="N8055" s="31"/>
      <c r="O8055" s="30"/>
      <c r="V8055" s="12"/>
      <c r="W8055" s="12"/>
      <c r="X8055" s="14"/>
      <c r="AB8055" s="25"/>
      <c r="AC8055" s="12"/>
      <c r="AD8055" s="12"/>
      <c r="AK8055" s="12"/>
      <c r="AL8055" s="30"/>
      <c r="AM8055" s="32"/>
      <c r="AQ8055" s="12"/>
      <c r="AR8055" s="12"/>
      <c r="AS8055" s="12"/>
      <c r="AZ8055" s="49"/>
      <c r="BA8055" s="30"/>
      <c r="BB8055" s="12"/>
      <c r="BF8055" s="12"/>
      <c r="BG8055" s="12"/>
      <c r="BH8055" s="12"/>
      <c r="BO8055" s="7"/>
      <c r="BP8055" s="7"/>
      <c r="BQ8055" s="7"/>
      <c r="BU8055" s="7"/>
      <c r="BV8055" s="7"/>
      <c r="BW8055" s="7"/>
      <c r="CD8055" s="7"/>
      <c r="CE8055" s="7"/>
      <c r="CF8055" s="7"/>
      <c r="CJ8055" s="7"/>
      <c r="CK8055" s="7"/>
      <c r="CL8055" s="7"/>
    </row>
    <row r="8056" spans="1:90">
      <c r="A8056" s="11"/>
      <c r="B8056" s="373"/>
      <c r="C8056" s="373"/>
      <c r="D8056" s="373"/>
      <c r="E8056" s="13"/>
      <c r="F8056" s="11"/>
      <c r="G8056" s="25"/>
      <c r="H8056" s="31"/>
      <c r="I8056" s="30"/>
      <c r="M8056" s="25"/>
      <c r="N8056" s="31"/>
      <c r="O8056" s="30"/>
      <c r="V8056" s="12"/>
      <c r="W8056" s="12"/>
      <c r="X8056" s="14"/>
      <c r="AB8056" s="25"/>
      <c r="AC8056" s="12"/>
      <c r="AD8056" s="12"/>
      <c r="AK8056" s="12"/>
      <c r="AL8056" s="30"/>
      <c r="AM8056" s="32"/>
      <c r="AQ8056" s="12"/>
      <c r="AR8056" s="12"/>
      <c r="AS8056" s="12"/>
      <c r="AZ8056" s="49"/>
      <c r="BA8056" s="30"/>
      <c r="BB8056" s="12"/>
      <c r="BF8056" s="12"/>
      <c r="BG8056" s="12"/>
      <c r="BH8056" s="12"/>
      <c r="BO8056" s="7"/>
      <c r="BP8056" s="7"/>
      <c r="BQ8056" s="7"/>
      <c r="BU8056" s="7"/>
      <c r="BV8056" s="7"/>
      <c r="BW8056" s="7"/>
      <c r="CD8056" s="7"/>
      <c r="CE8056" s="7"/>
      <c r="CF8056" s="7"/>
      <c r="CJ8056" s="7"/>
      <c r="CK8056" s="7"/>
      <c r="CL8056" s="7"/>
    </row>
    <row r="8057" spans="1:90">
      <c r="A8057" s="11"/>
      <c r="B8057" s="373"/>
      <c r="C8057" s="373"/>
      <c r="D8057" s="373"/>
      <c r="E8057" s="13"/>
      <c r="F8057" s="11"/>
      <c r="G8057" s="25"/>
      <c r="H8057" s="31"/>
      <c r="I8057" s="30"/>
      <c r="M8057" s="25"/>
      <c r="N8057" s="31"/>
      <c r="O8057" s="30"/>
      <c r="V8057" s="12"/>
      <c r="W8057" s="12"/>
      <c r="X8057" s="14"/>
      <c r="AB8057" s="25"/>
      <c r="AC8057" s="12"/>
      <c r="AD8057" s="12"/>
      <c r="AK8057" s="12"/>
      <c r="AL8057" s="30"/>
      <c r="AM8057" s="32"/>
      <c r="AQ8057" s="12"/>
      <c r="AR8057" s="12"/>
      <c r="AS8057" s="12"/>
      <c r="AZ8057" s="49"/>
      <c r="BA8057" s="30"/>
      <c r="BB8057" s="12"/>
      <c r="BF8057" s="12"/>
      <c r="BG8057" s="12"/>
      <c r="BH8057" s="12"/>
      <c r="BO8057" s="7"/>
      <c r="BP8057" s="7"/>
      <c r="BQ8057" s="7"/>
      <c r="BU8057" s="7"/>
      <c r="BV8057" s="7"/>
      <c r="BW8057" s="7"/>
      <c r="CD8057" s="7"/>
      <c r="CE8057" s="7"/>
      <c r="CF8057" s="7"/>
      <c r="CJ8057" s="7"/>
      <c r="CK8057" s="7"/>
      <c r="CL8057" s="7"/>
    </row>
    <row r="8058" spans="1:90">
      <c r="A8058" s="11"/>
      <c r="B8058" s="373"/>
      <c r="C8058" s="373"/>
      <c r="D8058" s="373"/>
      <c r="E8058" s="13"/>
      <c r="F8058" s="11"/>
      <c r="G8058" s="25"/>
      <c r="H8058" s="31"/>
      <c r="I8058" s="30"/>
      <c r="M8058" s="25"/>
      <c r="N8058" s="31"/>
      <c r="O8058" s="30"/>
      <c r="V8058" s="12"/>
      <c r="W8058" s="12"/>
      <c r="X8058" s="14"/>
      <c r="AB8058" s="25"/>
      <c r="AC8058" s="12"/>
      <c r="AD8058" s="12"/>
      <c r="AK8058" s="12"/>
      <c r="AL8058" s="30"/>
      <c r="AM8058" s="32"/>
      <c r="AQ8058" s="12"/>
      <c r="AR8058" s="12"/>
      <c r="AS8058" s="12"/>
      <c r="AZ8058" s="49"/>
      <c r="BA8058" s="30"/>
      <c r="BB8058" s="12"/>
      <c r="BF8058" s="12"/>
      <c r="BG8058" s="12"/>
      <c r="BH8058" s="12"/>
      <c r="BO8058" s="7"/>
      <c r="BP8058" s="7"/>
      <c r="BQ8058" s="7"/>
      <c r="BU8058" s="7"/>
      <c r="BV8058" s="7"/>
      <c r="BW8058" s="7"/>
      <c r="CD8058" s="7"/>
      <c r="CE8058" s="7"/>
      <c r="CF8058" s="7"/>
      <c r="CJ8058" s="7"/>
      <c r="CK8058" s="7"/>
      <c r="CL8058" s="7"/>
    </row>
    <row r="8059" spans="1:90">
      <c r="A8059" s="11"/>
      <c r="B8059" s="373"/>
      <c r="C8059" s="373"/>
      <c r="D8059" s="373"/>
      <c r="E8059" s="13"/>
      <c r="F8059" s="11"/>
      <c r="G8059" s="25"/>
      <c r="H8059" s="31"/>
      <c r="I8059" s="30"/>
      <c r="M8059" s="25"/>
      <c r="N8059" s="31"/>
      <c r="O8059" s="30"/>
      <c r="V8059" s="12"/>
      <c r="W8059" s="12"/>
      <c r="X8059" s="14"/>
      <c r="AB8059" s="25"/>
      <c r="AC8059" s="12"/>
      <c r="AD8059" s="12"/>
      <c r="AK8059" s="12"/>
      <c r="AL8059" s="30"/>
      <c r="AM8059" s="32"/>
      <c r="AQ8059" s="12"/>
      <c r="AR8059" s="12"/>
      <c r="AS8059" s="12"/>
      <c r="AZ8059" s="49"/>
      <c r="BA8059" s="30"/>
      <c r="BB8059" s="12"/>
      <c r="BF8059" s="12"/>
      <c r="BG8059" s="12"/>
      <c r="BH8059" s="12"/>
      <c r="BO8059" s="7"/>
      <c r="BP8059" s="7"/>
      <c r="BQ8059" s="7"/>
      <c r="BU8059" s="7"/>
      <c r="BV8059" s="7"/>
      <c r="BW8059" s="7"/>
      <c r="CD8059" s="7"/>
      <c r="CE8059" s="7"/>
      <c r="CF8059" s="7"/>
      <c r="CJ8059" s="7"/>
      <c r="CK8059" s="7"/>
      <c r="CL8059" s="7"/>
    </row>
    <row r="8060" spans="1:90">
      <c r="A8060" s="11"/>
      <c r="B8060" s="373"/>
      <c r="C8060" s="373"/>
      <c r="D8060" s="373"/>
      <c r="E8060" s="13"/>
      <c r="F8060" s="11"/>
      <c r="G8060" s="25"/>
      <c r="H8060" s="31"/>
      <c r="I8060" s="30"/>
      <c r="M8060" s="25"/>
      <c r="N8060" s="31"/>
      <c r="O8060" s="30"/>
      <c r="V8060" s="12"/>
      <c r="W8060" s="12"/>
      <c r="X8060" s="14"/>
      <c r="AB8060" s="25"/>
      <c r="AC8060" s="12"/>
      <c r="AD8060" s="12"/>
      <c r="AK8060" s="12"/>
      <c r="AL8060" s="30"/>
      <c r="AM8060" s="32"/>
      <c r="AQ8060" s="12"/>
      <c r="AR8060" s="12"/>
      <c r="AS8060" s="12"/>
      <c r="AZ8060" s="49"/>
      <c r="BA8060" s="30"/>
      <c r="BB8060" s="12"/>
      <c r="BF8060" s="12"/>
      <c r="BG8060" s="12"/>
      <c r="BH8060" s="12"/>
      <c r="BO8060" s="7"/>
      <c r="BP8060" s="7"/>
      <c r="BQ8060" s="7"/>
      <c r="BU8060" s="7"/>
      <c r="BV8060" s="7"/>
      <c r="BW8060" s="7"/>
      <c r="CD8060" s="7"/>
      <c r="CE8060" s="7"/>
      <c r="CF8060" s="7"/>
      <c r="CJ8060" s="7"/>
      <c r="CK8060" s="7"/>
      <c r="CL8060" s="7"/>
    </row>
    <row r="8061" spans="1:90">
      <c r="A8061" s="11"/>
      <c r="B8061" s="373"/>
      <c r="C8061" s="373"/>
      <c r="D8061" s="373"/>
      <c r="E8061" s="13"/>
      <c r="F8061" s="11"/>
      <c r="G8061" s="25"/>
      <c r="H8061" s="31"/>
      <c r="I8061" s="30"/>
      <c r="M8061" s="25"/>
      <c r="N8061" s="31"/>
      <c r="O8061" s="30"/>
      <c r="V8061" s="12"/>
      <c r="W8061" s="12"/>
      <c r="X8061" s="14"/>
      <c r="AB8061" s="25"/>
      <c r="AC8061" s="12"/>
      <c r="AD8061" s="12"/>
      <c r="AK8061" s="12"/>
      <c r="AL8061" s="30"/>
      <c r="AM8061" s="32"/>
      <c r="AQ8061" s="12"/>
      <c r="AR8061" s="12"/>
      <c r="AS8061" s="12"/>
      <c r="AZ8061" s="49"/>
      <c r="BA8061" s="30"/>
      <c r="BB8061" s="12"/>
      <c r="BF8061" s="12"/>
      <c r="BG8061" s="12"/>
      <c r="BH8061" s="12"/>
      <c r="BO8061" s="7"/>
      <c r="BP8061" s="7"/>
      <c r="BQ8061" s="7"/>
      <c r="BU8061" s="7"/>
      <c r="BV8061" s="7"/>
      <c r="BW8061" s="7"/>
      <c r="CD8061" s="7"/>
      <c r="CE8061" s="7"/>
      <c r="CF8061" s="7"/>
      <c r="CJ8061" s="7"/>
      <c r="CK8061" s="7"/>
      <c r="CL8061" s="7"/>
    </row>
    <row r="8062" spans="1:90">
      <c r="A8062" s="11"/>
      <c r="B8062" s="373"/>
      <c r="C8062" s="373"/>
      <c r="D8062" s="373"/>
      <c r="E8062" s="13"/>
      <c r="F8062" s="11"/>
      <c r="G8062" s="25"/>
      <c r="H8062" s="31"/>
      <c r="I8062" s="30"/>
      <c r="M8062" s="25"/>
      <c r="N8062" s="31"/>
      <c r="O8062" s="30"/>
      <c r="V8062" s="12"/>
      <c r="W8062" s="12"/>
      <c r="X8062" s="14"/>
      <c r="AB8062" s="25"/>
      <c r="AC8062" s="12"/>
      <c r="AD8062" s="12"/>
      <c r="AK8062" s="12"/>
      <c r="AL8062" s="30"/>
      <c r="AM8062" s="32"/>
      <c r="AQ8062" s="12"/>
      <c r="AR8062" s="12"/>
      <c r="AS8062" s="12"/>
      <c r="AZ8062" s="49"/>
      <c r="BA8062" s="30"/>
      <c r="BB8062" s="12"/>
      <c r="BF8062" s="12"/>
      <c r="BG8062" s="12"/>
      <c r="BH8062" s="12"/>
      <c r="BO8062" s="7"/>
      <c r="BP8062" s="7"/>
      <c r="BQ8062" s="7"/>
      <c r="BU8062" s="7"/>
      <c r="BV8062" s="7"/>
      <c r="BW8062" s="7"/>
      <c r="CD8062" s="7"/>
      <c r="CE8062" s="7"/>
      <c r="CF8062" s="7"/>
      <c r="CJ8062" s="7"/>
      <c r="CK8062" s="7"/>
      <c r="CL8062" s="7"/>
    </row>
    <row r="8063" spans="1:90">
      <c r="A8063" s="11"/>
      <c r="B8063" s="373"/>
      <c r="C8063" s="373"/>
      <c r="D8063" s="373"/>
      <c r="E8063" s="13"/>
      <c r="F8063" s="11"/>
      <c r="G8063" s="25"/>
      <c r="H8063" s="31"/>
      <c r="I8063" s="30"/>
      <c r="M8063" s="25"/>
      <c r="N8063" s="31"/>
      <c r="O8063" s="30"/>
      <c r="V8063" s="12"/>
      <c r="W8063" s="12"/>
      <c r="X8063" s="14"/>
      <c r="AB8063" s="25"/>
      <c r="AC8063" s="12"/>
      <c r="AD8063" s="12"/>
      <c r="AK8063" s="12"/>
      <c r="AL8063" s="30"/>
      <c r="AM8063" s="32"/>
      <c r="AQ8063" s="12"/>
      <c r="AR8063" s="12"/>
      <c r="AS8063" s="12"/>
      <c r="AZ8063" s="49"/>
      <c r="BA8063" s="30"/>
      <c r="BB8063" s="12"/>
      <c r="BF8063" s="12"/>
      <c r="BG8063" s="12"/>
      <c r="BH8063" s="12"/>
      <c r="BO8063" s="7"/>
      <c r="BP8063" s="7"/>
      <c r="BQ8063" s="7"/>
      <c r="BU8063" s="7"/>
      <c r="BV8063" s="7"/>
      <c r="BW8063" s="7"/>
      <c r="CD8063" s="7"/>
      <c r="CE8063" s="7"/>
      <c r="CF8063" s="7"/>
      <c r="CJ8063" s="7"/>
      <c r="CK8063" s="7"/>
      <c r="CL8063" s="7"/>
    </row>
    <row r="8064" spans="1:90">
      <c r="A8064" s="11"/>
      <c r="B8064" s="373"/>
      <c r="C8064" s="373"/>
      <c r="D8064" s="373"/>
      <c r="E8064" s="13"/>
      <c r="F8064" s="11"/>
      <c r="G8064" s="25"/>
      <c r="H8064" s="31"/>
      <c r="I8064" s="30"/>
      <c r="M8064" s="25"/>
      <c r="N8064" s="31"/>
      <c r="O8064" s="30"/>
      <c r="V8064" s="12"/>
      <c r="W8064" s="12"/>
      <c r="X8064" s="14"/>
      <c r="AB8064" s="25"/>
      <c r="AC8064" s="12"/>
      <c r="AD8064" s="12"/>
      <c r="AK8064" s="12"/>
      <c r="AL8064" s="30"/>
      <c r="AM8064" s="32"/>
      <c r="AQ8064" s="12"/>
      <c r="AR8064" s="12"/>
      <c r="AS8064" s="12"/>
      <c r="AZ8064" s="49"/>
      <c r="BA8064" s="30"/>
      <c r="BB8064" s="12"/>
      <c r="BF8064" s="12"/>
      <c r="BG8064" s="12"/>
      <c r="BH8064" s="12"/>
      <c r="BO8064" s="7"/>
      <c r="BP8064" s="7"/>
      <c r="BQ8064" s="7"/>
      <c r="BU8064" s="7"/>
      <c r="BV8064" s="7"/>
      <c r="BW8064" s="7"/>
      <c r="CD8064" s="7"/>
      <c r="CE8064" s="7"/>
      <c r="CF8064" s="7"/>
      <c r="CJ8064" s="7"/>
      <c r="CK8064" s="7"/>
      <c r="CL8064" s="7"/>
    </row>
    <row r="8065" spans="1:90">
      <c r="A8065" s="11"/>
      <c r="B8065" s="373"/>
      <c r="C8065" s="373"/>
      <c r="D8065" s="373"/>
      <c r="E8065" s="13"/>
      <c r="F8065" s="11"/>
      <c r="G8065" s="25"/>
      <c r="H8065" s="31"/>
      <c r="I8065" s="30"/>
      <c r="M8065" s="25"/>
      <c r="N8065" s="31"/>
      <c r="O8065" s="30"/>
      <c r="V8065" s="12"/>
      <c r="W8065" s="12"/>
      <c r="X8065" s="14"/>
      <c r="AB8065" s="25"/>
      <c r="AC8065" s="12"/>
      <c r="AD8065" s="12"/>
      <c r="AK8065" s="12"/>
      <c r="AL8065" s="30"/>
      <c r="AM8065" s="32"/>
      <c r="AQ8065" s="12"/>
      <c r="AR8065" s="12"/>
      <c r="AS8065" s="12"/>
      <c r="AZ8065" s="49"/>
      <c r="BA8065" s="30"/>
      <c r="BB8065" s="12"/>
      <c r="BF8065" s="12"/>
      <c r="BG8065" s="12"/>
      <c r="BH8065" s="12"/>
      <c r="BO8065" s="7"/>
      <c r="BP8065" s="7"/>
      <c r="BQ8065" s="7"/>
      <c r="BU8065" s="7"/>
      <c r="BV8065" s="7"/>
      <c r="BW8065" s="7"/>
      <c r="CD8065" s="7"/>
      <c r="CE8065" s="7"/>
      <c r="CF8065" s="7"/>
      <c r="CJ8065" s="7"/>
      <c r="CK8065" s="7"/>
      <c r="CL8065" s="7"/>
    </row>
    <row r="8066" spans="1:90">
      <c r="A8066" s="11"/>
      <c r="B8066" s="373"/>
      <c r="C8066" s="373"/>
      <c r="D8066" s="373"/>
      <c r="E8066" s="13"/>
      <c r="F8066" s="11"/>
      <c r="G8066" s="25"/>
      <c r="H8066" s="31"/>
      <c r="I8066" s="30"/>
      <c r="M8066" s="25"/>
      <c r="N8066" s="31"/>
      <c r="O8066" s="30"/>
      <c r="V8066" s="12"/>
      <c r="W8066" s="12"/>
      <c r="X8066" s="14"/>
      <c r="AB8066" s="25"/>
      <c r="AC8066" s="12"/>
      <c r="AD8066" s="12"/>
      <c r="AK8066" s="12"/>
      <c r="AL8066" s="30"/>
      <c r="AM8066" s="32"/>
      <c r="AQ8066" s="12"/>
      <c r="AR8066" s="12"/>
      <c r="AS8066" s="12"/>
      <c r="AZ8066" s="49"/>
      <c r="BA8066" s="30"/>
      <c r="BB8066" s="12"/>
      <c r="BF8066" s="12"/>
      <c r="BG8066" s="12"/>
      <c r="BH8066" s="12"/>
      <c r="BO8066" s="7"/>
      <c r="BP8066" s="7"/>
      <c r="BQ8066" s="7"/>
      <c r="BU8066" s="7"/>
      <c r="BV8066" s="7"/>
      <c r="BW8066" s="7"/>
      <c r="CD8066" s="7"/>
      <c r="CE8066" s="7"/>
      <c r="CF8066" s="7"/>
      <c r="CJ8066" s="7"/>
      <c r="CK8066" s="7"/>
      <c r="CL8066" s="7"/>
    </row>
    <row r="8067" spans="1:90">
      <c r="A8067" s="11"/>
      <c r="B8067" s="373"/>
      <c r="C8067" s="373"/>
      <c r="D8067" s="373"/>
      <c r="E8067" s="13"/>
      <c r="F8067" s="11"/>
      <c r="G8067" s="25"/>
      <c r="H8067" s="31"/>
      <c r="I8067" s="30"/>
      <c r="M8067" s="25"/>
      <c r="N8067" s="31"/>
      <c r="O8067" s="30"/>
      <c r="V8067" s="12"/>
      <c r="W8067" s="12"/>
      <c r="X8067" s="14"/>
      <c r="AB8067" s="25"/>
      <c r="AC8067" s="12"/>
      <c r="AD8067" s="12"/>
      <c r="AK8067" s="12"/>
      <c r="AL8067" s="30"/>
      <c r="AM8067" s="32"/>
      <c r="AQ8067" s="12"/>
      <c r="AR8067" s="12"/>
      <c r="AS8067" s="12"/>
      <c r="AZ8067" s="49"/>
      <c r="BA8067" s="30"/>
      <c r="BB8067" s="12"/>
      <c r="BF8067" s="12"/>
      <c r="BG8067" s="12"/>
      <c r="BH8067" s="12"/>
      <c r="BO8067" s="7"/>
      <c r="BP8067" s="7"/>
      <c r="BQ8067" s="7"/>
      <c r="BU8067" s="7"/>
      <c r="BV8067" s="7"/>
      <c r="BW8067" s="7"/>
      <c r="CD8067" s="7"/>
      <c r="CE8067" s="7"/>
      <c r="CF8067" s="7"/>
      <c r="CJ8067" s="7"/>
      <c r="CK8067" s="7"/>
      <c r="CL8067" s="7"/>
    </row>
    <row r="8068" spans="1:90">
      <c r="A8068" s="11"/>
      <c r="B8068" s="373"/>
      <c r="C8068" s="373"/>
      <c r="D8068" s="373"/>
      <c r="E8068" s="13"/>
      <c r="F8068" s="11"/>
      <c r="G8068" s="25"/>
      <c r="H8068" s="31"/>
      <c r="I8068" s="30"/>
      <c r="M8068" s="25"/>
      <c r="N8068" s="31"/>
      <c r="O8068" s="30"/>
      <c r="V8068" s="12"/>
      <c r="W8068" s="12"/>
      <c r="X8068" s="14"/>
      <c r="AB8068" s="25"/>
      <c r="AC8068" s="12"/>
      <c r="AD8068" s="12"/>
      <c r="AK8068" s="12"/>
      <c r="AL8068" s="30"/>
      <c r="AM8068" s="32"/>
      <c r="AQ8068" s="12"/>
      <c r="AR8068" s="12"/>
      <c r="AS8068" s="12"/>
      <c r="AZ8068" s="49"/>
      <c r="BA8068" s="30"/>
      <c r="BB8068" s="12"/>
      <c r="BF8068" s="12"/>
      <c r="BG8068" s="12"/>
      <c r="BH8068" s="12"/>
      <c r="BO8068" s="7"/>
      <c r="BP8068" s="7"/>
      <c r="BQ8068" s="7"/>
      <c r="BU8068" s="7"/>
      <c r="BV8068" s="7"/>
      <c r="BW8068" s="7"/>
      <c r="CD8068" s="7"/>
      <c r="CE8068" s="7"/>
      <c r="CF8068" s="7"/>
      <c r="CJ8068" s="7"/>
      <c r="CK8068" s="7"/>
      <c r="CL8068" s="7"/>
    </row>
    <row r="8069" spans="1:90">
      <c r="A8069" s="11"/>
      <c r="B8069" s="373"/>
      <c r="C8069" s="373"/>
      <c r="D8069" s="373"/>
      <c r="E8069" s="13"/>
      <c r="F8069" s="11"/>
      <c r="G8069" s="25"/>
      <c r="H8069" s="31"/>
      <c r="I8069" s="30"/>
      <c r="M8069" s="25"/>
      <c r="N8069" s="31"/>
      <c r="O8069" s="30"/>
      <c r="V8069" s="12"/>
      <c r="W8069" s="12"/>
      <c r="X8069" s="14"/>
      <c r="AB8069" s="25"/>
      <c r="AC8069" s="12"/>
      <c r="AD8069" s="12"/>
      <c r="AK8069" s="12"/>
      <c r="AL8069" s="30"/>
      <c r="AM8069" s="32"/>
      <c r="AQ8069" s="12"/>
      <c r="AR8069" s="12"/>
      <c r="AS8069" s="12"/>
      <c r="AZ8069" s="49"/>
      <c r="BA8069" s="30"/>
      <c r="BB8069" s="12"/>
      <c r="BF8069" s="12"/>
      <c r="BG8069" s="12"/>
      <c r="BH8069" s="12"/>
      <c r="BO8069" s="7"/>
      <c r="BP8069" s="7"/>
      <c r="BQ8069" s="7"/>
      <c r="BU8069" s="7"/>
      <c r="BV8069" s="7"/>
      <c r="BW8069" s="7"/>
      <c r="CD8069" s="7"/>
      <c r="CE8069" s="7"/>
      <c r="CF8069" s="7"/>
      <c r="CJ8069" s="7"/>
      <c r="CK8069" s="7"/>
      <c r="CL8069" s="7"/>
    </row>
    <row r="8070" spans="1:90">
      <c r="A8070" s="11"/>
      <c r="B8070" s="373"/>
      <c r="C8070" s="373"/>
      <c r="D8070" s="373"/>
      <c r="E8070" s="13"/>
      <c r="F8070" s="11"/>
      <c r="G8070" s="25"/>
      <c r="H8070" s="31"/>
      <c r="I8070" s="30"/>
      <c r="M8070" s="25"/>
      <c r="N8070" s="31"/>
      <c r="O8070" s="30"/>
      <c r="V8070" s="12"/>
      <c r="W8070" s="12"/>
      <c r="X8070" s="14"/>
      <c r="AB8070" s="25"/>
      <c r="AC8070" s="12"/>
      <c r="AD8070" s="12"/>
      <c r="AK8070" s="12"/>
      <c r="AL8070" s="30"/>
      <c r="AM8070" s="32"/>
      <c r="AQ8070" s="12"/>
      <c r="AR8070" s="12"/>
      <c r="AS8070" s="12"/>
      <c r="AZ8070" s="49"/>
      <c r="BA8070" s="30"/>
      <c r="BB8070" s="12"/>
      <c r="BF8070" s="12"/>
      <c r="BG8070" s="12"/>
      <c r="BH8070" s="12"/>
      <c r="BO8070" s="7"/>
      <c r="BP8070" s="7"/>
      <c r="BQ8070" s="7"/>
      <c r="BU8070" s="7"/>
      <c r="BV8070" s="7"/>
      <c r="BW8070" s="7"/>
      <c r="CD8070" s="7"/>
      <c r="CE8070" s="7"/>
      <c r="CF8070" s="7"/>
      <c r="CJ8070" s="7"/>
      <c r="CK8070" s="7"/>
      <c r="CL8070" s="7"/>
    </row>
    <row r="8071" spans="1:90">
      <c r="A8071" s="11"/>
      <c r="B8071" s="373"/>
      <c r="C8071" s="373"/>
      <c r="D8071" s="373"/>
      <c r="E8071" s="13"/>
      <c r="F8071" s="11"/>
      <c r="G8071" s="25"/>
      <c r="H8071" s="31"/>
      <c r="I8071" s="30"/>
      <c r="M8071" s="25"/>
      <c r="N8071" s="31"/>
      <c r="O8071" s="30"/>
      <c r="V8071" s="12"/>
      <c r="W8071" s="12"/>
      <c r="X8071" s="14"/>
      <c r="AB8071" s="25"/>
      <c r="AC8071" s="12"/>
      <c r="AD8071" s="12"/>
      <c r="AK8071" s="12"/>
      <c r="AL8071" s="30"/>
      <c r="AM8071" s="32"/>
      <c r="AQ8071" s="12"/>
      <c r="AR8071" s="12"/>
      <c r="AS8071" s="12"/>
      <c r="AZ8071" s="49"/>
      <c r="BA8071" s="30"/>
      <c r="BB8071" s="12"/>
      <c r="BF8071" s="12"/>
      <c r="BG8071" s="12"/>
      <c r="BH8071" s="12"/>
      <c r="BO8071" s="7"/>
      <c r="BP8071" s="7"/>
      <c r="BQ8071" s="7"/>
      <c r="BU8071" s="7"/>
      <c r="BV8071" s="7"/>
      <c r="BW8071" s="7"/>
      <c r="CD8071" s="7"/>
      <c r="CE8071" s="7"/>
      <c r="CF8071" s="7"/>
      <c r="CJ8071" s="7"/>
      <c r="CK8071" s="7"/>
      <c r="CL8071" s="7"/>
    </row>
    <row r="8072" spans="1:90">
      <c r="A8072" s="11"/>
      <c r="B8072" s="373"/>
      <c r="C8072" s="373"/>
      <c r="D8072" s="373"/>
      <c r="E8072" s="13"/>
      <c r="F8072" s="11"/>
      <c r="G8072" s="25"/>
      <c r="H8072" s="31"/>
      <c r="I8072" s="30"/>
      <c r="M8072" s="25"/>
      <c r="N8072" s="31"/>
      <c r="O8072" s="30"/>
      <c r="V8072" s="12"/>
      <c r="W8072" s="12"/>
      <c r="X8072" s="14"/>
      <c r="AB8072" s="25"/>
      <c r="AC8072" s="12"/>
      <c r="AD8072" s="12"/>
      <c r="AK8072" s="12"/>
      <c r="AL8072" s="30"/>
      <c r="AM8072" s="32"/>
      <c r="AQ8072" s="12"/>
      <c r="AR8072" s="12"/>
      <c r="AS8072" s="12"/>
      <c r="AZ8072" s="49"/>
      <c r="BA8072" s="30"/>
      <c r="BB8072" s="12"/>
      <c r="BF8072" s="12"/>
      <c r="BG8072" s="12"/>
      <c r="BH8072" s="12"/>
      <c r="BO8072" s="7"/>
      <c r="BP8072" s="7"/>
      <c r="BQ8072" s="7"/>
      <c r="BU8072" s="7"/>
      <c r="BV8072" s="7"/>
      <c r="BW8072" s="7"/>
      <c r="CD8072" s="7"/>
      <c r="CE8072" s="7"/>
      <c r="CF8072" s="7"/>
      <c r="CJ8072" s="7"/>
      <c r="CK8072" s="7"/>
      <c r="CL8072" s="7"/>
    </row>
    <row r="8073" spans="1:90">
      <c r="A8073" s="11"/>
      <c r="B8073" s="373"/>
      <c r="C8073" s="373"/>
      <c r="D8073" s="373"/>
      <c r="E8073" s="13"/>
      <c r="F8073" s="11"/>
      <c r="G8073" s="25"/>
      <c r="H8073" s="31"/>
      <c r="I8073" s="30"/>
      <c r="M8073" s="25"/>
      <c r="N8073" s="31"/>
      <c r="O8073" s="30"/>
      <c r="V8073" s="12"/>
      <c r="W8073" s="12"/>
      <c r="X8073" s="14"/>
      <c r="AB8073" s="25"/>
      <c r="AC8073" s="12"/>
      <c r="AD8073" s="12"/>
      <c r="AK8073" s="12"/>
      <c r="AL8073" s="30"/>
      <c r="AM8073" s="32"/>
      <c r="AQ8073" s="12"/>
      <c r="AR8073" s="12"/>
      <c r="AS8073" s="12"/>
      <c r="AZ8073" s="49"/>
      <c r="BA8073" s="30"/>
      <c r="BB8073" s="12"/>
      <c r="BF8073" s="12"/>
      <c r="BG8073" s="12"/>
      <c r="BH8073" s="12"/>
      <c r="BO8073" s="7"/>
      <c r="BP8073" s="7"/>
      <c r="BQ8073" s="7"/>
      <c r="BU8073" s="7"/>
      <c r="BV8073" s="7"/>
      <c r="BW8073" s="7"/>
      <c r="CD8073" s="7"/>
      <c r="CE8073" s="7"/>
      <c r="CF8073" s="7"/>
      <c r="CJ8073" s="7"/>
      <c r="CK8073" s="7"/>
      <c r="CL8073" s="7"/>
    </row>
    <row r="8074" spans="1:90">
      <c r="A8074" s="11"/>
      <c r="B8074" s="373"/>
      <c r="C8074" s="373"/>
      <c r="D8074" s="373"/>
      <c r="E8074" s="13"/>
      <c r="F8074" s="11"/>
      <c r="G8074" s="25"/>
      <c r="H8074" s="31"/>
      <c r="I8074" s="30"/>
      <c r="M8074" s="25"/>
      <c r="N8074" s="31"/>
      <c r="O8074" s="30"/>
      <c r="V8074" s="12"/>
      <c r="W8074" s="12"/>
      <c r="X8074" s="14"/>
      <c r="AB8074" s="25"/>
      <c r="AC8074" s="12"/>
      <c r="AD8074" s="12"/>
      <c r="AK8074" s="12"/>
      <c r="AL8074" s="30"/>
      <c r="AM8074" s="32"/>
      <c r="AQ8074" s="12"/>
      <c r="AR8074" s="12"/>
      <c r="AS8074" s="12"/>
      <c r="AZ8074" s="49"/>
      <c r="BA8074" s="30"/>
      <c r="BB8074" s="12"/>
      <c r="BF8074" s="12"/>
      <c r="BG8074" s="12"/>
      <c r="BH8074" s="12"/>
      <c r="BO8074" s="7"/>
      <c r="BP8074" s="7"/>
      <c r="BQ8074" s="7"/>
      <c r="BU8074" s="7"/>
      <c r="BV8074" s="7"/>
      <c r="BW8074" s="7"/>
      <c r="CD8074" s="7"/>
      <c r="CE8074" s="7"/>
      <c r="CF8074" s="7"/>
      <c r="CJ8074" s="7"/>
      <c r="CK8074" s="7"/>
      <c r="CL8074" s="7"/>
    </row>
    <row r="8075" spans="1:90">
      <c r="A8075" s="11"/>
      <c r="B8075" s="373"/>
      <c r="C8075" s="373"/>
      <c r="D8075" s="373"/>
      <c r="E8075" s="13"/>
      <c r="F8075" s="11"/>
      <c r="G8075" s="25"/>
      <c r="H8075" s="31"/>
      <c r="I8075" s="30"/>
      <c r="M8075" s="25"/>
      <c r="N8075" s="31"/>
      <c r="O8075" s="30"/>
      <c r="V8075" s="12"/>
      <c r="W8075" s="12"/>
      <c r="X8075" s="14"/>
      <c r="AB8075" s="25"/>
      <c r="AC8075" s="12"/>
      <c r="AD8075" s="12"/>
      <c r="AK8075" s="12"/>
      <c r="AL8075" s="30"/>
      <c r="AM8075" s="32"/>
      <c r="AQ8075" s="12"/>
      <c r="AR8075" s="12"/>
      <c r="AS8075" s="12"/>
      <c r="AZ8075" s="49"/>
      <c r="BA8075" s="30"/>
      <c r="BB8075" s="12"/>
      <c r="BF8075" s="12"/>
      <c r="BG8075" s="12"/>
      <c r="BH8075" s="12"/>
      <c r="BO8075" s="7"/>
      <c r="BP8075" s="7"/>
      <c r="BQ8075" s="7"/>
      <c r="BU8075" s="7"/>
      <c r="BV8075" s="7"/>
      <c r="BW8075" s="7"/>
      <c r="CD8075" s="7"/>
      <c r="CE8075" s="7"/>
      <c r="CF8075" s="7"/>
      <c r="CJ8075" s="7"/>
      <c r="CK8075" s="7"/>
      <c r="CL8075" s="7"/>
    </row>
    <row r="8076" spans="1:90">
      <c r="A8076" s="11"/>
      <c r="B8076" s="373"/>
      <c r="C8076" s="373"/>
      <c r="D8076" s="373"/>
      <c r="E8076" s="13"/>
      <c r="F8076" s="11"/>
      <c r="G8076" s="25"/>
      <c r="H8076" s="31"/>
      <c r="I8076" s="30"/>
      <c r="M8076" s="25"/>
      <c r="N8076" s="31"/>
      <c r="O8076" s="30"/>
      <c r="V8076" s="12"/>
      <c r="W8076" s="12"/>
      <c r="X8076" s="14"/>
      <c r="AB8076" s="25"/>
      <c r="AC8076" s="12"/>
      <c r="AD8076" s="12"/>
      <c r="AK8076" s="12"/>
      <c r="AL8076" s="30"/>
      <c r="AM8076" s="32"/>
      <c r="AQ8076" s="12"/>
      <c r="AR8076" s="12"/>
      <c r="AS8076" s="12"/>
      <c r="AZ8076" s="49"/>
      <c r="BA8076" s="30"/>
      <c r="BB8076" s="12"/>
      <c r="BF8076" s="12"/>
      <c r="BG8076" s="12"/>
      <c r="BH8076" s="12"/>
      <c r="BO8076" s="7"/>
      <c r="BP8076" s="7"/>
      <c r="BQ8076" s="7"/>
      <c r="BU8076" s="7"/>
      <c r="BV8076" s="7"/>
      <c r="BW8076" s="7"/>
      <c r="CD8076" s="7"/>
      <c r="CE8076" s="7"/>
      <c r="CF8076" s="7"/>
      <c r="CJ8076" s="7"/>
      <c r="CK8076" s="7"/>
      <c r="CL8076" s="7"/>
    </row>
    <row r="8077" spans="1:90">
      <c r="A8077" s="11"/>
      <c r="B8077" s="373"/>
      <c r="C8077" s="373"/>
      <c r="D8077" s="373"/>
      <c r="E8077" s="13"/>
      <c r="F8077" s="11"/>
      <c r="G8077" s="25"/>
      <c r="H8077" s="31"/>
      <c r="I8077" s="30"/>
      <c r="M8077" s="25"/>
      <c r="N8077" s="31"/>
      <c r="O8077" s="30"/>
      <c r="V8077" s="12"/>
      <c r="W8077" s="12"/>
      <c r="X8077" s="14"/>
      <c r="AB8077" s="25"/>
      <c r="AC8077" s="12"/>
      <c r="AD8077" s="12"/>
      <c r="AK8077" s="12"/>
      <c r="AL8077" s="30"/>
      <c r="AM8077" s="32"/>
      <c r="AQ8077" s="12"/>
      <c r="AR8077" s="12"/>
      <c r="AS8077" s="12"/>
      <c r="AZ8077" s="49"/>
      <c r="BA8077" s="30"/>
      <c r="BB8077" s="12"/>
      <c r="BF8077" s="12"/>
      <c r="BG8077" s="12"/>
      <c r="BH8077" s="12"/>
      <c r="BO8077" s="7"/>
      <c r="BP8077" s="7"/>
      <c r="BQ8077" s="7"/>
      <c r="BU8077" s="7"/>
      <c r="BV8077" s="7"/>
      <c r="BW8077" s="7"/>
      <c r="CD8077" s="7"/>
      <c r="CE8077" s="7"/>
      <c r="CF8077" s="7"/>
      <c r="CJ8077" s="7"/>
      <c r="CK8077" s="7"/>
      <c r="CL8077" s="7"/>
    </row>
    <row r="8078" spans="1:90">
      <c r="A8078" s="11"/>
      <c r="B8078" s="373"/>
      <c r="C8078" s="373"/>
      <c r="D8078" s="373"/>
      <c r="E8078" s="13"/>
      <c r="F8078" s="11"/>
      <c r="G8078" s="25"/>
      <c r="H8078" s="31"/>
      <c r="I8078" s="30"/>
      <c r="M8078" s="25"/>
      <c r="N8078" s="31"/>
      <c r="O8078" s="30"/>
      <c r="V8078" s="12"/>
      <c r="W8078" s="12"/>
      <c r="X8078" s="14"/>
      <c r="AB8078" s="25"/>
      <c r="AC8078" s="12"/>
      <c r="AD8078" s="12"/>
      <c r="AK8078" s="12"/>
      <c r="AL8078" s="30"/>
      <c r="AM8078" s="32"/>
      <c r="AQ8078" s="12"/>
      <c r="AR8078" s="12"/>
      <c r="AS8078" s="12"/>
      <c r="AZ8078" s="49"/>
      <c r="BA8078" s="30"/>
      <c r="BB8078" s="12"/>
      <c r="BF8078" s="12"/>
      <c r="BG8078" s="12"/>
      <c r="BH8078" s="12"/>
      <c r="BO8078" s="7"/>
      <c r="BP8078" s="7"/>
      <c r="BQ8078" s="7"/>
      <c r="BU8078" s="7"/>
      <c r="BV8078" s="7"/>
      <c r="BW8078" s="7"/>
      <c r="CD8078" s="7"/>
      <c r="CE8078" s="7"/>
      <c r="CF8078" s="7"/>
      <c r="CJ8078" s="7"/>
      <c r="CK8078" s="7"/>
      <c r="CL8078" s="7"/>
    </row>
    <row r="8079" spans="1:90">
      <c r="A8079" s="11"/>
      <c r="B8079" s="373"/>
      <c r="C8079" s="373"/>
      <c r="D8079" s="373"/>
      <c r="E8079" s="13"/>
      <c r="F8079" s="11"/>
      <c r="G8079" s="25"/>
      <c r="H8079" s="31"/>
      <c r="I8079" s="30"/>
      <c r="M8079" s="25"/>
      <c r="N8079" s="31"/>
      <c r="O8079" s="30"/>
      <c r="V8079" s="12"/>
      <c r="W8079" s="12"/>
      <c r="X8079" s="14"/>
      <c r="AB8079" s="25"/>
      <c r="AC8079" s="12"/>
      <c r="AD8079" s="12"/>
      <c r="AK8079" s="12"/>
      <c r="AL8079" s="30"/>
      <c r="AM8079" s="32"/>
      <c r="AQ8079" s="12"/>
      <c r="AR8079" s="12"/>
      <c r="AS8079" s="12"/>
      <c r="AZ8079" s="49"/>
      <c r="BA8079" s="30"/>
      <c r="BB8079" s="12"/>
      <c r="BF8079" s="12"/>
      <c r="BG8079" s="12"/>
      <c r="BH8079" s="12"/>
      <c r="BO8079" s="7"/>
      <c r="BP8079" s="7"/>
      <c r="BQ8079" s="7"/>
      <c r="BU8079" s="7"/>
      <c r="BV8079" s="7"/>
      <c r="BW8079" s="7"/>
      <c r="CD8079" s="7"/>
      <c r="CE8079" s="7"/>
      <c r="CF8079" s="7"/>
      <c r="CJ8079" s="7"/>
      <c r="CK8079" s="7"/>
      <c r="CL8079" s="7"/>
    </row>
    <row r="8080" spans="1:90">
      <c r="A8080" s="11"/>
      <c r="B8080" s="373"/>
      <c r="C8080" s="373"/>
      <c r="D8080" s="373"/>
      <c r="E8080" s="13"/>
      <c r="F8080" s="11"/>
      <c r="G8080" s="25"/>
      <c r="H8080" s="31"/>
      <c r="I8080" s="30"/>
      <c r="M8080" s="25"/>
      <c r="N8080" s="31"/>
      <c r="O8080" s="30"/>
      <c r="V8080" s="12"/>
      <c r="W8080" s="12"/>
      <c r="X8080" s="14"/>
      <c r="AB8080" s="25"/>
      <c r="AC8080" s="12"/>
      <c r="AD8080" s="12"/>
      <c r="AK8080" s="12"/>
      <c r="AL8080" s="30"/>
      <c r="AM8080" s="32"/>
      <c r="AQ8080" s="12"/>
      <c r="AR8080" s="12"/>
      <c r="AS8080" s="12"/>
      <c r="AZ8080" s="49"/>
      <c r="BA8080" s="30"/>
      <c r="BB8080" s="12"/>
      <c r="BF8080" s="12"/>
      <c r="BG8080" s="12"/>
      <c r="BH8080" s="12"/>
      <c r="BO8080" s="7"/>
      <c r="BP8080" s="7"/>
      <c r="BQ8080" s="7"/>
      <c r="BU8080" s="7"/>
      <c r="BV8080" s="7"/>
      <c r="BW8080" s="7"/>
      <c r="CD8080" s="7"/>
      <c r="CE8080" s="7"/>
      <c r="CF8080" s="7"/>
      <c r="CJ8080" s="7"/>
      <c r="CK8080" s="7"/>
      <c r="CL8080" s="7"/>
    </row>
    <row r="8081" spans="1:90">
      <c r="A8081" s="11"/>
      <c r="B8081" s="373"/>
      <c r="C8081" s="373"/>
      <c r="D8081" s="373"/>
      <c r="E8081" s="13"/>
      <c r="F8081" s="11"/>
      <c r="G8081" s="25"/>
      <c r="H8081" s="31"/>
      <c r="I8081" s="30"/>
      <c r="M8081" s="25"/>
      <c r="N8081" s="31"/>
      <c r="O8081" s="30"/>
      <c r="V8081" s="12"/>
      <c r="W8081" s="12"/>
      <c r="X8081" s="14"/>
      <c r="AB8081" s="25"/>
      <c r="AC8081" s="12"/>
      <c r="AD8081" s="12"/>
      <c r="AK8081" s="12"/>
      <c r="AL8081" s="30"/>
      <c r="AM8081" s="32"/>
      <c r="AQ8081" s="12"/>
      <c r="AR8081" s="12"/>
      <c r="AS8081" s="12"/>
      <c r="AZ8081" s="49"/>
      <c r="BA8081" s="30"/>
      <c r="BB8081" s="12"/>
      <c r="BF8081" s="12"/>
      <c r="BG8081" s="12"/>
      <c r="BH8081" s="12"/>
      <c r="BO8081" s="7"/>
      <c r="BP8081" s="7"/>
      <c r="BQ8081" s="7"/>
      <c r="BU8081" s="7"/>
      <c r="BV8081" s="7"/>
      <c r="BW8081" s="7"/>
      <c r="CD8081" s="7"/>
      <c r="CE8081" s="7"/>
      <c r="CF8081" s="7"/>
      <c r="CJ8081" s="7"/>
      <c r="CK8081" s="7"/>
      <c r="CL8081" s="7"/>
    </row>
    <row r="8082" spans="1:90">
      <c r="A8082" s="11"/>
      <c r="B8082" s="373"/>
      <c r="C8082" s="373"/>
      <c r="D8082" s="373"/>
      <c r="E8082" s="13"/>
      <c r="F8082" s="11"/>
      <c r="G8082" s="25"/>
      <c r="H8082" s="31"/>
      <c r="I8082" s="30"/>
      <c r="M8082" s="25"/>
      <c r="N8082" s="31"/>
      <c r="O8082" s="30"/>
      <c r="V8082" s="12"/>
      <c r="W8082" s="12"/>
      <c r="X8082" s="14"/>
      <c r="AB8082" s="25"/>
      <c r="AC8082" s="12"/>
      <c r="AD8082" s="12"/>
      <c r="AK8082" s="12"/>
      <c r="AL8082" s="30"/>
      <c r="AM8082" s="32"/>
      <c r="AQ8082" s="12"/>
      <c r="AR8082" s="12"/>
      <c r="AS8082" s="12"/>
      <c r="AZ8082" s="49"/>
      <c r="BA8082" s="30"/>
      <c r="BB8082" s="12"/>
      <c r="BF8082" s="12"/>
      <c r="BG8082" s="12"/>
      <c r="BH8082" s="12"/>
      <c r="BO8082" s="7"/>
      <c r="BP8082" s="7"/>
      <c r="BQ8082" s="7"/>
      <c r="BU8082" s="7"/>
      <c r="BV8082" s="7"/>
      <c r="BW8082" s="7"/>
      <c r="CD8082" s="7"/>
      <c r="CE8082" s="7"/>
      <c r="CF8082" s="7"/>
      <c r="CJ8082" s="7"/>
      <c r="CK8082" s="7"/>
      <c r="CL8082" s="7"/>
    </row>
    <row r="8083" spans="1:90">
      <c r="A8083" s="11"/>
      <c r="B8083" s="373"/>
      <c r="C8083" s="373"/>
      <c r="D8083" s="373"/>
      <c r="E8083" s="13"/>
      <c r="F8083" s="11"/>
      <c r="G8083" s="25"/>
      <c r="H8083" s="31"/>
      <c r="I8083" s="30"/>
      <c r="M8083" s="25"/>
      <c r="N8083" s="31"/>
      <c r="O8083" s="30"/>
      <c r="V8083" s="12"/>
      <c r="W8083" s="12"/>
      <c r="X8083" s="14"/>
      <c r="AB8083" s="25"/>
      <c r="AC8083" s="12"/>
      <c r="AD8083" s="12"/>
      <c r="AK8083" s="12"/>
      <c r="AL8083" s="30"/>
      <c r="AM8083" s="32"/>
      <c r="AQ8083" s="12"/>
      <c r="AR8083" s="12"/>
      <c r="AS8083" s="12"/>
      <c r="AZ8083" s="49"/>
      <c r="BA8083" s="30"/>
      <c r="BB8083" s="12"/>
      <c r="BF8083" s="12"/>
      <c r="BG8083" s="12"/>
      <c r="BH8083" s="12"/>
      <c r="BO8083" s="7"/>
      <c r="BP8083" s="7"/>
      <c r="BQ8083" s="7"/>
      <c r="BU8083" s="7"/>
      <c r="BV8083" s="7"/>
      <c r="BW8083" s="7"/>
      <c r="CD8083" s="7"/>
      <c r="CE8083" s="7"/>
      <c r="CF8083" s="7"/>
      <c r="CJ8083" s="7"/>
      <c r="CK8083" s="7"/>
      <c r="CL8083" s="7"/>
    </row>
    <row r="8084" spans="1:90">
      <c r="A8084" s="11"/>
      <c r="B8084" s="373"/>
      <c r="C8084" s="373"/>
      <c r="D8084" s="373"/>
      <c r="E8084" s="13"/>
      <c r="F8084" s="11"/>
      <c r="G8084" s="25"/>
      <c r="H8084" s="31"/>
      <c r="I8084" s="30"/>
      <c r="M8084" s="25"/>
      <c r="N8084" s="31"/>
      <c r="O8084" s="30"/>
      <c r="V8084" s="12"/>
      <c r="W8084" s="12"/>
      <c r="X8084" s="14"/>
      <c r="AB8084" s="25"/>
      <c r="AC8084" s="12"/>
      <c r="AD8084" s="12"/>
      <c r="AK8084" s="12"/>
      <c r="AL8084" s="30"/>
      <c r="AM8084" s="32"/>
      <c r="AQ8084" s="12"/>
      <c r="AR8084" s="12"/>
      <c r="AS8084" s="12"/>
      <c r="AZ8084" s="49"/>
      <c r="BA8084" s="30"/>
      <c r="BB8084" s="12"/>
      <c r="BF8084" s="12"/>
      <c r="BG8084" s="12"/>
      <c r="BH8084" s="12"/>
      <c r="BO8084" s="7"/>
      <c r="BP8084" s="7"/>
      <c r="BQ8084" s="7"/>
      <c r="BU8084" s="7"/>
      <c r="BV8084" s="7"/>
      <c r="BW8084" s="7"/>
      <c r="CD8084" s="7"/>
      <c r="CE8084" s="7"/>
      <c r="CF8084" s="7"/>
      <c r="CJ8084" s="7"/>
      <c r="CK8084" s="7"/>
      <c r="CL8084" s="7"/>
    </row>
    <row r="8085" spans="1:90">
      <c r="A8085" s="11"/>
      <c r="B8085" s="373"/>
      <c r="C8085" s="373"/>
      <c r="D8085" s="373"/>
      <c r="E8085" s="13"/>
      <c r="F8085" s="11"/>
      <c r="G8085" s="25"/>
      <c r="H8085" s="31"/>
      <c r="I8085" s="30"/>
      <c r="M8085" s="25"/>
      <c r="N8085" s="31"/>
      <c r="O8085" s="30"/>
      <c r="V8085" s="12"/>
      <c r="W8085" s="12"/>
      <c r="X8085" s="14"/>
      <c r="AB8085" s="25"/>
      <c r="AC8085" s="12"/>
      <c r="AD8085" s="12"/>
      <c r="AK8085" s="12"/>
      <c r="AL8085" s="30"/>
      <c r="AM8085" s="32"/>
      <c r="AQ8085" s="12"/>
      <c r="AR8085" s="12"/>
      <c r="AS8085" s="12"/>
      <c r="AZ8085" s="49"/>
      <c r="BA8085" s="30"/>
      <c r="BB8085" s="12"/>
      <c r="BF8085" s="12"/>
      <c r="BG8085" s="12"/>
      <c r="BH8085" s="12"/>
      <c r="BO8085" s="7"/>
      <c r="BP8085" s="7"/>
      <c r="BQ8085" s="7"/>
      <c r="BU8085" s="7"/>
      <c r="BV8085" s="7"/>
      <c r="BW8085" s="7"/>
      <c r="CD8085" s="7"/>
      <c r="CE8085" s="7"/>
      <c r="CF8085" s="7"/>
      <c r="CJ8085" s="7"/>
      <c r="CK8085" s="7"/>
      <c r="CL8085" s="7"/>
    </row>
    <row r="8086" spans="1:90">
      <c r="A8086" s="11"/>
      <c r="B8086" s="373"/>
      <c r="C8086" s="373"/>
      <c r="D8086" s="373"/>
      <c r="E8086" s="13"/>
      <c r="F8086" s="11"/>
      <c r="G8086" s="25"/>
      <c r="H8086" s="31"/>
      <c r="I8086" s="30"/>
      <c r="M8086" s="25"/>
      <c r="N8086" s="31"/>
      <c r="O8086" s="30"/>
      <c r="V8086" s="12"/>
      <c r="W8086" s="12"/>
      <c r="X8086" s="14"/>
      <c r="AB8086" s="25"/>
      <c r="AC8086" s="12"/>
      <c r="AD8086" s="12"/>
      <c r="AK8086" s="12"/>
      <c r="AL8086" s="30"/>
      <c r="AM8086" s="32"/>
      <c r="AQ8086" s="12"/>
      <c r="AR8086" s="12"/>
      <c r="AS8086" s="12"/>
      <c r="AZ8086" s="49"/>
      <c r="BA8086" s="30"/>
      <c r="BB8086" s="12"/>
      <c r="BF8086" s="12"/>
      <c r="BG8086" s="12"/>
      <c r="BH8086" s="12"/>
      <c r="BO8086" s="7"/>
      <c r="BP8086" s="7"/>
      <c r="BQ8086" s="7"/>
      <c r="BU8086" s="7"/>
      <c r="BV8086" s="7"/>
      <c r="BW8086" s="7"/>
      <c r="CD8086" s="7"/>
      <c r="CE8086" s="7"/>
      <c r="CF8086" s="7"/>
      <c r="CJ8086" s="7"/>
      <c r="CK8086" s="7"/>
      <c r="CL8086" s="7"/>
    </row>
    <row r="8087" spans="1:90">
      <c r="A8087" s="11"/>
      <c r="B8087" s="373"/>
      <c r="C8087" s="373"/>
      <c r="D8087" s="373"/>
      <c r="E8087" s="13"/>
      <c r="F8087" s="11"/>
      <c r="G8087" s="25"/>
      <c r="H8087" s="31"/>
      <c r="I8087" s="30"/>
      <c r="M8087" s="25"/>
      <c r="N8087" s="31"/>
      <c r="O8087" s="30"/>
      <c r="V8087" s="12"/>
      <c r="W8087" s="12"/>
      <c r="X8087" s="14"/>
      <c r="AB8087" s="25"/>
      <c r="AC8087" s="12"/>
      <c r="AD8087" s="12"/>
      <c r="AK8087" s="12"/>
      <c r="AL8087" s="30"/>
      <c r="AM8087" s="32"/>
      <c r="AQ8087" s="12"/>
      <c r="AR8087" s="12"/>
      <c r="AS8087" s="12"/>
      <c r="AZ8087" s="49"/>
      <c r="BA8087" s="30"/>
      <c r="BB8087" s="12"/>
      <c r="BF8087" s="12"/>
      <c r="BG8087" s="12"/>
      <c r="BH8087" s="12"/>
      <c r="BO8087" s="7"/>
      <c r="BP8087" s="7"/>
      <c r="BQ8087" s="7"/>
      <c r="BU8087" s="7"/>
      <c r="BV8087" s="7"/>
      <c r="BW8087" s="7"/>
      <c r="CD8087" s="7"/>
      <c r="CE8087" s="7"/>
      <c r="CF8087" s="7"/>
      <c r="CJ8087" s="7"/>
      <c r="CK8087" s="7"/>
      <c r="CL8087" s="7"/>
    </row>
    <row r="8088" spans="1:90">
      <c r="A8088" s="11"/>
      <c r="B8088" s="373"/>
      <c r="C8088" s="373"/>
      <c r="D8088" s="373"/>
      <c r="E8088" s="13"/>
      <c r="F8088" s="11"/>
      <c r="G8088" s="25"/>
      <c r="H8088" s="31"/>
      <c r="I8088" s="30"/>
      <c r="M8088" s="25"/>
      <c r="N8088" s="31"/>
      <c r="O8088" s="30"/>
      <c r="V8088" s="12"/>
      <c r="W8088" s="12"/>
      <c r="X8088" s="14"/>
      <c r="AB8088" s="25"/>
      <c r="AC8088" s="12"/>
      <c r="AD8088" s="12"/>
      <c r="AK8088" s="12"/>
      <c r="AL8088" s="30"/>
      <c r="AM8088" s="32"/>
      <c r="AQ8088" s="12"/>
      <c r="AR8088" s="12"/>
      <c r="AS8088" s="12"/>
      <c r="AZ8088" s="49"/>
      <c r="BA8088" s="30"/>
      <c r="BB8088" s="12"/>
      <c r="BF8088" s="12"/>
      <c r="BG8088" s="12"/>
      <c r="BH8088" s="12"/>
      <c r="BO8088" s="7"/>
      <c r="BP8088" s="7"/>
      <c r="BQ8088" s="7"/>
      <c r="BU8088" s="7"/>
      <c r="BV8088" s="7"/>
      <c r="BW8088" s="7"/>
      <c r="CD8088" s="7"/>
      <c r="CE8088" s="7"/>
      <c r="CF8088" s="7"/>
      <c r="CJ8088" s="7"/>
      <c r="CK8088" s="7"/>
      <c r="CL8088" s="7"/>
    </row>
    <row r="8089" spans="1:90">
      <c r="A8089" s="11"/>
      <c r="B8089" s="373"/>
      <c r="C8089" s="373"/>
      <c r="D8089" s="373"/>
      <c r="E8089" s="13"/>
      <c r="F8089" s="11"/>
      <c r="G8089" s="25"/>
      <c r="H8089" s="31"/>
      <c r="I8089" s="30"/>
      <c r="M8089" s="25"/>
      <c r="N8089" s="31"/>
      <c r="O8089" s="30"/>
      <c r="V8089" s="12"/>
      <c r="W8089" s="12"/>
      <c r="X8089" s="14"/>
      <c r="AB8089" s="25"/>
      <c r="AC8089" s="12"/>
      <c r="AD8089" s="12"/>
      <c r="AK8089" s="12"/>
      <c r="AL8089" s="30"/>
      <c r="AM8089" s="32"/>
      <c r="AQ8089" s="12"/>
      <c r="AR8089" s="12"/>
      <c r="AS8089" s="12"/>
      <c r="AZ8089" s="49"/>
      <c r="BA8089" s="30"/>
      <c r="BB8089" s="12"/>
      <c r="BF8089" s="12"/>
      <c r="BG8089" s="12"/>
      <c r="BH8089" s="12"/>
      <c r="BO8089" s="7"/>
      <c r="BP8089" s="7"/>
      <c r="BQ8089" s="7"/>
      <c r="BU8089" s="7"/>
      <c r="BV8089" s="7"/>
      <c r="BW8089" s="7"/>
      <c r="CD8089" s="7"/>
      <c r="CE8089" s="7"/>
      <c r="CF8089" s="7"/>
      <c r="CJ8089" s="7"/>
      <c r="CK8089" s="7"/>
      <c r="CL8089" s="7"/>
    </row>
    <row r="8090" spans="1:90">
      <c r="A8090" s="11"/>
      <c r="B8090" s="373"/>
      <c r="C8090" s="373"/>
      <c r="D8090" s="373"/>
      <c r="E8090" s="13"/>
      <c r="F8090" s="11"/>
      <c r="G8090" s="25"/>
      <c r="H8090" s="31"/>
      <c r="I8090" s="30"/>
      <c r="M8090" s="25"/>
      <c r="N8090" s="31"/>
      <c r="O8090" s="30"/>
      <c r="V8090" s="12"/>
      <c r="W8090" s="12"/>
      <c r="X8090" s="14"/>
      <c r="AB8090" s="25"/>
      <c r="AC8090" s="12"/>
      <c r="AD8090" s="12"/>
      <c r="AK8090" s="12"/>
      <c r="AL8090" s="30"/>
      <c r="AM8090" s="32"/>
      <c r="AQ8090" s="12"/>
      <c r="AR8090" s="12"/>
      <c r="AS8090" s="12"/>
      <c r="AZ8090" s="49"/>
      <c r="BA8090" s="30"/>
      <c r="BB8090" s="12"/>
      <c r="BF8090" s="12"/>
      <c r="BG8090" s="12"/>
      <c r="BH8090" s="12"/>
      <c r="BO8090" s="7"/>
      <c r="BP8090" s="7"/>
      <c r="BQ8090" s="7"/>
      <c r="BU8090" s="7"/>
      <c r="BV8090" s="7"/>
      <c r="BW8090" s="7"/>
      <c r="CD8090" s="7"/>
      <c r="CE8090" s="7"/>
      <c r="CF8090" s="7"/>
      <c r="CJ8090" s="7"/>
      <c r="CK8090" s="7"/>
      <c r="CL8090" s="7"/>
    </row>
    <row r="8091" spans="1:90">
      <c r="A8091" s="11"/>
      <c r="B8091" s="373"/>
      <c r="C8091" s="373"/>
      <c r="D8091" s="373"/>
      <c r="E8091" s="13"/>
      <c r="F8091" s="11"/>
      <c r="G8091" s="25"/>
      <c r="H8091" s="31"/>
      <c r="I8091" s="30"/>
      <c r="M8091" s="25"/>
      <c r="N8091" s="31"/>
      <c r="O8091" s="30"/>
      <c r="V8091" s="12"/>
      <c r="W8091" s="12"/>
      <c r="X8091" s="14"/>
      <c r="AB8091" s="25"/>
      <c r="AC8091" s="12"/>
      <c r="AD8091" s="12"/>
      <c r="AK8091" s="12"/>
      <c r="AL8091" s="30"/>
      <c r="AM8091" s="32"/>
      <c r="AQ8091" s="12"/>
      <c r="AR8091" s="12"/>
      <c r="AS8091" s="12"/>
      <c r="AZ8091" s="49"/>
      <c r="BA8091" s="30"/>
      <c r="BB8091" s="12"/>
      <c r="BF8091" s="12"/>
      <c r="BG8091" s="12"/>
      <c r="BH8091" s="12"/>
      <c r="BO8091" s="7"/>
      <c r="BP8091" s="7"/>
      <c r="BQ8091" s="7"/>
      <c r="BU8091" s="7"/>
      <c r="BV8091" s="7"/>
      <c r="BW8091" s="7"/>
      <c r="CD8091" s="7"/>
      <c r="CE8091" s="7"/>
      <c r="CF8091" s="7"/>
      <c r="CJ8091" s="7"/>
      <c r="CK8091" s="7"/>
      <c r="CL8091" s="7"/>
    </row>
    <row r="8092" spans="1:90">
      <c r="A8092" s="11"/>
      <c r="B8092" s="373"/>
      <c r="C8092" s="373"/>
      <c r="D8092" s="373"/>
      <c r="E8092" s="13"/>
      <c r="F8092" s="11"/>
      <c r="G8092" s="25"/>
      <c r="H8092" s="31"/>
      <c r="I8092" s="30"/>
      <c r="M8092" s="25"/>
      <c r="N8092" s="31"/>
      <c r="O8092" s="30"/>
      <c r="V8092" s="12"/>
      <c r="W8092" s="12"/>
      <c r="X8092" s="14"/>
      <c r="AB8092" s="25"/>
      <c r="AC8092" s="12"/>
      <c r="AD8092" s="12"/>
      <c r="AK8092" s="12"/>
      <c r="AL8092" s="30"/>
      <c r="AM8092" s="32"/>
      <c r="AQ8092" s="12"/>
      <c r="AR8092" s="12"/>
      <c r="AS8092" s="12"/>
      <c r="AZ8092" s="49"/>
      <c r="BA8092" s="30"/>
      <c r="BB8092" s="12"/>
      <c r="BF8092" s="12"/>
      <c r="BG8092" s="12"/>
      <c r="BH8092" s="12"/>
      <c r="BO8092" s="7"/>
      <c r="BP8092" s="7"/>
      <c r="BQ8092" s="7"/>
      <c r="BU8092" s="7"/>
      <c r="BV8092" s="7"/>
      <c r="BW8092" s="7"/>
      <c r="CD8092" s="7"/>
      <c r="CE8092" s="7"/>
      <c r="CF8092" s="7"/>
      <c r="CJ8092" s="7"/>
      <c r="CK8092" s="7"/>
      <c r="CL8092" s="7"/>
    </row>
    <row r="8093" spans="1:90">
      <c r="A8093" s="11"/>
      <c r="B8093" s="373"/>
      <c r="C8093" s="373"/>
      <c r="D8093" s="373"/>
      <c r="E8093" s="13"/>
      <c r="F8093" s="11"/>
      <c r="G8093" s="25"/>
      <c r="H8093" s="31"/>
      <c r="I8093" s="30"/>
      <c r="M8093" s="25"/>
      <c r="N8093" s="31"/>
      <c r="O8093" s="30"/>
      <c r="V8093" s="12"/>
      <c r="W8093" s="12"/>
      <c r="X8093" s="14"/>
      <c r="AB8093" s="25"/>
      <c r="AC8093" s="12"/>
      <c r="AD8093" s="12"/>
      <c r="AK8093" s="12"/>
      <c r="AL8093" s="30"/>
      <c r="AM8093" s="32"/>
      <c r="AQ8093" s="12"/>
      <c r="AR8093" s="12"/>
      <c r="AS8093" s="12"/>
      <c r="AZ8093" s="49"/>
      <c r="BA8093" s="30"/>
      <c r="BB8093" s="12"/>
      <c r="BF8093" s="12"/>
      <c r="BG8093" s="12"/>
      <c r="BH8093" s="12"/>
      <c r="BO8093" s="7"/>
      <c r="BP8093" s="7"/>
      <c r="BQ8093" s="7"/>
      <c r="BU8093" s="7"/>
      <c r="BV8093" s="7"/>
      <c r="BW8093" s="7"/>
      <c r="CD8093" s="7"/>
      <c r="CE8093" s="7"/>
      <c r="CF8093" s="7"/>
      <c r="CJ8093" s="7"/>
      <c r="CK8093" s="7"/>
      <c r="CL8093" s="7"/>
    </row>
    <row r="8094" spans="1:90">
      <c r="A8094" s="11"/>
      <c r="B8094" s="373"/>
      <c r="C8094" s="373"/>
      <c r="D8094" s="373"/>
      <c r="E8094" s="13"/>
      <c r="F8094" s="11"/>
      <c r="G8094" s="25"/>
      <c r="H8094" s="31"/>
      <c r="I8094" s="30"/>
      <c r="M8094" s="25"/>
      <c r="N8094" s="31"/>
      <c r="O8094" s="30"/>
      <c r="V8094" s="12"/>
      <c r="W8094" s="12"/>
      <c r="X8094" s="14"/>
      <c r="AB8094" s="25"/>
      <c r="AC8094" s="12"/>
      <c r="AD8094" s="12"/>
      <c r="AK8094" s="12"/>
      <c r="AL8094" s="30"/>
      <c r="AM8094" s="32"/>
      <c r="AQ8094" s="12"/>
      <c r="AR8094" s="12"/>
      <c r="AS8094" s="12"/>
      <c r="AZ8094" s="49"/>
      <c r="BA8094" s="30"/>
      <c r="BB8094" s="12"/>
      <c r="BF8094" s="12"/>
      <c r="BG8094" s="12"/>
      <c r="BH8094" s="12"/>
      <c r="BO8094" s="7"/>
      <c r="BP8094" s="7"/>
      <c r="BQ8094" s="7"/>
      <c r="BU8094" s="7"/>
      <c r="BV8094" s="7"/>
      <c r="BW8094" s="7"/>
      <c r="CD8094" s="7"/>
      <c r="CE8094" s="7"/>
      <c r="CF8094" s="7"/>
      <c r="CJ8094" s="7"/>
      <c r="CK8094" s="7"/>
      <c r="CL8094" s="7"/>
    </row>
    <row r="8095" spans="1:90">
      <c r="A8095" s="11"/>
      <c r="B8095" s="373"/>
      <c r="C8095" s="373"/>
      <c r="D8095" s="373"/>
      <c r="E8095" s="13"/>
      <c r="F8095" s="11"/>
      <c r="G8095" s="25"/>
      <c r="H8095" s="31"/>
      <c r="I8095" s="30"/>
      <c r="M8095" s="25"/>
      <c r="N8095" s="31"/>
      <c r="O8095" s="30"/>
      <c r="V8095" s="12"/>
      <c r="W8095" s="12"/>
      <c r="X8095" s="14"/>
      <c r="AB8095" s="25"/>
      <c r="AC8095" s="12"/>
      <c r="AD8095" s="12"/>
      <c r="AK8095" s="12"/>
      <c r="AL8095" s="30"/>
      <c r="AM8095" s="32"/>
      <c r="AQ8095" s="12"/>
      <c r="AR8095" s="12"/>
      <c r="AS8095" s="12"/>
      <c r="AZ8095" s="49"/>
      <c r="BA8095" s="30"/>
      <c r="BB8095" s="12"/>
      <c r="BF8095" s="12"/>
      <c r="BG8095" s="12"/>
      <c r="BH8095" s="12"/>
      <c r="BO8095" s="7"/>
      <c r="BP8095" s="7"/>
      <c r="BQ8095" s="7"/>
      <c r="BU8095" s="7"/>
      <c r="BV8095" s="7"/>
      <c r="BW8095" s="7"/>
      <c r="CD8095" s="7"/>
      <c r="CE8095" s="7"/>
      <c r="CF8095" s="7"/>
      <c r="CJ8095" s="7"/>
      <c r="CK8095" s="7"/>
      <c r="CL8095" s="7"/>
    </row>
    <row r="8096" spans="1:90">
      <c r="A8096" s="11"/>
      <c r="B8096" s="373"/>
      <c r="C8096" s="373"/>
      <c r="D8096" s="373"/>
      <c r="E8096" s="13"/>
      <c r="F8096" s="11"/>
      <c r="G8096" s="25"/>
      <c r="H8096" s="31"/>
      <c r="I8096" s="30"/>
      <c r="M8096" s="25"/>
      <c r="N8096" s="31"/>
      <c r="O8096" s="30"/>
      <c r="V8096" s="12"/>
      <c r="W8096" s="12"/>
      <c r="X8096" s="14"/>
      <c r="AB8096" s="25"/>
      <c r="AC8096" s="12"/>
      <c r="AD8096" s="12"/>
      <c r="AK8096" s="12"/>
      <c r="AL8096" s="30"/>
      <c r="AM8096" s="32"/>
      <c r="AQ8096" s="12"/>
      <c r="AR8096" s="12"/>
      <c r="AS8096" s="12"/>
      <c r="AZ8096" s="49"/>
      <c r="BA8096" s="30"/>
      <c r="BB8096" s="12"/>
      <c r="BF8096" s="12"/>
      <c r="BG8096" s="12"/>
      <c r="BH8096" s="12"/>
      <c r="BO8096" s="7"/>
      <c r="BP8096" s="7"/>
      <c r="BQ8096" s="7"/>
      <c r="BU8096" s="7"/>
      <c r="BV8096" s="7"/>
      <c r="BW8096" s="7"/>
      <c r="CD8096" s="7"/>
      <c r="CE8096" s="7"/>
      <c r="CF8096" s="7"/>
      <c r="CJ8096" s="7"/>
      <c r="CK8096" s="7"/>
      <c r="CL8096" s="7"/>
    </row>
    <row r="8097" spans="1:90">
      <c r="A8097" s="11"/>
      <c r="B8097" s="373"/>
      <c r="C8097" s="373"/>
      <c r="D8097" s="373"/>
      <c r="E8097" s="13"/>
      <c r="F8097" s="11"/>
      <c r="G8097" s="25"/>
      <c r="H8097" s="31"/>
      <c r="I8097" s="30"/>
      <c r="M8097" s="25"/>
      <c r="N8097" s="31"/>
      <c r="O8097" s="30"/>
      <c r="V8097" s="12"/>
      <c r="W8097" s="12"/>
      <c r="X8097" s="14"/>
      <c r="AB8097" s="25"/>
      <c r="AC8097" s="12"/>
      <c r="AD8097" s="12"/>
      <c r="AK8097" s="12"/>
      <c r="AL8097" s="30"/>
      <c r="AM8097" s="32"/>
      <c r="AQ8097" s="12"/>
      <c r="AR8097" s="12"/>
      <c r="AS8097" s="12"/>
      <c r="AZ8097" s="49"/>
      <c r="BA8097" s="30"/>
      <c r="BB8097" s="12"/>
      <c r="BF8097" s="12"/>
      <c r="BG8097" s="12"/>
      <c r="BH8097" s="12"/>
      <c r="BO8097" s="7"/>
      <c r="BP8097" s="7"/>
      <c r="BQ8097" s="7"/>
      <c r="BU8097" s="7"/>
      <c r="BV8097" s="7"/>
      <c r="BW8097" s="7"/>
      <c r="CD8097" s="7"/>
      <c r="CE8097" s="7"/>
      <c r="CF8097" s="7"/>
      <c r="CJ8097" s="7"/>
      <c r="CK8097" s="7"/>
      <c r="CL8097" s="7"/>
    </row>
    <row r="8098" spans="1:90">
      <c r="A8098" s="11"/>
      <c r="B8098" s="373"/>
      <c r="C8098" s="373"/>
      <c r="D8098" s="373"/>
      <c r="E8098" s="13"/>
      <c r="F8098" s="11"/>
      <c r="G8098" s="25"/>
      <c r="H8098" s="31"/>
      <c r="I8098" s="30"/>
      <c r="M8098" s="25"/>
      <c r="N8098" s="31"/>
      <c r="O8098" s="30"/>
      <c r="V8098" s="12"/>
      <c r="W8098" s="12"/>
      <c r="X8098" s="14"/>
      <c r="AB8098" s="25"/>
      <c r="AC8098" s="12"/>
      <c r="AD8098" s="12"/>
      <c r="AK8098" s="12"/>
      <c r="AL8098" s="30"/>
      <c r="AM8098" s="32"/>
      <c r="AQ8098" s="12"/>
      <c r="AR8098" s="12"/>
      <c r="AS8098" s="12"/>
      <c r="AZ8098" s="49"/>
      <c r="BA8098" s="30"/>
      <c r="BB8098" s="12"/>
      <c r="BF8098" s="12"/>
      <c r="BG8098" s="12"/>
      <c r="BH8098" s="12"/>
      <c r="BO8098" s="7"/>
      <c r="BP8098" s="7"/>
      <c r="BQ8098" s="7"/>
      <c r="BU8098" s="7"/>
      <c r="BV8098" s="7"/>
      <c r="BW8098" s="7"/>
      <c r="CD8098" s="7"/>
      <c r="CE8098" s="7"/>
      <c r="CF8098" s="7"/>
      <c r="CJ8098" s="7"/>
      <c r="CK8098" s="7"/>
      <c r="CL8098" s="7"/>
    </row>
    <row r="8099" spans="1:90">
      <c r="A8099" s="11"/>
      <c r="B8099" s="373"/>
      <c r="C8099" s="373"/>
      <c r="D8099" s="373"/>
      <c r="E8099" s="13"/>
      <c r="F8099" s="11"/>
      <c r="G8099" s="25"/>
      <c r="H8099" s="31"/>
      <c r="I8099" s="30"/>
      <c r="M8099" s="25"/>
      <c r="N8099" s="31"/>
      <c r="O8099" s="30"/>
      <c r="V8099" s="12"/>
      <c r="W8099" s="12"/>
      <c r="X8099" s="14"/>
      <c r="AB8099" s="25"/>
      <c r="AC8099" s="12"/>
      <c r="AD8099" s="12"/>
      <c r="AK8099" s="12"/>
      <c r="AL8099" s="30"/>
      <c r="AM8099" s="32"/>
      <c r="AQ8099" s="12"/>
      <c r="AR8099" s="12"/>
      <c r="AS8099" s="12"/>
      <c r="AZ8099" s="49"/>
      <c r="BA8099" s="30"/>
      <c r="BB8099" s="12"/>
      <c r="BF8099" s="12"/>
      <c r="BG8099" s="12"/>
      <c r="BH8099" s="12"/>
      <c r="BO8099" s="7"/>
      <c r="BP8099" s="7"/>
      <c r="BQ8099" s="7"/>
      <c r="BU8099" s="7"/>
      <c r="BV8099" s="7"/>
      <c r="BW8099" s="7"/>
      <c r="CD8099" s="7"/>
      <c r="CE8099" s="7"/>
      <c r="CF8099" s="7"/>
      <c r="CJ8099" s="7"/>
      <c r="CK8099" s="7"/>
      <c r="CL8099" s="7"/>
    </row>
    <row r="8100" spans="1:90">
      <c r="A8100" s="11"/>
      <c r="B8100" s="373"/>
      <c r="C8100" s="373"/>
      <c r="D8100" s="373"/>
      <c r="E8100" s="13"/>
      <c r="F8100" s="11"/>
      <c r="G8100" s="25"/>
      <c r="H8100" s="31"/>
      <c r="I8100" s="30"/>
      <c r="M8100" s="25"/>
      <c r="N8100" s="31"/>
      <c r="O8100" s="30"/>
      <c r="V8100" s="12"/>
      <c r="W8100" s="12"/>
      <c r="X8100" s="14"/>
      <c r="AB8100" s="25"/>
      <c r="AC8100" s="12"/>
      <c r="AD8100" s="12"/>
      <c r="AK8100" s="12"/>
      <c r="AL8100" s="30"/>
      <c r="AM8100" s="32"/>
      <c r="AQ8100" s="12"/>
      <c r="AR8100" s="12"/>
      <c r="AS8100" s="12"/>
      <c r="AZ8100" s="49"/>
      <c r="BA8100" s="30"/>
      <c r="BB8100" s="12"/>
      <c r="BF8100" s="12"/>
      <c r="BG8100" s="12"/>
      <c r="BH8100" s="12"/>
      <c r="BO8100" s="7"/>
      <c r="BP8100" s="7"/>
      <c r="BQ8100" s="7"/>
      <c r="BU8100" s="7"/>
      <c r="BV8100" s="7"/>
      <c r="BW8100" s="7"/>
      <c r="CD8100" s="7"/>
      <c r="CE8100" s="7"/>
      <c r="CF8100" s="7"/>
      <c r="CJ8100" s="7"/>
      <c r="CK8100" s="7"/>
      <c r="CL8100" s="7"/>
    </row>
    <row r="8101" spans="1:90">
      <c r="A8101" s="11"/>
      <c r="B8101" s="373"/>
      <c r="C8101" s="373"/>
      <c r="D8101" s="373"/>
      <c r="E8101" s="13"/>
      <c r="F8101" s="11"/>
      <c r="G8101" s="25"/>
      <c r="H8101" s="31"/>
      <c r="I8101" s="30"/>
      <c r="M8101" s="25"/>
      <c r="N8101" s="31"/>
      <c r="O8101" s="30"/>
      <c r="V8101" s="12"/>
      <c r="W8101" s="12"/>
      <c r="X8101" s="14"/>
      <c r="AB8101" s="25"/>
      <c r="AC8101" s="12"/>
      <c r="AD8101" s="12"/>
      <c r="AK8101" s="12"/>
      <c r="AL8101" s="30"/>
      <c r="AM8101" s="32"/>
      <c r="AQ8101" s="12"/>
      <c r="AR8101" s="12"/>
      <c r="AS8101" s="12"/>
      <c r="AZ8101" s="49"/>
      <c r="BA8101" s="30"/>
      <c r="BB8101" s="12"/>
      <c r="BF8101" s="12"/>
      <c r="BG8101" s="12"/>
      <c r="BH8101" s="12"/>
      <c r="BO8101" s="7"/>
      <c r="BP8101" s="7"/>
      <c r="BQ8101" s="7"/>
      <c r="BU8101" s="7"/>
      <c r="BV8101" s="7"/>
      <c r="BW8101" s="7"/>
      <c r="CD8101" s="7"/>
      <c r="CE8101" s="7"/>
      <c r="CF8101" s="7"/>
      <c r="CJ8101" s="7"/>
      <c r="CK8101" s="7"/>
      <c r="CL8101" s="7"/>
    </row>
    <row r="8102" spans="1:90">
      <c r="A8102" s="11"/>
      <c r="B8102" s="373"/>
      <c r="C8102" s="373"/>
      <c r="D8102" s="373"/>
      <c r="E8102" s="13"/>
      <c r="F8102" s="11"/>
      <c r="G8102" s="25"/>
      <c r="H8102" s="31"/>
      <c r="I8102" s="30"/>
      <c r="M8102" s="25"/>
      <c r="N8102" s="31"/>
      <c r="O8102" s="30"/>
      <c r="V8102" s="12"/>
      <c r="W8102" s="12"/>
      <c r="X8102" s="14"/>
      <c r="AB8102" s="25"/>
      <c r="AC8102" s="12"/>
      <c r="AD8102" s="12"/>
      <c r="AK8102" s="12"/>
      <c r="AL8102" s="30"/>
      <c r="AM8102" s="32"/>
      <c r="AQ8102" s="12"/>
      <c r="AR8102" s="12"/>
      <c r="AS8102" s="12"/>
      <c r="AZ8102" s="49"/>
      <c r="BA8102" s="30"/>
      <c r="BB8102" s="12"/>
      <c r="BF8102" s="12"/>
      <c r="BG8102" s="12"/>
      <c r="BH8102" s="12"/>
      <c r="BO8102" s="7"/>
      <c r="BP8102" s="7"/>
      <c r="BQ8102" s="7"/>
      <c r="BU8102" s="7"/>
      <c r="BV8102" s="7"/>
      <c r="BW8102" s="7"/>
      <c r="CD8102" s="7"/>
      <c r="CE8102" s="7"/>
      <c r="CF8102" s="7"/>
      <c r="CJ8102" s="7"/>
      <c r="CK8102" s="7"/>
      <c r="CL8102" s="7"/>
    </row>
    <row r="8103" spans="1:90">
      <c r="A8103" s="11"/>
      <c r="B8103" s="373"/>
      <c r="C8103" s="373"/>
      <c r="D8103" s="373"/>
      <c r="E8103" s="13"/>
      <c r="F8103" s="11"/>
      <c r="G8103" s="25"/>
      <c r="H8103" s="31"/>
      <c r="I8103" s="30"/>
      <c r="M8103" s="25"/>
      <c r="N8103" s="31"/>
      <c r="O8103" s="30"/>
      <c r="V8103" s="12"/>
      <c r="W8103" s="12"/>
      <c r="X8103" s="14"/>
      <c r="AB8103" s="25"/>
      <c r="AC8103" s="12"/>
      <c r="AD8103" s="12"/>
      <c r="AK8103" s="12"/>
      <c r="AL8103" s="30"/>
      <c r="AM8103" s="32"/>
      <c r="AQ8103" s="12"/>
      <c r="AR8103" s="12"/>
      <c r="AS8103" s="12"/>
      <c r="AZ8103" s="49"/>
      <c r="BA8103" s="30"/>
      <c r="BB8103" s="12"/>
      <c r="BF8103" s="12"/>
      <c r="BG8103" s="12"/>
      <c r="BH8103" s="12"/>
      <c r="BO8103" s="7"/>
      <c r="BP8103" s="7"/>
      <c r="BQ8103" s="7"/>
      <c r="BU8103" s="7"/>
      <c r="BV8103" s="7"/>
      <c r="BW8103" s="7"/>
      <c r="CD8103" s="7"/>
      <c r="CE8103" s="7"/>
      <c r="CF8103" s="7"/>
      <c r="CJ8103" s="7"/>
      <c r="CK8103" s="7"/>
      <c r="CL8103" s="7"/>
    </row>
    <row r="8104" spans="1:90">
      <c r="A8104" s="11"/>
      <c r="B8104" s="373"/>
      <c r="C8104" s="373"/>
      <c r="D8104" s="373"/>
      <c r="E8104" s="13"/>
      <c r="F8104" s="11"/>
      <c r="G8104" s="25"/>
      <c r="H8104" s="31"/>
      <c r="I8104" s="30"/>
      <c r="M8104" s="25"/>
      <c r="N8104" s="31"/>
      <c r="O8104" s="30"/>
      <c r="V8104" s="12"/>
      <c r="W8104" s="12"/>
      <c r="X8104" s="14"/>
      <c r="AB8104" s="25"/>
      <c r="AC8104" s="12"/>
      <c r="AD8104" s="12"/>
      <c r="AK8104" s="12"/>
      <c r="AL8104" s="30"/>
      <c r="AM8104" s="32"/>
      <c r="AQ8104" s="12"/>
      <c r="AR8104" s="12"/>
      <c r="AS8104" s="12"/>
      <c r="AZ8104" s="49"/>
      <c r="BA8104" s="30"/>
      <c r="BB8104" s="12"/>
      <c r="BF8104" s="12"/>
      <c r="BG8104" s="12"/>
      <c r="BH8104" s="12"/>
      <c r="BO8104" s="7"/>
      <c r="BP8104" s="7"/>
      <c r="BQ8104" s="7"/>
      <c r="BU8104" s="7"/>
      <c r="BV8104" s="7"/>
      <c r="BW8104" s="7"/>
      <c r="CD8104" s="7"/>
      <c r="CE8104" s="7"/>
      <c r="CF8104" s="7"/>
      <c r="CJ8104" s="7"/>
      <c r="CK8104" s="7"/>
      <c r="CL8104" s="7"/>
    </row>
    <row r="8105" spans="1:90">
      <c r="A8105" s="11"/>
      <c r="B8105" s="373"/>
      <c r="C8105" s="373"/>
      <c r="D8105" s="373"/>
      <c r="E8105" s="13"/>
      <c r="F8105" s="11"/>
      <c r="G8105" s="25"/>
      <c r="H8105" s="31"/>
      <c r="I8105" s="30"/>
      <c r="M8105" s="25"/>
      <c r="N8105" s="31"/>
      <c r="O8105" s="30"/>
      <c r="V8105" s="12"/>
      <c r="W8105" s="12"/>
      <c r="X8105" s="14"/>
      <c r="AB8105" s="25"/>
      <c r="AC8105" s="12"/>
      <c r="AD8105" s="12"/>
      <c r="AK8105" s="12"/>
      <c r="AL8105" s="30"/>
      <c r="AM8105" s="32"/>
      <c r="AQ8105" s="12"/>
      <c r="AR8105" s="12"/>
      <c r="AS8105" s="12"/>
      <c r="AZ8105" s="49"/>
      <c r="BA8105" s="30"/>
      <c r="BB8105" s="12"/>
      <c r="BF8105" s="12"/>
      <c r="BG8105" s="12"/>
      <c r="BH8105" s="12"/>
      <c r="BO8105" s="7"/>
      <c r="BP8105" s="7"/>
      <c r="BQ8105" s="7"/>
      <c r="BU8105" s="7"/>
      <c r="BV8105" s="7"/>
      <c r="BW8105" s="7"/>
      <c r="CD8105" s="7"/>
      <c r="CE8105" s="7"/>
      <c r="CF8105" s="7"/>
      <c r="CJ8105" s="7"/>
      <c r="CK8105" s="7"/>
      <c r="CL8105" s="7"/>
    </row>
    <row r="8106" spans="1:90">
      <c r="A8106" s="11"/>
      <c r="B8106" s="373"/>
      <c r="C8106" s="373"/>
      <c r="D8106" s="373"/>
      <c r="E8106" s="13"/>
      <c r="F8106" s="11"/>
      <c r="G8106" s="25"/>
      <c r="H8106" s="31"/>
      <c r="I8106" s="30"/>
      <c r="M8106" s="25"/>
      <c r="N8106" s="31"/>
      <c r="O8106" s="30"/>
      <c r="V8106" s="12"/>
      <c r="W8106" s="12"/>
      <c r="X8106" s="14"/>
      <c r="AB8106" s="25"/>
      <c r="AC8106" s="12"/>
      <c r="AD8106" s="12"/>
      <c r="AK8106" s="12"/>
      <c r="AL8106" s="30"/>
      <c r="AM8106" s="32"/>
      <c r="AQ8106" s="12"/>
      <c r="AR8106" s="12"/>
      <c r="AS8106" s="12"/>
      <c r="AZ8106" s="49"/>
      <c r="BA8106" s="30"/>
      <c r="BB8106" s="12"/>
      <c r="BF8106" s="12"/>
      <c r="BG8106" s="12"/>
      <c r="BH8106" s="12"/>
      <c r="BO8106" s="7"/>
      <c r="BP8106" s="7"/>
      <c r="BQ8106" s="7"/>
      <c r="BU8106" s="7"/>
      <c r="BV8106" s="7"/>
      <c r="BW8106" s="7"/>
      <c r="CD8106" s="7"/>
      <c r="CE8106" s="7"/>
      <c r="CF8106" s="7"/>
      <c r="CJ8106" s="7"/>
      <c r="CK8106" s="7"/>
      <c r="CL8106" s="7"/>
    </row>
    <row r="8107" spans="1:90">
      <c r="A8107" s="11"/>
      <c r="B8107" s="373"/>
      <c r="C8107" s="373"/>
      <c r="D8107" s="373"/>
      <c r="E8107" s="13"/>
      <c r="F8107" s="11"/>
      <c r="G8107" s="25"/>
      <c r="H8107" s="31"/>
      <c r="I8107" s="30"/>
      <c r="M8107" s="25"/>
      <c r="N8107" s="31"/>
      <c r="O8107" s="30"/>
      <c r="V8107" s="12"/>
      <c r="W8107" s="12"/>
      <c r="X8107" s="14"/>
      <c r="AB8107" s="25"/>
      <c r="AC8107" s="12"/>
      <c r="AD8107" s="12"/>
      <c r="AK8107" s="12"/>
      <c r="AL8107" s="30"/>
      <c r="AM8107" s="32"/>
      <c r="AQ8107" s="12"/>
      <c r="AR8107" s="12"/>
      <c r="AS8107" s="12"/>
      <c r="AZ8107" s="49"/>
      <c r="BA8107" s="30"/>
      <c r="BB8107" s="12"/>
      <c r="BF8107" s="12"/>
      <c r="BG8107" s="12"/>
      <c r="BH8107" s="12"/>
      <c r="BO8107" s="7"/>
      <c r="BP8107" s="7"/>
      <c r="BQ8107" s="7"/>
      <c r="BU8107" s="7"/>
      <c r="BV8107" s="7"/>
      <c r="BW8107" s="7"/>
      <c r="CD8107" s="7"/>
      <c r="CE8107" s="7"/>
      <c r="CF8107" s="7"/>
      <c r="CJ8107" s="7"/>
      <c r="CK8107" s="7"/>
      <c r="CL8107" s="7"/>
    </row>
    <row r="8108" spans="1:90">
      <c r="A8108" s="11"/>
      <c r="B8108" s="373"/>
      <c r="C8108" s="373"/>
      <c r="D8108" s="373"/>
      <c r="E8108" s="13"/>
      <c r="F8108" s="11"/>
      <c r="G8108" s="25"/>
      <c r="H8108" s="31"/>
      <c r="I8108" s="30"/>
      <c r="M8108" s="25"/>
      <c r="N8108" s="31"/>
      <c r="O8108" s="30"/>
      <c r="V8108" s="12"/>
      <c r="W8108" s="12"/>
      <c r="X8108" s="14"/>
      <c r="AB8108" s="25"/>
      <c r="AC8108" s="12"/>
      <c r="AD8108" s="12"/>
      <c r="AK8108" s="12"/>
      <c r="AL8108" s="30"/>
      <c r="AM8108" s="32"/>
      <c r="AQ8108" s="12"/>
      <c r="AR8108" s="12"/>
      <c r="AS8108" s="12"/>
      <c r="AZ8108" s="49"/>
      <c r="BA8108" s="30"/>
      <c r="BB8108" s="12"/>
      <c r="BF8108" s="12"/>
      <c r="BG8108" s="12"/>
      <c r="BH8108" s="12"/>
      <c r="BO8108" s="7"/>
      <c r="BP8108" s="7"/>
      <c r="BQ8108" s="7"/>
      <c r="BU8108" s="7"/>
      <c r="BV8108" s="7"/>
      <c r="BW8108" s="7"/>
      <c r="CD8108" s="7"/>
      <c r="CE8108" s="7"/>
      <c r="CF8108" s="7"/>
      <c r="CJ8108" s="7"/>
      <c r="CK8108" s="7"/>
      <c r="CL8108" s="7"/>
    </row>
    <row r="8109" spans="1:90">
      <c r="A8109" s="11"/>
      <c r="B8109" s="373"/>
      <c r="C8109" s="373"/>
      <c r="D8109" s="373"/>
      <c r="E8109" s="13"/>
      <c r="F8109" s="11"/>
      <c r="G8109" s="25"/>
      <c r="H8109" s="31"/>
      <c r="I8109" s="30"/>
      <c r="M8109" s="25"/>
      <c r="N8109" s="31"/>
      <c r="O8109" s="30"/>
      <c r="V8109" s="12"/>
      <c r="W8109" s="12"/>
      <c r="X8109" s="14"/>
      <c r="AB8109" s="25"/>
      <c r="AC8109" s="12"/>
      <c r="AD8109" s="12"/>
      <c r="AK8109" s="12"/>
      <c r="AL8109" s="30"/>
      <c r="AM8109" s="32"/>
      <c r="AQ8109" s="12"/>
      <c r="AR8109" s="12"/>
      <c r="AS8109" s="12"/>
      <c r="AZ8109" s="49"/>
      <c r="BA8109" s="30"/>
      <c r="BB8109" s="12"/>
      <c r="BF8109" s="12"/>
      <c r="BG8109" s="12"/>
      <c r="BH8109" s="12"/>
      <c r="BO8109" s="7"/>
      <c r="BP8109" s="7"/>
      <c r="BQ8109" s="7"/>
      <c r="BU8109" s="7"/>
      <c r="BV8109" s="7"/>
      <c r="BW8109" s="7"/>
      <c r="CD8109" s="7"/>
      <c r="CE8109" s="7"/>
      <c r="CF8109" s="7"/>
      <c r="CJ8109" s="7"/>
      <c r="CK8109" s="7"/>
      <c r="CL8109" s="7"/>
    </row>
    <row r="8110" spans="1:90">
      <c r="A8110" s="11"/>
      <c r="B8110" s="373"/>
      <c r="C8110" s="373"/>
      <c r="D8110" s="373"/>
      <c r="E8110" s="13"/>
      <c r="F8110" s="11"/>
      <c r="G8110" s="25"/>
      <c r="H8110" s="31"/>
      <c r="I8110" s="30"/>
      <c r="M8110" s="25"/>
      <c r="N8110" s="31"/>
      <c r="O8110" s="30"/>
      <c r="V8110" s="12"/>
      <c r="W8110" s="12"/>
      <c r="X8110" s="14"/>
      <c r="AB8110" s="25"/>
      <c r="AC8110" s="12"/>
      <c r="AD8110" s="12"/>
      <c r="AK8110" s="12"/>
      <c r="AL8110" s="30"/>
      <c r="AM8110" s="32"/>
      <c r="AQ8110" s="12"/>
      <c r="AR8110" s="12"/>
      <c r="AS8110" s="12"/>
      <c r="AZ8110" s="49"/>
      <c r="BA8110" s="30"/>
      <c r="BB8110" s="12"/>
      <c r="BF8110" s="12"/>
      <c r="BG8110" s="12"/>
      <c r="BH8110" s="12"/>
      <c r="BO8110" s="7"/>
      <c r="BP8110" s="7"/>
      <c r="BQ8110" s="7"/>
      <c r="BU8110" s="7"/>
      <c r="BV8110" s="7"/>
      <c r="BW8110" s="7"/>
      <c r="CD8110" s="7"/>
      <c r="CE8110" s="7"/>
      <c r="CF8110" s="7"/>
      <c r="CJ8110" s="7"/>
      <c r="CK8110" s="7"/>
      <c r="CL8110" s="7"/>
    </row>
    <row r="8111" spans="1:90">
      <c r="A8111" s="11"/>
      <c r="B8111" s="373"/>
      <c r="C8111" s="373"/>
      <c r="D8111" s="373"/>
      <c r="E8111" s="13"/>
      <c r="F8111" s="11"/>
      <c r="G8111" s="25"/>
      <c r="H8111" s="31"/>
      <c r="I8111" s="30"/>
      <c r="M8111" s="25"/>
      <c r="N8111" s="31"/>
      <c r="O8111" s="30"/>
      <c r="V8111" s="12"/>
      <c r="W8111" s="12"/>
      <c r="X8111" s="14"/>
      <c r="AB8111" s="25"/>
      <c r="AC8111" s="12"/>
      <c r="AD8111" s="12"/>
      <c r="AK8111" s="12"/>
      <c r="AL8111" s="30"/>
      <c r="AM8111" s="32"/>
      <c r="AQ8111" s="12"/>
      <c r="AR8111" s="12"/>
      <c r="AS8111" s="12"/>
      <c r="AZ8111" s="49"/>
      <c r="BA8111" s="30"/>
      <c r="BB8111" s="12"/>
      <c r="BF8111" s="12"/>
      <c r="BG8111" s="12"/>
      <c r="BH8111" s="12"/>
      <c r="BO8111" s="7"/>
      <c r="BP8111" s="7"/>
      <c r="BQ8111" s="7"/>
      <c r="BU8111" s="7"/>
      <c r="BV8111" s="7"/>
      <c r="BW8111" s="7"/>
      <c r="CD8111" s="7"/>
      <c r="CE8111" s="7"/>
      <c r="CF8111" s="7"/>
      <c r="CJ8111" s="7"/>
      <c r="CK8111" s="7"/>
      <c r="CL8111" s="7"/>
    </row>
    <row r="8112" spans="1:90">
      <c r="A8112" s="11"/>
      <c r="B8112" s="373"/>
      <c r="C8112" s="373"/>
      <c r="D8112" s="373"/>
      <c r="E8112" s="13"/>
      <c r="F8112" s="11"/>
      <c r="G8112" s="25"/>
      <c r="H8112" s="31"/>
      <c r="I8112" s="30"/>
      <c r="M8112" s="25"/>
      <c r="N8112" s="31"/>
      <c r="O8112" s="30"/>
      <c r="V8112" s="12"/>
      <c r="W8112" s="12"/>
      <c r="X8112" s="14"/>
      <c r="AB8112" s="25"/>
      <c r="AC8112" s="12"/>
      <c r="AD8112" s="12"/>
      <c r="AK8112" s="12"/>
      <c r="AL8112" s="30"/>
      <c r="AM8112" s="32"/>
      <c r="AQ8112" s="12"/>
      <c r="AR8112" s="12"/>
      <c r="AS8112" s="12"/>
      <c r="AZ8112" s="49"/>
      <c r="BA8112" s="30"/>
      <c r="BB8112" s="12"/>
      <c r="BF8112" s="12"/>
      <c r="BG8112" s="12"/>
      <c r="BH8112" s="12"/>
      <c r="BO8112" s="7"/>
      <c r="BP8112" s="7"/>
      <c r="BQ8112" s="7"/>
      <c r="BU8112" s="7"/>
      <c r="BV8112" s="7"/>
      <c r="BW8112" s="7"/>
      <c r="CD8112" s="7"/>
      <c r="CE8112" s="7"/>
      <c r="CF8112" s="7"/>
      <c r="CJ8112" s="7"/>
      <c r="CK8112" s="7"/>
      <c r="CL8112" s="7"/>
    </row>
    <row r="8113" spans="1:90">
      <c r="A8113" s="11"/>
      <c r="B8113" s="373"/>
      <c r="C8113" s="373"/>
      <c r="D8113" s="373"/>
      <c r="E8113" s="13"/>
      <c r="F8113" s="11"/>
      <c r="G8113" s="25"/>
      <c r="H8113" s="31"/>
      <c r="I8113" s="30"/>
      <c r="M8113" s="25"/>
      <c r="N8113" s="31"/>
      <c r="O8113" s="30"/>
      <c r="V8113" s="12"/>
      <c r="W8113" s="12"/>
      <c r="X8113" s="14"/>
      <c r="AB8113" s="25"/>
      <c r="AC8113" s="12"/>
      <c r="AD8113" s="12"/>
      <c r="AK8113" s="12"/>
      <c r="AL8113" s="30"/>
      <c r="AM8113" s="32"/>
      <c r="AQ8113" s="12"/>
      <c r="AR8113" s="12"/>
      <c r="AS8113" s="12"/>
      <c r="AZ8113" s="49"/>
      <c r="BA8113" s="30"/>
      <c r="BB8113" s="12"/>
      <c r="BF8113" s="12"/>
      <c r="BG8113" s="12"/>
      <c r="BH8113" s="12"/>
      <c r="BO8113" s="7"/>
      <c r="BP8113" s="7"/>
      <c r="BQ8113" s="7"/>
      <c r="BU8113" s="7"/>
      <c r="BV8113" s="7"/>
      <c r="BW8113" s="7"/>
      <c r="CD8113" s="7"/>
      <c r="CE8113" s="7"/>
      <c r="CF8113" s="7"/>
      <c r="CJ8113" s="7"/>
      <c r="CK8113" s="7"/>
      <c r="CL8113" s="7"/>
    </row>
    <row r="8114" spans="1:90">
      <c r="A8114" s="11"/>
      <c r="B8114" s="373"/>
      <c r="C8114" s="373"/>
      <c r="D8114" s="373"/>
      <c r="E8114" s="13"/>
      <c r="F8114" s="11"/>
      <c r="G8114" s="25"/>
      <c r="H8114" s="31"/>
      <c r="I8114" s="30"/>
      <c r="M8114" s="25"/>
      <c r="N8114" s="31"/>
      <c r="O8114" s="30"/>
      <c r="V8114" s="12"/>
      <c r="W8114" s="12"/>
      <c r="X8114" s="14"/>
      <c r="AB8114" s="25"/>
      <c r="AC8114" s="12"/>
      <c r="AD8114" s="12"/>
      <c r="AK8114" s="12"/>
      <c r="AL8114" s="30"/>
      <c r="AM8114" s="32"/>
      <c r="AQ8114" s="12"/>
      <c r="AR8114" s="12"/>
      <c r="AS8114" s="12"/>
      <c r="AZ8114" s="49"/>
      <c r="BA8114" s="30"/>
      <c r="BB8114" s="12"/>
      <c r="BF8114" s="12"/>
      <c r="BG8114" s="12"/>
      <c r="BH8114" s="12"/>
      <c r="BO8114" s="7"/>
      <c r="BP8114" s="7"/>
      <c r="BQ8114" s="7"/>
      <c r="BU8114" s="7"/>
      <c r="BV8114" s="7"/>
      <c r="BW8114" s="7"/>
      <c r="CD8114" s="7"/>
      <c r="CE8114" s="7"/>
      <c r="CF8114" s="7"/>
      <c r="CJ8114" s="7"/>
      <c r="CK8114" s="7"/>
      <c r="CL8114" s="7"/>
    </row>
    <row r="8115" spans="1:90">
      <c r="A8115" s="11"/>
      <c r="B8115" s="373"/>
      <c r="C8115" s="373"/>
      <c r="D8115" s="373"/>
      <c r="E8115" s="13"/>
      <c r="F8115" s="11"/>
      <c r="G8115" s="25"/>
      <c r="H8115" s="31"/>
      <c r="I8115" s="30"/>
      <c r="M8115" s="25"/>
      <c r="N8115" s="31"/>
      <c r="O8115" s="30"/>
      <c r="V8115" s="12"/>
      <c r="W8115" s="12"/>
      <c r="X8115" s="14"/>
      <c r="AB8115" s="25"/>
      <c r="AC8115" s="12"/>
      <c r="AD8115" s="12"/>
      <c r="AK8115" s="12"/>
      <c r="AL8115" s="30"/>
      <c r="AM8115" s="32"/>
      <c r="AQ8115" s="12"/>
      <c r="AR8115" s="12"/>
      <c r="AS8115" s="12"/>
      <c r="AZ8115" s="49"/>
      <c r="BA8115" s="30"/>
      <c r="BB8115" s="12"/>
      <c r="BF8115" s="12"/>
      <c r="BG8115" s="12"/>
      <c r="BH8115" s="12"/>
      <c r="BO8115" s="7"/>
      <c r="BP8115" s="7"/>
      <c r="BQ8115" s="7"/>
      <c r="BU8115" s="7"/>
      <c r="BV8115" s="7"/>
      <c r="BW8115" s="7"/>
      <c r="CD8115" s="7"/>
      <c r="CE8115" s="7"/>
      <c r="CF8115" s="7"/>
      <c r="CJ8115" s="7"/>
      <c r="CK8115" s="7"/>
      <c r="CL8115" s="7"/>
    </row>
    <row r="8116" spans="1:90">
      <c r="A8116" s="11"/>
      <c r="B8116" s="373"/>
      <c r="C8116" s="373"/>
      <c r="D8116" s="373"/>
      <c r="E8116" s="13"/>
      <c r="F8116" s="11"/>
      <c r="G8116" s="25"/>
      <c r="H8116" s="31"/>
      <c r="I8116" s="30"/>
      <c r="M8116" s="25"/>
      <c r="N8116" s="31"/>
      <c r="O8116" s="30"/>
      <c r="V8116" s="12"/>
      <c r="W8116" s="12"/>
      <c r="X8116" s="14"/>
      <c r="AB8116" s="25"/>
      <c r="AC8116" s="12"/>
      <c r="AD8116" s="12"/>
      <c r="AK8116" s="12"/>
      <c r="AL8116" s="30"/>
      <c r="AM8116" s="32"/>
      <c r="AQ8116" s="12"/>
      <c r="AR8116" s="12"/>
      <c r="AS8116" s="12"/>
      <c r="AZ8116" s="49"/>
      <c r="BA8116" s="30"/>
      <c r="BB8116" s="12"/>
      <c r="BF8116" s="12"/>
      <c r="BG8116" s="12"/>
      <c r="BH8116" s="12"/>
      <c r="BO8116" s="7"/>
      <c r="BP8116" s="7"/>
      <c r="BQ8116" s="7"/>
      <c r="BU8116" s="7"/>
      <c r="BV8116" s="7"/>
      <c r="BW8116" s="7"/>
      <c r="CD8116" s="7"/>
      <c r="CE8116" s="7"/>
      <c r="CF8116" s="7"/>
      <c r="CJ8116" s="7"/>
      <c r="CK8116" s="7"/>
      <c r="CL8116" s="7"/>
    </row>
    <row r="8117" spans="1:90">
      <c r="A8117" s="11"/>
      <c r="B8117" s="373"/>
      <c r="C8117" s="373"/>
      <c r="D8117" s="373"/>
      <c r="E8117" s="13"/>
      <c r="F8117" s="11"/>
      <c r="G8117" s="25"/>
      <c r="H8117" s="31"/>
      <c r="I8117" s="30"/>
      <c r="M8117" s="25"/>
      <c r="N8117" s="31"/>
      <c r="O8117" s="30"/>
      <c r="V8117" s="12"/>
      <c r="W8117" s="12"/>
      <c r="X8117" s="14"/>
      <c r="AB8117" s="25"/>
      <c r="AC8117" s="12"/>
      <c r="AD8117" s="12"/>
      <c r="AK8117" s="12"/>
      <c r="AL8117" s="30"/>
      <c r="AM8117" s="32"/>
      <c r="AQ8117" s="12"/>
      <c r="AR8117" s="12"/>
      <c r="AS8117" s="12"/>
      <c r="AZ8117" s="49"/>
      <c r="BA8117" s="30"/>
      <c r="BB8117" s="12"/>
      <c r="BF8117" s="12"/>
      <c r="BG8117" s="12"/>
      <c r="BH8117" s="12"/>
      <c r="BO8117" s="7"/>
      <c r="BP8117" s="7"/>
      <c r="BQ8117" s="7"/>
      <c r="BU8117" s="7"/>
      <c r="BV8117" s="7"/>
      <c r="BW8117" s="7"/>
      <c r="CD8117" s="7"/>
      <c r="CE8117" s="7"/>
      <c r="CF8117" s="7"/>
      <c r="CJ8117" s="7"/>
      <c r="CK8117" s="7"/>
      <c r="CL8117" s="7"/>
    </row>
    <row r="8118" spans="1:90">
      <c r="A8118" s="11"/>
      <c r="B8118" s="373"/>
      <c r="C8118" s="373"/>
      <c r="D8118" s="373"/>
      <c r="E8118" s="13"/>
      <c r="F8118" s="11"/>
      <c r="G8118" s="25"/>
      <c r="H8118" s="31"/>
      <c r="I8118" s="30"/>
      <c r="M8118" s="25"/>
      <c r="N8118" s="31"/>
      <c r="O8118" s="30"/>
      <c r="V8118" s="12"/>
      <c r="W8118" s="12"/>
      <c r="X8118" s="14"/>
      <c r="AB8118" s="25"/>
      <c r="AC8118" s="12"/>
      <c r="AD8118" s="12"/>
      <c r="AK8118" s="12"/>
      <c r="AL8118" s="30"/>
      <c r="AM8118" s="32"/>
      <c r="AQ8118" s="12"/>
      <c r="AR8118" s="12"/>
      <c r="AS8118" s="12"/>
      <c r="AZ8118" s="49"/>
      <c r="BA8118" s="30"/>
      <c r="BB8118" s="12"/>
      <c r="BF8118" s="12"/>
      <c r="BG8118" s="12"/>
      <c r="BH8118" s="12"/>
      <c r="BO8118" s="7"/>
      <c r="BP8118" s="7"/>
      <c r="BQ8118" s="7"/>
      <c r="BU8118" s="7"/>
      <c r="BV8118" s="7"/>
      <c r="BW8118" s="7"/>
      <c r="CD8118" s="7"/>
      <c r="CE8118" s="7"/>
      <c r="CF8118" s="7"/>
      <c r="CJ8118" s="7"/>
      <c r="CK8118" s="7"/>
      <c r="CL8118" s="7"/>
    </row>
    <row r="8119" spans="1:90">
      <c r="A8119" s="11"/>
      <c r="B8119" s="373"/>
      <c r="C8119" s="373"/>
      <c r="D8119" s="373"/>
      <c r="E8119" s="13"/>
      <c r="F8119" s="11"/>
      <c r="G8119" s="25"/>
      <c r="H8119" s="31"/>
      <c r="I8119" s="30"/>
      <c r="M8119" s="25"/>
      <c r="N8119" s="31"/>
      <c r="O8119" s="30"/>
      <c r="V8119" s="12"/>
      <c r="W8119" s="12"/>
      <c r="X8119" s="14"/>
      <c r="AB8119" s="25"/>
      <c r="AC8119" s="12"/>
      <c r="AD8119" s="12"/>
      <c r="AK8119" s="12"/>
      <c r="AL8119" s="30"/>
      <c r="AM8119" s="32"/>
      <c r="AQ8119" s="12"/>
      <c r="AR8119" s="12"/>
      <c r="AS8119" s="12"/>
      <c r="AZ8119" s="49"/>
      <c r="BA8119" s="30"/>
      <c r="BB8119" s="12"/>
      <c r="BF8119" s="12"/>
      <c r="BG8119" s="12"/>
      <c r="BH8119" s="12"/>
      <c r="BO8119" s="7"/>
      <c r="BP8119" s="7"/>
      <c r="BQ8119" s="7"/>
      <c r="BU8119" s="7"/>
      <c r="BV8119" s="7"/>
      <c r="BW8119" s="7"/>
      <c r="CD8119" s="7"/>
      <c r="CE8119" s="7"/>
      <c r="CF8119" s="7"/>
      <c r="CJ8119" s="7"/>
      <c r="CK8119" s="7"/>
      <c r="CL8119" s="7"/>
    </row>
    <row r="8120" spans="1:90">
      <c r="A8120" s="11"/>
      <c r="B8120" s="373"/>
      <c r="C8120" s="373"/>
      <c r="D8120" s="373"/>
      <c r="E8120" s="13"/>
      <c r="F8120" s="11"/>
      <c r="G8120" s="25"/>
      <c r="H8120" s="31"/>
      <c r="I8120" s="30"/>
      <c r="M8120" s="25"/>
      <c r="N8120" s="31"/>
      <c r="O8120" s="30"/>
      <c r="V8120" s="12"/>
      <c r="W8120" s="12"/>
      <c r="X8120" s="14"/>
      <c r="AB8120" s="25"/>
      <c r="AC8120" s="12"/>
      <c r="AD8120" s="12"/>
      <c r="AK8120" s="12"/>
      <c r="AL8120" s="30"/>
      <c r="AM8120" s="32"/>
      <c r="AQ8120" s="12"/>
      <c r="AR8120" s="12"/>
      <c r="AS8120" s="12"/>
      <c r="AZ8120" s="49"/>
      <c r="BA8120" s="30"/>
      <c r="BB8120" s="12"/>
      <c r="BF8120" s="12"/>
      <c r="BG8120" s="12"/>
      <c r="BH8120" s="12"/>
      <c r="BO8120" s="7"/>
      <c r="BP8120" s="7"/>
      <c r="BQ8120" s="7"/>
      <c r="BU8120" s="7"/>
      <c r="BV8120" s="7"/>
      <c r="BW8120" s="7"/>
      <c r="CD8120" s="7"/>
      <c r="CE8120" s="7"/>
      <c r="CF8120" s="7"/>
      <c r="CJ8120" s="7"/>
      <c r="CK8120" s="7"/>
      <c r="CL8120" s="7"/>
    </row>
    <row r="8121" spans="1:90">
      <c r="A8121" s="11"/>
      <c r="B8121" s="373"/>
      <c r="C8121" s="373"/>
      <c r="D8121" s="373"/>
      <c r="E8121" s="13"/>
      <c r="F8121" s="11"/>
      <c r="G8121" s="25"/>
      <c r="H8121" s="31"/>
      <c r="I8121" s="30"/>
      <c r="M8121" s="25"/>
      <c r="N8121" s="31"/>
      <c r="O8121" s="30"/>
      <c r="V8121" s="12"/>
      <c r="W8121" s="12"/>
      <c r="X8121" s="14"/>
      <c r="AB8121" s="25"/>
      <c r="AC8121" s="12"/>
      <c r="AD8121" s="12"/>
      <c r="AK8121" s="12"/>
      <c r="AL8121" s="30"/>
      <c r="AM8121" s="32"/>
      <c r="AQ8121" s="12"/>
      <c r="AR8121" s="12"/>
      <c r="AS8121" s="12"/>
      <c r="AZ8121" s="49"/>
      <c r="BA8121" s="30"/>
      <c r="BB8121" s="12"/>
      <c r="BF8121" s="12"/>
      <c r="BG8121" s="12"/>
      <c r="BH8121" s="12"/>
      <c r="BO8121" s="7"/>
      <c r="BP8121" s="7"/>
      <c r="BQ8121" s="7"/>
      <c r="BU8121" s="7"/>
      <c r="BV8121" s="7"/>
      <c r="BW8121" s="7"/>
      <c r="CD8121" s="7"/>
      <c r="CE8121" s="7"/>
      <c r="CF8121" s="7"/>
      <c r="CJ8121" s="7"/>
      <c r="CK8121" s="7"/>
      <c r="CL8121" s="7"/>
    </row>
    <row r="8122" spans="1:90">
      <c r="A8122" s="11"/>
      <c r="B8122" s="373"/>
      <c r="C8122" s="373"/>
      <c r="D8122" s="373"/>
      <c r="E8122" s="13"/>
      <c r="F8122" s="11"/>
      <c r="G8122" s="25"/>
      <c r="H8122" s="31"/>
      <c r="I8122" s="30"/>
      <c r="M8122" s="25"/>
      <c r="N8122" s="31"/>
      <c r="O8122" s="30"/>
      <c r="V8122" s="12"/>
      <c r="W8122" s="12"/>
      <c r="X8122" s="14"/>
      <c r="AB8122" s="25"/>
      <c r="AC8122" s="12"/>
      <c r="AD8122" s="12"/>
      <c r="AK8122" s="12"/>
      <c r="AL8122" s="30"/>
      <c r="AM8122" s="32"/>
      <c r="AQ8122" s="12"/>
      <c r="AR8122" s="12"/>
      <c r="AS8122" s="12"/>
      <c r="AZ8122" s="49"/>
      <c r="BA8122" s="30"/>
      <c r="BB8122" s="12"/>
      <c r="BF8122" s="12"/>
      <c r="BG8122" s="12"/>
      <c r="BH8122" s="12"/>
      <c r="BO8122" s="7"/>
      <c r="BP8122" s="7"/>
      <c r="BQ8122" s="7"/>
      <c r="BU8122" s="7"/>
      <c r="BV8122" s="7"/>
      <c r="BW8122" s="7"/>
      <c r="CD8122" s="7"/>
      <c r="CE8122" s="7"/>
      <c r="CF8122" s="7"/>
      <c r="CJ8122" s="7"/>
      <c r="CK8122" s="7"/>
      <c r="CL8122" s="7"/>
    </row>
    <row r="8123" spans="1:90">
      <c r="A8123" s="11"/>
      <c r="B8123" s="373"/>
      <c r="C8123" s="373"/>
      <c r="D8123" s="373"/>
      <c r="E8123" s="13"/>
      <c r="F8123" s="11"/>
      <c r="G8123" s="25"/>
      <c r="H8123" s="31"/>
      <c r="I8123" s="30"/>
      <c r="M8123" s="25"/>
      <c r="N8123" s="31"/>
      <c r="O8123" s="30"/>
      <c r="V8123" s="12"/>
      <c r="W8123" s="12"/>
      <c r="X8123" s="14"/>
      <c r="AB8123" s="25"/>
      <c r="AC8123" s="12"/>
      <c r="AD8123" s="12"/>
      <c r="AK8123" s="12"/>
      <c r="AL8123" s="30"/>
      <c r="AM8123" s="32"/>
      <c r="AQ8123" s="12"/>
      <c r="AR8123" s="12"/>
      <c r="AS8123" s="12"/>
      <c r="AZ8123" s="49"/>
      <c r="BA8123" s="30"/>
      <c r="BB8123" s="12"/>
      <c r="BF8123" s="12"/>
      <c r="BG8123" s="12"/>
      <c r="BH8123" s="12"/>
      <c r="BO8123" s="7"/>
      <c r="BP8123" s="7"/>
      <c r="BQ8123" s="7"/>
      <c r="BU8123" s="7"/>
      <c r="BV8123" s="7"/>
      <c r="BW8123" s="7"/>
      <c r="CD8123" s="7"/>
      <c r="CE8123" s="7"/>
      <c r="CF8123" s="7"/>
      <c r="CJ8123" s="7"/>
      <c r="CK8123" s="7"/>
      <c r="CL8123" s="7"/>
    </row>
    <row r="8124" spans="1:90">
      <c r="A8124" s="11"/>
      <c r="B8124" s="373"/>
      <c r="C8124" s="373"/>
      <c r="D8124" s="373"/>
      <c r="E8124" s="13"/>
      <c r="F8124" s="11"/>
      <c r="G8124" s="25"/>
      <c r="H8124" s="31"/>
      <c r="I8124" s="30"/>
      <c r="M8124" s="25"/>
      <c r="N8124" s="31"/>
      <c r="O8124" s="30"/>
      <c r="V8124" s="12"/>
      <c r="W8124" s="12"/>
      <c r="X8124" s="14"/>
      <c r="AB8124" s="25"/>
      <c r="AC8124" s="12"/>
      <c r="AD8124" s="12"/>
      <c r="AK8124" s="12"/>
      <c r="AL8124" s="30"/>
      <c r="AM8124" s="32"/>
      <c r="AQ8124" s="12"/>
      <c r="AR8124" s="12"/>
      <c r="AS8124" s="12"/>
      <c r="AZ8124" s="49"/>
      <c r="BA8124" s="30"/>
      <c r="BB8124" s="12"/>
      <c r="BF8124" s="12"/>
      <c r="BG8124" s="12"/>
      <c r="BH8124" s="12"/>
      <c r="BO8124" s="7"/>
      <c r="BP8124" s="7"/>
      <c r="BQ8124" s="7"/>
      <c r="BU8124" s="7"/>
      <c r="BV8124" s="7"/>
      <c r="BW8124" s="7"/>
      <c r="CD8124" s="7"/>
      <c r="CE8124" s="7"/>
      <c r="CF8124" s="7"/>
      <c r="CJ8124" s="7"/>
      <c r="CK8124" s="7"/>
      <c r="CL8124" s="7"/>
    </row>
    <row r="8125" spans="1:90">
      <c r="A8125" s="11"/>
      <c r="B8125" s="373"/>
      <c r="C8125" s="373"/>
      <c r="D8125" s="373"/>
      <c r="E8125" s="13"/>
      <c r="F8125" s="11"/>
      <c r="G8125" s="25"/>
      <c r="H8125" s="31"/>
      <c r="I8125" s="30"/>
      <c r="M8125" s="25"/>
      <c r="N8125" s="31"/>
      <c r="O8125" s="30"/>
      <c r="V8125" s="12"/>
      <c r="W8125" s="12"/>
      <c r="X8125" s="14"/>
      <c r="AB8125" s="25"/>
      <c r="AC8125" s="12"/>
      <c r="AD8125" s="12"/>
      <c r="AK8125" s="12"/>
      <c r="AL8125" s="30"/>
      <c r="AM8125" s="32"/>
      <c r="AQ8125" s="12"/>
      <c r="AR8125" s="12"/>
      <c r="AS8125" s="12"/>
      <c r="AZ8125" s="49"/>
      <c r="BA8125" s="30"/>
      <c r="BB8125" s="12"/>
      <c r="BF8125" s="12"/>
      <c r="BG8125" s="12"/>
      <c r="BH8125" s="12"/>
      <c r="BO8125" s="7"/>
      <c r="BP8125" s="7"/>
      <c r="BQ8125" s="7"/>
      <c r="BU8125" s="7"/>
      <c r="BV8125" s="7"/>
      <c r="BW8125" s="7"/>
      <c r="CD8125" s="7"/>
      <c r="CE8125" s="7"/>
      <c r="CF8125" s="7"/>
      <c r="CJ8125" s="7"/>
      <c r="CK8125" s="7"/>
      <c r="CL8125" s="7"/>
    </row>
    <row r="8126" spans="1:90">
      <c r="A8126" s="11"/>
      <c r="B8126" s="373"/>
      <c r="C8126" s="373"/>
      <c r="D8126" s="373"/>
      <c r="E8126" s="13"/>
      <c r="F8126" s="11"/>
      <c r="G8126" s="25"/>
      <c r="H8126" s="31"/>
      <c r="I8126" s="30"/>
      <c r="M8126" s="25"/>
      <c r="N8126" s="31"/>
      <c r="O8126" s="30"/>
      <c r="V8126" s="12"/>
      <c r="W8126" s="12"/>
      <c r="X8126" s="14"/>
      <c r="AB8126" s="25"/>
      <c r="AC8126" s="12"/>
      <c r="AD8126" s="12"/>
      <c r="AK8126" s="12"/>
      <c r="AL8126" s="30"/>
      <c r="AM8126" s="32"/>
      <c r="AQ8126" s="12"/>
      <c r="AR8126" s="12"/>
      <c r="AS8126" s="12"/>
      <c r="AZ8126" s="49"/>
      <c r="BA8126" s="30"/>
      <c r="BB8126" s="12"/>
      <c r="BF8126" s="12"/>
      <c r="BG8126" s="12"/>
      <c r="BH8126" s="12"/>
      <c r="BO8126" s="7"/>
      <c r="BP8126" s="7"/>
      <c r="BQ8126" s="7"/>
      <c r="BU8126" s="7"/>
      <c r="BV8126" s="7"/>
      <c r="BW8126" s="7"/>
      <c r="CD8126" s="7"/>
      <c r="CE8126" s="7"/>
      <c r="CF8126" s="7"/>
      <c r="CJ8126" s="7"/>
      <c r="CK8126" s="7"/>
      <c r="CL8126" s="7"/>
    </row>
    <row r="8127" spans="1:90">
      <c r="A8127" s="11"/>
      <c r="B8127" s="373"/>
      <c r="C8127" s="373"/>
      <c r="D8127" s="373"/>
      <c r="E8127" s="13"/>
      <c r="F8127" s="11"/>
      <c r="G8127" s="25"/>
      <c r="H8127" s="31"/>
      <c r="I8127" s="30"/>
      <c r="M8127" s="25"/>
      <c r="N8127" s="31"/>
      <c r="O8127" s="30"/>
      <c r="V8127" s="12"/>
      <c r="W8127" s="12"/>
      <c r="X8127" s="14"/>
      <c r="AB8127" s="25"/>
      <c r="AC8127" s="12"/>
      <c r="AD8127" s="12"/>
      <c r="AK8127" s="12"/>
      <c r="AL8127" s="30"/>
      <c r="AM8127" s="32"/>
      <c r="AQ8127" s="12"/>
      <c r="AR8127" s="12"/>
      <c r="AS8127" s="12"/>
      <c r="AZ8127" s="49"/>
      <c r="BA8127" s="30"/>
      <c r="BB8127" s="12"/>
      <c r="BF8127" s="12"/>
      <c r="BG8127" s="12"/>
      <c r="BH8127" s="12"/>
      <c r="BO8127" s="7"/>
      <c r="BP8127" s="7"/>
      <c r="BQ8127" s="7"/>
      <c r="BU8127" s="7"/>
      <c r="BV8127" s="7"/>
      <c r="BW8127" s="7"/>
      <c r="CD8127" s="7"/>
      <c r="CE8127" s="7"/>
      <c r="CF8127" s="7"/>
      <c r="CJ8127" s="7"/>
      <c r="CK8127" s="7"/>
      <c r="CL8127" s="7"/>
    </row>
    <row r="8128" spans="1:90">
      <c r="A8128" s="11"/>
      <c r="B8128" s="373"/>
      <c r="C8128" s="373"/>
      <c r="D8128" s="373"/>
      <c r="E8128" s="13"/>
      <c r="F8128" s="11"/>
      <c r="G8128" s="25"/>
      <c r="H8128" s="31"/>
      <c r="I8128" s="30"/>
      <c r="M8128" s="25"/>
      <c r="N8128" s="31"/>
      <c r="O8128" s="30"/>
      <c r="V8128" s="12"/>
      <c r="W8128" s="12"/>
      <c r="X8128" s="14"/>
      <c r="AB8128" s="25"/>
      <c r="AC8128" s="12"/>
      <c r="AD8128" s="12"/>
      <c r="AK8128" s="12"/>
      <c r="AL8128" s="30"/>
      <c r="AM8128" s="32"/>
      <c r="AQ8128" s="12"/>
      <c r="AR8128" s="12"/>
      <c r="AS8128" s="12"/>
      <c r="AZ8128" s="49"/>
      <c r="BA8128" s="30"/>
      <c r="BB8128" s="12"/>
      <c r="BF8128" s="12"/>
      <c r="BG8128" s="12"/>
      <c r="BH8128" s="12"/>
      <c r="BO8128" s="7"/>
      <c r="BP8128" s="7"/>
      <c r="BQ8128" s="7"/>
      <c r="BU8128" s="7"/>
      <c r="BV8128" s="7"/>
      <c r="BW8128" s="7"/>
      <c r="CD8128" s="7"/>
      <c r="CE8128" s="7"/>
      <c r="CF8128" s="7"/>
      <c r="CJ8128" s="7"/>
      <c r="CK8128" s="7"/>
      <c r="CL8128" s="7"/>
    </row>
    <row r="8129" spans="1:90">
      <c r="A8129" s="11"/>
      <c r="B8129" s="373"/>
      <c r="C8129" s="373"/>
      <c r="D8129" s="373"/>
      <c r="E8129" s="13"/>
      <c r="F8129" s="11"/>
      <c r="G8129" s="25"/>
      <c r="H8129" s="31"/>
      <c r="I8129" s="30"/>
      <c r="M8129" s="25"/>
      <c r="N8129" s="31"/>
      <c r="O8129" s="30"/>
      <c r="V8129" s="12"/>
      <c r="W8129" s="12"/>
      <c r="X8129" s="14"/>
      <c r="AB8129" s="25"/>
      <c r="AC8129" s="12"/>
      <c r="AD8129" s="12"/>
      <c r="AK8129" s="12"/>
      <c r="AL8129" s="30"/>
      <c r="AM8129" s="32"/>
      <c r="AQ8129" s="12"/>
      <c r="AR8129" s="12"/>
      <c r="AS8129" s="12"/>
      <c r="AZ8129" s="49"/>
      <c r="BA8129" s="30"/>
      <c r="BB8129" s="12"/>
      <c r="BF8129" s="12"/>
      <c r="BG8129" s="12"/>
      <c r="BH8129" s="12"/>
      <c r="BO8129" s="7"/>
      <c r="BP8129" s="7"/>
      <c r="BQ8129" s="7"/>
      <c r="BU8129" s="7"/>
      <c r="BV8129" s="7"/>
      <c r="BW8129" s="7"/>
      <c r="CD8129" s="7"/>
      <c r="CE8129" s="7"/>
      <c r="CF8129" s="7"/>
      <c r="CJ8129" s="7"/>
      <c r="CK8129" s="7"/>
      <c r="CL8129" s="7"/>
    </row>
    <row r="8130" spans="1:90">
      <c r="A8130" s="11"/>
      <c r="B8130" s="373"/>
      <c r="C8130" s="373"/>
      <c r="D8130" s="373"/>
      <c r="E8130" s="13"/>
      <c r="F8130" s="11"/>
      <c r="G8130" s="25"/>
      <c r="H8130" s="31"/>
      <c r="I8130" s="30"/>
      <c r="M8130" s="25"/>
      <c r="N8130" s="31"/>
      <c r="O8130" s="30"/>
      <c r="V8130" s="12"/>
      <c r="W8130" s="12"/>
      <c r="X8130" s="14"/>
      <c r="AB8130" s="25"/>
      <c r="AC8130" s="12"/>
      <c r="AD8130" s="12"/>
      <c r="AK8130" s="12"/>
      <c r="AL8130" s="30"/>
      <c r="AM8130" s="32"/>
      <c r="AQ8130" s="12"/>
      <c r="AR8130" s="12"/>
      <c r="AS8130" s="12"/>
      <c r="AZ8130" s="49"/>
      <c r="BA8130" s="30"/>
      <c r="BB8130" s="12"/>
      <c r="BF8130" s="12"/>
      <c r="BG8130" s="12"/>
      <c r="BH8130" s="12"/>
      <c r="BO8130" s="7"/>
      <c r="BP8130" s="7"/>
      <c r="BQ8130" s="7"/>
      <c r="BU8130" s="7"/>
      <c r="BV8130" s="7"/>
      <c r="BW8130" s="7"/>
      <c r="CD8130" s="7"/>
      <c r="CE8130" s="7"/>
      <c r="CF8130" s="7"/>
      <c r="CJ8130" s="7"/>
      <c r="CK8130" s="7"/>
      <c r="CL8130" s="7"/>
    </row>
    <row r="8131" spans="1:90">
      <c r="A8131" s="11"/>
      <c r="B8131" s="373"/>
      <c r="C8131" s="373"/>
      <c r="D8131" s="373"/>
      <c r="E8131" s="13"/>
      <c r="F8131" s="11"/>
      <c r="G8131" s="25"/>
      <c r="H8131" s="31"/>
      <c r="I8131" s="30"/>
      <c r="M8131" s="25"/>
      <c r="N8131" s="31"/>
      <c r="O8131" s="30"/>
      <c r="V8131" s="12"/>
      <c r="W8131" s="12"/>
      <c r="X8131" s="14"/>
      <c r="AB8131" s="25"/>
      <c r="AC8131" s="12"/>
      <c r="AD8131" s="12"/>
      <c r="AK8131" s="12"/>
      <c r="AL8131" s="30"/>
      <c r="AM8131" s="32"/>
      <c r="AQ8131" s="12"/>
      <c r="AR8131" s="12"/>
      <c r="AS8131" s="12"/>
      <c r="AZ8131" s="49"/>
      <c r="BA8131" s="30"/>
      <c r="BB8131" s="12"/>
      <c r="BF8131" s="12"/>
      <c r="BG8131" s="12"/>
      <c r="BH8131" s="12"/>
      <c r="BO8131" s="7"/>
      <c r="BP8131" s="7"/>
      <c r="BQ8131" s="7"/>
      <c r="BU8131" s="7"/>
      <c r="BV8131" s="7"/>
      <c r="BW8131" s="7"/>
      <c r="CD8131" s="7"/>
      <c r="CE8131" s="7"/>
      <c r="CF8131" s="7"/>
      <c r="CJ8131" s="7"/>
      <c r="CK8131" s="7"/>
      <c r="CL8131" s="7"/>
    </row>
    <row r="8132" spans="1:90">
      <c r="A8132" s="11"/>
      <c r="B8132" s="373"/>
      <c r="C8132" s="373"/>
      <c r="D8132" s="373"/>
      <c r="E8132" s="13"/>
      <c r="F8132" s="11"/>
      <c r="G8132" s="25"/>
      <c r="H8132" s="31"/>
      <c r="I8132" s="30"/>
      <c r="M8132" s="25"/>
      <c r="N8132" s="31"/>
      <c r="O8132" s="30"/>
      <c r="V8132" s="12"/>
      <c r="W8132" s="12"/>
      <c r="X8132" s="14"/>
      <c r="AB8132" s="25"/>
      <c r="AC8132" s="12"/>
      <c r="AD8132" s="12"/>
      <c r="AK8132" s="12"/>
      <c r="AL8132" s="30"/>
      <c r="AM8132" s="32"/>
      <c r="AQ8132" s="12"/>
      <c r="AR8132" s="12"/>
      <c r="AS8132" s="12"/>
      <c r="AZ8132" s="49"/>
      <c r="BA8132" s="30"/>
      <c r="BB8132" s="12"/>
      <c r="BF8132" s="12"/>
      <c r="BG8132" s="12"/>
      <c r="BH8132" s="12"/>
      <c r="BO8132" s="7"/>
      <c r="BP8132" s="7"/>
      <c r="BQ8132" s="7"/>
      <c r="BU8132" s="7"/>
      <c r="BV8132" s="7"/>
      <c r="BW8132" s="7"/>
      <c r="CD8132" s="7"/>
      <c r="CE8132" s="7"/>
      <c r="CF8132" s="7"/>
      <c r="CJ8132" s="7"/>
      <c r="CK8132" s="7"/>
      <c r="CL8132" s="7"/>
    </row>
    <row r="8133" spans="1:90">
      <c r="A8133" s="11"/>
      <c r="B8133" s="373"/>
      <c r="C8133" s="373"/>
      <c r="D8133" s="373"/>
      <c r="E8133" s="13"/>
      <c r="F8133" s="11"/>
      <c r="G8133" s="25"/>
      <c r="H8133" s="31"/>
      <c r="I8133" s="30"/>
      <c r="M8133" s="25"/>
      <c r="N8133" s="31"/>
      <c r="O8133" s="30"/>
      <c r="V8133" s="12"/>
      <c r="W8133" s="12"/>
      <c r="X8133" s="14"/>
      <c r="AB8133" s="25"/>
      <c r="AC8133" s="12"/>
      <c r="AD8133" s="12"/>
      <c r="AK8133" s="12"/>
      <c r="AL8133" s="30"/>
      <c r="AM8133" s="32"/>
      <c r="AQ8133" s="12"/>
      <c r="AR8133" s="12"/>
      <c r="AS8133" s="12"/>
      <c r="AZ8133" s="49"/>
      <c r="BA8133" s="30"/>
      <c r="BB8133" s="12"/>
      <c r="BF8133" s="12"/>
      <c r="BG8133" s="12"/>
      <c r="BH8133" s="12"/>
      <c r="BO8133" s="7"/>
      <c r="BP8133" s="7"/>
      <c r="BQ8133" s="7"/>
      <c r="BU8133" s="7"/>
      <c r="BV8133" s="7"/>
      <c r="BW8133" s="7"/>
      <c r="CD8133" s="7"/>
      <c r="CE8133" s="7"/>
      <c r="CF8133" s="7"/>
      <c r="CJ8133" s="7"/>
      <c r="CK8133" s="7"/>
      <c r="CL8133" s="7"/>
    </row>
    <row r="8134" spans="1:90">
      <c r="A8134" s="11"/>
      <c r="B8134" s="373"/>
      <c r="C8134" s="373"/>
      <c r="D8134" s="373"/>
      <c r="E8134" s="13"/>
      <c r="F8134" s="11"/>
      <c r="G8134" s="25"/>
      <c r="H8134" s="31"/>
      <c r="I8134" s="30"/>
      <c r="M8134" s="25"/>
      <c r="N8134" s="31"/>
      <c r="O8134" s="30"/>
      <c r="V8134" s="12"/>
      <c r="W8134" s="12"/>
      <c r="X8134" s="14"/>
      <c r="AB8134" s="25"/>
      <c r="AC8134" s="12"/>
      <c r="AD8134" s="12"/>
      <c r="AK8134" s="12"/>
      <c r="AL8134" s="30"/>
      <c r="AM8134" s="32"/>
      <c r="AQ8134" s="12"/>
      <c r="AR8134" s="12"/>
      <c r="AS8134" s="12"/>
      <c r="AZ8134" s="49"/>
      <c r="BA8134" s="30"/>
      <c r="BB8134" s="12"/>
      <c r="BF8134" s="12"/>
      <c r="BG8134" s="12"/>
      <c r="BH8134" s="12"/>
      <c r="BO8134" s="7"/>
      <c r="BP8134" s="7"/>
      <c r="BQ8134" s="7"/>
      <c r="BU8134" s="7"/>
      <c r="BV8134" s="7"/>
      <c r="BW8134" s="7"/>
      <c r="CD8134" s="7"/>
      <c r="CE8134" s="7"/>
      <c r="CF8134" s="7"/>
      <c r="CJ8134" s="7"/>
      <c r="CK8134" s="7"/>
      <c r="CL8134" s="7"/>
    </row>
    <row r="8135" spans="1:90">
      <c r="A8135" s="11"/>
      <c r="B8135" s="373"/>
      <c r="C8135" s="373"/>
      <c r="D8135" s="373"/>
      <c r="E8135" s="13"/>
      <c r="F8135" s="11"/>
      <c r="G8135" s="25"/>
      <c r="H8135" s="31"/>
      <c r="I8135" s="30"/>
      <c r="M8135" s="25"/>
      <c r="N8135" s="31"/>
      <c r="O8135" s="30"/>
      <c r="V8135" s="12"/>
      <c r="W8135" s="12"/>
      <c r="X8135" s="14"/>
      <c r="AB8135" s="25"/>
      <c r="AC8135" s="12"/>
      <c r="AD8135" s="12"/>
      <c r="AK8135" s="12"/>
      <c r="AL8135" s="30"/>
      <c r="AM8135" s="32"/>
      <c r="AQ8135" s="12"/>
      <c r="AR8135" s="12"/>
      <c r="AS8135" s="12"/>
      <c r="AZ8135" s="49"/>
      <c r="BA8135" s="30"/>
      <c r="BB8135" s="12"/>
      <c r="BF8135" s="12"/>
      <c r="BG8135" s="12"/>
      <c r="BH8135" s="12"/>
      <c r="BO8135" s="7"/>
      <c r="BP8135" s="7"/>
      <c r="BQ8135" s="7"/>
      <c r="BU8135" s="7"/>
      <c r="BV8135" s="7"/>
      <c r="BW8135" s="7"/>
      <c r="CD8135" s="7"/>
      <c r="CE8135" s="7"/>
      <c r="CF8135" s="7"/>
      <c r="CJ8135" s="7"/>
      <c r="CK8135" s="7"/>
      <c r="CL8135" s="7"/>
    </row>
    <row r="8136" spans="1:90">
      <c r="A8136" s="11"/>
      <c r="B8136" s="373"/>
      <c r="C8136" s="373"/>
      <c r="D8136" s="373"/>
      <c r="E8136" s="13"/>
      <c r="F8136" s="11"/>
      <c r="G8136" s="25"/>
      <c r="H8136" s="31"/>
      <c r="I8136" s="30"/>
      <c r="M8136" s="25"/>
      <c r="N8136" s="31"/>
      <c r="O8136" s="30"/>
      <c r="V8136" s="12"/>
      <c r="W8136" s="12"/>
      <c r="X8136" s="14"/>
      <c r="AB8136" s="25"/>
      <c r="AC8136" s="12"/>
      <c r="AD8136" s="12"/>
      <c r="AK8136" s="12"/>
      <c r="AL8136" s="30"/>
      <c r="AM8136" s="32"/>
      <c r="AQ8136" s="12"/>
      <c r="AR8136" s="12"/>
      <c r="AS8136" s="12"/>
      <c r="AZ8136" s="49"/>
      <c r="BA8136" s="30"/>
      <c r="BB8136" s="12"/>
      <c r="BF8136" s="12"/>
      <c r="BG8136" s="12"/>
      <c r="BH8136" s="12"/>
      <c r="BO8136" s="7"/>
      <c r="BP8136" s="7"/>
      <c r="BQ8136" s="7"/>
      <c r="BU8136" s="7"/>
      <c r="BV8136" s="7"/>
      <c r="BW8136" s="7"/>
      <c r="CD8136" s="7"/>
      <c r="CE8136" s="7"/>
      <c r="CF8136" s="7"/>
      <c r="CJ8136" s="7"/>
      <c r="CK8136" s="7"/>
      <c r="CL8136" s="7"/>
    </row>
    <row r="8137" spans="1:90">
      <c r="A8137" s="11"/>
      <c r="B8137" s="373"/>
      <c r="C8137" s="373"/>
      <c r="D8137" s="373"/>
      <c r="E8137" s="13"/>
      <c r="F8137" s="11"/>
      <c r="G8137" s="25"/>
      <c r="H8137" s="31"/>
      <c r="I8137" s="30"/>
      <c r="M8137" s="25"/>
      <c r="N8137" s="31"/>
      <c r="O8137" s="30"/>
      <c r="V8137" s="12"/>
      <c r="W8137" s="12"/>
      <c r="X8137" s="14"/>
      <c r="AB8137" s="25"/>
      <c r="AC8137" s="12"/>
      <c r="AD8137" s="12"/>
      <c r="AK8137" s="12"/>
      <c r="AL8137" s="30"/>
      <c r="AM8137" s="32"/>
      <c r="AQ8137" s="12"/>
      <c r="AR8137" s="12"/>
      <c r="AS8137" s="12"/>
      <c r="AZ8137" s="49"/>
      <c r="BA8137" s="30"/>
      <c r="BB8137" s="12"/>
      <c r="BF8137" s="12"/>
      <c r="BG8137" s="12"/>
      <c r="BH8137" s="12"/>
      <c r="BO8137" s="7"/>
      <c r="BP8137" s="7"/>
      <c r="BQ8137" s="7"/>
      <c r="BU8137" s="7"/>
      <c r="BV8137" s="7"/>
      <c r="BW8137" s="7"/>
      <c r="CD8137" s="7"/>
      <c r="CE8137" s="7"/>
      <c r="CF8137" s="7"/>
      <c r="CJ8137" s="7"/>
      <c r="CK8137" s="7"/>
      <c r="CL8137" s="7"/>
    </row>
    <row r="8138" spans="1:90">
      <c r="A8138" s="11"/>
      <c r="B8138" s="373"/>
      <c r="C8138" s="373"/>
      <c r="D8138" s="373"/>
      <c r="E8138" s="13"/>
      <c r="F8138" s="11"/>
      <c r="G8138" s="25"/>
      <c r="H8138" s="31"/>
      <c r="I8138" s="30"/>
      <c r="M8138" s="25"/>
      <c r="N8138" s="31"/>
      <c r="O8138" s="30"/>
      <c r="V8138" s="12"/>
      <c r="W8138" s="12"/>
      <c r="X8138" s="14"/>
      <c r="AB8138" s="25"/>
      <c r="AC8138" s="12"/>
      <c r="AD8138" s="12"/>
      <c r="AK8138" s="12"/>
      <c r="AL8138" s="30"/>
      <c r="AM8138" s="32"/>
      <c r="AQ8138" s="12"/>
      <c r="AR8138" s="12"/>
      <c r="AS8138" s="12"/>
      <c r="AZ8138" s="49"/>
      <c r="BA8138" s="30"/>
      <c r="BB8138" s="12"/>
      <c r="BF8138" s="12"/>
      <c r="BG8138" s="12"/>
      <c r="BH8138" s="12"/>
      <c r="BO8138" s="7"/>
      <c r="BP8138" s="7"/>
      <c r="BQ8138" s="7"/>
      <c r="BU8138" s="7"/>
      <c r="BV8138" s="7"/>
      <c r="BW8138" s="7"/>
      <c r="CD8138" s="7"/>
      <c r="CE8138" s="7"/>
      <c r="CF8138" s="7"/>
      <c r="CJ8138" s="7"/>
      <c r="CK8138" s="7"/>
      <c r="CL8138" s="7"/>
    </row>
    <row r="8139" spans="1:90">
      <c r="A8139" s="11"/>
      <c r="B8139" s="373"/>
      <c r="C8139" s="373"/>
      <c r="D8139" s="373"/>
      <c r="E8139" s="13"/>
      <c r="F8139" s="11"/>
      <c r="G8139" s="25"/>
      <c r="H8139" s="31"/>
      <c r="I8139" s="30"/>
      <c r="M8139" s="25"/>
      <c r="N8139" s="31"/>
      <c r="O8139" s="30"/>
      <c r="V8139" s="12"/>
      <c r="W8139" s="12"/>
      <c r="X8139" s="14"/>
      <c r="AB8139" s="25"/>
      <c r="AC8139" s="12"/>
      <c r="AD8139" s="12"/>
      <c r="AK8139" s="12"/>
      <c r="AL8139" s="30"/>
      <c r="AM8139" s="32"/>
      <c r="AQ8139" s="12"/>
      <c r="AR8139" s="12"/>
      <c r="AS8139" s="12"/>
      <c r="AZ8139" s="49"/>
      <c r="BA8139" s="30"/>
      <c r="BB8139" s="12"/>
      <c r="BF8139" s="12"/>
      <c r="BG8139" s="12"/>
      <c r="BH8139" s="12"/>
      <c r="BO8139" s="7"/>
      <c r="BP8139" s="7"/>
      <c r="BQ8139" s="7"/>
      <c r="BU8139" s="7"/>
      <c r="BV8139" s="7"/>
      <c r="BW8139" s="7"/>
      <c r="CD8139" s="7"/>
      <c r="CE8139" s="7"/>
      <c r="CF8139" s="7"/>
      <c r="CJ8139" s="7"/>
      <c r="CK8139" s="7"/>
      <c r="CL8139" s="7"/>
    </row>
    <row r="8140" spans="1:90">
      <c r="A8140" s="11"/>
      <c r="B8140" s="373"/>
      <c r="C8140" s="373"/>
      <c r="D8140" s="373"/>
      <c r="E8140" s="13"/>
      <c r="F8140" s="11"/>
      <c r="G8140" s="25"/>
      <c r="H8140" s="31"/>
      <c r="I8140" s="30"/>
      <c r="M8140" s="25"/>
      <c r="N8140" s="31"/>
      <c r="O8140" s="30"/>
      <c r="V8140" s="12"/>
      <c r="W8140" s="12"/>
      <c r="X8140" s="14"/>
      <c r="AB8140" s="25"/>
      <c r="AC8140" s="12"/>
      <c r="AD8140" s="12"/>
      <c r="AK8140" s="12"/>
      <c r="AL8140" s="30"/>
      <c r="AM8140" s="32"/>
      <c r="AQ8140" s="12"/>
      <c r="AR8140" s="12"/>
      <c r="AS8140" s="12"/>
      <c r="AZ8140" s="49"/>
      <c r="BA8140" s="30"/>
      <c r="BB8140" s="12"/>
      <c r="BF8140" s="12"/>
      <c r="BG8140" s="12"/>
      <c r="BH8140" s="12"/>
      <c r="BO8140" s="7"/>
      <c r="BP8140" s="7"/>
      <c r="BQ8140" s="7"/>
      <c r="BU8140" s="7"/>
      <c r="BV8140" s="7"/>
      <c r="BW8140" s="7"/>
      <c r="CD8140" s="7"/>
      <c r="CE8140" s="7"/>
      <c r="CF8140" s="7"/>
      <c r="CJ8140" s="7"/>
      <c r="CK8140" s="7"/>
      <c r="CL8140" s="7"/>
    </row>
    <row r="8141" spans="1:90">
      <c r="A8141" s="11"/>
      <c r="B8141" s="373"/>
      <c r="C8141" s="373"/>
      <c r="D8141" s="373"/>
      <c r="E8141" s="13"/>
      <c r="F8141" s="11"/>
      <c r="G8141" s="25"/>
      <c r="H8141" s="31"/>
      <c r="I8141" s="30"/>
      <c r="M8141" s="25"/>
      <c r="N8141" s="31"/>
      <c r="O8141" s="30"/>
      <c r="V8141" s="12"/>
      <c r="W8141" s="12"/>
      <c r="X8141" s="14"/>
      <c r="AB8141" s="25"/>
      <c r="AC8141" s="12"/>
      <c r="AD8141" s="12"/>
      <c r="AK8141" s="12"/>
      <c r="AL8141" s="30"/>
      <c r="AM8141" s="32"/>
      <c r="AQ8141" s="12"/>
      <c r="AR8141" s="12"/>
      <c r="AS8141" s="12"/>
      <c r="AZ8141" s="49"/>
      <c r="BA8141" s="30"/>
      <c r="BB8141" s="12"/>
      <c r="BF8141" s="12"/>
      <c r="BG8141" s="12"/>
      <c r="BH8141" s="12"/>
      <c r="BO8141" s="7"/>
      <c r="BP8141" s="7"/>
      <c r="BQ8141" s="7"/>
      <c r="BU8141" s="7"/>
      <c r="BV8141" s="7"/>
      <c r="BW8141" s="7"/>
      <c r="CD8141" s="7"/>
      <c r="CE8141" s="7"/>
      <c r="CF8141" s="7"/>
      <c r="CJ8141" s="7"/>
      <c r="CK8141" s="7"/>
      <c r="CL8141" s="7"/>
    </row>
    <row r="8142" spans="1:90">
      <c r="A8142" s="11"/>
      <c r="B8142" s="373"/>
      <c r="C8142" s="373"/>
      <c r="D8142" s="373"/>
      <c r="E8142" s="13"/>
      <c r="F8142" s="11"/>
      <c r="G8142" s="25"/>
      <c r="H8142" s="31"/>
      <c r="I8142" s="30"/>
      <c r="M8142" s="25"/>
      <c r="N8142" s="31"/>
      <c r="O8142" s="30"/>
      <c r="V8142" s="12"/>
      <c r="W8142" s="12"/>
      <c r="X8142" s="14"/>
      <c r="AB8142" s="25"/>
      <c r="AC8142" s="12"/>
      <c r="AD8142" s="12"/>
      <c r="AK8142" s="12"/>
      <c r="AL8142" s="30"/>
      <c r="AM8142" s="32"/>
      <c r="AQ8142" s="12"/>
      <c r="AR8142" s="12"/>
      <c r="AS8142" s="12"/>
      <c r="AZ8142" s="49"/>
      <c r="BA8142" s="30"/>
      <c r="BB8142" s="12"/>
      <c r="BF8142" s="12"/>
      <c r="BG8142" s="12"/>
      <c r="BH8142" s="12"/>
      <c r="BO8142" s="7"/>
      <c r="BP8142" s="7"/>
      <c r="BQ8142" s="7"/>
      <c r="BU8142" s="7"/>
      <c r="BV8142" s="7"/>
      <c r="BW8142" s="7"/>
      <c r="CD8142" s="7"/>
      <c r="CE8142" s="7"/>
      <c r="CF8142" s="7"/>
      <c r="CJ8142" s="7"/>
      <c r="CK8142" s="7"/>
      <c r="CL8142" s="7"/>
    </row>
    <row r="8143" spans="1:90">
      <c r="A8143" s="11"/>
      <c r="B8143" s="373"/>
      <c r="C8143" s="373"/>
      <c r="D8143" s="373"/>
      <c r="E8143" s="13"/>
      <c r="F8143" s="11"/>
      <c r="G8143" s="25"/>
      <c r="H8143" s="31"/>
      <c r="I8143" s="30"/>
      <c r="M8143" s="25"/>
      <c r="N8143" s="31"/>
      <c r="O8143" s="30"/>
      <c r="V8143" s="12"/>
      <c r="W8143" s="12"/>
      <c r="X8143" s="14"/>
      <c r="AB8143" s="25"/>
      <c r="AC8143" s="12"/>
      <c r="AD8143" s="12"/>
      <c r="AK8143" s="12"/>
      <c r="AL8143" s="30"/>
      <c r="AM8143" s="32"/>
      <c r="AQ8143" s="12"/>
      <c r="AR8143" s="12"/>
      <c r="AS8143" s="12"/>
      <c r="AZ8143" s="49"/>
      <c r="BA8143" s="30"/>
      <c r="BB8143" s="12"/>
      <c r="BF8143" s="12"/>
      <c r="BG8143" s="12"/>
      <c r="BH8143" s="12"/>
      <c r="BO8143" s="7"/>
      <c r="BP8143" s="7"/>
      <c r="BQ8143" s="7"/>
      <c r="BU8143" s="7"/>
      <c r="BV8143" s="7"/>
      <c r="BW8143" s="7"/>
      <c r="CD8143" s="7"/>
      <c r="CE8143" s="7"/>
      <c r="CF8143" s="7"/>
      <c r="CJ8143" s="7"/>
      <c r="CK8143" s="7"/>
      <c r="CL8143" s="7"/>
    </row>
    <row r="8144" spans="1:90">
      <c r="A8144" s="11"/>
      <c r="B8144" s="373"/>
      <c r="C8144" s="373"/>
      <c r="D8144" s="373"/>
      <c r="E8144" s="13"/>
      <c r="F8144" s="11"/>
      <c r="G8144" s="25"/>
      <c r="H8144" s="31"/>
      <c r="I8144" s="30"/>
      <c r="M8144" s="25"/>
      <c r="N8144" s="31"/>
      <c r="O8144" s="30"/>
      <c r="V8144" s="12"/>
      <c r="W8144" s="12"/>
      <c r="X8144" s="14"/>
      <c r="AB8144" s="25"/>
      <c r="AC8144" s="12"/>
      <c r="AD8144" s="12"/>
      <c r="AK8144" s="12"/>
      <c r="AL8144" s="30"/>
      <c r="AM8144" s="32"/>
      <c r="AQ8144" s="12"/>
      <c r="AR8144" s="12"/>
      <c r="AS8144" s="12"/>
      <c r="AZ8144" s="49"/>
      <c r="BA8144" s="30"/>
      <c r="BB8144" s="12"/>
      <c r="BF8144" s="12"/>
      <c r="BG8144" s="12"/>
      <c r="BH8144" s="12"/>
      <c r="BO8144" s="7"/>
      <c r="BP8144" s="7"/>
      <c r="BQ8144" s="7"/>
      <c r="BU8144" s="7"/>
      <c r="BV8144" s="7"/>
      <c r="BW8144" s="7"/>
      <c r="CD8144" s="7"/>
      <c r="CE8144" s="7"/>
      <c r="CF8144" s="7"/>
      <c r="CJ8144" s="7"/>
      <c r="CK8144" s="7"/>
      <c r="CL8144" s="7"/>
    </row>
    <row r="8145" spans="1:90">
      <c r="A8145" s="11"/>
      <c r="B8145" s="373"/>
      <c r="C8145" s="373"/>
      <c r="D8145" s="373"/>
      <c r="E8145" s="13"/>
      <c r="F8145" s="11"/>
      <c r="G8145" s="25"/>
      <c r="H8145" s="31"/>
      <c r="I8145" s="30"/>
      <c r="M8145" s="25"/>
      <c r="N8145" s="31"/>
      <c r="O8145" s="30"/>
      <c r="V8145" s="12"/>
      <c r="W8145" s="12"/>
      <c r="X8145" s="14"/>
      <c r="AB8145" s="25"/>
      <c r="AC8145" s="12"/>
      <c r="AD8145" s="12"/>
      <c r="AK8145" s="12"/>
      <c r="AL8145" s="30"/>
      <c r="AM8145" s="32"/>
      <c r="AQ8145" s="12"/>
      <c r="AR8145" s="12"/>
      <c r="AS8145" s="12"/>
      <c r="AZ8145" s="49"/>
      <c r="BA8145" s="30"/>
      <c r="BB8145" s="12"/>
      <c r="BF8145" s="12"/>
      <c r="BG8145" s="12"/>
      <c r="BH8145" s="12"/>
      <c r="BO8145" s="7"/>
      <c r="BP8145" s="7"/>
      <c r="BQ8145" s="7"/>
      <c r="BU8145" s="7"/>
      <c r="BV8145" s="7"/>
      <c r="BW8145" s="7"/>
      <c r="CD8145" s="7"/>
      <c r="CE8145" s="7"/>
      <c r="CF8145" s="7"/>
      <c r="CJ8145" s="7"/>
      <c r="CK8145" s="7"/>
      <c r="CL8145" s="7"/>
    </row>
    <row r="8146" spans="1:90">
      <c r="A8146" s="11"/>
      <c r="B8146" s="373"/>
      <c r="C8146" s="373"/>
      <c r="D8146" s="373"/>
      <c r="E8146" s="13"/>
      <c r="F8146" s="11"/>
      <c r="G8146" s="25"/>
      <c r="H8146" s="31"/>
      <c r="I8146" s="30"/>
      <c r="M8146" s="25"/>
      <c r="N8146" s="31"/>
      <c r="O8146" s="30"/>
      <c r="V8146" s="12"/>
      <c r="W8146" s="12"/>
      <c r="X8146" s="14"/>
      <c r="AB8146" s="25"/>
      <c r="AC8146" s="12"/>
      <c r="AD8146" s="12"/>
      <c r="AK8146" s="12"/>
      <c r="AL8146" s="30"/>
      <c r="AM8146" s="32"/>
      <c r="AQ8146" s="12"/>
      <c r="AR8146" s="12"/>
      <c r="AS8146" s="12"/>
      <c r="AZ8146" s="49"/>
      <c r="BA8146" s="30"/>
      <c r="BB8146" s="12"/>
      <c r="BF8146" s="12"/>
      <c r="BG8146" s="12"/>
      <c r="BH8146" s="12"/>
      <c r="BO8146" s="7"/>
      <c r="BP8146" s="7"/>
      <c r="BQ8146" s="7"/>
      <c r="BU8146" s="7"/>
      <c r="BV8146" s="7"/>
      <c r="BW8146" s="7"/>
      <c r="CD8146" s="7"/>
      <c r="CE8146" s="7"/>
      <c r="CF8146" s="7"/>
      <c r="CJ8146" s="7"/>
      <c r="CK8146" s="7"/>
      <c r="CL8146" s="7"/>
    </row>
    <row r="8147" spans="1:90">
      <c r="A8147" s="11"/>
      <c r="B8147" s="373"/>
      <c r="C8147" s="373"/>
      <c r="D8147" s="373"/>
      <c r="E8147" s="13"/>
      <c r="F8147" s="11"/>
      <c r="G8147" s="25"/>
      <c r="H8147" s="31"/>
      <c r="I8147" s="30"/>
      <c r="M8147" s="25"/>
      <c r="N8147" s="31"/>
      <c r="O8147" s="30"/>
      <c r="V8147" s="12"/>
      <c r="W8147" s="12"/>
      <c r="X8147" s="14"/>
      <c r="AB8147" s="25"/>
      <c r="AC8147" s="12"/>
      <c r="AD8147" s="12"/>
      <c r="AK8147" s="12"/>
      <c r="AL8147" s="30"/>
      <c r="AM8147" s="32"/>
      <c r="AQ8147" s="12"/>
      <c r="AR8147" s="12"/>
      <c r="AS8147" s="12"/>
      <c r="AZ8147" s="49"/>
      <c r="BA8147" s="30"/>
      <c r="BB8147" s="12"/>
      <c r="BF8147" s="12"/>
      <c r="BG8147" s="12"/>
      <c r="BH8147" s="12"/>
      <c r="BO8147" s="7"/>
      <c r="BP8147" s="7"/>
      <c r="BQ8147" s="7"/>
      <c r="BU8147" s="7"/>
      <c r="BV8147" s="7"/>
      <c r="BW8147" s="7"/>
      <c r="CD8147" s="7"/>
      <c r="CE8147" s="7"/>
      <c r="CF8147" s="7"/>
      <c r="CJ8147" s="7"/>
      <c r="CK8147" s="7"/>
      <c r="CL8147" s="7"/>
    </row>
    <row r="8148" spans="1:90">
      <c r="A8148" s="11"/>
      <c r="B8148" s="373"/>
      <c r="C8148" s="373"/>
      <c r="D8148" s="373"/>
      <c r="E8148" s="13"/>
      <c r="F8148" s="11"/>
      <c r="G8148" s="25"/>
      <c r="H8148" s="31"/>
      <c r="I8148" s="30"/>
      <c r="M8148" s="25"/>
      <c r="N8148" s="31"/>
      <c r="O8148" s="30"/>
      <c r="V8148" s="12"/>
      <c r="W8148" s="12"/>
      <c r="X8148" s="14"/>
      <c r="AB8148" s="25"/>
      <c r="AC8148" s="12"/>
      <c r="AD8148" s="12"/>
      <c r="AK8148" s="12"/>
      <c r="AL8148" s="30"/>
      <c r="AM8148" s="32"/>
      <c r="AQ8148" s="12"/>
      <c r="AR8148" s="12"/>
      <c r="AS8148" s="12"/>
      <c r="AZ8148" s="49"/>
      <c r="BA8148" s="30"/>
      <c r="BB8148" s="12"/>
      <c r="BF8148" s="12"/>
      <c r="BG8148" s="12"/>
      <c r="BH8148" s="12"/>
      <c r="BO8148" s="7"/>
      <c r="BP8148" s="7"/>
      <c r="BQ8148" s="7"/>
      <c r="BU8148" s="7"/>
      <c r="BV8148" s="7"/>
      <c r="BW8148" s="7"/>
      <c r="CD8148" s="7"/>
      <c r="CE8148" s="7"/>
      <c r="CF8148" s="7"/>
      <c r="CJ8148" s="7"/>
      <c r="CK8148" s="7"/>
      <c r="CL8148" s="7"/>
    </row>
    <row r="8149" spans="1:90">
      <c r="A8149" s="11"/>
      <c r="B8149" s="373"/>
      <c r="C8149" s="373"/>
      <c r="D8149" s="373"/>
      <c r="E8149" s="13"/>
      <c r="F8149" s="11"/>
      <c r="G8149" s="25"/>
      <c r="H8149" s="31"/>
      <c r="I8149" s="30"/>
      <c r="M8149" s="25"/>
      <c r="N8149" s="31"/>
      <c r="O8149" s="30"/>
      <c r="V8149" s="12"/>
      <c r="W8149" s="12"/>
      <c r="X8149" s="14"/>
      <c r="AB8149" s="25"/>
      <c r="AC8149" s="12"/>
      <c r="AD8149" s="12"/>
      <c r="AK8149" s="12"/>
      <c r="AL8149" s="30"/>
      <c r="AM8149" s="32"/>
      <c r="AQ8149" s="12"/>
      <c r="AR8149" s="12"/>
      <c r="AS8149" s="12"/>
      <c r="AZ8149" s="49"/>
      <c r="BA8149" s="30"/>
      <c r="BB8149" s="12"/>
      <c r="BF8149" s="12"/>
      <c r="BG8149" s="12"/>
      <c r="BH8149" s="12"/>
      <c r="BO8149" s="7"/>
      <c r="BP8149" s="7"/>
      <c r="BQ8149" s="7"/>
      <c r="BU8149" s="7"/>
      <c r="BV8149" s="7"/>
      <c r="BW8149" s="7"/>
      <c r="CD8149" s="7"/>
      <c r="CE8149" s="7"/>
      <c r="CF8149" s="7"/>
      <c r="CJ8149" s="7"/>
      <c r="CK8149" s="7"/>
      <c r="CL8149" s="7"/>
    </row>
    <row r="8150" spans="1:90">
      <c r="A8150" s="11"/>
      <c r="B8150" s="373"/>
      <c r="C8150" s="373"/>
      <c r="D8150" s="373"/>
      <c r="E8150" s="13"/>
      <c r="F8150" s="11"/>
      <c r="G8150" s="25"/>
      <c r="H8150" s="31"/>
      <c r="I8150" s="30"/>
      <c r="M8150" s="25"/>
      <c r="N8150" s="31"/>
      <c r="O8150" s="30"/>
      <c r="V8150" s="12"/>
      <c r="W8150" s="12"/>
      <c r="X8150" s="14"/>
      <c r="AB8150" s="25"/>
      <c r="AC8150" s="12"/>
      <c r="AD8150" s="12"/>
      <c r="AK8150" s="12"/>
      <c r="AL8150" s="30"/>
      <c r="AM8150" s="32"/>
      <c r="AQ8150" s="12"/>
      <c r="AR8150" s="12"/>
      <c r="AS8150" s="12"/>
      <c r="AZ8150" s="49"/>
      <c r="BA8150" s="30"/>
      <c r="BB8150" s="12"/>
      <c r="BF8150" s="12"/>
      <c r="BG8150" s="12"/>
      <c r="BH8150" s="12"/>
      <c r="BO8150" s="7"/>
      <c r="BP8150" s="7"/>
      <c r="BQ8150" s="7"/>
      <c r="BU8150" s="7"/>
      <c r="BV8150" s="7"/>
      <c r="BW8150" s="7"/>
      <c r="CD8150" s="7"/>
      <c r="CE8150" s="7"/>
      <c r="CF8150" s="7"/>
      <c r="CJ8150" s="7"/>
      <c r="CK8150" s="7"/>
      <c r="CL8150" s="7"/>
    </row>
    <row r="8151" spans="1:90">
      <c r="A8151" s="11"/>
      <c r="B8151" s="373"/>
      <c r="C8151" s="373"/>
      <c r="D8151" s="373"/>
      <c r="E8151" s="13"/>
      <c r="F8151" s="11"/>
      <c r="G8151" s="25"/>
      <c r="H8151" s="31"/>
      <c r="I8151" s="30"/>
      <c r="M8151" s="25"/>
      <c r="N8151" s="31"/>
      <c r="O8151" s="30"/>
      <c r="V8151" s="12"/>
      <c r="W8151" s="12"/>
      <c r="X8151" s="14"/>
      <c r="AB8151" s="25"/>
      <c r="AC8151" s="12"/>
      <c r="AD8151" s="12"/>
      <c r="AK8151" s="12"/>
      <c r="AL8151" s="30"/>
      <c r="AM8151" s="32"/>
      <c r="AQ8151" s="12"/>
      <c r="AR8151" s="12"/>
      <c r="AS8151" s="12"/>
      <c r="AZ8151" s="49"/>
      <c r="BA8151" s="30"/>
      <c r="BB8151" s="12"/>
      <c r="BF8151" s="12"/>
      <c r="BG8151" s="12"/>
      <c r="BH8151" s="12"/>
      <c r="BO8151" s="7"/>
      <c r="BP8151" s="7"/>
      <c r="BQ8151" s="7"/>
      <c r="BU8151" s="7"/>
      <c r="BV8151" s="7"/>
      <c r="BW8151" s="7"/>
      <c r="CD8151" s="7"/>
      <c r="CE8151" s="7"/>
      <c r="CF8151" s="7"/>
      <c r="CJ8151" s="7"/>
      <c r="CK8151" s="7"/>
      <c r="CL8151" s="7"/>
    </row>
    <row r="8152" spans="1:90">
      <c r="A8152" s="11"/>
      <c r="B8152" s="373"/>
      <c r="C8152" s="373"/>
      <c r="D8152" s="373"/>
      <c r="E8152" s="13"/>
      <c r="F8152" s="11"/>
      <c r="G8152" s="25"/>
      <c r="H8152" s="31"/>
      <c r="I8152" s="30"/>
      <c r="M8152" s="25"/>
      <c r="N8152" s="31"/>
      <c r="O8152" s="30"/>
      <c r="V8152" s="12"/>
      <c r="W8152" s="12"/>
      <c r="X8152" s="14"/>
      <c r="AB8152" s="25"/>
      <c r="AC8152" s="12"/>
      <c r="AD8152" s="12"/>
      <c r="AK8152" s="12"/>
      <c r="AL8152" s="30"/>
      <c r="AM8152" s="32"/>
      <c r="AQ8152" s="12"/>
      <c r="AR8152" s="12"/>
      <c r="AS8152" s="12"/>
      <c r="AZ8152" s="49"/>
      <c r="BA8152" s="30"/>
      <c r="BB8152" s="12"/>
      <c r="BF8152" s="12"/>
      <c r="BG8152" s="12"/>
      <c r="BH8152" s="12"/>
      <c r="BO8152" s="7"/>
      <c r="BP8152" s="7"/>
      <c r="BQ8152" s="7"/>
      <c r="BU8152" s="7"/>
      <c r="BV8152" s="7"/>
      <c r="BW8152" s="7"/>
      <c r="CD8152" s="7"/>
      <c r="CE8152" s="7"/>
      <c r="CF8152" s="7"/>
      <c r="CJ8152" s="7"/>
      <c r="CK8152" s="7"/>
      <c r="CL8152" s="7"/>
    </row>
    <row r="8153" spans="1:90">
      <c r="A8153" s="11"/>
      <c r="B8153" s="373"/>
      <c r="C8153" s="373"/>
      <c r="D8153" s="373"/>
      <c r="E8153" s="13"/>
      <c r="F8153" s="11"/>
      <c r="G8153" s="25"/>
      <c r="H8153" s="31"/>
      <c r="I8153" s="30"/>
      <c r="M8153" s="25"/>
      <c r="N8153" s="31"/>
      <c r="O8153" s="30"/>
      <c r="V8153" s="12"/>
      <c r="W8153" s="12"/>
      <c r="X8153" s="14"/>
      <c r="AB8153" s="25"/>
      <c r="AC8153" s="12"/>
      <c r="AD8153" s="12"/>
      <c r="AK8153" s="12"/>
      <c r="AL8153" s="30"/>
      <c r="AM8153" s="32"/>
      <c r="AQ8153" s="12"/>
      <c r="AR8153" s="12"/>
      <c r="AS8153" s="12"/>
      <c r="AZ8153" s="49"/>
      <c r="BA8153" s="30"/>
      <c r="BB8153" s="12"/>
      <c r="BF8153" s="12"/>
      <c r="BG8153" s="12"/>
      <c r="BH8153" s="12"/>
      <c r="BO8153" s="7"/>
      <c r="BP8153" s="7"/>
      <c r="BQ8153" s="7"/>
      <c r="BU8153" s="7"/>
      <c r="BV8153" s="7"/>
      <c r="BW8153" s="7"/>
      <c r="CD8153" s="7"/>
      <c r="CE8153" s="7"/>
      <c r="CF8153" s="7"/>
      <c r="CJ8153" s="7"/>
      <c r="CK8153" s="7"/>
      <c r="CL8153" s="7"/>
    </row>
    <row r="8154" spans="1:90">
      <c r="A8154" s="11"/>
      <c r="B8154" s="373"/>
      <c r="C8154" s="373"/>
      <c r="D8154" s="373"/>
      <c r="E8154" s="13"/>
      <c r="F8154" s="11"/>
      <c r="G8154" s="25"/>
      <c r="H8154" s="31"/>
      <c r="I8154" s="30"/>
      <c r="M8154" s="25"/>
      <c r="N8154" s="31"/>
      <c r="O8154" s="30"/>
      <c r="V8154" s="12"/>
      <c r="W8154" s="12"/>
      <c r="X8154" s="14"/>
      <c r="AB8154" s="25"/>
      <c r="AC8154" s="12"/>
      <c r="AD8154" s="12"/>
      <c r="AK8154" s="12"/>
      <c r="AL8154" s="30"/>
      <c r="AM8154" s="32"/>
      <c r="AQ8154" s="12"/>
      <c r="AR8154" s="12"/>
      <c r="AS8154" s="12"/>
      <c r="AZ8154" s="49"/>
      <c r="BA8154" s="30"/>
      <c r="BB8154" s="12"/>
      <c r="BF8154" s="12"/>
      <c r="BG8154" s="12"/>
      <c r="BH8154" s="12"/>
      <c r="BO8154" s="7"/>
      <c r="BP8154" s="7"/>
      <c r="BQ8154" s="7"/>
      <c r="BU8154" s="7"/>
      <c r="BV8154" s="7"/>
      <c r="BW8154" s="7"/>
      <c r="CD8154" s="7"/>
      <c r="CE8154" s="7"/>
      <c r="CF8154" s="7"/>
      <c r="CJ8154" s="7"/>
      <c r="CK8154" s="7"/>
      <c r="CL8154" s="7"/>
    </row>
    <row r="8155" spans="1:90">
      <c r="A8155" s="11"/>
      <c r="B8155" s="373"/>
      <c r="C8155" s="373"/>
      <c r="D8155" s="373"/>
      <c r="E8155" s="13"/>
      <c r="F8155" s="11"/>
      <c r="G8155" s="25"/>
      <c r="H8155" s="31"/>
      <c r="I8155" s="30"/>
      <c r="M8155" s="25"/>
      <c r="N8155" s="31"/>
      <c r="O8155" s="30"/>
      <c r="V8155" s="12"/>
      <c r="W8155" s="12"/>
      <c r="X8155" s="14"/>
      <c r="AB8155" s="25"/>
      <c r="AC8155" s="12"/>
      <c r="AD8155" s="12"/>
      <c r="AK8155" s="12"/>
      <c r="AL8155" s="30"/>
      <c r="AM8155" s="32"/>
      <c r="AQ8155" s="12"/>
      <c r="AR8155" s="12"/>
      <c r="AS8155" s="12"/>
      <c r="AZ8155" s="49"/>
      <c r="BA8155" s="30"/>
      <c r="BB8155" s="12"/>
      <c r="BF8155" s="12"/>
      <c r="BG8155" s="12"/>
      <c r="BH8155" s="12"/>
      <c r="BO8155" s="7"/>
      <c r="BP8155" s="7"/>
      <c r="BQ8155" s="7"/>
      <c r="BU8155" s="7"/>
      <c r="BV8155" s="7"/>
      <c r="BW8155" s="7"/>
      <c r="CD8155" s="7"/>
      <c r="CE8155" s="7"/>
      <c r="CF8155" s="7"/>
      <c r="CJ8155" s="7"/>
      <c r="CK8155" s="7"/>
      <c r="CL8155" s="7"/>
    </row>
    <row r="8156" spans="1:90">
      <c r="A8156" s="11"/>
      <c r="B8156" s="373"/>
      <c r="C8156" s="373"/>
      <c r="D8156" s="373"/>
      <c r="E8156" s="13"/>
      <c r="F8156" s="11"/>
      <c r="G8156" s="25"/>
      <c r="H8156" s="31"/>
      <c r="I8156" s="30"/>
      <c r="M8156" s="25"/>
      <c r="N8156" s="31"/>
      <c r="O8156" s="30"/>
      <c r="V8156" s="12"/>
      <c r="W8156" s="12"/>
      <c r="X8156" s="14"/>
      <c r="AB8156" s="25"/>
      <c r="AC8156" s="12"/>
      <c r="AD8156" s="12"/>
      <c r="AK8156" s="12"/>
      <c r="AL8156" s="30"/>
      <c r="AM8156" s="32"/>
      <c r="AQ8156" s="12"/>
      <c r="AR8156" s="12"/>
      <c r="AS8156" s="12"/>
      <c r="AZ8156" s="49"/>
      <c r="BA8156" s="30"/>
      <c r="BB8156" s="12"/>
      <c r="BF8156" s="12"/>
      <c r="BG8156" s="12"/>
      <c r="BH8156" s="12"/>
      <c r="BO8156" s="7"/>
      <c r="BP8156" s="7"/>
      <c r="BQ8156" s="7"/>
      <c r="BU8156" s="7"/>
      <c r="BV8156" s="7"/>
      <c r="BW8156" s="7"/>
      <c r="CD8156" s="7"/>
      <c r="CE8156" s="7"/>
      <c r="CF8156" s="7"/>
      <c r="CJ8156" s="7"/>
      <c r="CK8156" s="7"/>
      <c r="CL8156" s="7"/>
    </row>
    <row r="8157" spans="1:90">
      <c r="A8157" s="11"/>
      <c r="B8157" s="373"/>
      <c r="C8157" s="373"/>
      <c r="D8157" s="373"/>
      <c r="E8157" s="13"/>
      <c r="F8157" s="11"/>
      <c r="G8157" s="25"/>
      <c r="H8157" s="31"/>
      <c r="I8157" s="30"/>
      <c r="M8157" s="25"/>
      <c r="N8157" s="31"/>
      <c r="O8157" s="30"/>
      <c r="V8157" s="12"/>
      <c r="W8157" s="12"/>
      <c r="X8157" s="14"/>
      <c r="AB8157" s="25"/>
      <c r="AC8157" s="12"/>
      <c r="AD8157" s="12"/>
      <c r="AK8157" s="12"/>
      <c r="AL8157" s="30"/>
      <c r="AM8157" s="32"/>
      <c r="AQ8157" s="12"/>
      <c r="AR8157" s="12"/>
      <c r="AS8157" s="12"/>
      <c r="AZ8157" s="49"/>
      <c r="BA8157" s="30"/>
      <c r="BB8157" s="12"/>
      <c r="BF8157" s="12"/>
      <c r="BG8157" s="12"/>
      <c r="BH8157" s="12"/>
      <c r="BO8157" s="7"/>
      <c r="BP8157" s="7"/>
      <c r="BQ8157" s="7"/>
      <c r="BU8157" s="7"/>
      <c r="BV8157" s="7"/>
      <c r="BW8157" s="7"/>
      <c r="CD8157" s="7"/>
      <c r="CE8157" s="7"/>
      <c r="CF8157" s="7"/>
      <c r="CJ8157" s="7"/>
      <c r="CK8157" s="7"/>
      <c r="CL8157" s="7"/>
    </row>
    <row r="8158" spans="1:90">
      <c r="A8158" s="11"/>
      <c r="B8158" s="373"/>
      <c r="C8158" s="373"/>
      <c r="D8158" s="373"/>
      <c r="E8158" s="13"/>
      <c r="F8158" s="11"/>
      <c r="G8158" s="25"/>
      <c r="H8158" s="31"/>
      <c r="I8158" s="30"/>
      <c r="M8158" s="25"/>
      <c r="N8158" s="31"/>
      <c r="O8158" s="30"/>
      <c r="V8158" s="12"/>
      <c r="W8158" s="12"/>
      <c r="X8158" s="14"/>
      <c r="AB8158" s="25"/>
      <c r="AC8158" s="12"/>
      <c r="AD8158" s="12"/>
      <c r="AK8158" s="12"/>
      <c r="AL8158" s="30"/>
      <c r="AM8158" s="32"/>
      <c r="AQ8158" s="12"/>
      <c r="AR8158" s="12"/>
      <c r="AS8158" s="12"/>
      <c r="AZ8158" s="49"/>
      <c r="BA8158" s="30"/>
      <c r="BB8158" s="12"/>
      <c r="BF8158" s="12"/>
      <c r="BG8158" s="12"/>
      <c r="BH8158" s="12"/>
      <c r="BO8158" s="7"/>
      <c r="BP8158" s="7"/>
      <c r="BQ8158" s="7"/>
      <c r="BU8158" s="7"/>
      <c r="BV8158" s="7"/>
      <c r="BW8158" s="7"/>
      <c r="CD8158" s="7"/>
      <c r="CE8158" s="7"/>
      <c r="CF8158" s="7"/>
      <c r="CJ8158" s="7"/>
      <c r="CK8158" s="7"/>
      <c r="CL8158" s="7"/>
    </row>
    <row r="8159" spans="1:90">
      <c r="A8159" s="11"/>
      <c r="B8159" s="373"/>
      <c r="C8159" s="373"/>
      <c r="D8159" s="373"/>
      <c r="E8159" s="13"/>
      <c r="F8159" s="11"/>
      <c r="G8159" s="25"/>
      <c r="H8159" s="31"/>
      <c r="I8159" s="30"/>
      <c r="M8159" s="25"/>
      <c r="N8159" s="31"/>
      <c r="O8159" s="30"/>
      <c r="V8159" s="12"/>
      <c r="W8159" s="12"/>
      <c r="X8159" s="14"/>
      <c r="AB8159" s="25"/>
      <c r="AC8159" s="12"/>
      <c r="AD8159" s="12"/>
      <c r="AK8159" s="12"/>
      <c r="AL8159" s="30"/>
      <c r="AM8159" s="32"/>
      <c r="AQ8159" s="12"/>
      <c r="AR8159" s="12"/>
      <c r="AS8159" s="12"/>
      <c r="AZ8159" s="49"/>
      <c r="BA8159" s="30"/>
      <c r="BB8159" s="12"/>
      <c r="BF8159" s="12"/>
      <c r="BG8159" s="12"/>
      <c r="BH8159" s="12"/>
      <c r="BO8159" s="7"/>
      <c r="BP8159" s="7"/>
      <c r="BQ8159" s="7"/>
      <c r="BU8159" s="7"/>
      <c r="BV8159" s="7"/>
      <c r="BW8159" s="7"/>
      <c r="CD8159" s="7"/>
      <c r="CE8159" s="7"/>
      <c r="CF8159" s="7"/>
      <c r="CJ8159" s="7"/>
      <c r="CK8159" s="7"/>
      <c r="CL8159" s="7"/>
    </row>
    <row r="8160" spans="1:90">
      <c r="A8160" s="11"/>
      <c r="B8160" s="373"/>
      <c r="C8160" s="373"/>
      <c r="D8160" s="373"/>
      <c r="E8160" s="13"/>
      <c r="F8160" s="11"/>
      <c r="G8160" s="25"/>
      <c r="H8160" s="31"/>
      <c r="I8160" s="30"/>
      <c r="M8160" s="25"/>
      <c r="N8160" s="31"/>
      <c r="O8160" s="30"/>
      <c r="V8160" s="12"/>
      <c r="W8160" s="12"/>
      <c r="X8160" s="14"/>
      <c r="AB8160" s="25"/>
      <c r="AC8160" s="12"/>
      <c r="AD8160" s="12"/>
      <c r="AK8160" s="12"/>
      <c r="AL8160" s="30"/>
      <c r="AM8160" s="32"/>
      <c r="AQ8160" s="12"/>
      <c r="AR8160" s="12"/>
      <c r="AS8160" s="12"/>
      <c r="AZ8160" s="49"/>
      <c r="BA8160" s="30"/>
      <c r="BB8160" s="12"/>
      <c r="BF8160" s="12"/>
      <c r="BG8160" s="12"/>
      <c r="BH8160" s="12"/>
      <c r="BO8160" s="7"/>
      <c r="BP8160" s="7"/>
      <c r="BQ8160" s="7"/>
      <c r="BU8160" s="7"/>
      <c r="BV8160" s="7"/>
      <c r="BW8160" s="7"/>
      <c r="CD8160" s="7"/>
      <c r="CE8160" s="7"/>
      <c r="CF8160" s="7"/>
      <c r="CJ8160" s="7"/>
      <c r="CK8160" s="7"/>
      <c r="CL8160" s="7"/>
    </row>
    <row r="8161" spans="1:90">
      <c r="A8161" s="11"/>
      <c r="B8161" s="373"/>
      <c r="C8161" s="373"/>
      <c r="D8161" s="373"/>
      <c r="E8161" s="13"/>
      <c r="F8161" s="11"/>
      <c r="G8161" s="25"/>
      <c r="H8161" s="31"/>
      <c r="I8161" s="30"/>
      <c r="M8161" s="25"/>
      <c r="N8161" s="31"/>
      <c r="O8161" s="30"/>
      <c r="V8161" s="12"/>
      <c r="W8161" s="12"/>
      <c r="X8161" s="14"/>
      <c r="AB8161" s="25"/>
      <c r="AC8161" s="12"/>
      <c r="AD8161" s="12"/>
      <c r="AK8161" s="12"/>
      <c r="AL8161" s="30"/>
      <c r="AM8161" s="32"/>
      <c r="AQ8161" s="12"/>
      <c r="AR8161" s="12"/>
      <c r="AS8161" s="12"/>
      <c r="AZ8161" s="49"/>
      <c r="BA8161" s="30"/>
      <c r="BB8161" s="12"/>
      <c r="BF8161" s="12"/>
      <c r="BG8161" s="12"/>
      <c r="BH8161" s="12"/>
      <c r="BO8161" s="7"/>
      <c r="BP8161" s="7"/>
      <c r="BQ8161" s="7"/>
      <c r="BU8161" s="7"/>
      <c r="BV8161" s="7"/>
      <c r="BW8161" s="7"/>
      <c r="CD8161" s="7"/>
      <c r="CE8161" s="7"/>
      <c r="CF8161" s="7"/>
      <c r="CJ8161" s="7"/>
      <c r="CK8161" s="7"/>
      <c r="CL8161" s="7"/>
    </row>
    <row r="8162" spans="1:90">
      <c r="A8162" s="11"/>
      <c r="B8162" s="373"/>
      <c r="C8162" s="373"/>
      <c r="D8162" s="373"/>
      <c r="E8162" s="13"/>
      <c r="F8162" s="11"/>
      <c r="G8162" s="25"/>
      <c r="H8162" s="31"/>
      <c r="I8162" s="30"/>
      <c r="M8162" s="25"/>
      <c r="N8162" s="31"/>
      <c r="O8162" s="30"/>
      <c r="V8162" s="12"/>
      <c r="W8162" s="12"/>
      <c r="X8162" s="14"/>
      <c r="AB8162" s="25"/>
      <c r="AC8162" s="12"/>
      <c r="AD8162" s="12"/>
      <c r="AK8162" s="12"/>
      <c r="AL8162" s="30"/>
      <c r="AM8162" s="32"/>
      <c r="AQ8162" s="12"/>
      <c r="AR8162" s="12"/>
      <c r="AS8162" s="12"/>
      <c r="AZ8162" s="49"/>
      <c r="BA8162" s="30"/>
      <c r="BB8162" s="12"/>
      <c r="BF8162" s="12"/>
      <c r="BG8162" s="12"/>
      <c r="BH8162" s="12"/>
      <c r="BO8162" s="7"/>
      <c r="BP8162" s="7"/>
      <c r="BQ8162" s="7"/>
      <c r="BU8162" s="7"/>
      <c r="BV8162" s="7"/>
      <c r="BW8162" s="7"/>
      <c r="CD8162" s="7"/>
      <c r="CE8162" s="7"/>
      <c r="CF8162" s="7"/>
      <c r="CJ8162" s="7"/>
      <c r="CK8162" s="7"/>
      <c r="CL8162" s="7"/>
    </row>
    <row r="8163" spans="1:90">
      <c r="A8163" s="11"/>
      <c r="B8163" s="373"/>
      <c r="C8163" s="373"/>
      <c r="D8163" s="373"/>
      <c r="E8163" s="13"/>
      <c r="F8163" s="11"/>
      <c r="G8163" s="25"/>
      <c r="H8163" s="31"/>
      <c r="I8163" s="30"/>
      <c r="M8163" s="25"/>
      <c r="N8163" s="31"/>
      <c r="O8163" s="30"/>
      <c r="V8163" s="12"/>
      <c r="W8163" s="12"/>
      <c r="X8163" s="14"/>
      <c r="AB8163" s="25"/>
      <c r="AC8163" s="12"/>
      <c r="AD8163" s="12"/>
      <c r="AK8163" s="12"/>
      <c r="AL8163" s="30"/>
      <c r="AM8163" s="32"/>
      <c r="AQ8163" s="12"/>
      <c r="AR8163" s="12"/>
      <c r="AS8163" s="12"/>
      <c r="AZ8163" s="49"/>
      <c r="BA8163" s="30"/>
      <c r="BB8163" s="12"/>
      <c r="BF8163" s="12"/>
      <c r="BG8163" s="12"/>
      <c r="BH8163" s="12"/>
      <c r="BO8163" s="7"/>
      <c r="BP8163" s="7"/>
      <c r="BQ8163" s="7"/>
      <c r="BU8163" s="7"/>
      <c r="BV8163" s="7"/>
      <c r="BW8163" s="7"/>
      <c r="CD8163" s="7"/>
      <c r="CE8163" s="7"/>
      <c r="CF8163" s="7"/>
      <c r="CJ8163" s="7"/>
      <c r="CK8163" s="7"/>
      <c r="CL8163" s="7"/>
    </row>
    <row r="8164" spans="1:90">
      <c r="A8164" s="11"/>
      <c r="B8164" s="373"/>
      <c r="C8164" s="373"/>
      <c r="D8164" s="373"/>
      <c r="E8164" s="13"/>
      <c r="F8164" s="11"/>
      <c r="G8164" s="25"/>
      <c r="H8164" s="31"/>
      <c r="I8164" s="30"/>
      <c r="M8164" s="25"/>
      <c r="N8164" s="31"/>
      <c r="O8164" s="30"/>
      <c r="V8164" s="12"/>
      <c r="W8164" s="12"/>
      <c r="X8164" s="14"/>
      <c r="AB8164" s="25"/>
      <c r="AC8164" s="12"/>
      <c r="AD8164" s="12"/>
      <c r="AK8164" s="12"/>
      <c r="AL8164" s="30"/>
      <c r="AM8164" s="32"/>
      <c r="AQ8164" s="12"/>
      <c r="AR8164" s="12"/>
      <c r="AS8164" s="12"/>
      <c r="AZ8164" s="49"/>
      <c r="BA8164" s="30"/>
      <c r="BB8164" s="12"/>
      <c r="BF8164" s="12"/>
      <c r="BG8164" s="12"/>
      <c r="BH8164" s="12"/>
      <c r="BO8164" s="7"/>
      <c r="BP8164" s="7"/>
      <c r="BQ8164" s="7"/>
      <c r="BU8164" s="7"/>
      <c r="BV8164" s="7"/>
      <c r="BW8164" s="7"/>
      <c r="CD8164" s="7"/>
      <c r="CE8164" s="7"/>
      <c r="CF8164" s="7"/>
      <c r="CJ8164" s="7"/>
      <c r="CK8164" s="7"/>
      <c r="CL8164" s="7"/>
    </row>
    <row r="8165" spans="1:90">
      <c r="A8165" s="11"/>
      <c r="B8165" s="373"/>
      <c r="C8165" s="373"/>
      <c r="D8165" s="373"/>
      <c r="E8165" s="13"/>
      <c r="F8165" s="11"/>
      <c r="G8165" s="25"/>
      <c r="H8165" s="31"/>
      <c r="I8165" s="30"/>
      <c r="M8165" s="25"/>
      <c r="N8165" s="31"/>
      <c r="O8165" s="30"/>
      <c r="V8165" s="12"/>
      <c r="W8165" s="12"/>
      <c r="X8165" s="14"/>
      <c r="AB8165" s="25"/>
      <c r="AC8165" s="12"/>
      <c r="AD8165" s="12"/>
      <c r="AK8165" s="12"/>
      <c r="AL8165" s="30"/>
      <c r="AM8165" s="32"/>
      <c r="AQ8165" s="12"/>
      <c r="AR8165" s="12"/>
      <c r="AS8165" s="12"/>
      <c r="AZ8165" s="49"/>
      <c r="BA8165" s="30"/>
      <c r="BB8165" s="12"/>
      <c r="BF8165" s="12"/>
      <c r="BG8165" s="12"/>
      <c r="BH8165" s="12"/>
      <c r="BO8165" s="7"/>
      <c r="BP8165" s="7"/>
      <c r="BQ8165" s="7"/>
      <c r="BU8165" s="7"/>
      <c r="BV8165" s="7"/>
      <c r="BW8165" s="7"/>
      <c r="CD8165" s="7"/>
      <c r="CE8165" s="7"/>
      <c r="CF8165" s="7"/>
      <c r="CJ8165" s="7"/>
      <c r="CK8165" s="7"/>
      <c r="CL8165" s="7"/>
    </row>
    <row r="8166" spans="1:90">
      <c r="A8166" s="11"/>
      <c r="B8166" s="373"/>
      <c r="C8166" s="373"/>
      <c r="D8166" s="373"/>
      <c r="E8166" s="13"/>
      <c r="F8166" s="11"/>
      <c r="G8166" s="25"/>
      <c r="H8166" s="31"/>
      <c r="I8166" s="30"/>
      <c r="M8166" s="25"/>
      <c r="N8166" s="31"/>
      <c r="O8166" s="30"/>
      <c r="V8166" s="12"/>
      <c r="W8166" s="12"/>
      <c r="X8166" s="14"/>
      <c r="AB8166" s="25"/>
      <c r="AC8166" s="12"/>
      <c r="AD8166" s="12"/>
      <c r="AK8166" s="12"/>
      <c r="AL8166" s="30"/>
      <c r="AM8166" s="32"/>
      <c r="AQ8166" s="12"/>
      <c r="AR8166" s="12"/>
      <c r="AS8166" s="12"/>
      <c r="AZ8166" s="49"/>
      <c r="BA8166" s="30"/>
      <c r="BB8166" s="12"/>
      <c r="BF8166" s="12"/>
      <c r="BG8166" s="12"/>
      <c r="BH8166" s="12"/>
      <c r="BO8166" s="7"/>
      <c r="BP8166" s="7"/>
      <c r="BQ8166" s="7"/>
      <c r="BU8166" s="7"/>
      <c r="BV8166" s="7"/>
      <c r="BW8166" s="7"/>
      <c r="CD8166" s="7"/>
      <c r="CE8166" s="7"/>
      <c r="CF8166" s="7"/>
      <c r="CJ8166" s="7"/>
      <c r="CK8166" s="7"/>
      <c r="CL8166" s="7"/>
    </row>
    <row r="8167" spans="1:90">
      <c r="A8167" s="11"/>
      <c r="B8167" s="373"/>
      <c r="C8167" s="373"/>
      <c r="D8167" s="373"/>
      <c r="E8167" s="13"/>
      <c r="F8167" s="11"/>
      <c r="G8167" s="25"/>
      <c r="H8167" s="31"/>
      <c r="I8167" s="30"/>
      <c r="M8167" s="25"/>
      <c r="N8167" s="31"/>
      <c r="O8167" s="30"/>
      <c r="V8167" s="12"/>
      <c r="W8167" s="12"/>
      <c r="X8167" s="14"/>
      <c r="AB8167" s="25"/>
      <c r="AC8167" s="12"/>
      <c r="AD8167" s="12"/>
      <c r="AK8167" s="12"/>
      <c r="AL8167" s="30"/>
      <c r="AM8167" s="32"/>
      <c r="AQ8167" s="12"/>
      <c r="AR8167" s="12"/>
      <c r="AS8167" s="12"/>
      <c r="AZ8167" s="49"/>
      <c r="BA8167" s="30"/>
      <c r="BB8167" s="12"/>
      <c r="BF8167" s="12"/>
      <c r="BG8167" s="12"/>
      <c r="BH8167" s="12"/>
      <c r="BO8167" s="7"/>
      <c r="BP8167" s="7"/>
      <c r="BQ8167" s="7"/>
      <c r="BU8167" s="7"/>
      <c r="BV8167" s="7"/>
      <c r="BW8167" s="7"/>
      <c r="CD8167" s="7"/>
      <c r="CE8167" s="7"/>
      <c r="CF8167" s="7"/>
      <c r="CJ8167" s="7"/>
      <c r="CK8167" s="7"/>
      <c r="CL8167" s="7"/>
    </row>
    <row r="8168" spans="1:90">
      <c r="A8168" s="11"/>
      <c r="B8168" s="373"/>
      <c r="C8168" s="373"/>
      <c r="D8168" s="373"/>
      <c r="E8168" s="13"/>
      <c r="F8168" s="11"/>
      <c r="G8168" s="25"/>
      <c r="H8168" s="31"/>
      <c r="I8168" s="30"/>
      <c r="M8168" s="25"/>
      <c r="N8168" s="31"/>
      <c r="O8168" s="30"/>
      <c r="V8168" s="12"/>
      <c r="W8168" s="12"/>
      <c r="X8168" s="14"/>
      <c r="AB8168" s="25"/>
      <c r="AC8168" s="12"/>
      <c r="AD8168" s="12"/>
      <c r="AK8168" s="12"/>
      <c r="AL8168" s="30"/>
      <c r="AM8168" s="32"/>
      <c r="AQ8168" s="12"/>
      <c r="AR8168" s="12"/>
      <c r="AS8168" s="12"/>
      <c r="AZ8168" s="49"/>
      <c r="BA8168" s="30"/>
      <c r="BB8168" s="12"/>
      <c r="BF8168" s="12"/>
      <c r="BG8168" s="12"/>
      <c r="BH8168" s="12"/>
      <c r="BO8168" s="7"/>
      <c r="BP8168" s="7"/>
      <c r="BQ8168" s="7"/>
      <c r="BU8168" s="7"/>
      <c r="BV8168" s="7"/>
      <c r="BW8168" s="7"/>
      <c r="CD8168" s="7"/>
      <c r="CE8168" s="7"/>
      <c r="CF8168" s="7"/>
      <c r="CJ8168" s="7"/>
      <c r="CK8168" s="7"/>
      <c r="CL8168" s="7"/>
    </row>
    <row r="8169" spans="1:90">
      <c r="A8169" s="11"/>
      <c r="B8169" s="373"/>
      <c r="C8169" s="373"/>
      <c r="D8169" s="373"/>
      <c r="E8169" s="13"/>
      <c r="F8169" s="11"/>
      <c r="G8169" s="25"/>
      <c r="H8169" s="31"/>
      <c r="I8169" s="30"/>
      <c r="M8169" s="25"/>
      <c r="N8169" s="31"/>
      <c r="O8169" s="30"/>
      <c r="V8169" s="12"/>
      <c r="W8169" s="12"/>
      <c r="X8169" s="14"/>
      <c r="AB8169" s="25"/>
      <c r="AC8169" s="12"/>
      <c r="AD8169" s="12"/>
      <c r="AK8169" s="12"/>
      <c r="AL8169" s="30"/>
      <c r="AM8169" s="32"/>
      <c r="AQ8169" s="12"/>
      <c r="AR8169" s="12"/>
      <c r="AS8169" s="12"/>
      <c r="AZ8169" s="49"/>
      <c r="BA8169" s="30"/>
      <c r="BB8169" s="12"/>
      <c r="BF8169" s="12"/>
      <c r="BG8169" s="12"/>
      <c r="BH8169" s="12"/>
      <c r="BO8169" s="7"/>
      <c r="BP8169" s="7"/>
      <c r="BQ8169" s="7"/>
      <c r="BU8169" s="7"/>
      <c r="BV8169" s="7"/>
      <c r="BW8169" s="7"/>
      <c r="CD8169" s="7"/>
      <c r="CE8169" s="7"/>
      <c r="CF8169" s="7"/>
      <c r="CJ8169" s="7"/>
      <c r="CK8169" s="7"/>
      <c r="CL8169" s="7"/>
    </row>
    <row r="8170" spans="1:90">
      <c r="A8170" s="11"/>
      <c r="B8170" s="373"/>
      <c r="C8170" s="373"/>
      <c r="D8170" s="373"/>
      <c r="E8170" s="13"/>
      <c r="F8170" s="11"/>
      <c r="G8170" s="25"/>
      <c r="H8170" s="31"/>
      <c r="I8170" s="30"/>
      <c r="M8170" s="25"/>
      <c r="N8170" s="31"/>
      <c r="O8170" s="30"/>
      <c r="V8170" s="12"/>
      <c r="W8170" s="12"/>
      <c r="X8170" s="14"/>
      <c r="AB8170" s="25"/>
      <c r="AC8170" s="12"/>
      <c r="AD8170" s="12"/>
      <c r="AK8170" s="12"/>
      <c r="AL8170" s="30"/>
      <c r="AM8170" s="32"/>
      <c r="AQ8170" s="12"/>
      <c r="AR8170" s="12"/>
      <c r="AS8170" s="12"/>
      <c r="AZ8170" s="49"/>
      <c r="BA8170" s="30"/>
      <c r="BB8170" s="12"/>
      <c r="BF8170" s="12"/>
      <c r="BG8170" s="12"/>
      <c r="BH8170" s="12"/>
      <c r="BO8170" s="7"/>
      <c r="BP8170" s="7"/>
      <c r="BQ8170" s="7"/>
      <c r="BU8170" s="7"/>
      <c r="BV8170" s="7"/>
      <c r="BW8170" s="7"/>
      <c r="CD8170" s="7"/>
      <c r="CE8170" s="7"/>
      <c r="CF8170" s="7"/>
      <c r="CJ8170" s="7"/>
      <c r="CK8170" s="7"/>
      <c r="CL8170" s="7"/>
    </row>
    <row r="8171" spans="1:90">
      <c r="A8171" s="11"/>
      <c r="B8171" s="373"/>
      <c r="C8171" s="373"/>
      <c r="D8171" s="373"/>
      <c r="E8171" s="13"/>
      <c r="F8171" s="11"/>
      <c r="G8171" s="25"/>
      <c r="H8171" s="31"/>
      <c r="I8171" s="30"/>
      <c r="M8171" s="25"/>
      <c r="N8171" s="31"/>
      <c r="O8171" s="30"/>
      <c r="V8171" s="12"/>
      <c r="W8171" s="12"/>
      <c r="X8171" s="14"/>
      <c r="AB8171" s="25"/>
      <c r="AC8171" s="12"/>
      <c r="AD8171" s="12"/>
      <c r="AK8171" s="12"/>
      <c r="AL8171" s="30"/>
      <c r="AM8171" s="32"/>
      <c r="AQ8171" s="12"/>
      <c r="AR8171" s="12"/>
      <c r="AS8171" s="12"/>
      <c r="AZ8171" s="49"/>
      <c r="BA8171" s="30"/>
      <c r="BB8171" s="12"/>
      <c r="BF8171" s="12"/>
      <c r="BG8171" s="12"/>
      <c r="BH8171" s="12"/>
      <c r="BO8171" s="7"/>
      <c r="BP8171" s="7"/>
      <c r="BQ8171" s="7"/>
      <c r="BU8171" s="7"/>
      <c r="BV8171" s="7"/>
      <c r="BW8171" s="7"/>
      <c r="CD8171" s="7"/>
      <c r="CE8171" s="7"/>
      <c r="CF8171" s="7"/>
      <c r="CJ8171" s="7"/>
      <c r="CK8171" s="7"/>
      <c r="CL8171" s="7"/>
    </row>
    <row r="8172" spans="1:90">
      <c r="A8172" s="11"/>
      <c r="B8172" s="373"/>
      <c r="C8172" s="373"/>
      <c r="D8172" s="373"/>
      <c r="E8172" s="13"/>
      <c r="F8172" s="11"/>
      <c r="G8172" s="25"/>
      <c r="H8172" s="31"/>
      <c r="I8172" s="30"/>
      <c r="M8172" s="25"/>
      <c r="N8172" s="31"/>
      <c r="O8172" s="30"/>
      <c r="V8172" s="12"/>
      <c r="W8172" s="12"/>
      <c r="X8172" s="14"/>
      <c r="AB8172" s="25"/>
      <c r="AC8172" s="12"/>
      <c r="AD8172" s="12"/>
      <c r="AK8172" s="12"/>
      <c r="AL8172" s="30"/>
      <c r="AM8172" s="32"/>
      <c r="AQ8172" s="12"/>
      <c r="AR8172" s="12"/>
      <c r="AS8172" s="12"/>
      <c r="AZ8172" s="49"/>
      <c r="BA8172" s="30"/>
      <c r="BB8172" s="12"/>
      <c r="BF8172" s="12"/>
      <c r="BG8172" s="12"/>
      <c r="BH8172" s="12"/>
      <c r="BO8172" s="7"/>
      <c r="BP8172" s="7"/>
      <c r="BQ8172" s="7"/>
      <c r="BU8172" s="7"/>
      <c r="BV8172" s="7"/>
      <c r="BW8172" s="7"/>
      <c r="CD8172" s="7"/>
      <c r="CE8172" s="7"/>
      <c r="CF8172" s="7"/>
      <c r="CJ8172" s="7"/>
      <c r="CK8172" s="7"/>
      <c r="CL8172" s="7"/>
    </row>
    <row r="8173" spans="1:90">
      <c r="A8173" s="11"/>
      <c r="B8173" s="373"/>
      <c r="C8173" s="373"/>
      <c r="D8173" s="373"/>
      <c r="E8173" s="13"/>
      <c r="F8173" s="11"/>
      <c r="G8173" s="25"/>
      <c r="H8173" s="31"/>
      <c r="I8173" s="30"/>
      <c r="M8173" s="25"/>
      <c r="N8173" s="31"/>
      <c r="O8173" s="30"/>
      <c r="V8173" s="12"/>
      <c r="W8173" s="12"/>
      <c r="X8173" s="14"/>
      <c r="AB8173" s="25"/>
      <c r="AC8173" s="12"/>
      <c r="AD8173" s="12"/>
      <c r="AK8173" s="12"/>
      <c r="AL8173" s="30"/>
      <c r="AM8173" s="32"/>
      <c r="AQ8173" s="12"/>
      <c r="AR8173" s="12"/>
      <c r="AS8173" s="12"/>
      <c r="AZ8173" s="49"/>
      <c r="BA8173" s="30"/>
      <c r="BB8173" s="12"/>
      <c r="BF8173" s="12"/>
      <c r="BG8173" s="12"/>
      <c r="BH8173" s="12"/>
      <c r="BO8173" s="7"/>
      <c r="BP8173" s="7"/>
      <c r="BQ8173" s="7"/>
      <c r="BU8173" s="7"/>
      <c r="BV8173" s="7"/>
      <c r="BW8173" s="7"/>
      <c r="CD8173" s="7"/>
      <c r="CE8173" s="7"/>
      <c r="CF8173" s="7"/>
      <c r="CJ8173" s="7"/>
      <c r="CK8173" s="7"/>
      <c r="CL8173" s="7"/>
    </row>
    <row r="8174" spans="1:90">
      <c r="A8174" s="11"/>
      <c r="B8174" s="373"/>
      <c r="C8174" s="373"/>
      <c r="D8174" s="373"/>
      <c r="E8174" s="13"/>
      <c r="F8174" s="11"/>
      <c r="G8174" s="25"/>
      <c r="H8174" s="31"/>
      <c r="I8174" s="30"/>
      <c r="M8174" s="25"/>
      <c r="N8174" s="31"/>
      <c r="O8174" s="30"/>
      <c r="V8174" s="12"/>
      <c r="W8174" s="12"/>
      <c r="X8174" s="14"/>
      <c r="AB8174" s="25"/>
      <c r="AC8174" s="12"/>
      <c r="AD8174" s="12"/>
      <c r="AK8174" s="12"/>
      <c r="AL8174" s="30"/>
      <c r="AM8174" s="32"/>
      <c r="AQ8174" s="12"/>
      <c r="AR8174" s="12"/>
      <c r="AS8174" s="12"/>
      <c r="AZ8174" s="49"/>
      <c r="BA8174" s="30"/>
      <c r="BB8174" s="12"/>
      <c r="BF8174" s="12"/>
      <c r="BG8174" s="12"/>
      <c r="BH8174" s="12"/>
      <c r="BO8174" s="7"/>
      <c r="BP8174" s="7"/>
      <c r="BQ8174" s="7"/>
      <c r="BU8174" s="7"/>
      <c r="BV8174" s="7"/>
      <c r="BW8174" s="7"/>
      <c r="CD8174" s="7"/>
      <c r="CE8174" s="7"/>
      <c r="CF8174" s="7"/>
      <c r="CJ8174" s="7"/>
      <c r="CK8174" s="7"/>
      <c r="CL8174" s="7"/>
    </row>
    <row r="8175" spans="1:90">
      <c r="A8175" s="11"/>
      <c r="B8175" s="373"/>
      <c r="C8175" s="373"/>
      <c r="D8175" s="373"/>
      <c r="E8175" s="13"/>
      <c r="F8175" s="11"/>
      <c r="G8175" s="25"/>
      <c r="H8175" s="31"/>
      <c r="I8175" s="30"/>
      <c r="M8175" s="25"/>
      <c r="N8175" s="31"/>
      <c r="O8175" s="30"/>
      <c r="V8175" s="12"/>
      <c r="W8175" s="12"/>
      <c r="X8175" s="14"/>
      <c r="AB8175" s="25"/>
      <c r="AC8175" s="12"/>
      <c r="AD8175" s="12"/>
      <c r="AK8175" s="12"/>
      <c r="AL8175" s="30"/>
      <c r="AM8175" s="32"/>
      <c r="AQ8175" s="12"/>
      <c r="AR8175" s="12"/>
      <c r="AS8175" s="12"/>
      <c r="AZ8175" s="49"/>
      <c r="BA8175" s="30"/>
      <c r="BB8175" s="12"/>
      <c r="BF8175" s="12"/>
      <c r="BG8175" s="12"/>
      <c r="BH8175" s="12"/>
      <c r="BO8175" s="7"/>
      <c r="BP8175" s="7"/>
      <c r="BQ8175" s="7"/>
      <c r="BU8175" s="7"/>
      <c r="BV8175" s="7"/>
      <c r="BW8175" s="7"/>
      <c r="CD8175" s="7"/>
      <c r="CE8175" s="7"/>
      <c r="CF8175" s="7"/>
      <c r="CJ8175" s="7"/>
      <c r="CK8175" s="7"/>
      <c r="CL8175" s="7"/>
    </row>
    <row r="8176" spans="1:90">
      <c r="A8176" s="11"/>
      <c r="B8176" s="373"/>
      <c r="C8176" s="373"/>
      <c r="D8176" s="373"/>
      <c r="E8176" s="13"/>
      <c r="F8176" s="11"/>
      <c r="G8176" s="25"/>
      <c r="H8176" s="31"/>
      <c r="I8176" s="30"/>
      <c r="M8176" s="25"/>
      <c r="N8176" s="31"/>
      <c r="O8176" s="30"/>
      <c r="V8176" s="12"/>
      <c r="W8176" s="12"/>
      <c r="X8176" s="14"/>
      <c r="AB8176" s="25"/>
      <c r="AC8176" s="12"/>
      <c r="AD8176" s="12"/>
      <c r="AK8176" s="12"/>
      <c r="AL8176" s="30"/>
      <c r="AM8176" s="32"/>
      <c r="AQ8176" s="12"/>
      <c r="AR8176" s="12"/>
      <c r="AS8176" s="12"/>
      <c r="AZ8176" s="49"/>
      <c r="BA8176" s="30"/>
      <c r="BB8176" s="12"/>
      <c r="BF8176" s="12"/>
      <c r="BG8176" s="12"/>
      <c r="BH8176" s="12"/>
      <c r="BO8176" s="7"/>
      <c r="BP8176" s="7"/>
      <c r="BQ8176" s="7"/>
      <c r="BU8176" s="7"/>
      <c r="BV8176" s="7"/>
      <c r="BW8176" s="7"/>
      <c r="CD8176" s="7"/>
      <c r="CE8176" s="7"/>
      <c r="CF8176" s="7"/>
      <c r="CJ8176" s="7"/>
      <c r="CK8176" s="7"/>
      <c r="CL8176" s="7"/>
    </row>
    <row r="8177" spans="1:90">
      <c r="A8177" s="11"/>
      <c r="B8177" s="373"/>
      <c r="C8177" s="373"/>
      <c r="D8177" s="373"/>
      <c r="E8177" s="13"/>
      <c r="F8177" s="11"/>
      <c r="G8177" s="25"/>
      <c r="H8177" s="31"/>
      <c r="I8177" s="30"/>
      <c r="M8177" s="25"/>
      <c r="N8177" s="31"/>
      <c r="O8177" s="30"/>
      <c r="V8177" s="12"/>
      <c r="W8177" s="12"/>
      <c r="X8177" s="14"/>
      <c r="AB8177" s="25"/>
      <c r="AC8177" s="12"/>
      <c r="AD8177" s="12"/>
      <c r="AK8177" s="12"/>
      <c r="AL8177" s="30"/>
      <c r="AM8177" s="32"/>
      <c r="AQ8177" s="12"/>
      <c r="AR8177" s="12"/>
      <c r="AS8177" s="12"/>
      <c r="AZ8177" s="49"/>
      <c r="BA8177" s="30"/>
      <c r="BB8177" s="12"/>
      <c r="BF8177" s="12"/>
      <c r="BG8177" s="12"/>
      <c r="BH8177" s="12"/>
      <c r="BO8177" s="7"/>
      <c r="BP8177" s="7"/>
      <c r="BQ8177" s="7"/>
      <c r="BU8177" s="7"/>
      <c r="BV8177" s="7"/>
      <c r="BW8177" s="7"/>
      <c r="CD8177" s="7"/>
      <c r="CE8177" s="7"/>
      <c r="CF8177" s="7"/>
      <c r="CJ8177" s="7"/>
      <c r="CK8177" s="7"/>
      <c r="CL8177" s="7"/>
    </row>
    <row r="8178" spans="1:90">
      <c r="A8178" s="11"/>
      <c r="B8178" s="373"/>
      <c r="C8178" s="373"/>
      <c r="D8178" s="373"/>
      <c r="E8178" s="13"/>
      <c r="F8178" s="11"/>
      <c r="G8178" s="25"/>
      <c r="H8178" s="31"/>
      <c r="I8178" s="30"/>
      <c r="M8178" s="25"/>
      <c r="N8178" s="31"/>
      <c r="O8178" s="30"/>
      <c r="V8178" s="12"/>
      <c r="W8178" s="12"/>
      <c r="X8178" s="14"/>
      <c r="AB8178" s="25"/>
      <c r="AC8178" s="12"/>
      <c r="AD8178" s="12"/>
      <c r="AK8178" s="12"/>
      <c r="AL8178" s="30"/>
      <c r="AM8178" s="32"/>
      <c r="AQ8178" s="12"/>
      <c r="AR8178" s="12"/>
      <c r="AS8178" s="12"/>
      <c r="AZ8178" s="49"/>
      <c r="BA8178" s="30"/>
      <c r="BB8178" s="12"/>
      <c r="BF8178" s="12"/>
      <c r="BG8178" s="12"/>
      <c r="BH8178" s="12"/>
      <c r="BO8178" s="7"/>
      <c r="BP8178" s="7"/>
      <c r="BQ8178" s="7"/>
      <c r="BU8178" s="7"/>
      <c r="BV8178" s="7"/>
      <c r="BW8178" s="7"/>
      <c r="CD8178" s="7"/>
      <c r="CE8178" s="7"/>
      <c r="CF8178" s="7"/>
      <c r="CJ8178" s="7"/>
      <c r="CK8178" s="7"/>
      <c r="CL8178" s="7"/>
    </row>
    <row r="8179" spans="1:90">
      <c r="A8179" s="11"/>
      <c r="B8179" s="373"/>
      <c r="C8179" s="373"/>
      <c r="D8179" s="373"/>
      <c r="E8179" s="13"/>
      <c r="F8179" s="11"/>
      <c r="G8179" s="25"/>
      <c r="H8179" s="31"/>
      <c r="I8179" s="30"/>
      <c r="M8179" s="25"/>
      <c r="N8179" s="31"/>
      <c r="O8179" s="30"/>
      <c r="V8179" s="12"/>
      <c r="W8179" s="12"/>
      <c r="X8179" s="14"/>
      <c r="AB8179" s="25"/>
      <c r="AC8179" s="12"/>
      <c r="AD8179" s="12"/>
      <c r="AK8179" s="12"/>
      <c r="AL8179" s="30"/>
      <c r="AM8179" s="32"/>
      <c r="AQ8179" s="12"/>
      <c r="AR8179" s="12"/>
      <c r="AS8179" s="12"/>
      <c r="AZ8179" s="49"/>
      <c r="BA8179" s="30"/>
      <c r="BB8179" s="12"/>
      <c r="BF8179" s="12"/>
      <c r="BG8179" s="12"/>
      <c r="BH8179" s="12"/>
      <c r="BO8179" s="7"/>
      <c r="BP8179" s="7"/>
      <c r="BQ8179" s="7"/>
      <c r="BU8179" s="7"/>
      <c r="BV8179" s="7"/>
      <c r="BW8179" s="7"/>
      <c r="CD8179" s="7"/>
      <c r="CE8179" s="7"/>
      <c r="CF8179" s="7"/>
      <c r="CJ8179" s="7"/>
      <c r="CK8179" s="7"/>
      <c r="CL8179" s="7"/>
    </row>
    <row r="8180" spans="1:90">
      <c r="A8180" s="11"/>
      <c r="B8180" s="373"/>
      <c r="C8180" s="373"/>
      <c r="D8180" s="373"/>
      <c r="E8180" s="13"/>
      <c r="F8180" s="11"/>
      <c r="G8180" s="25"/>
      <c r="H8180" s="31"/>
      <c r="I8180" s="30"/>
      <c r="M8180" s="25"/>
      <c r="N8180" s="31"/>
      <c r="O8180" s="30"/>
      <c r="V8180" s="12"/>
      <c r="W8180" s="12"/>
      <c r="X8180" s="14"/>
      <c r="AB8180" s="25"/>
      <c r="AC8180" s="12"/>
      <c r="AD8180" s="12"/>
      <c r="AK8180" s="12"/>
      <c r="AL8180" s="30"/>
      <c r="AM8180" s="32"/>
      <c r="AQ8180" s="12"/>
      <c r="AR8180" s="12"/>
      <c r="AS8180" s="12"/>
      <c r="AZ8180" s="49"/>
      <c r="BA8180" s="30"/>
      <c r="BB8180" s="12"/>
      <c r="BF8180" s="12"/>
      <c r="BG8180" s="12"/>
      <c r="BH8180" s="12"/>
      <c r="BO8180" s="7"/>
      <c r="BP8180" s="7"/>
      <c r="BQ8180" s="7"/>
      <c r="BU8180" s="7"/>
      <c r="BV8180" s="7"/>
      <c r="BW8180" s="7"/>
      <c r="CD8180" s="7"/>
      <c r="CE8180" s="7"/>
      <c r="CF8180" s="7"/>
      <c r="CJ8180" s="7"/>
      <c r="CK8180" s="7"/>
      <c r="CL8180" s="7"/>
    </row>
    <row r="8181" spans="1:90">
      <c r="A8181" s="11"/>
      <c r="B8181" s="373"/>
      <c r="C8181" s="373"/>
      <c r="D8181" s="373"/>
      <c r="E8181" s="13"/>
      <c r="F8181" s="11"/>
      <c r="G8181" s="25"/>
      <c r="H8181" s="31"/>
      <c r="I8181" s="30"/>
      <c r="M8181" s="25"/>
      <c r="N8181" s="31"/>
      <c r="O8181" s="30"/>
      <c r="V8181" s="12"/>
      <c r="W8181" s="12"/>
      <c r="X8181" s="14"/>
      <c r="AB8181" s="25"/>
      <c r="AC8181" s="12"/>
      <c r="AD8181" s="12"/>
      <c r="AK8181" s="12"/>
      <c r="AL8181" s="30"/>
      <c r="AM8181" s="32"/>
      <c r="AQ8181" s="12"/>
      <c r="AR8181" s="12"/>
      <c r="AS8181" s="12"/>
      <c r="AZ8181" s="49"/>
      <c r="BA8181" s="30"/>
      <c r="BB8181" s="12"/>
      <c r="BF8181" s="12"/>
      <c r="BG8181" s="12"/>
      <c r="BH8181" s="12"/>
      <c r="BO8181" s="7"/>
      <c r="BP8181" s="7"/>
      <c r="BQ8181" s="7"/>
      <c r="BU8181" s="7"/>
      <c r="BV8181" s="7"/>
      <c r="BW8181" s="7"/>
      <c r="CD8181" s="7"/>
      <c r="CE8181" s="7"/>
      <c r="CF8181" s="7"/>
      <c r="CJ8181" s="7"/>
      <c r="CK8181" s="7"/>
      <c r="CL8181" s="7"/>
    </row>
    <row r="8182" spans="1:90">
      <c r="A8182" s="11"/>
      <c r="B8182" s="373"/>
      <c r="C8182" s="373"/>
      <c r="D8182" s="373"/>
      <c r="E8182" s="13"/>
      <c r="F8182" s="11"/>
      <c r="G8182" s="25"/>
      <c r="H8182" s="31"/>
      <c r="I8182" s="30"/>
      <c r="M8182" s="25"/>
      <c r="N8182" s="31"/>
      <c r="O8182" s="30"/>
      <c r="V8182" s="12"/>
      <c r="W8182" s="12"/>
      <c r="X8182" s="14"/>
      <c r="AB8182" s="25"/>
      <c r="AC8182" s="12"/>
      <c r="AD8182" s="12"/>
      <c r="AK8182" s="12"/>
      <c r="AL8182" s="30"/>
      <c r="AM8182" s="32"/>
      <c r="AQ8182" s="12"/>
      <c r="AR8182" s="12"/>
      <c r="AS8182" s="12"/>
      <c r="AZ8182" s="49"/>
      <c r="BA8182" s="30"/>
      <c r="BB8182" s="12"/>
      <c r="BF8182" s="12"/>
      <c r="BG8182" s="12"/>
      <c r="BH8182" s="12"/>
      <c r="BO8182" s="7"/>
      <c r="BP8182" s="7"/>
      <c r="BQ8182" s="7"/>
      <c r="BU8182" s="7"/>
      <c r="BV8182" s="7"/>
      <c r="BW8182" s="7"/>
      <c r="CD8182" s="7"/>
      <c r="CE8182" s="7"/>
      <c r="CF8182" s="7"/>
      <c r="CJ8182" s="7"/>
      <c r="CK8182" s="7"/>
      <c r="CL8182" s="7"/>
    </row>
    <row r="8183" spans="1:90">
      <c r="A8183" s="11"/>
      <c r="B8183" s="373"/>
      <c r="C8183" s="373"/>
      <c r="D8183" s="373"/>
      <c r="E8183" s="13"/>
      <c r="F8183" s="11"/>
      <c r="G8183" s="25"/>
      <c r="H8183" s="31"/>
      <c r="I8183" s="30"/>
      <c r="M8183" s="25"/>
      <c r="N8183" s="31"/>
      <c r="O8183" s="30"/>
      <c r="V8183" s="12"/>
      <c r="W8183" s="12"/>
      <c r="X8183" s="14"/>
      <c r="AB8183" s="25"/>
      <c r="AC8183" s="12"/>
      <c r="AD8183" s="12"/>
      <c r="AK8183" s="12"/>
      <c r="AL8183" s="30"/>
      <c r="AM8183" s="32"/>
      <c r="AQ8183" s="12"/>
      <c r="AR8183" s="12"/>
      <c r="AS8183" s="12"/>
      <c r="AZ8183" s="49"/>
      <c r="BA8183" s="30"/>
      <c r="BB8183" s="12"/>
      <c r="BF8183" s="12"/>
      <c r="BG8183" s="12"/>
      <c r="BH8183" s="12"/>
      <c r="BO8183" s="7"/>
      <c r="BP8183" s="7"/>
      <c r="BQ8183" s="7"/>
      <c r="BU8183" s="7"/>
      <c r="BV8183" s="7"/>
      <c r="BW8183" s="7"/>
      <c r="CD8183" s="7"/>
      <c r="CE8183" s="7"/>
      <c r="CF8183" s="7"/>
      <c r="CJ8183" s="7"/>
      <c r="CK8183" s="7"/>
      <c r="CL8183" s="7"/>
    </row>
    <row r="8184" spans="1:90">
      <c r="A8184" s="11"/>
      <c r="B8184" s="373"/>
      <c r="C8184" s="373"/>
      <c r="D8184" s="373"/>
      <c r="E8184" s="13"/>
      <c r="F8184" s="11"/>
      <c r="G8184" s="25"/>
      <c r="H8184" s="31"/>
      <c r="I8184" s="30"/>
      <c r="M8184" s="25"/>
      <c r="N8184" s="31"/>
      <c r="O8184" s="30"/>
      <c r="V8184" s="12"/>
      <c r="W8184" s="12"/>
      <c r="X8184" s="14"/>
      <c r="AB8184" s="25"/>
      <c r="AC8184" s="12"/>
      <c r="AD8184" s="12"/>
      <c r="AK8184" s="12"/>
      <c r="AL8184" s="30"/>
      <c r="AM8184" s="32"/>
      <c r="AQ8184" s="12"/>
      <c r="AR8184" s="12"/>
      <c r="AS8184" s="12"/>
      <c r="AZ8184" s="49"/>
      <c r="BA8184" s="30"/>
      <c r="BB8184" s="12"/>
      <c r="BF8184" s="12"/>
      <c r="BG8184" s="12"/>
      <c r="BH8184" s="12"/>
      <c r="BO8184" s="7"/>
      <c r="BP8184" s="7"/>
      <c r="BQ8184" s="7"/>
      <c r="BU8184" s="7"/>
      <c r="BV8184" s="7"/>
      <c r="BW8184" s="7"/>
      <c r="CD8184" s="7"/>
      <c r="CE8184" s="7"/>
      <c r="CF8184" s="7"/>
      <c r="CJ8184" s="7"/>
      <c r="CK8184" s="7"/>
      <c r="CL8184" s="7"/>
    </row>
    <row r="8185" spans="1:90">
      <c r="A8185" s="11"/>
      <c r="B8185" s="373"/>
      <c r="C8185" s="373"/>
      <c r="D8185" s="373"/>
      <c r="E8185" s="13"/>
      <c r="F8185" s="11"/>
      <c r="G8185" s="25"/>
      <c r="H8185" s="31"/>
      <c r="I8185" s="30"/>
      <c r="M8185" s="25"/>
      <c r="N8185" s="31"/>
      <c r="O8185" s="30"/>
      <c r="V8185" s="12"/>
      <c r="W8185" s="12"/>
      <c r="X8185" s="14"/>
      <c r="AB8185" s="25"/>
      <c r="AC8185" s="12"/>
      <c r="AD8185" s="12"/>
      <c r="AK8185" s="12"/>
      <c r="AL8185" s="30"/>
      <c r="AM8185" s="32"/>
      <c r="AQ8185" s="12"/>
      <c r="AR8185" s="12"/>
      <c r="AS8185" s="12"/>
      <c r="AZ8185" s="49"/>
      <c r="BA8185" s="30"/>
      <c r="BB8185" s="12"/>
      <c r="BF8185" s="12"/>
      <c r="BG8185" s="12"/>
      <c r="BH8185" s="12"/>
      <c r="BO8185" s="7"/>
      <c r="BP8185" s="7"/>
      <c r="BQ8185" s="7"/>
      <c r="BU8185" s="7"/>
      <c r="BV8185" s="7"/>
      <c r="BW8185" s="7"/>
      <c r="CD8185" s="7"/>
      <c r="CE8185" s="7"/>
      <c r="CF8185" s="7"/>
      <c r="CJ8185" s="7"/>
      <c r="CK8185" s="7"/>
      <c r="CL8185" s="7"/>
    </row>
    <row r="8186" spans="1:90">
      <c r="A8186" s="11"/>
      <c r="B8186" s="373"/>
      <c r="C8186" s="373"/>
      <c r="D8186" s="373"/>
      <c r="E8186" s="13"/>
      <c r="F8186" s="11"/>
      <c r="G8186" s="25"/>
      <c r="H8186" s="31"/>
      <c r="I8186" s="30"/>
      <c r="M8186" s="25"/>
      <c r="N8186" s="31"/>
      <c r="O8186" s="30"/>
      <c r="V8186" s="12"/>
      <c r="W8186" s="12"/>
      <c r="X8186" s="14"/>
      <c r="AB8186" s="25"/>
      <c r="AC8186" s="12"/>
      <c r="AD8186" s="12"/>
      <c r="AK8186" s="12"/>
      <c r="AL8186" s="30"/>
      <c r="AM8186" s="32"/>
      <c r="AQ8186" s="12"/>
      <c r="AR8186" s="12"/>
      <c r="AS8186" s="12"/>
      <c r="AZ8186" s="49"/>
      <c r="BA8186" s="30"/>
      <c r="BB8186" s="12"/>
      <c r="BF8186" s="12"/>
      <c r="BG8186" s="12"/>
      <c r="BH8186" s="12"/>
      <c r="BO8186" s="7"/>
      <c r="BP8186" s="7"/>
      <c r="BQ8186" s="7"/>
      <c r="BU8186" s="7"/>
      <c r="BV8186" s="7"/>
      <c r="BW8186" s="7"/>
      <c r="CD8186" s="7"/>
      <c r="CE8186" s="7"/>
      <c r="CF8186" s="7"/>
      <c r="CJ8186" s="7"/>
      <c r="CK8186" s="7"/>
      <c r="CL8186" s="7"/>
    </row>
    <row r="8187" spans="1:90">
      <c r="A8187" s="11"/>
      <c r="B8187" s="373"/>
      <c r="C8187" s="373"/>
      <c r="D8187" s="373"/>
      <c r="E8187" s="13"/>
      <c r="F8187" s="11"/>
      <c r="G8187" s="25"/>
      <c r="H8187" s="31"/>
      <c r="I8187" s="30"/>
      <c r="M8187" s="25"/>
      <c r="N8187" s="31"/>
      <c r="O8187" s="30"/>
      <c r="V8187" s="12"/>
      <c r="W8187" s="12"/>
      <c r="X8187" s="14"/>
      <c r="AB8187" s="25"/>
      <c r="AC8187" s="12"/>
      <c r="AD8187" s="12"/>
      <c r="AK8187" s="12"/>
      <c r="AL8187" s="30"/>
      <c r="AM8187" s="32"/>
      <c r="AQ8187" s="12"/>
      <c r="AR8187" s="12"/>
      <c r="AS8187" s="12"/>
      <c r="AZ8187" s="49"/>
      <c r="BA8187" s="30"/>
      <c r="BB8187" s="12"/>
      <c r="BF8187" s="12"/>
      <c r="BG8187" s="12"/>
      <c r="BH8187" s="12"/>
      <c r="BO8187" s="7"/>
      <c r="BP8187" s="7"/>
      <c r="BQ8187" s="7"/>
      <c r="BU8187" s="7"/>
      <c r="BV8187" s="7"/>
      <c r="BW8187" s="7"/>
      <c r="CD8187" s="7"/>
      <c r="CE8187" s="7"/>
      <c r="CF8187" s="7"/>
      <c r="CJ8187" s="7"/>
      <c r="CK8187" s="7"/>
      <c r="CL8187" s="7"/>
    </row>
    <row r="8188" spans="1:90">
      <c r="A8188" s="11"/>
      <c r="B8188" s="373"/>
      <c r="C8188" s="373"/>
      <c r="D8188" s="373"/>
      <c r="E8188" s="13"/>
      <c r="F8188" s="11"/>
      <c r="G8188" s="25"/>
      <c r="H8188" s="31"/>
      <c r="I8188" s="30"/>
      <c r="M8188" s="25"/>
      <c r="N8188" s="31"/>
      <c r="O8188" s="30"/>
      <c r="V8188" s="12"/>
      <c r="W8188" s="12"/>
      <c r="X8188" s="14"/>
      <c r="AB8188" s="25"/>
      <c r="AC8188" s="12"/>
      <c r="AD8188" s="12"/>
      <c r="AK8188" s="12"/>
      <c r="AL8188" s="30"/>
      <c r="AM8188" s="32"/>
      <c r="AQ8188" s="12"/>
      <c r="AR8188" s="12"/>
      <c r="AS8188" s="12"/>
      <c r="AZ8188" s="49"/>
      <c r="BA8188" s="30"/>
      <c r="BB8188" s="12"/>
      <c r="BF8188" s="12"/>
      <c r="BG8188" s="12"/>
      <c r="BH8188" s="12"/>
      <c r="BO8188" s="7"/>
      <c r="BP8188" s="7"/>
      <c r="BQ8188" s="7"/>
      <c r="BU8188" s="7"/>
      <c r="BV8188" s="7"/>
      <c r="BW8188" s="7"/>
      <c r="CD8188" s="7"/>
      <c r="CE8188" s="7"/>
      <c r="CF8188" s="7"/>
      <c r="CJ8188" s="7"/>
      <c r="CK8188" s="7"/>
      <c r="CL8188" s="7"/>
    </row>
    <row r="8189" spans="1:90">
      <c r="A8189" s="11"/>
      <c r="B8189" s="373"/>
      <c r="C8189" s="373"/>
      <c r="D8189" s="373"/>
      <c r="E8189" s="13"/>
      <c r="F8189" s="11"/>
      <c r="G8189" s="25"/>
      <c r="H8189" s="31"/>
      <c r="I8189" s="30"/>
      <c r="M8189" s="25"/>
      <c r="N8189" s="31"/>
      <c r="O8189" s="30"/>
      <c r="V8189" s="12"/>
      <c r="W8189" s="12"/>
      <c r="X8189" s="14"/>
      <c r="AB8189" s="25"/>
      <c r="AC8189" s="12"/>
      <c r="AD8189" s="12"/>
      <c r="AK8189" s="12"/>
      <c r="AL8189" s="30"/>
      <c r="AM8189" s="32"/>
      <c r="AQ8189" s="12"/>
      <c r="AR8189" s="12"/>
      <c r="AS8189" s="12"/>
      <c r="AZ8189" s="49"/>
      <c r="BA8189" s="30"/>
      <c r="BB8189" s="12"/>
      <c r="BF8189" s="12"/>
      <c r="BG8189" s="12"/>
      <c r="BH8189" s="12"/>
      <c r="BO8189" s="7"/>
      <c r="BP8189" s="7"/>
      <c r="BQ8189" s="7"/>
      <c r="BU8189" s="7"/>
      <c r="BV8189" s="7"/>
      <c r="BW8189" s="7"/>
      <c r="CD8189" s="7"/>
      <c r="CE8189" s="7"/>
      <c r="CF8189" s="7"/>
      <c r="CJ8189" s="7"/>
      <c r="CK8189" s="7"/>
      <c r="CL8189" s="7"/>
    </row>
    <row r="8190" spans="1:90">
      <c r="A8190" s="11"/>
      <c r="B8190" s="373"/>
      <c r="C8190" s="373"/>
      <c r="D8190" s="373"/>
      <c r="E8190" s="13"/>
      <c r="F8190" s="11"/>
      <c r="G8190" s="25"/>
      <c r="H8190" s="31"/>
      <c r="I8190" s="30"/>
      <c r="M8190" s="25"/>
      <c r="N8190" s="31"/>
      <c r="O8190" s="30"/>
      <c r="V8190" s="12"/>
      <c r="W8190" s="12"/>
      <c r="X8190" s="14"/>
      <c r="AB8190" s="25"/>
      <c r="AC8190" s="12"/>
      <c r="AD8190" s="12"/>
      <c r="AK8190" s="12"/>
      <c r="AL8190" s="30"/>
      <c r="AM8190" s="32"/>
      <c r="AQ8190" s="12"/>
      <c r="AR8190" s="12"/>
      <c r="AS8190" s="12"/>
      <c r="AZ8190" s="49"/>
      <c r="BA8190" s="30"/>
      <c r="BB8190" s="12"/>
      <c r="BF8190" s="12"/>
      <c r="BG8190" s="12"/>
      <c r="BH8190" s="12"/>
      <c r="BO8190" s="7"/>
      <c r="BP8190" s="7"/>
      <c r="BQ8190" s="7"/>
      <c r="BU8190" s="7"/>
      <c r="BV8190" s="7"/>
      <c r="BW8190" s="7"/>
      <c r="CD8190" s="7"/>
      <c r="CE8190" s="7"/>
      <c r="CF8190" s="7"/>
      <c r="CJ8190" s="7"/>
      <c r="CK8190" s="7"/>
      <c r="CL8190" s="7"/>
    </row>
    <row r="8191" spans="1:90">
      <c r="A8191" s="11"/>
      <c r="B8191" s="373"/>
      <c r="C8191" s="373"/>
      <c r="D8191" s="373"/>
      <c r="E8191" s="13"/>
      <c r="F8191" s="11"/>
      <c r="G8191" s="25"/>
      <c r="H8191" s="31"/>
      <c r="I8191" s="30"/>
      <c r="M8191" s="25"/>
      <c r="N8191" s="31"/>
      <c r="O8191" s="30"/>
      <c r="V8191" s="12"/>
      <c r="W8191" s="12"/>
      <c r="X8191" s="14"/>
      <c r="AB8191" s="25"/>
      <c r="AC8191" s="12"/>
      <c r="AD8191" s="12"/>
      <c r="AK8191" s="12"/>
      <c r="AL8191" s="30"/>
      <c r="AM8191" s="32"/>
      <c r="AQ8191" s="12"/>
      <c r="AR8191" s="12"/>
      <c r="AS8191" s="12"/>
      <c r="AZ8191" s="49"/>
      <c r="BA8191" s="30"/>
      <c r="BB8191" s="12"/>
      <c r="BF8191" s="12"/>
      <c r="BG8191" s="12"/>
      <c r="BH8191" s="12"/>
      <c r="BO8191" s="7"/>
      <c r="BP8191" s="7"/>
      <c r="BQ8191" s="7"/>
      <c r="BU8191" s="7"/>
      <c r="BV8191" s="7"/>
      <c r="BW8191" s="7"/>
      <c r="CD8191" s="7"/>
      <c r="CE8191" s="7"/>
      <c r="CF8191" s="7"/>
      <c r="CJ8191" s="7"/>
      <c r="CK8191" s="7"/>
      <c r="CL8191" s="7"/>
    </row>
    <row r="8192" spans="1:90">
      <c r="A8192" s="11"/>
      <c r="B8192" s="373"/>
      <c r="C8192" s="373"/>
      <c r="D8192" s="373"/>
      <c r="E8192" s="13"/>
      <c r="F8192" s="11"/>
      <c r="G8192" s="25"/>
      <c r="H8192" s="31"/>
      <c r="I8192" s="30"/>
      <c r="M8192" s="25"/>
      <c r="N8192" s="31"/>
      <c r="O8192" s="30"/>
      <c r="V8192" s="12"/>
      <c r="W8192" s="12"/>
      <c r="X8192" s="14"/>
      <c r="AB8192" s="25"/>
      <c r="AC8192" s="12"/>
      <c r="AD8192" s="12"/>
      <c r="AK8192" s="12"/>
      <c r="AL8192" s="30"/>
      <c r="AM8192" s="32"/>
      <c r="AQ8192" s="12"/>
      <c r="AR8192" s="12"/>
      <c r="AS8192" s="12"/>
      <c r="AZ8192" s="49"/>
      <c r="BA8192" s="30"/>
      <c r="BB8192" s="12"/>
      <c r="BF8192" s="12"/>
      <c r="BG8192" s="12"/>
      <c r="BH8192" s="12"/>
      <c r="BO8192" s="7"/>
      <c r="BP8192" s="7"/>
      <c r="BQ8192" s="7"/>
      <c r="BU8192" s="7"/>
      <c r="BV8192" s="7"/>
      <c r="BW8192" s="7"/>
      <c r="CD8192" s="7"/>
      <c r="CE8192" s="7"/>
      <c r="CF8192" s="7"/>
      <c r="CJ8192" s="7"/>
      <c r="CK8192" s="7"/>
      <c r="CL8192" s="7"/>
    </row>
    <row r="8193" spans="1:90">
      <c r="A8193" s="11"/>
      <c r="B8193" s="373"/>
      <c r="C8193" s="373"/>
      <c r="D8193" s="373"/>
      <c r="E8193" s="13"/>
      <c r="F8193" s="11"/>
      <c r="G8193" s="25"/>
      <c r="H8193" s="31"/>
      <c r="I8193" s="30"/>
      <c r="M8193" s="25"/>
      <c r="N8193" s="31"/>
      <c r="O8193" s="30"/>
      <c r="V8193" s="12"/>
      <c r="W8193" s="12"/>
      <c r="X8193" s="14"/>
      <c r="AB8193" s="25"/>
      <c r="AC8193" s="12"/>
      <c r="AD8193" s="12"/>
      <c r="AK8193" s="12"/>
      <c r="AL8193" s="30"/>
      <c r="AM8193" s="32"/>
      <c r="AQ8193" s="12"/>
      <c r="AR8193" s="12"/>
      <c r="AS8193" s="12"/>
      <c r="AZ8193" s="49"/>
      <c r="BA8193" s="30"/>
      <c r="BB8193" s="12"/>
      <c r="BF8193" s="12"/>
      <c r="BG8193" s="12"/>
      <c r="BH8193" s="12"/>
      <c r="BO8193" s="7"/>
      <c r="BP8193" s="7"/>
      <c r="BQ8193" s="7"/>
      <c r="BU8193" s="7"/>
      <c r="BV8193" s="7"/>
      <c r="BW8193" s="7"/>
      <c r="CD8193" s="7"/>
      <c r="CE8193" s="7"/>
      <c r="CF8193" s="7"/>
      <c r="CJ8193" s="7"/>
      <c r="CK8193" s="7"/>
      <c r="CL8193" s="7"/>
    </row>
    <row r="8194" spans="1:90">
      <c r="A8194" s="11"/>
      <c r="B8194" s="373"/>
      <c r="C8194" s="373"/>
      <c r="D8194" s="373"/>
      <c r="E8194" s="13"/>
      <c r="F8194" s="11"/>
      <c r="G8194" s="25"/>
      <c r="H8194" s="31"/>
      <c r="I8194" s="30"/>
      <c r="M8194" s="25"/>
      <c r="N8194" s="31"/>
      <c r="O8194" s="30"/>
      <c r="V8194" s="12"/>
      <c r="W8194" s="12"/>
      <c r="X8194" s="14"/>
      <c r="AB8194" s="25"/>
      <c r="AC8194" s="12"/>
      <c r="AD8194" s="12"/>
      <c r="AK8194" s="12"/>
      <c r="AL8194" s="30"/>
      <c r="AM8194" s="32"/>
      <c r="AQ8194" s="12"/>
      <c r="AR8194" s="12"/>
      <c r="AS8194" s="12"/>
      <c r="AZ8194" s="49"/>
      <c r="BA8194" s="30"/>
      <c r="BB8194" s="12"/>
      <c r="BF8194" s="12"/>
      <c r="BG8194" s="12"/>
      <c r="BH8194" s="12"/>
      <c r="BO8194" s="7"/>
      <c r="BP8194" s="7"/>
      <c r="BQ8194" s="7"/>
      <c r="BU8194" s="7"/>
      <c r="BV8194" s="7"/>
      <c r="BW8194" s="7"/>
      <c r="CD8194" s="7"/>
      <c r="CE8194" s="7"/>
      <c r="CF8194" s="7"/>
      <c r="CJ8194" s="7"/>
      <c r="CK8194" s="7"/>
      <c r="CL8194" s="7"/>
    </row>
    <row r="8195" spans="1:90">
      <c r="A8195" s="11"/>
      <c r="B8195" s="373"/>
      <c r="C8195" s="373"/>
      <c r="D8195" s="373"/>
      <c r="E8195" s="13"/>
      <c r="F8195" s="11"/>
      <c r="G8195" s="25"/>
      <c r="H8195" s="31"/>
      <c r="I8195" s="30"/>
      <c r="M8195" s="25"/>
      <c r="N8195" s="31"/>
      <c r="O8195" s="30"/>
      <c r="V8195" s="12"/>
      <c r="W8195" s="12"/>
      <c r="X8195" s="14"/>
      <c r="AB8195" s="25"/>
      <c r="AC8195" s="12"/>
      <c r="AD8195" s="12"/>
      <c r="AK8195" s="12"/>
      <c r="AL8195" s="30"/>
      <c r="AM8195" s="32"/>
      <c r="AQ8195" s="12"/>
      <c r="AR8195" s="12"/>
      <c r="AS8195" s="12"/>
      <c r="AZ8195" s="49"/>
      <c r="BA8195" s="30"/>
      <c r="BB8195" s="12"/>
      <c r="BF8195" s="12"/>
      <c r="BG8195" s="12"/>
      <c r="BH8195" s="12"/>
      <c r="BO8195" s="7"/>
      <c r="BP8195" s="7"/>
      <c r="BQ8195" s="7"/>
      <c r="BU8195" s="7"/>
      <c r="BV8195" s="7"/>
      <c r="BW8195" s="7"/>
      <c r="CD8195" s="7"/>
      <c r="CE8195" s="7"/>
      <c r="CF8195" s="7"/>
      <c r="CJ8195" s="7"/>
      <c r="CK8195" s="7"/>
      <c r="CL8195" s="7"/>
    </row>
    <row r="8196" spans="1:90">
      <c r="A8196" s="11"/>
      <c r="B8196" s="373"/>
      <c r="C8196" s="373"/>
      <c r="D8196" s="373"/>
      <c r="E8196" s="13"/>
      <c r="F8196" s="11"/>
      <c r="G8196" s="25"/>
      <c r="H8196" s="31"/>
      <c r="I8196" s="30"/>
      <c r="M8196" s="25"/>
      <c r="N8196" s="31"/>
      <c r="O8196" s="30"/>
      <c r="V8196" s="12"/>
      <c r="W8196" s="12"/>
      <c r="X8196" s="14"/>
      <c r="AB8196" s="25"/>
      <c r="AC8196" s="12"/>
      <c r="AD8196" s="12"/>
      <c r="AK8196" s="12"/>
      <c r="AL8196" s="30"/>
      <c r="AM8196" s="32"/>
      <c r="AQ8196" s="12"/>
      <c r="AR8196" s="12"/>
      <c r="AS8196" s="12"/>
      <c r="AZ8196" s="49"/>
      <c r="BA8196" s="30"/>
      <c r="BB8196" s="12"/>
      <c r="BF8196" s="12"/>
      <c r="BG8196" s="12"/>
      <c r="BH8196" s="12"/>
      <c r="BO8196" s="7"/>
      <c r="BP8196" s="7"/>
      <c r="BQ8196" s="7"/>
      <c r="BU8196" s="7"/>
      <c r="BV8196" s="7"/>
      <c r="BW8196" s="7"/>
      <c r="CD8196" s="7"/>
      <c r="CE8196" s="7"/>
      <c r="CF8196" s="7"/>
      <c r="CJ8196" s="7"/>
      <c r="CK8196" s="7"/>
      <c r="CL8196" s="7"/>
    </row>
    <row r="8197" spans="1:90">
      <c r="A8197" s="11"/>
      <c r="B8197" s="373"/>
      <c r="C8197" s="373"/>
      <c r="D8197" s="373"/>
      <c r="E8197" s="13"/>
      <c r="F8197" s="11"/>
      <c r="G8197" s="25"/>
      <c r="H8197" s="31"/>
      <c r="I8197" s="30"/>
      <c r="M8197" s="25"/>
      <c r="N8197" s="31"/>
      <c r="O8197" s="30"/>
      <c r="V8197" s="12"/>
      <c r="W8197" s="12"/>
      <c r="X8197" s="14"/>
      <c r="AB8197" s="25"/>
      <c r="AC8197" s="12"/>
      <c r="AD8197" s="12"/>
      <c r="AK8197" s="12"/>
      <c r="AL8197" s="30"/>
      <c r="AM8197" s="32"/>
      <c r="AQ8197" s="12"/>
      <c r="AR8197" s="12"/>
      <c r="AS8197" s="12"/>
      <c r="AZ8197" s="49"/>
      <c r="BA8197" s="30"/>
      <c r="BB8197" s="12"/>
      <c r="BF8197" s="12"/>
      <c r="BG8197" s="12"/>
      <c r="BH8197" s="12"/>
      <c r="BO8197" s="7"/>
      <c r="BP8197" s="7"/>
      <c r="BQ8197" s="7"/>
      <c r="BU8197" s="7"/>
      <c r="BV8197" s="7"/>
      <c r="BW8197" s="7"/>
      <c r="CD8197" s="7"/>
      <c r="CE8197" s="7"/>
      <c r="CF8197" s="7"/>
      <c r="CJ8197" s="7"/>
      <c r="CK8197" s="7"/>
      <c r="CL8197" s="7"/>
    </row>
    <row r="8198" spans="1:90">
      <c r="A8198" s="11"/>
      <c r="B8198" s="373"/>
      <c r="C8198" s="373"/>
      <c r="D8198" s="373"/>
      <c r="E8198" s="13"/>
      <c r="F8198" s="11"/>
      <c r="G8198" s="25"/>
      <c r="H8198" s="31"/>
      <c r="I8198" s="30"/>
      <c r="M8198" s="25"/>
      <c r="N8198" s="31"/>
      <c r="O8198" s="30"/>
      <c r="V8198" s="12"/>
      <c r="W8198" s="12"/>
      <c r="X8198" s="14"/>
      <c r="AB8198" s="25"/>
      <c r="AC8198" s="12"/>
      <c r="AD8198" s="12"/>
      <c r="AK8198" s="12"/>
      <c r="AL8198" s="30"/>
      <c r="AM8198" s="32"/>
      <c r="AQ8198" s="12"/>
      <c r="AR8198" s="12"/>
      <c r="AS8198" s="12"/>
      <c r="AZ8198" s="49"/>
      <c r="BA8198" s="30"/>
      <c r="BB8198" s="12"/>
      <c r="BF8198" s="12"/>
      <c r="BG8198" s="12"/>
      <c r="BH8198" s="12"/>
      <c r="BO8198" s="7"/>
      <c r="BP8198" s="7"/>
      <c r="BQ8198" s="7"/>
      <c r="BU8198" s="7"/>
      <c r="BV8198" s="7"/>
      <c r="BW8198" s="7"/>
      <c r="CD8198" s="7"/>
      <c r="CE8198" s="7"/>
      <c r="CF8198" s="7"/>
      <c r="CJ8198" s="7"/>
      <c r="CK8198" s="7"/>
      <c r="CL8198" s="7"/>
    </row>
    <row r="8199" spans="1:90">
      <c r="A8199" s="11"/>
      <c r="B8199" s="373"/>
      <c r="C8199" s="373"/>
      <c r="D8199" s="373"/>
      <c r="E8199" s="13"/>
      <c r="F8199" s="11"/>
      <c r="G8199" s="25"/>
      <c r="H8199" s="31"/>
      <c r="I8199" s="30"/>
      <c r="M8199" s="25"/>
      <c r="N8199" s="31"/>
      <c r="O8199" s="30"/>
      <c r="V8199" s="12"/>
      <c r="W8199" s="12"/>
      <c r="X8199" s="14"/>
      <c r="AB8199" s="25"/>
      <c r="AC8199" s="12"/>
      <c r="AD8199" s="12"/>
      <c r="AK8199" s="12"/>
      <c r="AL8199" s="30"/>
      <c r="AM8199" s="32"/>
      <c r="AQ8199" s="12"/>
      <c r="AR8199" s="12"/>
      <c r="AS8199" s="12"/>
      <c r="AZ8199" s="49"/>
      <c r="BA8199" s="30"/>
      <c r="BB8199" s="12"/>
      <c r="BF8199" s="12"/>
      <c r="BG8199" s="12"/>
      <c r="BH8199" s="12"/>
      <c r="BO8199" s="7"/>
      <c r="BP8199" s="7"/>
      <c r="BQ8199" s="7"/>
      <c r="BU8199" s="7"/>
      <c r="BV8199" s="7"/>
      <c r="BW8199" s="7"/>
      <c r="CD8199" s="7"/>
      <c r="CE8199" s="7"/>
      <c r="CF8199" s="7"/>
      <c r="CJ8199" s="7"/>
      <c r="CK8199" s="7"/>
      <c r="CL8199" s="7"/>
    </row>
    <row r="8200" spans="1:90">
      <c r="A8200" s="11"/>
      <c r="B8200" s="373"/>
      <c r="C8200" s="373"/>
      <c r="D8200" s="373"/>
      <c r="E8200" s="13"/>
      <c r="F8200" s="11"/>
      <c r="G8200" s="25"/>
      <c r="H8200" s="31"/>
      <c r="I8200" s="30"/>
      <c r="M8200" s="25"/>
      <c r="N8200" s="31"/>
      <c r="O8200" s="30"/>
      <c r="V8200" s="12"/>
      <c r="W8200" s="12"/>
      <c r="X8200" s="14"/>
      <c r="AB8200" s="25"/>
      <c r="AC8200" s="12"/>
      <c r="AD8200" s="12"/>
      <c r="AK8200" s="12"/>
      <c r="AL8200" s="30"/>
      <c r="AM8200" s="32"/>
      <c r="AQ8200" s="12"/>
      <c r="AR8200" s="12"/>
      <c r="AS8200" s="12"/>
      <c r="AZ8200" s="49"/>
      <c r="BA8200" s="30"/>
      <c r="BB8200" s="12"/>
      <c r="BF8200" s="12"/>
      <c r="BG8200" s="12"/>
      <c r="BH8200" s="12"/>
      <c r="BO8200" s="7"/>
      <c r="BP8200" s="7"/>
      <c r="BQ8200" s="7"/>
      <c r="BU8200" s="7"/>
      <c r="BV8200" s="7"/>
      <c r="BW8200" s="7"/>
      <c r="CD8200" s="7"/>
      <c r="CE8200" s="7"/>
      <c r="CF8200" s="7"/>
      <c r="CJ8200" s="7"/>
      <c r="CK8200" s="7"/>
      <c r="CL8200" s="7"/>
    </row>
    <row r="8201" spans="1:90">
      <c r="A8201" s="11"/>
      <c r="B8201" s="373"/>
      <c r="C8201" s="373"/>
      <c r="D8201" s="373"/>
      <c r="E8201" s="13"/>
      <c r="F8201" s="11"/>
      <c r="G8201" s="25"/>
      <c r="H8201" s="31"/>
      <c r="I8201" s="30"/>
      <c r="M8201" s="25"/>
      <c r="N8201" s="31"/>
      <c r="O8201" s="30"/>
      <c r="V8201" s="12"/>
      <c r="W8201" s="12"/>
      <c r="X8201" s="14"/>
      <c r="AB8201" s="25"/>
      <c r="AC8201" s="12"/>
      <c r="AD8201" s="12"/>
      <c r="AK8201" s="12"/>
      <c r="AL8201" s="30"/>
      <c r="AM8201" s="32"/>
      <c r="AQ8201" s="12"/>
      <c r="AR8201" s="12"/>
      <c r="AS8201" s="12"/>
      <c r="AZ8201" s="49"/>
      <c r="BA8201" s="30"/>
      <c r="BB8201" s="12"/>
      <c r="BF8201" s="12"/>
      <c r="BG8201" s="12"/>
      <c r="BH8201" s="12"/>
      <c r="BO8201" s="7"/>
      <c r="BP8201" s="7"/>
      <c r="BQ8201" s="7"/>
      <c r="BU8201" s="7"/>
      <c r="BV8201" s="7"/>
      <c r="BW8201" s="7"/>
      <c r="CD8201" s="7"/>
      <c r="CE8201" s="7"/>
      <c r="CF8201" s="7"/>
      <c r="CJ8201" s="7"/>
      <c r="CK8201" s="7"/>
      <c r="CL8201" s="7"/>
    </row>
    <row r="8202" spans="1:90">
      <c r="A8202" s="11"/>
      <c r="B8202" s="373"/>
      <c r="C8202" s="373"/>
      <c r="D8202" s="373"/>
      <c r="E8202" s="13"/>
      <c r="F8202" s="11"/>
      <c r="G8202" s="25"/>
      <c r="H8202" s="31"/>
      <c r="I8202" s="30"/>
      <c r="M8202" s="25"/>
      <c r="N8202" s="31"/>
      <c r="O8202" s="30"/>
      <c r="V8202" s="12"/>
      <c r="W8202" s="12"/>
      <c r="X8202" s="14"/>
      <c r="AB8202" s="25"/>
      <c r="AC8202" s="12"/>
      <c r="AD8202" s="12"/>
      <c r="AK8202" s="12"/>
      <c r="AL8202" s="30"/>
      <c r="AM8202" s="32"/>
      <c r="AQ8202" s="12"/>
      <c r="AR8202" s="12"/>
      <c r="AS8202" s="12"/>
      <c r="AZ8202" s="49"/>
      <c r="BA8202" s="30"/>
      <c r="BB8202" s="12"/>
      <c r="BF8202" s="12"/>
      <c r="BG8202" s="12"/>
      <c r="BH8202" s="12"/>
      <c r="BO8202" s="7"/>
      <c r="BP8202" s="7"/>
      <c r="BQ8202" s="7"/>
      <c r="BU8202" s="7"/>
      <c r="BV8202" s="7"/>
      <c r="BW8202" s="7"/>
      <c r="CD8202" s="7"/>
      <c r="CE8202" s="7"/>
      <c r="CF8202" s="7"/>
      <c r="CJ8202" s="7"/>
      <c r="CK8202" s="7"/>
      <c r="CL8202" s="7"/>
    </row>
    <row r="8203" spans="1:90">
      <c r="A8203" s="11"/>
      <c r="B8203" s="373"/>
      <c r="C8203" s="373"/>
      <c r="D8203" s="373"/>
      <c r="E8203" s="13"/>
      <c r="F8203" s="11"/>
      <c r="G8203" s="25"/>
      <c r="H8203" s="31"/>
      <c r="I8203" s="30"/>
      <c r="M8203" s="25"/>
      <c r="N8203" s="31"/>
      <c r="O8203" s="30"/>
      <c r="V8203" s="12"/>
      <c r="W8203" s="12"/>
      <c r="X8203" s="14"/>
      <c r="AB8203" s="25"/>
      <c r="AC8203" s="12"/>
      <c r="AD8203" s="12"/>
      <c r="AK8203" s="12"/>
      <c r="AL8203" s="30"/>
      <c r="AM8203" s="32"/>
      <c r="AQ8203" s="12"/>
      <c r="AR8203" s="12"/>
      <c r="AS8203" s="12"/>
      <c r="AZ8203" s="49"/>
      <c r="BA8203" s="30"/>
      <c r="BB8203" s="12"/>
      <c r="BF8203" s="12"/>
      <c r="BG8203" s="12"/>
      <c r="BH8203" s="12"/>
      <c r="BO8203" s="7"/>
      <c r="BP8203" s="7"/>
      <c r="BQ8203" s="7"/>
      <c r="BU8203" s="7"/>
      <c r="BV8203" s="7"/>
      <c r="BW8203" s="7"/>
      <c r="CD8203" s="7"/>
      <c r="CE8203" s="7"/>
      <c r="CF8203" s="7"/>
      <c r="CJ8203" s="7"/>
      <c r="CK8203" s="7"/>
      <c r="CL8203" s="7"/>
    </row>
    <row r="8204" spans="1:90">
      <c r="A8204" s="11"/>
      <c r="B8204" s="373"/>
      <c r="C8204" s="373"/>
      <c r="D8204" s="373"/>
      <c r="E8204" s="13"/>
      <c r="F8204" s="11"/>
      <c r="G8204" s="25"/>
      <c r="H8204" s="31"/>
      <c r="I8204" s="30"/>
      <c r="M8204" s="25"/>
      <c r="N8204" s="31"/>
      <c r="O8204" s="30"/>
      <c r="V8204" s="12"/>
      <c r="W8204" s="12"/>
      <c r="X8204" s="14"/>
      <c r="AB8204" s="25"/>
      <c r="AC8204" s="12"/>
      <c r="AD8204" s="12"/>
      <c r="AK8204" s="12"/>
      <c r="AL8204" s="30"/>
      <c r="AM8204" s="32"/>
      <c r="AQ8204" s="12"/>
      <c r="AR8204" s="12"/>
      <c r="AS8204" s="12"/>
      <c r="AZ8204" s="49"/>
      <c r="BA8204" s="30"/>
      <c r="BB8204" s="12"/>
      <c r="BF8204" s="12"/>
      <c r="BG8204" s="12"/>
      <c r="BH8204" s="12"/>
      <c r="BO8204" s="7"/>
      <c r="BP8204" s="7"/>
      <c r="BQ8204" s="7"/>
      <c r="BU8204" s="7"/>
      <c r="BV8204" s="7"/>
      <c r="BW8204" s="7"/>
      <c r="CD8204" s="7"/>
      <c r="CE8204" s="7"/>
      <c r="CF8204" s="7"/>
      <c r="CJ8204" s="7"/>
      <c r="CK8204" s="7"/>
      <c r="CL8204" s="7"/>
    </row>
    <row r="8205" spans="1:90">
      <c r="A8205" s="11"/>
      <c r="B8205" s="373"/>
      <c r="C8205" s="373"/>
      <c r="D8205" s="373"/>
      <c r="E8205" s="13"/>
      <c r="F8205" s="11"/>
      <c r="G8205" s="25"/>
      <c r="H8205" s="31"/>
      <c r="I8205" s="30"/>
      <c r="M8205" s="25"/>
      <c r="N8205" s="31"/>
      <c r="O8205" s="30"/>
      <c r="V8205" s="12"/>
      <c r="W8205" s="12"/>
      <c r="X8205" s="14"/>
      <c r="AB8205" s="25"/>
      <c r="AC8205" s="12"/>
      <c r="AD8205" s="12"/>
      <c r="AK8205" s="12"/>
      <c r="AL8205" s="30"/>
      <c r="AM8205" s="32"/>
      <c r="AQ8205" s="12"/>
      <c r="AR8205" s="12"/>
      <c r="AS8205" s="12"/>
      <c r="AZ8205" s="49"/>
      <c r="BA8205" s="30"/>
      <c r="BB8205" s="12"/>
      <c r="BF8205" s="12"/>
      <c r="BG8205" s="12"/>
      <c r="BH8205" s="12"/>
      <c r="BO8205" s="7"/>
      <c r="BP8205" s="7"/>
      <c r="BQ8205" s="7"/>
      <c r="BU8205" s="7"/>
      <c r="BV8205" s="7"/>
      <c r="BW8205" s="7"/>
      <c r="CD8205" s="7"/>
      <c r="CE8205" s="7"/>
      <c r="CF8205" s="7"/>
      <c r="CJ8205" s="7"/>
      <c r="CK8205" s="7"/>
      <c r="CL8205" s="7"/>
    </row>
    <row r="8206" spans="1:90">
      <c r="A8206" s="11"/>
      <c r="B8206" s="373"/>
      <c r="C8206" s="373"/>
      <c r="D8206" s="373"/>
      <c r="E8206" s="13"/>
      <c r="F8206" s="11"/>
      <c r="G8206" s="25"/>
      <c r="H8206" s="31"/>
      <c r="I8206" s="30"/>
      <c r="M8206" s="25"/>
      <c r="N8206" s="31"/>
      <c r="O8206" s="30"/>
      <c r="V8206" s="12"/>
      <c r="W8206" s="12"/>
      <c r="X8206" s="14"/>
      <c r="AB8206" s="25"/>
      <c r="AC8206" s="12"/>
      <c r="AD8206" s="12"/>
      <c r="AK8206" s="12"/>
      <c r="AL8206" s="30"/>
      <c r="AM8206" s="32"/>
      <c r="AQ8206" s="12"/>
      <c r="AR8206" s="12"/>
      <c r="AS8206" s="12"/>
      <c r="AZ8206" s="49"/>
      <c r="BA8206" s="30"/>
      <c r="BB8206" s="12"/>
      <c r="BF8206" s="12"/>
      <c r="BG8206" s="12"/>
      <c r="BH8206" s="12"/>
      <c r="BO8206" s="7"/>
      <c r="BP8206" s="7"/>
      <c r="BQ8206" s="7"/>
      <c r="BU8206" s="7"/>
      <c r="BV8206" s="7"/>
      <c r="BW8206" s="7"/>
      <c r="CD8206" s="7"/>
      <c r="CE8206" s="7"/>
      <c r="CF8206" s="7"/>
      <c r="CJ8206" s="7"/>
      <c r="CK8206" s="7"/>
      <c r="CL8206" s="7"/>
    </row>
    <row r="8207" spans="1:90">
      <c r="A8207" s="11"/>
      <c r="B8207" s="373"/>
      <c r="C8207" s="373"/>
      <c r="D8207" s="373"/>
      <c r="E8207" s="13"/>
      <c r="F8207" s="11"/>
      <c r="G8207" s="25"/>
      <c r="H8207" s="31"/>
      <c r="I8207" s="30"/>
      <c r="M8207" s="25"/>
      <c r="N8207" s="31"/>
      <c r="O8207" s="30"/>
      <c r="V8207" s="12"/>
      <c r="W8207" s="12"/>
      <c r="X8207" s="14"/>
      <c r="AB8207" s="25"/>
      <c r="AC8207" s="12"/>
      <c r="AD8207" s="12"/>
      <c r="AK8207" s="12"/>
      <c r="AL8207" s="30"/>
      <c r="AM8207" s="32"/>
      <c r="AQ8207" s="12"/>
      <c r="AR8207" s="12"/>
      <c r="AS8207" s="12"/>
      <c r="AZ8207" s="49"/>
      <c r="BA8207" s="30"/>
      <c r="BB8207" s="12"/>
      <c r="BF8207" s="12"/>
      <c r="BG8207" s="12"/>
      <c r="BH8207" s="12"/>
      <c r="BO8207" s="7"/>
      <c r="BP8207" s="7"/>
      <c r="BQ8207" s="7"/>
      <c r="BU8207" s="7"/>
      <c r="BV8207" s="7"/>
      <c r="BW8207" s="7"/>
      <c r="CD8207" s="7"/>
      <c r="CE8207" s="7"/>
      <c r="CF8207" s="7"/>
      <c r="CJ8207" s="7"/>
      <c r="CK8207" s="7"/>
      <c r="CL8207" s="7"/>
    </row>
    <row r="8208" spans="1:90">
      <c r="A8208" s="11"/>
      <c r="B8208" s="373"/>
      <c r="C8208" s="373"/>
      <c r="D8208" s="373"/>
      <c r="E8208" s="13"/>
      <c r="F8208" s="11"/>
      <c r="G8208" s="25"/>
      <c r="H8208" s="31"/>
      <c r="I8208" s="30"/>
      <c r="M8208" s="25"/>
      <c r="N8208" s="31"/>
      <c r="O8208" s="30"/>
      <c r="V8208" s="12"/>
      <c r="W8208" s="12"/>
      <c r="X8208" s="14"/>
      <c r="AB8208" s="25"/>
      <c r="AC8208" s="12"/>
      <c r="AD8208" s="12"/>
      <c r="AK8208" s="12"/>
      <c r="AL8208" s="30"/>
      <c r="AM8208" s="32"/>
      <c r="AQ8208" s="12"/>
      <c r="AR8208" s="12"/>
      <c r="AS8208" s="12"/>
      <c r="AZ8208" s="49"/>
      <c r="BA8208" s="30"/>
      <c r="BB8208" s="12"/>
      <c r="BF8208" s="12"/>
      <c r="BG8208" s="12"/>
      <c r="BH8208" s="12"/>
      <c r="BO8208" s="7"/>
      <c r="BP8208" s="7"/>
      <c r="BQ8208" s="7"/>
      <c r="BU8208" s="7"/>
      <c r="BV8208" s="7"/>
      <c r="BW8208" s="7"/>
      <c r="CD8208" s="7"/>
      <c r="CE8208" s="7"/>
      <c r="CF8208" s="7"/>
      <c r="CJ8208" s="7"/>
      <c r="CK8208" s="7"/>
      <c r="CL8208" s="7"/>
    </row>
    <row r="8209" spans="1:90">
      <c r="A8209" s="11"/>
      <c r="B8209" s="373"/>
      <c r="C8209" s="373"/>
      <c r="D8209" s="373"/>
      <c r="E8209" s="13"/>
      <c r="F8209" s="11"/>
      <c r="G8209" s="25"/>
      <c r="H8209" s="31"/>
      <c r="I8209" s="30"/>
      <c r="M8209" s="25"/>
      <c r="N8209" s="31"/>
      <c r="O8209" s="30"/>
      <c r="V8209" s="12"/>
      <c r="W8209" s="12"/>
      <c r="X8209" s="14"/>
      <c r="AB8209" s="25"/>
      <c r="AC8209" s="12"/>
      <c r="AD8209" s="12"/>
      <c r="AK8209" s="12"/>
      <c r="AL8209" s="30"/>
      <c r="AM8209" s="32"/>
      <c r="AQ8209" s="12"/>
      <c r="AR8209" s="12"/>
      <c r="AS8209" s="12"/>
      <c r="AZ8209" s="49"/>
      <c r="BA8209" s="30"/>
      <c r="BB8209" s="12"/>
      <c r="BF8209" s="12"/>
      <c r="BG8209" s="12"/>
      <c r="BH8209" s="12"/>
      <c r="BO8209" s="7"/>
      <c r="BP8209" s="7"/>
      <c r="BQ8209" s="7"/>
      <c r="BU8209" s="7"/>
      <c r="BV8209" s="7"/>
      <c r="BW8209" s="7"/>
      <c r="CD8209" s="7"/>
      <c r="CE8209" s="7"/>
      <c r="CF8209" s="7"/>
      <c r="CJ8209" s="7"/>
      <c r="CK8209" s="7"/>
      <c r="CL8209" s="7"/>
    </row>
    <row r="8210" spans="1:90">
      <c r="A8210" s="11"/>
      <c r="B8210" s="373"/>
      <c r="C8210" s="373"/>
      <c r="D8210" s="373"/>
      <c r="E8210" s="13"/>
      <c r="F8210" s="11"/>
      <c r="G8210" s="25"/>
      <c r="H8210" s="31"/>
      <c r="I8210" s="30"/>
      <c r="M8210" s="25"/>
      <c r="N8210" s="31"/>
      <c r="O8210" s="30"/>
      <c r="V8210" s="12"/>
      <c r="W8210" s="12"/>
      <c r="X8210" s="14"/>
      <c r="AB8210" s="25"/>
      <c r="AC8210" s="12"/>
      <c r="AD8210" s="12"/>
      <c r="AK8210" s="12"/>
      <c r="AL8210" s="30"/>
      <c r="AM8210" s="32"/>
      <c r="AQ8210" s="12"/>
      <c r="AR8210" s="12"/>
      <c r="AS8210" s="12"/>
      <c r="AZ8210" s="49"/>
      <c r="BA8210" s="30"/>
      <c r="BB8210" s="12"/>
      <c r="BF8210" s="12"/>
      <c r="BG8210" s="12"/>
      <c r="BH8210" s="12"/>
      <c r="BO8210" s="7"/>
      <c r="BP8210" s="7"/>
      <c r="BQ8210" s="7"/>
      <c r="BU8210" s="7"/>
      <c r="BV8210" s="7"/>
      <c r="BW8210" s="7"/>
      <c r="CD8210" s="7"/>
      <c r="CE8210" s="7"/>
      <c r="CF8210" s="7"/>
      <c r="CJ8210" s="7"/>
      <c r="CK8210" s="7"/>
      <c r="CL8210" s="7"/>
    </row>
    <row r="8211" spans="1:90">
      <c r="A8211" s="11"/>
      <c r="B8211" s="373"/>
      <c r="C8211" s="373"/>
      <c r="D8211" s="373"/>
      <c r="E8211" s="13"/>
      <c r="F8211" s="11"/>
      <c r="G8211" s="25"/>
      <c r="H8211" s="31"/>
      <c r="I8211" s="30"/>
      <c r="M8211" s="25"/>
      <c r="N8211" s="31"/>
      <c r="O8211" s="30"/>
      <c r="V8211" s="12"/>
      <c r="W8211" s="12"/>
      <c r="X8211" s="14"/>
      <c r="AB8211" s="25"/>
      <c r="AC8211" s="12"/>
      <c r="AD8211" s="12"/>
      <c r="AK8211" s="12"/>
      <c r="AL8211" s="30"/>
      <c r="AM8211" s="32"/>
      <c r="AQ8211" s="12"/>
      <c r="AR8211" s="12"/>
      <c r="AS8211" s="12"/>
      <c r="AZ8211" s="49"/>
      <c r="BA8211" s="30"/>
      <c r="BB8211" s="12"/>
      <c r="BF8211" s="12"/>
      <c r="BG8211" s="12"/>
      <c r="BH8211" s="12"/>
      <c r="BO8211" s="7"/>
      <c r="BP8211" s="7"/>
      <c r="BQ8211" s="7"/>
      <c r="BU8211" s="7"/>
      <c r="BV8211" s="7"/>
      <c r="BW8211" s="7"/>
      <c r="CD8211" s="7"/>
      <c r="CE8211" s="7"/>
      <c r="CF8211" s="7"/>
      <c r="CJ8211" s="7"/>
      <c r="CK8211" s="7"/>
      <c r="CL8211" s="7"/>
    </row>
    <row r="8212" spans="1:90">
      <c r="A8212" s="11"/>
      <c r="B8212" s="373"/>
      <c r="C8212" s="373"/>
      <c r="D8212" s="373"/>
      <c r="E8212" s="13"/>
      <c r="F8212" s="11"/>
      <c r="G8212" s="25"/>
      <c r="H8212" s="31"/>
      <c r="I8212" s="30"/>
      <c r="M8212" s="25"/>
      <c r="N8212" s="31"/>
      <c r="O8212" s="30"/>
      <c r="V8212" s="12"/>
      <c r="W8212" s="12"/>
      <c r="X8212" s="14"/>
      <c r="AB8212" s="25"/>
      <c r="AC8212" s="12"/>
      <c r="AD8212" s="12"/>
      <c r="AK8212" s="12"/>
      <c r="AL8212" s="30"/>
      <c r="AM8212" s="32"/>
      <c r="AQ8212" s="12"/>
      <c r="AR8212" s="12"/>
      <c r="AS8212" s="12"/>
      <c r="AZ8212" s="49"/>
      <c r="BA8212" s="30"/>
      <c r="BB8212" s="12"/>
      <c r="BF8212" s="12"/>
      <c r="BG8212" s="12"/>
      <c r="BH8212" s="12"/>
      <c r="BO8212" s="7"/>
      <c r="BP8212" s="7"/>
      <c r="BQ8212" s="7"/>
      <c r="BU8212" s="7"/>
      <c r="BV8212" s="7"/>
      <c r="BW8212" s="7"/>
      <c r="CD8212" s="7"/>
      <c r="CE8212" s="7"/>
      <c r="CF8212" s="7"/>
      <c r="CJ8212" s="7"/>
      <c r="CK8212" s="7"/>
      <c r="CL8212" s="7"/>
    </row>
    <row r="8213" spans="1:90">
      <c r="A8213" s="11"/>
      <c r="B8213" s="373"/>
      <c r="C8213" s="373"/>
      <c r="D8213" s="373"/>
      <c r="E8213" s="13"/>
      <c r="F8213" s="11"/>
      <c r="G8213" s="25"/>
      <c r="H8213" s="31"/>
      <c r="I8213" s="30"/>
      <c r="M8213" s="25"/>
      <c r="N8213" s="31"/>
      <c r="O8213" s="30"/>
      <c r="V8213" s="12"/>
      <c r="W8213" s="12"/>
      <c r="X8213" s="14"/>
      <c r="AB8213" s="25"/>
      <c r="AC8213" s="12"/>
      <c r="AD8213" s="12"/>
      <c r="AK8213" s="12"/>
      <c r="AL8213" s="30"/>
      <c r="AM8213" s="32"/>
      <c r="AQ8213" s="12"/>
      <c r="AR8213" s="12"/>
      <c r="AS8213" s="12"/>
      <c r="AZ8213" s="49"/>
      <c r="BA8213" s="30"/>
      <c r="BB8213" s="12"/>
      <c r="BF8213" s="12"/>
      <c r="BG8213" s="12"/>
      <c r="BH8213" s="12"/>
      <c r="BO8213" s="7"/>
      <c r="BP8213" s="7"/>
      <c r="BQ8213" s="7"/>
      <c r="BU8213" s="7"/>
      <c r="BV8213" s="7"/>
      <c r="BW8213" s="7"/>
      <c r="CD8213" s="7"/>
      <c r="CE8213" s="7"/>
      <c r="CF8213" s="7"/>
      <c r="CJ8213" s="7"/>
      <c r="CK8213" s="7"/>
      <c r="CL8213" s="7"/>
    </row>
    <row r="8214" spans="1:90">
      <c r="A8214" s="11"/>
      <c r="B8214" s="373"/>
      <c r="C8214" s="373"/>
      <c r="D8214" s="373"/>
      <c r="E8214" s="13"/>
      <c r="F8214" s="11"/>
      <c r="G8214" s="25"/>
      <c r="H8214" s="31"/>
      <c r="I8214" s="30"/>
      <c r="M8214" s="25"/>
      <c r="N8214" s="31"/>
      <c r="O8214" s="30"/>
      <c r="V8214" s="12"/>
      <c r="W8214" s="12"/>
      <c r="X8214" s="14"/>
      <c r="AB8214" s="25"/>
      <c r="AC8214" s="12"/>
      <c r="AD8214" s="12"/>
      <c r="AK8214" s="12"/>
      <c r="AL8214" s="30"/>
      <c r="AM8214" s="32"/>
      <c r="AQ8214" s="12"/>
      <c r="AR8214" s="12"/>
      <c r="AS8214" s="12"/>
      <c r="AZ8214" s="49"/>
      <c r="BA8214" s="30"/>
      <c r="BB8214" s="12"/>
      <c r="BF8214" s="12"/>
      <c r="BG8214" s="12"/>
      <c r="BH8214" s="12"/>
      <c r="BO8214" s="7"/>
      <c r="BP8214" s="7"/>
      <c r="BQ8214" s="7"/>
      <c r="BU8214" s="7"/>
      <c r="BV8214" s="7"/>
      <c r="BW8214" s="7"/>
      <c r="CD8214" s="7"/>
      <c r="CE8214" s="7"/>
      <c r="CF8214" s="7"/>
      <c r="CJ8214" s="7"/>
      <c r="CK8214" s="7"/>
      <c r="CL8214" s="7"/>
    </row>
    <row r="8215" spans="1:90">
      <c r="A8215" s="11"/>
      <c r="B8215" s="373"/>
      <c r="C8215" s="373"/>
      <c r="D8215" s="373"/>
      <c r="E8215" s="13"/>
      <c r="F8215" s="11"/>
      <c r="G8215" s="25"/>
      <c r="H8215" s="31"/>
      <c r="I8215" s="30"/>
      <c r="M8215" s="25"/>
      <c r="N8215" s="31"/>
      <c r="O8215" s="30"/>
      <c r="V8215" s="12"/>
      <c r="W8215" s="12"/>
      <c r="X8215" s="14"/>
      <c r="AB8215" s="25"/>
      <c r="AC8215" s="12"/>
      <c r="AD8215" s="12"/>
      <c r="AK8215" s="12"/>
      <c r="AL8215" s="30"/>
      <c r="AM8215" s="32"/>
      <c r="AQ8215" s="12"/>
      <c r="AR8215" s="12"/>
      <c r="AS8215" s="12"/>
      <c r="AZ8215" s="49"/>
      <c r="BA8215" s="30"/>
      <c r="BB8215" s="12"/>
      <c r="BF8215" s="12"/>
      <c r="BG8215" s="12"/>
      <c r="BH8215" s="12"/>
      <c r="BO8215" s="7"/>
      <c r="BP8215" s="7"/>
      <c r="BQ8215" s="7"/>
      <c r="BU8215" s="7"/>
      <c r="BV8215" s="7"/>
      <c r="BW8215" s="7"/>
      <c r="CD8215" s="7"/>
      <c r="CE8215" s="7"/>
      <c r="CF8215" s="7"/>
      <c r="CJ8215" s="7"/>
      <c r="CK8215" s="7"/>
      <c r="CL8215" s="7"/>
    </row>
    <row r="8216" spans="1:90">
      <c r="A8216" s="11"/>
      <c r="B8216" s="373"/>
      <c r="C8216" s="373"/>
      <c r="D8216" s="373"/>
      <c r="E8216" s="13"/>
      <c r="F8216" s="11"/>
      <c r="G8216" s="25"/>
      <c r="H8216" s="31"/>
      <c r="I8216" s="30"/>
      <c r="M8216" s="25"/>
      <c r="N8216" s="31"/>
      <c r="O8216" s="30"/>
      <c r="V8216" s="12"/>
      <c r="W8216" s="12"/>
      <c r="X8216" s="14"/>
      <c r="AB8216" s="25"/>
      <c r="AC8216" s="12"/>
      <c r="AD8216" s="12"/>
      <c r="AK8216" s="12"/>
      <c r="AL8216" s="30"/>
      <c r="AM8216" s="32"/>
      <c r="AQ8216" s="12"/>
      <c r="AR8216" s="12"/>
      <c r="AS8216" s="12"/>
      <c r="AZ8216" s="49"/>
      <c r="BA8216" s="30"/>
      <c r="BB8216" s="12"/>
      <c r="BF8216" s="12"/>
      <c r="BG8216" s="12"/>
      <c r="BH8216" s="12"/>
      <c r="BO8216" s="7"/>
      <c r="BP8216" s="7"/>
      <c r="BQ8216" s="7"/>
      <c r="BU8216" s="7"/>
      <c r="BV8216" s="7"/>
      <c r="BW8216" s="7"/>
      <c r="CD8216" s="7"/>
      <c r="CE8216" s="7"/>
      <c r="CF8216" s="7"/>
      <c r="CJ8216" s="7"/>
      <c r="CK8216" s="7"/>
      <c r="CL8216" s="7"/>
    </row>
    <row r="8217" spans="1:90">
      <c r="A8217" s="11"/>
      <c r="B8217" s="373"/>
      <c r="C8217" s="373"/>
      <c r="D8217" s="373"/>
      <c r="E8217" s="13"/>
      <c r="F8217" s="11"/>
      <c r="G8217" s="25"/>
      <c r="H8217" s="31"/>
      <c r="I8217" s="30"/>
      <c r="M8217" s="25"/>
      <c r="N8217" s="31"/>
      <c r="O8217" s="30"/>
      <c r="V8217" s="12"/>
      <c r="W8217" s="12"/>
      <c r="X8217" s="14"/>
      <c r="AB8217" s="25"/>
      <c r="AC8217" s="12"/>
      <c r="AD8217" s="12"/>
      <c r="AK8217" s="12"/>
      <c r="AL8217" s="30"/>
      <c r="AM8217" s="32"/>
      <c r="AQ8217" s="12"/>
      <c r="AR8217" s="12"/>
      <c r="AS8217" s="12"/>
      <c r="AZ8217" s="49"/>
      <c r="BA8217" s="30"/>
      <c r="BB8217" s="12"/>
      <c r="BF8217" s="12"/>
      <c r="BG8217" s="12"/>
      <c r="BH8217" s="12"/>
      <c r="BO8217" s="7"/>
      <c r="BP8217" s="7"/>
      <c r="BQ8217" s="7"/>
      <c r="BU8217" s="7"/>
      <c r="BV8217" s="7"/>
      <c r="BW8217" s="7"/>
      <c r="CD8217" s="7"/>
      <c r="CE8217" s="7"/>
      <c r="CF8217" s="7"/>
      <c r="CJ8217" s="7"/>
      <c r="CK8217" s="7"/>
      <c r="CL8217" s="7"/>
    </row>
    <row r="8218" spans="1:90">
      <c r="A8218" s="11"/>
      <c r="B8218" s="373"/>
      <c r="C8218" s="373"/>
      <c r="D8218" s="373"/>
      <c r="E8218" s="13"/>
      <c r="F8218" s="11"/>
      <c r="G8218" s="25"/>
      <c r="H8218" s="31"/>
      <c r="I8218" s="30"/>
      <c r="M8218" s="25"/>
      <c r="N8218" s="31"/>
      <c r="O8218" s="30"/>
      <c r="V8218" s="12"/>
      <c r="W8218" s="12"/>
      <c r="X8218" s="14"/>
      <c r="AB8218" s="25"/>
      <c r="AC8218" s="12"/>
      <c r="AD8218" s="12"/>
      <c r="AK8218" s="12"/>
      <c r="AL8218" s="30"/>
      <c r="AM8218" s="32"/>
      <c r="AQ8218" s="12"/>
      <c r="AR8218" s="12"/>
      <c r="AS8218" s="12"/>
      <c r="AZ8218" s="49"/>
      <c r="BA8218" s="30"/>
      <c r="BB8218" s="12"/>
      <c r="BF8218" s="12"/>
      <c r="BG8218" s="12"/>
      <c r="BH8218" s="12"/>
      <c r="BO8218" s="7"/>
      <c r="BP8218" s="7"/>
      <c r="BQ8218" s="7"/>
      <c r="BU8218" s="7"/>
      <c r="BV8218" s="7"/>
      <c r="BW8218" s="7"/>
      <c r="CD8218" s="7"/>
      <c r="CE8218" s="7"/>
      <c r="CF8218" s="7"/>
      <c r="CJ8218" s="7"/>
      <c r="CK8218" s="7"/>
      <c r="CL8218" s="7"/>
    </row>
    <row r="8219" spans="1:90">
      <c r="A8219" s="11"/>
      <c r="B8219" s="373"/>
      <c r="C8219" s="373"/>
      <c r="D8219" s="373"/>
      <c r="E8219" s="13"/>
      <c r="F8219" s="11"/>
      <c r="G8219" s="25"/>
      <c r="H8219" s="31"/>
      <c r="I8219" s="30"/>
      <c r="M8219" s="25"/>
      <c r="N8219" s="31"/>
      <c r="O8219" s="30"/>
      <c r="V8219" s="12"/>
      <c r="W8219" s="12"/>
      <c r="X8219" s="14"/>
      <c r="AB8219" s="25"/>
      <c r="AC8219" s="12"/>
      <c r="AD8219" s="12"/>
      <c r="AK8219" s="12"/>
      <c r="AL8219" s="30"/>
      <c r="AM8219" s="32"/>
      <c r="AQ8219" s="12"/>
      <c r="AR8219" s="12"/>
      <c r="AS8219" s="12"/>
      <c r="AZ8219" s="49"/>
      <c r="BA8219" s="30"/>
      <c r="BB8219" s="12"/>
      <c r="BF8219" s="12"/>
      <c r="BG8219" s="12"/>
      <c r="BH8219" s="12"/>
      <c r="BO8219" s="7"/>
      <c r="BP8219" s="7"/>
      <c r="BQ8219" s="7"/>
      <c r="BU8219" s="7"/>
      <c r="BV8219" s="7"/>
      <c r="BW8219" s="7"/>
      <c r="CD8219" s="7"/>
      <c r="CE8219" s="7"/>
      <c r="CF8219" s="7"/>
      <c r="CJ8219" s="7"/>
      <c r="CK8219" s="7"/>
      <c r="CL8219" s="7"/>
    </row>
    <row r="8220" spans="1:90">
      <c r="A8220" s="11"/>
      <c r="B8220" s="373"/>
      <c r="C8220" s="373"/>
      <c r="D8220" s="373"/>
      <c r="E8220" s="13"/>
      <c r="F8220" s="11"/>
      <c r="G8220" s="25"/>
      <c r="H8220" s="31"/>
      <c r="I8220" s="30"/>
      <c r="M8220" s="25"/>
      <c r="N8220" s="31"/>
      <c r="O8220" s="30"/>
      <c r="V8220" s="12"/>
      <c r="W8220" s="12"/>
      <c r="X8220" s="14"/>
      <c r="AB8220" s="25"/>
      <c r="AC8220" s="12"/>
      <c r="AD8220" s="12"/>
      <c r="AK8220" s="12"/>
      <c r="AL8220" s="30"/>
      <c r="AM8220" s="32"/>
      <c r="AQ8220" s="12"/>
      <c r="AR8220" s="12"/>
      <c r="AS8220" s="12"/>
      <c r="AZ8220" s="49"/>
      <c r="BA8220" s="30"/>
      <c r="BB8220" s="12"/>
      <c r="BF8220" s="12"/>
      <c r="BG8220" s="12"/>
      <c r="BH8220" s="12"/>
      <c r="BO8220" s="7"/>
      <c r="BP8220" s="7"/>
      <c r="BQ8220" s="7"/>
      <c r="BU8220" s="7"/>
      <c r="BV8220" s="7"/>
      <c r="BW8220" s="7"/>
      <c r="CD8220" s="7"/>
      <c r="CE8220" s="7"/>
      <c r="CF8220" s="7"/>
      <c r="CJ8220" s="7"/>
      <c r="CK8220" s="7"/>
      <c r="CL8220" s="7"/>
    </row>
    <row r="8221" spans="1:90">
      <c r="A8221" s="11"/>
      <c r="B8221" s="373"/>
      <c r="C8221" s="373"/>
      <c r="D8221" s="373"/>
      <c r="E8221" s="13"/>
      <c r="F8221" s="11"/>
      <c r="G8221" s="25"/>
      <c r="H8221" s="31"/>
      <c r="I8221" s="30"/>
      <c r="M8221" s="25"/>
      <c r="N8221" s="31"/>
      <c r="O8221" s="30"/>
      <c r="V8221" s="12"/>
      <c r="W8221" s="12"/>
      <c r="X8221" s="14"/>
      <c r="AB8221" s="25"/>
      <c r="AC8221" s="12"/>
      <c r="AD8221" s="12"/>
      <c r="AK8221" s="12"/>
      <c r="AL8221" s="30"/>
      <c r="AM8221" s="32"/>
      <c r="AQ8221" s="12"/>
      <c r="AR8221" s="12"/>
      <c r="AS8221" s="12"/>
      <c r="AZ8221" s="49"/>
      <c r="BA8221" s="30"/>
      <c r="BB8221" s="12"/>
      <c r="BF8221" s="12"/>
      <c r="BG8221" s="12"/>
      <c r="BH8221" s="12"/>
      <c r="BO8221" s="7"/>
      <c r="BP8221" s="7"/>
      <c r="BQ8221" s="7"/>
      <c r="BU8221" s="7"/>
      <c r="BV8221" s="7"/>
      <c r="BW8221" s="7"/>
      <c r="CD8221" s="7"/>
      <c r="CE8221" s="7"/>
      <c r="CF8221" s="7"/>
      <c r="CJ8221" s="7"/>
      <c r="CK8221" s="7"/>
      <c r="CL8221" s="7"/>
    </row>
    <row r="8222" spans="1:90">
      <c r="A8222" s="11"/>
      <c r="B8222" s="373"/>
      <c r="C8222" s="373"/>
      <c r="D8222" s="373"/>
      <c r="E8222" s="13"/>
      <c r="F8222" s="11"/>
      <c r="G8222" s="25"/>
      <c r="H8222" s="31"/>
      <c r="I8222" s="30"/>
      <c r="M8222" s="25"/>
      <c r="N8222" s="31"/>
      <c r="O8222" s="30"/>
      <c r="V8222" s="12"/>
      <c r="W8222" s="12"/>
      <c r="X8222" s="14"/>
      <c r="AB8222" s="25"/>
      <c r="AC8222" s="12"/>
      <c r="AD8222" s="12"/>
      <c r="AK8222" s="12"/>
      <c r="AL8222" s="30"/>
      <c r="AM8222" s="32"/>
      <c r="AQ8222" s="12"/>
      <c r="AR8222" s="12"/>
      <c r="AS8222" s="12"/>
      <c r="AZ8222" s="49"/>
      <c r="BA8222" s="30"/>
      <c r="BB8222" s="12"/>
      <c r="BF8222" s="12"/>
      <c r="BG8222" s="12"/>
      <c r="BH8222" s="12"/>
      <c r="BO8222" s="7"/>
      <c r="BP8222" s="7"/>
      <c r="BQ8222" s="7"/>
      <c r="BU8222" s="7"/>
      <c r="BV8222" s="7"/>
      <c r="BW8222" s="7"/>
      <c r="CD8222" s="7"/>
      <c r="CE8222" s="7"/>
      <c r="CF8222" s="7"/>
      <c r="CJ8222" s="7"/>
      <c r="CK8222" s="7"/>
      <c r="CL8222" s="7"/>
    </row>
    <row r="8223" spans="1:90">
      <c r="A8223" s="11"/>
      <c r="B8223" s="373"/>
      <c r="C8223" s="373"/>
      <c r="D8223" s="373"/>
      <c r="E8223" s="13"/>
      <c r="F8223" s="11"/>
      <c r="G8223" s="25"/>
      <c r="H8223" s="31"/>
      <c r="I8223" s="30"/>
      <c r="M8223" s="25"/>
      <c r="N8223" s="31"/>
      <c r="O8223" s="30"/>
      <c r="V8223" s="12"/>
      <c r="W8223" s="12"/>
      <c r="X8223" s="14"/>
      <c r="AB8223" s="25"/>
      <c r="AC8223" s="12"/>
      <c r="AD8223" s="12"/>
      <c r="AK8223" s="12"/>
      <c r="AL8223" s="30"/>
      <c r="AM8223" s="32"/>
      <c r="AQ8223" s="12"/>
      <c r="AR8223" s="12"/>
      <c r="AS8223" s="12"/>
      <c r="AZ8223" s="49"/>
      <c r="BA8223" s="30"/>
      <c r="BB8223" s="12"/>
      <c r="BF8223" s="12"/>
      <c r="BG8223" s="12"/>
      <c r="BH8223" s="12"/>
      <c r="BO8223" s="7"/>
      <c r="BP8223" s="7"/>
      <c r="BQ8223" s="7"/>
      <c r="BU8223" s="7"/>
      <c r="BV8223" s="7"/>
      <c r="BW8223" s="7"/>
      <c r="CD8223" s="7"/>
      <c r="CE8223" s="7"/>
      <c r="CF8223" s="7"/>
      <c r="CJ8223" s="7"/>
      <c r="CK8223" s="7"/>
      <c r="CL8223" s="7"/>
    </row>
    <row r="8224" spans="1:90">
      <c r="A8224" s="11"/>
      <c r="B8224" s="373"/>
      <c r="C8224" s="373"/>
      <c r="D8224" s="373"/>
      <c r="E8224" s="13"/>
      <c r="F8224" s="11"/>
      <c r="G8224" s="25"/>
      <c r="H8224" s="31"/>
      <c r="I8224" s="30"/>
      <c r="M8224" s="25"/>
      <c r="N8224" s="31"/>
      <c r="O8224" s="30"/>
      <c r="V8224" s="12"/>
      <c r="W8224" s="12"/>
      <c r="X8224" s="14"/>
      <c r="AB8224" s="25"/>
      <c r="AC8224" s="12"/>
      <c r="AD8224" s="12"/>
      <c r="AK8224" s="12"/>
      <c r="AL8224" s="30"/>
      <c r="AM8224" s="32"/>
      <c r="AQ8224" s="12"/>
      <c r="AR8224" s="12"/>
      <c r="AS8224" s="12"/>
      <c r="AZ8224" s="49"/>
      <c r="BA8224" s="30"/>
      <c r="BB8224" s="12"/>
      <c r="BF8224" s="12"/>
      <c r="BG8224" s="12"/>
      <c r="BH8224" s="12"/>
      <c r="BO8224" s="7"/>
      <c r="BP8224" s="7"/>
      <c r="BQ8224" s="7"/>
      <c r="BU8224" s="7"/>
      <c r="BV8224" s="7"/>
      <c r="BW8224" s="7"/>
      <c r="CD8224" s="7"/>
      <c r="CE8224" s="7"/>
      <c r="CF8224" s="7"/>
      <c r="CJ8224" s="7"/>
      <c r="CK8224" s="7"/>
      <c r="CL8224" s="7"/>
    </row>
    <row r="8225" spans="1:90">
      <c r="A8225" s="11"/>
      <c r="B8225" s="373"/>
      <c r="C8225" s="373"/>
      <c r="D8225" s="373"/>
      <c r="E8225" s="13"/>
      <c r="F8225" s="11"/>
      <c r="G8225" s="25"/>
      <c r="H8225" s="31"/>
      <c r="I8225" s="30"/>
      <c r="M8225" s="25"/>
      <c r="N8225" s="31"/>
      <c r="O8225" s="30"/>
      <c r="V8225" s="12"/>
      <c r="W8225" s="12"/>
      <c r="X8225" s="14"/>
      <c r="AB8225" s="25"/>
      <c r="AC8225" s="12"/>
      <c r="AD8225" s="12"/>
      <c r="AK8225" s="12"/>
      <c r="AL8225" s="30"/>
      <c r="AM8225" s="32"/>
      <c r="AQ8225" s="12"/>
      <c r="AR8225" s="12"/>
      <c r="AS8225" s="12"/>
      <c r="AZ8225" s="49"/>
      <c r="BA8225" s="30"/>
      <c r="BB8225" s="12"/>
      <c r="BF8225" s="12"/>
      <c r="BG8225" s="12"/>
      <c r="BH8225" s="12"/>
      <c r="BO8225" s="7"/>
      <c r="BP8225" s="7"/>
      <c r="BQ8225" s="7"/>
      <c r="BU8225" s="7"/>
      <c r="BV8225" s="7"/>
      <c r="BW8225" s="7"/>
      <c r="CD8225" s="7"/>
      <c r="CE8225" s="7"/>
      <c r="CF8225" s="7"/>
      <c r="CJ8225" s="7"/>
      <c r="CK8225" s="7"/>
      <c r="CL8225" s="7"/>
    </row>
    <row r="8226" spans="1:90">
      <c r="A8226" s="11"/>
      <c r="B8226" s="373"/>
      <c r="C8226" s="373"/>
      <c r="D8226" s="373"/>
      <c r="E8226" s="13"/>
      <c r="F8226" s="11"/>
      <c r="G8226" s="25"/>
      <c r="H8226" s="31"/>
      <c r="I8226" s="30"/>
      <c r="M8226" s="25"/>
      <c r="N8226" s="31"/>
      <c r="O8226" s="30"/>
      <c r="V8226" s="12"/>
      <c r="W8226" s="12"/>
      <c r="X8226" s="14"/>
      <c r="AB8226" s="25"/>
      <c r="AC8226" s="12"/>
      <c r="AD8226" s="12"/>
      <c r="AK8226" s="12"/>
      <c r="AL8226" s="30"/>
      <c r="AM8226" s="32"/>
      <c r="AQ8226" s="12"/>
      <c r="AR8226" s="12"/>
      <c r="AS8226" s="12"/>
      <c r="AZ8226" s="49"/>
      <c r="BA8226" s="30"/>
      <c r="BB8226" s="12"/>
      <c r="BF8226" s="12"/>
      <c r="BG8226" s="12"/>
      <c r="BH8226" s="12"/>
      <c r="BO8226" s="7"/>
      <c r="BP8226" s="7"/>
      <c r="BQ8226" s="7"/>
      <c r="BU8226" s="7"/>
      <c r="BV8226" s="7"/>
      <c r="BW8226" s="7"/>
      <c r="CD8226" s="7"/>
      <c r="CE8226" s="7"/>
      <c r="CF8226" s="7"/>
      <c r="CJ8226" s="7"/>
      <c r="CK8226" s="7"/>
      <c r="CL8226" s="7"/>
    </row>
    <row r="8227" spans="1:90">
      <c r="A8227" s="11"/>
      <c r="B8227" s="373"/>
      <c r="C8227" s="373"/>
      <c r="D8227" s="373"/>
      <c r="E8227" s="13"/>
      <c r="F8227" s="11"/>
      <c r="G8227" s="25"/>
      <c r="H8227" s="31"/>
      <c r="I8227" s="30"/>
      <c r="M8227" s="25"/>
      <c r="N8227" s="31"/>
      <c r="O8227" s="30"/>
      <c r="V8227" s="12"/>
      <c r="W8227" s="12"/>
      <c r="X8227" s="14"/>
      <c r="AB8227" s="25"/>
      <c r="AC8227" s="12"/>
      <c r="AD8227" s="12"/>
      <c r="AK8227" s="12"/>
      <c r="AL8227" s="30"/>
      <c r="AM8227" s="32"/>
      <c r="AQ8227" s="12"/>
      <c r="AR8227" s="12"/>
      <c r="AS8227" s="12"/>
      <c r="AZ8227" s="49"/>
      <c r="BA8227" s="30"/>
      <c r="BB8227" s="12"/>
      <c r="BF8227" s="12"/>
      <c r="BG8227" s="12"/>
      <c r="BH8227" s="12"/>
      <c r="BO8227" s="7"/>
      <c r="BP8227" s="7"/>
      <c r="BQ8227" s="7"/>
      <c r="BU8227" s="7"/>
      <c r="BV8227" s="7"/>
      <c r="BW8227" s="7"/>
      <c r="CD8227" s="7"/>
      <c r="CE8227" s="7"/>
      <c r="CF8227" s="7"/>
      <c r="CJ8227" s="7"/>
      <c r="CK8227" s="7"/>
      <c r="CL8227" s="7"/>
    </row>
    <row r="8228" spans="1:90">
      <c r="A8228" s="11"/>
      <c r="B8228" s="373"/>
      <c r="C8228" s="373"/>
      <c r="D8228" s="373"/>
      <c r="E8228" s="13"/>
      <c r="F8228" s="11"/>
      <c r="G8228" s="25"/>
      <c r="H8228" s="31"/>
      <c r="I8228" s="30"/>
      <c r="M8228" s="25"/>
      <c r="N8228" s="31"/>
      <c r="O8228" s="30"/>
      <c r="V8228" s="12"/>
      <c r="W8228" s="12"/>
      <c r="X8228" s="14"/>
      <c r="AB8228" s="25"/>
      <c r="AC8228" s="12"/>
      <c r="AD8228" s="12"/>
      <c r="AK8228" s="12"/>
      <c r="AL8228" s="30"/>
      <c r="AM8228" s="32"/>
      <c r="AQ8228" s="12"/>
      <c r="AR8228" s="12"/>
      <c r="AS8228" s="12"/>
      <c r="AZ8228" s="49"/>
      <c r="BA8228" s="30"/>
      <c r="BB8228" s="12"/>
      <c r="BF8228" s="12"/>
      <c r="BG8228" s="12"/>
      <c r="BH8228" s="12"/>
      <c r="BO8228" s="7"/>
      <c r="BP8228" s="7"/>
      <c r="BQ8228" s="7"/>
      <c r="BU8228" s="7"/>
      <c r="BV8228" s="7"/>
      <c r="BW8228" s="7"/>
      <c r="CD8228" s="7"/>
      <c r="CE8228" s="7"/>
      <c r="CF8228" s="7"/>
      <c r="CJ8228" s="7"/>
      <c r="CK8228" s="7"/>
      <c r="CL8228" s="7"/>
    </row>
    <row r="8229" spans="1:90">
      <c r="A8229" s="11"/>
      <c r="B8229" s="373"/>
      <c r="C8229" s="373"/>
      <c r="D8229" s="373"/>
      <c r="E8229" s="13"/>
      <c r="F8229" s="11"/>
      <c r="G8229" s="25"/>
      <c r="H8229" s="31"/>
      <c r="I8229" s="30"/>
      <c r="M8229" s="25"/>
      <c r="N8229" s="31"/>
      <c r="O8229" s="30"/>
      <c r="V8229" s="12"/>
      <c r="W8229" s="12"/>
      <c r="X8229" s="14"/>
      <c r="AB8229" s="25"/>
      <c r="AC8229" s="12"/>
      <c r="AD8229" s="12"/>
      <c r="AK8229" s="12"/>
      <c r="AL8229" s="30"/>
      <c r="AM8229" s="32"/>
      <c r="AQ8229" s="12"/>
      <c r="AR8229" s="12"/>
      <c r="AS8229" s="12"/>
      <c r="AZ8229" s="49"/>
      <c r="BA8229" s="30"/>
      <c r="BB8229" s="12"/>
      <c r="BF8229" s="12"/>
      <c r="BG8229" s="12"/>
      <c r="BH8229" s="12"/>
      <c r="BO8229" s="7"/>
      <c r="BP8229" s="7"/>
      <c r="BQ8229" s="7"/>
      <c r="BU8229" s="7"/>
      <c r="BV8229" s="7"/>
      <c r="BW8229" s="7"/>
      <c r="CD8229" s="7"/>
      <c r="CE8229" s="7"/>
      <c r="CF8229" s="7"/>
      <c r="CJ8229" s="7"/>
      <c r="CK8229" s="7"/>
      <c r="CL8229" s="7"/>
    </row>
    <row r="8230" spans="1:90">
      <c r="A8230" s="11"/>
      <c r="B8230" s="373"/>
      <c r="C8230" s="373"/>
      <c r="D8230" s="373"/>
      <c r="E8230" s="13"/>
      <c r="F8230" s="11"/>
      <c r="G8230" s="25"/>
      <c r="H8230" s="31"/>
      <c r="I8230" s="30"/>
      <c r="M8230" s="25"/>
      <c r="N8230" s="31"/>
      <c r="O8230" s="30"/>
      <c r="V8230" s="12"/>
      <c r="W8230" s="12"/>
      <c r="X8230" s="14"/>
      <c r="AB8230" s="25"/>
      <c r="AC8230" s="12"/>
      <c r="AD8230" s="12"/>
      <c r="AK8230" s="12"/>
      <c r="AL8230" s="30"/>
      <c r="AM8230" s="32"/>
      <c r="AQ8230" s="12"/>
      <c r="AR8230" s="12"/>
      <c r="AS8230" s="12"/>
      <c r="AZ8230" s="49"/>
      <c r="BA8230" s="30"/>
      <c r="BB8230" s="12"/>
      <c r="BF8230" s="12"/>
      <c r="BG8230" s="12"/>
      <c r="BH8230" s="12"/>
      <c r="BO8230" s="7"/>
      <c r="BP8230" s="7"/>
      <c r="BQ8230" s="7"/>
      <c r="BU8230" s="7"/>
      <c r="BV8230" s="7"/>
      <c r="BW8230" s="7"/>
      <c r="CD8230" s="7"/>
      <c r="CE8230" s="7"/>
      <c r="CF8230" s="7"/>
      <c r="CJ8230" s="7"/>
      <c r="CK8230" s="7"/>
      <c r="CL8230" s="7"/>
    </row>
    <row r="8231" spans="1:90">
      <c r="A8231" s="11"/>
      <c r="B8231" s="373"/>
      <c r="C8231" s="373"/>
      <c r="D8231" s="373"/>
      <c r="E8231" s="13"/>
      <c r="F8231" s="11"/>
      <c r="G8231" s="25"/>
      <c r="H8231" s="31"/>
      <c r="I8231" s="30"/>
      <c r="M8231" s="25"/>
      <c r="N8231" s="31"/>
      <c r="O8231" s="30"/>
      <c r="V8231" s="12"/>
      <c r="W8231" s="12"/>
      <c r="X8231" s="14"/>
      <c r="AB8231" s="25"/>
      <c r="AC8231" s="12"/>
      <c r="AD8231" s="12"/>
      <c r="AK8231" s="12"/>
      <c r="AL8231" s="30"/>
      <c r="AM8231" s="32"/>
      <c r="AQ8231" s="12"/>
      <c r="AR8231" s="12"/>
      <c r="AS8231" s="12"/>
      <c r="AZ8231" s="49"/>
      <c r="BA8231" s="30"/>
      <c r="BB8231" s="12"/>
      <c r="BF8231" s="12"/>
      <c r="BG8231" s="12"/>
      <c r="BH8231" s="12"/>
      <c r="BO8231" s="7"/>
      <c r="BP8231" s="7"/>
      <c r="BQ8231" s="7"/>
      <c r="BU8231" s="7"/>
      <c r="BV8231" s="7"/>
      <c r="BW8231" s="7"/>
      <c r="CD8231" s="7"/>
      <c r="CE8231" s="7"/>
      <c r="CF8231" s="7"/>
      <c r="CJ8231" s="7"/>
      <c r="CK8231" s="7"/>
      <c r="CL8231" s="7"/>
    </row>
    <row r="8232" spans="1:90">
      <c r="A8232" s="11"/>
      <c r="B8232" s="373"/>
      <c r="C8232" s="373"/>
      <c r="D8232" s="373"/>
      <c r="E8232" s="13"/>
      <c r="F8232" s="11"/>
      <c r="G8232" s="25"/>
      <c r="H8232" s="31"/>
      <c r="I8232" s="30"/>
      <c r="M8232" s="25"/>
      <c r="N8232" s="31"/>
      <c r="O8232" s="30"/>
      <c r="V8232" s="12"/>
      <c r="W8232" s="12"/>
      <c r="X8232" s="14"/>
      <c r="AB8232" s="25"/>
      <c r="AC8232" s="12"/>
      <c r="AD8232" s="12"/>
      <c r="AK8232" s="12"/>
      <c r="AL8232" s="30"/>
      <c r="AM8232" s="32"/>
      <c r="AQ8232" s="12"/>
      <c r="AR8232" s="12"/>
      <c r="AS8232" s="12"/>
      <c r="AZ8232" s="49"/>
      <c r="BA8232" s="30"/>
      <c r="BB8232" s="12"/>
      <c r="BF8232" s="12"/>
      <c r="BG8232" s="12"/>
      <c r="BH8232" s="12"/>
      <c r="BO8232" s="7"/>
      <c r="BP8232" s="7"/>
      <c r="BQ8232" s="7"/>
      <c r="BU8232" s="7"/>
      <c r="BV8232" s="7"/>
      <c r="BW8232" s="7"/>
      <c r="CD8232" s="7"/>
      <c r="CE8232" s="7"/>
      <c r="CF8232" s="7"/>
      <c r="CJ8232" s="7"/>
      <c r="CK8232" s="7"/>
      <c r="CL8232" s="7"/>
    </row>
    <row r="8233" spans="1:90">
      <c r="A8233" s="11"/>
      <c r="B8233" s="373"/>
      <c r="C8233" s="373"/>
      <c r="D8233" s="373"/>
      <c r="E8233" s="13"/>
      <c r="F8233" s="11"/>
      <c r="G8233" s="25"/>
      <c r="H8233" s="31"/>
      <c r="I8233" s="30"/>
      <c r="M8233" s="25"/>
      <c r="N8233" s="31"/>
      <c r="O8233" s="30"/>
      <c r="V8233" s="12"/>
      <c r="W8233" s="12"/>
      <c r="X8233" s="14"/>
      <c r="AB8233" s="25"/>
      <c r="AC8233" s="12"/>
      <c r="AD8233" s="12"/>
      <c r="AK8233" s="12"/>
      <c r="AL8233" s="30"/>
      <c r="AM8233" s="32"/>
      <c r="AQ8233" s="12"/>
      <c r="AR8233" s="12"/>
      <c r="AS8233" s="12"/>
      <c r="AZ8233" s="49"/>
      <c r="BA8233" s="30"/>
      <c r="BB8233" s="12"/>
      <c r="BF8233" s="12"/>
      <c r="BG8233" s="12"/>
      <c r="BH8233" s="12"/>
      <c r="BO8233" s="7"/>
      <c r="BP8233" s="7"/>
      <c r="BQ8233" s="7"/>
      <c r="BU8233" s="7"/>
      <c r="BV8233" s="7"/>
      <c r="BW8233" s="7"/>
      <c r="CD8233" s="7"/>
      <c r="CE8233" s="7"/>
      <c r="CF8233" s="7"/>
      <c r="CJ8233" s="7"/>
      <c r="CK8233" s="7"/>
      <c r="CL8233" s="7"/>
    </row>
    <row r="8234" spans="1:90">
      <c r="A8234" s="11"/>
      <c r="B8234" s="373"/>
      <c r="C8234" s="373"/>
      <c r="D8234" s="373"/>
      <c r="E8234" s="13"/>
      <c r="F8234" s="11"/>
      <c r="G8234" s="25"/>
      <c r="H8234" s="31"/>
      <c r="I8234" s="30"/>
      <c r="M8234" s="25"/>
      <c r="N8234" s="31"/>
      <c r="O8234" s="30"/>
      <c r="V8234" s="12"/>
      <c r="W8234" s="12"/>
      <c r="X8234" s="14"/>
      <c r="AB8234" s="25"/>
      <c r="AC8234" s="12"/>
      <c r="AD8234" s="12"/>
      <c r="AK8234" s="12"/>
      <c r="AL8234" s="30"/>
      <c r="AM8234" s="32"/>
      <c r="AQ8234" s="12"/>
      <c r="AR8234" s="12"/>
      <c r="AS8234" s="12"/>
      <c r="AZ8234" s="49"/>
      <c r="BA8234" s="30"/>
      <c r="BB8234" s="12"/>
      <c r="BF8234" s="12"/>
      <c r="BG8234" s="12"/>
      <c r="BH8234" s="12"/>
      <c r="BO8234" s="7"/>
      <c r="BP8234" s="7"/>
      <c r="BQ8234" s="7"/>
      <c r="BU8234" s="7"/>
      <c r="BV8234" s="7"/>
      <c r="BW8234" s="7"/>
      <c r="CD8234" s="7"/>
      <c r="CE8234" s="7"/>
      <c r="CF8234" s="7"/>
      <c r="CJ8234" s="7"/>
      <c r="CK8234" s="7"/>
      <c r="CL8234" s="7"/>
    </row>
    <row r="8235" spans="1:90">
      <c r="A8235" s="11"/>
      <c r="B8235" s="373"/>
      <c r="C8235" s="373"/>
      <c r="D8235" s="373"/>
      <c r="E8235" s="13"/>
      <c r="F8235" s="11"/>
      <c r="G8235" s="25"/>
      <c r="H8235" s="31"/>
      <c r="I8235" s="30"/>
      <c r="M8235" s="25"/>
      <c r="N8235" s="31"/>
      <c r="O8235" s="30"/>
      <c r="V8235" s="12"/>
      <c r="W8235" s="12"/>
      <c r="X8235" s="14"/>
      <c r="AB8235" s="25"/>
      <c r="AC8235" s="12"/>
      <c r="AD8235" s="12"/>
      <c r="AK8235" s="12"/>
      <c r="AL8235" s="30"/>
      <c r="AM8235" s="32"/>
      <c r="AQ8235" s="12"/>
      <c r="AR8235" s="12"/>
      <c r="AS8235" s="12"/>
      <c r="AZ8235" s="49"/>
      <c r="BA8235" s="30"/>
      <c r="BB8235" s="12"/>
      <c r="BF8235" s="12"/>
      <c r="BG8235" s="12"/>
      <c r="BH8235" s="12"/>
      <c r="BO8235" s="7"/>
      <c r="BP8235" s="7"/>
      <c r="BQ8235" s="7"/>
      <c r="BU8235" s="7"/>
      <c r="BV8235" s="7"/>
      <c r="BW8235" s="7"/>
      <c r="CD8235" s="7"/>
      <c r="CE8235" s="7"/>
      <c r="CF8235" s="7"/>
      <c r="CJ8235" s="7"/>
      <c r="CK8235" s="7"/>
      <c r="CL8235" s="7"/>
    </row>
    <row r="8236" spans="1:90">
      <c r="A8236" s="11"/>
      <c r="B8236" s="373"/>
      <c r="C8236" s="373"/>
      <c r="D8236" s="373"/>
      <c r="E8236" s="13"/>
      <c r="F8236" s="11"/>
      <c r="G8236" s="25"/>
      <c r="H8236" s="31"/>
      <c r="I8236" s="30"/>
      <c r="M8236" s="25"/>
      <c r="N8236" s="31"/>
      <c r="O8236" s="30"/>
      <c r="V8236" s="12"/>
      <c r="W8236" s="12"/>
      <c r="X8236" s="14"/>
      <c r="AB8236" s="25"/>
      <c r="AC8236" s="12"/>
      <c r="AD8236" s="12"/>
      <c r="AK8236" s="12"/>
      <c r="AL8236" s="30"/>
      <c r="AM8236" s="32"/>
      <c r="AQ8236" s="12"/>
      <c r="AR8236" s="12"/>
      <c r="AS8236" s="12"/>
      <c r="AZ8236" s="49"/>
      <c r="BA8236" s="30"/>
      <c r="BB8236" s="12"/>
      <c r="BF8236" s="12"/>
      <c r="BG8236" s="12"/>
      <c r="BH8236" s="12"/>
      <c r="BO8236" s="7"/>
      <c r="BP8236" s="7"/>
      <c r="BQ8236" s="7"/>
      <c r="BU8236" s="7"/>
      <c r="BV8236" s="7"/>
      <c r="BW8236" s="7"/>
      <c r="CD8236" s="7"/>
      <c r="CE8236" s="7"/>
      <c r="CF8236" s="7"/>
      <c r="CJ8236" s="7"/>
      <c r="CK8236" s="7"/>
      <c r="CL8236" s="7"/>
    </row>
    <row r="8237" spans="1:90">
      <c r="A8237" s="11"/>
      <c r="B8237" s="373"/>
      <c r="C8237" s="373"/>
      <c r="D8237" s="373"/>
      <c r="E8237" s="13"/>
      <c r="F8237" s="11"/>
      <c r="G8237" s="25"/>
      <c r="H8237" s="31"/>
      <c r="I8237" s="30"/>
      <c r="M8237" s="25"/>
      <c r="N8237" s="31"/>
      <c r="O8237" s="30"/>
      <c r="V8237" s="12"/>
      <c r="W8237" s="12"/>
      <c r="X8237" s="14"/>
      <c r="AB8237" s="25"/>
      <c r="AC8237" s="12"/>
      <c r="AD8237" s="12"/>
      <c r="AK8237" s="12"/>
      <c r="AL8237" s="30"/>
      <c r="AM8237" s="32"/>
      <c r="AQ8237" s="12"/>
      <c r="AR8237" s="12"/>
      <c r="AS8237" s="12"/>
      <c r="AZ8237" s="49"/>
      <c r="BA8237" s="30"/>
      <c r="BB8237" s="12"/>
      <c r="BF8237" s="12"/>
      <c r="BG8237" s="12"/>
      <c r="BH8237" s="12"/>
      <c r="BO8237" s="7"/>
      <c r="BP8237" s="7"/>
      <c r="BQ8237" s="7"/>
      <c r="BU8237" s="7"/>
      <c r="BV8237" s="7"/>
      <c r="BW8237" s="7"/>
      <c r="CD8237" s="7"/>
      <c r="CE8237" s="7"/>
      <c r="CF8237" s="7"/>
      <c r="CJ8237" s="7"/>
      <c r="CK8237" s="7"/>
      <c r="CL8237" s="7"/>
    </row>
    <row r="8238" spans="1:90">
      <c r="A8238" s="11"/>
      <c r="B8238" s="373"/>
      <c r="C8238" s="373"/>
      <c r="D8238" s="373"/>
      <c r="E8238" s="13"/>
      <c r="F8238" s="11"/>
      <c r="G8238" s="25"/>
      <c r="H8238" s="31"/>
      <c r="I8238" s="30"/>
      <c r="M8238" s="25"/>
      <c r="N8238" s="31"/>
      <c r="O8238" s="30"/>
      <c r="V8238" s="12"/>
      <c r="W8238" s="12"/>
      <c r="X8238" s="14"/>
      <c r="AB8238" s="25"/>
      <c r="AC8238" s="12"/>
      <c r="AD8238" s="12"/>
      <c r="AK8238" s="12"/>
      <c r="AL8238" s="30"/>
      <c r="AM8238" s="32"/>
      <c r="AQ8238" s="12"/>
      <c r="AR8238" s="12"/>
      <c r="AS8238" s="12"/>
      <c r="AZ8238" s="49"/>
      <c r="BA8238" s="30"/>
      <c r="BB8238" s="12"/>
      <c r="BF8238" s="12"/>
      <c r="BG8238" s="12"/>
      <c r="BH8238" s="12"/>
      <c r="BO8238" s="7"/>
      <c r="BP8238" s="7"/>
      <c r="BQ8238" s="7"/>
      <c r="BU8238" s="7"/>
      <c r="BV8238" s="7"/>
      <c r="BW8238" s="7"/>
      <c r="CD8238" s="7"/>
      <c r="CE8238" s="7"/>
      <c r="CF8238" s="7"/>
      <c r="CJ8238" s="7"/>
      <c r="CK8238" s="7"/>
      <c r="CL8238" s="7"/>
    </row>
    <row r="8239" spans="1:90">
      <c r="A8239" s="11"/>
      <c r="B8239" s="373"/>
      <c r="C8239" s="373"/>
      <c r="D8239" s="373"/>
      <c r="E8239" s="13"/>
      <c r="F8239" s="11"/>
      <c r="G8239" s="25"/>
      <c r="H8239" s="31"/>
      <c r="I8239" s="30"/>
      <c r="M8239" s="25"/>
      <c r="N8239" s="31"/>
      <c r="O8239" s="30"/>
      <c r="V8239" s="12"/>
      <c r="W8239" s="12"/>
      <c r="X8239" s="14"/>
      <c r="AB8239" s="25"/>
      <c r="AC8239" s="12"/>
      <c r="AD8239" s="12"/>
      <c r="AK8239" s="12"/>
      <c r="AL8239" s="30"/>
      <c r="AM8239" s="32"/>
      <c r="AQ8239" s="12"/>
      <c r="AR8239" s="12"/>
      <c r="AS8239" s="12"/>
      <c r="AZ8239" s="49"/>
      <c r="BA8239" s="30"/>
      <c r="BB8239" s="12"/>
      <c r="BF8239" s="12"/>
      <c r="BG8239" s="12"/>
      <c r="BH8239" s="12"/>
      <c r="BO8239" s="7"/>
      <c r="BP8239" s="7"/>
      <c r="BQ8239" s="7"/>
      <c r="BU8239" s="7"/>
      <c r="BV8239" s="7"/>
      <c r="BW8239" s="7"/>
      <c r="CD8239" s="7"/>
      <c r="CE8239" s="7"/>
      <c r="CF8239" s="7"/>
      <c r="CJ8239" s="7"/>
      <c r="CK8239" s="7"/>
      <c r="CL8239" s="7"/>
    </row>
    <row r="8240" spans="1:90">
      <c r="A8240" s="11"/>
      <c r="B8240" s="373"/>
      <c r="C8240" s="373"/>
      <c r="D8240" s="373"/>
      <c r="E8240" s="13"/>
      <c r="F8240" s="11"/>
      <c r="G8240" s="25"/>
      <c r="H8240" s="31"/>
      <c r="I8240" s="30"/>
      <c r="M8240" s="25"/>
      <c r="N8240" s="31"/>
      <c r="O8240" s="30"/>
      <c r="V8240" s="12"/>
      <c r="W8240" s="12"/>
      <c r="X8240" s="14"/>
      <c r="AB8240" s="25"/>
      <c r="AC8240" s="12"/>
      <c r="AD8240" s="12"/>
      <c r="AK8240" s="12"/>
      <c r="AL8240" s="30"/>
      <c r="AM8240" s="32"/>
      <c r="AQ8240" s="12"/>
      <c r="AR8240" s="12"/>
      <c r="AS8240" s="12"/>
      <c r="AZ8240" s="49"/>
      <c r="BA8240" s="30"/>
      <c r="BB8240" s="12"/>
      <c r="BF8240" s="12"/>
      <c r="BG8240" s="12"/>
      <c r="BH8240" s="12"/>
      <c r="BO8240" s="7"/>
      <c r="BP8240" s="7"/>
      <c r="BQ8240" s="7"/>
      <c r="BU8240" s="7"/>
      <c r="BV8240" s="7"/>
      <c r="BW8240" s="7"/>
      <c r="CD8240" s="7"/>
      <c r="CE8240" s="7"/>
      <c r="CF8240" s="7"/>
      <c r="CJ8240" s="7"/>
      <c r="CK8240" s="7"/>
      <c r="CL8240" s="7"/>
    </row>
    <row r="8241" spans="1:90">
      <c r="A8241" s="11"/>
      <c r="B8241" s="373"/>
      <c r="C8241" s="373"/>
      <c r="D8241" s="373"/>
      <c r="E8241" s="13"/>
      <c r="F8241" s="11"/>
      <c r="G8241" s="25"/>
      <c r="H8241" s="31"/>
      <c r="I8241" s="30"/>
      <c r="M8241" s="25"/>
      <c r="N8241" s="31"/>
      <c r="O8241" s="30"/>
      <c r="V8241" s="12"/>
      <c r="W8241" s="12"/>
      <c r="X8241" s="14"/>
      <c r="AB8241" s="25"/>
      <c r="AC8241" s="12"/>
      <c r="AD8241" s="12"/>
      <c r="AK8241" s="12"/>
      <c r="AL8241" s="30"/>
      <c r="AM8241" s="32"/>
      <c r="AQ8241" s="12"/>
      <c r="AR8241" s="12"/>
      <c r="AS8241" s="12"/>
      <c r="AZ8241" s="49"/>
      <c r="BA8241" s="30"/>
      <c r="BB8241" s="12"/>
      <c r="BF8241" s="12"/>
      <c r="BG8241" s="12"/>
      <c r="BH8241" s="12"/>
      <c r="BO8241" s="7"/>
      <c r="BP8241" s="7"/>
      <c r="BQ8241" s="7"/>
      <c r="BU8241" s="7"/>
      <c r="BV8241" s="7"/>
      <c r="BW8241" s="7"/>
      <c r="CD8241" s="7"/>
      <c r="CE8241" s="7"/>
      <c r="CF8241" s="7"/>
      <c r="CJ8241" s="7"/>
      <c r="CK8241" s="7"/>
      <c r="CL8241" s="7"/>
    </row>
    <row r="8242" spans="1:90">
      <c r="A8242" s="11"/>
      <c r="B8242" s="373"/>
      <c r="C8242" s="373"/>
      <c r="D8242" s="373"/>
      <c r="E8242" s="13"/>
      <c r="F8242" s="11"/>
      <c r="G8242" s="25"/>
      <c r="H8242" s="31"/>
      <c r="I8242" s="30"/>
      <c r="M8242" s="25"/>
      <c r="N8242" s="31"/>
      <c r="O8242" s="30"/>
      <c r="V8242" s="12"/>
      <c r="W8242" s="12"/>
      <c r="X8242" s="14"/>
      <c r="AB8242" s="25"/>
      <c r="AC8242" s="12"/>
      <c r="AD8242" s="12"/>
      <c r="AK8242" s="12"/>
      <c r="AL8242" s="30"/>
      <c r="AM8242" s="32"/>
      <c r="AQ8242" s="12"/>
      <c r="AR8242" s="12"/>
      <c r="AS8242" s="12"/>
      <c r="AZ8242" s="49"/>
      <c r="BA8242" s="30"/>
      <c r="BB8242" s="12"/>
      <c r="BF8242" s="12"/>
      <c r="BG8242" s="12"/>
      <c r="BH8242" s="12"/>
      <c r="BO8242" s="7"/>
      <c r="BP8242" s="7"/>
      <c r="BQ8242" s="7"/>
      <c r="BU8242" s="7"/>
      <c r="BV8242" s="7"/>
      <c r="BW8242" s="7"/>
      <c r="CD8242" s="7"/>
      <c r="CE8242" s="7"/>
      <c r="CF8242" s="7"/>
      <c r="CJ8242" s="7"/>
      <c r="CK8242" s="7"/>
      <c r="CL8242" s="7"/>
    </row>
    <row r="8243" spans="1:90">
      <c r="A8243" s="11"/>
      <c r="B8243" s="373"/>
      <c r="C8243" s="373"/>
      <c r="D8243" s="373"/>
      <c r="E8243" s="13"/>
      <c r="F8243" s="11"/>
      <c r="G8243" s="25"/>
      <c r="H8243" s="31"/>
      <c r="I8243" s="30"/>
      <c r="M8243" s="25"/>
      <c r="N8243" s="31"/>
      <c r="O8243" s="30"/>
      <c r="V8243" s="12"/>
      <c r="W8243" s="12"/>
      <c r="X8243" s="14"/>
      <c r="AB8243" s="25"/>
      <c r="AC8243" s="12"/>
      <c r="AD8243" s="12"/>
      <c r="AK8243" s="12"/>
      <c r="AL8243" s="30"/>
      <c r="AM8243" s="32"/>
      <c r="AQ8243" s="12"/>
      <c r="AR8243" s="12"/>
      <c r="AS8243" s="12"/>
      <c r="AZ8243" s="49"/>
      <c r="BA8243" s="30"/>
      <c r="BB8243" s="12"/>
      <c r="BF8243" s="12"/>
      <c r="BG8243" s="12"/>
      <c r="BH8243" s="12"/>
      <c r="BO8243" s="7"/>
      <c r="BP8243" s="7"/>
      <c r="BQ8243" s="7"/>
      <c r="BU8243" s="7"/>
      <c r="BV8243" s="7"/>
      <c r="BW8243" s="7"/>
      <c r="CD8243" s="7"/>
      <c r="CE8243" s="7"/>
      <c r="CF8243" s="7"/>
      <c r="CJ8243" s="7"/>
      <c r="CK8243" s="7"/>
      <c r="CL8243" s="7"/>
    </row>
    <row r="8244" spans="1:90">
      <c r="A8244" s="11"/>
      <c r="B8244" s="373"/>
      <c r="C8244" s="373"/>
      <c r="D8244" s="373"/>
      <c r="E8244" s="13"/>
      <c r="F8244" s="11"/>
      <c r="G8244" s="25"/>
      <c r="H8244" s="31"/>
      <c r="I8244" s="30"/>
      <c r="M8244" s="25"/>
      <c r="N8244" s="31"/>
      <c r="O8244" s="30"/>
      <c r="V8244" s="12"/>
      <c r="W8244" s="12"/>
      <c r="X8244" s="14"/>
      <c r="AB8244" s="25"/>
      <c r="AC8244" s="12"/>
      <c r="AD8244" s="12"/>
      <c r="AK8244" s="12"/>
      <c r="AL8244" s="30"/>
      <c r="AM8244" s="32"/>
      <c r="AQ8244" s="12"/>
      <c r="AR8244" s="12"/>
      <c r="AS8244" s="12"/>
      <c r="AZ8244" s="49"/>
      <c r="BA8244" s="30"/>
      <c r="BB8244" s="12"/>
      <c r="BF8244" s="12"/>
      <c r="BG8244" s="12"/>
      <c r="BH8244" s="12"/>
      <c r="BO8244" s="7"/>
      <c r="BP8244" s="7"/>
      <c r="BQ8244" s="7"/>
      <c r="BU8244" s="7"/>
      <c r="BV8244" s="7"/>
      <c r="BW8244" s="7"/>
      <c r="CD8244" s="7"/>
      <c r="CE8244" s="7"/>
      <c r="CF8244" s="7"/>
      <c r="CJ8244" s="7"/>
      <c r="CK8244" s="7"/>
      <c r="CL8244" s="7"/>
    </row>
    <row r="8245" spans="1:90">
      <c r="A8245" s="11"/>
      <c r="B8245" s="373"/>
      <c r="C8245" s="373"/>
      <c r="D8245" s="373"/>
      <c r="E8245" s="13"/>
      <c r="F8245" s="11"/>
      <c r="G8245" s="25"/>
      <c r="H8245" s="31"/>
      <c r="I8245" s="30"/>
      <c r="M8245" s="25"/>
      <c r="N8245" s="31"/>
      <c r="O8245" s="30"/>
      <c r="V8245" s="12"/>
      <c r="W8245" s="12"/>
      <c r="X8245" s="14"/>
      <c r="AB8245" s="25"/>
      <c r="AC8245" s="12"/>
      <c r="AD8245" s="12"/>
      <c r="AK8245" s="12"/>
      <c r="AL8245" s="30"/>
      <c r="AM8245" s="32"/>
      <c r="AQ8245" s="12"/>
      <c r="AR8245" s="12"/>
      <c r="AS8245" s="12"/>
      <c r="AZ8245" s="49"/>
      <c r="BA8245" s="30"/>
      <c r="BB8245" s="12"/>
      <c r="BF8245" s="12"/>
      <c r="BG8245" s="12"/>
      <c r="BH8245" s="12"/>
      <c r="BO8245" s="7"/>
      <c r="BP8245" s="7"/>
      <c r="BQ8245" s="7"/>
      <c r="BU8245" s="7"/>
      <c r="BV8245" s="7"/>
      <c r="BW8245" s="7"/>
      <c r="CD8245" s="7"/>
      <c r="CE8245" s="7"/>
      <c r="CF8245" s="7"/>
      <c r="CJ8245" s="7"/>
      <c r="CK8245" s="7"/>
      <c r="CL8245" s="7"/>
    </row>
    <row r="8246" spans="1:90">
      <c r="A8246" s="11"/>
      <c r="B8246" s="373"/>
      <c r="C8246" s="373"/>
      <c r="D8246" s="373"/>
      <c r="E8246" s="13"/>
      <c r="F8246" s="11"/>
      <c r="G8246" s="25"/>
      <c r="H8246" s="31"/>
      <c r="I8246" s="30"/>
      <c r="M8246" s="25"/>
      <c r="N8246" s="31"/>
      <c r="O8246" s="30"/>
      <c r="V8246" s="12"/>
      <c r="W8246" s="12"/>
      <c r="X8246" s="14"/>
      <c r="AB8246" s="25"/>
      <c r="AC8246" s="12"/>
      <c r="AD8246" s="12"/>
      <c r="AK8246" s="12"/>
      <c r="AL8246" s="30"/>
      <c r="AM8246" s="32"/>
      <c r="AQ8246" s="12"/>
      <c r="AR8246" s="12"/>
      <c r="AS8246" s="12"/>
      <c r="AZ8246" s="49"/>
      <c r="BA8246" s="30"/>
      <c r="BB8246" s="12"/>
      <c r="BF8246" s="12"/>
      <c r="BG8246" s="12"/>
      <c r="BH8246" s="12"/>
      <c r="BO8246" s="7"/>
      <c r="BP8246" s="7"/>
      <c r="BQ8246" s="7"/>
      <c r="BU8246" s="7"/>
      <c r="BV8246" s="7"/>
      <c r="BW8246" s="7"/>
      <c r="CD8246" s="7"/>
      <c r="CE8246" s="7"/>
      <c r="CF8246" s="7"/>
      <c r="CJ8246" s="7"/>
      <c r="CK8246" s="7"/>
      <c r="CL8246" s="7"/>
    </row>
    <row r="8247" spans="1:90">
      <c r="A8247" s="11"/>
      <c r="B8247" s="373"/>
      <c r="C8247" s="373"/>
      <c r="D8247" s="373"/>
      <c r="E8247" s="13"/>
      <c r="F8247" s="11"/>
      <c r="G8247" s="25"/>
      <c r="H8247" s="31"/>
      <c r="I8247" s="30"/>
      <c r="M8247" s="25"/>
      <c r="N8247" s="31"/>
      <c r="O8247" s="30"/>
      <c r="V8247" s="12"/>
      <c r="W8247" s="12"/>
      <c r="X8247" s="14"/>
      <c r="AB8247" s="25"/>
      <c r="AC8247" s="12"/>
      <c r="AD8247" s="12"/>
      <c r="AK8247" s="12"/>
      <c r="AL8247" s="30"/>
      <c r="AM8247" s="32"/>
      <c r="AQ8247" s="12"/>
      <c r="AR8247" s="12"/>
      <c r="AS8247" s="12"/>
      <c r="AZ8247" s="49"/>
      <c r="BA8247" s="30"/>
      <c r="BB8247" s="12"/>
      <c r="BF8247" s="12"/>
      <c r="BG8247" s="12"/>
      <c r="BH8247" s="12"/>
      <c r="BO8247" s="7"/>
      <c r="BP8247" s="7"/>
      <c r="BQ8247" s="7"/>
      <c r="BU8247" s="7"/>
      <c r="BV8247" s="7"/>
      <c r="BW8247" s="7"/>
      <c r="CD8247" s="7"/>
      <c r="CE8247" s="7"/>
      <c r="CF8247" s="7"/>
      <c r="CJ8247" s="7"/>
      <c r="CK8247" s="7"/>
      <c r="CL8247" s="7"/>
    </row>
    <row r="8248" spans="1:90">
      <c r="A8248" s="11"/>
      <c r="B8248" s="373"/>
      <c r="C8248" s="373"/>
      <c r="D8248" s="373"/>
      <c r="E8248" s="13"/>
      <c r="F8248" s="11"/>
      <c r="G8248" s="25"/>
      <c r="H8248" s="31"/>
      <c r="I8248" s="30"/>
      <c r="M8248" s="25"/>
      <c r="N8248" s="31"/>
      <c r="O8248" s="30"/>
      <c r="V8248" s="12"/>
      <c r="W8248" s="12"/>
      <c r="X8248" s="14"/>
      <c r="AB8248" s="25"/>
      <c r="AC8248" s="12"/>
      <c r="AD8248" s="12"/>
      <c r="AK8248" s="12"/>
      <c r="AL8248" s="30"/>
      <c r="AM8248" s="32"/>
      <c r="AQ8248" s="12"/>
      <c r="AR8248" s="12"/>
      <c r="AS8248" s="12"/>
      <c r="AZ8248" s="49"/>
      <c r="BA8248" s="30"/>
      <c r="BB8248" s="12"/>
      <c r="BF8248" s="12"/>
      <c r="BG8248" s="12"/>
      <c r="BH8248" s="12"/>
      <c r="BO8248" s="7"/>
      <c r="BP8248" s="7"/>
      <c r="BQ8248" s="7"/>
      <c r="BU8248" s="7"/>
      <c r="BV8248" s="7"/>
      <c r="BW8248" s="7"/>
      <c r="CD8248" s="7"/>
      <c r="CE8248" s="7"/>
      <c r="CF8248" s="7"/>
      <c r="CJ8248" s="7"/>
      <c r="CK8248" s="7"/>
      <c r="CL8248" s="7"/>
    </row>
    <row r="8249" spans="1:90">
      <c r="A8249" s="11"/>
      <c r="B8249" s="373"/>
      <c r="C8249" s="373"/>
      <c r="D8249" s="373"/>
      <c r="E8249" s="13"/>
      <c r="F8249" s="11"/>
      <c r="G8249" s="25"/>
      <c r="H8249" s="31"/>
      <c r="I8249" s="30"/>
      <c r="M8249" s="25"/>
      <c r="N8249" s="31"/>
      <c r="O8249" s="30"/>
      <c r="V8249" s="12"/>
      <c r="W8249" s="12"/>
      <c r="X8249" s="14"/>
      <c r="AB8249" s="25"/>
      <c r="AC8249" s="12"/>
      <c r="AD8249" s="12"/>
      <c r="AK8249" s="12"/>
      <c r="AL8249" s="30"/>
      <c r="AM8249" s="32"/>
      <c r="AQ8249" s="12"/>
      <c r="AR8249" s="12"/>
      <c r="AS8249" s="12"/>
      <c r="AZ8249" s="49"/>
      <c r="BA8249" s="30"/>
      <c r="BB8249" s="12"/>
      <c r="BF8249" s="12"/>
      <c r="BG8249" s="12"/>
      <c r="BH8249" s="12"/>
      <c r="BO8249" s="7"/>
      <c r="BP8249" s="7"/>
      <c r="BQ8249" s="7"/>
      <c r="BU8249" s="7"/>
      <c r="BV8249" s="7"/>
      <c r="BW8249" s="7"/>
      <c r="CD8249" s="7"/>
      <c r="CE8249" s="7"/>
      <c r="CF8249" s="7"/>
      <c r="CJ8249" s="7"/>
      <c r="CK8249" s="7"/>
      <c r="CL8249" s="7"/>
    </row>
    <row r="8250" spans="1:90">
      <c r="A8250" s="11"/>
      <c r="B8250" s="373"/>
      <c r="C8250" s="373"/>
      <c r="D8250" s="373"/>
      <c r="E8250" s="13"/>
      <c r="F8250" s="11"/>
      <c r="G8250" s="25"/>
      <c r="H8250" s="31"/>
      <c r="I8250" s="30"/>
      <c r="M8250" s="25"/>
      <c r="N8250" s="31"/>
      <c r="O8250" s="30"/>
      <c r="V8250" s="12"/>
      <c r="W8250" s="12"/>
      <c r="X8250" s="14"/>
      <c r="AB8250" s="25"/>
      <c r="AC8250" s="12"/>
      <c r="AD8250" s="12"/>
      <c r="AK8250" s="12"/>
      <c r="AL8250" s="30"/>
      <c r="AM8250" s="32"/>
      <c r="AQ8250" s="12"/>
      <c r="AR8250" s="12"/>
      <c r="AS8250" s="12"/>
      <c r="AZ8250" s="49"/>
      <c r="BA8250" s="30"/>
      <c r="BB8250" s="12"/>
      <c r="BF8250" s="12"/>
      <c r="BG8250" s="12"/>
      <c r="BH8250" s="12"/>
      <c r="BO8250" s="7"/>
      <c r="BP8250" s="7"/>
      <c r="BQ8250" s="7"/>
      <c r="BU8250" s="7"/>
      <c r="BV8250" s="7"/>
      <c r="BW8250" s="7"/>
      <c r="CD8250" s="7"/>
      <c r="CE8250" s="7"/>
      <c r="CF8250" s="7"/>
      <c r="CJ8250" s="7"/>
      <c r="CK8250" s="7"/>
      <c r="CL8250" s="7"/>
    </row>
    <row r="8251" spans="1:90">
      <c r="A8251" s="11"/>
      <c r="B8251" s="373"/>
      <c r="C8251" s="373"/>
      <c r="D8251" s="373"/>
      <c r="E8251" s="13"/>
      <c r="F8251" s="11"/>
      <c r="G8251" s="25"/>
      <c r="H8251" s="31"/>
      <c r="I8251" s="30"/>
      <c r="M8251" s="25"/>
      <c r="N8251" s="31"/>
      <c r="O8251" s="30"/>
      <c r="V8251" s="12"/>
      <c r="W8251" s="12"/>
      <c r="X8251" s="14"/>
      <c r="AB8251" s="25"/>
      <c r="AC8251" s="12"/>
      <c r="AD8251" s="12"/>
      <c r="AK8251" s="12"/>
      <c r="AL8251" s="30"/>
      <c r="AM8251" s="32"/>
      <c r="AQ8251" s="12"/>
      <c r="AR8251" s="12"/>
      <c r="AS8251" s="12"/>
      <c r="AZ8251" s="49"/>
      <c r="BA8251" s="30"/>
      <c r="BB8251" s="12"/>
      <c r="BF8251" s="12"/>
      <c r="BG8251" s="12"/>
      <c r="BH8251" s="12"/>
      <c r="BO8251" s="7"/>
      <c r="BP8251" s="7"/>
      <c r="BQ8251" s="7"/>
      <c r="BU8251" s="7"/>
      <c r="BV8251" s="7"/>
      <c r="BW8251" s="7"/>
      <c r="CD8251" s="7"/>
      <c r="CE8251" s="7"/>
      <c r="CF8251" s="7"/>
      <c r="CJ8251" s="7"/>
      <c r="CK8251" s="7"/>
      <c r="CL8251" s="7"/>
    </row>
    <row r="8252" spans="1:90">
      <c r="A8252" s="11"/>
      <c r="B8252" s="373"/>
      <c r="C8252" s="373"/>
      <c r="D8252" s="373"/>
      <c r="E8252" s="13"/>
      <c r="F8252" s="11"/>
      <c r="G8252" s="25"/>
      <c r="H8252" s="31"/>
      <c r="I8252" s="30"/>
      <c r="M8252" s="25"/>
      <c r="N8252" s="31"/>
      <c r="O8252" s="30"/>
      <c r="V8252" s="12"/>
      <c r="W8252" s="12"/>
      <c r="X8252" s="14"/>
      <c r="AB8252" s="25"/>
      <c r="AC8252" s="12"/>
      <c r="AD8252" s="12"/>
      <c r="AK8252" s="12"/>
      <c r="AL8252" s="30"/>
      <c r="AM8252" s="32"/>
      <c r="AQ8252" s="12"/>
      <c r="AR8252" s="12"/>
      <c r="AS8252" s="12"/>
      <c r="AZ8252" s="49"/>
      <c r="BA8252" s="30"/>
      <c r="BB8252" s="12"/>
      <c r="BF8252" s="12"/>
      <c r="BG8252" s="12"/>
      <c r="BH8252" s="12"/>
      <c r="BO8252" s="7"/>
      <c r="BP8252" s="7"/>
      <c r="BQ8252" s="7"/>
      <c r="BU8252" s="7"/>
      <c r="BV8252" s="7"/>
      <c r="BW8252" s="7"/>
      <c r="CD8252" s="7"/>
      <c r="CE8252" s="7"/>
      <c r="CF8252" s="7"/>
      <c r="CJ8252" s="7"/>
      <c r="CK8252" s="7"/>
      <c r="CL8252" s="7"/>
    </row>
    <row r="8253" spans="1:90">
      <c r="A8253" s="11"/>
      <c r="B8253" s="373"/>
      <c r="C8253" s="373"/>
      <c r="D8253" s="373"/>
      <c r="E8253" s="13"/>
      <c r="F8253" s="11"/>
      <c r="G8253" s="25"/>
      <c r="H8253" s="31"/>
      <c r="I8253" s="30"/>
      <c r="M8253" s="25"/>
      <c r="N8253" s="31"/>
      <c r="O8253" s="30"/>
      <c r="V8253" s="12"/>
      <c r="W8253" s="12"/>
      <c r="X8253" s="14"/>
      <c r="AB8253" s="25"/>
      <c r="AC8253" s="12"/>
      <c r="AD8253" s="12"/>
      <c r="AK8253" s="12"/>
      <c r="AL8253" s="30"/>
      <c r="AM8253" s="32"/>
      <c r="AQ8253" s="12"/>
      <c r="AR8253" s="12"/>
      <c r="AS8253" s="12"/>
      <c r="AZ8253" s="49"/>
      <c r="BA8253" s="30"/>
      <c r="BB8253" s="12"/>
      <c r="BF8253" s="12"/>
      <c r="BG8253" s="12"/>
      <c r="BH8253" s="12"/>
      <c r="BO8253" s="7"/>
      <c r="BP8253" s="7"/>
      <c r="BQ8253" s="7"/>
      <c r="BU8253" s="7"/>
      <c r="BV8253" s="7"/>
      <c r="BW8253" s="7"/>
      <c r="CD8253" s="7"/>
      <c r="CE8253" s="7"/>
      <c r="CF8253" s="7"/>
      <c r="CJ8253" s="7"/>
      <c r="CK8253" s="7"/>
      <c r="CL8253" s="7"/>
    </row>
    <row r="8254" spans="1:90">
      <c r="A8254" s="11"/>
      <c r="B8254" s="373"/>
      <c r="C8254" s="373"/>
      <c r="D8254" s="373"/>
      <c r="E8254" s="13"/>
      <c r="F8254" s="11"/>
      <c r="G8254" s="25"/>
      <c r="H8254" s="31"/>
      <c r="I8254" s="30"/>
      <c r="M8254" s="25"/>
      <c r="N8254" s="31"/>
      <c r="O8254" s="30"/>
      <c r="V8254" s="12"/>
      <c r="W8254" s="12"/>
      <c r="X8254" s="14"/>
      <c r="AB8254" s="25"/>
      <c r="AC8254" s="12"/>
      <c r="AD8254" s="12"/>
      <c r="AK8254" s="12"/>
      <c r="AL8254" s="30"/>
      <c r="AM8254" s="32"/>
      <c r="AQ8254" s="12"/>
      <c r="AR8254" s="12"/>
      <c r="AS8254" s="12"/>
      <c r="AZ8254" s="49"/>
      <c r="BA8254" s="30"/>
      <c r="BB8254" s="12"/>
      <c r="BF8254" s="12"/>
      <c r="BG8254" s="12"/>
      <c r="BH8254" s="12"/>
      <c r="BO8254" s="7"/>
      <c r="BP8254" s="7"/>
      <c r="BQ8254" s="7"/>
      <c r="BU8254" s="7"/>
      <c r="BV8254" s="7"/>
      <c r="BW8254" s="7"/>
      <c r="CD8254" s="7"/>
      <c r="CE8254" s="7"/>
      <c r="CF8254" s="7"/>
      <c r="CJ8254" s="7"/>
      <c r="CK8254" s="7"/>
      <c r="CL8254" s="7"/>
    </row>
    <row r="8255" spans="1:90">
      <c r="A8255" s="11"/>
      <c r="B8255" s="373"/>
      <c r="C8255" s="373"/>
      <c r="D8255" s="373"/>
      <c r="E8255" s="13"/>
      <c r="F8255" s="11"/>
      <c r="G8255" s="25"/>
      <c r="H8255" s="31"/>
      <c r="I8255" s="30"/>
      <c r="M8255" s="25"/>
      <c r="N8255" s="31"/>
      <c r="O8255" s="30"/>
      <c r="V8255" s="12"/>
      <c r="W8255" s="12"/>
      <c r="X8255" s="14"/>
      <c r="AB8255" s="25"/>
      <c r="AC8255" s="12"/>
      <c r="AD8255" s="12"/>
      <c r="AK8255" s="12"/>
      <c r="AL8255" s="30"/>
      <c r="AM8255" s="32"/>
      <c r="AQ8255" s="12"/>
      <c r="AR8255" s="12"/>
      <c r="AS8255" s="12"/>
      <c r="AZ8255" s="49"/>
      <c r="BA8255" s="30"/>
      <c r="BB8255" s="12"/>
      <c r="BF8255" s="12"/>
      <c r="BG8255" s="12"/>
      <c r="BH8255" s="12"/>
      <c r="BO8255" s="7"/>
      <c r="BP8255" s="7"/>
      <c r="BQ8255" s="7"/>
      <c r="BU8255" s="7"/>
      <c r="BV8255" s="7"/>
      <c r="BW8255" s="7"/>
      <c r="CD8255" s="7"/>
      <c r="CE8255" s="7"/>
      <c r="CF8255" s="7"/>
      <c r="CJ8255" s="7"/>
      <c r="CK8255" s="7"/>
      <c r="CL8255" s="7"/>
    </row>
    <row r="8256" spans="1:90">
      <c r="A8256" s="11"/>
      <c r="B8256" s="373"/>
      <c r="C8256" s="373"/>
      <c r="D8256" s="373"/>
      <c r="E8256" s="13"/>
      <c r="F8256" s="11"/>
      <c r="G8256" s="25"/>
      <c r="H8256" s="31"/>
      <c r="I8256" s="30"/>
      <c r="M8256" s="25"/>
      <c r="N8256" s="31"/>
      <c r="O8256" s="30"/>
      <c r="V8256" s="12"/>
      <c r="W8256" s="12"/>
      <c r="X8256" s="14"/>
      <c r="AB8256" s="25"/>
      <c r="AC8256" s="12"/>
      <c r="AD8256" s="12"/>
      <c r="AK8256" s="12"/>
      <c r="AL8256" s="30"/>
      <c r="AM8256" s="32"/>
      <c r="AQ8256" s="12"/>
      <c r="AR8256" s="12"/>
      <c r="AS8256" s="12"/>
      <c r="AZ8256" s="49"/>
      <c r="BA8256" s="30"/>
      <c r="BB8256" s="12"/>
      <c r="BF8256" s="12"/>
      <c r="BG8256" s="12"/>
      <c r="BH8256" s="12"/>
      <c r="BO8256" s="7"/>
      <c r="BP8256" s="7"/>
      <c r="BQ8256" s="7"/>
      <c r="BU8256" s="7"/>
      <c r="BV8256" s="7"/>
      <c r="BW8256" s="7"/>
      <c r="CD8256" s="7"/>
      <c r="CE8256" s="7"/>
      <c r="CF8256" s="7"/>
      <c r="CJ8256" s="7"/>
      <c r="CK8256" s="7"/>
      <c r="CL8256" s="7"/>
    </row>
    <row r="8257" spans="1:90">
      <c r="A8257" s="11"/>
      <c r="B8257" s="373"/>
      <c r="C8257" s="373"/>
      <c r="D8257" s="373"/>
      <c r="E8257" s="13"/>
      <c r="F8257" s="11"/>
      <c r="G8257" s="25"/>
      <c r="H8257" s="31"/>
      <c r="I8257" s="30"/>
      <c r="M8257" s="25"/>
      <c r="N8257" s="31"/>
      <c r="O8257" s="30"/>
      <c r="V8257" s="12"/>
      <c r="W8257" s="12"/>
      <c r="X8257" s="14"/>
      <c r="AB8257" s="25"/>
      <c r="AC8257" s="12"/>
      <c r="AD8257" s="12"/>
      <c r="AK8257" s="12"/>
      <c r="AL8257" s="30"/>
      <c r="AM8257" s="32"/>
      <c r="AQ8257" s="12"/>
      <c r="AR8257" s="12"/>
      <c r="AS8257" s="12"/>
      <c r="AZ8257" s="49"/>
      <c r="BA8257" s="30"/>
      <c r="BB8257" s="12"/>
      <c r="BF8257" s="12"/>
      <c r="BG8257" s="12"/>
      <c r="BH8257" s="12"/>
      <c r="BO8257" s="7"/>
      <c r="BP8257" s="7"/>
      <c r="BQ8257" s="7"/>
      <c r="BU8257" s="7"/>
      <c r="BV8257" s="7"/>
      <c r="BW8257" s="7"/>
      <c r="CD8257" s="7"/>
      <c r="CE8257" s="7"/>
      <c r="CF8257" s="7"/>
      <c r="CJ8257" s="7"/>
      <c r="CK8257" s="7"/>
      <c r="CL8257" s="7"/>
    </row>
    <row r="8258" spans="1:90">
      <c r="A8258" s="11"/>
      <c r="B8258" s="373"/>
      <c r="C8258" s="373"/>
      <c r="D8258" s="373"/>
      <c r="E8258" s="13"/>
      <c r="F8258" s="11"/>
      <c r="G8258" s="25"/>
      <c r="H8258" s="31"/>
      <c r="I8258" s="30"/>
      <c r="M8258" s="25"/>
      <c r="N8258" s="31"/>
      <c r="O8258" s="30"/>
      <c r="V8258" s="12"/>
      <c r="W8258" s="12"/>
      <c r="X8258" s="14"/>
      <c r="AB8258" s="25"/>
      <c r="AC8258" s="12"/>
      <c r="AD8258" s="12"/>
      <c r="AK8258" s="12"/>
      <c r="AL8258" s="30"/>
      <c r="AM8258" s="32"/>
      <c r="AQ8258" s="12"/>
      <c r="AR8258" s="12"/>
      <c r="AS8258" s="12"/>
      <c r="AZ8258" s="49"/>
      <c r="BA8258" s="30"/>
      <c r="BB8258" s="12"/>
      <c r="BF8258" s="12"/>
      <c r="BG8258" s="12"/>
      <c r="BH8258" s="12"/>
      <c r="BO8258" s="7"/>
      <c r="BP8258" s="7"/>
      <c r="BQ8258" s="7"/>
      <c r="BU8258" s="7"/>
      <c r="BV8258" s="7"/>
      <c r="BW8258" s="7"/>
      <c r="CD8258" s="7"/>
      <c r="CE8258" s="7"/>
      <c r="CF8258" s="7"/>
      <c r="CJ8258" s="7"/>
      <c r="CK8258" s="7"/>
      <c r="CL8258" s="7"/>
    </row>
    <row r="8259" spans="1:90">
      <c r="A8259" s="11"/>
      <c r="B8259" s="373"/>
      <c r="C8259" s="373"/>
      <c r="D8259" s="373"/>
      <c r="E8259" s="13"/>
      <c r="F8259" s="11"/>
      <c r="G8259" s="25"/>
      <c r="H8259" s="31"/>
      <c r="I8259" s="30"/>
      <c r="M8259" s="25"/>
      <c r="N8259" s="31"/>
      <c r="O8259" s="30"/>
      <c r="V8259" s="12"/>
      <c r="W8259" s="12"/>
      <c r="X8259" s="14"/>
      <c r="AB8259" s="25"/>
      <c r="AC8259" s="12"/>
      <c r="AD8259" s="12"/>
      <c r="AK8259" s="12"/>
      <c r="AL8259" s="30"/>
      <c r="AM8259" s="32"/>
      <c r="AQ8259" s="12"/>
      <c r="AR8259" s="12"/>
      <c r="AS8259" s="12"/>
      <c r="AZ8259" s="49"/>
      <c r="BA8259" s="30"/>
      <c r="BB8259" s="12"/>
      <c r="BF8259" s="12"/>
      <c r="BG8259" s="12"/>
      <c r="BH8259" s="12"/>
      <c r="BO8259" s="7"/>
      <c r="BP8259" s="7"/>
      <c r="BQ8259" s="7"/>
      <c r="BU8259" s="7"/>
      <c r="BV8259" s="7"/>
      <c r="BW8259" s="7"/>
      <c r="CD8259" s="7"/>
      <c r="CE8259" s="7"/>
      <c r="CF8259" s="7"/>
      <c r="CJ8259" s="7"/>
      <c r="CK8259" s="7"/>
      <c r="CL8259" s="7"/>
    </row>
    <row r="8260" spans="1:90">
      <c r="A8260" s="11"/>
      <c r="B8260" s="373"/>
      <c r="C8260" s="373"/>
      <c r="D8260" s="373"/>
      <c r="E8260" s="13"/>
      <c r="F8260" s="11"/>
      <c r="G8260" s="25"/>
      <c r="H8260" s="31"/>
      <c r="I8260" s="30"/>
      <c r="M8260" s="25"/>
      <c r="N8260" s="31"/>
      <c r="O8260" s="30"/>
      <c r="V8260" s="12"/>
      <c r="W8260" s="12"/>
      <c r="X8260" s="14"/>
      <c r="AB8260" s="25"/>
      <c r="AC8260" s="12"/>
      <c r="AD8260" s="12"/>
      <c r="AK8260" s="12"/>
      <c r="AL8260" s="30"/>
      <c r="AM8260" s="32"/>
      <c r="AQ8260" s="12"/>
      <c r="AR8260" s="12"/>
      <c r="AS8260" s="12"/>
      <c r="AZ8260" s="49"/>
      <c r="BA8260" s="30"/>
      <c r="BB8260" s="12"/>
      <c r="BF8260" s="12"/>
      <c r="BG8260" s="12"/>
      <c r="BH8260" s="12"/>
      <c r="BO8260" s="7"/>
      <c r="BP8260" s="7"/>
      <c r="BQ8260" s="7"/>
      <c r="BU8260" s="7"/>
      <c r="BV8260" s="7"/>
      <c r="BW8260" s="7"/>
      <c r="CD8260" s="7"/>
      <c r="CE8260" s="7"/>
      <c r="CF8260" s="7"/>
      <c r="CJ8260" s="7"/>
      <c r="CK8260" s="7"/>
      <c r="CL8260" s="7"/>
    </row>
    <row r="8261" spans="1:90">
      <c r="A8261" s="11"/>
      <c r="B8261" s="373"/>
      <c r="C8261" s="373"/>
      <c r="D8261" s="373"/>
      <c r="E8261" s="13"/>
      <c r="F8261" s="11"/>
      <c r="G8261" s="25"/>
      <c r="H8261" s="31"/>
      <c r="I8261" s="30"/>
      <c r="M8261" s="25"/>
      <c r="N8261" s="31"/>
      <c r="O8261" s="30"/>
      <c r="V8261" s="12"/>
      <c r="W8261" s="12"/>
      <c r="X8261" s="14"/>
      <c r="AB8261" s="25"/>
      <c r="AC8261" s="12"/>
      <c r="AD8261" s="12"/>
      <c r="AK8261" s="12"/>
      <c r="AL8261" s="30"/>
      <c r="AM8261" s="32"/>
      <c r="AQ8261" s="12"/>
      <c r="AR8261" s="12"/>
      <c r="AS8261" s="12"/>
      <c r="AZ8261" s="49"/>
      <c r="BA8261" s="30"/>
      <c r="BB8261" s="12"/>
      <c r="BF8261" s="12"/>
      <c r="BG8261" s="12"/>
      <c r="BH8261" s="12"/>
      <c r="BO8261" s="7"/>
      <c r="BP8261" s="7"/>
      <c r="BQ8261" s="7"/>
      <c r="BU8261" s="7"/>
      <c r="BV8261" s="7"/>
      <c r="BW8261" s="7"/>
      <c r="CD8261" s="7"/>
      <c r="CE8261" s="7"/>
      <c r="CF8261" s="7"/>
      <c r="CJ8261" s="7"/>
      <c r="CK8261" s="7"/>
      <c r="CL8261" s="7"/>
    </row>
    <row r="8262" spans="1:90">
      <c r="A8262" s="11"/>
      <c r="B8262" s="373"/>
      <c r="C8262" s="373"/>
      <c r="D8262" s="373"/>
      <c r="E8262" s="13"/>
      <c r="F8262" s="11"/>
      <c r="G8262" s="25"/>
      <c r="H8262" s="31"/>
      <c r="I8262" s="30"/>
      <c r="M8262" s="25"/>
      <c r="N8262" s="31"/>
      <c r="O8262" s="30"/>
      <c r="V8262" s="12"/>
      <c r="W8262" s="12"/>
      <c r="X8262" s="14"/>
      <c r="AB8262" s="25"/>
      <c r="AC8262" s="12"/>
      <c r="AD8262" s="12"/>
      <c r="AK8262" s="12"/>
      <c r="AL8262" s="30"/>
      <c r="AM8262" s="32"/>
      <c r="AQ8262" s="12"/>
      <c r="AR8262" s="12"/>
      <c r="AS8262" s="12"/>
      <c r="AZ8262" s="49"/>
      <c r="BA8262" s="30"/>
      <c r="BB8262" s="12"/>
      <c r="BF8262" s="12"/>
      <c r="BG8262" s="12"/>
      <c r="BH8262" s="12"/>
      <c r="BO8262" s="7"/>
      <c r="BP8262" s="7"/>
      <c r="BQ8262" s="7"/>
      <c r="BU8262" s="7"/>
      <c r="BV8262" s="7"/>
      <c r="BW8262" s="7"/>
      <c r="CD8262" s="7"/>
      <c r="CE8262" s="7"/>
      <c r="CF8262" s="7"/>
      <c r="CJ8262" s="7"/>
      <c r="CK8262" s="7"/>
      <c r="CL8262" s="7"/>
    </row>
    <row r="8263" spans="1:90">
      <c r="A8263" s="11"/>
      <c r="B8263" s="373"/>
      <c r="C8263" s="373"/>
      <c r="D8263" s="373"/>
      <c r="E8263" s="13"/>
      <c r="F8263" s="11"/>
      <c r="G8263" s="25"/>
      <c r="H8263" s="31"/>
      <c r="I8263" s="30"/>
      <c r="M8263" s="25"/>
      <c r="N8263" s="31"/>
      <c r="O8263" s="30"/>
      <c r="V8263" s="12"/>
      <c r="W8263" s="12"/>
      <c r="X8263" s="14"/>
      <c r="AB8263" s="25"/>
      <c r="AC8263" s="12"/>
      <c r="AD8263" s="12"/>
      <c r="AK8263" s="12"/>
      <c r="AL8263" s="30"/>
      <c r="AM8263" s="32"/>
      <c r="AQ8263" s="12"/>
      <c r="AR8263" s="12"/>
      <c r="AS8263" s="12"/>
      <c r="AZ8263" s="49"/>
      <c r="BA8263" s="30"/>
      <c r="BB8263" s="12"/>
      <c r="BF8263" s="12"/>
      <c r="BG8263" s="12"/>
      <c r="BH8263" s="12"/>
      <c r="BO8263" s="7"/>
      <c r="BP8263" s="7"/>
      <c r="BQ8263" s="7"/>
      <c r="BU8263" s="7"/>
      <c r="BV8263" s="7"/>
      <c r="BW8263" s="7"/>
      <c r="CD8263" s="7"/>
      <c r="CE8263" s="7"/>
      <c r="CF8263" s="7"/>
      <c r="CJ8263" s="7"/>
      <c r="CK8263" s="7"/>
      <c r="CL8263" s="7"/>
    </row>
    <row r="8264" spans="1:90">
      <c r="A8264" s="11"/>
      <c r="B8264" s="373"/>
      <c r="C8264" s="373"/>
      <c r="D8264" s="373"/>
      <c r="E8264" s="13"/>
      <c r="F8264" s="11"/>
      <c r="G8264" s="25"/>
      <c r="H8264" s="31"/>
      <c r="I8264" s="30"/>
      <c r="M8264" s="25"/>
      <c r="N8264" s="31"/>
      <c r="O8264" s="30"/>
      <c r="V8264" s="12"/>
      <c r="W8264" s="12"/>
      <c r="X8264" s="14"/>
      <c r="AB8264" s="25"/>
      <c r="AC8264" s="12"/>
      <c r="AD8264" s="12"/>
      <c r="AK8264" s="12"/>
      <c r="AL8264" s="30"/>
      <c r="AM8264" s="32"/>
      <c r="AQ8264" s="12"/>
      <c r="AR8264" s="12"/>
      <c r="AS8264" s="12"/>
      <c r="AZ8264" s="49"/>
      <c r="BA8264" s="30"/>
      <c r="BB8264" s="12"/>
      <c r="BF8264" s="12"/>
      <c r="BG8264" s="12"/>
      <c r="BH8264" s="12"/>
      <c r="BO8264" s="7"/>
      <c r="BP8264" s="7"/>
      <c r="BQ8264" s="7"/>
      <c r="BU8264" s="7"/>
      <c r="BV8264" s="7"/>
      <c r="BW8264" s="7"/>
      <c r="CD8264" s="7"/>
      <c r="CE8264" s="7"/>
      <c r="CF8264" s="7"/>
      <c r="CJ8264" s="7"/>
      <c r="CK8264" s="7"/>
      <c r="CL8264" s="7"/>
    </row>
    <row r="8265" spans="1:90">
      <c r="A8265" s="11"/>
      <c r="B8265" s="373"/>
      <c r="C8265" s="373"/>
      <c r="D8265" s="373"/>
      <c r="E8265" s="13"/>
      <c r="F8265" s="11"/>
      <c r="G8265" s="25"/>
      <c r="H8265" s="31"/>
      <c r="I8265" s="30"/>
      <c r="M8265" s="25"/>
      <c r="N8265" s="31"/>
      <c r="O8265" s="30"/>
      <c r="V8265" s="12"/>
      <c r="W8265" s="12"/>
      <c r="X8265" s="14"/>
      <c r="AB8265" s="25"/>
      <c r="AC8265" s="12"/>
      <c r="AD8265" s="12"/>
      <c r="AK8265" s="12"/>
      <c r="AL8265" s="30"/>
      <c r="AM8265" s="32"/>
      <c r="AQ8265" s="12"/>
      <c r="AR8265" s="12"/>
      <c r="AS8265" s="12"/>
      <c r="AZ8265" s="49"/>
      <c r="BA8265" s="30"/>
      <c r="BB8265" s="12"/>
      <c r="BF8265" s="12"/>
      <c r="BG8265" s="12"/>
      <c r="BH8265" s="12"/>
      <c r="BO8265" s="7"/>
      <c r="BP8265" s="7"/>
      <c r="BQ8265" s="7"/>
      <c r="BU8265" s="7"/>
      <c r="BV8265" s="7"/>
      <c r="BW8265" s="7"/>
      <c r="CD8265" s="7"/>
      <c r="CE8265" s="7"/>
      <c r="CF8265" s="7"/>
      <c r="CJ8265" s="7"/>
      <c r="CK8265" s="7"/>
      <c r="CL8265" s="7"/>
    </row>
    <row r="8266" spans="1:90">
      <c r="A8266" s="11"/>
      <c r="B8266" s="373"/>
      <c r="C8266" s="373"/>
      <c r="D8266" s="373"/>
      <c r="E8266" s="13"/>
      <c r="F8266" s="11"/>
      <c r="G8266" s="25"/>
      <c r="H8266" s="31"/>
      <c r="I8266" s="30"/>
      <c r="M8266" s="25"/>
      <c r="N8266" s="31"/>
      <c r="O8266" s="30"/>
      <c r="V8266" s="12"/>
      <c r="W8266" s="12"/>
      <c r="X8266" s="14"/>
      <c r="AB8266" s="25"/>
      <c r="AC8266" s="12"/>
      <c r="AD8266" s="12"/>
      <c r="AK8266" s="12"/>
      <c r="AL8266" s="30"/>
      <c r="AM8266" s="32"/>
      <c r="AQ8266" s="12"/>
      <c r="AR8266" s="12"/>
      <c r="AS8266" s="12"/>
      <c r="AZ8266" s="49"/>
      <c r="BA8266" s="30"/>
      <c r="BB8266" s="12"/>
      <c r="BF8266" s="12"/>
      <c r="BG8266" s="12"/>
      <c r="BH8266" s="12"/>
      <c r="BO8266" s="7"/>
      <c r="BP8266" s="7"/>
      <c r="BQ8266" s="7"/>
      <c r="BU8266" s="7"/>
      <c r="BV8266" s="7"/>
      <c r="BW8266" s="7"/>
      <c r="CD8266" s="7"/>
      <c r="CE8266" s="7"/>
      <c r="CF8266" s="7"/>
      <c r="CJ8266" s="7"/>
      <c r="CK8266" s="7"/>
      <c r="CL8266" s="7"/>
    </row>
    <row r="8267" spans="1:90">
      <c r="A8267" s="11"/>
      <c r="B8267" s="373"/>
      <c r="C8267" s="373"/>
      <c r="D8267" s="373"/>
      <c r="E8267" s="13"/>
      <c r="F8267" s="11"/>
      <c r="G8267" s="25"/>
      <c r="H8267" s="31"/>
      <c r="I8267" s="30"/>
      <c r="M8267" s="25"/>
      <c r="N8267" s="31"/>
      <c r="O8267" s="30"/>
      <c r="V8267" s="12"/>
      <c r="W8267" s="12"/>
      <c r="X8267" s="14"/>
      <c r="AB8267" s="25"/>
      <c r="AC8267" s="12"/>
      <c r="AD8267" s="12"/>
      <c r="AK8267" s="12"/>
      <c r="AL8267" s="30"/>
      <c r="AM8267" s="32"/>
      <c r="AQ8267" s="12"/>
      <c r="AR8267" s="12"/>
      <c r="AS8267" s="12"/>
      <c r="AZ8267" s="49"/>
      <c r="BA8267" s="30"/>
      <c r="BB8267" s="12"/>
      <c r="BF8267" s="12"/>
      <c r="BG8267" s="12"/>
      <c r="BH8267" s="12"/>
      <c r="BO8267" s="7"/>
      <c r="BP8267" s="7"/>
      <c r="BQ8267" s="7"/>
      <c r="BU8267" s="7"/>
      <c r="BV8267" s="7"/>
      <c r="BW8267" s="7"/>
      <c r="CD8267" s="7"/>
      <c r="CE8267" s="7"/>
      <c r="CF8267" s="7"/>
      <c r="CJ8267" s="7"/>
      <c r="CK8267" s="7"/>
      <c r="CL8267" s="7"/>
    </row>
    <row r="8268" spans="1:90">
      <c r="A8268" s="11"/>
      <c r="B8268" s="373"/>
      <c r="C8268" s="373"/>
      <c r="D8268" s="373"/>
      <c r="E8268" s="13"/>
      <c r="F8268" s="11"/>
      <c r="G8268" s="25"/>
      <c r="H8268" s="31"/>
      <c r="I8268" s="30"/>
      <c r="M8268" s="25"/>
      <c r="N8268" s="31"/>
      <c r="O8268" s="30"/>
      <c r="V8268" s="12"/>
      <c r="W8268" s="12"/>
      <c r="X8268" s="14"/>
      <c r="AB8268" s="25"/>
      <c r="AC8268" s="12"/>
      <c r="AD8268" s="12"/>
      <c r="AK8268" s="12"/>
      <c r="AL8268" s="30"/>
      <c r="AM8268" s="32"/>
      <c r="AQ8268" s="12"/>
      <c r="AR8268" s="12"/>
      <c r="AS8268" s="12"/>
      <c r="AZ8268" s="49"/>
      <c r="BA8268" s="30"/>
      <c r="BB8268" s="12"/>
      <c r="BF8268" s="12"/>
      <c r="BG8268" s="12"/>
      <c r="BH8268" s="12"/>
      <c r="BO8268" s="7"/>
      <c r="BP8268" s="7"/>
      <c r="BQ8268" s="7"/>
      <c r="BU8268" s="7"/>
      <c r="BV8268" s="7"/>
      <c r="BW8268" s="7"/>
      <c r="CD8268" s="7"/>
      <c r="CE8268" s="7"/>
      <c r="CF8268" s="7"/>
      <c r="CJ8268" s="7"/>
      <c r="CK8268" s="7"/>
      <c r="CL8268" s="7"/>
    </row>
    <row r="8269" spans="1:90">
      <c r="A8269" s="11"/>
      <c r="B8269" s="373"/>
      <c r="C8269" s="373"/>
      <c r="D8269" s="373"/>
      <c r="E8269" s="13"/>
      <c r="F8269" s="11"/>
      <c r="G8269" s="25"/>
      <c r="H8269" s="31"/>
      <c r="I8269" s="30"/>
      <c r="M8269" s="25"/>
      <c r="N8269" s="31"/>
      <c r="O8269" s="30"/>
      <c r="V8269" s="12"/>
      <c r="W8269" s="12"/>
      <c r="X8269" s="14"/>
      <c r="AB8269" s="25"/>
      <c r="AC8269" s="12"/>
      <c r="AD8269" s="12"/>
      <c r="AK8269" s="12"/>
      <c r="AL8269" s="30"/>
      <c r="AM8269" s="32"/>
      <c r="AQ8269" s="12"/>
      <c r="AR8269" s="12"/>
      <c r="AS8269" s="12"/>
      <c r="AZ8269" s="49"/>
      <c r="BA8269" s="30"/>
      <c r="BB8269" s="12"/>
      <c r="BF8269" s="12"/>
      <c r="BG8269" s="12"/>
      <c r="BH8269" s="12"/>
      <c r="BO8269" s="7"/>
      <c r="BP8269" s="7"/>
      <c r="BQ8269" s="7"/>
      <c r="BU8269" s="7"/>
      <c r="BV8269" s="7"/>
      <c r="BW8269" s="7"/>
      <c r="CD8269" s="7"/>
      <c r="CE8269" s="7"/>
      <c r="CF8269" s="7"/>
      <c r="CJ8269" s="7"/>
      <c r="CK8269" s="7"/>
      <c r="CL8269" s="7"/>
    </row>
    <row r="8270" spans="1:90">
      <c r="A8270" s="11"/>
      <c r="B8270" s="373"/>
      <c r="C8270" s="373"/>
      <c r="D8270" s="373"/>
      <c r="E8270" s="13"/>
      <c r="F8270" s="11"/>
      <c r="G8270" s="25"/>
      <c r="H8270" s="31"/>
      <c r="I8270" s="30"/>
      <c r="M8270" s="25"/>
      <c r="N8270" s="31"/>
      <c r="O8270" s="30"/>
      <c r="V8270" s="12"/>
      <c r="W8270" s="12"/>
      <c r="X8270" s="14"/>
      <c r="AB8270" s="25"/>
      <c r="AC8270" s="12"/>
      <c r="AD8270" s="12"/>
      <c r="AK8270" s="12"/>
      <c r="AL8270" s="30"/>
      <c r="AM8270" s="32"/>
      <c r="AQ8270" s="12"/>
      <c r="AR8270" s="12"/>
      <c r="AS8270" s="12"/>
      <c r="AZ8270" s="49"/>
      <c r="BA8270" s="30"/>
      <c r="BB8270" s="12"/>
      <c r="BF8270" s="12"/>
      <c r="BG8270" s="12"/>
      <c r="BH8270" s="12"/>
      <c r="BO8270" s="7"/>
      <c r="BP8270" s="7"/>
      <c r="BQ8270" s="7"/>
      <c r="BU8270" s="7"/>
      <c r="BV8270" s="7"/>
      <c r="BW8270" s="7"/>
      <c r="CD8270" s="7"/>
      <c r="CE8270" s="7"/>
      <c r="CF8270" s="7"/>
      <c r="CJ8270" s="7"/>
      <c r="CK8270" s="7"/>
      <c r="CL8270" s="7"/>
    </row>
    <row r="8271" spans="1:90">
      <c r="A8271" s="11"/>
      <c r="B8271" s="373"/>
      <c r="C8271" s="373"/>
      <c r="D8271" s="373"/>
      <c r="E8271" s="13"/>
      <c r="F8271" s="11"/>
      <c r="G8271" s="25"/>
      <c r="H8271" s="31"/>
      <c r="I8271" s="30"/>
      <c r="M8271" s="25"/>
      <c r="N8271" s="31"/>
      <c r="O8271" s="30"/>
      <c r="V8271" s="12"/>
      <c r="W8271" s="12"/>
      <c r="X8271" s="14"/>
      <c r="AB8271" s="25"/>
      <c r="AC8271" s="12"/>
      <c r="AD8271" s="12"/>
      <c r="AK8271" s="12"/>
      <c r="AL8271" s="30"/>
      <c r="AM8271" s="32"/>
      <c r="AQ8271" s="12"/>
      <c r="AR8271" s="12"/>
      <c r="AS8271" s="12"/>
      <c r="AZ8271" s="49"/>
      <c r="BA8271" s="30"/>
      <c r="BB8271" s="12"/>
      <c r="BF8271" s="12"/>
      <c r="BG8271" s="12"/>
      <c r="BH8271" s="12"/>
      <c r="BO8271" s="7"/>
      <c r="BP8271" s="7"/>
      <c r="BQ8271" s="7"/>
      <c r="BU8271" s="7"/>
      <c r="BV8271" s="7"/>
      <c r="BW8271" s="7"/>
      <c r="CD8271" s="7"/>
      <c r="CE8271" s="7"/>
      <c r="CF8271" s="7"/>
      <c r="CJ8271" s="7"/>
      <c r="CK8271" s="7"/>
      <c r="CL8271" s="7"/>
    </row>
    <row r="8272" spans="1:90">
      <c r="A8272" s="11"/>
      <c r="B8272" s="373"/>
      <c r="C8272" s="373"/>
      <c r="D8272" s="373"/>
      <c r="E8272" s="13"/>
      <c r="F8272" s="11"/>
      <c r="G8272" s="25"/>
      <c r="H8272" s="31"/>
      <c r="I8272" s="30"/>
      <c r="M8272" s="25"/>
      <c r="N8272" s="31"/>
      <c r="O8272" s="30"/>
      <c r="V8272" s="12"/>
      <c r="W8272" s="12"/>
      <c r="X8272" s="14"/>
      <c r="AB8272" s="25"/>
      <c r="AC8272" s="12"/>
      <c r="AD8272" s="12"/>
      <c r="AK8272" s="12"/>
      <c r="AL8272" s="30"/>
      <c r="AM8272" s="32"/>
      <c r="AQ8272" s="12"/>
      <c r="AR8272" s="12"/>
      <c r="AS8272" s="12"/>
      <c r="AZ8272" s="49"/>
      <c r="BA8272" s="30"/>
      <c r="BB8272" s="12"/>
      <c r="BF8272" s="12"/>
      <c r="BG8272" s="12"/>
      <c r="BH8272" s="12"/>
      <c r="BO8272" s="7"/>
      <c r="BP8272" s="7"/>
      <c r="BQ8272" s="7"/>
      <c r="BU8272" s="7"/>
      <c r="BV8272" s="7"/>
      <c r="BW8272" s="7"/>
      <c r="CD8272" s="7"/>
      <c r="CE8272" s="7"/>
      <c r="CF8272" s="7"/>
      <c r="CJ8272" s="7"/>
      <c r="CK8272" s="7"/>
      <c r="CL8272" s="7"/>
    </row>
    <row r="8273" spans="1:90">
      <c r="A8273" s="11"/>
      <c r="B8273" s="373"/>
      <c r="C8273" s="373"/>
      <c r="D8273" s="373"/>
      <c r="E8273" s="13"/>
      <c r="F8273" s="11"/>
      <c r="G8273" s="25"/>
      <c r="H8273" s="31"/>
      <c r="I8273" s="30"/>
      <c r="M8273" s="25"/>
      <c r="N8273" s="31"/>
      <c r="O8273" s="30"/>
      <c r="V8273" s="12"/>
      <c r="W8273" s="12"/>
      <c r="X8273" s="14"/>
      <c r="AB8273" s="25"/>
      <c r="AC8273" s="12"/>
      <c r="AD8273" s="12"/>
      <c r="AK8273" s="12"/>
      <c r="AL8273" s="30"/>
      <c r="AM8273" s="32"/>
      <c r="AQ8273" s="12"/>
      <c r="AR8273" s="12"/>
      <c r="AS8273" s="12"/>
      <c r="AZ8273" s="49"/>
      <c r="BA8273" s="30"/>
      <c r="BB8273" s="12"/>
      <c r="BF8273" s="12"/>
      <c r="BG8273" s="12"/>
      <c r="BH8273" s="12"/>
      <c r="BO8273" s="7"/>
      <c r="BP8273" s="7"/>
      <c r="BQ8273" s="7"/>
      <c r="BU8273" s="7"/>
      <c r="BV8273" s="7"/>
      <c r="BW8273" s="7"/>
      <c r="CD8273" s="7"/>
      <c r="CE8273" s="7"/>
      <c r="CF8273" s="7"/>
      <c r="CJ8273" s="7"/>
      <c r="CK8273" s="7"/>
      <c r="CL8273" s="7"/>
    </row>
    <row r="8274" spans="1:90">
      <c r="A8274" s="11"/>
      <c r="B8274" s="373"/>
      <c r="C8274" s="373"/>
      <c r="D8274" s="373"/>
      <c r="E8274" s="13"/>
      <c r="F8274" s="11"/>
      <c r="G8274" s="25"/>
      <c r="H8274" s="31"/>
      <c r="I8274" s="30"/>
      <c r="M8274" s="25"/>
      <c r="N8274" s="31"/>
      <c r="O8274" s="30"/>
      <c r="V8274" s="12"/>
      <c r="W8274" s="12"/>
      <c r="X8274" s="14"/>
      <c r="AB8274" s="25"/>
      <c r="AC8274" s="12"/>
      <c r="AD8274" s="12"/>
      <c r="AK8274" s="12"/>
      <c r="AL8274" s="30"/>
      <c r="AM8274" s="32"/>
      <c r="AQ8274" s="12"/>
      <c r="AR8274" s="12"/>
      <c r="AS8274" s="12"/>
      <c r="AZ8274" s="49"/>
      <c r="BA8274" s="30"/>
      <c r="BB8274" s="12"/>
      <c r="BF8274" s="12"/>
      <c r="BG8274" s="12"/>
      <c r="BH8274" s="12"/>
      <c r="BO8274" s="7"/>
      <c r="BP8274" s="7"/>
      <c r="BQ8274" s="7"/>
      <c r="BU8274" s="7"/>
      <c r="BV8274" s="7"/>
      <c r="BW8274" s="7"/>
      <c r="CD8274" s="7"/>
      <c r="CE8274" s="7"/>
      <c r="CF8274" s="7"/>
      <c r="CJ8274" s="7"/>
      <c r="CK8274" s="7"/>
      <c r="CL8274" s="7"/>
    </row>
    <row r="8275" spans="1:90">
      <c r="A8275" s="11"/>
      <c r="B8275" s="373"/>
      <c r="C8275" s="373"/>
      <c r="D8275" s="373"/>
      <c r="E8275" s="13"/>
      <c r="F8275" s="11"/>
      <c r="G8275" s="25"/>
      <c r="H8275" s="31"/>
      <c r="I8275" s="30"/>
      <c r="M8275" s="25"/>
      <c r="N8275" s="31"/>
      <c r="O8275" s="30"/>
      <c r="V8275" s="12"/>
      <c r="W8275" s="12"/>
      <c r="X8275" s="14"/>
      <c r="AB8275" s="25"/>
      <c r="AC8275" s="12"/>
      <c r="AD8275" s="12"/>
      <c r="AK8275" s="12"/>
      <c r="AL8275" s="30"/>
      <c r="AM8275" s="32"/>
      <c r="AQ8275" s="12"/>
      <c r="AR8275" s="12"/>
      <c r="AS8275" s="12"/>
      <c r="AZ8275" s="49"/>
      <c r="BA8275" s="30"/>
      <c r="BB8275" s="12"/>
      <c r="BF8275" s="12"/>
      <c r="BG8275" s="12"/>
      <c r="BH8275" s="12"/>
      <c r="BO8275" s="7"/>
      <c r="BP8275" s="7"/>
      <c r="BQ8275" s="7"/>
      <c r="BU8275" s="7"/>
      <c r="BV8275" s="7"/>
      <c r="BW8275" s="7"/>
      <c r="CD8275" s="7"/>
      <c r="CE8275" s="7"/>
      <c r="CF8275" s="7"/>
      <c r="CJ8275" s="7"/>
      <c r="CK8275" s="7"/>
      <c r="CL8275" s="7"/>
    </row>
    <row r="8276" spans="1:90">
      <c r="A8276" s="11"/>
      <c r="B8276" s="373"/>
      <c r="C8276" s="373"/>
      <c r="D8276" s="373"/>
      <c r="E8276" s="13"/>
      <c r="F8276" s="11"/>
      <c r="G8276" s="25"/>
      <c r="H8276" s="31"/>
      <c r="I8276" s="30"/>
      <c r="M8276" s="25"/>
      <c r="N8276" s="31"/>
      <c r="O8276" s="30"/>
      <c r="V8276" s="12"/>
      <c r="W8276" s="12"/>
      <c r="X8276" s="14"/>
      <c r="AB8276" s="25"/>
      <c r="AC8276" s="12"/>
      <c r="AD8276" s="12"/>
      <c r="AK8276" s="12"/>
      <c r="AL8276" s="30"/>
      <c r="AM8276" s="32"/>
      <c r="AQ8276" s="12"/>
      <c r="AR8276" s="12"/>
      <c r="AS8276" s="12"/>
      <c r="AZ8276" s="49"/>
      <c r="BA8276" s="30"/>
      <c r="BB8276" s="12"/>
      <c r="BF8276" s="12"/>
      <c r="BG8276" s="12"/>
      <c r="BH8276" s="12"/>
      <c r="BO8276" s="7"/>
      <c r="BP8276" s="7"/>
      <c r="BQ8276" s="7"/>
      <c r="BU8276" s="7"/>
      <c r="BV8276" s="7"/>
      <c r="BW8276" s="7"/>
      <c r="CD8276" s="7"/>
      <c r="CE8276" s="7"/>
      <c r="CF8276" s="7"/>
      <c r="CJ8276" s="7"/>
      <c r="CK8276" s="7"/>
      <c r="CL8276" s="7"/>
    </row>
    <row r="8277" spans="1:90">
      <c r="A8277" s="11"/>
      <c r="B8277" s="373"/>
      <c r="C8277" s="373"/>
      <c r="D8277" s="373"/>
      <c r="E8277" s="13"/>
      <c r="F8277" s="11"/>
      <c r="G8277" s="25"/>
      <c r="H8277" s="31"/>
      <c r="I8277" s="30"/>
      <c r="M8277" s="25"/>
      <c r="N8277" s="31"/>
      <c r="O8277" s="30"/>
      <c r="V8277" s="12"/>
      <c r="W8277" s="12"/>
      <c r="X8277" s="14"/>
      <c r="AB8277" s="25"/>
      <c r="AC8277" s="12"/>
      <c r="AD8277" s="12"/>
      <c r="AK8277" s="12"/>
      <c r="AL8277" s="30"/>
      <c r="AM8277" s="32"/>
      <c r="AQ8277" s="12"/>
      <c r="AR8277" s="12"/>
      <c r="AS8277" s="12"/>
      <c r="AZ8277" s="49"/>
      <c r="BA8277" s="30"/>
      <c r="BB8277" s="12"/>
      <c r="BF8277" s="12"/>
      <c r="BG8277" s="12"/>
      <c r="BH8277" s="12"/>
      <c r="BO8277" s="7"/>
      <c r="BP8277" s="7"/>
      <c r="BQ8277" s="7"/>
      <c r="BU8277" s="7"/>
      <c r="BV8277" s="7"/>
      <c r="BW8277" s="7"/>
      <c r="CD8277" s="7"/>
      <c r="CE8277" s="7"/>
      <c r="CF8277" s="7"/>
      <c r="CJ8277" s="7"/>
      <c r="CK8277" s="7"/>
      <c r="CL8277" s="7"/>
    </row>
    <row r="8278" spans="1:90">
      <c r="A8278" s="11"/>
      <c r="B8278" s="373"/>
      <c r="C8278" s="373"/>
      <c r="D8278" s="373"/>
      <c r="E8278" s="13"/>
      <c r="F8278" s="11"/>
      <c r="G8278" s="25"/>
      <c r="H8278" s="31"/>
      <c r="I8278" s="30"/>
      <c r="M8278" s="25"/>
      <c r="N8278" s="31"/>
      <c r="O8278" s="30"/>
      <c r="V8278" s="12"/>
      <c r="W8278" s="12"/>
      <c r="X8278" s="14"/>
      <c r="AB8278" s="25"/>
      <c r="AC8278" s="12"/>
      <c r="AD8278" s="12"/>
      <c r="AK8278" s="12"/>
      <c r="AL8278" s="30"/>
      <c r="AM8278" s="32"/>
      <c r="AQ8278" s="12"/>
      <c r="AR8278" s="12"/>
      <c r="AS8278" s="12"/>
      <c r="AZ8278" s="49"/>
      <c r="BA8278" s="30"/>
      <c r="BB8278" s="12"/>
      <c r="BF8278" s="12"/>
      <c r="BG8278" s="12"/>
      <c r="BH8278" s="12"/>
      <c r="BO8278" s="7"/>
      <c r="BP8278" s="7"/>
      <c r="BQ8278" s="7"/>
      <c r="BU8278" s="7"/>
      <c r="BV8278" s="7"/>
      <c r="BW8278" s="7"/>
      <c r="CD8278" s="7"/>
      <c r="CE8278" s="7"/>
      <c r="CF8278" s="7"/>
      <c r="CJ8278" s="7"/>
      <c r="CK8278" s="7"/>
      <c r="CL8278" s="7"/>
    </row>
    <row r="8279" spans="1:90">
      <c r="A8279" s="11"/>
      <c r="B8279" s="373"/>
      <c r="C8279" s="373"/>
      <c r="D8279" s="373"/>
      <c r="E8279" s="13"/>
      <c r="F8279" s="11"/>
      <c r="G8279" s="25"/>
      <c r="H8279" s="31"/>
      <c r="I8279" s="30"/>
      <c r="M8279" s="25"/>
      <c r="N8279" s="31"/>
      <c r="O8279" s="30"/>
      <c r="V8279" s="12"/>
      <c r="W8279" s="12"/>
      <c r="X8279" s="14"/>
      <c r="AB8279" s="25"/>
      <c r="AC8279" s="12"/>
      <c r="AD8279" s="12"/>
      <c r="AK8279" s="12"/>
      <c r="AL8279" s="30"/>
      <c r="AM8279" s="32"/>
      <c r="AQ8279" s="12"/>
      <c r="AR8279" s="12"/>
      <c r="AS8279" s="12"/>
      <c r="AZ8279" s="49"/>
      <c r="BA8279" s="30"/>
      <c r="BB8279" s="12"/>
      <c r="BF8279" s="12"/>
      <c r="BG8279" s="12"/>
      <c r="BH8279" s="12"/>
      <c r="BO8279" s="7"/>
      <c r="BP8279" s="7"/>
      <c r="BQ8279" s="7"/>
      <c r="BU8279" s="7"/>
      <c r="BV8279" s="7"/>
      <c r="BW8279" s="7"/>
      <c r="CD8279" s="7"/>
      <c r="CE8279" s="7"/>
      <c r="CF8279" s="7"/>
      <c r="CJ8279" s="7"/>
      <c r="CK8279" s="7"/>
      <c r="CL8279" s="7"/>
    </row>
    <row r="8280" spans="1:90">
      <c r="A8280" s="11"/>
      <c r="B8280" s="373"/>
      <c r="C8280" s="373"/>
      <c r="D8280" s="373"/>
      <c r="E8280" s="13"/>
      <c r="F8280" s="11"/>
      <c r="G8280" s="25"/>
      <c r="H8280" s="31"/>
      <c r="I8280" s="30"/>
      <c r="M8280" s="25"/>
      <c r="N8280" s="31"/>
      <c r="O8280" s="30"/>
      <c r="V8280" s="12"/>
      <c r="W8280" s="12"/>
      <c r="X8280" s="14"/>
      <c r="AB8280" s="25"/>
      <c r="AC8280" s="12"/>
      <c r="AD8280" s="12"/>
      <c r="AK8280" s="12"/>
      <c r="AL8280" s="30"/>
      <c r="AM8280" s="32"/>
      <c r="AQ8280" s="12"/>
      <c r="AR8280" s="12"/>
      <c r="AS8280" s="12"/>
      <c r="AZ8280" s="49"/>
      <c r="BA8280" s="30"/>
      <c r="BB8280" s="12"/>
      <c r="BF8280" s="12"/>
      <c r="BG8280" s="12"/>
      <c r="BH8280" s="12"/>
      <c r="BO8280" s="7"/>
      <c r="BP8280" s="7"/>
      <c r="BQ8280" s="7"/>
      <c r="BU8280" s="7"/>
      <c r="BV8280" s="7"/>
      <c r="BW8280" s="7"/>
      <c r="CD8280" s="7"/>
      <c r="CE8280" s="7"/>
      <c r="CF8280" s="7"/>
      <c r="CJ8280" s="7"/>
      <c r="CK8280" s="7"/>
      <c r="CL8280" s="7"/>
    </row>
    <row r="8281" spans="1:90">
      <c r="A8281" s="11"/>
      <c r="B8281" s="373"/>
      <c r="C8281" s="373"/>
      <c r="D8281" s="373"/>
      <c r="E8281" s="13"/>
      <c r="F8281" s="11"/>
      <c r="G8281" s="25"/>
      <c r="H8281" s="31"/>
      <c r="I8281" s="30"/>
      <c r="M8281" s="25"/>
      <c r="N8281" s="31"/>
      <c r="O8281" s="30"/>
      <c r="V8281" s="12"/>
      <c r="W8281" s="12"/>
      <c r="X8281" s="14"/>
      <c r="AB8281" s="25"/>
      <c r="AC8281" s="12"/>
      <c r="AD8281" s="12"/>
      <c r="AK8281" s="12"/>
      <c r="AL8281" s="30"/>
      <c r="AM8281" s="32"/>
      <c r="AQ8281" s="12"/>
      <c r="AR8281" s="12"/>
      <c r="AS8281" s="12"/>
      <c r="AZ8281" s="49"/>
      <c r="BA8281" s="30"/>
      <c r="BB8281" s="12"/>
      <c r="BF8281" s="12"/>
      <c r="BG8281" s="12"/>
      <c r="BH8281" s="12"/>
      <c r="BO8281" s="7"/>
      <c r="BP8281" s="7"/>
      <c r="BQ8281" s="7"/>
      <c r="BU8281" s="7"/>
      <c r="BV8281" s="7"/>
      <c r="BW8281" s="7"/>
      <c r="CD8281" s="7"/>
      <c r="CE8281" s="7"/>
      <c r="CF8281" s="7"/>
      <c r="CJ8281" s="7"/>
      <c r="CK8281" s="7"/>
      <c r="CL8281" s="7"/>
    </row>
    <row r="8282" spans="1:90">
      <c r="A8282" s="11"/>
      <c r="B8282" s="373"/>
      <c r="C8282" s="373"/>
      <c r="D8282" s="373"/>
      <c r="E8282" s="13"/>
      <c r="F8282" s="11"/>
      <c r="G8282" s="25"/>
      <c r="H8282" s="31"/>
      <c r="I8282" s="30"/>
      <c r="M8282" s="25"/>
      <c r="N8282" s="31"/>
      <c r="O8282" s="30"/>
      <c r="V8282" s="12"/>
      <c r="W8282" s="12"/>
      <c r="X8282" s="14"/>
      <c r="AB8282" s="25"/>
      <c r="AC8282" s="12"/>
      <c r="AD8282" s="12"/>
      <c r="AK8282" s="12"/>
      <c r="AL8282" s="30"/>
      <c r="AM8282" s="32"/>
      <c r="AQ8282" s="12"/>
      <c r="AR8282" s="12"/>
      <c r="AS8282" s="12"/>
      <c r="AZ8282" s="49"/>
      <c r="BA8282" s="30"/>
      <c r="BB8282" s="12"/>
      <c r="BF8282" s="12"/>
      <c r="BG8282" s="12"/>
      <c r="BH8282" s="12"/>
      <c r="BO8282" s="7"/>
      <c r="BP8282" s="7"/>
      <c r="BQ8282" s="7"/>
      <c r="BU8282" s="7"/>
      <c r="BV8282" s="7"/>
      <c r="BW8282" s="7"/>
      <c r="CD8282" s="7"/>
      <c r="CE8282" s="7"/>
      <c r="CF8282" s="7"/>
      <c r="CJ8282" s="7"/>
      <c r="CK8282" s="7"/>
      <c r="CL8282" s="7"/>
    </row>
    <row r="8283" spans="1:90">
      <c r="A8283" s="11"/>
      <c r="B8283" s="373"/>
      <c r="C8283" s="373"/>
      <c r="D8283" s="373"/>
      <c r="E8283" s="13"/>
      <c r="F8283" s="11"/>
      <c r="G8283" s="25"/>
      <c r="H8283" s="31"/>
      <c r="I8283" s="30"/>
      <c r="M8283" s="25"/>
      <c r="N8283" s="31"/>
      <c r="O8283" s="30"/>
      <c r="V8283" s="12"/>
      <c r="W8283" s="12"/>
      <c r="X8283" s="14"/>
      <c r="AB8283" s="25"/>
      <c r="AC8283" s="12"/>
      <c r="AD8283" s="12"/>
      <c r="AK8283" s="12"/>
      <c r="AL8283" s="30"/>
      <c r="AM8283" s="32"/>
      <c r="AQ8283" s="12"/>
      <c r="AR8283" s="12"/>
      <c r="AS8283" s="12"/>
      <c r="AZ8283" s="49"/>
      <c r="BA8283" s="30"/>
      <c r="BB8283" s="12"/>
      <c r="BF8283" s="12"/>
      <c r="BG8283" s="12"/>
      <c r="BH8283" s="12"/>
      <c r="BO8283" s="7"/>
      <c r="BP8283" s="7"/>
      <c r="BQ8283" s="7"/>
      <c r="BU8283" s="7"/>
      <c r="BV8283" s="7"/>
      <c r="BW8283" s="7"/>
      <c r="CD8283" s="7"/>
      <c r="CE8283" s="7"/>
      <c r="CF8283" s="7"/>
      <c r="CJ8283" s="7"/>
      <c r="CK8283" s="7"/>
      <c r="CL8283" s="7"/>
    </row>
    <row r="8284" spans="1:90">
      <c r="A8284" s="11"/>
      <c r="B8284" s="373"/>
      <c r="C8284" s="373"/>
      <c r="D8284" s="373"/>
      <c r="E8284" s="13"/>
      <c r="F8284" s="11"/>
      <c r="G8284" s="25"/>
      <c r="H8284" s="31"/>
      <c r="I8284" s="30"/>
      <c r="M8284" s="25"/>
      <c r="N8284" s="31"/>
      <c r="O8284" s="30"/>
      <c r="V8284" s="12"/>
      <c r="W8284" s="12"/>
      <c r="X8284" s="14"/>
      <c r="AB8284" s="25"/>
      <c r="AC8284" s="12"/>
      <c r="AD8284" s="12"/>
      <c r="AK8284" s="12"/>
      <c r="AL8284" s="30"/>
      <c r="AM8284" s="32"/>
      <c r="AQ8284" s="12"/>
      <c r="AR8284" s="12"/>
      <c r="AS8284" s="12"/>
      <c r="AZ8284" s="49"/>
      <c r="BA8284" s="30"/>
      <c r="BB8284" s="12"/>
      <c r="BF8284" s="12"/>
      <c r="BG8284" s="12"/>
      <c r="BH8284" s="12"/>
      <c r="BO8284" s="7"/>
      <c r="BP8284" s="7"/>
      <c r="BQ8284" s="7"/>
      <c r="BU8284" s="7"/>
      <c r="BV8284" s="7"/>
      <c r="BW8284" s="7"/>
      <c r="CD8284" s="7"/>
      <c r="CE8284" s="7"/>
      <c r="CF8284" s="7"/>
      <c r="CJ8284" s="7"/>
      <c r="CK8284" s="7"/>
      <c r="CL8284" s="7"/>
    </row>
    <row r="8285" spans="1:90">
      <c r="A8285" s="11"/>
      <c r="B8285" s="373"/>
      <c r="C8285" s="373"/>
      <c r="D8285" s="373"/>
      <c r="E8285" s="13"/>
      <c r="F8285" s="11"/>
      <c r="G8285" s="25"/>
      <c r="H8285" s="31"/>
      <c r="I8285" s="30"/>
      <c r="M8285" s="25"/>
      <c r="N8285" s="31"/>
      <c r="O8285" s="30"/>
      <c r="V8285" s="12"/>
      <c r="W8285" s="12"/>
      <c r="X8285" s="14"/>
      <c r="AB8285" s="25"/>
      <c r="AC8285" s="12"/>
      <c r="AD8285" s="12"/>
      <c r="AK8285" s="12"/>
      <c r="AL8285" s="30"/>
      <c r="AM8285" s="32"/>
      <c r="AQ8285" s="12"/>
      <c r="AR8285" s="12"/>
      <c r="AS8285" s="12"/>
      <c r="AZ8285" s="49"/>
      <c r="BA8285" s="30"/>
      <c r="BB8285" s="12"/>
      <c r="BF8285" s="12"/>
      <c r="BG8285" s="12"/>
      <c r="BH8285" s="12"/>
      <c r="BO8285" s="7"/>
      <c r="BP8285" s="7"/>
      <c r="BQ8285" s="7"/>
      <c r="BU8285" s="7"/>
      <c r="BV8285" s="7"/>
      <c r="BW8285" s="7"/>
      <c r="CD8285" s="7"/>
      <c r="CE8285" s="7"/>
      <c r="CF8285" s="7"/>
      <c r="CJ8285" s="7"/>
      <c r="CK8285" s="7"/>
      <c r="CL8285" s="7"/>
    </row>
    <row r="8286" spans="1:90">
      <c r="A8286" s="11"/>
      <c r="B8286" s="373"/>
      <c r="C8286" s="373"/>
      <c r="D8286" s="373"/>
      <c r="E8286" s="13"/>
      <c r="F8286" s="11"/>
      <c r="G8286" s="25"/>
      <c r="H8286" s="31"/>
      <c r="I8286" s="30"/>
      <c r="M8286" s="25"/>
      <c r="N8286" s="31"/>
      <c r="O8286" s="30"/>
      <c r="V8286" s="12"/>
      <c r="W8286" s="12"/>
      <c r="X8286" s="14"/>
      <c r="AB8286" s="25"/>
      <c r="AC8286" s="12"/>
      <c r="AD8286" s="12"/>
      <c r="AK8286" s="12"/>
      <c r="AL8286" s="30"/>
      <c r="AM8286" s="32"/>
      <c r="AQ8286" s="12"/>
      <c r="AR8286" s="12"/>
      <c r="AS8286" s="12"/>
      <c r="AZ8286" s="49"/>
      <c r="BA8286" s="30"/>
      <c r="BB8286" s="12"/>
      <c r="BF8286" s="12"/>
      <c r="BG8286" s="12"/>
      <c r="BH8286" s="12"/>
      <c r="BO8286" s="7"/>
      <c r="BP8286" s="7"/>
      <c r="BQ8286" s="7"/>
      <c r="BU8286" s="7"/>
      <c r="BV8286" s="7"/>
      <c r="BW8286" s="7"/>
      <c r="CD8286" s="7"/>
      <c r="CE8286" s="7"/>
      <c r="CF8286" s="7"/>
      <c r="CJ8286" s="7"/>
      <c r="CK8286" s="7"/>
      <c r="CL8286" s="7"/>
    </row>
    <row r="8287" spans="1:90">
      <c r="A8287" s="11"/>
      <c r="B8287" s="373"/>
      <c r="C8287" s="373"/>
      <c r="D8287" s="373"/>
      <c r="E8287" s="13"/>
      <c r="F8287" s="11"/>
      <c r="G8287" s="25"/>
      <c r="H8287" s="31"/>
      <c r="I8287" s="30"/>
      <c r="M8287" s="25"/>
      <c r="N8287" s="31"/>
      <c r="O8287" s="30"/>
      <c r="V8287" s="12"/>
      <c r="W8287" s="12"/>
      <c r="X8287" s="14"/>
      <c r="AB8287" s="25"/>
      <c r="AC8287" s="12"/>
      <c r="AD8287" s="12"/>
      <c r="AK8287" s="12"/>
      <c r="AL8287" s="30"/>
      <c r="AM8287" s="32"/>
      <c r="AQ8287" s="12"/>
      <c r="AR8287" s="12"/>
      <c r="AS8287" s="12"/>
      <c r="AZ8287" s="49"/>
      <c r="BA8287" s="30"/>
      <c r="BB8287" s="12"/>
      <c r="BF8287" s="12"/>
      <c r="BG8287" s="12"/>
      <c r="BH8287" s="12"/>
      <c r="BO8287" s="7"/>
      <c r="BP8287" s="7"/>
      <c r="BQ8287" s="7"/>
      <c r="BU8287" s="7"/>
      <c r="BV8287" s="7"/>
      <c r="BW8287" s="7"/>
      <c r="CD8287" s="7"/>
      <c r="CE8287" s="7"/>
      <c r="CF8287" s="7"/>
      <c r="CJ8287" s="7"/>
      <c r="CK8287" s="7"/>
      <c r="CL8287" s="7"/>
    </row>
    <row r="8288" spans="1:90">
      <c r="A8288" s="11"/>
      <c r="B8288" s="373"/>
      <c r="C8288" s="373"/>
      <c r="D8288" s="373"/>
      <c r="E8288" s="13"/>
      <c r="F8288" s="11"/>
      <c r="G8288" s="25"/>
      <c r="H8288" s="31"/>
      <c r="I8288" s="30"/>
      <c r="M8288" s="25"/>
      <c r="N8288" s="31"/>
      <c r="O8288" s="30"/>
      <c r="V8288" s="12"/>
      <c r="W8288" s="12"/>
      <c r="X8288" s="14"/>
      <c r="AB8288" s="25"/>
      <c r="AC8288" s="12"/>
      <c r="AD8288" s="12"/>
      <c r="AK8288" s="12"/>
      <c r="AL8288" s="30"/>
      <c r="AM8288" s="32"/>
      <c r="AQ8288" s="12"/>
      <c r="AR8288" s="12"/>
      <c r="AS8288" s="12"/>
      <c r="AZ8288" s="49"/>
      <c r="BA8288" s="30"/>
      <c r="BB8288" s="12"/>
      <c r="BF8288" s="12"/>
      <c r="BG8288" s="12"/>
      <c r="BH8288" s="12"/>
      <c r="BO8288" s="7"/>
      <c r="BP8288" s="7"/>
      <c r="BQ8288" s="7"/>
      <c r="BU8288" s="7"/>
      <c r="BV8288" s="7"/>
      <c r="BW8288" s="7"/>
      <c r="CD8288" s="7"/>
      <c r="CE8288" s="7"/>
      <c r="CF8288" s="7"/>
      <c r="CJ8288" s="7"/>
      <c r="CK8288" s="7"/>
      <c r="CL8288" s="7"/>
    </row>
    <row r="8289" spans="1:90">
      <c r="A8289" s="11"/>
      <c r="B8289" s="373"/>
      <c r="C8289" s="373"/>
      <c r="D8289" s="373"/>
      <c r="E8289" s="13"/>
      <c r="F8289" s="11"/>
      <c r="G8289" s="25"/>
      <c r="H8289" s="31"/>
      <c r="I8289" s="30"/>
      <c r="M8289" s="25"/>
      <c r="N8289" s="31"/>
      <c r="O8289" s="30"/>
      <c r="V8289" s="12"/>
      <c r="W8289" s="12"/>
      <c r="X8289" s="14"/>
      <c r="AB8289" s="25"/>
      <c r="AC8289" s="12"/>
      <c r="AD8289" s="12"/>
      <c r="AK8289" s="12"/>
      <c r="AL8289" s="30"/>
      <c r="AM8289" s="32"/>
      <c r="AQ8289" s="12"/>
      <c r="AR8289" s="12"/>
      <c r="AS8289" s="12"/>
      <c r="AZ8289" s="49"/>
      <c r="BA8289" s="30"/>
      <c r="BB8289" s="12"/>
      <c r="BF8289" s="12"/>
      <c r="BG8289" s="12"/>
      <c r="BH8289" s="12"/>
      <c r="BO8289" s="7"/>
      <c r="BP8289" s="7"/>
      <c r="BQ8289" s="7"/>
      <c r="BU8289" s="7"/>
      <c r="BV8289" s="7"/>
      <c r="BW8289" s="7"/>
      <c r="CD8289" s="7"/>
      <c r="CE8289" s="7"/>
      <c r="CF8289" s="7"/>
      <c r="CJ8289" s="7"/>
      <c r="CK8289" s="7"/>
      <c r="CL8289" s="7"/>
    </row>
    <row r="8290" spans="1:90">
      <c r="A8290" s="11"/>
      <c r="B8290" s="373"/>
      <c r="C8290" s="373"/>
      <c r="D8290" s="373"/>
      <c r="E8290" s="13"/>
      <c r="F8290" s="11"/>
      <c r="G8290" s="25"/>
      <c r="H8290" s="31"/>
      <c r="I8290" s="30"/>
      <c r="M8290" s="25"/>
      <c r="N8290" s="31"/>
      <c r="O8290" s="30"/>
      <c r="V8290" s="12"/>
      <c r="W8290" s="12"/>
      <c r="X8290" s="14"/>
      <c r="AB8290" s="25"/>
      <c r="AC8290" s="12"/>
      <c r="AD8290" s="12"/>
      <c r="AK8290" s="12"/>
      <c r="AL8290" s="30"/>
      <c r="AM8290" s="32"/>
      <c r="AQ8290" s="12"/>
      <c r="AR8290" s="12"/>
      <c r="AS8290" s="12"/>
      <c r="AZ8290" s="49"/>
      <c r="BA8290" s="30"/>
      <c r="BB8290" s="12"/>
      <c r="BF8290" s="12"/>
      <c r="BG8290" s="12"/>
      <c r="BH8290" s="12"/>
      <c r="BO8290" s="7"/>
      <c r="BP8290" s="7"/>
      <c r="BQ8290" s="7"/>
      <c r="BU8290" s="7"/>
      <c r="BV8290" s="7"/>
      <c r="BW8290" s="7"/>
      <c r="CD8290" s="7"/>
      <c r="CE8290" s="7"/>
      <c r="CF8290" s="7"/>
      <c r="CJ8290" s="7"/>
      <c r="CK8290" s="7"/>
      <c r="CL8290" s="7"/>
    </row>
    <row r="8291" spans="1:90">
      <c r="A8291" s="11"/>
      <c r="B8291" s="373"/>
      <c r="C8291" s="373"/>
      <c r="D8291" s="373"/>
      <c r="E8291" s="13"/>
      <c r="F8291" s="11"/>
      <c r="G8291" s="25"/>
      <c r="H8291" s="31"/>
      <c r="I8291" s="30"/>
      <c r="M8291" s="25"/>
      <c r="N8291" s="31"/>
      <c r="O8291" s="30"/>
      <c r="V8291" s="12"/>
      <c r="W8291" s="12"/>
      <c r="X8291" s="14"/>
      <c r="AB8291" s="25"/>
      <c r="AC8291" s="12"/>
      <c r="AD8291" s="12"/>
      <c r="AK8291" s="12"/>
      <c r="AL8291" s="30"/>
      <c r="AM8291" s="32"/>
      <c r="AQ8291" s="12"/>
      <c r="AR8291" s="12"/>
      <c r="AS8291" s="12"/>
      <c r="AZ8291" s="49"/>
      <c r="BA8291" s="30"/>
      <c r="BB8291" s="12"/>
      <c r="BF8291" s="12"/>
      <c r="BG8291" s="12"/>
      <c r="BH8291" s="12"/>
      <c r="BO8291" s="7"/>
      <c r="BP8291" s="7"/>
      <c r="BQ8291" s="7"/>
      <c r="BU8291" s="7"/>
      <c r="BV8291" s="7"/>
      <c r="BW8291" s="7"/>
      <c r="CD8291" s="7"/>
      <c r="CE8291" s="7"/>
      <c r="CF8291" s="7"/>
      <c r="CJ8291" s="7"/>
      <c r="CK8291" s="7"/>
      <c r="CL8291" s="7"/>
    </row>
    <row r="8292" spans="1:90">
      <c r="A8292" s="11"/>
      <c r="B8292" s="373"/>
      <c r="C8292" s="373"/>
      <c r="D8292" s="373"/>
      <c r="E8292" s="13"/>
      <c r="F8292" s="11"/>
      <c r="G8292" s="25"/>
      <c r="H8292" s="31"/>
      <c r="I8292" s="30"/>
      <c r="M8292" s="25"/>
      <c r="N8292" s="31"/>
      <c r="O8292" s="30"/>
      <c r="V8292" s="12"/>
      <c r="W8292" s="12"/>
      <c r="X8292" s="14"/>
      <c r="AB8292" s="25"/>
      <c r="AC8292" s="12"/>
      <c r="AD8292" s="12"/>
      <c r="AK8292" s="12"/>
      <c r="AL8292" s="30"/>
      <c r="AM8292" s="32"/>
      <c r="AQ8292" s="12"/>
      <c r="AR8292" s="12"/>
      <c r="AS8292" s="12"/>
      <c r="AZ8292" s="49"/>
      <c r="BA8292" s="30"/>
      <c r="BB8292" s="12"/>
      <c r="BF8292" s="12"/>
      <c r="BG8292" s="12"/>
      <c r="BH8292" s="12"/>
      <c r="BO8292" s="7"/>
      <c r="BP8292" s="7"/>
      <c r="BQ8292" s="7"/>
      <c r="BU8292" s="7"/>
      <c r="BV8292" s="7"/>
      <c r="BW8292" s="7"/>
      <c r="CD8292" s="7"/>
      <c r="CE8292" s="7"/>
      <c r="CF8292" s="7"/>
      <c r="CJ8292" s="7"/>
      <c r="CK8292" s="7"/>
      <c r="CL8292" s="7"/>
    </row>
    <row r="8293" spans="1:90">
      <c r="A8293" s="11"/>
      <c r="B8293" s="373"/>
      <c r="C8293" s="373"/>
      <c r="D8293" s="373"/>
      <c r="E8293" s="13"/>
      <c r="F8293" s="11"/>
      <c r="G8293" s="25"/>
      <c r="H8293" s="31"/>
      <c r="I8293" s="30"/>
      <c r="M8293" s="25"/>
      <c r="N8293" s="31"/>
      <c r="O8293" s="30"/>
      <c r="V8293" s="12"/>
      <c r="W8293" s="12"/>
      <c r="X8293" s="14"/>
      <c r="AB8293" s="25"/>
      <c r="AC8293" s="12"/>
      <c r="AD8293" s="12"/>
      <c r="AK8293" s="12"/>
      <c r="AL8293" s="30"/>
      <c r="AM8293" s="32"/>
      <c r="AQ8293" s="12"/>
      <c r="AR8293" s="12"/>
      <c r="AS8293" s="12"/>
      <c r="AZ8293" s="49"/>
      <c r="BA8293" s="30"/>
      <c r="BB8293" s="12"/>
      <c r="BF8293" s="12"/>
      <c r="BG8293" s="12"/>
      <c r="BH8293" s="12"/>
      <c r="BO8293" s="7"/>
      <c r="BP8293" s="7"/>
      <c r="BQ8293" s="7"/>
      <c r="BU8293" s="7"/>
      <c r="BV8293" s="7"/>
      <c r="BW8293" s="7"/>
      <c r="CD8293" s="7"/>
      <c r="CE8293" s="7"/>
      <c r="CF8293" s="7"/>
      <c r="CJ8293" s="7"/>
      <c r="CK8293" s="7"/>
      <c r="CL8293" s="7"/>
    </row>
    <row r="8294" spans="1:90">
      <c r="A8294" s="11"/>
      <c r="B8294" s="373"/>
      <c r="C8294" s="373"/>
      <c r="D8294" s="373"/>
      <c r="E8294" s="13"/>
      <c r="F8294" s="11"/>
      <c r="G8294" s="25"/>
      <c r="H8294" s="31"/>
      <c r="I8294" s="30"/>
      <c r="M8294" s="25"/>
      <c r="N8294" s="31"/>
      <c r="O8294" s="30"/>
      <c r="V8294" s="12"/>
      <c r="W8294" s="12"/>
      <c r="X8294" s="14"/>
      <c r="AB8294" s="25"/>
      <c r="AC8294" s="12"/>
      <c r="AD8294" s="12"/>
      <c r="AK8294" s="12"/>
      <c r="AL8294" s="30"/>
      <c r="AM8294" s="32"/>
      <c r="AQ8294" s="12"/>
      <c r="AR8294" s="12"/>
      <c r="AS8294" s="12"/>
      <c r="AZ8294" s="49"/>
      <c r="BA8294" s="30"/>
      <c r="BB8294" s="12"/>
      <c r="BF8294" s="12"/>
      <c r="BG8294" s="12"/>
      <c r="BH8294" s="12"/>
      <c r="BO8294" s="7"/>
      <c r="BP8294" s="7"/>
      <c r="BQ8294" s="7"/>
      <c r="BU8294" s="7"/>
      <c r="BV8294" s="7"/>
      <c r="BW8294" s="7"/>
      <c r="CD8294" s="7"/>
      <c r="CE8294" s="7"/>
      <c r="CF8294" s="7"/>
      <c r="CJ8294" s="7"/>
      <c r="CK8294" s="7"/>
      <c r="CL8294" s="7"/>
    </row>
    <row r="8295" spans="1:90">
      <c r="A8295" s="11"/>
      <c r="B8295" s="373"/>
      <c r="C8295" s="373"/>
      <c r="D8295" s="373"/>
      <c r="E8295" s="13"/>
      <c r="F8295" s="11"/>
      <c r="G8295" s="25"/>
      <c r="H8295" s="31"/>
      <c r="I8295" s="30"/>
      <c r="M8295" s="25"/>
      <c r="N8295" s="31"/>
      <c r="O8295" s="30"/>
      <c r="V8295" s="12"/>
      <c r="W8295" s="12"/>
      <c r="X8295" s="14"/>
      <c r="AB8295" s="25"/>
      <c r="AC8295" s="12"/>
      <c r="AD8295" s="12"/>
      <c r="AK8295" s="12"/>
      <c r="AL8295" s="30"/>
      <c r="AM8295" s="32"/>
      <c r="AQ8295" s="12"/>
      <c r="AR8295" s="12"/>
      <c r="AS8295" s="12"/>
      <c r="AZ8295" s="49"/>
      <c r="BA8295" s="30"/>
      <c r="BB8295" s="12"/>
      <c r="BF8295" s="12"/>
      <c r="BG8295" s="12"/>
      <c r="BH8295" s="12"/>
      <c r="BO8295" s="7"/>
      <c r="BP8295" s="7"/>
      <c r="BQ8295" s="7"/>
      <c r="BU8295" s="7"/>
      <c r="BV8295" s="7"/>
      <c r="BW8295" s="7"/>
      <c r="CD8295" s="7"/>
      <c r="CE8295" s="7"/>
      <c r="CF8295" s="7"/>
      <c r="CJ8295" s="7"/>
      <c r="CK8295" s="7"/>
      <c r="CL8295" s="7"/>
    </row>
    <row r="8296" spans="1:90">
      <c r="A8296" s="11"/>
      <c r="B8296" s="373"/>
      <c r="C8296" s="373"/>
      <c r="D8296" s="373"/>
      <c r="E8296" s="13"/>
      <c r="F8296" s="11"/>
      <c r="G8296" s="25"/>
      <c r="H8296" s="31"/>
      <c r="I8296" s="30"/>
      <c r="M8296" s="25"/>
      <c r="N8296" s="31"/>
      <c r="O8296" s="30"/>
      <c r="V8296" s="12"/>
      <c r="W8296" s="12"/>
      <c r="X8296" s="14"/>
      <c r="AB8296" s="25"/>
      <c r="AC8296" s="12"/>
      <c r="AD8296" s="12"/>
      <c r="AK8296" s="12"/>
      <c r="AL8296" s="30"/>
      <c r="AM8296" s="32"/>
      <c r="AQ8296" s="12"/>
      <c r="AR8296" s="12"/>
      <c r="AS8296" s="12"/>
      <c r="AZ8296" s="49"/>
      <c r="BA8296" s="30"/>
      <c r="BB8296" s="12"/>
      <c r="BF8296" s="12"/>
      <c r="BG8296" s="12"/>
      <c r="BH8296" s="12"/>
      <c r="BO8296" s="7"/>
      <c r="BP8296" s="7"/>
      <c r="BQ8296" s="7"/>
      <c r="BU8296" s="7"/>
      <c r="BV8296" s="7"/>
      <c r="BW8296" s="7"/>
      <c r="CD8296" s="7"/>
      <c r="CE8296" s="7"/>
      <c r="CF8296" s="7"/>
      <c r="CJ8296" s="7"/>
      <c r="CK8296" s="7"/>
      <c r="CL8296" s="7"/>
    </row>
    <row r="8297" spans="1:90">
      <c r="A8297" s="11"/>
      <c r="B8297" s="373"/>
      <c r="C8297" s="373"/>
      <c r="D8297" s="373"/>
      <c r="E8297" s="13"/>
      <c r="F8297" s="11"/>
      <c r="G8297" s="25"/>
      <c r="H8297" s="31"/>
      <c r="I8297" s="30"/>
      <c r="M8297" s="25"/>
      <c r="N8297" s="31"/>
      <c r="O8297" s="30"/>
      <c r="V8297" s="12"/>
      <c r="W8297" s="12"/>
      <c r="X8297" s="14"/>
      <c r="AB8297" s="25"/>
      <c r="AC8297" s="12"/>
      <c r="AD8297" s="12"/>
      <c r="AK8297" s="12"/>
      <c r="AL8297" s="30"/>
      <c r="AM8297" s="32"/>
      <c r="AQ8297" s="12"/>
      <c r="AR8297" s="12"/>
      <c r="AS8297" s="12"/>
      <c r="AZ8297" s="49"/>
      <c r="BA8297" s="30"/>
      <c r="BB8297" s="12"/>
      <c r="BF8297" s="12"/>
      <c r="BG8297" s="12"/>
      <c r="BH8297" s="12"/>
      <c r="BO8297" s="7"/>
      <c r="BP8297" s="7"/>
      <c r="BQ8297" s="7"/>
      <c r="BU8297" s="7"/>
      <c r="BV8297" s="7"/>
      <c r="BW8297" s="7"/>
      <c r="CD8297" s="7"/>
      <c r="CE8297" s="7"/>
      <c r="CF8297" s="7"/>
      <c r="CJ8297" s="7"/>
      <c r="CK8297" s="7"/>
      <c r="CL8297" s="7"/>
    </row>
    <row r="8298" spans="1:90">
      <c r="A8298" s="11"/>
      <c r="B8298" s="373"/>
      <c r="C8298" s="373"/>
      <c r="D8298" s="373"/>
      <c r="E8298" s="13"/>
      <c r="F8298" s="11"/>
      <c r="G8298" s="25"/>
      <c r="H8298" s="31"/>
      <c r="I8298" s="30"/>
      <c r="M8298" s="25"/>
      <c r="N8298" s="31"/>
      <c r="O8298" s="30"/>
      <c r="V8298" s="12"/>
      <c r="W8298" s="12"/>
      <c r="X8298" s="14"/>
      <c r="AB8298" s="25"/>
      <c r="AC8298" s="12"/>
      <c r="AD8298" s="12"/>
      <c r="AK8298" s="12"/>
      <c r="AL8298" s="30"/>
      <c r="AM8298" s="32"/>
      <c r="AQ8298" s="12"/>
      <c r="AR8298" s="12"/>
      <c r="AS8298" s="12"/>
      <c r="AZ8298" s="49"/>
      <c r="BA8298" s="30"/>
      <c r="BB8298" s="12"/>
      <c r="BF8298" s="12"/>
      <c r="BG8298" s="12"/>
      <c r="BH8298" s="12"/>
      <c r="BO8298" s="7"/>
      <c r="BP8298" s="7"/>
      <c r="BQ8298" s="7"/>
      <c r="BU8298" s="7"/>
      <c r="BV8298" s="7"/>
      <c r="BW8298" s="7"/>
      <c r="CD8298" s="7"/>
      <c r="CE8298" s="7"/>
      <c r="CF8298" s="7"/>
      <c r="CJ8298" s="7"/>
      <c r="CK8298" s="7"/>
      <c r="CL8298" s="7"/>
    </row>
    <row r="8299" spans="1:90">
      <c r="A8299" s="11"/>
      <c r="B8299" s="373"/>
      <c r="C8299" s="373"/>
      <c r="D8299" s="373"/>
      <c r="E8299" s="13"/>
      <c r="F8299" s="11"/>
      <c r="G8299" s="25"/>
      <c r="H8299" s="31"/>
      <c r="I8299" s="30"/>
      <c r="M8299" s="25"/>
      <c r="N8299" s="31"/>
      <c r="O8299" s="30"/>
      <c r="V8299" s="12"/>
      <c r="W8299" s="12"/>
      <c r="X8299" s="14"/>
      <c r="AB8299" s="25"/>
      <c r="AC8299" s="12"/>
      <c r="AD8299" s="12"/>
      <c r="AK8299" s="12"/>
      <c r="AL8299" s="30"/>
      <c r="AM8299" s="32"/>
      <c r="AQ8299" s="12"/>
      <c r="AR8299" s="12"/>
      <c r="AS8299" s="12"/>
      <c r="AZ8299" s="49"/>
      <c r="BA8299" s="30"/>
      <c r="BB8299" s="12"/>
      <c r="BF8299" s="12"/>
      <c r="BG8299" s="12"/>
      <c r="BH8299" s="12"/>
      <c r="BO8299" s="7"/>
      <c r="BP8299" s="7"/>
      <c r="BQ8299" s="7"/>
      <c r="BU8299" s="7"/>
      <c r="BV8299" s="7"/>
      <c r="BW8299" s="7"/>
      <c r="CD8299" s="7"/>
      <c r="CE8299" s="7"/>
      <c r="CF8299" s="7"/>
      <c r="CJ8299" s="7"/>
      <c r="CK8299" s="7"/>
      <c r="CL8299" s="7"/>
    </row>
    <row r="8300" spans="1:90">
      <c r="A8300" s="11"/>
      <c r="B8300" s="373"/>
      <c r="C8300" s="373"/>
      <c r="D8300" s="373"/>
      <c r="E8300" s="13"/>
      <c r="F8300" s="11"/>
      <c r="G8300" s="25"/>
      <c r="H8300" s="31"/>
      <c r="I8300" s="30"/>
      <c r="M8300" s="25"/>
      <c r="N8300" s="31"/>
      <c r="O8300" s="30"/>
      <c r="V8300" s="12"/>
      <c r="W8300" s="12"/>
      <c r="X8300" s="14"/>
      <c r="AB8300" s="25"/>
      <c r="AC8300" s="12"/>
      <c r="AD8300" s="12"/>
      <c r="AK8300" s="12"/>
      <c r="AL8300" s="30"/>
      <c r="AM8300" s="32"/>
      <c r="AQ8300" s="12"/>
      <c r="AR8300" s="12"/>
      <c r="AS8300" s="12"/>
      <c r="AZ8300" s="49"/>
      <c r="BA8300" s="30"/>
      <c r="BB8300" s="12"/>
      <c r="BF8300" s="12"/>
      <c r="BG8300" s="12"/>
      <c r="BH8300" s="12"/>
      <c r="BO8300" s="7"/>
      <c r="BP8300" s="7"/>
      <c r="BQ8300" s="7"/>
      <c r="BU8300" s="7"/>
      <c r="BV8300" s="7"/>
      <c r="BW8300" s="7"/>
      <c r="CD8300" s="7"/>
      <c r="CE8300" s="7"/>
      <c r="CF8300" s="7"/>
      <c r="CJ8300" s="7"/>
      <c r="CK8300" s="7"/>
      <c r="CL8300" s="7"/>
    </row>
    <row r="8301" spans="1:90">
      <c r="A8301" s="11"/>
      <c r="B8301" s="373"/>
      <c r="C8301" s="373"/>
      <c r="D8301" s="373"/>
      <c r="E8301" s="13"/>
      <c r="F8301" s="11"/>
      <c r="G8301" s="25"/>
      <c r="H8301" s="31"/>
      <c r="I8301" s="30"/>
      <c r="M8301" s="25"/>
      <c r="N8301" s="31"/>
      <c r="O8301" s="30"/>
      <c r="V8301" s="12"/>
      <c r="W8301" s="12"/>
      <c r="X8301" s="14"/>
      <c r="AB8301" s="25"/>
      <c r="AC8301" s="12"/>
      <c r="AD8301" s="12"/>
      <c r="AK8301" s="12"/>
      <c r="AL8301" s="30"/>
      <c r="AM8301" s="32"/>
      <c r="AQ8301" s="12"/>
      <c r="AR8301" s="12"/>
      <c r="AS8301" s="12"/>
      <c r="AZ8301" s="49"/>
      <c r="BA8301" s="30"/>
      <c r="BB8301" s="12"/>
      <c r="BF8301" s="12"/>
      <c r="BG8301" s="12"/>
      <c r="BH8301" s="12"/>
      <c r="BO8301" s="7"/>
      <c r="BP8301" s="7"/>
      <c r="BQ8301" s="7"/>
      <c r="BU8301" s="7"/>
      <c r="BV8301" s="7"/>
      <c r="BW8301" s="7"/>
      <c r="CD8301" s="7"/>
      <c r="CE8301" s="7"/>
      <c r="CF8301" s="7"/>
      <c r="CJ8301" s="7"/>
      <c r="CK8301" s="7"/>
      <c r="CL8301" s="7"/>
    </row>
    <row r="8302" spans="1:90">
      <c r="A8302" s="11"/>
      <c r="B8302" s="373"/>
      <c r="C8302" s="373"/>
      <c r="D8302" s="373"/>
      <c r="E8302" s="13"/>
      <c r="F8302" s="11"/>
      <c r="G8302" s="25"/>
      <c r="H8302" s="31"/>
      <c r="I8302" s="30"/>
      <c r="M8302" s="25"/>
      <c r="N8302" s="31"/>
      <c r="O8302" s="30"/>
      <c r="V8302" s="12"/>
      <c r="W8302" s="12"/>
      <c r="X8302" s="14"/>
      <c r="AB8302" s="25"/>
      <c r="AC8302" s="12"/>
      <c r="AD8302" s="12"/>
      <c r="AK8302" s="12"/>
      <c r="AL8302" s="30"/>
      <c r="AM8302" s="32"/>
      <c r="AQ8302" s="12"/>
      <c r="AR8302" s="12"/>
      <c r="AS8302" s="12"/>
      <c r="AZ8302" s="49"/>
      <c r="BA8302" s="30"/>
      <c r="BB8302" s="12"/>
      <c r="BF8302" s="12"/>
      <c r="BG8302" s="12"/>
      <c r="BH8302" s="12"/>
      <c r="BO8302" s="7"/>
      <c r="BP8302" s="7"/>
      <c r="BQ8302" s="7"/>
      <c r="BU8302" s="7"/>
      <c r="BV8302" s="7"/>
      <c r="BW8302" s="7"/>
      <c r="CD8302" s="7"/>
      <c r="CE8302" s="7"/>
      <c r="CF8302" s="7"/>
      <c r="CJ8302" s="7"/>
      <c r="CK8302" s="7"/>
      <c r="CL8302" s="7"/>
    </row>
    <row r="8303" spans="1:90">
      <c r="A8303" s="11"/>
      <c r="B8303" s="373"/>
      <c r="C8303" s="373"/>
      <c r="D8303" s="373"/>
      <c r="E8303" s="13"/>
      <c r="F8303" s="11"/>
      <c r="G8303" s="25"/>
      <c r="H8303" s="31"/>
      <c r="I8303" s="30"/>
      <c r="M8303" s="25"/>
      <c r="N8303" s="31"/>
      <c r="O8303" s="30"/>
      <c r="V8303" s="12"/>
      <c r="W8303" s="12"/>
      <c r="X8303" s="14"/>
      <c r="AB8303" s="25"/>
      <c r="AC8303" s="12"/>
      <c r="AD8303" s="12"/>
      <c r="AK8303" s="12"/>
      <c r="AL8303" s="30"/>
      <c r="AM8303" s="32"/>
      <c r="AQ8303" s="12"/>
      <c r="AR8303" s="12"/>
      <c r="AS8303" s="12"/>
      <c r="AZ8303" s="49"/>
      <c r="BA8303" s="30"/>
      <c r="BB8303" s="12"/>
      <c r="BF8303" s="12"/>
      <c r="BG8303" s="12"/>
      <c r="BH8303" s="12"/>
      <c r="BO8303" s="7"/>
      <c r="BP8303" s="7"/>
      <c r="BQ8303" s="7"/>
      <c r="BU8303" s="7"/>
      <c r="BV8303" s="7"/>
      <c r="BW8303" s="7"/>
      <c r="CD8303" s="7"/>
      <c r="CE8303" s="7"/>
      <c r="CF8303" s="7"/>
      <c r="CJ8303" s="7"/>
      <c r="CK8303" s="7"/>
      <c r="CL8303" s="7"/>
    </row>
    <row r="8304" spans="1:90">
      <c r="A8304" s="11"/>
      <c r="B8304" s="373"/>
      <c r="C8304" s="373"/>
      <c r="D8304" s="373"/>
      <c r="E8304" s="13"/>
      <c r="F8304" s="11"/>
      <c r="G8304" s="25"/>
      <c r="H8304" s="31"/>
      <c r="I8304" s="30"/>
      <c r="M8304" s="25"/>
      <c r="N8304" s="31"/>
      <c r="O8304" s="30"/>
      <c r="V8304" s="12"/>
      <c r="W8304" s="12"/>
      <c r="X8304" s="14"/>
      <c r="AB8304" s="25"/>
      <c r="AC8304" s="12"/>
      <c r="AD8304" s="12"/>
      <c r="AK8304" s="12"/>
      <c r="AL8304" s="30"/>
      <c r="AM8304" s="32"/>
      <c r="AQ8304" s="12"/>
      <c r="AR8304" s="12"/>
      <c r="AS8304" s="12"/>
      <c r="AZ8304" s="49"/>
      <c r="BA8304" s="30"/>
      <c r="BB8304" s="12"/>
      <c r="BF8304" s="12"/>
      <c r="BG8304" s="12"/>
      <c r="BH8304" s="12"/>
      <c r="BO8304" s="7"/>
      <c r="BP8304" s="7"/>
      <c r="BQ8304" s="7"/>
      <c r="BU8304" s="7"/>
      <c r="BV8304" s="7"/>
      <c r="BW8304" s="7"/>
      <c r="CD8304" s="7"/>
      <c r="CE8304" s="7"/>
      <c r="CF8304" s="7"/>
      <c r="CJ8304" s="7"/>
      <c r="CK8304" s="7"/>
      <c r="CL8304" s="7"/>
    </row>
    <row r="8305" spans="1:90">
      <c r="A8305" s="11"/>
      <c r="B8305" s="373"/>
      <c r="C8305" s="373"/>
      <c r="D8305" s="373"/>
      <c r="E8305" s="13"/>
      <c r="F8305" s="11"/>
      <c r="G8305" s="25"/>
      <c r="H8305" s="31"/>
      <c r="I8305" s="30"/>
      <c r="M8305" s="25"/>
      <c r="N8305" s="31"/>
      <c r="O8305" s="30"/>
      <c r="V8305" s="12"/>
      <c r="W8305" s="12"/>
      <c r="X8305" s="14"/>
      <c r="AB8305" s="25"/>
      <c r="AC8305" s="12"/>
      <c r="AD8305" s="12"/>
      <c r="AK8305" s="12"/>
      <c r="AL8305" s="30"/>
      <c r="AM8305" s="32"/>
      <c r="AQ8305" s="12"/>
      <c r="AR8305" s="12"/>
      <c r="AS8305" s="12"/>
      <c r="AZ8305" s="49"/>
      <c r="BA8305" s="30"/>
      <c r="BB8305" s="12"/>
      <c r="BF8305" s="12"/>
      <c r="BG8305" s="12"/>
      <c r="BH8305" s="12"/>
      <c r="BO8305" s="7"/>
      <c r="BP8305" s="7"/>
      <c r="BQ8305" s="7"/>
      <c r="BU8305" s="7"/>
      <c r="BV8305" s="7"/>
      <c r="BW8305" s="7"/>
      <c r="CD8305" s="7"/>
      <c r="CE8305" s="7"/>
      <c r="CF8305" s="7"/>
      <c r="CJ8305" s="7"/>
      <c r="CK8305" s="7"/>
      <c r="CL8305" s="7"/>
    </row>
    <row r="8306" spans="1:90">
      <c r="A8306" s="11"/>
      <c r="B8306" s="373"/>
      <c r="C8306" s="373"/>
      <c r="D8306" s="373"/>
      <c r="E8306" s="13"/>
      <c r="F8306" s="11"/>
      <c r="G8306" s="25"/>
      <c r="H8306" s="31"/>
      <c r="I8306" s="30"/>
      <c r="M8306" s="25"/>
      <c r="N8306" s="31"/>
      <c r="O8306" s="30"/>
      <c r="V8306" s="12"/>
      <c r="W8306" s="12"/>
      <c r="X8306" s="14"/>
      <c r="AB8306" s="25"/>
      <c r="AC8306" s="12"/>
      <c r="AD8306" s="12"/>
      <c r="AK8306" s="12"/>
      <c r="AL8306" s="30"/>
      <c r="AM8306" s="32"/>
      <c r="AQ8306" s="12"/>
      <c r="AR8306" s="12"/>
      <c r="AS8306" s="12"/>
      <c r="AZ8306" s="49"/>
      <c r="BA8306" s="30"/>
      <c r="BB8306" s="12"/>
      <c r="BF8306" s="12"/>
      <c r="BG8306" s="12"/>
      <c r="BH8306" s="12"/>
      <c r="BO8306" s="7"/>
      <c r="BP8306" s="7"/>
      <c r="BQ8306" s="7"/>
      <c r="BU8306" s="7"/>
      <c r="BV8306" s="7"/>
      <c r="BW8306" s="7"/>
      <c r="CD8306" s="7"/>
      <c r="CE8306" s="7"/>
      <c r="CF8306" s="7"/>
      <c r="CJ8306" s="7"/>
      <c r="CK8306" s="7"/>
      <c r="CL8306" s="7"/>
    </row>
    <row r="8307" spans="1:90">
      <c r="A8307" s="11"/>
      <c r="B8307" s="373"/>
      <c r="C8307" s="373"/>
      <c r="D8307" s="373"/>
      <c r="E8307" s="13"/>
      <c r="F8307" s="11"/>
      <c r="G8307" s="25"/>
      <c r="H8307" s="31"/>
      <c r="I8307" s="30"/>
      <c r="M8307" s="25"/>
      <c r="N8307" s="31"/>
      <c r="O8307" s="30"/>
      <c r="V8307" s="12"/>
      <c r="W8307" s="12"/>
      <c r="X8307" s="14"/>
      <c r="AB8307" s="25"/>
      <c r="AC8307" s="12"/>
      <c r="AD8307" s="12"/>
      <c r="AK8307" s="12"/>
      <c r="AL8307" s="30"/>
      <c r="AM8307" s="32"/>
      <c r="AQ8307" s="12"/>
      <c r="AR8307" s="12"/>
      <c r="AS8307" s="12"/>
      <c r="AZ8307" s="49"/>
      <c r="BA8307" s="30"/>
      <c r="BB8307" s="12"/>
      <c r="BF8307" s="12"/>
      <c r="BG8307" s="12"/>
      <c r="BH8307" s="12"/>
      <c r="BO8307" s="7"/>
      <c r="BP8307" s="7"/>
      <c r="BQ8307" s="7"/>
      <c r="BU8307" s="7"/>
      <c r="BV8307" s="7"/>
      <c r="BW8307" s="7"/>
      <c r="CD8307" s="7"/>
      <c r="CE8307" s="7"/>
      <c r="CF8307" s="7"/>
      <c r="CJ8307" s="7"/>
      <c r="CK8307" s="7"/>
      <c r="CL8307" s="7"/>
    </row>
    <row r="8308" spans="1:90">
      <c r="A8308" s="11"/>
      <c r="B8308" s="373"/>
      <c r="C8308" s="373"/>
      <c r="D8308" s="373"/>
      <c r="E8308" s="13"/>
      <c r="F8308" s="11"/>
      <c r="G8308" s="25"/>
      <c r="H8308" s="31"/>
      <c r="I8308" s="30"/>
      <c r="M8308" s="25"/>
      <c r="N8308" s="31"/>
      <c r="O8308" s="30"/>
      <c r="V8308" s="12"/>
      <c r="W8308" s="12"/>
      <c r="X8308" s="14"/>
      <c r="AB8308" s="25"/>
      <c r="AC8308" s="12"/>
      <c r="AD8308" s="12"/>
      <c r="AK8308" s="12"/>
      <c r="AL8308" s="30"/>
      <c r="AM8308" s="32"/>
      <c r="AQ8308" s="12"/>
      <c r="AR8308" s="12"/>
      <c r="AS8308" s="12"/>
      <c r="AZ8308" s="49"/>
      <c r="BA8308" s="30"/>
      <c r="BB8308" s="12"/>
      <c r="BF8308" s="12"/>
      <c r="BG8308" s="12"/>
      <c r="BH8308" s="12"/>
      <c r="BO8308" s="7"/>
      <c r="BP8308" s="7"/>
      <c r="BQ8308" s="7"/>
      <c r="BU8308" s="7"/>
      <c r="BV8308" s="7"/>
      <c r="BW8308" s="7"/>
      <c r="CD8308" s="7"/>
      <c r="CE8308" s="7"/>
      <c r="CF8308" s="7"/>
      <c r="CJ8308" s="7"/>
      <c r="CK8308" s="7"/>
      <c r="CL8308" s="7"/>
    </row>
    <row r="8309" spans="1:90">
      <c r="A8309" s="11"/>
      <c r="B8309" s="373"/>
      <c r="C8309" s="373"/>
      <c r="D8309" s="373"/>
      <c r="E8309" s="13"/>
      <c r="F8309" s="11"/>
      <c r="G8309" s="25"/>
      <c r="H8309" s="31"/>
      <c r="I8309" s="30"/>
      <c r="M8309" s="25"/>
      <c r="N8309" s="31"/>
      <c r="O8309" s="30"/>
      <c r="V8309" s="12"/>
      <c r="W8309" s="12"/>
      <c r="X8309" s="14"/>
      <c r="AB8309" s="25"/>
      <c r="AC8309" s="12"/>
      <c r="AD8309" s="12"/>
      <c r="AK8309" s="12"/>
      <c r="AL8309" s="30"/>
      <c r="AM8309" s="32"/>
      <c r="AQ8309" s="12"/>
      <c r="AR8309" s="12"/>
      <c r="AS8309" s="12"/>
      <c r="AZ8309" s="49"/>
      <c r="BA8309" s="30"/>
      <c r="BB8309" s="12"/>
      <c r="BF8309" s="12"/>
      <c r="BG8309" s="12"/>
      <c r="BH8309" s="12"/>
      <c r="BO8309" s="7"/>
      <c r="BP8309" s="7"/>
      <c r="BQ8309" s="7"/>
      <c r="BU8309" s="7"/>
      <c r="BV8309" s="7"/>
      <c r="BW8309" s="7"/>
      <c r="CD8309" s="7"/>
      <c r="CE8309" s="7"/>
      <c r="CF8309" s="7"/>
      <c r="CJ8309" s="7"/>
      <c r="CK8309" s="7"/>
      <c r="CL8309" s="7"/>
    </row>
    <row r="8310" spans="1:90">
      <c r="A8310" s="11"/>
      <c r="B8310" s="373"/>
      <c r="C8310" s="373"/>
      <c r="D8310" s="373"/>
      <c r="E8310" s="13"/>
      <c r="F8310" s="11"/>
      <c r="G8310" s="25"/>
      <c r="H8310" s="31"/>
      <c r="I8310" s="30"/>
      <c r="M8310" s="25"/>
      <c r="N8310" s="31"/>
      <c r="O8310" s="30"/>
      <c r="V8310" s="12"/>
      <c r="W8310" s="12"/>
      <c r="X8310" s="14"/>
      <c r="AB8310" s="25"/>
      <c r="AC8310" s="12"/>
      <c r="AD8310" s="12"/>
      <c r="AK8310" s="12"/>
      <c r="AL8310" s="30"/>
      <c r="AM8310" s="32"/>
      <c r="AQ8310" s="12"/>
      <c r="AR8310" s="12"/>
      <c r="AS8310" s="12"/>
      <c r="AZ8310" s="49"/>
      <c r="BA8310" s="30"/>
      <c r="BB8310" s="12"/>
      <c r="BF8310" s="12"/>
      <c r="BG8310" s="12"/>
      <c r="BH8310" s="12"/>
      <c r="BO8310" s="7"/>
      <c r="BP8310" s="7"/>
      <c r="BQ8310" s="7"/>
      <c r="BU8310" s="7"/>
      <c r="BV8310" s="7"/>
      <c r="BW8310" s="7"/>
      <c r="CD8310" s="7"/>
      <c r="CE8310" s="7"/>
      <c r="CF8310" s="7"/>
      <c r="CJ8310" s="7"/>
      <c r="CK8310" s="7"/>
      <c r="CL8310" s="7"/>
    </row>
    <row r="8311" spans="1:90">
      <c r="A8311" s="11"/>
      <c r="B8311" s="373"/>
      <c r="C8311" s="373"/>
      <c r="D8311" s="373"/>
      <c r="E8311" s="13"/>
      <c r="F8311" s="11"/>
      <c r="G8311" s="25"/>
      <c r="H8311" s="31"/>
      <c r="I8311" s="30"/>
      <c r="M8311" s="25"/>
      <c r="N8311" s="31"/>
      <c r="O8311" s="30"/>
      <c r="V8311" s="12"/>
      <c r="W8311" s="12"/>
      <c r="X8311" s="14"/>
      <c r="AB8311" s="25"/>
      <c r="AC8311" s="12"/>
      <c r="AD8311" s="12"/>
      <c r="AK8311" s="12"/>
      <c r="AL8311" s="30"/>
      <c r="AM8311" s="32"/>
      <c r="AQ8311" s="12"/>
      <c r="AR8311" s="12"/>
      <c r="AS8311" s="12"/>
      <c r="AZ8311" s="49"/>
      <c r="BA8311" s="30"/>
      <c r="BB8311" s="12"/>
      <c r="BF8311" s="12"/>
      <c r="BG8311" s="12"/>
      <c r="BH8311" s="12"/>
      <c r="BO8311" s="7"/>
      <c r="BP8311" s="7"/>
      <c r="BQ8311" s="7"/>
      <c r="BU8311" s="7"/>
      <c r="BV8311" s="7"/>
      <c r="BW8311" s="7"/>
      <c r="CD8311" s="7"/>
      <c r="CE8311" s="7"/>
      <c r="CF8311" s="7"/>
      <c r="CJ8311" s="7"/>
      <c r="CK8311" s="7"/>
      <c r="CL8311" s="7"/>
    </row>
    <row r="8312" spans="1:90">
      <c r="A8312" s="11"/>
      <c r="B8312" s="373"/>
      <c r="C8312" s="373"/>
      <c r="D8312" s="373"/>
      <c r="E8312" s="13"/>
      <c r="F8312" s="11"/>
      <c r="G8312" s="25"/>
      <c r="H8312" s="31"/>
      <c r="I8312" s="30"/>
      <c r="M8312" s="25"/>
      <c r="N8312" s="31"/>
      <c r="O8312" s="30"/>
      <c r="V8312" s="12"/>
      <c r="W8312" s="12"/>
      <c r="X8312" s="14"/>
      <c r="AB8312" s="25"/>
      <c r="AC8312" s="12"/>
      <c r="AD8312" s="12"/>
      <c r="AK8312" s="12"/>
      <c r="AL8312" s="30"/>
      <c r="AM8312" s="32"/>
      <c r="AQ8312" s="12"/>
      <c r="AR8312" s="12"/>
      <c r="AS8312" s="12"/>
      <c r="AZ8312" s="49"/>
      <c r="BA8312" s="30"/>
      <c r="BB8312" s="12"/>
      <c r="BF8312" s="12"/>
      <c r="BG8312" s="12"/>
      <c r="BH8312" s="12"/>
      <c r="BO8312" s="7"/>
      <c r="BP8312" s="7"/>
      <c r="BQ8312" s="7"/>
      <c r="BU8312" s="7"/>
      <c r="BV8312" s="7"/>
      <c r="BW8312" s="7"/>
      <c r="CD8312" s="7"/>
      <c r="CE8312" s="7"/>
      <c r="CF8312" s="7"/>
      <c r="CJ8312" s="7"/>
      <c r="CK8312" s="7"/>
      <c r="CL8312" s="7"/>
    </row>
    <row r="8313" spans="1:90">
      <c r="A8313" s="11"/>
      <c r="B8313" s="373"/>
      <c r="C8313" s="373"/>
      <c r="D8313" s="373"/>
      <c r="E8313" s="13"/>
      <c r="F8313" s="11"/>
      <c r="G8313" s="25"/>
      <c r="H8313" s="31"/>
      <c r="I8313" s="30"/>
      <c r="M8313" s="25"/>
      <c r="N8313" s="31"/>
      <c r="O8313" s="30"/>
      <c r="V8313" s="12"/>
      <c r="W8313" s="12"/>
      <c r="X8313" s="14"/>
      <c r="AB8313" s="25"/>
      <c r="AC8313" s="12"/>
      <c r="AD8313" s="12"/>
      <c r="AK8313" s="12"/>
      <c r="AL8313" s="30"/>
      <c r="AM8313" s="32"/>
      <c r="AQ8313" s="12"/>
      <c r="AR8313" s="12"/>
      <c r="AS8313" s="12"/>
      <c r="AZ8313" s="49"/>
      <c r="BA8313" s="30"/>
      <c r="BB8313" s="12"/>
      <c r="BF8313" s="12"/>
      <c r="BG8313" s="12"/>
      <c r="BH8313" s="12"/>
      <c r="BO8313" s="7"/>
      <c r="BP8313" s="7"/>
      <c r="BQ8313" s="7"/>
      <c r="BU8313" s="7"/>
      <c r="BV8313" s="7"/>
      <c r="BW8313" s="7"/>
      <c r="CD8313" s="7"/>
      <c r="CE8313" s="7"/>
      <c r="CF8313" s="7"/>
      <c r="CJ8313" s="7"/>
      <c r="CK8313" s="7"/>
      <c r="CL8313" s="7"/>
    </row>
    <row r="8314" spans="1:90">
      <c r="A8314" s="11"/>
      <c r="B8314" s="373"/>
      <c r="C8314" s="373"/>
      <c r="D8314" s="373"/>
      <c r="E8314" s="13"/>
      <c r="F8314" s="11"/>
      <c r="G8314" s="25"/>
      <c r="H8314" s="31"/>
      <c r="I8314" s="30"/>
      <c r="M8314" s="25"/>
      <c r="N8314" s="31"/>
      <c r="O8314" s="30"/>
      <c r="V8314" s="12"/>
      <c r="W8314" s="12"/>
      <c r="X8314" s="14"/>
      <c r="AB8314" s="25"/>
      <c r="AC8314" s="12"/>
      <c r="AD8314" s="12"/>
      <c r="AK8314" s="12"/>
      <c r="AL8314" s="30"/>
      <c r="AM8314" s="32"/>
      <c r="AQ8314" s="12"/>
      <c r="AR8314" s="12"/>
      <c r="AS8314" s="12"/>
      <c r="AZ8314" s="49"/>
      <c r="BA8314" s="30"/>
      <c r="BB8314" s="12"/>
      <c r="BF8314" s="12"/>
      <c r="BG8314" s="12"/>
      <c r="BH8314" s="12"/>
      <c r="BO8314" s="7"/>
      <c r="BP8314" s="7"/>
      <c r="BQ8314" s="7"/>
      <c r="BU8314" s="7"/>
      <c r="BV8314" s="7"/>
      <c r="BW8314" s="7"/>
      <c r="CD8314" s="7"/>
      <c r="CE8314" s="7"/>
      <c r="CF8314" s="7"/>
      <c r="CJ8314" s="7"/>
      <c r="CK8314" s="7"/>
      <c r="CL8314" s="7"/>
    </row>
    <row r="8315" spans="1:90">
      <c r="A8315" s="11"/>
      <c r="B8315" s="373"/>
      <c r="C8315" s="373"/>
      <c r="D8315" s="373"/>
      <c r="E8315" s="13"/>
      <c r="F8315" s="11"/>
      <c r="G8315" s="25"/>
      <c r="H8315" s="31"/>
      <c r="I8315" s="30"/>
      <c r="M8315" s="25"/>
      <c r="N8315" s="31"/>
      <c r="O8315" s="30"/>
      <c r="V8315" s="12"/>
      <c r="W8315" s="12"/>
      <c r="X8315" s="14"/>
      <c r="AB8315" s="25"/>
      <c r="AC8315" s="12"/>
      <c r="AD8315" s="12"/>
      <c r="AK8315" s="12"/>
      <c r="AL8315" s="30"/>
      <c r="AM8315" s="32"/>
      <c r="AQ8315" s="12"/>
      <c r="AR8315" s="12"/>
      <c r="AS8315" s="12"/>
      <c r="AZ8315" s="49"/>
      <c r="BA8315" s="30"/>
      <c r="BB8315" s="12"/>
      <c r="BF8315" s="12"/>
      <c r="BG8315" s="12"/>
      <c r="BH8315" s="12"/>
      <c r="BO8315" s="7"/>
      <c r="BP8315" s="7"/>
      <c r="BQ8315" s="7"/>
      <c r="BU8315" s="7"/>
      <c r="BV8315" s="7"/>
      <c r="BW8315" s="7"/>
      <c r="CD8315" s="7"/>
      <c r="CE8315" s="7"/>
      <c r="CF8315" s="7"/>
      <c r="CJ8315" s="7"/>
      <c r="CK8315" s="7"/>
      <c r="CL8315" s="7"/>
    </row>
    <row r="8316" spans="1:90">
      <c r="A8316" s="11"/>
      <c r="B8316" s="373"/>
      <c r="C8316" s="373"/>
      <c r="D8316" s="373"/>
      <c r="E8316" s="13"/>
      <c r="F8316" s="11"/>
      <c r="G8316" s="25"/>
      <c r="H8316" s="31"/>
      <c r="I8316" s="30"/>
      <c r="M8316" s="25"/>
      <c r="N8316" s="31"/>
      <c r="O8316" s="30"/>
      <c r="V8316" s="12"/>
      <c r="W8316" s="12"/>
      <c r="X8316" s="14"/>
      <c r="AB8316" s="25"/>
      <c r="AC8316" s="12"/>
      <c r="AD8316" s="12"/>
      <c r="AK8316" s="12"/>
      <c r="AL8316" s="30"/>
      <c r="AM8316" s="32"/>
      <c r="AQ8316" s="12"/>
      <c r="AR8316" s="12"/>
      <c r="AS8316" s="12"/>
      <c r="AZ8316" s="49"/>
      <c r="BA8316" s="30"/>
      <c r="BB8316" s="12"/>
      <c r="BF8316" s="12"/>
      <c r="BG8316" s="12"/>
      <c r="BH8316" s="12"/>
      <c r="BO8316" s="7"/>
      <c r="BP8316" s="7"/>
      <c r="BQ8316" s="7"/>
      <c r="BU8316" s="7"/>
      <c r="BV8316" s="7"/>
      <c r="BW8316" s="7"/>
      <c r="CD8316" s="7"/>
      <c r="CE8316" s="7"/>
      <c r="CF8316" s="7"/>
      <c r="CJ8316" s="7"/>
      <c r="CK8316" s="7"/>
      <c r="CL8316" s="7"/>
    </row>
    <row r="8317" spans="1:90">
      <c r="A8317" s="11"/>
      <c r="B8317" s="373"/>
      <c r="C8317" s="373"/>
      <c r="D8317" s="373"/>
      <c r="E8317" s="13"/>
      <c r="F8317" s="11"/>
      <c r="G8317" s="25"/>
      <c r="H8317" s="31"/>
      <c r="I8317" s="30"/>
      <c r="M8317" s="25"/>
      <c r="N8317" s="31"/>
      <c r="O8317" s="30"/>
      <c r="V8317" s="12"/>
      <c r="W8317" s="12"/>
      <c r="X8317" s="14"/>
      <c r="AB8317" s="25"/>
      <c r="AC8317" s="12"/>
      <c r="AD8317" s="12"/>
      <c r="AK8317" s="12"/>
      <c r="AL8317" s="30"/>
      <c r="AM8317" s="32"/>
      <c r="AQ8317" s="12"/>
      <c r="AR8317" s="12"/>
      <c r="AS8317" s="12"/>
      <c r="AZ8317" s="49"/>
      <c r="BA8317" s="30"/>
      <c r="BB8317" s="12"/>
      <c r="BF8317" s="12"/>
      <c r="BG8317" s="12"/>
      <c r="BH8317" s="12"/>
      <c r="BO8317" s="7"/>
      <c r="BP8317" s="7"/>
      <c r="BQ8317" s="7"/>
      <c r="BU8317" s="7"/>
      <c r="BV8317" s="7"/>
      <c r="BW8317" s="7"/>
      <c r="CD8317" s="7"/>
      <c r="CE8317" s="7"/>
      <c r="CF8317" s="7"/>
      <c r="CJ8317" s="7"/>
      <c r="CK8317" s="7"/>
      <c r="CL8317" s="7"/>
    </row>
    <row r="8318" spans="1:90">
      <c r="A8318" s="11"/>
      <c r="B8318" s="373"/>
      <c r="C8318" s="373"/>
      <c r="D8318" s="373"/>
      <c r="E8318" s="13"/>
      <c r="F8318" s="11"/>
      <c r="G8318" s="25"/>
      <c r="H8318" s="31"/>
      <c r="I8318" s="30"/>
      <c r="M8318" s="25"/>
      <c r="N8318" s="31"/>
      <c r="O8318" s="30"/>
      <c r="V8318" s="12"/>
      <c r="W8318" s="12"/>
      <c r="X8318" s="14"/>
      <c r="AB8318" s="25"/>
      <c r="AC8318" s="12"/>
      <c r="AD8318" s="12"/>
      <c r="AK8318" s="12"/>
      <c r="AL8318" s="30"/>
      <c r="AM8318" s="32"/>
      <c r="AQ8318" s="12"/>
      <c r="AR8318" s="12"/>
      <c r="AS8318" s="12"/>
      <c r="AZ8318" s="49"/>
      <c r="BA8318" s="30"/>
      <c r="BB8318" s="12"/>
      <c r="BF8318" s="12"/>
      <c r="BG8318" s="12"/>
      <c r="BH8318" s="12"/>
      <c r="BO8318" s="7"/>
      <c r="BP8318" s="7"/>
      <c r="BQ8318" s="7"/>
      <c r="BU8318" s="7"/>
      <c r="BV8318" s="7"/>
      <c r="BW8318" s="7"/>
      <c r="CD8318" s="7"/>
      <c r="CE8318" s="7"/>
      <c r="CF8318" s="7"/>
      <c r="CJ8318" s="7"/>
      <c r="CK8318" s="7"/>
      <c r="CL8318" s="7"/>
    </row>
    <row r="8319" spans="1:90">
      <c r="A8319" s="11"/>
      <c r="B8319" s="373"/>
      <c r="C8319" s="373"/>
      <c r="D8319" s="373"/>
      <c r="E8319" s="13"/>
      <c r="F8319" s="11"/>
      <c r="G8319" s="25"/>
      <c r="H8319" s="31"/>
      <c r="I8319" s="30"/>
      <c r="M8319" s="25"/>
      <c r="N8319" s="31"/>
      <c r="O8319" s="30"/>
      <c r="V8319" s="12"/>
      <c r="W8319" s="12"/>
      <c r="X8319" s="14"/>
      <c r="AB8319" s="25"/>
      <c r="AC8319" s="12"/>
      <c r="AD8319" s="12"/>
      <c r="AK8319" s="12"/>
      <c r="AL8319" s="30"/>
      <c r="AM8319" s="32"/>
      <c r="AQ8319" s="12"/>
      <c r="AR8319" s="12"/>
      <c r="AS8319" s="12"/>
      <c r="AZ8319" s="49"/>
      <c r="BA8319" s="30"/>
      <c r="BB8319" s="12"/>
      <c r="BF8319" s="12"/>
      <c r="BG8319" s="12"/>
      <c r="BH8319" s="12"/>
      <c r="BO8319" s="7"/>
      <c r="BP8319" s="7"/>
      <c r="BQ8319" s="7"/>
      <c r="BU8319" s="7"/>
      <c r="BV8319" s="7"/>
      <c r="BW8319" s="7"/>
      <c r="CD8319" s="7"/>
      <c r="CE8319" s="7"/>
      <c r="CF8319" s="7"/>
      <c r="CJ8319" s="7"/>
      <c r="CK8319" s="7"/>
      <c r="CL8319" s="7"/>
    </row>
    <row r="8320" spans="1:90">
      <c r="A8320" s="11"/>
      <c r="B8320" s="373"/>
      <c r="C8320" s="373"/>
      <c r="D8320" s="373"/>
      <c r="E8320" s="13"/>
      <c r="F8320" s="11"/>
      <c r="G8320" s="25"/>
      <c r="H8320" s="31"/>
      <c r="I8320" s="30"/>
      <c r="M8320" s="25"/>
      <c r="N8320" s="31"/>
      <c r="O8320" s="30"/>
      <c r="V8320" s="12"/>
      <c r="W8320" s="12"/>
      <c r="X8320" s="14"/>
      <c r="AB8320" s="25"/>
      <c r="AC8320" s="12"/>
      <c r="AD8320" s="12"/>
      <c r="AK8320" s="12"/>
      <c r="AL8320" s="30"/>
      <c r="AM8320" s="32"/>
      <c r="AQ8320" s="12"/>
      <c r="AR8320" s="12"/>
      <c r="AS8320" s="12"/>
      <c r="AZ8320" s="49"/>
      <c r="BA8320" s="30"/>
      <c r="BB8320" s="12"/>
      <c r="BF8320" s="12"/>
      <c r="BG8320" s="12"/>
      <c r="BH8320" s="12"/>
      <c r="BO8320" s="7"/>
      <c r="BP8320" s="7"/>
      <c r="BQ8320" s="7"/>
      <c r="BU8320" s="7"/>
      <c r="BV8320" s="7"/>
      <c r="BW8320" s="7"/>
      <c r="CD8320" s="7"/>
      <c r="CE8320" s="7"/>
      <c r="CF8320" s="7"/>
      <c r="CJ8320" s="7"/>
      <c r="CK8320" s="7"/>
      <c r="CL8320" s="7"/>
    </row>
    <row r="8321" spans="1:90">
      <c r="A8321" s="11"/>
      <c r="B8321" s="373"/>
      <c r="C8321" s="373"/>
      <c r="D8321" s="373"/>
      <c r="E8321" s="13"/>
      <c r="F8321" s="11"/>
      <c r="G8321" s="25"/>
      <c r="H8321" s="31"/>
      <c r="I8321" s="30"/>
      <c r="M8321" s="25"/>
      <c r="N8321" s="31"/>
      <c r="O8321" s="30"/>
      <c r="V8321" s="12"/>
      <c r="W8321" s="12"/>
      <c r="X8321" s="14"/>
      <c r="AB8321" s="25"/>
      <c r="AC8321" s="12"/>
      <c r="AD8321" s="12"/>
      <c r="AK8321" s="12"/>
      <c r="AL8321" s="30"/>
      <c r="AM8321" s="32"/>
      <c r="AQ8321" s="12"/>
      <c r="AR8321" s="12"/>
      <c r="AS8321" s="12"/>
      <c r="AZ8321" s="49"/>
      <c r="BA8321" s="30"/>
      <c r="BB8321" s="12"/>
      <c r="BF8321" s="12"/>
      <c r="BG8321" s="12"/>
      <c r="BH8321" s="12"/>
      <c r="BO8321" s="7"/>
      <c r="BP8321" s="7"/>
      <c r="BQ8321" s="7"/>
      <c r="BU8321" s="7"/>
      <c r="BV8321" s="7"/>
      <c r="BW8321" s="7"/>
      <c r="CD8321" s="7"/>
      <c r="CE8321" s="7"/>
      <c r="CF8321" s="7"/>
      <c r="CJ8321" s="7"/>
      <c r="CK8321" s="7"/>
      <c r="CL8321" s="7"/>
    </row>
    <row r="8322" spans="1:90">
      <c r="A8322" s="11"/>
      <c r="B8322" s="373"/>
      <c r="C8322" s="373"/>
      <c r="D8322" s="373"/>
      <c r="E8322" s="13"/>
      <c r="F8322" s="11"/>
      <c r="G8322" s="25"/>
      <c r="H8322" s="31"/>
      <c r="I8322" s="30"/>
      <c r="M8322" s="25"/>
      <c r="N8322" s="31"/>
      <c r="O8322" s="30"/>
      <c r="V8322" s="12"/>
      <c r="W8322" s="12"/>
      <c r="X8322" s="14"/>
      <c r="AB8322" s="25"/>
      <c r="AC8322" s="12"/>
      <c r="AD8322" s="12"/>
      <c r="AK8322" s="12"/>
      <c r="AL8322" s="30"/>
      <c r="AM8322" s="32"/>
      <c r="AQ8322" s="12"/>
      <c r="AR8322" s="12"/>
      <c r="AS8322" s="12"/>
      <c r="AZ8322" s="49"/>
      <c r="BA8322" s="30"/>
      <c r="BB8322" s="12"/>
      <c r="BF8322" s="12"/>
      <c r="BG8322" s="12"/>
      <c r="BH8322" s="12"/>
      <c r="BO8322" s="7"/>
      <c r="BP8322" s="7"/>
      <c r="BQ8322" s="7"/>
      <c r="BU8322" s="7"/>
      <c r="BV8322" s="7"/>
      <c r="BW8322" s="7"/>
      <c r="CD8322" s="7"/>
      <c r="CE8322" s="7"/>
      <c r="CF8322" s="7"/>
      <c r="CJ8322" s="7"/>
      <c r="CK8322" s="7"/>
      <c r="CL8322" s="7"/>
    </row>
    <row r="8323" spans="1:90">
      <c r="A8323" s="11"/>
      <c r="B8323" s="373"/>
      <c r="C8323" s="373"/>
      <c r="D8323" s="373"/>
      <c r="E8323" s="13"/>
      <c r="F8323" s="11"/>
      <c r="G8323" s="25"/>
      <c r="H8323" s="31"/>
      <c r="I8323" s="30"/>
      <c r="M8323" s="25"/>
      <c r="N8323" s="31"/>
      <c r="O8323" s="30"/>
      <c r="V8323" s="12"/>
      <c r="W8323" s="12"/>
      <c r="X8323" s="14"/>
      <c r="AB8323" s="25"/>
      <c r="AC8323" s="12"/>
      <c r="AD8323" s="12"/>
      <c r="AK8323" s="12"/>
      <c r="AL8323" s="30"/>
      <c r="AM8323" s="32"/>
      <c r="AQ8323" s="12"/>
      <c r="AR8323" s="12"/>
      <c r="AS8323" s="12"/>
      <c r="AZ8323" s="49"/>
      <c r="BA8323" s="30"/>
      <c r="BB8323" s="12"/>
      <c r="BF8323" s="12"/>
      <c r="BG8323" s="12"/>
      <c r="BH8323" s="12"/>
      <c r="BO8323" s="7"/>
      <c r="BP8323" s="7"/>
      <c r="BQ8323" s="7"/>
      <c r="BU8323" s="7"/>
      <c r="BV8323" s="7"/>
      <c r="BW8323" s="7"/>
      <c r="CD8323" s="7"/>
      <c r="CE8323" s="7"/>
      <c r="CF8323" s="7"/>
      <c r="CJ8323" s="7"/>
      <c r="CK8323" s="7"/>
      <c r="CL8323" s="7"/>
    </row>
    <row r="8324" spans="1:90">
      <c r="A8324" s="11"/>
      <c r="B8324" s="373"/>
      <c r="C8324" s="373"/>
      <c r="D8324" s="373"/>
      <c r="E8324" s="13"/>
      <c r="F8324" s="11"/>
      <c r="G8324" s="25"/>
      <c r="H8324" s="31"/>
      <c r="I8324" s="30"/>
      <c r="M8324" s="25"/>
      <c r="N8324" s="31"/>
      <c r="O8324" s="30"/>
      <c r="V8324" s="12"/>
      <c r="W8324" s="12"/>
      <c r="X8324" s="14"/>
      <c r="AB8324" s="25"/>
      <c r="AC8324" s="12"/>
      <c r="AD8324" s="12"/>
      <c r="AK8324" s="12"/>
      <c r="AL8324" s="30"/>
      <c r="AM8324" s="32"/>
      <c r="AQ8324" s="12"/>
      <c r="AR8324" s="12"/>
      <c r="AS8324" s="12"/>
      <c r="AZ8324" s="49"/>
      <c r="BA8324" s="30"/>
      <c r="BB8324" s="12"/>
      <c r="BF8324" s="12"/>
      <c r="BG8324" s="12"/>
      <c r="BH8324" s="12"/>
      <c r="BO8324" s="7"/>
      <c r="BP8324" s="7"/>
      <c r="BQ8324" s="7"/>
      <c r="BU8324" s="7"/>
      <c r="BV8324" s="7"/>
      <c r="BW8324" s="7"/>
      <c r="CD8324" s="7"/>
      <c r="CE8324" s="7"/>
      <c r="CF8324" s="7"/>
      <c r="CJ8324" s="7"/>
      <c r="CK8324" s="7"/>
      <c r="CL8324" s="7"/>
    </row>
    <row r="8325" spans="1:90">
      <c r="A8325" s="11"/>
      <c r="B8325" s="373"/>
      <c r="C8325" s="373"/>
      <c r="D8325" s="373"/>
      <c r="E8325" s="13"/>
      <c r="F8325" s="11"/>
      <c r="G8325" s="25"/>
      <c r="H8325" s="31"/>
      <c r="I8325" s="30"/>
      <c r="M8325" s="25"/>
      <c r="N8325" s="31"/>
      <c r="O8325" s="30"/>
      <c r="V8325" s="12"/>
      <c r="W8325" s="12"/>
      <c r="X8325" s="14"/>
      <c r="AB8325" s="25"/>
      <c r="AC8325" s="12"/>
      <c r="AD8325" s="12"/>
      <c r="AK8325" s="12"/>
      <c r="AL8325" s="30"/>
      <c r="AM8325" s="32"/>
      <c r="AQ8325" s="12"/>
      <c r="AR8325" s="12"/>
      <c r="AS8325" s="12"/>
      <c r="AZ8325" s="49"/>
      <c r="BA8325" s="30"/>
      <c r="BB8325" s="12"/>
      <c r="BF8325" s="12"/>
      <c r="BG8325" s="12"/>
      <c r="BH8325" s="12"/>
      <c r="BO8325" s="7"/>
      <c r="BP8325" s="7"/>
      <c r="BQ8325" s="7"/>
      <c r="BU8325" s="7"/>
      <c r="BV8325" s="7"/>
      <c r="BW8325" s="7"/>
      <c r="CD8325" s="7"/>
      <c r="CE8325" s="7"/>
      <c r="CF8325" s="7"/>
      <c r="CJ8325" s="7"/>
      <c r="CK8325" s="7"/>
      <c r="CL8325" s="7"/>
    </row>
    <row r="8326" spans="1:90">
      <c r="A8326" s="11"/>
      <c r="B8326" s="373"/>
      <c r="C8326" s="373"/>
      <c r="D8326" s="373"/>
      <c r="E8326" s="13"/>
      <c r="F8326" s="11"/>
      <c r="G8326" s="25"/>
      <c r="H8326" s="31"/>
      <c r="I8326" s="30"/>
      <c r="M8326" s="25"/>
      <c r="N8326" s="31"/>
      <c r="O8326" s="30"/>
      <c r="V8326" s="12"/>
      <c r="W8326" s="12"/>
      <c r="X8326" s="14"/>
      <c r="AB8326" s="25"/>
      <c r="AC8326" s="12"/>
      <c r="AD8326" s="12"/>
      <c r="AK8326" s="12"/>
      <c r="AL8326" s="30"/>
      <c r="AM8326" s="32"/>
      <c r="AQ8326" s="12"/>
      <c r="AR8326" s="12"/>
      <c r="AS8326" s="12"/>
      <c r="AZ8326" s="49"/>
      <c r="BA8326" s="30"/>
      <c r="BB8326" s="12"/>
      <c r="BF8326" s="12"/>
      <c r="BG8326" s="12"/>
      <c r="BH8326" s="12"/>
      <c r="BO8326" s="7"/>
      <c r="BP8326" s="7"/>
      <c r="BQ8326" s="7"/>
      <c r="BU8326" s="7"/>
      <c r="BV8326" s="7"/>
      <c r="BW8326" s="7"/>
      <c r="CD8326" s="7"/>
      <c r="CE8326" s="7"/>
      <c r="CF8326" s="7"/>
      <c r="CJ8326" s="7"/>
      <c r="CK8326" s="7"/>
      <c r="CL8326" s="7"/>
    </row>
    <row r="8327" spans="1:90">
      <c r="A8327" s="11"/>
      <c r="B8327" s="373"/>
      <c r="C8327" s="373"/>
      <c r="D8327" s="373"/>
      <c r="E8327" s="13"/>
      <c r="F8327" s="11"/>
      <c r="G8327" s="25"/>
      <c r="H8327" s="31"/>
      <c r="I8327" s="30"/>
      <c r="M8327" s="25"/>
      <c r="N8327" s="31"/>
      <c r="O8327" s="30"/>
      <c r="V8327" s="12"/>
      <c r="W8327" s="12"/>
      <c r="X8327" s="14"/>
      <c r="AB8327" s="25"/>
      <c r="AC8327" s="12"/>
      <c r="AD8327" s="12"/>
      <c r="AK8327" s="12"/>
      <c r="AL8327" s="30"/>
      <c r="AM8327" s="32"/>
      <c r="AQ8327" s="12"/>
      <c r="AR8327" s="12"/>
      <c r="AS8327" s="12"/>
      <c r="AZ8327" s="49"/>
      <c r="BA8327" s="30"/>
      <c r="BB8327" s="12"/>
      <c r="BF8327" s="12"/>
      <c r="BG8327" s="12"/>
      <c r="BH8327" s="12"/>
      <c r="BO8327" s="7"/>
      <c r="BP8327" s="7"/>
      <c r="BQ8327" s="7"/>
      <c r="BU8327" s="7"/>
      <c r="BV8327" s="7"/>
      <c r="BW8327" s="7"/>
      <c r="CD8327" s="7"/>
      <c r="CE8327" s="7"/>
      <c r="CF8327" s="7"/>
      <c r="CJ8327" s="7"/>
      <c r="CK8327" s="7"/>
      <c r="CL8327" s="7"/>
    </row>
    <row r="8328" spans="1:90">
      <c r="A8328" s="11"/>
      <c r="B8328" s="373"/>
      <c r="C8328" s="373"/>
      <c r="D8328" s="373"/>
      <c r="E8328" s="13"/>
      <c r="F8328" s="11"/>
      <c r="G8328" s="25"/>
      <c r="H8328" s="31"/>
      <c r="I8328" s="30"/>
      <c r="M8328" s="25"/>
      <c r="N8328" s="31"/>
      <c r="O8328" s="30"/>
      <c r="V8328" s="12"/>
      <c r="W8328" s="12"/>
      <c r="X8328" s="14"/>
      <c r="AB8328" s="25"/>
      <c r="AC8328" s="12"/>
      <c r="AD8328" s="12"/>
      <c r="AK8328" s="12"/>
      <c r="AL8328" s="30"/>
      <c r="AM8328" s="32"/>
      <c r="AQ8328" s="12"/>
      <c r="AR8328" s="12"/>
      <c r="AS8328" s="12"/>
      <c r="AZ8328" s="49"/>
      <c r="BA8328" s="30"/>
      <c r="BB8328" s="12"/>
      <c r="BF8328" s="12"/>
      <c r="BG8328" s="12"/>
      <c r="BH8328" s="12"/>
      <c r="BO8328" s="7"/>
      <c r="BP8328" s="7"/>
      <c r="BQ8328" s="7"/>
      <c r="BU8328" s="7"/>
      <c r="BV8328" s="7"/>
      <c r="BW8328" s="7"/>
      <c r="CD8328" s="7"/>
      <c r="CE8328" s="7"/>
      <c r="CF8328" s="7"/>
      <c r="CJ8328" s="7"/>
      <c r="CK8328" s="7"/>
      <c r="CL8328" s="7"/>
    </row>
    <row r="8329" spans="1:90">
      <c r="A8329" s="11"/>
      <c r="B8329" s="373"/>
      <c r="C8329" s="373"/>
      <c r="D8329" s="373"/>
      <c r="E8329" s="13"/>
      <c r="F8329" s="11"/>
      <c r="G8329" s="25"/>
      <c r="H8329" s="31"/>
      <c r="I8329" s="30"/>
      <c r="M8329" s="25"/>
      <c r="N8329" s="31"/>
      <c r="O8329" s="30"/>
      <c r="V8329" s="12"/>
      <c r="W8329" s="12"/>
      <c r="X8329" s="14"/>
      <c r="AB8329" s="25"/>
      <c r="AC8329" s="12"/>
      <c r="AD8329" s="12"/>
      <c r="AK8329" s="12"/>
      <c r="AL8329" s="30"/>
      <c r="AM8329" s="32"/>
      <c r="AQ8329" s="12"/>
      <c r="AR8329" s="12"/>
      <c r="AS8329" s="12"/>
      <c r="AZ8329" s="49"/>
      <c r="BA8329" s="30"/>
      <c r="BB8329" s="12"/>
      <c r="BF8329" s="12"/>
      <c r="BG8329" s="12"/>
      <c r="BH8329" s="12"/>
      <c r="BO8329" s="7"/>
      <c r="BP8329" s="7"/>
      <c r="BQ8329" s="7"/>
      <c r="BU8329" s="7"/>
      <c r="BV8329" s="7"/>
      <c r="BW8329" s="7"/>
      <c r="CD8329" s="7"/>
      <c r="CE8329" s="7"/>
      <c r="CF8329" s="7"/>
      <c r="CJ8329" s="7"/>
      <c r="CK8329" s="7"/>
      <c r="CL8329" s="7"/>
    </row>
    <row r="8330" spans="1:90">
      <c r="A8330" s="11"/>
      <c r="B8330" s="373"/>
      <c r="C8330" s="373"/>
      <c r="D8330" s="373"/>
      <c r="E8330" s="13"/>
      <c r="F8330" s="11"/>
      <c r="G8330" s="25"/>
      <c r="H8330" s="31"/>
      <c r="I8330" s="30"/>
      <c r="M8330" s="25"/>
      <c r="N8330" s="31"/>
      <c r="O8330" s="30"/>
      <c r="V8330" s="12"/>
      <c r="W8330" s="12"/>
      <c r="X8330" s="14"/>
      <c r="AB8330" s="25"/>
      <c r="AC8330" s="12"/>
      <c r="AD8330" s="12"/>
      <c r="AK8330" s="12"/>
      <c r="AL8330" s="30"/>
      <c r="AM8330" s="32"/>
      <c r="AQ8330" s="12"/>
      <c r="AR8330" s="12"/>
      <c r="AS8330" s="12"/>
      <c r="AZ8330" s="49"/>
      <c r="BA8330" s="30"/>
      <c r="BB8330" s="12"/>
      <c r="BF8330" s="12"/>
      <c r="BG8330" s="12"/>
      <c r="BH8330" s="12"/>
      <c r="BO8330" s="7"/>
      <c r="BP8330" s="7"/>
      <c r="BQ8330" s="7"/>
      <c r="BU8330" s="7"/>
      <c r="BV8330" s="7"/>
      <c r="BW8330" s="7"/>
      <c r="CD8330" s="7"/>
      <c r="CE8330" s="7"/>
      <c r="CF8330" s="7"/>
      <c r="CJ8330" s="7"/>
      <c r="CK8330" s="7"/>
      <c r="CL8330" s="7"/>
    </row>
    <row r="8331" spans="1:90">
      <c r="A8331" s="11"/>
      <c r="B8331" s="373"/>
      <c r="C8331" s="373"/>
      <c r="D8331" s="373"/>
      <c r="E8331" s="13"/>
      <c r="F8331" s="11"/>
      <c r="G8331" s="25"/>
      <c r="H8331" s="31"/>
      <c r="I8331" s="30"/>
      <c r="M8331" s="25"/>
      <c r="N8331" s="31"/>
      <c r="O8331" s="30"/>
      <c r="V8331" s="12"/>
      <c r="W8331" s="12"/>
      <c r="X8331" s="14"/>
      <c r="AB8331" s="25"/>
      <c r="AC8331" s="12"/>
      <c r="AD8331" s="12"/>
      <c r="AK8331" s="12"/>
      <c r="AL8331" s="30"/>
      <c r="AM8331" s="32"/>
      <c r="AQ8331" s="12"/>
      <c r="AR8331" s="12"/>
      <c r="AS8331" s="12"/>
      <c r="AZ8331" s="49"/>
      <c r="BA8331" s="30"/>
      <c r="BB8331" s="12"/>
      <c r="BF8331" s="12"/>
      <c r="BG8331" s="12"/>
      <c r="BH8331" s="12"/>
      <c r="BO8331" s="7"/>
      <c r="BP8331" s="7"/>
      <c r="BQ8331" s="7"/>
      <c r="BU8331" s="7"/>
      <c r="BV8331" s="7"/>
      <c r="BW8331" s="7"/>
      <c r="CD8331" s="7"/>
      <c r="CE8331" s="7"/>
      <c r="CF8331" s="7"/>
      <c r="CJ8331" s="7"/>
      <c r="CK8331" s="7"/>
      <c r="CL8331" s="7"/>
    </row>
    <row r="8332" spans="1:90">
      <c r="A8332" s="11"/>
      <c r="B8332" s="373"/>
      <c r="C8332" s="373"/>
      <c r="D8332" s="373"/>
      <c r="E8332" s="13"/>
      <c r="F8332" s="11"/>
      <c r="G8332" s="25"/>
      <c r="H8332" s="31"/>
      <c r="I8332" s="30"/>
      <c r="M8332" s="25"/>
      <c r="N8332" s="31"/>
      <c r="O8332" s="30"/>
      <c r="V8332" s="12"/>
      <c r="W8332" s="12"/>
      <c r="X8332" s="14"/>
      <c r="AB8332" s="25"/>
      <c r="AC8332" s="12"/>
      <c r="AD8332" s="12"/>
      <c r="AK8332" s="12"/>
      <c r="AL8332" s="30"/>
      <c r="AM8332" s="32"/>
      <c r="AQ8332" s="12"/>
      <c r="AR8332" s="12"/>
      <c r="AS8332" s="12"/>
      <c r="AZ8332" s="49"/>
      <c r="BA8332" s="30"/>
      <c r="BB8332" s="12"/>
      <c r="BF8332" s="12"/>
      <c r="BG8332" s="12"/>
      <c r="BH8332" s="12"/>
      <c r="BO8332" s="7"/>
      <c r="BP8332" s="7"/>
      <c r="BQ8332" s="7"/>
      <c r="BU8332" s="7"/>
      <c r="BV8332" s="7"/>
      <c r="BW8332" s="7"/>
      <c r="CD8332" s="7"/>
      <c r="CE8332" s="7"/>
      <c r="CF8332" s="7"/>
      <c r="CJ8332" s="7"/>
      <c r="CK8332" s="7"/>
      <c r="CL8332" s="7"/>
    </row>
    <row r="8333" spans="1:90">
      <c r="A8333" s="11"/>
      <c r="B8333" s="373"/>
      <c r="C8333" s="373"/>
      <c r="D8333" s="373"/>
      <c r="E8333" s="13"/>
      <c r="F8333" s="11"/>
      <c r="G8333" s="25"/>
      <c r="H8333" s="31"/>
      <c r="I8333" s="30"/>
      <c r="M8333" s="25"/>
      <c r="N8333" s="31"/>
      <c r="O8333" s="30"/>
      <c r="V8333" s="12"/>
      <c r="W8333" s="12"/>
      <c r="X8333" s="14"/>
      <c r="AB8333" s="25"/>
      <c r="AC8333" s="12"/>
      <c r="AD8333" s="12"/>
      <c r="AK8333" s="12"/>
      <c r="AL8333" s="30"/>
      <c r="AM8333" s="32"/>
      <c r="AQ8333" s="12"/>
      <c r="AR8333" s="12"/>
      <c r="AS8333" s="12"/>
      <c r="AZ8333" s="49"/>
      <c r="BA8333" s="30"/>
      <c r="BB8333" s="12"/>
      <c r="BF8333" s="12"/>
      <c r="BG8333" s="12"/>
      <c r="BH8333" s="12"/>
      <c r="BO8333" s="7"/>
      <c r="BP8333" s="7"/>
      <c r="BQ8333" s="7"/>
      <c r="BU8333" s="7"/>
      <c r="BV8333" s="7"/>
      <c r="BW8333" s="7"/>
      <c r="CD8333" s="7"/>
      <c r="CE8333" s="7"/>
      <c r="CF8333" s="7"/>
      <c r="CJ8333" s="7"/>
      <c r="CK8333" s="7"/>
      <c r="CL8333" s="7"/>
    </row>
    <row r="8334" spans="1:90">
      <c r="A8334" s="11"/>
      <c r="B8334" s="373"/>
      <c r="C8334" s="373"/>
      <c r="D8334" s="373"/>
      <c r="E8334" s="13"/>
      <c r="F8334" s="11"/>
      <c r="G8334" s="25"/>
      <c r="H8334" s="31"/>
      <c r="I8334" s="30"/>
      <c r="M8334" s="25"/>
      <c r="N8334" s="31"/>
      <c r="O8334" s="30"/>
      <c r="V8334" s="12"/>
      <c r="W8334" s="12"/>
      <c r="X8334" s="14"/>
      <c r="AB8334" s="25"/>
      <c r="AC8334" s="12"/>
      <c r="AD8334" s="12"/>
      <c r="AK8334" s="12"/>
      <c r="AL8334" s="30"/>
      <c r="AM8334" s="32"/>
      <c r="AQ8334" s="12"/>
      <c r="AR8334" s="12"/>
      <c r="AS8334" s="12"/>
      <c r="AZ8334" s="49"/>
      <c r="BA8334" s="30"/>
      <c r="BB8334" s="12"/>
      <c r="BF8334" s="12"/>
      <c r="BG8334" s="12"/>
      <c r="BH8334" s="12"/>
      <c r="BO8334" s="7"/>
      <c r="BP8334" s="7"/>
      <c r="BQ8334" s="7"/>
      <c r="BU8334" s="7"/>
      <c r="BV8334" s="7"/>
      <c r="BW8334" s="7"/>
      <c r="CD8334" s="7"/>
      <c r="CE8334" s="7"/>
      <c r="CF8334" s="7"/>
      <c r="CJ8334" s="7"/>
      <c r="CK8334" s="7"/>
      <c r="CL8334" s="7"/>
    </row>
    <row r="8335" spans="1:90">
      <c r="A8335" s="11"/>
      <c r="B8335" s="373"/>
      <c r="C8335" s="373"/>
      <c r="D8335" s="373"/>
      <c r="E8335" s="13"/>
      <c r="F8335" s="11"/>
      <c r="G8335" s="25"/>
      <c r="H8335" s="31"/>
      <c r="I8335" s="30"/>
      <c r="M8335" s="25"/>
      <c r="N8335" s="31"/>
      <c r="O8335" s="30"/>
      <c r="V8335" s="12"/>
      <c r="W8335" s="12"/>
      <c r="X8335" s="14"/>
      <c r="AB8335" s="25"/>
      <c r="AC8335" s="12"/>
      <c r="AD8335" s="12"/>
      <c r="AK8335" s="12"/>
      <c r="AL8335" s="30"/>
      <c r="AM8335" s="32"/>
      <c r="AQ8335" s="12"/>
      <c r="AR8335" s="12"/>
      <c r="AS8335" s="12"/>
      <c r="AZ8335" s="49"/>
      <c r="BA8335" s="30"/>
      <c r="BB8335" s="12"/>
      <c r="BF8335" s="12"/>
      <c r="BG8335" s="12"/>
      <c r="BH8335" s="12"/>
      <c r="BO8335" s="7"/>
      <c r="BP8335" s="7"/>
      <c r="BQ8335" s="7"/>
      <c r="BU8335" s="7"/>
      <c r="BV8335" s="7"/>
      <c r="BW8335" s="7"/>
      <c r="CD8335" s="7"/>
      <c r="CE8335" s="7"/>
      <c r="CF8335" s="7"/>
      <c r="CJ8335" s="7"/>
      <c r="CK8335" s="7"/>
      <c r="CL8335" s="7"/>
    </row>
    <row r="8336" spans="1:90">
      <c r="A8336" s="11"/>
      <c r="B8336" s="373"/>
      <c r="C8336" s="373"/>
      <c r="D8336" s="373"/>
      <c r="E8336" s="13"/>
      <c r="F8336" s="11"/>
      <c r="G8336" s="25"/>
      <c r="H8336" s="31"/>
      <c r="I8336" s="30"/>
      <c r="M8336" s="25"/>
      <c r="N8336" s="31"/>
      <c r="O8336" s="30"/>
      <c r="V8336" s="12"/>
      <c r="W8336" s="12"/>
      <c r="X8336" s="14"/>
      <c r="AB8336" s="25"/>
      <c r="AC8336" s="12"/>
      <c r="AD8336" s="12"/>
      <c r="AK8336" s="12"/>
      <c r="AL8336" s="30"/>
      <c r="AM8336" s="32"/>
      <c r="AQ8336" s="12"/>
      <c r="AR8336" s="12"/>
      <c r="AS8336" s="12"/>
      <c r="AZ8336" s="49"/>
      <c r="BA8336" s="30"/>
      <c r="BB8336" s="12"/>
      <c r="BF8336" s="12"/>
      <c r="BG8336" s="12"/>
      <c r="BH8336" s="12"/>
      <c r="BO8336" s="7"/>
      <c r="BP8336" s="7"/>
      <c r="BQ8336" s="7"/>
      <c r="BU8336" s="7"/>
      <c r="BV8336" s="7"/>
      <c r="BW8336" s="7"/>
      <c r="CD8336" s="7"/>
      <c r="CE8336" s="7"/>
      <c r="CF8336" s="7"/>
      <c r="CJ8336" s="7"/>
      <c r="CK8336" s="7"/>
      <c r="CL8336" s="7"/>
    </row>
    <row r="8337" spans="1:90">
      <c r="A8337" s="11"/>
      <c r="B8337" s="373"/>
      <c r="C8337" s="373"/>
      <c r="D8337" s="373"/>
      <c r="E8337" s="13"/>
      <c r="F8337" s="11"/>
      <c r="G8337" s="25"/>
      <c r="H8337" s="31"/>
      <c r="I8337" s="30"/>
      <c r="M8337" s="25"/>
      <c r="N8337" s="31"/>
      <c r="O8337" s="30"/>
      <c r="V8337" s="12"/>
      <c r="W8337" s="12"/>
      <c r="X8337" s="14"/>
      <c r="AB8337" s="25"/>
      <c r="AC8337" s="12"/>
      <c r="AD8337" s="12"/>
      <c r="AK8337" s="12"/>
      <c r="AL8337" s="30"/>
      <c r="AM8337" s="32"/>
      <c r="AQ8337" s="12"/>
      <c r="AR8337" s="12"/>
      <c r="AS8337" s="12"/>
      <c r="AZ8337" s="49"/>
      <c r="BA8337" s="30"/>
      <c r="BB8337" s="12"/>
      <c r="BF8337" s="12"/>
      <c r="BG8337" s="12"/>
      <c r="BH8337" s="12"/>
      <c r="BO8337" s="7"/>
      <c r="BP8337" s="7"/>
      <c r="BQ8337" s="7"/>
      <c r="BU8337" s="7"/>
      <c r="BV8337" s="7"/>
      <c r="BW8337" s="7"/>
      <c r="CD8337" s="7"/>
      <c r="CE8337" s="7"/>
      <c r="CF8337" s="7"/>
      <c r="CJ8337" s="7"/>
      <c r="CK8337" s="7"/>
      <c r="CL8337" s="7"/>
    </row>
    <row r="8338" spans="1:90">
      <c r="A8338" s="11"/>
      <c r="B8338" s="373"/>
      <c r="C8338" s="373"/>
      <c r="D8338" s="373"/>
      <c r="E8338" s="13"/>
      <c r="F8338" s="11"/>
      <c r="G8338" s="25"/>
      <c r="H8338" s="31"/>
      <c r="I8338" s="30"/>
      <c r="M8338" s="25"/>
      <c r="N8338" s="31"/>
      <c r="O8338" s="30"/>
      <c r="V8338" s="12"/>
      <c r="W8338" s="12"/>
      <c r="X8338" s="14"/>
      <c r="AB8338" s="25"/>
      <c r="AC8338" s="12"/>
      <c r="AD8338" s="12"/>
      <c r="AK8338" s="12"/>
      <c r="AL8338" s="30"/>
      <c r="AM8338" s="32"/>
      <c r="AQ8338" s="12"/>
      <c r="AR8338" s="12"/>
      <c r="AS8338" s="12"/>
      <c r="AZ8338" s="49"/>
      <c r="BA8338" s="30"/>
      <c r="BB8338" s="12"/>
      <c r="BF8338" s="12"/>
      <c r="BG8338" s="12"/>
      <c r="BH8338" s="12"/>
      <c r="BO8338" s="7"/>
      <c r="BP8338" s="7"/>
      <c r="BQ8338" s="7"/>
      <c r="BU8338" s="7"/>
      <c r="BV8338" s="7"/>
      <c r="BW8338" s="7"/>
      <c r="CD8338" s="7"/>
      <c r="CE8338" s="7"/>
      <c r="CF8338" s="7"/>
      <c r="CJ8338" s="7"/>
      <c r="CK8338" s="7"/>
      <c r="CL8338" s="7"/>
    </row>
    <row r="8339" spans="1:90">
      <c r="A8339" s="11"/>
      <c r="B8339" s="373"/>
      <c r="C8339" s="373"/>
      <c r="D8339" s="373"/>
      <c r="E8339" s="13"/>
      <c r="F8339" s="11"/>
      <c r="G8339" s="25"/>
      <c r="H8339" s="31"/>
      <c r="I8339" s="30"/>
      <c r="M8339" s="25"/>
      <c r="N8339" s="31"/>
      <c r="O8339" s="30"/>
      <c r="V8339" s="12"/>
      <c r="W8339" s="12"/>
      <c r="X8339" s="14"/>
      <c r="AB8339" s="25"/>
      <c r="AC8339" s="12"/>
      <c r="AD8339" s="12"/>
      <c r="AK8339" s="12"/>
      <c r="AL8339" s="30"/>
      <c r="AM8339" s="32"/>
      <c r="AQ8339" s="12"/>
      <c r="AR8339" s="12"/>
      <c r="AS8339" s="12"/>
      <c r="AZ8339" s="49"/>
      <c r="BA8339" s="30"/>
      <c r="BB8339" s="12"/>
      <c r="BF8339" s="12"/>
      <c r="BG8339" s="12"/>
      <c r="BH8339" s="12"/>
      <c r="BO8339" s="7"/>
      <c r="BP8339" s="7"/>
      <c r="BQ8339" s="7"/>
      <c r="BU8339" s="7"/>
      <c r="BV8339" s="7"/>
      <c r="BW8339" s="7"/>
      <c r="CD8339" s="7"/>
      <c r="CE8339" s="7"/>
      <c r="CF8339" s="7"/>
      <c r="CJ8339" s="7"/>
      <c r="CK8339" s="7"/>
      <c r="CL8339" s="7"/>
    </row>
    <row r="8340" spans="1:90">
      <c r="A8340" s="11"/>
      <c r="B8340" s="373"/>
      <c r="C8340" s="373"/>
      <c r="D8340" s="373"/>
      <c r="E8340" s="13"/>
      <c r="F8340" s="11"/>
      <c r="G8340" s="25"/>
      <c r="H8340" s="31"/>
      <c r="I8340" s="30"/>
      <c r="M8340" s="25"/>
      <c r="N8340" s="31"/>
      <c r="O8340" s="30"/>
      <c r="V8340" s="12"/>
      <c r="W8340" s="12"/>
      <c r="X8340" s="14"/>
      <c r="AB8340" s="25"/>
      <c r="AC8340" s="12"/>
      <c r="AD8340" s="12"/>
      <c r="AK8340" s="12"/>
      <c r="AL8340" s="30"/>
      <c r="AM8340" s="32"/>
      <c r="AQ8340" s="12"/>
      <c r="AR8340" s="12"/>
      <c r="AS8340" s="12"/>
      <c r="AZ8340" s="49"/>
      <c r="BA8340" s="30"/>
      <c r="BB8340" s="12"/>
      <c r="BF8340" s="12"/>
      <c r="BG8340" s="12"/>
      <c r="BH8340" s="12"/>
      <c r="BO8340" s="7"/>
      <c r="BP8340" s="7"/>
      <c r="BQ8340" s="7"/>
      <c r="BU8340" s="7"/>
      <c r="BV8340" s="7"/>
      <c r="BW8340" s="7"/>
      <c r="CD8340" s="7"/>
      <c r="CE8340" s="7"/>
      <c r="CF8340" s="7"/>
      <c r="CJ8340" s="7"/>
      <c r="CK8340" s="7"/>
      <c r="CL8340" s="7"/>
    </row>
    <row r="8341" spans="1:90">
      <c r="A8341" s="11"/>
      <c r="B8341" s="373"/>
      <c r="C8341" s="373"/>
      <c r="D8341" s="373"/>
      <c r="E8341" s="13"/>
      <c r="F8341" s="11"/>
      <c r="G8341" s="25"/>
      <c r="H8341" s="31"/>
      <c r="I8341" s="30"/>
      <c r="M8341" s="25"/>
      <c r="N8341" s="31"/>
      <c r="O8341" s="30"/>
      <c r="V8341" s="12"/>
      <c r="W8341" s="12"/>
      <c r="X8341" s="14"/>
      <c r="AB8341" s="25"/>
      <c r="AC8341" s="12"/>
      <c r="AD8341" s="12"/>
      <c r="AK8341" s="12"/>
      <c r="AL8341" s="30"/>
      <c r="AM8341" s="32"/>
      <c r="AQ8341" s="12"/>
      <c r="AR8341" s="12"/>
      <c r="AS8341" s="12"/>
      <c r="AZ8341" s="49"/>
      <c r="BA8341" s="30"/>
      <c r="BB8341" s="12"/>
      <c r="BF8341" s="12"/>
      <c r="BG8341" s="12"/>
      <c r="BH8341" s="12"/>
      <c r="BO8341" s="7"/>
      <c r="BP8341" s="7"/>
      <c r="BQ8341" s="7"/>
      <c r="BU8341" s="7"/>
      <c r="BV8341" s="7"/>
      <c r="BW8341" s="7"/>
      <c r="CD8341" s="7"/>
      <c r="CE8341" s="7"/>
      <c r="CF8341" s="7"/>
      <c r="CJ8341" s="7"/>
      <c r="CK8341" s="7"/>
      <c r="CL8341" s="7"/>
    </row>
    <row r="8342" spans="1:90">
      <c r="A8342" s="11"/>
      <c r="B8342" s="373"/>
      <c r="C8342" s="373"/>
      <c r="D8342" s="373"/>
      <c r="E8342" s="13"/>
      <c r="F8342" s="11"/>
      <c r="G8342" s="25"/>
      <c r="H8342" s="31"/>
      <c r="I8342" s="30"/>
      <c r="M8342" s="25"/>
      <c r="N8342" s="31"/>
      <c r="O8342" s="30"/>
      <c r="V8342" s="12"/>
      <c r="W8342" s="12"/>
      <c r="X8342" s="14"/>
      <c r="AB8342" s="25"/>
      <c r="AC8342" s="12"/>
      <c r="AD8342" s="12"/>
      <c r="AK8342" s="12"/>
      <c r="AL8342" s="30"/>
      <c r="AM8342" s="32"/>
      <c r="AQ8342" s="12"/>
      <c r="AR8342" s="12"/>
      <c r="AS8342" s="12"/>
      <c r="AZ8342" s="49"/>
      <c r="BA8342" s="30"/>
      <c r="BB8342" s="12"/>
      <c r="BF8342" s="12"/>
      <c r="BG8342" s="12"/>
      <c r="BH8342" s="12"/>
      <c r="BO8342" s="7"/>
      <c r="BP8342" s="7"/>
      <c r="BQ8342" s="7"/>
      <c r="BU8342" s="7"/>
      <c r="BV8342" s="7"/>
      <c r="BW8342" s="7"/>
      <c r="CD8342" s="7"/>
      <c r="CE8342" s="7"/>
      <c r="CF8342" s="7"/>
      <c r="CJ8342" s="7"/>
      <c r="CK8342" s="7"/>
      <c r="CL8342" s="7"/>
    </row>
    <row r="8343" spans="1:90">
      <c r="A8343" s="11"/>
      <c r="B8343" s="373"/>
      <c r="C8343" s="373"/>
      <c r="D8343" s="373"/>
      <c r="E8343" s="13"/>
      <c r="F8343" s="11"/>
      <c r="G8343" s="25"/>
      <c r="H8343" s="31"/>
      <c r="I8343" s="30"/>
      <c r="M8343" s="25"/>
      <c r="N8343" s="31"/>
      <c r="O8343" s="30"/>
      <c r="V8343" s="12"/>
      <c r="W8343" s="12"/>
      <c r="X8343" s="14"/>
      <c r="AB8343" s="25"/>
      <c r="AC8343" s="12"/>
      <c r="AD8343" s="12"/>
      <c r="AK8343" s="12"/>
      <c r="AL8343" s="30"/>
      <c r="AM8343" s="32"/>
      <c r="AQ8343" s="12"/>
      <c r="AR8343" s="12"/>
      <c r="AS8343" s="12"/>
      <c r="AZ8343" s="49"/>
      <c r="BA8343" s="30"/>
      <c r="BB8343" s="12"/>
      <c r="BF8343" s="12"/>
      <c r="BG8343" s="12"/>
      <c r="BH8343" s="12"/>
      <c r="BO8343" s="7"/>
      <c r="BP8343" s="7"/>
      <c r="BQ8343" s="7"/>
      <c r="BU8343" s="7"/>
      <c r="BV8343" s="7"/>
      <c r="BW8343" s="7"/>
      <c r="CD8343" s="7"/>
      <c r="CE8343" s="7"/>
      <c r="CF8343" s="7"/>
      <c r="CJ8343" s="7"/>
      <c r="CK8343" s="7"/>
      <c r="CL8343" s="7"/>
    </row>
    <row r="8344" spans="1:90">
      <c r="A8344" s="11"/>
      <c r="B8344" s="373"/>
      <c r="C8344" s="373"/>
      <c r="D8344" s="373"/>
      <c r="E8344" s="13"/>
      <c r="F8344" s="11"/>
      <c r="G8344" s="25"/>
      <c r="H8344" s="31"/>
      <c r="I8344" s="30"/>
      <c r="M8344" s="25"/>
      <c r="N8344" s="31"/>
      <c r="O8344" s="30"/>
      <c r="V8344" s="12"/>
      <c r="W8344" s="12"/>
      <c r="X8344" s="14"/>
      <c r="AB8344" s="25"/>
      <c r="AC8344" s="12"/>
      <c r="AD8344" s="12"/>
      <c r="AK8344" s="12"/>
      <c r="AL8344" s="30"/>
      <c r="AM8344" s="32"/>
      <c r="AQ8344" s="12"/>
      <c r="AR8344" s="12"/>
      <c r="AS8344" s="12"/>
      <c r="AZ8344" s="49"/>
      <c r="BA8344" s="30"/>
      <c r="BB8344" s="12"/>
      <c r="BF8344" s="12"/>
      <c r="BG8344" s="12"/>
      <c r="BH8344" s="12"/>
      <c r="BO8344" s="7"/>
      <c r="BP8344" s="7"/>
      <c r="BQ8344" s="7"/>
      <c r="BU8344" s="7"/>
      <c r="BV8344" s="7"/>
      <c r="BW8344" s="7"/>
      <c r="CD8344" s="7"/>
      <c r="CE8344" s="7"/>
      <c r="CF8344" s="7"/>
      <c r="CJ8344" s="7"/>
      <c r="CK8344" s="7"/>
      <c r="CL8344" s="7"/>
    </row>
    <row r="8345" spans="1:90">
      <c r="A8345" s="11"/>
      <c r="B8345" s="373"/>
      <c r="C8345" s="373"/>
      <c r="D8345" s="373"/>
      <c r="E8345" s="13"/>
      <c r="F8345" s="11"/>
      <c r="G8345" s="25"/>
      <c r="H8345" s="31"/>
      <c r="I8345" s="30"/>
      <c r="M8345" s="25"/>
      <c r="N8345" s="31"/>
      <c r="O8345" s="30"/>
      <c r="V8345" s="12"/>
      <c r="W8345" s="12"/>
      <c r="X8345" s="14"/>
      <c r="AB8345" s="25"/>
      <c r="AC8345" s="12"/>
      <c r="AD8345" s="12"/>
      <c r="AK8345" s="12"/>
      <c r="AL8345" s="30"/>
      <c r="AM8345" s="32"/>
      <c r="AQ8345" s="12"/>
      <c r="AR8345" s="12"/>
      <c r="AS8345" s="12"/>
      <c r="AZ8345" s="49"/>
      <c r="BA8345" s="30"/>
      <c r="BB8345" s="12"/>
      <c r="BF8345" s="12"/>
      <c r="BG8345" s="12"/>
      <c r="BH8345" s="12"/>
      <c r="BO8345" s="7"/>
      <c r="BP8345" s="7"/>
      <c r="BQ8345" s="7"/>
      <c r="BU8345" s="7"/>
      <c r="BV8345" s="7"/>
      <c r="BW8345" s="7"/>
      <c r="CD8345" s="7"/>
      <c r="CE8345" s="7"/>
      <c r="CF8345" s="7"/>
      <c r="CJ8345" s="7"/>
      <c r="CK8345" s="7"/>
      <c r="CL8345" s="7"/>
    </row>
    <row r="8346" spans="1:90">
      <c r="A8346" s="11"/>
      <c r="B8346" s="373"/>
      <c r="C8346" s="373"/>
      <c r="D8346" s="373"/>
      <c r="E8346" s="13"/>
      <c r="F8346" s="11"/>
      <c r="G8346" s="25"/>
      <c r="H8346" s="31"/>
      <c r="I8346" s="30"/>
      <c r="M8346" s="25"/>
      <c r="N8346" s="31"/>
      <c r="O8346" s="30"/>
      <c r="V8346" s="12"/>
      <c r="W8346" s="12"/>
      <c r="X8346" s="14"/>
      <c r="AB8346" s="25"/>
      <c r="AC8346" s="12"/>
      <c r="AD8346" s="12"/>
      <c r="AK8346" s="12"/>
      <c r="AL8346" s="30"/>
      <c r="AM8346" s="32"/>
      <c r="AQ8346" s="12"/>
      <c r="AR8346" s="12"/>
      <c r="AS8346" s="12"/>
      <c r="AZ8346" s="49"/>
      <c r="BA8346" s="30"/>
      <c r="BB8346" s="12"/>
      <c r="BF8346" s="12"/>
      <c r="BG8346" s="12"/>
      <c r="BH8346" s="12"/>
      <c r="BO8346" s="7"/>
      <c r="BP8346" s="7"/>
      <c r="BQ8346" s="7"/>
      <c r="BU8346" s="7"/>
      <c r="BV8346" s="7"/>
      <c r="BW8346" s="7"/>
      <c r="CD8346" s="7"/>
      <c r="CE8346" s="7"/>
      <c r="CF8346" s="7"/>
      <c r="CJ8346" s="7"/>
      <c r="CK8346" s="7"/>
      <c r="CL8346" s="7"/>
    </row>
    <row r="8347" spans="1:90">
      <c r="A8347" s="11"/>
      <c r="B8347" s="373"/>
      <c r="C8347" s="373"/>
      <c r="D8347" s="373"/>
      <c r="E8347" s="13"/>
      <c r="F8347" s="11"/>
      <c r="G8347" s="25"/>
      <c r="H8347" s="31"/>
      <c r="I8347" s="30"/>
      <c r="M8347" s="25"/>
      <c r="N8347" s="31"/>
      <c r="O8347" s="30"/>
      <c r="V8347" s="12"/>
      <c r="W8347" s="12"/>
      <c r="X8347" s="14"/>
      <c r="AB8347" s="25"/>
      <c r="AC8347" s="12"/>
      <c r="AD8347" s="12"/>
      <c r="AK8347" s="12"/>
      <c r="AL8347" s="30"/>
      <c r="AM8347" s="32"/>
      <c r="AQ8347" s="12"/>
      <c r="AR8347" s="12"/>
      <c r="AS8347" s="12"/>
      <c r="AZ8347" s="49"/>
      <c r="BA8347" s="30"/>
      <c r="BB8347" s="12"/>
      <c r="BF8347" s="12"/>
      <c r="BG8347" s="12"/>
      <c r="BH8347" s="12"/>
      <c r="BO8347" s="7"/>
      <c r="BP8347" s="7"/>
      <c r="BQ8347" s="7"/>
      <c r="BU8347" s="7"/>
      <c r="BV8347" s="7"/>
      <c r="BW8347" s="7"/>
      <c r="CD8347" s="7"/>
      <c r="CE8347" s="7"/>
      <c r="CF8347" s="7"/>
      <c r="CJ8347" s="7"/>
      <c r="CK8347" s="7"/>
      <c r="CL8347" s="7"/>
    </row>
    <row r="8348" spans="1:90">
      <c r="A8348" s="11"/>
      <c r="B8348" s="373"/>
      <c r="C8348" s="373"/>
      <c r="D8348" s="373"/>
      <c r="E8348" s="13"/>
      <c r="F8348" s="11"/>
      <c r="G8348" s="25"/>
      <c r="H8348" s="31"/>
      <c r="I8348" s="30"/>
      <c r="M8348" s="25"/>
      <c r="N8348" s="31"/>
      <c r="O8348" s="30"/>
      <c r="V8348" s="12"/>
      <c r="W8348" s="12"/>
      <c r="X8348" s="14"/>
      <c r="AB8348" s="25"/>
      <c r="AC8348" s="12"/>
      <c r="AD8348" s="12"/>
      <c r="AK8348" s="12"/>
      <c r="AL8348" s="30"/>
      <c r="AM8348" s="32"/>
      <c r="AQ8348" s="12"/>
      <c r="AR8348" s="12"/>
      <c r="AS8348" s="12"/>
      <c r="AZ8348" s="49"/>
      <c r="BA8348" s="30"/>
      <c r="BB8348" s="12"/>
      <c r="BF8348" s="12"/>
      <c r="BG8348" s="12"/>
      <c r="BH8348" s="12"/>
      <c r="BO8348" s="7"/>
      <c r="BP8348" s="7"/>
      <c r="BQ8348" s="7"/>
      <c r="BU8348" s="7"/>
      <c r="BV8348" s="7"/>
      <c r="BW8348" s="7"/>
      <c r="CD8348" s="7"/>
      <c r="CE8348" s="7"/>
      <c r="CF8348" s="7"/>
      <c r="CJ8348" s="7"/>
      <c r="CK8348" s="7"/>
      <c r="CL8348" s="7"/>
    </row>
    <row r="8349" spans="1:90">
      <c r="A8349" s="11"/>
      <c r="B8349" s="373"/>
      <c r="C8349" s="373"/>
      <c r="D8349" s="373"/>
      <c r="E8349" s="13"/>
      <c r="F8349" s="11"/>
      <c r="G8349" s="25"/>
      <c r="H8349" s="31"/>
      <c r="I8349" s="30"/>
      <c r="M8349" s="25"/>
      <c r="N8349" s="31"/>
      <c r="O8349" s="30"/>
      <c r="V8349" s="12"/>
      <c r="W8349" s="12"/>
      <c r="X8349" s="14"/>
      <c r="AB8349" s="25"/>
      <c r="AC8349" s="12"/>
      <c r="AD8349" s="12"/>
      <c r="AK8349" s="12"/>
      <c r="AL8349" s="30"/>
      <c r="AM8349" s="32"/>
      <c r="AQ8349" s="12"/>
      <c r="AR8349" s="12"/>
      <c r="AS8349" s="12"/>
      <c r="AZ8349" s="49"/>
      <c r="BA8349" s="30"/>
      <c r="BB8349" s="12"/>
      <c r="BF8349" s="12"/>
      <c r="BG8349" s="12"/>
      <c r="BH8349" s="12"/>
      <c r="BO8349" s="7"/>
      <c r="BP8349" s="7"/>
      <c r="BQ8349" s="7"/>
      <c r="BU8349" s="7"/>
      <c r="BV8349" s="7"/>
      <c r="BW8349" s="7"/>
      <c r="CD8349" s="7"/>
      <c r="CE8349" s="7"/>
      <c r="CF8349" s="7"/>
      <c r="CJ8349" s="7"/>
      <c r="CK8349" s="7"/>
      <c r="CL8349" s="7"/>
    </row>
    <row r="8350" spans="1:90">
      <c r="A8350" s="11"/>
      <c r="B8350" s="373"/>
      <c r="C8350" s="373"/>
      <c r="D8350" s="373"/>
      <c r="E8350" s="13"/>
      <c r="F8350" s="11"/>
      <c r="G8350" s="25"/>
      <c r="H8350" s="31"/>
      <c r="I8350" s="30"/>
      <c r="M8350" s="25"/>
      <c r="N8350" s="31"/>
      <c r="O8350" s="30"/>
      <c r="V8350" s="12"/>
      <c r="W8350" s="12"/>
      <c r="X8350" s="14"/>
      <c r="AB8350" s="25"/>
      <c r="AC8350" s="12"/>
      <c r="AD8350" s="12"/>
      <c r="AK8350" s="12"/>
      <c r="AL8350" s="30"/>
      <c r="AM8350" s="32"/>
      <c r="AQ8350" s="12"/>
      <c r="AR8350" s="12"/>
      <c r="AS8350" s="12"/>
      <c r="AZ8350" s="49"/>
      <c r="BA8350" s="30"/>
      <c r="BB8350" s="12"/>
      <c r="BF8350" s="12"/>
      <c r="BG8350" s="12"/>
      <c r="BH8350" s="12"/>
      <c r="BO8350" s="7"/>
      <c r="BP8350" s="7"/>
      <c r="BQ8350" s="7"/>
      <c r="BU8350" s="7"/>
      <c r="BV8350" s="7"/>
      <c r="BW8350" s="7"/>
      <c r="CD8350" s="7"/>
      <c r="CE8350" s="7"/>
      <c r="CF8350" s="7"/>
      <c r="CJ8350" s="7"/>
      <c r="CK8350" s="7"/>
      <c r="CL8350" s="7"/>
    </row>
    <row r="8351" spans="1:90">
      <c r="A8351" s="11"/>
      <c r="B8351" s="373"/>
      <c r="C8351" s="373"/>
      <c r="D8351" s="373"/>
      <c r="E8351" s="13"/>
      <c r="F8351" s="11"/>
      <c r="G8351" s="25"/>
      <c r="H8351" s="31"/>
      <c r="I8351" s="30"/>
      <c r="M8351" s="25"/>
      <c r="N8351" s="31"/>
      <c r="O8351" s="30"/>
      <c r="V8351" s="12"/>
      <c r="W8351" s="12"/>
      <c r="X8351" s="14"/>
      <c r="AB8351" s="25"/>
      <c r="AC8351" s="12"/>
      <c r="AD8351" s="12"/>
      <c r="AK8351" s="12"/>
      <c r="AL8351" s="30"/>
      <c r="AM8351" s="32"/>
      <c r="AQ8351" s="12"/>
      <c r="AR8351" s="12"/>
      <c r="AS8351" s="12"/>
      <c r="AZ8351" s="49"/>
      <c r="BA8351" s="30"/>
      <c r="BB8351" s="12"/>
      <c r="BF8351" s="12"/>
      <c r="BG8351" s="12"/>
      <c r="BH8351" s="12"/>
      <c r="BO8351" s="7"/>
      <c r="BP8351" s="7"/>
      <c r="BQ8351" s="7"/>
      <c r="BU8351" s="7"/>
      <c r="BV8351" s="7"/>
      <c r="BW8351" s="7"/>
      <c r="CD8351" s="7"/>
      <c r="CE8351" s="7"/>
      <c r="CF8351" s="7"/>
      <c r="CJ8351" s="7"/>
      <c r="CK8351" s="7"/>
      <c r="CL8351" s="7"/>
    </row>
    <row r="8352" spans="1:90">
      <c r="A8352" s="11"/>
      <c r="B8352" s="373"/>
      <c r="C8352" s="373"/>
      <c r="D8352" s="373"/>
      <c r="E8352" s="13"/>
      <c r="F8352" s="11"/>
      <c r="G8352" s="25"/>
      <c r="H8352" s="31"/>
      <c r="I8352" s="30"/>
      <c r="M8352" s="25"/>
      <c r="N8352" s="31"/>
      <c r="O8352" s="30"/>
      <c r="V8352" s="12"/>
      <c r="W8352" s="12"/>
      <c r="X8352" s="14"/>
      <c r="AB8352" s="25"/>
      <c r="AC8352" s="12"/>
      <c r="AD8352" s="12"/>
      <c r="AK8352" s="12"/>
      <c r="AL8352" s="30"/>
      <c r="AM8352" s="32"/>
      <c r="AQ8352" s="12"/>
      <c r="AR8352" s="12"/>
      <c r="AS8352" s="12"/>
      <c r="AZ8352" s="49"/>
      <c r="BA8352" s="30"/>
      <c r="BB8352" s="12"/>
      <c r="BF8352" s="12"/>
      <c r="BG8352" s="12"/>
      <c r="BH8352" s="12"/>
      <c r="BO8352" s="7"/>
      <c r="BP8352" s="7"/>
      <c r="BQ8352" s="7"/>
      <c r="BU8352" s="7"/>
      <c r="BV8352" s="7"/>
      <c r="BW8352" s="7"/>
      <c r="CD8352" s="7"/>
      <c r="CE8352" s="7"/>
      <c r="CF8352" s="7"/>
      <c r="CJ8352" s="7"/>
      <c r="CK8352" s="7"/>
      <c r="CL8352" s="7"/>
    </row>
    <row r="8353" spans="1:90">
      <c r="A8353" s="11"/>
      <c r="B8353" s="373"/>
      <c r="C8353" s="373"/>
      <c r="D8353" s="373"/>
      <c r="E8353" s="13"/>
      <c r="F8353" s="11"/>
      <c r="G8353" s="25"/>
      <c r="H8353" s="31"/>
      <c r="I8353" s="30"/>
      <c r="M8353" s="25"/>
      <c r="N8353" s="31"/>
      <c r="O8353" s="30"/>
      <c r="V8353" s="12"/>
      <c r="W8353" s="12"/>
      <c r="X8353" s="14"/>
      <c r="AB8353" s="25"/>
      <c r="AC8353" s="12"/>
      <c r="AD8353" s="12"/>
      <c r="AK8353" s="12"/>
      <c r="AL8353" s="30"/>
      <c r="AM8353" s="32"/>
      <c r="AQ8353" s="12"/>
      <c r="AR8353" s="12"/>
      <c r="AS8353" s="12"/>
      <c r="AZ8353" s="49"/>
      <c r="BA8353" s="30"/>
      <c r="BB8353" s="12"/>
      <c r="BF8353" s="12"/>
      <c r="BG8353" s="12"/>
      <c r="BH8353" s="12"/>
      <c r="BO8353" s="7"/>
      <c r="BP8353" s="7"/>
      <c r="BQ8353" s="7"/>
      <c r="BU8353" s="7"/>
      <c r="BV8353" s="7"/>
      <c r="BW8353" s="7"/>
      <c r="CD8353" s="7"/>
      <c r="CE8353" s="7"/>
      <c r="CF8353" s="7"/>
      <c r="CJ8353" s="7"/>
      <c r="CK8353" s="7"/>
      <c r="CL8353" s="7"/>
    </row>
    <row r="8354" spans="1:90">
      <c r="A8354" s="11"/>
      <c r="B8354" s="373"/>
      <c r="C8354" s="373"/>
      <c r="D8354" s="373"/>
      <c r="E8354" s="13"/>
      <c r="F8354" s="11"/>
      <c r="G8354" s="25"/>
      <c r="H8354" s="31"/>
      <c r="I8354" s="30"/>
      <c r="M8354" s="25"/>
      <c r="N8354" s="31"/>
      <c r="O8354" s="30"/>
      <c r="V8354" s="12"/>
      <c r="W8354" s="12"/>
      <c r="X8354" s="14"/>
      <c r="AB8354" s="25"/>
      <c r="AC8354" s="12"/>
      <c r="AD8354" s="12"/>
      <c r="AK8354" s="12"/>
      <c r="AL8354" s="30"/>
      <c r="AM8354" s="32"/>
      <c r="AQ8354" s="12"/>
      <c r="AR8354" s="12"/>
      <c r="AS8354" s="12"/>
      <c r="AZ8354" s="49"/>
      <c r="BA8354" s="30"/>
      <c r="BB8354" s="12"/>
      <c r="BF8354" s="12"/>
      <c r="BG8354" s="12"/>
      <c r="BH8354" s="12"/>
      <c r="BO8354" s="7"/>
      <c r="BP8354" s="7"/>
      <c r="BQ8354" s="7"/>
      <c r="BU8354" s="7"/>
      <c r="BV8354" s="7"/>
      <c r="BW8354" s="7"/>
      <c r="CD8354" s="7"/>
      <c r="CE8354" s="7"/>
      <c r="CF8354" s="7"/>
      <c r="CJ8354" s="7"/>
      <c r="CK8354" s="7"/>
      <c r="CL8354" s="7"/>
    </row>
    <row r="8355" spans="1:90">
      <c r="A8355" s="11"/>
      <c r="B8355" s="373"/>
      <c r="C8355" s="373"/>
      <c r="D8355" s="373"/>
      <c r="E8355" s="13"/>
      <c r="F8355" s="11"/>
      <c r="G8355" s="25"/>
      <c r="H8355" s="31"/>
      <c r="I8355" s="30"/>
      <c r="M8355" s="25"/>
      <c r="N8355" s="31"/>
      <c r="O8355" s="30"/>
      <c r="V8355" s="12"/>
      <c r="W8355" s="12"/>
      <c r="X8355" s="14"/>
      <c r="AB8355" s="25"/>
      <c r="AC8355" s="12"/>
      <c r="AD8355" s="12"/>
      <c r="AK8355" s="12"/>
      <c r="AL8355" s="30"/>
      <c r="AM8355" s="32"/>
      <c r="AQ8355" s="12"/>
      <c r="AR8355" s="12"/>
      <c r="AS8355" s="12"/>
      <c r="AZ8355" s="49"/>
      <c r="BA8355" s="30"/>
      <c r="BB8355" s="12"/>
      <c r="BF8355" s="12"/>
      <c r="BG8355" s="12"/>
      <c r="BH8355" s="12"/>
      <c r="BO8355" s="7"/>
      <c r="BP8355" s="7"/>
      <c r="BQ8355" s="7"/>
      <c r="BU8355" s="7"/>
      <c r="BV8355" s="7"/>
      <c r="BW8355" s="7"/>
      <c r="CD8355" s="7"/>
      <c r="CE8355" s="7"/>
      <c r="CF8355" s="7"/>
      <c r="CJ8355" s="7"/>
      <c r="CK8355" s="7"/>
      <c r="CL8355" s="7"/>
    </row>
    <row r="8356" spans="1:90">
      <c r="A8356" s="11"/>
      <c r="B8356" s="373"/>
      <c r="C8356" s="373"/>
      <c r="D8356" s="373"/>
      <c r="E8356" s="13"/>
      <c r="F8356" s="11"/>
      <c r="G8356" s="25"/>
      <c r="H8356" s="31"/>
      <c r="I8356" s="30"/>
      <c r="M8356" s="25"/>
      <c r="N8356" s="31"/>
      <c r="O8356" s="30"/>
      <c r="V8356" s="12"/>
      <c r="W8356" s="12"/>
      <c r="X8356" s="14"/>
      <c r="AB8356" s="25"/>
      <c r="AC8356" s="12"/>
      <c r="AD8356" s="12"/>
      <c r="AK8356" s="12"/>
      <c r="AL8356" s="30"/>
      <c r="AM8356" s="32"/>
      <c r="AQ8356" s="12"/>
      <c r="AR8356" s="12"/>
      <c r="AS8356" s="12"/>
      <c r="AZ8356" s="49"/>
      <c r="BA8356" s="30"/>
      <c r="BB8356" s="12"/>
      <c r="BF8356" s="12"/>
      <c r="BG8356" s="12"/>
      <c r="BH8356" s="12"/>
      <c r="BO8356" s="7"/>
      <c r="BP8356" s="7"/>
      <c r="BQ8356" s="7"/>
      <c r="BU8356" s="7"/>
      <c r="BV8356" s="7"/>
      <c r="BW8356" s="7"/>
      <c r="CD8356" s="7"/>
      <c r="CE8356" s="7"/>
      <c r="CF8356" s="7"/>
      <c r="CJ8356" s="7"/>
      <c r="CK8356" s="7"/>
      <c r="CL8356" s="7"/>
    </row>
    <row r="8357" spans="1:90">
      <c r="A8357" s="11"/>
      <c r="B8357" s="373"/>
      <c r="C8357" s="373"/>
      <c r="D8357" s="373"/>
      <c r="E8357" s="13"/>
      <c r="F8357" s="11"/>
      <c r="G8357" s="25"/>
      <c r="H8357" s="31"/>
      <c r="I8357" s="30"/>
      <c r="M8357" s="25"/>
      <c r="N8357" s="31"/>
      <c r="O8357" s="30"/>
      <c r="V8357" s="12"/>
      <c r="W8357" s="12"/>
      <c r="X8357" s="14"/>
      <c r="AB8357" s="25"/>
      <c r="AC8357" s="12"/>
      <c r="AD8357" s="12"/>
      <c r="AK8357" s="12"/>
      <c r="AL8357" s="30"/>
      <c r="AM8357" s="32"/>
      <c r="AQ8357" s="12"/>
      <c r="AR8357" s="12"/>
      <c r="AS8357" s="12"/>
      <c r="AZ8357" s="49"/>
      <c r="BA8357" s="30"/>
      <c r="BB8357" s="12"/>
      <c r="BF8357" s="12"/>
      <c r="BG8357" s="12"/>
      <c r="BH8357" s="12"/>
      <c r="BO8357" s="7"/>
      <c r="BP8357" s="7"/>
      <c r="BQ8357" s="7"/>
      <c r="BU8357" s="7"/>
      <c r="BV8357" s="7"/>
      <c r="BW8357" s="7"/>
      <c r="CD8357" s="7"/>
      <c r="CE8357" s="7"/>
      <c r="CF8357" s="7"/>
      <c r="CJ8357" s="7"/>
      <c r="CK8357" s="7"/>
      <c r="CL8357" s="7"/>
    </row>
    <row r="8358" spans="1:90">
      <c r="A8358" s="11"/>
      <c r="B8358" s="373"/>
      <c r="C8358" s="373"/>
      <c r="D8358" s="373"/>
      <c r="E8358" s="13"/>
      <c r="F8358" s="11"/>
      <c r="G8358" s="25"/>
      <c r="H8358" s="31"/>
      <c r="I8358" s="30"/>
      <c r="M8358" s="25"/>
      <c r="N8358" s="31"/>
      <c r="O8358" s="30"/>
      <c r="V8358" s="12"/>
      <c r="W8358" s="12"/>
      <c r="X8358" s="14"/>
      <c r="AB8358" s="25"/>
      <c r="AC8358" s="12"/>
      <c r="AD8358" s="12"/>
      <c r="AK8358" s="12"/>
      <c r="AL8358" s="30"/>
      <c r="AM8358" s="32"/>
      <c r="AQ8358" s="12"/>
      <c r="AR8358" s="12"/>
      <c r="AS8358" s="12"/>
      <c r="AZ8358" s="49"/>
      <c r="BA8358" s="30"/>
      <c r="BB8358" s="12"/>
      <c r="BF8358" s="12"/>
      <c r="BG8358" s="12"/>
      <c r="BH8358" s="12"/>
      <c r="BO8358" s="7"/>
      <c r="BP8358" s="7"/>
      <c r="BQ8358" s="7"/>
      <c r="BU8358" s="7"/>
      <c r="BV8358" s="7"/>
      <c r="BW8358" s="7"/>
      <c r="CD8358" s="7"/>
      <c r="CE8358" s="7"/>
      <c r="CF8358" s="7"/>
      <c r="CJ8358" s="7"/>
      <c r="CK8358" s="7"/>
      <c r="CL8358" s="7"/>
    </row>
    <row r="8359" spans="1:90">
      <c r="A8359" s="11"/>
      <c r="B8359" s="373"/>
      <c r="C8359" s="373"/>
      <c r="D8359" s="373"/>
      <c r="E8359" s="13"/>
      <c r="F8359" s="11"/>
      <c r="G8359" s="25"/>
      <c r="H8359" s="31"/>
      <c r="I8359" s="30"/>
      <c r="M8359" s="25"/>
      <c r="N8359" s="31"/>
      <c r="O8359" s="30"/>
      <c r="V8359" s="12"/>
      <c r="W8359" s="12"/>
      <c r="X8359" s="14"/>
      <c r="AB8359" s="25"/>
      <c r="AC8359" s="12"/>
      <c r="AD8359" s="12"/>
      <c r="AK8359" s="12"/>
      <c r="AL8359" s="30"/>
      <c r="AM8359" s="32"/>
      <c r="AQ8359" s="12"/>
      <c r="AR8359" s="12"/>
      <c r="AS8359" s="12"/>
      <c r="AZ8359" s="49"/>
      <c r="BA8359" s="30"/>
      <c r="BB8359" s="12"/>
      <c r="BF8359" s="12"/>
      <c r="BG8359" s="12"/>
      <c r="BH8359" s="12"/>
      <c r="BO8359" s="7"/>
      <c r="BP8359" s="7"/>
      <c r="BQ8359" s="7"/>
      <c r="BU8359" s="7"/>
      <c r="BV8359" s="7"/>
      <c r="BW8359" s="7"/>
      <c r="CD8359" s="7"/>
      <c r="CE8359" s="7"/>
      <c r="CF8359" s="7"/>
      <c r="CJ8359" s="7"/>
      <c r="CK8359" s="7"/>
      <c r="CL8359" s="7"/>
    </row>
    <row r="8360" spans="1:90">
      <c r="A8360" s="11"/>
      <c r="B8360" s="373"/>
      <c r="C8360" s="373"/>
      <c r="D8360" s="373"/>
      <c r="E8360" s="13"/>
      <c r="F8360" s="11"/>
      <c r="G8360" s="25"/>
      <c r="H8360" s="31"/>
      <c r="I8360" s="30"/>
      <c r="M8360" s="25"/>
      <c r="N8360" s="31"/>
      <c r="O8360" s="30"/>
      <c r="V8360" s="12"/>
      <c r="W8360" s="12"/>
      <c r="X8360" s="14"/>
      <c r="AB8360" s="25"/>
      <c r="AC8360" s="12"/>
      <c r="AD8360" s="12"/>
      <c r="AK8360" s="12"/>
      <c r="AL8360" s="30"/>
      <c r="AM8360" s="32"/>
      <c r="AQ8360" s="12"/>
      <c r="AR8360" s="12"/>
      <c r="AS8360" s="12"/>
      <c r="AZ8360" s="49"/>
      <c r="BA8360" s="30"/>
      <c r="BB8360" s="12"/>
      <c r="BF8360" s="12"/>
      <c r="BG8360" s="12"/>
      <c r="BH8360" s="12"/>
      <c r="BO8360" s="7"/>
      <c r="BP8360" s="7"/>
      <c r="BQ8360" s="7"/>
      <c r="BU8360" s="7"/>
      <c r="BV8360" s="7"/>
      <c r="BW8360" s="7"/>
      <c r="CD8360" s="7"/>
      <c r="CE8360" s="7"/>
      <c r="CF8360" s="7"/>
      <c r="CJ8360" s="7"/>
      <c r="CK8360" s="7"/>
      <c r="CL8360" s="7"/>
    </row>
    <row r="8361" spans="1:90">
      <c r="A8361" s="11"/>
      <c r="B8361" s="373"/>
      <c r="C8361" s="373"/>
      <c r="D8361" s="373"/>
      <c r="E8361" s="13"/>
      <c r="F8361" s="11"/>
      <c r="G8361" s="25"/>
      <c r="H8361" s="31"/>
      <c r="I8361" s="30"/>
      <c r="M8361" s="25"/>
      <c r="N8361" s="31"/>
      <c r="O8361" s="30"/>
      <c r="V8361" s="12"/>
      <c r="W8361" s="12"/>
      <c r="X8361" s="14"/>
      <c r="AB8361" s="25"/>
      <c r="AC8361" s="12"/>
      <c r="AD8361" s="12"/>
      <c r="AK8361" s="12"/>
      <c r="AL8361" s="30"/>
      <c r="AM8361" s="32"/>
      <c r="AQ8361" s="12"/>
      <c r="AR8361" s="12"/>
      <c r="AS8361" s="12"/>
      <c r="AZ8361" s="49"/>
      <c r="BA8361" s="30"/>
      <c r="BB8361" s="12"/>
      <c r="BF8361" s="12"/>
      <c r="BG8361" s="12"/>
      <c r="BH8361" s="12"/>
      <c r="BO8361" s="7"/>
      <c r="BP8361" s="7"/>
      <c r="BQ8361" s="7"/>
      <c r="BU8361" s="7"/>
      <c r="BV8361" s="7"/>
      <c r="BW8361" s="7"/>
      <c r="CD8361" s="7"/>
      <c r="CE8361" s="7"/>
      <c r="CF8361" s="7"/>
      <c r="CJ8361" s="7"/>
      <c r="CK8361" s="7"/>
      <c r="CL8361" s="7"/>
    </row>
    <row r="8362" spans="1:90">
      <c r="A8362" s="11"/>
      <c r="B8362" s="373"/>
      <c r="C8362" s="373"/>
      <c r="D8362" s="373"/>
      <c r="E8362" s="13"/>
      <c r="F8362" s="11"/>
      <c r="G8362" s="25"/>
      <c r="H8362" s="31"/>
      <c r="I8362" s="30"/>
      <c r="M8362" s="25"/>
      <c r="N8362" s="31"/>
      <c r="O8362" s="30"/>
      <c r="V8362" s="12"/>
      <c r="W8362" s="12"/>
      <c r="X8362" s="14"/>
      <c r="AB8362" s="25"/>
      <c r="AC8362" s="12"/>
      <c r="AD8362" s="12"/>
      <c r="AK8362" s="12"/>
      <c r="AL8362" s="30"/>
      <c r="AM8362" s="32"/>
      <c r="AQ8362" s="12"/>
      <c r="AR8362" s="12"/>
      <c r="AS8362" s="12"/>
      <c r="AZ8362" s="49"/>
      <c r="BA8362" s="30"/>
      <c r="BB8362" s="12"/>
      <c r="BF8362" s="12"/>
      <c r="BG8362" s="12"/>
      <c r="BH8362" s="12"/>
      <c r="BO8362" s="7"/>
      <c r="BP8362" s="7"/>
      <c r="BQ8362" s="7"/>
      <c r="BU8362" s="7"/>
      <c r="BV8362" s="7"/>
      <c r="BW8362" s="7"/>
      <c r="CD8362" s="7"/>
      <c r="CE8362" s="7"/>
      <c r="CF8362" s="7"/>
      <c r="CJ8362" s="7"/>
      <c r="CK8362" s="7"/>
      <c r="CL8362" s="7"/>
    </row>
    <row r="8363" spans="1:90">
      <c r="A8363" s="11"/>
      <c r="B8363" s="373"/>
      <c r="C8363" s="373"/>
      <c r="D8363" s="373"/>
      <c r="E8363" s="13"/>
      <c r="F8363" s="11"/>
      <c r="G8363" s="25"/>
      <c r="H8363" s="31"/>
      <c r="I8363" s="30"/>
      <c r="M8363" s="25"/>
      <c r="N8363" s="31"/>
      <c r="O8363" s="30"/>
      <c r="V8363" s="12"/>
      <c r="W8363" s="12"/>
      <c r="X8363" s="14"/>
      <c r="AB8363" s="25"/>
      <c r="AC8363" s="12"/>
      <c r="AD8363" s="12"/>
      <c r="AK8363" s="12"/>
      <c r="AL8363" s="30"/>
      <c r="AM8363" s="32"/>
      <c r="AQ8363" s="12"/>
      <c r="AR8363" s="12"/>
      <c r="AS8363" s="12"/>
      <c r="AZ8363" s="49"/>
      <c r="BA8363" s="30"/>
      <c r="BB8363" s="12"/>
      <c r="BF8363" s="12"/>
      <c r="BG8363" s="12"/>
      <c r="BH8363" s="12"/>
      <c r="BO8363" s="7"/>
      <c r="BP8363" s="7"/>
      <c r="BQ8363" s="7"/>
      <c r="BU8363" s="7"/>
      <c r="BV8363" s="7"/>
      <c r="BW8363" s="7"/>
      <c r="CD8363" s="7"/>
      <c r="CE8363" s="7"/>
      <c r="CF8363" s="7"/>
      <c r="CJ8363" s="7"/>
      <c r="CK8363" s="7"/>
      <c r="CL8363" s="7"/>
    </row>
    <row r="8364" spans="1:90">
      <c r="A8364" s="11"/>
      <c r="B8364" s="373"/>
      <c r="C8364" s="373"/>
      <c r="D8364" s="373"/>
      <c r="E8364" s="13"/>
      <c r="F8364" s="11"/>
      <c r="G8364" s="25"/>
      <c r="H8364" s="31"/>
      <c r="I8364" s="30"/>
      <c r="M8364" s="25"/>
      <c r="N8364" s="31"/>
      <c r="O8364" s="30"/>
      <c r="V8364" s="12"/>
      <c r="W8364" s="12"/>
      <c r="X8364" s="14"/>
      <c r="AB8364" s="25"/>
      <c r="AC8364" s="12"/>
      <c r="AD8364" s="12"/>
      <c r="AK8364" s="12"/>
      <c r="AL8364" s="30"/>
      <c r="AM8364" s="32"/>
      <c r="AQ8364" s="12"/>
      <c r="AR8364" s="12"/>
      <c r="AS8364" s="12"/>
      <c r="AZ8364" s="49"/>
      <c r="BA8364" s="30"/>
      <c r="BB8364" s="12"/>
      <c r="BF8364" s="12"/>
      <c r="BG8364" s="12"/>
      <c r="BH8364" s="12"/>
      <c r="BO8364" s="7"/>
      <c r="BP8364" s="7"/>
      <c r="BQ8364" s="7"/>
      <c r="BU8364" s="7"/>
      <c r="BV8364" s="7"/>
      <c r="BW8364" s="7"/>
      <c r="CD8364" s="7"/>
      <c r="CE8364" s="7"/>
      <c r="CF8364" s="7"/>
      <c r="CJ8364" s="7"/>
      <c r="CK8364" s="7"/>
      <c r="CL8364" s="7"/>
    </row>
    <row r="8365" spans="1:90">
      <c r="A8365" s="11"/>
      <c r="B8365" s="373"/>
      <c r="C8365" s="373"/>
      <c r="D8365" s="373"/>
      <c r="E8365" s="13"/>
      <c r="F8365" s="11"/>
      <c r="G8365" s="25"/>
      <c r="H8365" s="31"/>
      <c r="I8365" s="30"/>
      <c r="M8365" s="25"/>
      <c r="N8365" s="31"/>
      <c r="O8365" s="30"/>
      <c r="V8365" s="12"/>
      <c r="W8365" s="12"/>
      <c r="X8365" s="14"/>
      <c r="AB8365" s="25"/>
      <c r="AC8365" s="12"/>
      <c r="AD8365" s="12"/>
      <c r="AK8365" s="12"/>
      <c r="AL8365" s="30"/>
      <c r="AM8365" s="32"/>
      <c r="AQ8365" s="12"/>
      <c r="AR8365" s="12"/>
      <c r="AS8365" s="12"/>
      <c r="AZ8365" s="49"/>
      <c r="BA8365" s="30"/>
      <c r="BB8365" s="12"/>
      <c r="BF8365" s="12"/>
      <c r="BG8365" s="12"/>
      <c r="BH8365" s="12"/>
      <c r="BO8365" s="7"/>
      <c r="BP8365" s="7"/>
      <c r="BQ8365" s="7"/>
      <c r="BU8365" s="7"/>
      <c r="BV8365" s="7"/>
      <c r="BW8365" s="7"/>
      <c r="CD8365" s="7"/>
      <c r="CE8365" s="7"/>
      <c r="CF8365" s="7"/>
      <c r="CJ8365" s="7"/>
      <c r="CK8365" s="7"/>
      <c r="CL8365" s="7"/>
    </row>
    <row r="8366" spans="1:90">
      <c r="A8366" s="11"/>
      <c r="B8366" s="373"/>
      <c r="C8366" s="373"/>
      <c r="D8366" s="373"/>
      <c r="E8366" s="13"/>
      <c r="F8366" s="11"/>
      <c r="G8366" s="25"/>
      <c r="H8366" s="31"/>
      <c r="I8366" s="30"/>
      <c r="M8366" s="25"/>
      <c r="N8366" s="31"/>
      <c r="O8366" s="30"/>
      <c r="V8366" s="12"/>
      <c r="W8366" s="12"/>
      <c r="X8366" s="14"/>
      <c r="AB8366" s="25"/>
      <c r="AC8366" s="12"/>
      <c r="AD8366" s="12"/>
      <c r="AK8366" s="12"/>
      <c r="AL8366" s="30"/>
      <c r="AM8366" s="32"/>
      <c r="AQ8366" s="12"/>
      <c r="AR8366" s="12"/>
      <c r="AS8366" s="12"/>
      <c r="AZ8366" s="49"/>
      <c r="BA8366" s="30"/>
      <c r="BB8366" s="12"/>
      <c r="BF8366" s="12"/>
      <c r="BG8366" s="12"/>
      <c r="BH8366" s="12"/>
      <c r="BO8366" s="7"/>
      <c r="BP8366" s="7"/>
      <c r="BQ8366" s="7"/>
      <c r="BU8366" s="7"/>
      <c r="BV8366" s="7"/>
      <c r="BW8366" s="7"/>
      <c r="CD8366" s="7"/>
      <c r="CE8366" s="7"/>
      <c r="CF8366" s="7"/>
      <c r="CJ8366" s="7"/>
      <c r="CK8366" s="7"/>
      <c r="CL8366" s="7"/>
    </row>
    <row r="8367" spans="1:90">
      <c r="A8367" s="11"/>
      <c r="B8367" s="373"/>
      <c r="C8367" s="373"/>
      <c r="D8367" s="373"/>
      <c r="E8367" s="13"/>
      <c r="F8367" s="11"/>
      <c r="G8367" s="25"/>
      <c r="H8367" s="31"/>
      <c r="I8367" s="30"/>
      <c r="M8367" s="25"/>
      <c r="N8367" s="31"/>
      <c r="O8367" s="30"/>
      <c r="V8367" s="12"/>
      <c r="W8367" s="12"/>
      <c r="X8367" s="14"/>
      <c r="AB8367" s="25"/>
      <c r="AC8367" s="12"/>
      <c r="AD8367" s="12"/>
      <c r="AK8367" s="12"/>
      <c r="AL8367" s="30"/>
      <c r="AM8367" s="32"/>
      <c r="AQ8367" s="12"/>
      <c r="AR8367" s="12"/>
      <c r="AS8367" s="12"/>
      <c r="AZ8367" s="49"/>
      <c r="BA8367" s="30"/>
      <c r="BB8367" s="12"/>
      <c r="BF8367" s="12"/>
      <c r="BG8367" s="12"/>
      <c r="BH8367" s="12"/>
      <c r="BO8367" s="7"/>
      <c r="BP8367" s="7"/>
      <c r="BQ8367" s="7"/>
      <c r="BU8367" s="7"/>
      <c r="BV8367" s="7"/>
      <c r="BW8367" s="7"/>
      <c r="CD8367" s="7"/>
      <c r="CE8367" s="7"/>
      <c r="CF8367" s="7"/>
      <c r="CJ8367" s="7"/>
      <c r="CK8367" s="7"/>
      <c r="CL8367" s="7"/>
    </row>
    <row r="8368" spans="1:90">
      <c r="A8368" s="11"/>
      <c r="B8368" s="373"/>
      <c r="C8368" s="373"/>
      <c r="D8368" s="373"/>
      <c r="E8368" s="13"/>
      <c r="F8368" s="11"/>
      <c r="G8368" s="25"/>
      <c r="H8368" s="31"/>
      <c r="I8368" s="30"/>
      <c r="M8368" s="25"/>
      <c r="N8368" s="31"/>
      <c r="O8368" s="30"/>
      <c r="V8368" s="12"/>
      <c r="W8368" s="12"/>
      <c r="X8368" s="14"/>
      <c r="AB8368" s="25"/>
      <c r="AC8368" s="12"/>
      <c r="AD8368" s="12"/>
      <c r="AK8368" s="12"/>
      <c r="AL8368" s="30"/>
      <c r="AM8368" s="32"/>
      <c r="AQ8368" s="12"/>
      <c r="AR8368" s="12"/>
      <c r="AS8368" s="12"/>
      <c r="AZ8368" s="49"/>
      <c r="BA8368" s="30"/>
      <c r="BB8368" s="12"/>
      <c r="BF8368" s="12"/>
      <c r="BG8368" s="12"/>
      <c r="BH8368" s="12"/>
      <c r="BO8368" s="7"/>
      <c r="BP8368" s="7"/>
      <c r="BQ8368" s="7"/>
      <c r="BU8368" s="7"/>
      <c r="BV8368" s="7"/>
      <c r="BW8368" s="7"/>
      <c r="CD8368" s="7"/>
      <c r="CE8368" s="7"/>
      <c r="CF8368" s="7"/>
      <c r="CJ8368" s="7"/>
      <c r="CK8368" s="7"/>
      <c r="CL8368" s="7"/>
    </row>
    <row r="8369" spans="1:90">
      <c r="A8369" s="11"/>
      <c r="B8369" s="373"/>
      <c r="C8369" s="373"/>
      <c r="D8369" s="373"/>
      <c r="E8369" s="13"/>
      <c r="F8369" s="11"/>
      <c r="G8369" s="25"/>
      <c r="H8369" s="31"/>
      <c r="I8369" s="30"/>
      <c r="M8369" s="25"/>
      <c r="N8369" s="31"/>
      <c r="O8369" s="30"/>
      <c r="V8369" s="12"/>
      <c r="W8369" s="12"/>
      <c r="X8369" s="14"/>
      <c r="AB8369" s="25"/>
      <c r="AC8369" s="12"/>
      <c r="AD8369" s="12"/>
      <c r="AK8369" s="12"/>
      <c r="AL8369" s="30"/>
      <c r="AM8369" s="32"/>
      <c r="AQ8369" s="12"/>
      <c r="AR8369" s="12"/>
      <c r="AS8369" s="12"/>
      <c r="AZ8369" s="49"/>
      <c r="BA8369" s="30"/>
      <c r="BB8369" s="12"/>
      <c r="BF8369" s="12"/>
      <c r="BG8369" s="12"/>
      <c r="BH8369" s="12"/>
      <c r="BO8369" s="7"/>
      <c r="BP8369" s="7"/>
      <c r="BQ8369" s="7"/>
      <c r="BU8369" s="7"/>
      <c r="BV8369" s="7"/>
      <c r="BW8369" s="7"/>
      <c r="CD8369" s="7"/>
      <c r="CE8369" s="7"/>
      <c r="CF8369" s="7"/>
      <c r="CJ8369" s="7"/>
      <c r="CK8369" s="7"/>
      <c r="CL8369" s="7"/>
    </row>
    <row r="8370" spans="1:90">
      <c r="A8370" s="11"/>
      <c r="B8370" s="373"/>
      <c r="C8370" s="373"/>
      <c r="D8370" s="373"/>
      <c r="E8370" s="13"/>
      <c r="F8370" s="11"/>
      <c r="G8370" s="25"/>
      <c r="H8370" s="31"/>
      <c r="I8370" s="30"/>
      <c r="M8370" s="25"/>
      <c r="N8370" s="31"/>
      <c r="O8370" s="30"/>
      <c r="V8370" s="12"/>
      <c r="W8370" s="12"/>
      <c r="X8370" s="14"/>
      <c r="AB8370" s="25"/>
      <c r="AC8370" s="12"/>
      <c r="AD8370" s="12"/>
      <c r="AK8370" s="12"/>
      <c r="AL8370" s="30"/>
      <c r="AM8370" s="32"/>
      <c r="AQ8370" s="12"/>
      <c r="AR8370" s="12"/>
      <c r="AS8370" s="12"/>
      <c r="AZ8370" s="49"/>
      <c r="BA8370" s="30"/>
      <c r="BB8370" s="12"/>
      <c r="BF8370" s="12"/>
      <c r="BG8370" s="12"/>
      <c r="BH8370" s="12"/>
      <c r="BO8370" s="7"/>
      <c r="BP8370" s="7"/>
      <c r="BQ8370" s="7"/>
      <c r="BU8370" s="7"/>
      <c r="BV8370" s="7"/>
      <c r="BW8370" s="7"/>
      <c r="CD8370" s="7"/>
      <c r="CE8370" s="7"/>
      <c r="CF8370" s="7"/>
      <c r="CJ8370" s="7"/>
      <c r="CK8370" s="7"/>
      <c r="CL8370" s="7"/>
    </row>
    <row r="8371" spans="1:90">
      <c r="A8371" s="11"/>
      <c r="B8371" s="373"/>
      <c r="C8371" s="373"/>
      <c r="D8371" s="373"/>
      <c r="E8371" s="13"/>
      <c r="F8371" s="11"/>
      <c r="G8371" s="25"/>
      <c r="H8371" s="31"/>
      <c r="I8371" s="30"/>
      <c r="M8371" s="25"/>
      <c r="N8371" s="31"/>
      <c r="O8371" s="30"/>
      <c r="V8371" s="12"/>
      <c r="W8371" s="12"/>
      <c r="X8371" s="14"/>
      <c r="AB8371" s="25"/>
      <c r="AC8371" s="12"/>
      <c r="AD8371" s="12"/>
      <c r="AK8371" s="12"/>
      <c r="AL8371" s="30"/>
      <c r="AM8371" s="32"/>
      <c r="AQ8371" s="12"/>
      <c r="AR8371" s="12"/>
      <c r="AS8371" s="12"/>
      <c r="AZ8371" s="49"/>
      <c r="BA8371" s="30"/>
      <c r="BB8371" s="12"/>
      <c r="BF8371" s="12"/>
      <c r="BG8371" s="12"/>
      <c r="BH8371" s="12"/>
      <c r="BO8371" s="7"/>
      <c r="BP8371" s="7"/>
      <c r="BQ8371" s="7"/>
      <c r="BU8371" s="7"/>
      <c r="BV8371" s="7"/>
      <c r="BW8371" s="7"/>
      <c r="CD8371" s="7"/>
      <c r="CE8371" s="7"/>
      <c r="CF8371" s="7"/>
      <c r="CJ8371" s="7"/>
      <c r="CK8371" s="7"/>
      <c r="CL8371" s="7"/>
    </row>
    <row r="8372" spans="1:90">
      <c r="A8372" s="11"/>
      <c r="B8372" s="373"/>
      <c r="C8372" s="373"/>
      <c r="D8372" s="373"/>
      <c r="E8372" s="13"/>
      <c r="F8372" s="11"/>
      <c r="G8372" s="25"/>
      <c r="H8372" s="31"/>
      <c r="I8372" s="30"/>
      <c r="M8372" s="25"/>
      <c r="N8372" s="31"/>
      <c r="O8372" s="30"/>
      <c r="V8372" s="12"/>
      <c r="W8372" s="12"/>
      <c r="X8372" s="14"/>
      <c r="AB8372" s="25"/>
      <c r="AC8372" s="12"/>
      <c r="AD8372" s="12"/>
      <c r="AK8372" s="12"/>
      <c r="AL8372" s="30"/>
      <c r="AM8372" s="32"/>
      <c r="AQ8372" s="12"/>
      <c r="AR8372" s="12"/>
      <c r="AS8372" s="12"/>
      <c r="AZ8372" s="49"/>
      <c r="BA8372" s="30"/>
      <c r="BB8372" s="12"/>
      <c r="BF8372" s="12"/>
      <c r="BG8372" s="12"/>
      <c r="BH8372" s="12"/>
      <c r="BO8372" s="7"/>
      <c r="BP8372" s="7"/>
      <c r="BQ8372" s="7"/>
      <c r="BU8372" s="7"/>
      <c r="BV8372" s="7"/>
      <c r="BW8372" s="7"/>
      <c r="CD8372" s="7"/>
      <c r="CE8372" s="7"/>
      <c r="CF8372" s="7"/>
      <c r="CJ8372" s="7"/>
      <c r="CK8372" s="7"/>
      <c r="CL8372" s="7"/>
    </row>
    <row r="8373" spans="1:90">
      <c r="A8373" s="11"/>
      <c r="B8373" s="373"/>
      <c r="C8373" s="373"/>
      <c r="D8373" s="373"/>
      <c r="E8373" s="13"/>
      <c r="F8373" s="11"/>
      <c r="G8373" s="25"/>
      <c r="H8373" s="31"/>
      <c r="I8373" s="30"/>
      <c r="M8373" s="25"/>
      <c r="N8373" s="31"/>
      <c r="O8373" s="30"/>
      <c r="V8373" s="12"/>
      <c r="W8373" s="12"/>
      <c r="X8373" s="14"/>
      <c r="AB8373" s="25"/>
      <c r="AC8373" s="12"/>
      <c r="AD8373" s="12"/>
      <c r="AK8373" s="12"/>
      <c r="AL8373" s="30"/>
      <c r="AM8373" s="32"/>
      <c r="AQ8373" s="12"/>
      <c r="AR8373" s="12"/>
      <c r="AS8373" s="12"/>
      <c r="AZ8373" s="49"/>
      <c r="BA8373" s="30"/>
      <c r="BB8373" s="12"/>
      <c r="BF8373" s="12"/>
      <c r="BG8373" s="12"/>
      <c r="BH8373" s="12"/>
      <c r="BO8373" s="7"/>
      <c r="BP8373" s="7"/>
      <c r="BQ8373" s="7"/>
      <c r="BU8373" s="7"/>
      <c r="BV8373" s="7"/>
      <c r="BW8373" s="7"/>
      <c r="CD8373" s="7"/>
      <c r="CE8373" s="7"/>
      <c r="CF8373" s="7"/>
      <c r="CJ8373" s="7"/>
      <c r="CK8373" s="7"/>
      <c r="CL8373" s="7"/>
    </row>
    <row r="8374" spans="1:90">
      <c r="A8374" s="11"/>
      <c r="B8374" s="373"/>
      <c r="C8374" s="373"/>
      <c r="D8374" s="373"/>
      <c r="E8374" s="13"/>
      <c r="F8374" s="11"/>
      <c r="G8374" s="25"/>
      <c r="H8374" s="31"/>
      <c r="I8374" s="30"/>
      <c r="M8374" s="25"/>
      <c r="N8374" s="31"/>
      <c r="O8374" s="30"/>
      <c r="V8374" s="12"/>
      <c r="W8374" s="12"/>
      <c r="X8374" s="14"/>
      <c r="AB8374" s="25"/>
      <c r="AC8374" s="12"/>
      <c r="AD8374" s="12"/>
      <c r="AK8374" s="12"/>
      <c r="AL8374" s="30"/>
      <c r="AM8374" s="32"/>
      <c r="AQ8374" s="12"/>
      <c r="AR8374" s="12"/>
      <c r="AS8374" s="12"/>
      <c r="AZ8374" s="49"/>
      <c r="BA8374" s="30"/>
      <c r="BB8374" s="12"/>
      <c r="BF8374" s="12"/>
      <c r="BG8374" s="12"/>
      <c r="BH8374" s="12"/>
      <c r="BO8374" s="7"/>
      <c r="BP8374" s="7"/>
      <c r="BQ8374" s="7"/>
      <c r="BU8374" s="7"/>
      <c r="BV8374" s="7"/>
      <c r="BW8374" s="7"/>
      <c r="CD8374" s="7"/>
      <c r="CE8374" s="7"/>
      <c r="CF8374" s="7"/>
      <c r="CJ8374" s="7"/>
      <c r="CK8374" s="7"/>
      <c r="CL8374" s="7"/>
    </row>
    <row r="8375" spans="1:90">
      <c r="A8375" s="11"/>
      <c r="B8375" s="373"/>
      <c r="C8375" s="373"/>
      <c r="D8375" s="373"/>
      <c r="E8375" s="13"/>
      <c r="F8375" s="11"/>
      <c r="G8375" s="25"/>
      <c r="H8375" s="31"/>
      <c r="I8375" s="30"/>
      <c r="M8375" s="25"/>
      <c r="N8375" s="31"/>
      <c r="O8375" s="30"/>
      <c r="V8375" s="12"/>
      <c r="W8375" s="12"/>
      <c r="X8375" s="14"/>
      <c r="AB8375" s="25"/>
      <c r="AC8375" s="12"/>
      <c r="AD8375" s="12"/>
      <c r="AK8375" s="12"/>
      <c r="AL8375" s="30"/>
      <c r="AM8375" s="32"/>
      <c r="AQ8375" s="12"/>
      <c r="AR8375" s="12"/>
      <c r="AS8375" s="12"/>
      <c r="AZ8375" s="49"/>
      <c r="BA8375" s="30"/>
      <c r="BB8375" s="12"/>
      <c r="BF8375" s="12"/>
      <c r="BG8375" s="12"/>
      <c r="BH8375" s="12"/>
      <c r="BO8375" s="7"/>
      <c r="BP8375" s="7"/>
      <c r="BQ8375" s="7"/>
      <c r="BU8375" s="7"/>
      <c r="BV8375" s="7"/>
      <c r="BW8375" s="7"/>
      <c r="CD8375" s="7"/>
      <c r="CE8375" s="7"/>
      <c r="CF8375" s="7"/>
      <c r="CJ8375" s="7"/>
      <c r="CK8375" s="7"/>
      <c r="CL8375" s="7"/>
    </row>
    <row r="8376" spans="1:90">
      <c r="A8376" s="11"/>
      <c r="B8376" s="373"/>
      <c r="C8376" s="373"/>
      <c r="D8376" s="373"/>
      <c r="E8376" s="13"/>
      <c r="F8376" s="11"/>
      <c r="G8376" s="25"/>
      <c r="H8376" s="31"/>
      <c r="I8376" s="30"/>
      <c r="M8376" s="25"/>
      <c r="N8376" s="31"/>
      <c r="O8376" s="30"/>
      <c r="V8376" s="12"/>
      <c r="W8376" s="12"/>
      <c r="X8376" s="14"/>
      <c r="AB8376" s="25"/>
      <c r="AC8376" s="12"/>
      <c r="AD8376" s="12"/>
      <c r="AK8376" s="12"/>
      <c r="AL8376" s="30"/>
      <c r="AM8376" s="32"/>
      <c r="AQ8376" s="12"/>
      <c r="AR8376" s="12"/>
      <c r="AS8376" s="12"/>
      <c r="AZ8376" s="49"/>
      <c r="BA8376" s="30"/>
      <c r="BB8376" s="12"/>
      <c r="BF8376" s="12"/>
      <c r="BG8376" s="12"/>
      <c r="BH8376" s="12"/>
      <c r="BO8376" s="7"/>
      <c r="BP8376" s="7"/>
      <c r="BQ8376" s="7"/>
      <c r="BU8376" s="7"/>
      <c r="BV8376" s="7"/>
      <c r="BW8376" s="7"/>
      <c r="CD8376" s="7"/>
      <c r="CE8376" s="7"/>
      <c r="CF8376" s="7"/>
      <c r="CJ8376" s="7"/>
      <c r="CK8376" s="7"/>
      <c r="CL8376" s="7"/>
    </row>
    <row r="8377" spans="1:90">
      <c r="A8377" s="11"/>
      <c r="B8377" s="373"/>
      <c r="C8377" s="373"/>
      <c r="D8377" s="373"/>
      <c r="E8377" s="13"/>
      <c r="F8377" s="11"/>
      <c r="G8377" s="25"/>
      <c r="H8377" s="31"/>
      <c r="I8377" s="30"/>
      <c r="M8377" s="25"/>
      <c r="N8377" s="31"/>
      <c r="O8377" s="30"/>
      <c r="V8377" s="12"/>
      <c r="W8377" s="12"/>
      <c r="X8377" s="14"/>
      <c r="AB8377" s="25"/>
      <c r="AC8377" s="12"/>
      <c r="AD8377" s="12"/>
      <c r="AK8377" s="12"/>
      <c r="AL8377" s="30"/>
      <c r="AM8377" s="32"/>
      <c r="AQ8377" s="12"/>
      <c r="AR8377" s="12"/>
      <c r="AS8377" s="12"/>
      <c r="AZ8377" s="49"/>
      <c r="BA8377" s="30"/>
      <c r="BB8377" s="12"/>
      <c r="BF8377" s="12"/>
      <c r="BG8377" s="12"/>
      <c r="BH8377" s="12"/>
      <c r="BO8377" s="7"/>
      <c r="BP8377" s="7"/>
      <c r="BQ8377" s="7"/>
      <c r="BU8377" s="7"/>
      <c r="BV8377" s="7"/>
      <c r="BW8377" s="7"/>
      <c r="CD8377" s="7"/>
      <c r="CE8377" s="7"/>
      <c r="CF8377" s="7"/>
      <c r="CJ8377" s="7"/>
      <c r="CK8377" s="7"/>
      <c r="CL8377" s="7"/>
    </row>
    <row r="8378" spans="1:90">
      <c r="A8378" s="11"/>
      <c r="B8378" s="373"/>
      <c r="C8378" s="373"/>
      <c r="D8378" s="373"/>
      <c r="E8378" s="13"/>
      <c r="F8378" s="11"/>
      <c r="G8378" s="25"/>
      <c r="H8378" s="31"/>
      <c r="I8378" s="30"/>
      <c r="M8378" s="25"/>
      <c r="N8378" s="31"/>
      <c r="O8378" s="30"/>
      <c r="V8378" s="12"/>
      <c r="W8378" s="12"/>
      <c r="X8378" s="14"/>
      <c r="AB8378" s="25"/>
      <c r="AC8378" s="12"/>
      <c r="AD8378" s="12"/>
      <c r="AK8378" s="12"/>
      <c r="AL8378" s="30"/>
      <c r="AM8378" s="32"/>
      <c r="AQ8378" s="12"/>
      <c r="AR8378" s="12"/>
      <c r="AS8378" s="12"/>
      <c r="AZ8378" s="49"/>
      <c r="BA8378" s="30"/>
      <c r="BB8378" s="12"/>
      <c r="BF8378" s="12"/>
      <c r="BG8378" s="12"/>
      <c r="BH8378" s="12"/>
      <c r="BO8378" s="7"/>
      <c r="BP8378" s="7"/>
      <c r="BQ8378" s="7"/>
      <c r="BU8378" s="7"/>
      <c r="BV8378" s="7"/>
      <c r="BW8378" s="7"/>
      <c r="CD8378" s="7"/>
      <c r="CE8378" s="7"/>
      <c r="CF8378" s="7"/>
      <c r="CJ8378" s="7"/>
      <c r="CK8378" s="7"/>
      <c r="CL8378" s="7"/>
    </row>
    <row r="8379" spans="1:90">
      <c r="A8379" s="11"/>
      <c r="B8379" s="373"/>
      <c r="C8379" s="373"/>
      <c r="D8379" s="373"/>
      <c r="E8379" s="13"/>
      <c r="F8379" s="11"/>
      <c r="G8379" s="25"/>
      <c r="H8379" s="31"/>
      <c r="I8379" s="30"/>
      <c r="M8379" s="25"/>
      <c r="N8379" s="31"/>
      <c r="O8379" s="30"/>
      <c r="V8379" s="12"/>
      <c r="W8379" s="12"/>
      <c r="X8379" s="14"/>
      <c r="AB8379" s="25"/>
      <c r="AC8379" s="12"/>
      <c r="AD8379" s="12"/>
      <c r="AK8379" s="12"/>
      <c r="AL8379" s="30"/>
      <c r="AM8379" s="32"/>
      <c r="AQ8379" s="12"/>
      <c r="AR8379" s="12"/>
      <c r="AS8379" s="12"/>
      <c r="AZ8379" s="49"/>
      <c r="BA8379" s="30"/>
      <c r="BB8379" s="12"/>
      <c r="BF8379" s="12"/>
      <c r="BG8379" s="12"/>
      <c r="BH8379" s="12"/>
      <c r="BO8379" s="7"/>
      <c r="BP8379" s="7"/>
      <c r="BQ8379" s="7"/>
      <c r="BU8379" s="7"/>
      <c r="BV8379" s="7"/>
      <c r="BW8379" s="7"/>
      <c r="CD8379" s="7"/>
      <c r="CE8379" s="7"/>
      <c r="CF8379" s="7"/>
      <c r="CJ8379" s="7"/>
      <c r="CK8379" s="7"/>
      <c r="CL8379" s="7"/>
    </row>
    <row r="8380" spans="1:90">
      <c r="A8380" s="11"/>
      <c r="B8380" s="373"/>
      <c r="C8380" s="373"/>
      <c r="D8380" s="373"/>
      <c r="E8380" s="13"/>
      <c r="F8380" s="11"/>
      <c r="G8380" s="25"/>
      <c r="H8380" s="31"/>
      <c r="I8380" s="30"/>
      <c r="M8380" s="25"/>
      <c r="N8380" s="31"/>
      <c r="O8380" s="30"/>
      <c r="V8380" s="12"/>
      <c r="W8380" s="12"/>
      <c r="X8380" s="14"/>
      <c r="AB8380" s="25"/>
      <c r="AC8380" s="12"/>
      <c r="AD8380" s="12"/>
      <c r="AK8380" s="12"/>
      <c r="AL8380" s="30"/>
      <c r="AM8380" s="32"/>
      <c r="AQ8380" s="12"/>
      <c r="AR8380" s="12"/>
      <c r="AS8380" s="12"/>
      <c r="AZ8380" s="49"/>
      <c r="BA8380" s="30"/>
      <c r="BB8380" s="12"/>
      <c r="BF8380" s="12"/>
      <c r="BG8380" s="12"/>
      <c r="BH8380" s="12"/>
      <c r="BO8380" s="7"/>
      <c r="BP8380" s="7"/>
      <c r="BQ8380" s="7"/>
      <c r="BU8380" s="7"/>
      <c r="BV8380" s="7"/>
      <c r="BW8380" s="7"/>
      <c r="CD8380" s="7"/>
      <c r="CE8380" s="7"/>
      <c r="CF8380" s="7"/>
      <c r="CJ8380" s="7"/>
      <c r="CK8380" s="7"/>
      <c r="CL8380" s="7"/>
    </row>
    <row r="8381" spans="1:90">
      <c r="A8381" s="11"/>
      <c r="B8381" s="373"/>
      <c r="C8381" s="373"/>
      <c r="D8381" s="373"/>
      <c r="E8381" s="13"/>
      <c r="F8381" s="11"/>
      <c r="G8381" s="25"/>
      <c r="H8381" s="31"/>
      <c r="I8381" s="30"/>
      <c r="M8381" s="25"/>
      <c r="N8381" s="31"/>
      <c r="O8381" s="30"/>
      <c r="V8381" s="12"/>
      <c r="W8381" s="12"/>
      <c r="X8381" s="14"/>
      <c r="AB8381" s="25"/>
      <c r="AC8381" s="12"/>
      <c r="AD8381" s="12"/>
      <c r="AK8381" s="12"/>
      <c r="AL8381" s="30"/>
      <c r="AM8381" s="32"/>
      <c r="AQ8381" s="12"/>
      <c r="AR8381" s="12"/>
      <c r="AS8381" s="12"/>
      <c r="AZ8381" s="49"/>
      <c r="BA8381" s="30"/>
      <c r="BB8381" s="12"/>
      <c r="BF8381" s="12"/>
      <c r="BG8381" s="12"/>
      <c r="BH8381" s="12"/>
      <c r="BO8381" s="7"/>
      <c r="BP8381" s="7"/>
      <c r="BQ8381" s="7"/>
      <c r="BU8381" s="7"/>
      <c r="BV8381" s="7"/>
      <c r="BW8381" s="7"/>
      <c r="CD8381" s="7"/>
      <c r="CE8381" s="7"/>
      <c r="CF8381" s="7"/>
      <c r="CJ8381" s="7"/>
      <c r="CK8381" s="7"/>
      <c r="CL8381" s="7"/>
    </row>
    <row r="8382" spans="1:90">
      <c r="A8382" s="11"/>
      <c r="B8382" s="373"/>
      <c r="C8382" s="373"/>
      <c r="D8382" s="373"/>
      <c r="E8382" s="13"/>
      <c r="F8382" s="11"/>
      <c r="G8382" s="25"/>
      <c r="H8382" s="31"/>
      <c r="I8382" s="30"/>
      <c r="M8382" s="25"/>
      <c r="N8382" s="31"/>
      <c r="O8382" s="30"/>
      <c r="V8382" s="12"/>
      <c r="W8382" s="12"/>
      <c r="X8382" s="14"/>
      <c r="AB8382" s="25"/>
      <c r="AC8382" s="12"/>
      <c r="AD8382" s="12"/>
      <c r="AK8382" s="12"/>
      <c r="AL8382" s="30"/>
      <c r="AM8382" s="32"/>
      <c r="AQ8382" s="12"/>
      <c r="AR8382" s="12"/>
      <c r="AS8382" s="12"/>
      <c r="AZ8382" s="49"/>
      <c r="BA8382" s="30"/>
      <c r="BB8382" s="12"/>
      <c r="BF8382" s="12"/>
      <c r="BG8382" s="12"/>
      <c r="BH8382" s="12"/>
      <c r="BO8382" s="7"/>
      <c r="BP8382" s="7"/>
      <c r="BQ8382" s="7"/>
      <c r="BU8382" s="7"/>
      <c r="BV8382" s="7"/>
      <c r="BW8382" s="7"/>
      <c r="CD8382" s="7"/>
      <c r="CE8382" s="7"/>
      <c r="CF8382" s="7"/>
      <c r="CJ8382" s="7"/>
      <c r="CK8382" s="7"/>
      <c r="CL8382" s="7"/>
    </row>
    <row r="8383" spans="1:90">
      <c r="A8383" s="11"/>
      <c r="B8383" s="373"/>
      <c r="C8383" s="373"/>
      <c r="D8383" s="373"/>
      <c r="E8383" s="13"/>
      <c r="F8383" s="11"/>
      <c r="G8383" s="25"/>
      <c r="H8383" s="31"/>
      <c r="I8383" s="30"/>
      <c r="M8383" s="25"/>
      <c r="N8383" s="31"/>
      <c r="O8383" s="30"/>
      <c r="V8383" s="12"/>
      <c r="W8383" s="12"/>
      <c r="X8383" s="14"/>
      <c r="AB8383" s="25"/>
      <c r="AC8383" s="12"/>
      <c r="AD8383" s="12"/>
      <c r="AK8383" s="12"/>
      <c r="AL8383" s="30"/>
      <c r="AM8383" s="32"/>
      <c r="AQ8383" s="12"/>
      <c r="AR8383" s="12"/>
      <c r="AS8383" s="12"/>
      <c r="AZ8383" s="49"/>
      <c r="BA8383" s="30"/>
      <c r="BB8383" s="12"/>
      <c r="BF8383" s="12"/>
      <c r="BG8383" s="12"/>
      <c r="BH8383" s="12"/>
      <c r="BO8383" s="7"/>
      <c r="BP8383" s="7"/>
      <c r="BQ8383" s="7"/>
      <c r="BU8383" s="7"/>
      <c r="BV8383" s="7"/>
      <c r="BW8383" s="7"/>
      <c r="CD8383" s="7"/>
      <c r="CE8383" s="7"/>
      <c r="CF8383" s="7"/>
      <c r="CJ8383" s="7"/>
      <c r="CK8383" s="7"/>
      <c r="CL8383" s="7"/>
    </row>
    <row r="8384" spans="1:90">
      <c r="A8384" s="11"/>
      <c r="B8384" s="373"/>
      <c r="C8384" s="373"/>
      <c r="D8384" s="373"/>
      <c r="E8384" s="13"/>
      <c r="F8384" s="11"/>
      <c r="G8384" s="25"/>
      <c r="H8384" s="31"/>
      <c r="I8384" s="30"/>
      <c r="M8384" s="25"/>
      <c r="N8384" s="31"/>
      <c r="O8384" s="30"/>
      <c r="V8384" s="12"/>
      <c r="W8384" s="12"/>
      <c r="X8384" s="14"/>
      <c r="AB8384" s="25"/>
      <c r="AC8384" s="12"/>
      <c r="AD8384" s="12"/>
      <c r="AK8384" s="12"/>
      <c r="AL8384" s="30"/>
      <c r="AM8384" s="32"/>
      <c r="AQ8384" s="12"/>
      <c r="AR8384" s="12"/>
      <c r="AS8384" s="12"/>
      <c r="AZ8384" s="49"/>
      <c r="BA8384" s="30"/>
      <c r="BB8384" s="12"/>
      <c r="BF8384" s="12"/>
      <c r="BG8384" s="12"/>
      <c r="BH8384" s="12"/>
      <c r="BO8384" s="7"/>
      <c r="BP8384" s="7"/>
      <c r="BQ8384" s="7"/>
      <c r="BU8384" s="7"/>
      <c r="BV8384" s="7"/>
      <c r="BW8384" s="7"/>
      <c r="CD8384" s="7"/>
      <c r="CE8384" s="7"/>
      <c r="CF8384" s="7"/>
      <c r="CJ8384" s="7"/>
      <c r="CK8384" s="7"/>
      <c r="CL8384" s="7"/>
    </row>
    <row r="8385" spans="1:90">
      <c r="A8385" s="11"/>
      <c r="B8385" s="373"/>
      <c r="C8385" s="373"/>
      <c r="D8385" s="373"/>
      <c r="E8385" s="13"/>
      <c r="F8385" s="11"/>
      <c r="G8385" s="25"/>
      <c r="H8385" s="31"/>
      <c r="I8385" s="30"/>
      <c r="M8385" s="25"/>
      <c r="N8385" s="31"/>
      <c r="O8385" s="30"/>
      <c r="V8385" s="12"/>
      <c r="W8385" s="12"/>
      <c r="X8385" s="14"/>
      <c r="AB8385" s="25"/>
      <c r="AC8385" s="12"/>
      <c r="AD8385" s="12"/>
      <c r="AK8385" s="12"/>
      <c r="AL8385" s="30"/>
      <c r="AM8385" s="32"/>
      <c r="AQ8385" s="12"/>
      <c r="AR8385" s="12"/>
      <c r="AS8385" s="12"/>
      <c r="AZ8385" s="49"/>
      <c r="BA8385" s="30"/>
      <c r="BB8385" s="12"/>
      <c r="BF8385" s="12"/>
      <c r="BG8385" s="12"/>
      <c r="BH8385" s="12"/>
      <c r="BO8385" s="7"/>
      <c r="BP8385" s="7"/>
      <c r="BQ8385" s="7"/>
      <c r="BU8385" s="7"/>
      <c r="BV8385" s="7"/>
      <c r="BW8385" s="7"/>
      <c r="CD8385" s="7"/>
      <c r="CE8385" s="7"/>
      <c r="CF8385" s="7"/>
      <c r="CJ8385" s="7"/>
      <c r="CK8385" s="7"/>
      <c r="CL8385" s="7"/>
    </row>
    <row r="8386" spans="1:90">
      <c r="A8386" s="11"/>
      <c r="B8386" s="373"/>
      <c r="C8386" s="373"/>
      <c r="D8386" s="373"/>
      <c r="E8386" s="13"/>
      <c r="F8386" s="11"/>
      <c r="G8386" s="25"/>
      <c r="H8386" s="31"/>
      <c r="I8386" s="30"/>
      <c r="M8386" s="25"/>
      <c r="N8386" s="31"/>
      <c r="O8386" s="30"/>
      <c r="V8386" s="12"/>
      <c r="W8386" s="12"/>
      <c r="X8386" s="14"/>
      <c r="AB8386" s="25"/>
      <c r="AC8386" s="12"/>
      <c r="AD8386" s="12"/>
      <c r="AK8386" s="12"/>
      <c r="AL8386" s="30"/>
      <c r="AM8386" s="32"/>
      <c r="AQ8386" s="12"/>
      <c r="AR8386" s="12"/>
      <c r="AS8386" s="12"/>
      <c r="AZ8386" s="49"/>
      <c r="BA8386" s="30"/>
      <c r="BB8386" s="12"/>
      <c r="BF8386" s="12"/>
      <c r="BG8386" s="12"/>
      <c r="BH8386" s="12"/>
      <c r="BO8386" s="7"/>
      <c r="BP8386" s="7"/>
      <c r="BQ8386" s="7"/>
      <c r="BU8386" s="7"/>
      <c r="BV8386" s="7"/>
      <c r="BW8386" s="7"/>
      <c r="CD8386" s="7"/>
      <c r="CE8386" s="7"/>
      <c r="CF8386" s="7"/>
      <c r="CJ8386" s="7"/>
      <c r="CK8386" s="7"/>
      <c r="CL8386" s="7"/>
    </row>
    <row r="8387" spans="1:90">
      <c r="A8387" s="11"/>
      <c r="B8387" s="373"/>
      <c r="C8387" s="373"/>
      <c r="D8387" s="373"/>
      <c r="E8387" s="13"/>
      <c r="F8387" s="11"/>
      <c r="G8387" s="25"/>
      <c r="H8387" s="31"/>
      <c r="I8387" s="30"/>
      <c r="M8387" s="25"/>
      <c r="N8387" s="31"/>
      <c r="O8387" s="30"/>
      <c r="V8387" s="12"/>
      <c r="W8387" s="12"/>
      <c r="X8387" s="14"/>
      <c r="AB8387" s="25"/>
      <c r="AC8387" s="12"/>
      <c r="AD8387" s="12"/>
      <c r="AK8387" s="12"/>
      <c r="AL8387" s="30"/>
      <c r="AM8387" s="32"/>
      <c r="AQ8387" s="12"/>
      <c r="AR8387" s="12"/>
      <c r="AS8387" s="12"/>
      <c r="AZ8387" s="49"/>
      <c r="BA8387" s="30"/>
      <c r="BB8387" s="12"/>
      <c r="BF8387" s="12"/>
      <c r="BG8387" s="12"/>
      <c r="BH8387" s="12"/>
      <c r="BO8387" s="7"/>
      <c r="BP8387" s="7"/>
      <c r="BQ8387" s="7"/>
      <c r="BU8387" s="7"/>
      <c r="BV8387" s="7"/>
      <c r="BW8387" s="7"/>
      <c r="CD8387" s="7"/>
      <c r="CE8387" s="7"/>
      <c r="CF8387" s="7"/>
      <c r="CJ8387" s="7"/>
      <c r="CK8387" s="7"/>
      <c r="CL8387" s="7"/>
    </row>
    <row r="8388" spans="1:90">
      <c r="A8388" s="11"/>
      <c r="B8388" s="373"/>
      <c r="C8388" s="373"/>
      <c r="D8388" s="373"/>
      <c r="E8388" s="13"/>
      <c r="F8388" s="11"/>
      <c r="G8388" s="25"/>
      <c r="H8388" s="31"/>
      <c r="I8388" s="30"/>
      <c r="M8388" s="25"/>
      <c r="N8388" s="31"/>
      <c r="O8388" s="30"/>
      <c r="V8388" s="12"/>
      <c r="W8388" s="12"/>
      <c r="X8388" s="14"/>
      <c r="AB8388" s="25"/>
      <c r="AC8388" s="12"/>
      <c r="AD8388" s="12"/>
      <c r="AK8388" s="12"/>
      <c r="AL8388" s="30"/>
      <c r="AM8388" s="32"/>
      <c r="AQ8388" s="12"/>
      <c r="AR8388" s="12"/>
      <c r="AS8388" s="12"/>
      <c r="AZ8388" s="49"/>
      <c r="BA8388" s="30"/>
      <c r="BB8388" s="12"/>
      <c r="BF8388" s="12"/>
      <c r="BG8388" s="12"/>
      <c r="BH8388" s="12"/>
      <c r="BO8388" s="7"/>
      <c r="BP8388" s="7"/>
      <c r="BQ8388" s="7"/>
      <c r="BU8388" s="7"/>
      <c r="BV8388" s="7"/>
      <c r="BW8388" s="7"/>
      <c r="CD8388" s="7"/>
      <c r="CE8388" s="7"/>
      <c r="CF8388" s="7"/>
      <c r="CJ8388" s="7"/>
      <c r="CK8388" s="7"/>
      <c r="CL8388" s="7"/>
    </row>
    <row r="8389" spans="1:90">
      <c r="A8389" s="11"/>
      <c r="B8389" s="373"/>
      <c r="C8389" s="373"/>
      <c r="D8389" s="373"/>
      <c r="E8389" s="13"/>
      <c r="F8389" s="11"/>
      <c r="G8389" s="25"/>
      <c r="H8389" s="31"/>
      <c r="I8389" s="30"/>
      <c r="M8389" s="25"/>
      <c r="N8389" s="31"/>
      <c r="O8389" s="30"/>
      <c r="V8389" s="12"/>
      <c r="W8389" s="12"/>
      <c r="X8389" s="14"/>
      <c r="AB8389" s="25"/>
      <c r="AC8389" s="12"/>
      <c r="AD8389" s="12"/>
      <c r="AK8389" s="12"/>
      <c r="AL8389" s="30"/>
      <c r="AM8389" s="32"/>
      <c r="AQ8389" s="12"/>
      <c r="AR8389" s="12"/>
      <c r="AS8389" s="12"/>
      <c r="AZ8389" s="49"/>
      <c r="BA8389" s="30"/>
      <c r="BB8389" s="12"/>
      <c r="BF8389" s="12"/>
      <c r="BG8389" s="12"/>
      <c r="BH8389" s="12"/>
      <c r="BO8389" s="7"/>
      <c r="BP8389" s="7"/>
      <c r="BQ8389" s="7"/>
      <c r="BU8389" s="7"/>
      <c r="BV8389" s="7"/>
      <c r="BW8389" s="7"/>
      <c r="CD8389" s="7"/>
      <c r="CE8389" s="7"/>
      <c r="CF8389" s="7"/>
      <c r="CJ8389" s="7"/>
      <c r="CK8389" s="7"/>
      <c r="CL8389" s="7"/>
    </row>
    <row r="8390" spans="1:90">
      <c r="A8390" s="11"/>
      <c r="B8390" s="373"/>
      <c r="C8390" s="373"/>
      <c r="D8390" s="373"/>
      <c r="E8390" s="13"/>
      <c r="F8390" s="11"/>
      <c r="G8390" s="25"/>
      <c r="H8390" s="31"/>
      <c r="I8390" s="30"/>
      <c r="M8390" s="25"/>
      <c r="N8390" s="31"/>
      <c r="O8390" s="30"/>
      <c r="V8390" s="12"/>
      <c r="W8390" s="12"/>
      <c r="X8390" s="14"/>
      <c r="AB8390" s="25"/>
      <c r="AC8390" s="12"/>
      <c r="AD8390" s="12"/>
      <c r="AK8390" s="12"/>
      <c r="AL8390" s="30"/>
      <c r="AM8390" s="32"/>
      <c r="AQ8390" s="12"/>
      <c r="AR8390" s="12"/>
      <c r="AS8390" s="12"/>
      <c r="AZ8390" s="49"/>
      <c r="BA8390" s="30"/>
      <c r="BB8390" s="12"/>
      <c r="BF8390" s="12"/>
      <c r="BG8390" s="12"/>
      <c r="BH8390" s="12"/>
      <c r="BO8390" s="7"/>
      <c r="BP8390" s="7"/>
      <c r="BQ8390" s="7"/>
      <c r="BU8390" s="7"/>
      <c r="BV8390" s="7"/>
      <c r="BW8390" s="7"/>
      <c r="CD8390" s="7"/>
      <c r="CE8390" s="7"/>
      <c r="CF8390" s="7"/>
      <c r="CJ8390" s="7"/>
      <c r="CK8390" s="7"/>
      <c r="CL8390" s="7"/>
    </row>
    <row r="8391" spans="1:90">
      <c r="A8391" s="11"/>
      <c r="B8391" s="373"/>
      <c r="C8391" s="373"/>
      <c r="D8391" s="373"/>
      <c r="E8391" s="13"/>
      <c r="F8391" s="11"/>
      <c r="G8391" s="25"/>
      <c r="H8391" s="31"/>
      <c r="I8391" s="30"/>
      <c r="M8391" s="25"/>
      <c r="N8391" s="31"/>
      <c r="O8391" s="30"/>
      <c r="V8391" s="12"/>
      <c r="W8391" s="12"/>
      <c r="X8391" s="14"/>
      <c r="AB8391" s="25"/>
      <c r="AC8391" s="12"/>
      <c r="AD8391" s="12"/>
      <c r="AK8391" s="12"/>
      <c r="AL8391" s="30"/>
      <c r="AM8391" s="32"/>
      <c r="AQ8391" s="12"/>
      <c r="AR8391" s="12"/>
      <c r="AS8391" s="12"/>
      <c r="AZ8391" s="49"/>
      <c r="BA8391" s="30"/>
      <c r="BB8391" s="12"/>
      <c r="BF8391" s="12"/>
      <c r="BG8391" s="12"/>
      <c r="BH8391" s="12"/>
      <c r="BO8391" s="7"/>
      <c r="BP8391" s="7"/>
      <c r="BQ8391" s="7"/>
      <c r="BU8391" s="7"/>
      <c r="BV8391" s="7"/>
      <c r="BW8391" s="7"/>
      <c r="CD8391" s="7"/>
      <c r="CE8391" s="7"/>
      <c r="CF8391" s="7"/>
      <c r="CJ8391" s="7"/>
      <c r="CK8391" s="7"/>
      <c r="CL8391" s="7"/>
    </row>
    <row r="8392" spans="1:90">
      <c r="A8392" s="11"/>
      <c r="B8392" s="373"/>
      <c r="C8392" s="373"/>
      <c r="D8392" s="373"/>
      <c r="E8392" s="13"/>
      <c r="F8392" s="11"/>
      <c r="G8392" s="25"/>
      <c r="H8392" s="31"/>
      <c r="I8392" s="30"/>
      <c r="M8392" s="25"/>
      <c r="N8392" s="31"/>
      <c r="O8392" s="30"/>
      <c r="V8392" s="12"/>
      <c r="W8392" s="12"/>
      <c r="X8392" s="14"/>
      <c r="AB8392" s="25"/>
      <c r="AC8392" s="12"/>
      <c r="AD8392" s="12"/>
      <c r="AK8392" s="12"/>
      <c r="AL8392" s="30"/>
      <c r="AM8392" s="32"/>
      <c r="AQ8392" s="12"/>
      <c r="AR8392" s="12"/>
      <c r="AS8392" s="12"/>
      <c r="AZ8392" s="49"/>
      <c r="BA8392" s="30"/>
      <c r="BB8392" s="12"/>
      <c r="BF8392" s="12"/>
      <c r="BG8392" s="12"/>
      <c r="BH8392" s="12"/>
      <c r="BO8392" s="7"/>
      <c r="BP8392" s="7"/>
      <c r="BQ8392" s="7"/>
      <c r="BU8392" s="7"/>
      <c r="BV8392" s="7"/>
      <c r="BW8392" s="7"/>
      <c r="CD8392" s="7"/>
      <c r="CE8392" s="7"/>
      <c r="CF8392" s="7"/>
      <c r="CJ8392" s="7"/>
      <c r="CK8392" s="7"/>
      <c r="CL8392" s="7"/>
    </row>
    <row r="8393" spans="1:90">
      <c r="A8393" s="11"/>
      <c r="B8393" s="373"/>
      <c r="C8393" s="373"/>
      <c r="D8393" s="373"/>
      <c r="E8393" s="13"/>
      <c r="F8393" s="11"/>
      <c r="G8393" s="25"/>
      <c r="H8393" s="31"/>
      <c r="I8393" s="30"/>
      <c r="M8393" s="25"/>
      <c r="N8393" s="31"/>
      <c r="O8393" s="30"/>
      <c r="V8393" s="12"/>
      <c r="W8393" s="12"/>
      <c r="X8393" s="14"/>
      <c r="AB8393" s="25"/>
      <c r="AC8393" s="12"/>
      <c r="AD8393" s="12"/>
      <c r="AK8393" s="12"/>
      <c r="AL8393" s="30"/>
      <c r="AM8393" s="32"/>
      <c r="AQ8393" s="12"/>
      <c r="AR8393" s="12"/>
      <c r="AS8393" s="12"/>
      <c r="AZ8393" s="49"/>
      <c r="BA8393" s="30"/>
      <c r="BB8393" s="12"/>
      <c r="BF8393" s="12"/>
      <c r="BG8393" s="12"/>
      <c r="BH8393" s="12"/>
      <c r="BO8393" s="7"/>
      <c r="BP8393" s="7"/>
      <c r="BQ8393" s="7"/>
      <c r="BU8393" s="7"/>
      <c r="BV8393" s="7"/>
      <c r="BW8393" s="7"/>
      <c r="CD8393" s="7"/>
      <c r="CE8393" s="7"/>
      <c r="CF8393" s="7"/>
      <c r="CJ8393" s="7"/>
      <c r="CK8393" s="7"/>
      <c r="CL8393" s="7"/>
    </row>
    <row r="8394" spans="1:90">
      <c r="A8394" s="11"/>
      <c r="B8394" s="373"/>
      <c r="C8394" s="373"/>
      <c r="D8394" s="373"/>
      <c r="E8394" s="13"/>
      <c r="F8394" s="11"/>
      <c r="G8394" s="25"/>
      <c r="H8394" s="31"/>
      <c r="I8394" s="30"/>
      <c r="M8394" s="25"/>
      <c r="N8394" s="31"/>
      <c r="O8394" s="30"/>
      <c r="V8394" s="12"/>
      <c r="W8394" s="12"/>
      <c r="X8394" s="14"/>
      <c r="AB8394" s="25"/>
      <c r="AC8394" s="12"/>
      <c r="AD8394" s="12"/>
      <c r="AK8394" s="12"/>
      <c r="AL8394" s="30"/>
      <c r="AM8394" s="32"/>
      <c r="AQ8394" s="12"/>
      <c r="AR8394" s="12"/>
      <c r="AS8394" s="12"/>
      <c r="AZ8394" s="49"/>
      <c r="BA8394" s="30"/>
      <c r="BB8394" s="12"/>
      <c r="BF8394" s="12"/>
      <c r="BG8394" s="12"/>
      <c r="BH8394" s="12"/>
      <c r="BO8394" s="7"/>
      <c r="BP8394" s="7"/>
      <c r="BQ8394" s="7"/>
      <c r="BU8394" s="7"/>
      <c r="BV8394" s="7"/>
      <c r="BW8394" s="7"/>
      <c r="CD8394" s="7"/>
      <c r="CE8394" s="7"/>
      <c r="CF8394" s="7"/>
      <c r="CJ8394" s="7"/>
      <c r="CK8394" s="7"/>
      <c r="CL8394" s="7"/>
    </row>
    <row r="8395" spans="1:90">
      <c r="A8395" s="11"/>
      <c r="B8395" s="373"/>
      <c r="C8395" s="373"/>
      <c r="D8395" s="373"/>
      <c r="E8395" s="13"/>
      <c r="F8395" s="11"/>
      <c r="G8395" s="25"/>
      <c r="H8395" s="31"/>
      <c r="I8395" s="30"/>
      <c r="M8395" s="25"/>
      <c r="N8395" s="31"/>
      <c r="O8395" s="30"/>
      <c r="V8395" s="12"/>
      <c r="W8395" s="12"/>
      <c r="X8395" s="14"/>
      <c r="AB8395" s="25"/>
      <c r="AC8395" s="12"/>
      <c r="AD8395" s="12"/>
      <c r="AK8395" s="12"/>
      <c r="AL8395" s="30"/>
      <c r="AM8395" s="32"/>
      <c r="AQ8395" s="12"/>
      <c r="AR8395" s="12"/>
      <c r="AS8395" s="12"/>
      <c r="AZ8395" s="49"/>
      <c r="BA8395" s="30"/>
      <c r="BB8395" s="12"/>
      <c r="BF8395" s="12"/>
      <c r="BG8395" s="12"/>
      <c r="BH8395" s="12"/>
      <c r="BO8395" s="7"/>
      <c r="BP8395" s="7"/>
      <c r="BQ8395" s="7"/>
      <c r="BU8395" s="7"/>
      <c r="BV8395" s="7"/>
      <c r="BW8395" s="7"/>
      <c r="CD8395" s="7"/>
      <c r="CE8395" s="7"/>
      <c r="CF8395" s="7"/>
      <c r="CJ8395" s="7"/>
      <c r="CK8395" s="7"/>
      <c r="CL8395" s="7"/>
    </row>
    <row r="8396" spans="1:90">
      <c r="A8396" s="11"/>
      <c r="B8396" s="373"/>
      <c r="C8396" s="373"/>
      <c r="D8396" s="373"/>
      <c r="E8396" s="13"/>
      <c r="F8396" s="11"/>
      <c r="G8396" s="25"/>
      <c r="H8396" s="31"/>
      <c r="I8396" s="30"/>
      <c r="M8396" s="25"/>
      <c r="N8396" s="31"/>
      <c r="O8396" s="30"/>
      <c r="V8396" s="12"/>
      <c r="W8396" s="12"/>
      <c r="X8396" s="14"/>
      <c r="AB8396" s="25"/>
      <c r="AC8396" s="12"/>
      <c r="AD8396" s="12"/>
      <c r="AK8396" s="12"/>
      <c r="AL8396" s="30"/>
      <c r="AM8396" s="32"/>
      <c r="AQ8396" s="12"/>
      <c r="AR8396" s="12"/>
      <c r="AS8396" s="12"/>
      <c r="AZ8396" s="49"/>
      <c r="BA8396" s="30"/>
      <c r="BB8396" s="12"/>
      <c r="BF8396" s="12"/>
      <c r="BG8396" s="12"/>
      <c r="BH8396" s="12"/>
      <c r="BO8396" s="7"/>
      <c r="BP8396" s="7"/>
      <c r="BQ8396" s="7"/>
      <c r="BU8396" s="7"/>
      <c r="BV8396" s="7"/>
      <c r="BW8396" s="7"/>
      <c r="CD8396" s="7"/>
      <c r="CE8396" s="7"/>
      <c r="CF8396" s="7"/>
      <c r="CJ8396" s="7"/>
      <c r="CK8396" s="7"/>
      <c r="CL8396" s="7"/>
    </row>
    <row r="8397" spans="1:90">
      <c r="A8397" s="11"/>
      <c r="B8397" s="373"/>
      <c r="C8397" s="373"/>
      <c r="D8397" s="373"/>
      <c r="E8397" s="13"/>
      <c r="F8397" s="11"/>
      <c r="G8397" s="25"/>
      <c r="H8397" s="31"/>
      <c r="I8397" s="30"/>
      <c r="M8397" s="25"/>
      <c r="N8397" s="31"/>
      <c r="O8397" s="30"/>
      <c r="V8397" s="12"/>
      <c r="W8397" s="12"/>
      <c r="X8397" s="14"/>
      <c r="AB8397" s="25"/>
      <c r="AC8397" s="12"/>
      <c r="AD8397" s="12"/>
      <c r="AK8397" s="12"/>
      <c r="AL8397" s="30"/>
      <c r="AM8397" s="32"/>
      <c r="AQ8397" s="12"/>
      <c r="AR8397" s="12"/>
      <c r="AS8397" s="12"/>
      <c r="AZ8397" s="49"/>
      <c r="BA8397" s="30"/>
      <c r="BB8397" s="12"/>
      <c r="BF8397" s="12"/>
      <c r="BG8397" s="12"/>
      <c r="BH8397" s="12"/>
      <c r="BO8397" s="7"/>
      <c r="BP8397" s="7"/>
      <c r="BQ8397" s="7"/>
      <c r="BU8397" s="7"/>
      <c r="BV8397" s="7"/>
      <c r="BW8397" s="7"/>
      <c r="CD8397" s="7"/>
      <c r="CE8397" s="7"/>
      <c r="CF8397" s="7"/>
      <c r="CJ8397" s="7"/>
      <c r="CK8397" s="7"/>
      <c r="CL8397" s="7"/>
    </row>
    <row r="8398" spans="1:90">
      <c r="A8398" s="11"/>
      <c r="B8398" s="373"/>
      <c r="C8398" s="373"/>
      <c r="D8398" s="373"/>
      <c r="E8398" s="13"/>
      <c r="F8398" s="11"/>
      <c r="G8398" s="25"/>
      <c r="H8398" s="31"/>
      <c r="I8398" s="30"/>
      <c r="M8398" s="25"/>
      <c r="N8398" s="31"/>
      <c r="O8398" s="30"/>
      <c r="V8398" s="12"/>
      <c r="W8398" s="12"/>
      <c r="X8398" s="14"/>
      <c r="AB8398" s="25"/>
      <c r="AC8398" s="12"/>
      <c r="AD8398" s="12"/>
      <c r="AK8398" s="12"/>
      <c r="AL8398" s="30"/>
      <c r="AM8398" s="32"/>
      <c r="AQ8398" s="12"/>
      <c r="AR8398" s="12"/>
      <c r="AS8398" s="12"/>
      <c r="AZ8398" s="49"/>
      <c r="BA8398" s="30"/>
      <c r="BB8398" s="12"/>
      <c r="BF8398" s="12"/>
      <c r="BG8398" s="12"/>
      <c r="BH8398" s="12"/>
      <c r="BO8398" s="7"/>
      <c r="BP8398" s="7"/>
      <c r="BQ8398" s="7"/>
      <c r="BU8398" s="7"/>
      <c r="BV8398" s="7"/>
      <c r="BW8398" s="7"/>
      <c r="CD8398" s="7"/>
      <c r="CE8398" s="7"/>
      <c r="CF8398" s="7"/>
      <c r="CJ8398" s="7"/>
      <c r="CK8398" s="7"/>
      <c r="CL8398" s="7"/>
    </row>
    <row r="8399" spans="1:90">
      <c r="A8399" s="11"/>
      <c r="B8399" s="373"/>
      <c r="C8399" s="373"/>
      <c r="D8399" s="373"/>
      <c r="E8399" s="13"/>
      <c r="F8399" s="11"/>
      <c r="G8399" s="25"/>
      <c r="H8399" s="31"/>
      <c r="I8399" s="30"/>
      <c r="M8399" s="25"/>
      <c r="N8399" s="31"/>
      <c r="O8399" s="30"/>
      <c r="V8399" s="12"/>
      <c r="W8399" s="12"/>
      <c r="X8399" s="14"/>
      <c r="AB8399" s="25"/>
      <c r="AC8399" s="12"/>
      <c r="AD8399" s="12"/>
      <c r="AK8399" s="12"/>
      <c r="AL8399" s="30"/>
      <c r="AM8399" s="32"/>
      <c r="AQ8399" s="12"/>
      <c r="AR8399" s="12"/>
      <c r="AS8399" s="12"/>
      <c r="AZ8399" s="49"/>
      <c r="BA8399" s="30"/>
      <c r="BB8399" s="12"/>
      <c r="BF8399" s="12"/>
      <c r="BG8399" s="12"/>
      <c r="BH8399" s="12"/>
      <c r="BO8399" s="7"/>
      <c r="BP8399" s="7"/>
      <c r="BQ8399" s="7"/>
      <c r="BU8399" s="7"/>
      <c r="BV8399" s="7"/>
      <c r="BW8399" s="7"/>
      <c r="CD8399" s="7"/>
      <c r="CE8399" s="7"/>
      <c r="CF8399" s="7"/>
      <c r="CJ8399" s="7"/>
      <c r="CK8399" s="7"/>
      <c r="CL8399" s="7"/>
    </row>
    <row r="8400" spans="1:90">
      <c r="A8400" s="11"/>
      <c r="B8400" s="373"/>
      <c r="C8400" s="373"/>
      <c r="D8400" s="373"/>
      <c r="E8400" s="13"/>
      <c r="F8400" s="11"/>
      <c r="G8400" s="25"/>
      <c r="H8400" s="31"/>
      <c r="I8400" s="30"/>
      <c r="M8400" s="25"/>
      <c r="N8400" s="31"/>
      <c r="O8400" s="30"/>
      <c r="V8400" s="12"/>
      <c r="W8400" s="12"/>
      <c r="X8400" s="14"/>
      <c r="AB8400" s="25"/>
      <c r="AC8400" s="12"/>
      <c r="AD8400" s="12"/>
      <c r="AK8400" s="12"/>
      <c r="AL8400" s="30"/>
      <c r="AM8400" s="32"/>
      <c r="AQ8400" s="12"/>
      <c r="AR8400" s="12"/>
      <c r="AS8400" s="12"/>
      <c r="AZ8400" s="49"/>
      <c r="BA8400" s="30"/>
      <c r="BB8400" s="12"/>
      <c r="BF8400" s="12"/>
      <c r="BG8400" s="12"/>
      <c r="BH8400" s="12"/>
      <c r="BO8400" s="7"/>
      <c r="BP8400" s="7"/>
      <c r="BQ8400" s="7"/>
      <c r="BU8400" s="7"/>
      <c r="BV8400" s="7"/>
      <c r="BW8400" s="7"/>
      <c r="CD8400" s="7"/>
      <c r="CE8400" s="7"/>
      <c r="CF8400" s="7"/>
      <c r="CJ8400" s="7"/>
      <c r="CK8400" s="7"/>
      <c r="CL8400" s="7"/>
    </row>
    <row r="8401" spans="1:90">
      <c r="A8401" s="11"/>
      <c r="B8401" s="373"/>
      <c r="C8401" s="373"/>
      <c r="D8401" s="373"/>
      <c r="E8401" s="13"/>
      <c r="F8401" s="11"/>
      <c r="G8401" s="25"/>
      <c r="H8401" s="31"/>
      <c r="I8401" s="30"/>
      <c r="M8401" s="25"/>
      <c r="N8401" s="31"/>
      <c r="O8401" s="30"/>
      <c r="V8401" s="12"/>
      <c r="W8401" s="12"/>
      <c r="X8401" s="14"/>
      <c r="AB8401" s="25"/>
      <c r="AC8401" s="12"/>
      <c r="AD8401" s="12"/>
      <c r="AK8401" s="12"/>
      <c r="AL8401" s="30"/>
      <c r="AM8401" s="32"/>
      <c r="AQ8401" s="12"/>
      <c r="AR8401" s="12"/>
      <c r="AS8401" s="12"/>
      <c r="AZ8401" s="49"/>
      <c r="BA8401" s="30"/>
      <c r="BB8401" s="12"/>
      <c r="BF8401" s="12"/>
      <c r="BG8401" s="12"/>
      <c r="BH8401" s="12"/>
      <c r="BO8401" s="7"/>
      <c r="BP8401" s="7"/>
      <c r="BQ8401" s="7"/>
      <c r="BU8401" s="7"/>
      <c r="BV8401" s="7"/>
      <c r="BW8401" s="7"/>
      <c r="CD8401" s="7"/>
      <c r="CE8401" s="7"/>
      <c r="CF8401" s="7"/>
      <c r="CJ8401" s="7"/>
      <c r="CK8401" s="7"/>
      <c r="CL8401" s="7"/>
    </row>
    <row r="8402" spans="1:90">
      <c r="A8402" s="11"/>
      <c r="B8402" s="373"/>
      <c r="C8402" s="373"/>
      <c r="D8402" s="373"/>
      <c r="E8402" s="13"/>
      <c r="F8402" s="11"/>
      <c r="G8402" s="25"/>
      <c r="H8402" s="31"/>
      <c r="I8402" s="30"/>
      <c r="M8402" s="25"/>
      <c r="N8402" s="31"/>
      <c r="O8402" s="30"/>
      <c r="V8402" s="12"/>
      <c r="W8402" s="12"/>
      <c r="X8402" s="14"/>
      <c r="AB8402" s="25"/>
      <c r="AC8402" s="12"/>
      <c r="AD8402" s="12"/>
      <c r="AK8402" s="12"/>
      <c r="AL8402" s="30"/>
      <c r="AM8402" s="32"/>
      <c r="AQ8402" s="12"/>
      <c r="AR8402" s="12"/>
      <c r="AS8402" s="12"/>
      <c r="AZ8402" s="49"/>
      <c r="BA8402" s="30"/>
      <c r="BB8402" s="12"/>
      <c r="BF8402" s="12"/>
      <c r="BG8402" s="12"/>
      <c r="BH8402" s="12"/>
      <c r="BO8402" s="7"/>
      <c r="BP8402" s="7"/>
      <c r="BQ8402" s="7"/>
      <c r="BU8402" s="7"/>
      <c r="BV8402" s="7"/>
      <c r="BW8402" s="7"/>
      <c r="CD8402" s="7"/>
      <c r="CE8402" s="7"/>
      <c r="CF8402" s="7"/>
      <c r="CJ8402" s="7"/>
      <c r="CK8402" s="7"/>
      <c r="CL8402" s="7"/>
    </row>
    <row r="8403" spans="1:90">
      <c r="A8403" s="11"/>
      <c r="B8403" s="373"/>
      <c r="C8403" s="373"/>
      <c r="D8403" s="373"/>
      <c r="E8403" s="13"/>
      <c r="F8403" s="11"/>
      <c r="G8403" s="25"/>
      <c r="H8403" s="31"/>
      <c r="I8403" s="30"/>
      <c r="M8403" s="25"/>
      <c r="N8403" s="31"/>
      <c r="O8403" s="30"/>
      <c r="V8403" s="12"/>
      <c r="W8403" s="12"/>
      <c r="X8403" s="14"/>
      <c r="AB8403" s="25"/>
      <c r="AC8403" s="12"/>
      <c r="AD8403" s="12"/>
      <c r="AK8403" s="12"/>
      <c r="AL8403" s="30"/>
      <c r="AM8403" s="32"/>
      <c r="AQ8403" s="12"/>
      <c r="AR8403" s="12"/>
      <c r="AS8403" s="12"/>
      <c r="AZ8403" s="49"/>
      <c r="BA8403" s="30"/>
      <c r="BB8403" s="12"/>
      <c r="BF8403" s="12"/>
      <c r="BG8403" s="12"/>
      <c r="BH8403" s="12"/>
      <c r="BO8403" s="7"/>
      <c r="BP8403" s="7"/>
      <c r="BQ8403" s="7"/>
      <c r="BU8403" s="7"/>
      <c r="BV8403" s="7"/>
      <c r="BW8403" s="7"/>
      <c r="CD8403" s="7"/>
      <c r="CE8403" s="7"/>
      <c r="CF8403" s="7"/>
      <c r="CJ8403" s="7"/>
      <c r="CK8403" s="7"/>
      <c r="CL8403" s="7"/>
    </row>
    <row r="8404" spans="1:90">
      <c r="A8404" s="11"/>
      <c r="B8404" s="373"/>
      <c r="C8404" s="373"/>
      <c r="D8404" s="373"/>
      <c r="E8404" s="13"/>
      <c r="F8404" s="11"/>
      <c r="G8404" s="25"/>
      <c r="H8404" s="31"/>
      <c r="I8404" s="30"/>
      <c r="M8404" s="25"/>
      <c r="N8404" s="31"/>
      <c r="O8404" s="30"/>
      <c r="V8404" s="12"/>
      <c r="W8404" s="12"/>
      <c r="X8404" s="14"/>
      <c r="AB8404" s="25"/>
      <c r="AC8404" s="12"/>
      <c r="AD8404" s="12"/>
      <c r="AK8404" s="12"/>
      <c r="AL8404" s="30"/>
      <c r="AM8404" s="32"/>
      <c r="AQ8404" s="12"/>
      <c r="AR8404" s="12"/>
      <c r="AS8404" s="12"/>
      <c r="AZ8404" s="49"/>
      <c r="BA8404" s="30"/>
      <c r="BB8404" s="12"/>
      <c r="BF8404" s="12"/>
      <c r="BG8404" s="12"/>
      <c r="BH8404" s="12"/>
      <c r="BO8404" s="7"/>
      <c r="BP8404" s="7"/>
      <c r="BQ8404" s="7"/>
      <c r="BU8404" s="7"/>
      <c r="BV8404" s="7"/>
      <c r="BW8404" s="7"/>
      <c r="CD8404" s="7"/>
      <c r="CE8404" s="7"/>
      <c r="CF8404" s="7"/>
      <c r="CJ8404" s="7"/>
      <c r="CK8404" s="7"/>
      <c r="CL8404" s="7"/>
    </row>
    <row r="8405" spans="1:90">
      <c r="A8405" s="11"/>
      <c r="B8405" s="373"/>
      <c r="C8405" s="373"/>
      <c r="D8405" s="373"/>
      <c r="E8405" s="13"/>
      <c r="F8405" s="11"/>
      <c r="G8405" s="25"/>
      <c r="H8405" s="31"/>
      <c r="I8405" s="30"/>
      <c r="M8405" s="25"/>
      <c r="N8405" s="31"/>
      <c r="O8405" s="30"/>
      <c r="V8405" s="12"/>
      <c r="W8405" s="12"/>
      <c r="X8405" s="14"/>
      <c r="AB8405" s="25"/>
      <c r="AC8405" s="12"/>
      <c r="AD8405" s="12"/>
      <c r="AK8405" s="12"/>
      <c r="AL8405" s="30"/>
      <c r="AM8405" s="32"/>
      <c r="AQ8405" s="12"/>
      <c r="AR8405" s="12"/>
      <c r="AS8405" s="12"/>
      <c r="AZ8405" s="49"/>
      <c r="BA8405" s="30"/>
      <c r="BB8405" s="12"/>
      <c r="BF8405" s="12"/>
      <c r="BG8405" s="12"/>
      <c r="BH8405" s="12"/>
      <c r="BO8405" s="7"/>
      <c r="BP8405" s="7"/>
      <c r="BQ8405" s="7"/>
      <c r="BU8405" s="7"/>
      <c r="BV8405" s="7"/>
      <c r="BW8405" s="7"/>
      <c r="CD8405" s="7"/>
      <c r="CE8405" s="7"/>
      <c r="CF8405" s="7"/>
      <c r="CJ8405" s="7"/>
      <c r="CK8405" s="7"/>
      <c r="CL8405" s="7"/>
    </row>
    <row r="8406" spans="1:90">
      <c r="A8406" s="11"/>
      <c r="B8406" s="373"/>
      <c r="C8406" s="373"/>
      <c r="D8406" s="373"/>
      <c r="E8406" s="13"/>
      <c r="F8406" s="11"/>
      <c r="G8406" s="25"/>
      <c r="H8406" s="31"/>
      <c r="I8406" s="30"/>
      <c r="M8406" s="25"/>
      <c r="N8406" s="31"/>
      <c r="O8406" s="30"/>
      <c r="V8406" s="12"/>
      <c r="W8406" s="12"/>
      <c r="X8406" s="14"/>
      <c r="AB8406" s="25"/>
      <c r="AC8406" s="12"/>
      <c r="AD8406" s="12"/>
      <c r="AK8406" s="12"/>
      <c r="AL8406" s="30"/>
      <c r="AM8406" s="32"/>
      <c r="AQ8406" s="12"/>
      <c r="AR8406" s="12"/>
      <c r="AS8406" s="12"/>
      <c r="AZ8406" s="49"/>
      <c r="BA8406" s="30"/>
      <c r="BB8406" s="12"/>
      <c r="BF8406" s="12"/>
      <c r="BG8406" s="12"/>
      <c r="BH8406" s="12"/>
      <c r="BO8406" s="7"/>
      <c r="BP8406" s="7"/>
      <c r="BQ8406" s="7"/>
      <c r="BU8406" s="7"/>
      <c r="BV8406" s="7"/>
      <c r="BW8406" s="7"/>
      <c r="CD8406" s="7"/>
      <c r="CE8406" s="7"/>
      <c r="CF8406" s="7"/>
      <c r="CJ8406" s="7"/>
      <c r="CK8406" s="7"/>
      <c r="CL8406" s="7"/>
    </row>
    <row r="8407" spans="1:90">
      <c r="A8407" s="11"/>
      <c r="B8407" s="373"/>
      <c r="C8407" s="373"/>
      <c r="D8407" s="373"/>
      <c r="E8407" s="13"/>
      <c r="F8407" s="11"/>
      <c r="G8407" s="25"/>
      <c r="H8407" s="31"/>
      <c r="I8407" s="30"/>
      <c r="M8407" s="25"/>
      <c r="N8407" s="31"/>
      <c r="O8407" s="30"/>
      <c r="V8407" s="12"/>
      <c r="W8407" s="12"/>
      <c r="X8407" s="14"/>
      <c r="AB8407" s="25"/>
      <c r="AC8407" s="12"/>
      <c r="AD8407" s="12"/>
      <c r="AK8407" s="12"/>
      <c r="AL8407" s="30"/>
      <c r="AM8407" s="32"/>
      <c r="AQ8407" s="12"/>
      <c r="AR8407" s="12"/>
      <c r="AS8407" s="12"/>
      <c r="AZ8407" s="49"/>
      <c r="BA8407" s="30"/>
      <c r="BB8407" s="12"/>
      <c r="BF8407" s="12"/>
      <c r="BG8407" s="12"/>
      <c r="BH8407" s="12"/>
      <c r="BO8407" s="7"/>
      <c r="BP8407" s="7"/>
      <c r="BQ8407" s="7"/>
      <c r="BU8407" s="7"/>
      <c r="BV8407" s="7"/>
      <c r="BW8407" s="7"/>
      <c r="CD8407" s="7"/>
      <c r="CE8407" s="7"/>
      <c r="CF8407" s="7"/>
      <c r="CJ8407" s="7"/>
      <c r="CK8407" s="7"/>
      <c r="CL8407" s="7"/>
    </row>
    <row r="8408" spans="1:90">
      <c r="A8408" s="11"/>
      <c r="B8408" s="373"/>
      <c r="C8408" s="373"/>
      <c r="D8408" s="373"/>
      <c r="E8408" s="13"/>
      <c r="F8408" s="11"/>
      <c r="G8408" s="25"/>
      <c r="H8408" s="31"/>
      <c r="I8408" s="30"/>
      <c r="M8408" s="25"/>
      <c r="N8408" s="31"/>
      <c r="O8408" s="30"/>
      <c r="V8408" s="12"/>
      <c r="W8408" s="12"/>
      <c r="X8408" s="14"/>
      <c r="AB8408" s="25"/>
      <c r="AC8408" s="12"/>
      <c r="AD8408" s="12"/>
      <c r="AK8408" s="12"/>
      <c r="AL8408" s="30"/>
      <c r="AM8408" s="32"/>
      <c r="AQ8408" s="12"/>
      <c r="AR8408" s="12"/>
      <c r="AS8408" s="12"/>
      <c r="AZ8408" s="49"/>
      <c r="BA8408" s="30"/>
      <c r="BB8408" s="12"/>
      <c r="BF8408" s="12"/>
      <c r="BG8408" s="12"/>
      <c r="BH8408" s="12"/>
      <c r="BO8408" s="7"/>
      <c r="BP8408" s="7"/>
      <c r="BQ8408" s="7"/>
      <c r="BU8408" s="7"/>
      <c r="BV8408" s="7"/>
      <c r="BW8408" s="7"/>
      <c r="CD8408" s="7"/>
      <c r="CE8408" s="7"/>
      <c r="CF8408" s="7"/>
      <c r="CJ8408" s="7"/>
      <c r="CK8408" s="7"/>
      <c r="CL8408" s="7"/>
    </row>
    <row r="8409" spans="1:90">
      <c r="A8409" s="11"/>
      <c r="B8409" s="373"/>
      <c r="C8409" s="373"/>
      <c r="D8409" s="373"/>
      <c r="E8409" s="13"/>
      <c r="F8409" s="11"/>
      <c r="G8409" s="25"/>
      <c r="H8409" s="31"/>
      <c r="I8409" s="30"/>
      <c r="M8409" s="25"/>
      <c r="N8409" s="31"/>
      <c r="O8409" s="30"/>
      <c r="V8409" s="12"/>
      <c r="W8409" s="12"/>
      <c r="X8409" s="14"/>
      <c r="AB8409" s="25"/>
      <c r="AC8409" s="12"/>
      <c r="AD8409" s="12"/>
      <c r="AK8409" s="12"/>
      <c r="AL8409" s="30"/>
      <c r="AM8409" s="32"/>
      <c r="AQ8409" s="12"/>
      <c r="AR8409" s="12"/>
      <c r="AS8409" s="12"/>
      <c r="AZ8409" s="49"/>
      <c r="BA8409" s="30"/>
      <c r="BB8409" s="12"/>
      <c r="BF8409" s="12"/>
      <c r="BG8409" s="12"/>
      <c r="BH8409" s="12"/>
      <c r="BO8409" s="7"/>
      <c r="BP8409" s="7"/>
      <c r="BQ8409" s="7"/>
      <c r="BU8409" s="7"/>
      <c r="BV8409" s="7"/>
      <c r="BW8409" s="7"/>
      <c r="CD8409" s="7"/>
      <c r="CE8409" s="7"/>
      <c r="CF8409" s="7"/>
      <c r="CJ8409" s="7"/>
      <c r="CK8409" s="7"/>
      <c r="CL8409" s="7"/>
    </row>
    <row r="8410" spans="1:90">
      <c r="A8410" s="11"/>
      <c r="B8410" s="373"/>
      <c r="C8410" s="373"/>
      <c r="D8410" s="373"/>
      <c r="E8410" s="13"/>
      <c r="F8410" s="11"/>
      <c r="G8410" s="25"/>
      <c r="H8410" s="31"/>
      <c r="I8410" s="30"/>
      <c r="M8410" s="25"/>
      <c r="N8410" s="31"/>
      <c r="O8410" s="30"/>
      <c r="V8410" s="12"/>
      <c r="W8410" s="12"/>
      <c r="X8410" s="14"/>
      <c r="AB8410" s="25"/>
      <c r="AC8410" s="12"/>
      <c r="AD8410" s="12"/>
      <c r="AK8410" s="12"/>
      <c r="AL8410" s="30"/>
      <c r="AM8410" s="32"/>
      <c r="AQ8410" s="12"/>
      <c r="AR8410" s="12"/>
      <c r="AS8410" s="12"/>
      <c r="AZ8410" s="49"/>
      <c r="BA8410" s="30"/>
      <c r="BB8410" s="12"/>
      <c r="BF8410" s="12"/>
      <c r="BG8410" s="12"/>
      <c r="BH8410" s="12"/>
      <c r="BO8410" s="7"/>
      <c r="BP8410" s="7"/>
      <c r="BQ8410" s="7"/>
      <c r="BU8410" s="7"/>
      <c r="BV8410" s="7"/>
      <c r="BW8410" s="7"/>
      <c r="CD8410" s="7"/>
      <c r="CE8410" s="7"/>
      <c r="CF8410" s="7"/>
      <c r="CJ8410" s="7"/>
      <c r="CK8410" s="7"/>
      <c r="CL8410" s="7"/>
    </row>
    <row r="8411" spans="1:90">
      <c r="A8411" s="11"/>
      <c r="B8411" s="373"/>
      <c r="C8411" s="373"/>
      <c r="D8411" s="373"/>
      <c r="E8411" s="13"/>
      <c r="F8411" s="11"/>
      <c r="G8411" s="25"/>
      <c r="H8411" s="31"/>
      <c r="I8411" s="30"/>
      <c r="M8411" s="25"/>
      <c r="N8411" s="31"/>
      <c r="O8411" s="30"/>
      <c r="V8411" s="12"/>
      <c r="W8411" s="12"/>
      <c r="X8411" s="14"/>
      <c r="AB8411" s="25"/>
      <c r="AC8411" s="12"/>
      <c r="AD8411" s="12"/>
      <c r="AK8411" s="12"/>
      <c r="AL8411" s="30"/>
      <c r="AM8411" s="32"/>
      <c r="AQ8411" s="12"/>
      <c r="AR8411" s="12"/>
      <c r="AS8411" s="12"/>
      <c r="AZ8411" s="49"/>
      <c r="BA8411" s="30"/>
      <c r="BB8411" s="12"/>
      <c r="BF8411" s="12"/>
      <c r="BG8411" s="12"/>
      <c r="BH8411" s="12"/>
      <c r="BO8411" s="7"/>
      <c r="BP8411" s="7"/>
      <c r="BQ8411" s="7"/>
      <c r="BU8411" s="7"/>
      <c r="BV8411" s="7"/>
      <c r="BW8411" s="7"/>
      <c r="CD8411" s="7"/>
      <c r="CE8411" s="7"/>
      <c r="CF8411" s="7"/>
      <c r="CJ8411" s="7"/>
      <c r="CK8411" s="7"/>
      <c r="CL8411" s="7"/>
    </row>
    <row r="8412" spans="1:90">
      <c r="A8412" s="11"/>
      <c r="B8412" s="373"/>
      <c r="C8412" s="373"/>
      <c r="D8412" s="373"/>
      <c r="E8412" s="13"/>
      <c r="F8412" s="11"/>
      <c r="G8412" s="25"/>
      <c r="H8412" s="31"/>
      <c r="I8412" s="30"/>
      <c r="M8412" s="25"/>
      <c r="N8412" s="31"/>
      <c r="O8412" s="30"/>
      <c r="V8412" s="12"/>
      <c r="W8412" s="12"/>
      <c r="X8412" s="14"/>
      <c r="AB8412" s="25"/>
      <c r="AC8412" s="12"/>
      <c r="AD8412" s="12"/>
      <c r="AK8412" s="12"/>
      <c r="AL8412" s="30"/>
      <c r="AM8412" s="32"/>
      <c r="AQ8412" s="12"/>
      <c r="AR8412" s="12"/>
      <c r="AS8412" s="12"/>
      <c r="AZ8412" s="49"/>
      <c r="BA8412" s="30"/>
      <c r="BB8412" s="12"/>
      <c r="BF8412" s="12"/>
      <c r="BG8412" s="12"/>
      <c r="BH8412" s="12"/>
      <c r="BO8412" s="7"/>
      <c r="BP8412" s="7"/>
      <c r="BQ8412" s="7"/>
      <c r="BU8412" s="7"/>
      <c r="BV8412" s="7"/>
      <c r="BW8412" s="7"/>
      <c r="CD8412" s="7"/>
      <c r="CE8412" s="7"/>
      <c r="CF8412" s="7"/>
      <c r="CJ8412" s="7"/>
      <c r="CK8412" s="7"/>
      <c r="CL8412" s="7"/>
    </row>
    <row r="8413" spans="1:90">
      <c r="A8413" s="11"/>
      <c r="B8413" s="373"/>
      <c r="C8413" s="373"/>
      <c r="D8413" s="373"/>
      <c r="E8413" s="13"/>
      <c r="F8413" s="11"/>
      <c r="G8413" s="25"/>
      <c r="H8413" s="31"/>
      <c r="I8413" s="30"/>
      <c r="M8413" s="25"/>
      <c r="N8413" s="31"/>
      <c r="O8413" s="30"/>
      <c r="V8413" s="12"/>
      <c r="W8413" s="12"/>
      <c r="X8413" s="14"/>
      <c r="AB8413" s="25"/>
      <c r="AC8413" s="12"/>
      <c r="AD8413" s="12"/>
      <c r="AK8413" s="12"/>
      <c r="AL8413" s="30"/>
      <c r="AM8413" s="32"/>
      <c r="AQ8413" s="12"/>
      <c r="AR8413" s="12"/>
      <c r="AS8413" s="12"/>
      <c r="AZ8413" s="49"/>
      <c r="BA8413" s="30"/>
      <c r="BB8413" s="12"/>
      <c r="BF8413" s="12"/>
      <c r="BG8413" s="12"/>
      <c r="BH8413" s="12"/>
      <c r="BO8413" s="7"/>
      <c r="BP8413" s="7"/>
      <c r="BQ8413" s="7"/>
      <c r="BU8413" s="7"/>
      <c r="BV8413" s="7"/>
      <c r="BW8413" s="7"/>
      <c r="CD8413" s="7"/>
      <c r="CE8413" s="7"/>
      <c r="CF8413" s="7"/>
      <c r="CJ8413" s="7"/>
      <c r="CK8413" s="7"/>
      <c r="CL8413" s="7"/>
    </row>
    <row r="8414" spans="1:90">
      <c r="A8414" s="11"/>
      <c r="B8414" s="373"/>
      <c r="C8414" s="373"/>
      <c r="D8414" s="373"/>
      <c r="E8414" s="13"/>
      <c r="F8414" s="11"/>
      <c r="G8414" s="25"/>
      <c r="H8414" s="31"/>
      <c r="I8414" s="30"/>
      <c r="M8414" s="25"/>
      <c r="N8414" s="31"/>
      <c r="O8414" s="30"/>
      <c r="V8414" s="12"/>
      <c r="W8414" s="12"/>
      <c r="X8414" s="14"/>
      <c r="AB8414" s="25"/>
      <c r="AC8414" s="12"/>
      <c r="AD8414" s="12"/>
      <c r="AK8414" s="12"/>
      <c r="AL8414" s="30"/>
      <c r="AM8414" s="32"/>
      <c r="AQ8414" s="12"/>
      <c r="AR8414" s="12"/>
      <c r="AS8414" s="12"/>
      <c r="AZ8414" s="49"/>
      <c r="BA8414" s="30"/>
      <c r="BB8414" s="12"/>
      <c r="BF8414" s="12"/>
      <c r="BG8414" s="12"/>
      <c r="BH8414" s="12"/>
      <c r="BO8414" s="7"/>
      <c r="BP8414" s="7"/>
      <c r="BQ8414" s="7"/>
      <c r="BU8414" s="7"/>
      <c r="BV8414" s="7"/>
      <c r="BW8414" s="7"/>
      <c r="CD8414" s="7"/>
      <c r="CE8414" s="7"/>
      <c r="CF8414" s="7"/>
      <c r="CJ8414" s="7"/>
      <c r="CK8414" s="7"/>
      <c r="CL8414" s="7"/>
    </row>
    <row r="8415" spans="1:90">
      <c r="A8415" s="11"/>
      <c r="B8415" s="373"/>
      <c r="C8415" s="373"/>
      <c r="D8415" s="373"/>
      <c r="E8415" s="13"/>
      <c r="F8415" s="11"/>
      <c r="G8415" s="25"/>
      <c r="H8415" s="31"/>
      <c r="I8415" s="30"/>
      <c r="M8415" s="25"/>
      <c r="N8415" s="31"/>
      <c r="O8415" s="30"/>
      <c r="V8415" s="12"/>
      <c r="W8415" s="12"/>
      <c r="X8415" s="14"/>
      <c r="AB8415" s="25"/>
      <c r="AC8415" s="12"/>
      <c r="AD8415" s="12"/>
      <c r="AK8415" s="12"/>
      <c r="AL8415" s="30"/>
      <c r="AM8415" s="32"/>
      <c r="AQ8415" s="12"/>
      <c r="AR8415" s="12"/>
      <c r="AS8415" s="12"/>
      <c r="AZ8415" s="49"/>
      <c r="BA8415" s="30"/>
      <c r="BB8415" s="12"/>
      <c r="BF8415" s="12"/>
      <c r="BG8415" s="12"/>
      <c r="BH8415" s="12"/>
      <c r="BO8415" s="7"/>
      <c r="BP8415" s="7"/>
      <c r="BQ8415" s="7"/>
      <c r="BU8415" s="7"/>
      <c r="BV8415" s="7"/>
      <c r="BW8415" s="7"/>
      <c r="CD8415" s="7"/>
      <c r="CE8415" s="7"/>
      <c r="CF8415" s="7"/>
      <c r="CJ8415" s="7"/>
      <c r="CK8415" s="7"/>
      <c r="CL8415" s="7"/>
    </row>
    <row r="8416" spans="1:90">
      <c r="A8416" s="11"/>
      <c r="B8416" s="373"/>
      <c r="C8416" s="373"/>
      <c r="D8416" s="373"/>
      <c r="E8416" s="13"/>
      <c r="F8416" s="11"/>
      <c r="G8416" s="25"/>
      <c r="H8416" s="31"/>
      <c r="I8416" s="30"/>
      <c r="M8416" s="25"/>
      <c r="N8416" s="31"/>
      <c r="O8416" s="30"/>
      <c r="V8416" s="12"/>
      <c r="W8416" s="12"/>
      <c r="X8416" s="14"/>
      <c r="AB8416" s="25"/>
      <c r="AC8416" s="12"/>
      <c r="AD8416" s="12"/>
      <c r="AK8416" s="12"/>
      <c r="AL8416" s="30"/>
      <c r="AM8416" s="32"/>
      <c r="AQ8416" s="12"/>
      <c r="AR8416" s="12"/>
      <c r="AS8416" s="12"/>
      <c r="AZ8416" s="49"/>
      <c r="BA8416" s="30"/>
      <c r="BB8416" s="12"/>
      <c r="BF8416" s="12"/>
      <c r="BG8416" s="12"/>
      <c r="BH8416" s="12"/>
      <c r="BO8416" s="7"/>
      <c r="BP8416" s="7"/>
      <c r="BQ8416" s="7"/>
      <c r="BU8416" s="7"/>
      <c r="BV8416" s="7"/>
      <c r="BW8416" s="7"/>
      <c r="CD8416" s="7"/>
      <c r="CE8416" s="7"/>
      <c r="CF8416" s="7"/>
      <c r="CJ8416" s="7"/>
      <c r="CK8416" s="7"/>
      <c r="CL8416" s="7"/>
    </row>
    <row r="8417" spans="1:90">
      <c r="A8417" s="11"/>
      <c r="B8417" s="373"/>
      <c r="C8417" s="373"/>
      <c r="D8417" s="373"/>
      <c r="E8417" s="13"/>
      <c r="F8417" s="11"/>
      <c r="G8417" s="25"/>
      <c r="H8417" s="31"/>
      <c r="I8417" s="30"/>
      <c r="M8417" s="25"/>
      <c r="N8417" s="31"/>
      <c r="O8417" s="30"/>
      <c r="V8417" s="12"/>
      <c r="W8417" s="12"/>
      <c r="X8417" s="14"/>
      <c r="AB8417" s="25"/>
      <c r="AC8417" s="12"/>
      <c r="AD8417" s="12"/>
      <c r="AK8417" s="12"/>
      <c r="AL8417" s="30"/>
      <c r="AM8417" s="32"/>
      <c r="AQ8417" s="12"/>
      <c r="AR8417" s="12"/>
      <c r="AS8417" s="12"/>
      <c r="AZ8417" s="49"/>
      <c r="BA8417" s="30"/>
      <c r="BB8417" s="12"/>
      <c r="BF8417" s="12"/>
      <c r="BG8417" s="12"/>
      <c r="BH8417" s="12"/>
      <c r="BO8417" s="7"/>
      <c r="BP8417" s="7"/>
      <c r="BQ8417" s="7"/>
      <c r="BU8417" s="7"/>
      <c r="BV8417" s="7"/>
      <c r="BW8417" s="7"/>
      <c r="CD8417" s="7"/>
      <c r="CE8417" s="7"/>
      <c r="CF8417" s="7"/>
      <c r="CJ8417" s="7"/>
      <c r="CK8417" s="7"/>
      <c r="CL8417" s="7"/>
    </row>
    <row r="8418" spans="1:90">
      <c r="A8418" s="11"/>
      <c r="B8418" s="373"/>
      <c r="C8418" s="373"/>
      <c r="D8418" s="373"/>
      <c r="E8418" s="13"/>
      <c r="F8418" s="11"/>
      <c r="G8418" s="25"/>
      <c r="H8418" s="31"/>
      <c r="I8418" s="30"/>
      <c r="M8418" s="25"/>
      <c r="N8418" s="31"/>
      <c r="O8418" s="30"/>
      <c r="V8418" s="12"/>
      <c r="W8418" s="12"/>
      <c r="X8418" s="14"/>
      <c r="AB8418" s="25"/>
      <c r="AC8418" s="12"/>
      <c r="AD8418" s="12"/>
      <c r="AK8418" s="12"/>
      <c r="AL8418" s="30"/>
      <c r="AM8418" s="32"/>
      <c r="AQ8418" s="12"/>
      <c r="AR8418" s="12"/>
      <c r="AS8418" s="12"/>
      <c r="AZ8418" s="49"/>
      <c r="BA8418" s="30"/>
      <c r="BB8418" s="12"/>
      <c r="BF8418" s="12"/>
      <c r="BG8418" s="12"/>
      <c r="BH8418" s="12"/>
      <c r="BO8418" s="7"/>
      <c r="BP8418" s="7"/>
      <c r="BQ8418" s="7"/>
      <c r="BU8418" s="7"/>
      <c r="BV8418" s="7"/>
      <c r="BW8418" s="7"/>
      <c r="CD8418" s="7"/>
      <c r="CE8418" s="7"/>
      <c r="CF8418" s="7"/>
      <c r="CJ8418" s="7"/>
      <c r="CK8418" s="7"/>
      <c r="CL8418" s="7"/>
    </row>
    <row r="8419" spans="1:90">
      <c r="A8419" s="11"/>
      <c r="B8419" s="373"/>
      <c r="C8419" s="373"/>
      <c r="D8419" s="373"/>
      <c r="E8419" s="13"/>
      <c r="F8419" s="11"/>
      <c r="G8419" s="25"/>
      <c r="H8419" s="31"/>
      <c r="I8419" s="30"/>
      <c r="M8419" s="25"/>
      <c r="N8419" s="31"/>
      <c r="O8419" s="30"/>
      <c r="V8419" s="12"/>
      <c r="W8419" s="12"/>
      <c r="X8419" s="14"/>
      <c r="AB8419" s="25"/>
      <c r="AC8419" s="12"/>
      <c r="AD8419" s="12"/>
      <c r="AK8419" s="12"/>
      <c r="AL8419" s="30"/>
      <c r="AM8419" s="32"/>
      <c r="AQ8419" s="12"/>
      <c r="AR8419" s="12"/>
      <c r="AS8419" s="12"/>
      <c r="AZ8419" s="49"/>
      <c r="BA8419" s="30"/>
      <c r="BB8419" s="12"/>
      <c r="BF8419" s="12"/>
      <c r="BG8419" s="12"/>
      <c r="BH8419" s="12"/>
      <c r="BO8419" s="7"/>
      <c r="BP8419" s="7"/>
      <c r="BQ8419" s="7"/>
      <c r="BU8419" s="7"/>
      <c r="BV8419" s="7"/>
      <c r="BW8419" s="7"/>
      <c r="CD8419" s="7"/>
      <c r="CE8419" s="7"/>
      <c r="CF8419" s="7"/>
      <c r="CJ8419" s="7"/>
      <c r="CK8419" s="7"/>
      <c r="CL8419" s="7"/>
    </row>
    <row r="8420" spans="1:90">
      <c r="A8420" s="11"/>
      <c r="B8420" s="373"/>
      <c r="C8420" s="373"/>
      <c r="D8420" s="373"/>
      <c r="E8420" s="13"/>
      <c r="F8420" s="11"/>
      <c r="G8420" s="25"/>
      <c r="H8420" s="31"/>
      <c r="I8420" s="30"/>
      <c r="M8420" s="25"/>
      <c r="N8420" s="31"/>
      <c r="O8420" s="30"/>
      <c r="V8420" s="12"/>
      <c r="W8420" s="12"/>
      <c r="X8420" s="14"/>
      <c r="AB8420" s="25"/>
      <c r="AC8420" s="12"/>
      <c r="AD8420" s="12"/>
      <c r="AK8420" s="12"/>
      <c r="AL8420" s="30"/>
      <c r="AM8420" s="32"/>
      <c r="AQ8420" s="12"/>
      <c r="AR8420" s="12"/>
      <c r="AS8420" s="12"/>
      <c r="AZ8420" s="49"/>
      <c r="BA8420" s="30"/>
      <c r="BB8420" s="12"/>
      <c r="BF8420" s="12"/>
      <c r="BG8420" s="12"/>
      <c r="BH8420" s="12"/>
      <c r="BO8420" s="7"/>
      <c r="BP8420" s="7"/>
      <c r="BQ8420" s="7"/>
      <c r="BU8420" s="7"/>
      <c r="BV8420" s="7"/>
      <c r="BW8420" s="7"/>
      <c r="CD8420" s="7"/>
      <c r="CE8420" s="7"/>
      <c r="CF8420" s="7"/>
      <c r="CJ8420" s="7"/>
      <c r="CK8420" s="7"/>
      <c r="CL8420" s="7"/>
    </row>
    <row r="8421" spans="1:90">
      <c r="A8421" s="11"/>
      <c r="B8421" s="373"/>
      <c r="C8421" s="373"/>
      <c r="D8421" s="373"/>
      <c r="E8421" s="13"/>
      <c r="F8421" s="11"/>
      <c r="G8421" s="25"/>
      <c r="H8421" s="31"/>
      <c r="I8421" s="30"/>
      <c r="M8421" s="25"/>
      <c r="N8421" s="31"/>
      <c r="O8421" s="30"/>
      <c r="V8421" s="12"/>
      <c r="W8421" s="12"/>
      <c r="X8421" s="14"/>
      <c r="AB8421" s="25"/>
      <c r="AC8421" s="12"/>
      <c r="AD8421" s="12"/>
      <c r="AK8421" s="12"/>
      <c r="AL8421" s="30"/>
      <c r="AM8421" s="32"/>
      <c r="AQ8421" s="12"/>
      <c r="AR8421" s="12"/>
      <c r="AS8421" s="12"/>
      <c r="AZ8421" s="49"/>
      <c r="BA8421" s="30"/>
      <c r="BB8421" s="12"/>
      <c r="BF8421" s="12"/>
      <c r="BG8421" s="12"/>
      <c r="BH8421" s="12"/>
      <c r="BO8421" s="7"/>
      <c r="BP8421" s="7"/>
      <c r="BQ8421" s="7"/>
      <c r="BU8421" s="7"/>
      <c r="BV8421" s="7"/>
      <c r="BW8421" s="7"/>
      <c r="CD8421" s="7"/>
      <c r="CE8421" s="7"/>
      <c r="CF8421" s="7"/>
      <c r="CJ8421" s="7"/>
      <c r="CK8421" s="7"/>
      <c r="CL8421" s="7"/>
    </row>
    <row r="8422" spans="1:90">
      <c r="A8422" s="11"/>
      <c r="B8422" s="373"/>
      <c r="C8422" s="373"/>
      <c r="D8422" s="373"/>
      <c r="E8422" s="13"/>
      <c r="F8422" s="11"/>
      <c r="G8422" s="25"/>
      <c r="H8422" s="31"/>
      <c r="I8422" s="30"/>
      <c r="M8422" s="25"/>
      <c r="N8422" s="31"/>
      <c r="O8422" s="30"/>
      <c r="V8422" s="12"/>
      <c r="W8422" s="12"/>
      <c r="X8422" s="14"/>
      <c r="AB8422" s="25"/>
      <c r="AC8422" s="12"/>
      <c r="AD8422" s="12"/>
      <c r="AK8422" s="12"/>
      <c r="AL8422" s="30"/>
      <c r="AM8422" s="32"/>
      <c r="AQ8422" s="12"/>
      <c r="AR8422" s="12"/>
      <c r="AS8422" s="12"/>
      <c r="AZ8422" s="49"/>
      <c r="BA8422" s="30"/>
      <c r="BB8422" s="12"/>
      <c r="BF8422" s="12"/>
      <c r="BG8422" s="12"/>
      <c r="BH8422" s="12"/>
      <c r="BO8422" s="7"/>
      <c r="BP8422" s="7"/>
      <c r="BQ8422" s="7"/>
      <c r="BU8422" s="7"/>
      <c r="BV8422" s="7"/>
      <c r="BW8422" s="7"/>
      <c r="CD8422" s="7"/>
      <c r="CE8422" s="7"/>
      <c r="CF8422" s="7"/>
      <c r="CJ8422" s="7"/>
      <c r="CK8422" s="7"/>
      <c r="CL8422" s="7"/>
    </row>
    <row r="8423" spans="1:90">
      <c r="A8423" s="11"/>
      <c r="B8423" s="373"/>
      <c r="C8423" s="373"/>
      <c r="D8423" s="373"/>
      <c r="E8423" s="13"/>
      <c r="F8423" s="11"/>
      <c r="G8423" s="25"/>
      <c r="H8423" s="31"/>
      <c r="I8423" s="30"/>
      <c r="M8423" s="25"/>
      <c r="N8423" s="31"/>
      <c r="O8423" s="30"/>
      <c r="V8423" s="12"/>
      <c r="W8423" s="12"/>
      <c r="X8423" s="14"/>
      <c r="AB8423" s="25"/>
      <c r="AC8423" s="12"/>
      <c r="AD8423" s="12"/>
      <c r="AK8423" s="12"/>
      <c r="AL8423" s="30"/>
      <c r="AM8423" s="32"/>
      <c r="AQ8423" s="12"/>
      <c r="AR8423" s="12"/>
      <c r="AS8423" s="12"/>
      <c r="AZ8423" s="49"/>
      <c r="BA8423" s="30"/>
      <c r="BB8423" s="12"/>
      <c r="BF8423" s="12"/>
      <c r="BG8423" s="12"/>
      <c r="BH8423" s="12"/>
      <c r="BO8423" s="7"/>
      <c r="BP8423" s="7"/>
      <c r="BQ8423" s="7"/>
      <c r="BU8423" s="7"/>
      <c r="BV8423" s="7"/>
      <c r="BW8423" s="7"/>
      <c r="CD8423" s="7"/>
      <c r="CE8423" s="7"/>
      <c r="CF8423" s="7"/>
      <c r="CJ8423" s="7"/>
      <c r="CK8423" s="7"/>
      <c r="CL8423" s="7"/>
    </row>
    <row r="8424" spans="1:90">
      <c r="A8424" s="11"/>
      <c r="B8424" s="373"/>
      <c r="C8424" s="373"/>
      <c r="D8424" s="373"/>
      <c r="E8424" s="13"/>
      <c r="F8424" s="11"/>
      <c r="G8424" s="25"/>
      <c r="H8424" s="31"/>
      <c r="I8424" s="30"/>
      <c r="M8424" s="25"/>
      <c r="N8424" s="31"/>
      <c r="O8424" s="30"/>
      <c r="V8424" s="12"/>
      <c r="W8424" s="12"/>
      <c r="X8424" s="14"/>
      <c r="AB8424" s="25"/>
      <c r="AC8424" s="12"/>
      <c r="AD8424" s="12"/>
      <c r="AK8424" s="12"/>
      <c r="AL8424" s="30"/>
      <c r="AM8424" s="32"/>
      <c r="AQ8424" s="12"/>
      <c r="AR8424" s="12"/>
      <c r="AS8424" s="12"/>
      <c r="AZ8424" s="49"/>
      <c r="BA8424" s="30"/>
      <c r="BB8424" s="12"/>
      <c r="BF8424" s="12"/>
      <c r="BG8424" s="12"/>
      <c r="BH8424" s="12"/>
      <c r="BO8424" s="7"/>
      <c r="BP8424" s="7"/>
      <c r="BQ8424" s="7"/>
      <c r="BU8424" s="7"/>
      <c r="BV8424" s="7"/>
      <c r="BW8424" s="7"/>
      <c r="CD8424" s="7"/>
      <c r="CE8424" s="7"/>
      <c r="CF8424" s="7"/>
      <c r="CJ8424" s="7"/>
      <c r="CK8424" s="7"/>
      <c r="CL8424" s="7"/>
    </row>
    <row r="8425" spans="1:90">
      <c r="A8425" s="11"/>
      <c r="B8425" s="373"/>
      <c r="C8425" s="373"/>
      <c r="D8425" s="373"/>
      <c r="E8425" s="13"/>
      <c r="F8425" s="11"/>
      <c r="G8425" s="25"/>
      <c r="H8425" s="31"/>
      <c r="I8425" s="30"/>
      <c r="M8425" s="25"/>
      <c r="N8425" s="31"/>
      <c r="O8425" s="30"/>
      <c r="V8425" s="12"/>
      <c r="W8425" s="12"/>
      <c r="X8425" s="14"/>
      <c r="AB8425" s="25"/>
      <c r="AC8425" s="12"/>
      <c r="AD8425" s="12"/>
      <c r="AK8425" s="12"/>
      <c r="AL8425" s="30"/>
      <c r="AM8425" s="32"/>
      <c r="AQ8425" s="12"/>
      <c r="AR8425" s="12"/>
      <c r="AS8425" s="12"/>
      <c r="AZ8425" s="49"/>
      <c r="BA8425" s="30"/>
      <c r="BB8425" s="12"/>
      <c r="BF8425" s="12"/>
      <c r="BG8425" s="12"/>
      <c r="BH8425" s="12"/>
      <c r="BO8425" s="7"/>
      <c r="BP8425" s="7"/>
      <c r="BQ8425" s="7"/>
      <c r="BU8425" s="7"/>
      <c r="BV8425" s="7"/>
      <c r="BW8425" s="7"/>
      <c r="CD8425" s="7"/>
      <c r="CE8425" s="7"/>
      <c r="CF8425" s="7"/>
      <c r="CJ8425" s="7"/>
      <c r="CK8425" s="7"/>
      <c r="CL8425" s="7"/>
    </row>
    <row r="8426" spans="1:90">
      <c r="A8426" s="11"/>
      <c r="B8426" s="373"/>
      <c r="C8426" s="373"/>
      <c r="D8426" s="373"/>
      <c r="E8426" s="13"/>
      <c r="F8426" s="11"/>
      <c r="G8426" s="25"/>
      <c r="H8426" s="31"/>
      <c r="I8426" s="30"/>
      <c r="M8426" s="25"/>
      <c r="N8426" s="31"/>
      <c r="O8426" s="30"/>
      <c r="V8426" s="12"/>
      <c r="W8426" s="12"/>
      <c r="X8426" s="14"/>
      <c r="AB8426" s="25"/>
      <c r="AC8426" s="12"/>
      <c r="AD8426" s="12"/>
      <c r="AK8426" s="12"/>
      <c r="AL8426" s="30"/>
      <c r="AM8426" s="32"/>
      <c r="AQ8426" s="12"/>
      <c r="AR8426" s="12"/>
      <c r="AS8426" s="12"/>
      <c r="AZ8426" s="49"/>
      <c r="BA8426" s="30"/>
      <c r="BB8426" s="12"/>
      <c r="BF8426" s="12"/>
      <c r="BG8426" s="12"/>
      <c r="BH8426" s="12"/>
      <c r="BO8426" s="7"/>
      <c r="BP8426" s="7"/>
      <c r="BQ8426" s="7"/>
      <c r="BU8426" s="7"/>
      <c r="BV8426" s="7"/>
      <c r="BW8426" s="7"/>
      <c r="CD8426" s="7"/>
      <c r="CE8426" s="7"/>
      <c r="CF8426" s="7"/>
      <c r="CJ8426" s="7"/>
      <c r="CK8426" s="7"/>
      <c r="CL8426" s="7"/>
    </row>
    <row r="8427" spans="1:90">
      <c r="A8427" s="11"/>
      <c r="B8427" s="373"/>
      <c r="C8427" s="373"/>
      <c r="D8427" s="373"/>
      <c r="E8427" s="13"/>
      <c r="F8427" s="11"/>
      <c r="G8427" s="25"/>
      <c r="H8427" s="31"/>
      <c r="I8427" s="30"/>
      <c r="M8427" s="25"/>
      <c r="N8427" s="31"/>
      <c r="O8427" s="30"/>
      <c r="V8427" s="12"/>
      <c r="W8427" s="12"/>
      <c r="X8427" s="14"/>
      <c r="AB8427" s="25"/>
      <c r="AC8427" s="12"/>
      <c r="AD8427" s="12"/>
      <c r="AK8427" s="12"/>
      <c r="AL8427" s="30"/>
      <c r="AM8427" s="32"/>
      <c r="AQ8427" s="12"/>
      <c r="AR8427" s="12"/>
      <c r="AS8427" s="12"/>
      <c r="AZ8427" s="49"/>
      <c r="BA8427" s="30"/>
      <c r="BB8427" s="12"/>
      <c r="BF8427" s="12"/>
      <c r="BG8427" s="12"/>
      <c r="BH8427" s="12"/>
      <c r="BO8427" s="7"/>
      <c r="BP8427" s="7"/>
      <c r="BQ8427" s="7"/>
      <c r="BU8427" s="7"/>
      <c r="BV8427" s="7"/>
      <c r="BW8427" s="7"/>
      <c r="CD8427" s="7"/>
      <c r="CE8427" s="7"/>
      <c r="CF8427" s="7"/>
      <c r="CJ8427" s="7"/>
      <c r="CK8427" s="7"/>
      <c r="CL8427" s="7"/>
    </row>
    <row r="8428" spans="1:90">
      <c r="A8428" s="11"/>
      <c r="B8428" s="373"/>
      <c r="C8428" s="373"/>
      <c r="D8428" s="373"/>
      <c r="E8428" s="13"/>
      <c r="F8428" s="11"/>
      <c r="G8428" s="25"/>
      <c r="H8428" s="31"/>
      <c r="I8428" s="30"/>
      <c r="M8428" s="25"/>
      <c r="N8428" s="31"/>
      <c r="O8428" s="30"/>
      <c r="V8428" s="12"/>
      <c r="W8428" s="12"/>
      <c r="X8428" s="14"/>
      <c r="AB8428" s="25"/>
      <c r="AC8428" s="12"/>
      <c r="AD8428" s="12"/>
      <c r="AK8428" s="12"/>
      <c r="AL8428" s="30"/>
      <c r="AM8428" s="32"/>
      <c r="AQ8428" s="12"/>
      <c r="AR8428" s="12"/>
      <c r="AS8428" s="12"/>
      <c r="AZ8428" s="49"/>
      <c r="BA8428" s="30"/>
      <c r="BB8428" s="12"/>
      <c r="BF8428" s="12"/>
      <c r="BG8428" s="12"/>
      <c r="BH8428" s="12"/>
      <c r="BO8428" s="7"/>
      <c r="BP8428" s="7"/>
      <c r="BQ8428" s="7"/>
      <c r="BU8428" s="7"/>
      <c r="BV8428" s="7"/>
      <c r="BW8428" s="7"/>
      <c r="CD8428" s="7"/>
      <c r="CE8428" s="7"/>
      <c r="CF8428" s="7"/>
      <c r="CJ8428" s="7"/>
      <c r="CK8428" s="7"/>
      <c r="CL8428" s="7"/>
    </row>
    <row r="8429" spans="1:90">
      <c r="A8429" s="11"/>
      <c r="B8429" s="373"/>
      <c r="C8429" s="373"/>
      <c r="D8429" s="373"/>
      <c r="E8429" s="13"/>
      <c r="F8429" s="11"/>
      <c r="G8429" s="25"/>
      <c r="H8429" s="31"/>
      <c r="I8429" s="30"/>
      <c r="M8429" s="25"/>
      <c r="N8429" s="31"/>
      <c r="O8429" s="30"/>
      <c r="V8429" s="12"/>
      <c r="W8429" s="12"/>
      <c r="X8429" s="14"/>
      <c r="AB8429" s="25"/>
      <c r="AC8429" s="12"/>
      <c r="AD8429" s="12"/>
      <c r="AK8429" s="12"/>
      <c r="AL8429" s="30"/>
      <c r="AM8429" s="32"/>
      <c r="AQ8429" s="12"/>
      <c r="AR8429" s="12"/>
      <c r="AS8429" s="12"/>
      <c r="AZ8429" s="49"/>
      <c r="BA8429" s="30"/>
      <c r="BB8429" s="12"/>
      <c r="BF8429" s="12"/>
      <c r="BG8429" s="12"/>
      <c r="BH8429" s="12"/>
      <c r="BO8429" s="7"/>
      <c r="BP8429" s="7"/>
      <c r="BQ8429" s="7"/>
      <c r="BU8429" s="7"/>
      <c r="BV8429" s="7"/>
      <c r="BW8429" s="7"/>
      <c r="CD8429" s="7"/>
      <c r="CE8429" s="7"/>
      <c r="CF8429" s="7"/>
      <c r="CJ8429" s="7"/>
      <c r="CK8429" s="7"/>
      <c r="CL8429" s="7"/>
    </row>
    <row r="8430" spans="1:90">
      <c r="A8430" s="11"/>
      <c r="B8430" s="373"/>
      <c r="C8430" s="373"/>
      <c r="D8430" s="373"/>
      <c r="E8430" s="13"/>
      <c r="F8430" s="11"/>
      <c r="G8430" s="25"/>
      <c r="H8430" s="31"/>
      <c r="I8430" s="30"/>
      <c r="M8430" s="25"/>
      <c r="N8430" s="31"/>
      <c r="O8430" s="30"/>
      <c r="V8430" s="12"/>
      <c r="W8430" s="12"/>
      <c r="X8430" s="14"/>
      <c r="AB8430" s="25"/>
      <c r="AC8430" s="12"/>
      <c r="AD8430" s="12"/>
      <c r="AK8430" s="12"/>
      <c r="AL8430" s="30"/>
      <c r="AM8430" s="32"/>
      <c r="AQ8430" s="12"/>
      <c r="AR8430" s="12"/>
      <c r="AS8430" s="12"/>
      <c r="AZ8430" s="49"/>
      <c r="BA8430" s="30"/>
      <c r="BB8430" s="12"/>
      <c r="BF8430" s="12"/>
      <c r="BG8430" s="12"/>
      <c r="BH8430" s="12"/>
      <c r="BO8430" s="7"/>
      <c r="BP8430" s="7"/>
      <c r="BQ8430" s="7"/>
      <c r="BU8430" s="7"/>
      <c r="BV8430" s="7"/>
      <c r="BW8430" s="7"/>
      <c r="CD8430" s="7"/>
      <c r="CE8430" s="7"/>
      <c r="CF8430" s="7"/>
      <c r="CJ8430" s="7"/>
      <c r="CK8430" s="7"/>
      <c r="CL8430" s="7"/>
    </row>
    <row r="8431" spans="1:90">
      <c r="A8431" s="11"/>
      <c r="B8431" s="373"/>
      <c r="C8431" s="373"/>
      <c r="D8431" s="373"/>
      <c r="E8431" s="13"/>
      <c r="F8431" s="11"/>
      <c r="G8431" s="25"/>
      <c r="H8431" s="31"/>
      <c r="I8431" s="30"/>
      <c r="M8431" s="25"/>
      <c r="N8431" s="31"/>
      <c r="O8431" s="30"/>
      <c r="V8431" s="12"/>
      <c r="W8431" s="12"/>
      <c r="X8431" s="14"/>
      <c r="AB8431" s="25"/>
      <c r="AC8431" s="12"/>
      <c r="AD8431" s="12"/>
      <c r="AK8431" s="12"/>
      <c r="AL8431" s="30"/>
      <c r="AM8431" s="32"/>
      <c r="AQ8431" s="12"/>
      <c r="AR8431" s="12"/>
      <c r="AS8431" s="12"/>
      <c r="AZ8431" s="49"/>
      <c r="BA8431" s="30"/>
      <c r="BB8431" s="12"/>
      <c r="BF8431" s="12"/>
      <c r="BG8431" s="12"/>
      <c r="BH8431" s="12"/>
      <c r="BO8431" s="7"/>
      <c r="BP8431" s="7"/>
      <c r="BQ8431" s="7"/>
      <c r="BU8431" s="7"/>
      <c r="BV8431" s="7"/>
      <c r="BW8431" s="7"/>
      <c r="CD8431" s="7"/>
      <c r="CE8431" s="7"/>
      <c r="CF8431" s="7"/>
      <c r="CJ8431" s="7"/>
      <c r="CK8431" s="7"/>
      <c r="CL8431" s="7"/>
    </row>
    <row r="8432" spans="1:90">
      <c r="A8432" s="11"/>
      <c r="B8432" s="373"/>
      <c r="C8432" s="373"/>
      <c r="D8432" s="373"/>
      <c r="E8432" s="13"/>
      <c r="F8432" s="11"/>
      <c r="G8432" s="25"/>
      <c r="H8432" s="31"/>
      <c r="I8432" s="30"/>
      <c r="M8432" s="25"/>
      <c r="N8432" s="31"/>
      <c r="O8432" s="30"/>
      <c r="V8432" s="12"/>
      <c r="W8432" s="12"/>
      <c r="X8432" s="14"/>
      <c r="AB8432" s="25"/>
      <c r="AC8432" s="12"/>
      <c r="AD8432" s="12"/>
      <c r="AK8432" s="12"/>
      <c r="AL8432" s="30"/>
      <c r="AM8432" s="32"/>
      <c r="AQ8432" s="12"/>
      <c r="AR8432" s="12"/>
      <c r="AS8432" s="12"/>
      <c r="AZ8432" s="49"/>
      <c r="BA8432" s="30"/>
      <c r="BB8432" s="12"/>
      <c r="BF8432" s="12"/>
      <c r="BG8432" s="12"/>
      <c r="BH8432" s="12"/>
      <c r="BO8432" s="7"/>
      <c r="BP8432" s="7"/>
      <c r="BQ8432" s="7"/>
      <c r="BU8432" s="7"/>
      <c r="BV8432" s="7"/>
      <c r="BW8432" s="7"/>
      <c r="CD8432" s="7"/>
      <c r="CE8432" s="7"/>
      <c r="CF8432" s="7"/>
      <c r="CJ8432" s="7"/>
      <c r="CK8432" s="7"/>
      <c r="CL8432" s="7"/>
    </row>
    <row r="8433" spans="1:90">
      <c r="A8433" s="11"/>
      <c r="B8433" s="373"/>
      <c r="C8433" s="373"/>
      <c r="D8433" s="373"/>
      <c r="E8433" s="13"/>
      <c r="F8433" s="11"/>
      <c r="G8433" s="25"/>
      <c r="H8433" s="31"/>
      <c r="I8433" s="30"/>
      <c r="M8433" s="25"/>
      <c r="N8433" s="31"/>
      <c r="O8433" s="30"/>
      <c r="V8433" s="12"/>
      <c r="W8433" s="12"/>
      <c r="X8433" s="14"/>
      <c r="AB8433" s="25"/>
      <c r="AC8433" s="12"/>
      <c r="AD8433" s="12"/>
      <c r="AK8433" s="12"/>
      <c r="AL8433" s="30"/>
      <c r="AM8433" s="32"/>
      <c r="AQ8433" s="12"/>
      <c r="AR8433" s="12"/>
      <c r="AS8433" s="12"/>
      <c r="AZ8433" s="49"/>
      <c r="BA8433" s="30"/>
      <c r="BB8433" s="12"/>
      <c r="BF8433" s="12"/>
      <c r="BG8433" s="12"/>
      <c r="BH8433" s="12"/>
      <c r="BO8433" s="7"/>
      <c r="BP8433" s="7"/>
      <c r="BQ8433" s="7"/>
      <c r="BU8433" s="7"/>
      <c r="BV8433" s="7"/>
      <c r="BW8433" s="7"/>
      <c r="CD8433" s="7"/>
      <c r="CE8433" s="7"/>
      <c r="CF8433" s="7"/>
      <c r="CJ8433" s="7"/>
      <c r="CK8433" s="7"/>
      <c r="CL8433" s="7"/>
    </row>
    <row r="8434" spans="1:90">
      <c r="A8434" s="11"/>
      <c r="B8434" s="373"/>
      <c r="C8434" s="373"/>
      <c r="D8434" s="373"/>
      <c r="E8434" s="13"/>
      <c r="F8434" s="11"/>
      <c r="G8434" s="25"/>
      <c r="H8434" s="31"/>
      <c r="I8434" s="30"/>
      <c r="M8434" s="25"/>
      <c r="N8434" s="31"/>
      <c r="O8434" s="30"/>
      <c r="V8434" s="12"/>
      <c r="W8434" s="12"/>
      <c r="X8434" s="14"/>
      <c r="AB8434" s="25"/>
      <c r="AC8434" s="12"/>
      <c r="AD8434" s="12"/>
      <c r="AK8434" s="12"/>
      <c r="AL8434" s="30"/>
      <c r="AM8434" s="32"/>
      <c r="AQ8434" s="12"/>
      <c r="AR8434" s="12"/>
      <c r="AS8434" s="12"/>
      <c r="AZ8434" s="49"/>
      <c r="BA8434" s="30"/>
      <c r="BB8434" s="12"/>
      <c r="BF8434" s="12"/>
      <c r="BG8434" s="12"/>
      <c r="BH8434" s="12"/>
      <c r="BO8434" s="7"/>
      <c r="BP8434" s="7"/>
      <c r="BQ8434" s="7"/>
      <c r="BU8434" s="7"/>
      <c r="BV8434" s="7"/>
      <c r="BW8434" s="7"/>
      <c r="CD8434" s="7"/>
      <c r="CE8434" s="7"/>
      <c r="CF8434" s="7"/>
      <c r="CJ8434" s="7"/>
      <c r="CK8434" s="7"/>
      <c r="CL8434" s="7"/>
    </row>
    <row r="8435" spans="1:90">
      <c r="A8435" s="11"/>
      <c r="B8435" s="373"/>
      <c r="C8435" s="373"/>
      <c r="D8435" s="373"/>
      <c r="E8435" s="13"/>
      <c r="F8435" s="11"/>
      <c r="G8435" s="25"/>
      <c r="H8435" s="31"/>
      <c r="I8435" s="30"/>
      <c r="M8435" s="25"/>
      <c r="N8435" s="31"/>
      <c r="O8435" s="30"/>
      <c r="V8435" s="12"/>
      <c r="W8435" s="12"/>
      <c r="X8435" s="14"/>
      <c r="AB8435" s="25"/>
      <c r="AC8435" s="12"/>
      <c r="AD8435" s="12"/>
      <c r="AK8435" s="12"/>
      <c r="AL8435" s="30"/>
      <c r="AM8435" s="32"/>
      <c r="AQ8435" s="12"/>
      <c r="AR8435" s="12"/>
      <c r="AS8435" s="12"/>
      <c r="AZ8435" s="49"/>
      <c r="BA8435" s="30"/>
      <c r="BB8435" s="12"/>
      <c r="BF8435" s="12"/>
      <c r="BG8435" s="12"/>
      <c r="BH8435" s="12"/>
      <c r="BO8435" s="7"/>
      <c r="BP8435" s="7"/>
      <c r="BQ8435" s="7"/>
      <c r="BU8435" s="7"/>
      <c r="BV8435" s="7"/>
      <c r="BW8435" s="7"/>
      <c r="CD8435" s="7"/>
      <c r="CE8435" s="7"/>
      <c r="CF8435" s="7"/>
      <c r="CJ8435" s="7"/>
      <c r="CK8435" s="7"/>
      <c r="CL8435" s="7"/>
    </row>
    <row r="8436" spans="1:90">
      <c r="A8436" s="11"/>
      <c r="B8436" s="373"/>
      <c r="C8436" s="373"/>
      <c r="D8436" s="373"/>
      <c r="E8436" s="13"/>
      <c r="F8436" s="11"/>
      <c r="G8436" s="25"/>
      <c r="H8436" s="31"/>
      <c r="I8436" s="30"/>
      <c r="M8436" s="25"/>
      <c r="N8436" s="31"/>
      <c r="O8436" s="30"/>
      <c r="V8436" s="12"/>
      <c r="W8436" s="12"/>
      <c r="X8436" s="14"/>
      <c r="AB8436" s="25"/>
      <c r="AC8436" s="12"/>
      <c r="AD8436" s="12"/>
      <c r="AK8436" s="12"/>
      <c r="AL8436" s="30"/>
      <c r="AM8436" s="32"/>
      <c r="AQ8436" s="12"/>
      <c r="AR8436" s="12"/>
      <c r="AS8436" s="12"/>
      <c r="AZ8436" s="49"/>
      <c r="BA8436" s="30"/>
      <c r="BB8436" s="12"/>
      <c r="BF8436" s="12"/>
      <c r="BG8436" s="12"/>
      <c r="BH8436" s="12"/>
      <c r="BO8436" s="7"/>
      <c r="BP8436" s="7"/>
      <c r="BQ8436" s="7"/>
      <c r="BU8436" s="7"/>
      <c r="BV8436" s="7"/>
      <c r="BW8436" s="7"/>
      <c r="CD8436" s="7"/>
      <c r="CE8436" s="7"/>
      <c r="CF8436" s="7"/>
      <c r="CJ8436" s="7"/>
      <c r="CK8436" s="7"/>
      <c r="CL8436" s="7"/>
    </row>
    <row r="8437" spans="1:90">
      <c r="A8437" s="11"/>
      <c r="B8437" s="373"/>
      <c r="C8437" s="373"/>
      <c r="D8437" s="373"/>
      <c r="E8437" s="13"/>
      <c r="F8437" s="11"/>
      <c r="G8437" s="25"/>
      <c r="H8437" s="31"/>
      <c r="I8437" s="30"/>
      <c r="M8437" s="25"/>
      <c r="N8437" s="31"/>
      <c r="O8437" s="30"/>
      <c r="V8437" s="12"/>
      <c r="W8437" s="12"/>
      <c r="X8437" s="14"/>
      <c r="AB8437" s="25"/>
      <c r="AC8437" s="12"/>
      <c r="AD8437" s="12"/>
      <c r="AK8437" s="12"/>
      <c r="AL8437" s="30"/>
      <c r="AM8437" s="32"/>
      <c r="AQ8437" s="12"/>
      <c r="AR8437" s="12"/>
      <c r="AS8437" s="12"/>
      <c r="AZ8437" s="49"/>
      <c r="BA8437" s="30"/>
      <c r="BB8437" s="12"/>
      <c r="BF8437" s="12"/>
      <c r="BG8437" s="12"/>
      <c r="BH8437" s="12"/>
      <c r="BO8437" s="7"/>
      <c r="BP8437" s="7"/>
      <c r="BQ8437" s="7"/>
      <c r="BU8437" s="7"/>
      <c r="BV8437" s="7"/>
      <c r="BW8437" s="7"/>
      <c r="CD8437" s="7"/>
      <c r="CE8437" s="7"/>
      <c r="CF8437" s="7"/>
      <c r="CJ8437" s="7"/>
      <c r="CK8437" s="7"/>
      <c r="CL8437" s="7"/>
    </row>
    <row r="8438" spans="1:90">
      <c r="A8438" s="11"/>
      <c r="B8438" s="373"/>
      <c r="C8438" s="373"/>
      <c r="D8438" s="373"/>
      <c r="E8438" s="13"/>
      <c r="F8438" s="11"/>
      <c r="G8438" s="25"/>
      <c r="H8438" s="31"/>
      <c r="I8438" s="30"/>
      <c r="M8438" s="25"/>
      <c r="N8438" s="31"/>
      <c r="O8438" s="30"/>
      <c r="V8438" s="12"/>
      <c r="W8438" s="12"/>
      <c r="X8438" s="14"/>
      <c r="AB8438" s="25"/>
      <c r="AC8438" s="12"/>
      <c r="AD8438" s="12"/>
      <c r="AK8438" s="12"/>
      <c r="AL8438" s="30"/>
      <c r="AM8438" s="32"/>
      <c r="AQ8438" s="12"/>
      <c r="AR8438" s="12"/>
      <c r="AS8438" s="12"/>
      <c r="AZ8438" s="49"/>
      <c r="BA8438" s="30"/>
      <c r="BB8438" s="12"/>
      <c r="BF8438" s="12"/>
      <c r="BG8438" s="12"/>
      <c r="BH8438" s="12"/>
      <c r="BO8438" s="7"/>
      <c r="BP8438" s="7"/>
      <c r="BQ8438" s="7"/>
      <c r="BU8438" s="7"/>
      <c r="BV8438" s="7"/>
      <c r="BW8438" s="7"/>
      <c r="CD8438" s="7"/>
      <c r="CE8438" s="7"/>
      <c r="CF8438" s="7"/>
      <c r="CJ8438" s="7"/>
      <c r="CK8438" s="7"/>
      <c r="CL8438" s="7"/>
    </row>
    <row r="8439" spans="1:90">
      <c r="A8439" s="11"/>
      <c r="B8439" s="373"/>
      <c r="C8439" s="373"/>
      <c r="D8439" s="373"/>
      <c r="E8439" s="13"/>
      <c r="F8439" s="11"/>
      <c r="G8439" s="25"/>
      <c r="H8439" s="31"/>
      <c r="I8439" s="30"/>
      <c r="M8439" s="25"/>
      <c r="N8439" s="31"/>
      <c r="O8439" s="30"/>
      <c r="V8439" s="12"/>
      <c r="W8439" s="12"/>
      <c r="X8439" s="14"/>
      <c r="AB8439" s="25"/>
      <c r="AC8439" s="12"/>
      <c r="AD8439" s="12"/>
      <c r="AK8439" s="12"/>
      <c r="AL8439" s="30"/>
      <c r="AM8439" s="32"/>
      <c r="AQ8439" s="12"/>
      <c r="AR8439" s="12"/>
      <c r="AS8439" s="12"/>
      <c r="AZ8439" s="49"/>
      <c r="BA8439" s="30"/>
      <c r="BB8439" s="12"/>
      <c r="BF8439" s="12"/>
      <c r="BG8439" s="12"/>
      <c r="BH8439" s="12"/>
      <c r="BO8439" s="7"/>
      <c r="BP8439" s="7"/>
      <c r="BQ8439" s="7"/>
      <c r="BU8439" s="7"/>
      <c r="BV8439" s="7"/>
      <c r="BW8439" s="7"/>
      <c r="CD8439" s="7"/>
      <c r="CE8439" s="7"/>
      <c r="CF8439" s="7"/>
      <c r="CJ8439" s="7"/>
      <c r="CK8439" s="7"/>
      <c r="CL8439" s="7"/>
    </row>
    <row r="8440" spans="1:90">
      <c r="A8440" s="11"/>
      <c r="B8440" s="373"/>
      <c r="C8440" s="373"/>
      <c r="D8440" s="373"/>
      <c r="E8440" s="13"/>
      <c r="F8440" s="11"/>
      <c r="G8440" s="25"/>
      <c r="H8440" s="31"/>
      <c r="I8440" s="30"/>
      <c r="M8440" s="25"/>
      <c r="N8440" s="31"/>
      <c r="O8440" s="30"/>
      <c r="V8440" s="12"/>
      <c r="W8440" s="12"/>
      <c r="X8440" s="14"/>
      <c r="AB8440" s="25"/>
      <c r="AC8440" s="12"/>
      <c r="AD8440" s="12"/>
      <c r="AK8440" s="12"/>
      <c r="AL8440" s="30"/>
      <c r="AM8440" s="32"/>
      <c r="AQ8440" s="12"/>
      <c r="AR8440" s="12"/>
      <c r="AS8440" s="12"/>
      <c r="AZ8440" s="49"/>
      <c r="BA8440" s="30"/>
      <c r="BB8440" s="12"/>
      <c r="BF8440" s="12"/>
      <c r="BG8440" s="12"/>
      <c r="BH8440" s="12"/>
      <c r="BO8440" s="7"/>
      <c r="BP8440" s="7"/>
      <c r="BQ8440" s="7"/>
      <c r="BU8440" s="7"/>
      <c r="BV8440" s="7"/>
      <c r="BW8440" s="7"/>
      <c r="CD8440" s="7"/>
      <c r="CE8440" s="7"/>
      <c r="CF8440" s="7"/>
      <c r="CJ8440" s="7"/>
      <c r="CK8440" s="7"/>
      <c r="CL8440" s="7"/>
    </row>
    <row r="8441" spans="1:90">
      <c r="A8441" s="11"/>
      <c r="B8441" s="373"/>
      <c r="C8441" s="373"/>
      <c r="D8441" s="373"/>
      <c r="E8441" s="13"/>
      <c r="F8441" s="11"/>
      <c r="G8441" s="25"/>
      <c r="H8441" s="31"/>
      <c r="I8441" s="30"/>
      <c r="M8441" s="25"/>
      <c r="N8441" s="31"/>
      <c r="O8441" s="30"/>
      <c r="V8441" s="12"/>
      <c r="W8441" s="12"/>
      <c r="X8441" s="14"/>
      <c r="AB8441" s="25"/>
      <c r="AC8441" s="12"/>
      <c r="AD8441" s="12"/>
      <c r="AK8441" s="12"/>
      <c r="AL8441" s="30"/>
      <c r="AM8441" s="32"/>
      <c r="AQ8441" s="12"/>
      <c r="AR8441" s="12"/>
      <c r="AS8441" s="12"/>
      <c r="AZ8441" s="49"/>
      <c r="BA8441" s="30"/>
      <c r="BB8441" s="12"/>
      <c r="BF8441" s="12"/>
      <c r="BG8441" s="12"/>
      <c r="BH8441" s="12"/>
      <c r="BO8441" s="7"/>
      <c r="BP8441" s="7"/>
      <c r="BQ8441" s="7"/>
      <c r="BU8441" s="7"/>
      <c r="BV8441" s="7"/>
      <c r="BW8441" s="7"/>
      <c r="CD8441" s="7"/>
      <c r="CE8441" s="7"/>
      <c r="CF8441" s="7"/>
      <c r="CJ8441" s="7"/>
      <c r="CK8441" s="7"/>
      <c r="CL8441" s="7"/>
    </row>
    <row r="8442" spans="1:90">
      <c r="A8442" s="11"/>
      <c r="B8442" s="373"/>
      <c r="C8442" s="373"/>
      <c r="D8442" s="373"/>
      <c r="E8442" s="13"/>
      <c r="F8442" s="11"/>
      <c r="G8442" s="25"/>
      <c r="H8442" s="31"/>
      <c r="I8442" s="30"/>
      <c r="M8442" s="25"/>
      <c r="N8442" s="31"/>
      <c r="O8442" s="30"/>
      <c r="V8442" s="12"/>
      <c r="W8442" s="12"/>
      <c r="X8442" s="14"/>
      <c r="AB8442" s="25"/>
      <c r="AC8442" s="12"/>
      <c r="AD8442" s="12"/>
      <c r="AK8442" s="12"/>
      <c r="AL8442" s="30"/>
      <c r="AM8442" s="32"/>
      <c r="AQ8442" s="12"/>
      <c r="AR8442" s="12"/>
      <c r="AS8442" s="12"/>
      <c r="AZ8442" s="49"/>
      <c r="BA8442" s="30"/>
      <c r="BB8442" s="12"/>
      <c r="BF8442" s="12"/>
      <c r="BG8442" s="12"/>
      <c r="BH8442" s="12"/>
      <c r="BO8442" s="7"/>
      <c r="BP8442" s="7"/>
      <c r="BQ8442" s="7"/>
      <c r="BU8442" s="7"/>
      <c r="BV8442" s="7"/>
      <c r="BW8442" s="7"/>
      <c r="CD8442" s="7"/>
      <c r="CE8442" s="7"/>
      <c r="CF8442" s="7"/>
      <c r="CJ8442" s="7"/>
      <c r="CK8442" s="7"/>
      <c r="CL8442" s="7"/>
    </row>
    <row r="8443" spans="1:90">
      <c r="A8443" s="11"/>
      <c r="B8443" s="373"/>
      <c r="C8443" s="373"/>
      <c r="D8443" s="373"/>
      <c r="E8443" s="13"/>
      <c r="F8443" s="11"/>
      <c r="G8443" s="25"/>
      <c r="H8443" s="31"/>
      <c r="I8443" s="30"/>
      <c r="M8443" s="25"/>
      <c r="N8443" s="31"/>
      <c r="O8443" s="30"/>
      <c r="V8443" s="12"/>
      <c r="W8443" s="12"/>
      <c r="X8443" s="14"/>
      <c r="AB8443" s="25"/>
      <c r="AC8443" s="12"/>
      <c r="AD8443" s="12"/>
      <c r="AK8443" s="12"/>
      <c r="AL8443" s="30"/>
      <c r="AM8443" s="32"/>
      <c r="AQ8443" s="12"/>
      <c r="AR8443" s="12"/>
      <c r="AS8443" s="12"/>
      <c r="AZ8443" s="49"/>
      <c r="BA8443" s="30"/>
      <c r="BB8443" s="12"/>
      <c r="BF8443" s="12"/>
      <c r="BG8443" s="12"/>
      <c r="BH8443" s="12"/>
      <c r="BO8443" s="7"/>
      <c r="BP8443" s="7"/>
      <c r="BQ8443" s="7"/>
      <c r="BU8443" s="7"/>
      <c r="BV8443" s="7"/>
      <c r="BW8443" s="7"/>
      <c r="CD8443" s="7"/>
      <c r="CE8443" s="7"/>
      <c r="CF8443" s="7"/>
      <c r="CJ8443" s="7"/>
      <c r="CK8443" s="7"/>
      <c r="CL8443" s="7"/>
    </row>
    <row r="8444" spans="1:90">
      <c r="A8444" s="11"/>
      <c r="B8444" s="373"/>
      <c r="C8444" s="373"/>
      <c r="D8444" s="373"/>
      <c r="E8444" s="13"/>
      <c r="F8444" s="11"/>
      <c r="G8444" s="25"/>
      <c r="H8444" s="31"/>
      <c r="I8444" s="30"/>
      <c r="M8444" s="25"/>
      <c r="N8444" s="31"/>
      <c r="O8444" s="30"/>
      <c r="V8444" s="12"/>
      <c r="W8444" s="12"/>
      <c r="X8444" s="14"/>
      <c r="AB8444" s="25"/>
      <c r="AC8444" s="12"/>
      <c r="AD8444" s="12"/>
      <c r="AK8444" s="12"/>
      <c r="AL8444" s="30"/>
      <c r="AM8444" s="32"/>
      <c r="AQ8444" s="12"/>
      <c r="AR8444" s="12"/>
      <c r="AS8444" s="12"/>
      <c r="AZ8444" s="49"/>
      <c r="BA8444" s="30"/>
      <c r="BB8444" s="12"/>
      <c r="BF8444" s="12"/>
      <c r="BG8444" s="12"/>
      <c r="BH8444" s="12"/>
      <c r="BO8444" s="7"/>
      <c r="BP8444" s="7"/>
      <c r="BQ8444" s="7"/>
      <c r="BU8444" s="7"/>
      <c r="BV8444" s="7"/>
      <c r="BW8444" s="7"/>
      <c r="CD8444" s="7"/>
      <c r="CE8444" s="7"/>
      <c r="CF8444" s="7"/>
      <c r="CJ8444" s="7"/>
      <c r="CK8444" s="7"/>
      <c r="CL8444" s="7"/>
    </row>
    <row r="8445" spans="1:90">
      <c r="A8445" s="11"/>
      <c r="B8445" s="373"/>
      <c r="C8445" s="373"/>
      <c r="D8445" s="373"/>
      <c r="E8445" s="13"/>
      <c r="F8445" s="11"/>
      <c r="G8445" s="25"/>
      <c r="H8445" s="31"/>
      <c r="I8445" s="30"/>
      <c r="M8445" s="25"/>
      <c r="N8445" s="31"/>
      <c r="O8445" s="30"/>
      <c r="V8445" s="12"/>
      <c r="W8445" s="12"/>
      <c r="X8445" s="14"/>
      <c r="AB8445" s="25"/>
      <c r="AC8445" s="12"/>
      <c r="AD8445" s="12"/>
      <c r="AK8445" s="12"/>
      <c r="AL8445" s="30"/>
      <c r="AM8445" s="32"/>
      <c r="AQ8445" s="12"/>
      <c r="AR8445" s="12"/>
      <c r="AS8445" s="12"/>
      <c r="AZ8445" s="49"/>
      <c r="BA8445" s="30"/>
      <c r="BB8445" s="12"/>
      <c r="BF8445" s="12"/>
      <c r="BG8445" s="12"/>
      <c r="BH8445" s="12"/>
      <c r="BO8445" s="7"/>
      <c r="BP8445" s="7"/>
      <c r="BQ8445" s="7"/>
      <c r="BU8445" s="7"/>
      <c r="BV8445" s="7"/>
      <c r="BW8445" s="7"/>
      <c r="CD8445" s="7"/>
      <c r="CE8445" s="7"/>
      <c r="CF8445" s="7"/>
      <c r="CJ8445" s="7"/>
      <c r="CK8445" s="7"/>
      <c r="CL8445" s="7"/>
    </row>
    <row r="8446" spans="1:90">
      <c r="A8446" s="11"/>
      <c r="B8446" s="373"/>
      <c r="C8446" s="373"/>
      <c r="D8446" s="373"/>
      <c r="E8446" s="13"/>
      <c r="F8446" s="11"/>
      <c r="G8446" s="25"/>
      <c r="H8446" s="31"/>
      <c r="I8446" s="30"/>
      <c r="M8446" s="25"/>
      <c r="N8446" s="31"/>
      <c r="O8446" s="30"/>
      <c r="V8446" s="12"/>
      <c r="W8446" s="12"/>
      <c r="X8446" s="14"/>
      <c r="AB8446" s="25"/>
      <c r="AC8446" s="12"/>
      <c r="AD8446" s="12"/>
      <c r="AK8446" s="12"/>
      <c r="AL8446" s="30"/>
      <c r="AM8446" s="32"/>
      <c r="AQ8446" s="12"/>
      <c r="AR8446" s="12"/>
      <c r="AS8446" s="12"/>
      <c r="AZ8446" s="49"/>
      <c r="BA8446" s="30"/>
      <c r="BB8446" s="12"/>
      <c r="BF8446" s="12"/>
      <c r="BG8446" s="12"/>
      <c r="BH8446" s="12"/>
      <c r="BO8446" s="7"/>
      <c r="BP8446" s="7"/>
      <c r="BQ8446" s="7"/>
      <c r="BU8446" s="7"/>
      <c r="BV8446" s="7"/>
      <c r="BW8446" s="7"/>
      <c r="CD8446" s="7"/>
      <c r="CE8446" s="7"/>
      <c r="CF8446" s="7"/>
      <c r="CJ8446" s="7"/>
      <c r="CK8446" s="7"/>
      <c r="CL8446" s="7"/>
    </row>
    <row r="8447" spans="1:90">
      <c r="A8447" s="11"/>
      <c r="B8447" s="373"/>
      <c r="C8447" s="373"/>
      <c r="D8447" s="373"/>
      <c r="E8447" s="13"/>
      <c r="F8447" s="11"/>
      <c r="G8447" s="25"/>
      <c r="H8447" s="31"/>
      <c r="I8447" s="30"/>
      <c r="M8447" s="25"/>
      <c r="N8447" s="31"/>
      <c r="O8447" s="30"/>
      <c r="V8447" s="12"/>
      <c r="W8447" s="12"/>
      <c r="X8447" s="14"/>
      <c r="AB8447" s="25"/>
      <c r="AC8447" s="12"/>
      <c r="AD8447" s="12"/>
      <c r="AK8447" s="12"/>
      <c r="AL8447" s="30"/>
      <c r="AM8447" s="32"/>
      <c r="AQ8447" s="12"/>
      <c r="AR8447" s="12"/>
      <c r="AS8447" s="12"/>
      <c r="AZ8447" s="49"/>
      <c r="BA8447" s="30"/>
      <c r="BB8447" s="12"/>
      <c r="BF8447" s="12"/>
      <c r="BG8447" s="12"/>
      <c r="BH8447" s="12"/>
      <c r="BO8447" s="7"/>
      <c r="BP8447" s="7"/>
      <c r="BQ8447" s="7"/>
      <c r="BU8447" s="7"/>
      <c r="BV8447" s="7"/>
      <c r="BW8447" s="7"/>
      <c r="CD8447" s="7"/>
      <c r="CE8447" s="7"/>
      <c r="CF8447" s="7"/>
      <c r="CJ8447" s="7"/>
      <c r="CK8447" s="7"/>
      <c r="CL8447" s="7"/>
    </row>
    <row r="8448" spans="1:90">
      <c r="A8448" s="11"/>
      <c r="B8448" s="373"/>
      <c r="C8448" s="373"/>
      <c r="D8448" s="373"/>
      <c r="E8448" s="13"/>
      <c r="F8448" s="11"/>
      <c r="G8448" s="25"/>
      <c r="H8448" s="31"/>
      <c r="I8448" s="30"/>
      <c r="M8448" s="25"/>
      <c r="N8448" s="31"/>
      <c r="O8448" s="30"/>
      <c r="V8448" s="12"/>
      <c r="W8448" s="12"/>
      <c r="X8448" s="14"/>
      <c r="AB8448" s="25"/>
      <c r="AC8448" s="12"/>
      <c r="AD8448" s="12"/>
      <c r="AK8448" s="12"/>
      <c r="AL8448" s="30"/>
      <c r="AM8448" s="32"/>
      <c r="AQ8448" s="12"/>
      <c r="AR8448" s="12"/>
      <c r="AS8448" s="12"/>
      <c r="AZ8448" s="49"/>
      <c r="BA8448" s="30"/>
      <c r="BB8448" s="12"/>
      <c r="BF8448" s="12"/>
      <c r="BG8448" s="12"/>
      <c r="BH8448" s="12"/>
      <c r="BO8448" s="7"/>
      <c r="BP8448" s="7"/>
      <c r="BQ8448" s="7"/>
      <c r="BU8448" s="7"/>
      <c r="BV8448" s="7"/>
      <c r="BW8448" s="7"/>
      <c r="CD8448" s="7"/>
      <c r="CE8448" s="7"/>
      <c r="CF8448" s="7"/>
      <c r="CJ8448" s="7"/>
      <c r="CK8448" s="7"/>
      <c r="CL8448" s="7"/>
    </row>
    <row r="8449" spans="1:90">
      <c r="A8449" s="11"/>
      <c r="B8449" s="373"/>
      <c r="C8449" s="373"/>
      <c r="D8449" s="373"/>
      <c r="E8449" s="13"/>
      <c r="F8449" s="11"/>
      <c r="G8449" s="25"/>
      <c r="H8449" s="31"/>
      <c r="I8449" s="30"/>
      <c r="M8449" s="25"/>
      <c r="N8449" s="31"/>
      <c r="O8449" s="30"/>
      <c r="V8449" s="12"/>
      <c r="W8449" s="12"/>
      <c r="X8449" s="14"/>
      <c r="AB8449" s="25"/>
      <c r="AC8449" s="12"/>
      <c r="AD8449" s="12"/>
      <c r="AK8449" s="12"/>
      <c r="AL8449" s="30"/>
      <c r="AM8449" s="32"/>
      <c r="AQ8449" s="12"/>
      <c r="AR8449" s="12"/>
      <c r="AS8449" s="12"/>
      <c r="AZ8449" s="49"/>
      <c r="BA8449" s="30"/>
      <c r="BB8449" s="12"/>
      <c r="BF8449" s="12"/>
      <c r="BG8449" s="12"/>
      <c r="BH8449" s="12"/>
      <c r="BO8449" s="7"/>
      <c r="BP8449" s="7"/>
      <c r="BQ8449" s="7"/>
      <c r="BU8449" s="7"/>
      <c r="BV8449" s="7"/>
      <c r="BW8449" s="7"/>
      <c r="CD8449" s="7"/>
      <c r="CE8449" s="7"/>
      <c r="CF8449" s="7"/>
      <c r="CJ8449" s="7"/>
      <c r="CK8449" s="7"/>
      <c r="CL8449" s="7"/>
    </row>
    <row r="8450" spans="1:90">
      <c r="A8450" s="11"/>
      <c r="B8450" s="373"/>
      <c r="C8450" s="373"/>
      <c r="D8450" s="373"/>
      <c r="E8450" s="13"/>
      <c r="F8450" s="11"/>
      <c r="G8450" s="25"/>
      <c r="H8450" s="31"/>
      <c r="I8450" s="30"/>
      <c r="M8450" s="25"/>
      <c r="N8450" s="31"/>
      <c r="O8450" s="30"/>
      <c r="V8450" s="12"/>
      <c r="W8450" s="12"/>
      <c r="X8450" s="14"/>
      <c r="AB8450" s="25"/>
      <c r="AC8450" s="12"/>
      <c r="AD8450" s="12"/>
      <c r="AK8450" s="12"/>
      <c r="AL8450" s="30"/>
      <c r="AM8450" s="32"/>
      <c r="AQ8450" s="12"/>
      <c r="AR8450" s="12"/>
      <c r="AS8450" s="12"/>
      <c r="AZ8450" s="49"/>
      <c r="BA8450" s="30"/>
      <c r="BB8450" s="12"/>
      <c r="BF8450" s="12"/>
      <c r="BG8450" s="12"/>
      <c r="BH8450" s="12"/>
      <c r="BO8450" s="7"/>
      <c r="BP8450" s="7"/>
      <c r="BQ8450" s="7"/>
      <c r="BU8450" s="7"/>
      <c r="BV8450" s="7"/>
      <c r="BW8450" s="7"/>
      <c r="CD8450" s="7"/>
      <c r="CE8450" s="7"/>
      <c r="CF8450" s="7"/>
      <c r="CJ8450" s="7"/>
      <c r="CK8450" s="7"/>
      <c r="CL8450" s="7"/>
    </row>
    <row r="8451" spans="1:90">
      <c r="A8451" s="11"/>
      <c r="B8451" s="373"/>
      <c r="C8451" s="373"/>
      <c r="D8451" s="373"/>
      <c r="E8451" s="13"/>
      <c r="F8451" s="11"/>
      <c r="G8451" s="25"/>
      <c r="H8451" s="31"/>
      <c r="I8451" s="30"/>
      <c r="M8451" s="25"/>
      <c r="N8451" s="31"/>
      <c r="O8451" s="30"/>
      <c r="V8451" s="12"/>
      <c r="W8451" s="12"/>
      <c r="X8451" s="14"/>
      <c r="AB8451" s="25"/>
      <c r="AC8451" s="12"/>
      <c r="AD8451" s="12"/>
      <c r="AK8451" s="12"/>
      <c r="AL8451" s="30"/>
      <c r="AM8451" s="32"/>
      <c r="AQ8451" s="12"/>
      <c r="AR8451" s="12"/>
      <c r="AS8451" s="12"/>
      <c r="AZ8451" s="49"/>
      <c r="BA8451" s="30"/>
      <c r="BB8451" s="12"/>
      <c r="BF8451" s="12"/>
      <c r="BG8451" s="12"/>
      <c r="BH8451" s="12"/>
      <c r="BO8451" s="7"/>
      <c r="BP8451" s="7"/>
      <c r="BQ8451" s="7"/>
      <c r="BU8451" s="7"/>
      <c r="BV8451" s="7"/>
      <c r="BW8451" s="7"/>
      <c r="CD8451" s="7"/>
      <c r="CE8451" s="7"/>
      <c r="CF8451" s="7"/>
      <c r="CJ8451" s="7"/>
      <c r="CK8451" s="7"/>
      <c r="CL8451" s="7"/>
    </row>
    <row r="8452" spans="1:90">
      <c r="A8452" s="11"/>
      <c r="B8452" s="373"/>
      <c r="C8452" s="373"/>
      <c r="D8452" s="373"/>
      <c r="E8452" s="13"/>
      <c r="F8452" s="11"/>
      <c r="G8452" s="25"/>
      <c r="H8452" s="31"/>
      <c r="I8452" s="30"/>
      <c r="M8452" s="25"/>
      <c r="N8452" s="31"/>
      <c r="O8452" s="30"/>
      <c r="V8452" s="12"/>
      <c r="W8452" s="12"/>
      <c r="X8452" s="14"/>
      <c r="AB8452" s="25"/>
      <c r="AC8452" s="12"/>
      <c r="AD8452" s="12"/>
      <c r="AK8452" s="12"/>
      <c r="AL8452" s="30"/>
      <c r="AM8452" s="32"/>
      <c r="AQ8452" s="12"/>
      <c r="AR8452" s="12"/>
      <c r="AS8452" s="12"/>
      <c r="AZ8452" s="49"/>
      <c r="BA8452" s="30"/>
      <c r="BB8452" s="12"/>
      <c r="BF8452" s="12"/>
      <c r="BG8452" s="12"/>
      <c r="BH8452" s="12"/>
      <c r="BO8452" s="7"/>
      <c r="BP8452" s="7"/>
      <c r="BQ8452" s="7"/>
      <c r="BU8452" s="7"/>
      <c r="BV8452" s="7"/>
      <c r="BW8452" s="7"/>
      <c r="CD8452" s="7"/>
      <c r="CE8452" s="7"/>
      <c r="CF8452" s="7"/>
      <c r="CJ8452" s="7"/>
      <c r="CK8452" s="7"/>
      <c r="CL8452" s="7"/>
    </row>
    <row r="8453" spans="1:90">
      <c r="A8453" s="11"/>
      <c r="B8453" s="373"/>
      <c r="C8453" s="373"/>
      <c r="D8453" s="373"/>
      <c r="E8453" s="13"/>
      <c r="F8453" s="11"/>
      <c r="G8453" s="25"/>
      <c r="H8453" s="31"/>
      <c r="I8453" s="30"/>
      <c r="M8453" s="25"/>
      <c r="N8453" s="31"/>
      <c r="O8453" s="30"/>
      <c r="V8453" s="12"/>
      <c r="W8453" s="12"/>
      <c r="X8453" s="14"/>
      <c r="AB8453" s="25"/>
      <c r="AC8453" s="12"/>
      <c r="AD8453" s="12"/>
      <c r="AK8453" s="12"/>
      <c r="AL8453" s="30"/>
      <c r="AM8453" s="32"/>
      <c r="AQ8453" s="12"/>
      <c r="AR8453" s="12"/>
      <c r="AS8453" s="12"/>
      <c r="AZ8453" s="49"/>
      <c r="BA8453" s="30"/>
      <c r="BB8453" s="12"/>
      <c r="BF8453" s="12"/>
      <c r="BG8453" s="12"/>
      <c r="BH8453" s="12"/>
      <c r="BO8453" s="7"/>
      <c r="BP8453" s="7"/>
      <c r="BQ8453" s="7"/>
      <c r="BU8453" s="7"/>
      <c r="BV8453" s="7"/>
      <c r="BW8453" s="7"/>
      <c r="CD8453" s="7"/>
      <c r="CE8453" s="7"/>
      <c r="CF8453" s="7"/>
      <c r="CJ8453" s="7"/>
      <c r="CK8453" s="7"/>
      <c r="CL8453" s="7"/>
    </row>
    <row r="8454" spans="1:90">
      <c r="A8454" s="11"/>
      <c r="B8454" s="373"/>
      <c r="C8454" s="373"/>
      <c r="D8454" s="373"/>
      <c r="E8454" s="13"/>
      <c r="F8454" s="11"/>
      <c r="G8454" s="25"/>
      <c r="H8454" s="31"/>
      <c r="I8454" s="30"/>
      <c r="M8454" s="25"/>
      <c r="N8454" s="31"/>
      <c r="O8454" s="30"/>
      <c r="V8454" s="12"/>
      <c r="W8454" s="12"/>
      <c r="X8454" s="14"/>
      <c r="AB8454" s="25"/>
      <c r="AC8454" s="12"/>
      <c r="AD8454" s="12"/>
      <c r="AK8454" s="12"/>
      <c r="AL8454" s="30"/>
      <c r="AM8454" s="32"/>
      <c r="AQ8454" s="12"/>
      <c r="AR8454" s="12"/>
      <c r="AS8454" s="12"/>
      <c r="AZ8454" s="49"/>
      <c r="BA8454" s="30"/>
      <c r="BB8454" s="12"/>
      <c r="BF8454" s="12"/>
      <c r="BG8454" s="12"/>
      <c r="BH8454" s="12"/>
      <c r="BO8454" s="7"/>
      <c r="BP8454" s="7"/>
      <c r="BQ8454" s="7"/>
      <c r="BU8454" s="7"/>
      <c r="BV8454" s="7"/>
      <c r="BW8454" s="7"/>
      <c r="CD8454" s="7"/>
      <c r="CE8454" s="7"/>
      <c r="CF8454" s="7"/>
      <c r="CJ8454" s="7"/>
      <c r="CK8454" s="7"/>
      <c r="CL8454" s="7"/>
    </row>
    <row r="8455" spans="1:90">
      <c r="A8455" s="11"/>
      <c r="B8455" s="373"/>
      <c r="C8455" s="373"/>
      <c r="D8455" s="373"/>
      <c r="E8455" s="13"/>
      <c r="F8455" s="11"/>
      <c r="G8455" s="25"/>
      <c r="H8455" s="31"/>
      <c r="I8455" s="30"/>
      <c r="M8455" s="25"/>
      <c r="N8455" s="31"/>
      <c r="O8455" s="30"/>
      <c r="V8455" s="12"/>
      <c r="W8455" s="12"/>
      <c r="X8455" s="14"/>
      <c r="AB8455" s="25"/>
      <c r="AC8455" s="12"/>
      <c r="AD8455" s="12"/>
      <c r="AK8455" s="12"/>
      <c r="AL8455" s="30"/>
      <c r="AM8455" s="32"/>
      <c r="AQ8455" s="12"/>
      <c r="AR8455" s="12"/>
      <c r="AS8455" s="12"/>
      <c r="AZ8455" s="49"/>
      <c r="BA8455" s="30"/>
      <c r="BB8455" s="12"/>
      <c r="BF8455" s="12"/>
      <c r="BG8455" s="12"/>
      <c r="BH8455" s="12"/>
      <c r="BO8455" s="7"/>
      <c r="BP8455" s="7"/>
      <c r="BQ8455" s="7"/>
      <c r="BU8455" s="7"/>
      <c r="BV8455" s="7"/>
      <c r="BW8455" s="7"/>
      <c r="CD8455" s="7"/>
      <c r="CE8455" s="7"/>
      <c r="CF8455" s="7"/>
      <c r="CJ8455" s="7"/>
      <c r="CK8455" s="7"/>
      <c r="CL8455" s="7"/>
    </row>
    <row r="8456" spans="1:90">
      <c r="A8456" s="11"/>
      <c r="B8456" s="373"/>
      <c r="C8456" s="373"/>
      <c r="D8456" s="373"/>
      <c r="E8456" s="13"/>
      <c r="F8456" s="11"/>
      <c r="G8456" s="25"/>
      <c r="H8456" s="31"/>
      <c r="I8456" s="30"/>
      <c r="M8456" s="25"/>
      <c r="N8456" s="31"/>
      <c r="O8456" s="30"/>
      <c r="V8456" s="12"/>
      <c r="W8456" s="12"/>
      <c r="X8456" s="14"/>
      <c r="AB8456" s="25"/>
      <c r="AC8456" s="12"/>
      <c r="AD8456" s="12"/>
      <c r="AK8456" s="12"/>
      <c r="AL8456" s="30"/>
      <c r="AM8456" s="32"/>
      <c r="AQ8456" s="12"/>
      <c r="AR8456" s="12"/>
      <c r="AS8456" s="12"/>
      <c r="AZ8456" s="49"/>
      <c r="BA8456" s="30"/>
      <c r="BB8456" s="12"/>
      <c r="BF8456" s="12"/>
      <c r="BG8456" s="12"/>
      <c r="BH8456" s="12"/>
      <c r="BO8456" s="7"/>
      <c r="BP8456" s="7"/>
      <c r="BQ8456" s="7"/>
      <c r="BU8456" s="7"/>
      <c r="BV8456" s="7"/>
      <c r="BW8456" s="7"/>
      <c r="CD8456" s="7"/>
      <c r="CE8456" s="7"/>
      <c r="CF8456" s="7"/>
      <c r="CJ8456" s="7"/>
      <c r="CK8456" s="7"/>
      <c r="CL8456" s="7"/>
    </row>
    <row r="8457" spans="1:90">
      <c r="A8457" s="11"/>
      <c r="B8457" s="373"/>
      <c r="C8457" s="373"/>
      <c r="D8457" s="373"/>
      <c r="E8457" s="13"/>
      <c r="F8457" s="11"/>
      <c r="G8457" s="25"/>
      <c r="H8457" s="31"/>
      <c r="I8457" s="30"/>
      <c r="M8457" s="25"/>
      <c r="N8457" s="31"/>
      <c r="O8457" s="30"/>
      <c r="V8457" s="12"/>
      <c r="W8457" s="12"/>
      <c r="X8457" s="14"/>
      <c r="AB8457" s="25"/>
      <c r="AC8457" s="12"/>
      <c r="AD8457" s="12"/>
      <c r="AK8457" s="12"/>
      <c r="AL8457" s="30"/>
      <c r="AM8457" s="32"/>
      <c r="AQ8457" s="12"/>
      <c r="AR8457" s="12"/>
      <c r="AS8457" s="12"/>
      <c r="AZ8457" s="49"/>
      <c r="BA8457" s="30"/>
      <c r="BB8457" s="12"/>
      <c r="BF8457" s="12"/>
      <c r="BG8457" s="12"/>
      <c r="BH8457" s="12"/>
      <c r="BO8457" s="7"/>
      <c r="BP8457" s="7"/>
      <c r="BQ8457" s="7"/>
      <c r="BU8457" s="7"/>
      <c r="BV8457" s="7"/>
      <c r="BW8457" s="7"/>
      <c r="CD8457" s="7"/>
      <c r="CE8457" s="7"/>
      <c r="CF8457" s="7"/>
      <c r="CJ8457" s="7"/>
      <c r="CK8457" s="7"/>
      <c r="CL8457" s="7"/>
    </row>
    <row r="8458" spans="1:90">
      <c r="A8458" s="11"/>
      <c r="B8458" s="373"/>
      <c r="C8458" s="373"/>
      <c r="D8458" s="373"/>
      <c r="E8458" s="13"/>
      <c r="F8458" s="11"/>
      <c r="G8458" s="25"/>
      <c r="H8458" s="31"/>
      <c r="I8458" s="30"/>
      <c r="M8458" s="25"/>
      <c r="N8458" s="31"/>
      <c r="O8458" s="30"/>
      <c r="V8458" s="12"/>
      <c r="W8458" s="12"/>
      <c r="X8458" s="14"/>
      <c r="AB8458" s="25"/>
      <c r="AC8458" s="12"/>
      <c r="AD8458" s="12"/>
      <c r="AK8458" s="12"/>
      <c r="AL8458" s="30"/>
      <c r="AM8458" s="32"/>
      <c r="AQ8458" s="12"/>
      <c r="AR8458" s="12"/>
      <c r="AS8458" s="12"/>
      <c r="AZ8458" s="49"/>
      <c r="BA8458" s="30"/>
      <c r="BB8458" s="12"/>
      <c r="BF8458" s="12"/>
      <c r="BG8458" s="12"/>
      <c r="BH8458" s="12"/>
      <c r="BO8458" s="7"/>
      <c r="BP8458" s="7"/>
      <c r="BQ8458" s="7"/>
      <c r="BU8458" s="7"/>
      <c r="BV8458" s="7"/>
      <c r="BW8458" s="7"/>
      <c r="CD8458" s="7"/>
      <c r="CE8458" s="7"/>
      <c r="CF8458" s="7"/>
      <c r="CJ8458" s="7"/>
      <c r="CK8458" s="7"/>
      <c r="CL8458" s="7"/>
    </row>
    <row r="8459" spans="1:90">
      <c r="A8459" s="11"/>
      <c r="B8459" s="373"/>
      <c r="C8459" s="373"/>
      <c r="D8459" s="373"/>
      <c r="E8459" s="13"/>
      <c r="F8459" s="11"/>
      <c r="G8459" s="25"/>
      <c r="H8459" s="31"/>
      <c r="I8459" s="30"/>
      <c r="M8459" s="25"/>
      <c r="N8459" s="31"/>
      <c r="O8459" s="30"/>
      <c r="V8459" s="12"/>
      <c r="W8459" s="12"/>
      <c r="X8459" s="14"/>
      <c r="AB8459" s="25"/>
      <c r="AC8459" s="12"/>
      <c r="AD8459" s="12"/>
      <c r="AK8459" s="12"/>
      <c r="AL8459" s="30"/>
      <c r="AM8459" s="32"/>
      <c r="AQ8459" s="12"/>
      <c r="AR8459" s="12"/>
      <c r="AS8459" s="12"/>
      <c r="AZ8459" s="49"/>
      <c r="BA8459" s="30"/>
      <c r="BB8459" s="12"/>
      <c r="BF8459" s="12"/>
      <c r="BG8459" s="12"/>
      <c r="BH8459" s="12"/>
      <c r="BO8459" s="7"/>
      <c r="BP8459" s="7"/>
      <c r="BQ8459" s="7"/>
      <c r="BU8459" s="7"/>
      <c r="BV8459" s="7"/>
      <c r="BW8459" s="7"/>
      <c r="CD8459" s="7"/>
      <c r="CE8459" s="7"/>
      <c r="CF8459" s="7"/>
      <c r="CJ8459" s="7"/>
      <c r="CK8459" s="7"/>
      <c r="CL8459" s="7"/>
    </row>
    <row r="8460" spans="1:90">
      <c r="A8460" s="11"/>
      <c r="B8460" s="373"/>
      <c r="C8460" s="373"/>
      <c r="D8460" s="373"/>
      <c r="E8460" s="13"/>
      <c r="F8460" s="11"/>
      <c r="G8460" s="25"/>
      <c r="H8460" s="31"/>
      <c r="I8460" s="30"/>
      <c r="M8460" s="25"/>
      <c r="N8460" s="31"/>
      <c r="O8460" s="30"/>
      <c r="V8460" s="12"/>
      <c r="W8460" s="12"/>
      <c r="X8460" s="14"/>
      <c r="AB8460" s="25"/>
      <c r="AC8460" s="12"/>
      <c r="AD8460" s="12"/>
      <c r="AK8460" s="12"/>
      <c r="AL8460" s="30"/>
      <c r="AM8460" s="32"/>
      <c r="AQ8460" s="12"/>
      <c r="AR8460" s="12"/>
      <c r="AS8460" s="12"/>
      <c r="AZ8460" s="49"/>
      <c r="BA8460" s="30"/>
      <c r="BB8460" s="12"/>
      <c r="BF8460" s="12"/>
      <c r="BG8460" s="12"/>
      <c r="BH8460" s="12"/>
      <c r="BO8460" s="7"/>
      <c r="BP8460" s="7"/>
      <c r="BQ8460" s="7"/>
      <c r="BU8460" s="7"/>
      <c r="BV8460" s="7"/>
      <c r="BW8460" s="7"/>
      <c r="CD8460" s="7"/>
      <c r="CE8460" s="7"/>
      <c r="CF8460" s="7"/>
      <c r="CJ8460" s="7"/>
      <c r="CK8460" s="7"/>
      <c r="CL8460" s="7"/>
    </row>
    <row r="8461" spans="1:90">
      <c r="A8461" s="11"/>
      <c r="B8461" s="373"/>
      <c r="C8461" s="373"/>
      <c r="D8461" s="373"/>
      <c r="E8461" s="13"/>
      <c r="F8461" s="11"/>
      <c r="G8461" s="25"/>
      <c r="H8461" s="31"/>
      <c r="I8461" s="30"/>
      <c r="M8461" s="25"/>
      <c r="N8461" s="31"/>
      <c r="O8461" s="30"/>
      <c r="V8461" s="12"/>
      <c r="W8461" s="12"/>
      <c r="X8461" s="14"/>
      <c r="AB8461" s="25"/>
      <c r="AC8461" s="12"/>
      <c r="AD8461" s="12"/>
      <c r="AK8461" s="12"/>
      <c r="AL8461" s="30"/>
      <c r="AM8461" s="32"/>
      <c r="AQ8461" s="12"/>
      <c r="AR8461" s="12"/>
      <c r="AS8461" s="12"/>
      <c r="AZ8461" s="49"/>
      <c r="BA8461" s="30"/>
      <c r="BB8461" s="12"/>
      <c r="BF8461" s="12"/>
      <c r="BG8461" s="12"/>
      <c r="BH8461" s="12"/>
      <c r="BO8461" s="7"/>
      <c r="BP8461" s="7"/>
      <c r="BQ8461" s="7"/>
      <c r="BU8461" s="7"/>
      <c r="BV8461" s="7"/>
      <c r="BW8461" s="7"/>
      <c r="CD8461" s="7"/>
      <c r="CE8461" s="7"/>
      <c r="CF8461" s="7"/>
      <c r="CJ8461" s="7"/>
      <c r="CK8461" s="7"/>
      <c r="CL8461" s="7"/>
    </row>
    <row r="8462" spans="1:90">
      <c r="A8462" s="11"/>
      <c r="B8462" s="373"/>
      <c r="C8462" s="373"/>
      <c r="D8462" s="373"/>
      <c r="E8462" s="13"/>
      <c r="F8462" s="11"/>
      <c r="G8462" s="25"/>
      <c r="H8462" s="31"/>
      <c r="I8462" s="30"/>
      <c r="M8462" s="25"/>
      <c r="N8462" s="31"/>
      <c r="O8462" s="30"/>
      <c r="V8462" s="12"/>
      <c r="W8462" s="12"/>
      <c r="X8462" s="14"/>
      <c r="AB8462" s="25"/>
      <c r="AC8462" s="12"/>
      <c r="AD8462" s="12"/>
      <c r="AK8462" s="12"/>
      <c r="AL8462" s="30"/>
      <c r="AM8462" s="32"/>
      <c r="AQ8462" s="12"/>
      <c r="AR8462" s="12"/>
      <c r="AS8462" s="12"/>
      <c r="AZ8462" s="49"/>
      <c r="BA8462" s="30"/>
      <c r="BB8462" s="12"/>
      <c r="BF8462" s="12"/>
      <c r="BG8462" s="12"/>
      <c r="BH8462" s="12"/>
      <c r="BO8462" s="7"/>
      <c r="BP8462" s="7"/>
      <c r="BQ8462" s="7"/>
      <c r="BU8462" s="7"/>
      <c r="BV8462" s="7"/>
      <c r="BW8462" s="7"/>
      <c r="CD8462" s="7"/>
      <c r="CE8462" s="7"/>
      <c r="CF8462" s="7"/>
      <c r="CJ8462" s="7"/>
      <c r="CK8462" s="7"/>
      <c r="CL8462" s="7"/>
    </row>
    <row r="8463" spans="1:90">
      <c r="A8463" s="11"/>
      <c r="B8463" s="373"/>
      <c r="C8463" s="373"/>
      <c r="D8463" s="373"/>
      <c r="E8463" s="13"/>
      <c r="F8463" s="11"/>
      <c r="G8463" s="25"/>
      <c r="H8463" s="31"/>
      <c r="I8463" s="30"/>
      <c r="M8463" s="25"/>
      <c r="N8463" s="31"/>
      <c r="O8463" s="30"/>
      <c r="V8463" s="12"/>
      <c r="W8463" s="12"/>
      <c r="X8463" s="14"/>
      <c r="AB8463" s="25"/>
      <c r="AC8463" s="12"/>
      <c r="AD8463" s="12"/>
      <c r="AK8463" s="12"/>
      <c r="AL8463" s="30"/>
      <c r="AM8463" s="32"/>
      <c r="AQ8463" s="12"/>
      <c r="AR8463" s="12"/>
      <c r="AS8463" s="12"/>
      <c r="AZ8463" s="49"/>
      <c r="BA8463" s="30"/>
      <c r="BB8463" s="12"/>
      <c r="BF8463" s="12"/>
      <c r="BG8463" s="12"/>
      <c r="BH8463" s="12"/>
      <c r="BO8463" s="7"/>
      <c r="BP8463" s="7"/>
      <c r="BQ8463" s="7"/>
      <c r="BU8463" s="7"/>
      <c r="BV8463" s="7"/>
      <c r="BW8463" s="7"/>
      <c r="CD8463" s="7"/>
      <c r="CE8463" s="7"/>
      <c r="CF8463" s="7"/>
      <c r="CJ8463" s="7"/>
      <c r="CK8463" s="7"/>
      <c r="CL8463" s="7"/>
    </row>
    <row r="8464" spans="1:90">
      <c r="A8464" s="11"/>
      <c r="B8464" s="373"/>
      <c r="C8464" s="373"/>
      <c r="D8464" s="373"/>
      <c r="E8464" s="13"/>
      <c r="F8464" s="11"/>
      <c r="G8464" s="25"/>
      <c r="H8464" s="31"/>
      <c r="I8464" s="30"/>
      <c r="M8464" s="25"/>
      <c r="N8464" s="31"/>
      <c r="O8464" s="30"/>
      <c r="V8464" s="12"/>
      <c r="W8464" s="12"/>
      <c r="X8464" s="14"/>
      <c r="AB8464" s="25"/>
      <c r="AC8464" s="12"/>
      <c r="AD8464" s="12"/>
      <c r="AK8464" s="12"/>
      <c r="AL8464" s="30"/>
      <c r="AM8464" s="32"/>
      <c r="AQ8464" s="12"/>
      <c r="AR8464" s="12"/>
      <c r="AS8464" s="12"/>
      <c r="AZ8464" s="49"/>
      <c r="BA8464" s="30"/>
      <c r="BB8464" s="12"/>
      <c r="BF8464" s="12"/>
      <c r="BG8464" s="12"/>
      <c r="BH8464" s="12"/>
      <c r="BO8464" s="7"/>
      <c r="BP8464" s="7"/>
      <c r="BQ8464" s="7"/>
      <c r="BU8464" s="7"/>
      <c r="BV8464" s="7"/>
      <c r="BW8464" s="7"/>
      <c r="CD8464" s="7"/>
      <c r="CE8464" s="7"/>
      <c r="CF8464" s="7"/>
      <c r="CJ8464" s="7"/>
      <c r="CK8464" s="7"/>
      <c r="CL8464" s="7"/>
    </row>
    <row r="8465" spans="1:90">
      <c r="A8465" s="11"/>
      <c r="B8465" s="373"/>
      <c r="C8465" s="373"/>
      <c r="D8465" s="373"/>
      <c r="E8465" s="13"/>
      <c r="F8465" s="11"/>
      <c r="G8465" s="25"/>
      <c r="H8465" s="31"/>
      <c r="I8465" s="30"/>
      <c r="M8465" s="25"/>
      <c r="N8465" s="31"/>
      <c r="O8465" s="30"/>
      <c r="V8465" s="12"/>
      <c r="W8465" s="12"/>
      <c r="X8465" s="14"/>
      <c r="AB8465" s="25"/>
      <c r="AC8465" s="12"/>
      <c r="AD8465" s="12"/>
      <c r="AK8465" s="12"/>
      <c r="AL8465" s="30"/>
      <c r="AM8465" s="32"/>
      <c r="AQ8465" s="12"/>
      <c r="AR8465" s="12"/>
      <c r="AS8465" s="12"/>
      <c r="AZ8465" s="49"/>
      <c r="BA8465" s="30"/>
      <c r="BB8465" s="12"/>
      <c r="BF8465" s="12"/>
      <c r="BG8465" s="12"/>
      <c r="BH8465" s="12"/>
      <c r="BO8465" s="7"/>
      <c r="BP8465" s="7"/>
      <c r="BQ8465" s="7"/>
      <c r="BU8465" s="7"/>
      <c r="BV8465" s="7"/>
      <c r="BW8465" s="7"/>
      <c r="CD8465" s="7"/>
      <c r="CE8465" s="7"/>
      <c r="CF8465" s="7"/>
      <c r="CJ8465" s="7"/>
      <c r="CK8465" s="7"/>
      <c r="CL8465" s="7"/>
    </row>
    <row r="8466" spans="1:90">
      <c r="A8466" s="11"/>
      <c r="B8466" s="373"/>
      <c r="C8466" s="373"/>
      <c r="D8466" s="373"/>
      <c r="E8466" s="13"/>
      <c r="F8466" s="11"/>
      <c r="G8466" s="25"/>
      <c r="H8466" s="31"/>
      <c r="I8466" s="30"/>
      <c r="M8466" s="25"/>
      <c r="N8466" s="31"/>
      <c r="O8466" s="30"/>
      <c r="V8466" s="12"/>
      <c r="W8466" s="12"/>
      <c r="X8466" s="14"/>
      <c r="AB8466" s="25"/>
      <c r="AC8466" s="12"/>
      <c r="AD8466" s="12"/>
      <c r="AK8466" s="12"/>
      <c r="AL8466" s="30"/>
      <c r="AM8466" s="32"/>
      <c r="AQ8466" s="12"/>
      <c r="AR8466" s="12"/>
      <c r="AS8466" s="12"/>
      <c r="AZ8466" s="49"/>
      <c r="BA8466" s="30"/>
      <c r="BB8466" s="12"/>
      <c r="BF8466" s="12"/>
      <c r="BG8466" s="12"/>
      <c r="BH8466" s="12"/>
      <c r="BO8466" s="7"/>
      <c r="BP8466" s="7"/>
      <c r="BQ8466" s="7"/>
      <c r="BU8466" s="7"/>
      <c r="BV8466" s="7"/>
      <c r="BW8466" s="7"/>
      <c r="CD8466" s="7"/>
      <c r="CE8466" s="7"/>
      <c r="CF8466" s="7"/>
      <c r="CJ8466" s="7"/>
      <c r="CK8466" s="7"/>
      <c r="CL8466" s="7"/>
    </row>
    <row r="8467" spans="1:90">
      <c r="A8467" s="11"/>
      <c r="B8467" s="373"/>
      <c r="C8467" s="373"/>
      <c r="D8467" s="373"/>
      <c r="E8467" s="13"/>
      <c r="F8467" s="11"/>
      <c r="G8467" s="25"/>
      <c r="H8467" s="31"/>
      <c r="I8467" s="30"/>
      <c r="M8467" s="25"/>
      <c r="N8467" s="31"/>
      <c r="O8467" s="30"/>
      <c r="V8467" s="12"/>
      <c r="W8467" s="12"/>
      <c r="X8467" s="14"/>
      <c r="AB8467" s="25"/>
      <c r="AC8467" s="12"/>
      <c r="AD8467" s="12"/>
      <c r="AK8467" s="12"/>
      <c r="AL8467" s="30"/>
      <c r="AM8467" s="32"/>
      <c r="AQ8467" s="12"/>
      <c r="AR8467" s="12"/>
      <c r="AS8467" s="12"/>
      <c r="AZ8467" s="49"/>
      <c r="BA8467" s="30"/>
      <c r="BB8467" s="12"/>
      <c r="BF8467" s="12"/>
      <c r="BG8467" s="12"/>
      <c r="BH8467" s="12"/>
      <c r="BO8467" s="7"/>
      <c r="BP8467" s="7"/>
      <c r="BQ8467" s="7"/>
      <c r="BU8467" s="7"/>
      <c r="BV8467" s="7"/>
      <c r="BW8467" s="7"/>
      <c r="CD8467" s="7"/>
      <c r="CE8467" s="7"/>
      <c r="CF8467" s="7"/>
      <c r="CJ8467" s="7"/>
      <c r="CK8467" s="7"/>
      <c r="CL8467" s="7"/>
    </row>
    <row r="8468" spans="1:90">
      <c r="A8468" s="11"/>
      <c r="B8468" s="373"/>
      <c r="C8468" s="373"/>
      <c r="D8468" s="373"/>
      <c r="E8468" s="13"/>
      <c r="F8468" s="11"/>
      <c r="G8468" s="25"/>
      <c r="H8468" s="31"/>
      <c r="I8468" s="30"/>
      <c r="M8468" s="25"/>
      <c r="N8468" s="31"/>
      <c r="O8468" s="30"/>
      <c r="V8468" s="12"/>
      <c r="W8468" s="12"/>
      <c r="X8468" s="14"/>
      <c r="AB8468" s="25"/>
      <c r="AC8468" s="12"/>
      <c r="AD8468" s="12"/>
      <c r="AK8468" s="12"/>
      <c r="AL8468" s="30"/>
      <c r="AM8468" s="32"/>
      <c r="AQ8468" s="12"/>
      <c r="AR8468" s="12"/>
      <c r="AS8468" s="12"/>
      <c r="AZ8468" s="49"/>
      <c r="BA8468" s="30"/>
      <c r="BB8468" s="12"/>
      <c r="BF8468" s="12"/>
      <c r="BG8468" s="12"/>
      <c r="BH8468" s="12"/>
      <c r="BO8468" s="7"/>
      <c r="BP8468" s="7"/>
      <c r="BQ8468" s="7"/>
      <c r="BU8468" s="7"/>
      <c r="BV8468" s="7"/>
      <c r="BW8468" s="7"/>
      <c r="CD8468" s="7"/>
      <c r="CE8468" s="7"/>
      <c r="CF8468" s="7"/>
      <c r="CJ8468" s="7"/>
      <c r="CK8468" s="7"/>
      <c r="CL8468" s="7"/>
    </row>
    <row r="8469" spans="1:90">
      <c r="A8469" s="11"/>
      <c r="B8469" s="373"/>
      <c r="C8469" s="373"/>
      <c r="D8469" s="373"/>
      <c r="E8469" s="13"/>
      <c r="F8469" s="11"/>
      <c r="G8469" s="25"/>
      <c r="H8469" s="31"/>
      <c r="I8469" s="30"/>
      <c r="M8469" s="25"/>
      <c r="N8469" s="31"/>
      <c r="O8469" s="30"/>
      <c r="V8469" s="12"/>
      <c r="W8469" s="12"/>
      <c r="X8469" s="14"/>
      <c r="AB8469" s="25"/>
      <c r="AC8469" s="12"/>
      <c r="AD8469" s="12"/>
      <c r="AK8469" s="12"/>
      <c r="AL8469" s="30"/>
      <c r="AM8469" s="32"/>
      <c r="AQ8469" s="12"/>
      <c r="AR8469" s="12"/>
      <c r="AS8469" s="12"/>
      <c r="AZ8469" s="49"/>
      <c r="BA8469" s="30"/>
      <c r="BB8469" s="12"/>
      <c r="BF8469" s="12"/>
      <c r="BG8469" s="12"/>
      <c r="BH8469" s="12"/>
      <c r="BO8469" s="7"/>
      <c r="BP8469" s="7"/>
      <c r="BQ8469" s="7"/>
      <c r="BU8469" s="7"/>
      <c r="BV8469" s="7"/>
      <c r="BW8469" s="7"/>
      <c r="CD8469" s="7"/>
      <c r="CE8469" s="7"/>
      <c r="CF8469" s="7"/>
      <c r="CJ8469" s="7"/>
      <c r="CK8469" s="7"/>
      <c r="CL8469" s="7"/>
    </row>
    <row r="8470" spans="1:90">
      <c r="A8470" s="11"/>
      <c r="B8470" s="373"/>
      <c r="C8470" s="373"/>
      <c r="D8470" s="373"/>
      <c r="E8470" s="13"/>
      <c r="F8470" s="11"/>
      <c r="G8470" s="25"/>
      <c r="H8470" s="31"/>
      <c r="I8470" s="30"/>
      <c r="M8470" s="25"/>
      <c r="N8470" s="31"/>
      <c r="O8470" s="30"/>
      <c r="V8470" s="12"/>
      <c r="W8470" s="12"/>
      <c r="X8470" s="14"/>
      <c r="AB8470" s="25"/>
      <c r="AC8470" s="12"/>
      <c r="AD8470" s="12"/>
      <c r="AK8470" s="12"/>
      <c r="AL8470" s="30"/>
      <c r="AM8470" s="32"/>
      <c r="AQ8470" s="12"/>
      <c r="AR8470" s="12"/>
      <c r="AS8470" s="12"/>
      <c r="AZ8470" s="49"/>
      <c r="BA8470" s="30"/>
      <c r="BB8470" s="12"/>
      <c r="BF8470" s="12"/>
      <c r="BG8470" s="12"/>
      <c r="BH8470" s="12"/>
      <c r="BO8470" s="7"/>
      <c r="BP8470" s="7"/>
      <c r="BQ8470" s="7"/>
      <c r="BU8470" s="7"/>
      <c r="BV8470" s="7"/>
      <c r="BW8470" s="7"/>
      <c r="CD8470" s="7"/>
      <c r="CE8470" s="7"/>
      <c r="CF8470" s="7"/>
      <c r="CJ8470" s="7"/>
      <c r="CK8470" s="7"/>
      <c r="CL8470" s="7"/>
    </row>
    <row r="8471" spans="1:90">
      <c r="A8471" s="11"/>
      <c r="B8471" s="373"/>
      <c r="C8471" s="373"/>
      <c r="D8471" s="373"/>
      <c r="E8471" s="13"/>
      <c r="F8471" s="11"/>
      <c r="G8471" s="25"/>
      <c r="H8471" s="31"/>
      <c r="I8471" s="30"/>
      <c r="M8471" s="25"/>
      <c r="N8471" s="31"/>
      <c r="O8471" s="30"/>
      <c r="V8471" s="12"/>
      <c r="W8471" s="12"/>
      <c r="X8471" s="14"/>
      <c r="AB8471" s="25"/>
      <c r="AC8471" s="12"/>
      <c r="AD8471" s="12"/>
      <c r="AK8471" s="12"/>
      <c r="AL8471" s="30"/>
      <c r="AM8471" s="32"/>
      <c r="AQ8471" s="12"/>
      <c r="AR8471" s="12"/>
      <c r="AS8471" s="12"/>
      <c r="AZ8471" s="49"/>
      <c r="BA8471" s="30"/>
      <c r="BB8471" s="12"/>
      <c r="BF8471" s="12"/>
      <c r="BG8471" s="12"/>
      <c r="BH8471" s="12"/>
      <c r="BO8471" s="7"/>
      <c r="BP8471" s="7"/>
      <c r="BQ8471" s="7"/>
      <c r="BU8471" s="7"/>
      <c r="BV8471" s="7"/>
      <c r="BW8471" s="7"/>
      <c r="CD8471" s="7"/>
      <c r="CE8471" s="7"/>
      <c r="CF8471" s="7"/>
      <c r="CJ8471" s="7"/>
      <c r="CK8471" s="7"/>
      <c r="CL8471" s="7"/>
    </row>
    <row r="8472" spans="1:90">
      <c r="A8472" s="11"/>
      <c r="B8472" s="373"/>
      <c r="C8472" s="373"/>
      <c r="D8472" s="373"/>
      <c r="E8472" s="13"/>
      <c r="F8472" s="11"/>
      <c r="G8472" s="25"/>
      <c r="H8472" s="31"/>
      <c r="I8472" s="30"/>
      <c r="M8472" s="25"/>
      <c r="N8472" s="31"/>
      <c r="O8472" s="30"/>
      <c r="V8472" s="12"/>
      <c r="W8472" s="12"/>
      <c r="X8472" s="14"/>
      <c r="AB8472" s="25"/>
      <c r="AC8472" s="12"/>
      <c r="AD8472" s="12"/>
      <c r="AK8472" s="12"/>
      <c r="AL8472" s="30"/>
      <c r="AM8472" s="32"/>
      <c r="AQ8472" s="12"/>
      <c r="AR8472" s="12"/>
      <c r="AS8472" s="12"/>
      <c r="AZ8472" s="49"/>
      <c r="BA8472" s="30"/>
      <c r="BB8472" s="12"/>
      <c r="BF8472" s="12"/>
      <c r="BG8472" s="12"/>
      <c r="BH8472" s="12"/>
      <c r="BO8472" s="7"/>
      <c r="BP8472" s="7"/>
      <c r="BQ8472" s="7"/>
      <c r="BU8472" s="7"/>
      <c r="BV8472" s="7"/>
      <c r="BW8472" s="7"/>
      <c r="CD8472" s="7"/>
      <c r="CE8472" s="7"/>
      <c r="CF8472" s="7"/>
      <c r="CJ8472" s="7"/>
      <c r="CK8472" s="7"/>
      <c r="CL8472" s="7"/>
    </row>
    <row r="8473" spans="1:90">
      <c r="A8473" s="11"/>
      <c r="B8473" s="373"/>
      <c r="C8473" s="373"/>
      <c r="D8473" s="373"/>
      <c r="E8473" s="13"/>
      <c r="F8473" s="11"/>
      <c r="G8473" s="25"/>
      <c r="H8473" s="31"/>
      <c r="I8473" s="30"/>
      <c r="M8473" s="25"/>
      <c r="N8473" s="31"/>
      <c r="O8473" s="30"/>
      <c r="V8473" s="12"/>
      <c r="W8473" s="12"/>
      <c r="X8473" s="14"/>
      <c r="AB8473" s="25"/>
      <c r="AC8473" s="12"/>
      <c r="AD8473" s="12"/>
      <c r="AK8473" s="12"/>
      <c r="AL8473" s="30"/>
      <c r="AM8473" s="32"/>
      <c r="AQ8473" s="12"/>
      <c r="AR8473" s="12"/>
      <c r="AS8473" s="12"/>
      <c r="AZ8473" s="49"/>
      <c r="BA8473" s="30"/>
      <c r="BB8473" s="12"/>
      <c r="BF8473" s="12"/>
      <c r="BG8473" s="12"/>
      <c r="BH8473" s="12"/>
      <c r="BO8473" s="7"/>
      <c r="BP8473" s="7"/>
      <c r="BQ8473" s="7"/>
      <c r="BU8473" s="7"/>
      <c r="BV8473" s="7"/>
      <c r="BW8473" s="7"/>
      <c r="CD8473" s="7"/>
      <c r="CE8473" s="7"/>
      <c r="CF8473" s="7"/>
      <c r="CJ8473" s="7"/>
      <c r="CK8473" s="7"/>
      <c r="CL8473" s="7"/>
    </row>
    <row r="8474" spans="1:90">
      <c r="A8474" s="11"/>
      <c r="B8474" s="373"/>
      <c r="C8474" s="373"/>
      <c r="D8474" s="373"/>
      <c r="E8474" s="13"/>
      <c r="F8474" s="11"/>
      <c r="G8474" s="25"/>
      <c r="H8474" s="31"/>
      <c r="I8474" s="30"/>
      <c r="M8474" s="25"/>
      <c r="N8474" s="31"/>
      <c r="O8474" s="30"/>
      <c r="V8474" s="12"/>
      <c r="W8474" s="12"/>
      <c r="X8474" s="14"/>
      <c r="AB8474" s="25"/>
      <c r="AC8474" s="12"/>
      <c r="AD8474" s="12"/>
      <c r="AK8474" s="12"/>
      <c r="AL8474" s="30"/>
      <c r="AM8474" s="32"/>
      <c r="AQ8474" s="12"/>
      <c r="AR8474" s="12"/>
      <c r="AS8474" s="12"/>
      <c r="AZ8474" s="49"/>
      <c r="BA8474" s="30"/>
      <c r="BB8474" s="12"/>
      <c r="BF8474" s="12"/>
      <c r="BG8474" s="12"/>
      <c r="BH8474" s="12"/>
      <c r="BO8474" s="7"/>
      <c r="BP8474" s="7"/>
      <c r="BQ8474" s="7"/>
      <c r="BU8474" s="7"/>
      <c r="BV8474" s="7"/>
      <c r="BW8474" s="7"/>
      <c r="CD8474" s="7"/>
      <c r="CE8474" s="7"/>
      <c r="CF8474" s="7"/>
      <c r="CJ8474" s="7"/>
      <c r="CK8474" s="7"/>
      <c r="CL8474" s="7"/>
    </row>
    <row r="8475" spans="1:90">
      <c r="A8475" s="11"/>
      <c r="B8475" s="373"/>
      <c r="C8475" s="373"/>
      <c r="D8475" s="373"/>
      <c r="E8475" s="13"/>
      <c r="F8475" s="11"/>
      <c r="G8475" s="25"/>
      <c r="H8475" s="31"/>
      <c r="I8475" s="30"/>
      <c r="M8475" s="25"/>
      <c r="N8475" s="31"/>
      <c r="O8475" s="30"/>
      <c r="V8475" s="12"/>
      <c r="W8475" s="12"/>
      <c r="X8475" s="14"/>
      <c r="AB8475" s="25"/>
      <c r="AC8475" s="12"/>
      <c r="AD8475" s="12"/>
      <c r="AK8475" s="12"/>
      <c r="AL8475" s="30"/>
      <c r="AM8475" s="32"/>
      <c r="AQ8475" s="12"/>
      <c r="AR8475" s="12"/>
      <c r="AS8475" s="12"/>
      <c r="AZ8475" s="49"/>
      <c r="BA8475" s="30"/>
      <c r="BB8475" s="12"/>
      <c r="BF8475" s="12"/>
      <c r="BG8475" s="12"/>
      <c r="BH8475" s="12"/>
      <c r="BO8475" s="7"/>
      <c r="BP8475" s="7"/>
      <c r="BQ8475" s="7"/>
      <c r="BU8475" s="7"/>
      <c r="BV8475" s="7"/>
      <c r="BW8475" s="7"/>
      <c r="CD8475" s="7"/>
      <c r="CE8475" s="7"/>
      <c r="CF8475" s="7"/>
      <c r="CJ8475" s="7"/>
      <c r="CK8475" s="7"/>
      <c r="CL8475" s="7"/>
    </row>
    <row r="8476" spans="1:90">
      <c r="A8476" s="11"/>
      <c r="B8476" s="373"/>
      <c r="C8476" s="373"/>
      <c r="D8476" s="373"/>
      <c r="E8476" s="13"/>
      <c r="F8476" s="11"/>
      <c r="G8476" s="25"/>
      <c r="H8476" s="31"/>
      <c r="I8476" s="30"/>
      <c r="M8476" s="25"/>
      <c r="N8476" s="31"/>
      <c r="O8476" s="30"/>
      <c r="V8476" s="12"/>
      <c r="W8476" s="12"/>
      <c r="X8476" s="14"/>
      <c r="AB8476" s="25"/>
      <c r="AC8476" s="12"/>
      <c r="AD8476" s="12"/>
      <c r="AK8476" s="12"/>
      <c r="AL8476" s="30"/>
      <c r="AM8476" s="32"/>
      <c r="AQ8476" s="12"/>
      <c r="AR8476" s="12"/>
      <c r="AS8476" s="12"/>
      <c r="AZ8476" s="49"/>
      <c r="BA8476" s="30"/>
      <c r="BB8476" s="12"/>
      <c r="BF8476" s="12"/>
      <c r="BG8476" s="12"/>
      <c r="BH8476" s="12"/>
      <c r="BO8476" s="7"/>
      <c r="BP8476" s="7"/>
      <c r="BQ8476" s="7"/>
      <c r="BU8476" s="7"/>
      <c r="BV8476" s="7"/>
      <c r="BW8476" s="7"/>
      <c r="CD8476" s="7"/>
      <c r="CE8476" s="7"/>
      <c r="CF8476" s="7"/>
      <c r="CJ8476" s="7"/>
      <c r="CK8476" s="7"/>
      <c r="CL8476" s="7"/>
    </row>
    <row r="8477" spans="1:90">
      <c r="A8477" s="11"/>
      <c r="B8477" s="373"/>
      <c r="C8477" s="373"/>
      <c r="D8477" s="373"/>
      <c r="E8477" s="13"/>
      <c r="F8477" s="11"/>
      <c r="G8477" s="25"/>
      <c r="H8477" s="31"/>
      <c r="I8477" s="30"/>
      <c r="M8477" s="25"/>
      <c r="N8477" s="31"/>
      <c r="O8477" s="30"/>
      <c r="V8477" s="12"/>
      <c r="W8477" s="12"/>
      <c r="X8477" s="14"/>
      <c r="AB8477" s="25"/>
      <c r="AC8477" s="12"/>
      <c r="AD8477" s="12"/>
      <c r="AK8477" s="12"/>
      <c r="AL8477" s="30"/>
      <c r="AM8477" s="32"/>
      <c r="AQ8477" s="12"/>
      <c r="AR8477" s="12"/>
      <c r="AS8477" s="12"/>
      <c r="AZ8477" s="49"/>
      <c r="BA8477" s="30"/>
      <c r="BB8477" s="12"/>
      <c r="BF8477" s="12"/>
      <c r="BG8477" s="12"/>
      <c r="BH8477" s="12"/>
      <c r="BO8477" s="7"/>
      <c r="BP8477" s="7"/>
      <c r="BQ8477" s="7"/>
      <c r="BU8477" s="7"/>
      <c r="BV8477" s="7"/>
      <c r="BW8477" s="7"/>
      <c r="CD8477" s="7"/>
      <c r="CE8477" s="7"/>
      <c r="CF8477" s="7"/>
      <c r="CJ8477" s="7"/>
      <c r="CK8477" s="7"/>
      <c r="CL8477" s="7"/>
    </row>
    <row r="8478" spans="1:90">
      <c r="A8478" s="11"/>
      <c r="B8478" s="373"/>
      <c r="C8478" s="373"/>
      <c r="D8478" s="373"/>
      <c r="E8478" s="13"/>
      <c r="F8478" s="11"/>
      <c r="G8478" s="25"/>
      <c r="H8478" s="31"/>
      <c r="I8478" s="30"/>
      <c r="M8478" s="25"/>
      <c r="N8478" s="31"/>
      <c r="O8478" s="30"/>
      <c r="V8478" s="12"/>
      <c r="W8478" s="12"/>
      <c r="X8478" s="14"/>
      <c r="AB8478" s="25"/>
      <c r="AC8478" s="12"/>
      <c r="AD8478" s="12"/>
      <c r="AK8478" s="12"/>
      <c r="AL8478" s="30"/>
      <c r="AM8478" s="32"/>
      <c r="AQ8478" s="12"/>
      <c r="AR8478" s="12"/>
      <c r="AS8478" s="12"/>
      <c r="AZ8478" s="49"/>
      <c r="BA8478" s="30"/>
      <c r="BB8478" s="12"/>
      <c r="BF8478" s="12"/>
      <c r="BG8478" s="12"/>
      <c r="BH8478" s="12"/>
      <c r="BO8478" s="7"/>
      <c r="BP8478" s="7"/>
      <c r="BQ8478" s="7"/>
      <c r="BU8478" s="7"/>
      <c r="BV8478" s="7"/>
      <c r="BW8478" s="7"/>
      <c r="CD8478" s="7"/>
      <c r="CE8478" s="7"/>
      <c r="CF8478" s="7"/>
      <c r="CJ8478" s="7"/>
      <c r="CK8478" s="7"/>
      <c r="CL8478" s="7"/>
    </row>
    <row r="8479" spans="1:90">
      <c r="A8479" s="11"/>
      <c r="B8479" s="373"/>
      <c r="C8479" s="373"/>
      <c r="D8479" s="373"/>
      <c r="E8479" s="13"/>
      <c r="F8479" s="11"/>
      <c r="G8479" s="25"/>
      <c r="H8479" s="31"/>
      <c r="I8479" s="30"/>
      <c r="M8479" s="25"/>
      <c r="N8479" s="31"/>
      <c r="O8479" s="30"/>
      <c r="V8479" s="12"/>
      <c r="W8479" s="12"/>
      <c r="X8479" s="14"/>
      <c r="AB8479" s="25"/>
      <c r="AC8479" s="12"/>
      <c r="AD8479" s="12"/>
      <c r="AK8479" s="12"/>
      <c r="AL8479" s="30"/>
      <c r="AM8479" s="32"/>
      <c r="AQ8479" s="12"/>
      <c r="AR8479" s="12"/>
      <c r="AS8479" s="12"/>
      <c r="AZ8479" s="49"/>
      <c r="BA8479" s="30"/>
      <c r="BB8479" s="12"/>
      <c r="BF8479" s="12"/>
      <c r="BG8479" s="12"/>
      <c r="BH8479" s="12"/>
      <c r="BO8479" s="7"/>
      <c r="BP8479" s="7"/>
      <c r="BQ8479" s="7"/>
      <c r="BU8479" s="7"/>
      <c r="BV8479" s="7"/>
      <c r="BW8479" s="7"/>
      <c r="CD8479" s="7"/>
      <c r="CE8479" s="7"/>
      <c r="CF8479" s="7"/>
      <c r="CJ8479" s="7"/>
      <c r="CK8479" s="7"/>
      <c r="CL8479" s="7"/>
    </row>
    <row r="8480" spans="1:90">
      <c r="A8480" s="11"/>
      <c r="B8480" s="373"/>
      <c r="C8480" s="373"/>
      <c r="D8480" s="373"/>
      <c r="E8480" s="13"/>
      <c r="F8480" s="11"/>
      <c r="G8480" s="25"/>
      <c r="H8480" s="31"/>
      <c r="I8480" s="30"/>
      <c r="M8480" s="25"/>
      <c r="N8480" s="31"/>
      <c r="O8480" s="30"/>
      <c r="V8480" s="12"/>
      <c r="W8480" s="12"/>
      <c r="X8480" s="14"/>
      <c r="AB8480" s="25"/>
      <c r="AC8480" s="12"/>
      <c r="AD8480" s="12"/>
      <c r="AK8480" s="12"/>
      <c r="AL8480" s="30"/>
      <c r="AM8480" s="32"/>
      <c r="AQ8480" s="12"/>
      <c r="AR8480" s="12"/>
      <c r="AS8480" s="12"/>
      <c r="AZ8480" s="49"/>
      <c r="BA8480" s="30"/>
      <c r="BB8480" s="12"/>
      <c r="BF8480" s="12"/>
      <c r="BG8480" s="12"/>
      <c r="BH8480" s="12"/>
      <c r="BO8480" s="7"/>
      <c r="BP8480" s="7"/>
      <c r="BQ8480" s="7"/>
      <c r="BU8480" s="7"/>
      <c r="BV8480" s="7"/>
      <c r="BW8480" s="7"/>
      <c r="CD8480" s="7"/>
      <c r="CE8480" s="7"/>
      <c r="CF8480" s="7"/>
      <c r="CJ8480" s="7"/>
      <c r="CK8480" s="7"/>
      <c r="CL8480" s="7"/>
    </row>
    <row r="8481" spans="1:90">
      <c r="A8481" s="11"/>
      <c r="B8481" s="373"/>
      <c r="C8481" s="373"/>
      <c r="D8481" s="373"/>
      <c r="E8481" s="13"/>
      <c r="F8481" s="11"/>
      <c r="G8481" s="25"/>
      <c r="H8481" s="31"/>
      <c r="I8481" s="30"/>
      <c r="M8481" s="25"/>
      <c r="N8481" s="31"/>
      <c r="O8481" s="30"/>
      <c r="V8481" s="12"/>
      <c r="W8481" s="12"/>
      <c r="X8481" s="14"/>
      <c r="AB8481" s="25"/>
      <c r="AC8481" s="12"/>
      <c r="AD8481" s="12"/>
      <c r="AK8481" s="12"/>
      <c r="AL8481" s="30"/>
      <c r="AM8481" s="32"/>
      <c r="AQ8481" s="12"/>
      <c r="AR8481" s="12"/>
      <c r="AS8481" s="12"/>
      <c r="AZ8481" s="49"/>
      <c r="BA8481" s="30"/>
      <c r="BB8481" s="12"/>
      <c r="BF8481" s="12"/>
      <c r="BG8481" s="12"/>
      <c r="BH8481" s="12"/>
      <c r="BO8481" s="7"/>
      <c r="BP8481" s="7"/>
      <c r="BQ8481" s="7"/>
      <c r="BU8481" s="7"/>
      <c r="BV8481" s="7"/>
      <c r="BW8481" s="7"/>
      <c r="CD8481" s="7"/>
      <c r="CE8481" s="7"/>
      <c r="CF8481" s="7"/>
      <c r="CJ8481" s="7"/>
      <c r="CK8481" s="7"/>
      <c r="CL8481" s="7"/>
    </row>
    <row r="8482" spans="1:90">
      <c r="A8482" s="11"/>
      <c r="B8482" s="373"/>
      <c r="C8482" s="373"/>
      <c r="D8482" s="373"/>
      <c r="E8482" s="13"/>
      <c r="F8482" s="11"/>
      <c r="G8482" s="25"/>
      <c r="H8482" s="31"/>
      <c r="I8482" s="30"/>
      <c r="M8482" s="25"/>
      <c r="N8482" s="31"/>
      <c r="O8482" s="30"/>
      <c r="V8482" s="12"/>
      <c r="W8482" s="12"/>
      <c r="X8482" s="14"/>
      <c r="AB8482" s="25"/>
      <c r="AC8482" s="12"/>
      <c r="AD8482" s="12"/>
      <c r="AK8482" s="12"/>
      <c r="AL8482" s="30"/>
      <c r="AM8482" s="32"/>
      <c r="AQ8482" s="12"/>
      <c r="AR8482" s="12"/>
      <c r="AS8482" s="12"/>
      <c r="AZ8482" s="49"/>
      <c r="BA8482" s="30"/>
      <c r="BB8482" s="12"/>
      <c r="BF8482" s="12"/>
      <c r="BG8482" s="12"/>
      <c r="BH8482" s="12"/>
      <c r="BO8482" s="7"/>
      <c r="BP8482" s="7"/>
      <c r="BQ8482" s="7"/>
      <c r="BU8482" s="7"/>
      <c r="BV8482" s="7"/>
      <c r="BW8482" s="7"/>
      <c r="CD8482" s="7"/>
      <c r="CE8482" s="7"/>
      <c r="CF8482" s="7"/>
      <c r="CJ8482" s="7"/>
      <c r="CK8482" s="7"/>
      <c r="CL8482" s="7"/>
    </row>
    <row r="8483" spans="1:90">
      <c r="A8483" s="11"/>
      <c r="B8483" s="373"/>
      <c r="C8483" s="373"/>
      <c r="D8483" s="373"/>
      <c r="E8483" s="13"/>
      <c r="F8483" s="11"/>
      <c r="G8483" s="25"/>
      <c r="H8483" s="31"/>
      <c r="I8483" s="30"/>
      <c r="M8483" s="25"/>
      <c r="N8483" s="31"/>
      <c r="O8483" s="30"/>
      <c r="V8483" s="12"/>
      <c r="W8483" s="12"/>
      <c r="X8483" s="14"/>
      <c r="AB8483" s="25"/>
      <c r="AC8483" s="12"/>
      <c r="AD8483" s="12"/>
      <c r="AK8483" s="12"/>
      <c r="AL8483" s="30"/>
      <c r="AM8483" s="32"/>
      <c r="AQ8483" s="12"/>
      <c r="AR8483" s="12"/>
      <c r="AS8483" s="12"/>
      <c r="AZ8483" s="49"/>
      <c r="BA8483" s="30"/>
      <c r="BB8483" s="12"/>
      <c r="BF8483" s="12"/>
      <c r="BG8483" s="12"/>
      <c r="BH8483" s="12"/>
      <c r="BO8483" s="7"/>
      <c r="BP8483" s="7"/>
      <c r="BQ8483" s="7"/>
      <c r="BU8483" s="7"/>
      <c r="BV8483" s="7"/>
      <c r="BW8483" s="7"/>
      <c r="CD8483" s="7"/>
      <c r="CE8483" s="7"/>
      <c r="CF8483" s="7"/>
      <c r="CJ8483" s="7"/>
      <c r="CK8483" s="7"/>
      <c r="CL8483" s="7"/>
    </row>
    <row r="8484" spans="1:90">
      <c r="A8484" s="11"/>
      <c r="B8484" s="373"/>
      <c r="C8484" s="373"/>
      <c r="D8484" s="373"/>
      <c r="E8484" s="13"/>
      <c r="F8484" s="11"/>
      <c r="G8484" s="25"/>
      <c r="H8484" s="31"/>
      <c r="I8484" s="30"/>
      <c r="M8484" s="25"/>
      <c r="N8484" s="31"/>
      <c r="O8484" s="30"/>
      <c r="V8484" s="12"/>
      <c r="W8484" s="12"/>
      <c r="X8484" s="14"/>
      <c r="AB8484" s="25"/>
      <c r="AC8484" s="12"/>
      <c r="AD8484" s="12"/>
      <c r="AK8484" s="12"/>
      <c r="AL8484" s="30"/>
      <c r="AM8484" s="32"/>
      <c r="AQ8484" s="12"/>
      <c r="AR8484" s="12"/>
      <c r="AS8484" s="12"/>
      <c r="AZ8484" s="49"/>
      <c r="BA8484" s="30"/>
      <c r="BB8484" s="12"/>
      <c r="BF8484" s="12"/>
      <c r="BG8484" s="12"/>
      <c r="BH8484" s="12"/>
      <c r="BO8484" s="7"/>
      <c r="BP8484" s="7"/>
      <c r="BQ8484" s="7"/>
      <c r="BU8484" s="7"/>
      <c r="BV8484" s="7"/>
      <c r="BW8484" s="7"/>
      <c r="CD8484" s="7"/>
      <c r="CE8484" s="7"/>
      <c r="CF8484" s="7"/>
      <c r="CJ8484" s="7"/>
      <c r="CK8484" s="7"/>
      <c r="CL8484" s="7"/>
    </row>
    <row r="8485" spans="1:90">
      <c r="A8485" s="11"/>
      <c r="B8485" s="373"/>
      <c r="C8485" s="373"/>
      <c r="D8485" s="373"/>
      <c r="E8485" s="13"/>
      <c r="F8485" s="11"/>
      <c r="G8485" s="25"/>
      <c r="H8485" s="31"/>
      <c r="I8485" s="30"/>
      <c r="M8485" s="25"/>
      <c r="N8485" s="31"/>
      <c r="O8485" s="30"/>
      <c r="V8485" s="12"/>
      <c r="W8485" s="12"/>
      <c r="X8485" s="14"/>
      <c r="AB8485" s="25"/>
      <c r="AC8485" s="12"/>
      <c r="AD8485" s="12"/>
      <c r="AK8485" s="12"/>
      <c r="AL8485" s="30"/>
      <c r="AM8485" s="32"/>
      <c r="AQ8485" s="12"/>
      <c r="AR8485" s="12"/>
      <c r="AS8485" s="12"/>
      <c r="AZ8485" s="49"/>
      <c r="BA8485" s="30"/>
      <c r="BB8485" s="12"/>
      <c r="BF8485" s="12"/>
      <c r="BG8485" s="12"/>
      <c r="BH8485" s="12"/>
      <c r="BO8485" s="7"/>
      <c r="BP8485" s="7"/>
      <c r="BQ8485" s="7"/>
      <c r="BU8485" s="7"/>
      <c r="BV8485" s="7"/>
      <c r="BW8485" s="7"/>
      <c r="CD8485" s="7"/>
      <c r="CE8485" s="7"/>
      <c r="CF8485" s="7"/>
      <c r="CJ8485" s="7"/>
      <c r="CK8485" s="7"/>
      <c r="CL8485" s="7"/>
    </row>
    <row r="8486" spans="1:90">
      <c r="A8486" s="11"/>
      <c r="B8486" s="373"/>
      <c r="C8486" s="373"/>
      <c r="D8486" s="373"/>
      <c r="E8486" s="13"/>
      <c r="F8486" s="11"/>
      <c r="G8486" s="25"/>
      <c r="H8486" s="31"/>
      <c r="I8486" s="30"/>
      <c r="M8486" s="25"/>
      <c r="N8486" s="31"/>
      <c r="O8486" s="30"/>
      <c r="V8486" s="12"/>
      <c r="W8486" s="12"/>
      <c r="X8486" s="14"/>
      <c r="AB8486" s="25"/>
      <c r="AC8486" s="12"/>
      <c r="AD8486" s="12"/>
      <c r="AK8486" s="12"/>
      <c r="AL8486" s="30"/>
      <c r="AM8486" s="32"/>
      <c r="AQ8486" s="12"/>
      <c r="AR8486" s="12"/>
      <c r="AS8486" s="12"/>
      <c r="AZ8486" s="49"/>
      <c r="BA8486" s="30"/>
      <c r="BB8486" s="12"/>
      <c r="BF8486" s="12"/>
      <c r="BG8486" s="12"/>
      <c r="BH8486" s="12"/>
      <c r="BO8486" s="7"/>
      <c r="BP8486" s="7"/>
      <c r="BQ8486" s="7"/>
      <c r="BU8486" s="7"/>
      <c r="BV8486" s="7"/>
      <c r="BW8486" s="7"/>
      <c r="CD8486" s="7"/>
      <c r="CE8486" s="7"/>
      <c r="CF8486" s="7"/>
      <c r="CJ8486" s="7"/>
      <c r="CK8486" s="7"/>
      <c r="CL8486" s="7"/>
    </row>
    <row r="8487" spans="1:90">
      <c r="A8487" s="11"/>
      <c r="B8487" s="373"/>
      <c r="C8487" s="373"/>
      <c r="D8487" s="373"/>
      <c r="E8487" s="13"/>
      <c r="F8487" s="11"/>
      <c r="G8487" s="25"/>
      <c r="H8487" s="31"/>
      <c r="I8487" s="30"/>
      <c r="M8487" s="25"/>
      <c r="N8487" s="31"/>
      <c r="O8487" s="30"/>
      <c r="V8487" s="12"/>
      <c r="W8487" s="12"/>
      <c r="X8487" s="14"/>
      <c r="AB8487" s="25"/>
      <c r="AC8487" s="12"/>
      <c r="AD8487" s="12"/>
      <c r="AK8487" s="12"/>
      <c r="AL8487" s="30"/>
      <c r="AM8487" s="32"/>
      <c r="AQ8487" s="12"/>
      <c r="AR8487" s="12"/>
      <c r="AS8487" s="12"/>
      <c r="AZ8487" s="49"/>
      <c r="BA8487" s="30"/>
      <c r="BB8487" s="12"/>
      <c r="BF8487" s="12"/>
      <c r="BG8487" s="12"/>
      <c r="BH8487" s="12"/>
      <c r="BO8487" s="7"/>
      <c r="BP8487" s="7"/>
      <c r="BQ8487" s="7"/>
      <c r="BU8487" s="7"/>
      <c r="BV8487" s="7"/>
      <c r="BW8487" s="7"/>
      <c r="CD8487" s="7"/>
      <c r="CE8487" s="7"/>
      <c r="CF8487" s="7"/>
      <c r="CJ8487" s="7"/>
      <c r="CK8487" s="7"/>
      <c r="CL8487" s="7"/>
    </row>
    <row r="8488" spans="1:90">
      <c r="A8488" s="11"/>
      <c r="B8488" s="373"/>
      <c r="C8488" s="373"/>
      <c r="D8488" s="373"/>
      <c r="E8488" s="13"/>
      <c r="F8488" s="11"/>
      <c r="G8488" s="25"/>
      <c r="H8488" s="31"/>
      <c r="I8488" s="30"/>
      <c r="M8488" s="25"/>
      <c r="N8488" s="31"/>
      <c r="O8488" s="30"/>
      <c r="V8488" s="12"/>
      <c r="W8488" s="12"/>
      <c r="X8488" s="14"/>
      <c r="AB8488" s="25"/>
      <c r="AC8488" s="12"/>
      <c r="AD8488" s="12"/>
      <c r="AK8488" s="12"/>
      <c r="AL8488" s="30"/>
      <c r="AM8488" s="32"/>
      <c r="AQ8488" s="12"/>
      <c r="AR8488" s="12"/>
      <c r="AS8488" s="12"/>
      <c r="AZ8488" s="49"/>
      <c r="BA8488" s="30"/>
      <c r="BB8488" s="12"/>
      <c r="BF8488" s="12"/>
      <c r="BG8488" s="12"/>
      <c r="BH8488" s="12"/>
      <c r="BO8488" s="7"/>
      <c r="BP8488" s="7"/>
      <c r="BQ8488" s="7"/>
      <c r="BU8488" s="7"/>
      <c r="BV8488" s="7"/>
      <c r="BW8488" s="7"/>
      <c r="CD8488" s="7"/>
      <c r="CE8488" s="7"/>
      <c r="CF8488" s="7"/>
      <c r="CJ8488" s="7"/>
      <c r="CK8488" s="7"/>
      <c r="CL8488" s="7"/>
    </row>
    <row r="8489" spans="1:90">
      <c r="A8489" s="11"/>
      <c r="B8489" s="373"/>
      <c r="C8489" s="373"/>
      <c r="D8489" s="373"/>
      <c r="E8489" s="13"/>
      <c r="F8489" s="11"/>
      <c r="G8489" s="25"/>
      <c r="H8489" s="31"/>
      <c r="I8489" s="30"/>
      <c r="M8489" s="25"/>
      <c r="N8489" s="31"/>
      <c r="O8489" s="30"/>
      <c r="V8489" s="12"/>
      <c r="W8489" s="12"/>
      <c r="X8489" s="14"/>
      <c r="AB8489" s="25"/>
      <c r="AC8489" s="12"/>
      <c r="AD8489" s="12"/>
      <c r="AK8489" s="12"/>
      <c r="AL8489" s="30"/>
      <c r="AM8489" s="32"/>
      <c r="AQ8489" s="12"/>
      <c r="AR8489" s="12"/>
      <c r="AS8489" s="12"/>
      <c r="AZ8489" s="49"/>
      <c r="BA8489" s="30"/>
      <c r="BB8489" s="12"/>
      <c r="BF8489" s="12"/>
      <c r="BG8489" s="12"/>
      <c r="BH8489" s="12"/>
      <c r="BO8489" s="7"/>
      <c r="BP8489" s="7"/>
      <c r="BQ8489" s="7"/>
      <c r="BU8489" s="7"/>
      <c r="BV8489" s="7"/>
      <c r="BW8489" s="7"/>
      <c r="CD8489" s="7"/>
      <c r="CE8489" s="7"/>
      <c r="CF8489" s="7"/>
      <c r="CJ8489" s="7"/>
      <c r="CK8489" s="7"/>
      <c r="CL8489" s="7"/>
    </row>
    <row r="8490" spans="1:90">
      <c r="A8490" s="11"/>
      <c r="B8490" s="373"/>
      <c r="C8490" s="373"/>
      <c r="D8490" s="373"/>
      <c r="E8490" s="13"/>
      <c r="F8490" s="11"/>
      <c r="G8490" s="25"/>
      <c r="H8490" s="31"/>
      <c r="I8490" s="30"/>
      <c r="M8490" s="25"/>
      <c r="N8490" s="31"/>
      <c r="O8490" s="30"/>
      <c r="V8490" s="12"/>
      <c r="W8490" s="12"/>
      <c r="X8490" s="14"/>
      <c r="AB8490" s="25"/>
      <c r="AC8490" s="12"/>
      <c r="AD8490" s="12"/>
      <c r="AK8490" s="12"/>
      <c r="AL8490" s="30"/>
      <c r="AM8490" s="32"/>
      <c r="AQ8490" s="12"/>
      <c r="AR8490" s="12"/>
      <c r="AS8490" s="12"/>
      <c r="AZ8490" s="49"/>
      <c r="BA8490" s="30"/>
      <c r="BB8490" s="12"/>
      <c r="BF8490" s="12"/>
      <c r="BG8490" s="12"/>
      <c r="BH8490" s="12"/>
      <c r="BO8490" s="7"/>
      <c r="BP8490" s="7"/>
      <c r="BQ8490" s="7"/>
      <c r="BU8490" s="7"/>
      <c r="BV8490" s="7"/>
      <c r="BW8490" s="7"/>
      <c r="CD8490" s="7"/>
      <c r="CE8490" s="7"/>
      <c r="CF8490" s="7"/>
      <c r="CJ8490" s="7"/>
      <c r="CK8490" s="7"/>
      <c r="CL8490" s="7"/>
    </row>
    <row r="8491" spans="1:90">
      <c r="A8491" s="11"/>
      <c r="B8491" s="373"/>
      <c r="C8491" s="373"/>
      <c r="D8491" s="373"/>
      <c r="E8491" s="13"/>
      <c r="F8491" s="11"/>
      <c r="G8491" s="25"/>
      <c r="H8491" s="31"/>
      <c r="I8491" s="30"/>
      <c r="M8491" s="25"/>
      <c r="N8491" s="31"/>
      <c r="O8491" s="30"/>
      <c r="V8491" s="12"/>
      <c r="W8491" s="12"/>
      <c r="X8491" s="14"/>
      <c r="AB8491" s="25"/>
      <c r="AC8491" s="12"/>
      <c r="AD8491" s="12"/>
      <c r="AK8491" s="12"/>
      <c r="AL8491" s="30"/>
      <c r="AM8491" s="32"/>
      <c r="AQ8491" s="12"/>
      <c r="AR8491" s="12"/>
      <c r="AS8491" s="12"/>
      <c r="AZ8491" s="49"/>
      <c r="BA8491" s="30"/>
      <c r="BB8491" s="12"/>
      <c r="BF8491" s="12"/>
      <c r="BG8491" s="12"/>
      <c r="BH8491" s="12"/>
      <c r="BO8491" s="7"/>
      <c r="BP8491" s="7"/>
      <c r="BQ8491" s="7"/>
      <c r="BU8491" s="7"/>
      <c r="BV8491" s="7"/>
      <c r="BW8491" s="7"/>
      <c r="CD8491" s="7"/>
      <c r="CE8491" s="7"/>
      <c r="CF8491" s="7"/>
      <c r="CJ8491" s="7"/>
      <c r="CK8491" s="7"/>
      <c r="CL8491" s="7"/>
    </row>
    <row r="8492" spans="1:90">
      <c r="A8492" s="11"/>
      <c r="B8492" s="373"/>
      <c r="C8492" s="373"/>
      <c r="D8492" s="373"/>
      <c r="E8492" s="13"/>
      <c r="F8492" s="11"/>
      <c r="G8492" s="25"/>
      <c r="H8492" s="31"/>
      <c r="I8492" s="30"/>
      <c r="M8492" s="25"/>
      <c r="N8492" s="31"/>
      <c r="O8492" s="30"/>
      <c r="V8492" s="12"/>
      <c r="W8492" s="12"/>
      <c r="X8492" s="14"/>
      <c r="AB8492" s="25"/>
      <c r="AC8492" s="12"/>
      <c r="AD8492" s="12"/>
      <c r="AK8492" s="12"/>
      <c r="AL8492" s="30"/>
      <c r="AM8492" s="32"/>
      <c r="AQ8492" s="12"/>
      <c r="AR8492" s="12"/>
      <c r="AS8492" s="12"/>
      <c r="AZ8492" s="49"/>
      <c r="BA8492" s="30"/>
      <c r="BB8492" s="12"/>
      <c r="BF8492" s="12"/>
      <c r="BG8492" s="12"/>
      <c r="BH8492" s="12"/>
      <c r="BO8492" s="7"/>
      <c r="BP8492" s="7"/>
      <c r="BQ8492" s="7"/>
      <c r="BU8492" s="7"/>
      <c r="BV8492" s="7"/>
      <c r="BW8492" s="7"/>
      <c r="CD8492" s="7"/>
      <c r="CE8492" s="7"/>
      <c r="CF8492" s="7"/>
      <c r="CJ8492" s="7"/>
      <c r="CK8492" s="7"/>
      <c r="CL8492" s="7"/>
    </row>
    <row r="8493" spans="1:90">
      <c r="A8493" s="11"/>
      <c r="B8493" s="373"/>
      <c r="C8493" s="373"/>
      <c r="D8493" s="373"/>
      <c r="E8493" s="13"/>
      <c r="F8493" s="11"/>
      <c r="G8493" s="25"/>
      <c r="H8493" s="31"/>
      <c r="I8493" s="30"/>
      <c r="M8493" s="25"/>
      <c r="N8493" s="31"/>
      <c r="O8493" s="30"/>
      <c r="V8493" s="12"/>
      <c r="W8493" s="12"/>
      <c r="X8493" s="14"/>
      <c r="AB8493" s="25"/>
      <c r="AC8493" s="12"/>
      <c r="AD8493" s="12"/>
      <c r="AK8493" s="12"/>
      <c r="AL8493" s="30"/>
      <c r="AM8493" s="32"/>
      <c r="AQ8493" s="12"/>
      <c r="AR8493" s="12"/>
      <c r="AS8493" s="12"/>
      <c r="AZ8493" s="49"/>
      <c r="BA8493" s="30"/>
      <c r="BB8493" s="12"/>
      <c r="BF8493" s="12"/>
      <c r="BG8493" s="12"/>
      <c r="BH8493" s="12"/>
      <c r="BO8493" s="7"/>
      <c r="BP8493" s="7"/>
      <c r="BQ8493" s="7"/>
      <c r="BU8493" s="7"/>
      <c r="BV8493" s="7"/>
      <c r="BW8493" s="7"/>
      <c r="CD8493" s="7"/>
      <c r="CE8493" s="7"/>
      <c r="CF8493" s="7"/>
      <c r="CJ8493" s="7"/>
      <c r="CK8493" s="7"/>
      <c r="CL8493" s="7"/>
    </row>
    <row r="8494" spans="1:90">
      <c r="A8494" s="11"/>
      <c r="B8494" s="373"/>
      <c r="C8494" s="373"/>
      <c r="D8494" s="373"/>
      <c r="E8494" s="13"/>
      <c r="F8494" s="11"/>
      <c r="G8494" s="25"/>
      <c r="H8494" s="31"/>
      <c r="I8494" s="30"/>
      <c r="M8494" s="25"/>
      <c r="N8494" s="31"/>
      <c r="O8494" s="30"/>
      <c r="V8494" s="12"/>
      <c r="W8494" s="12"/>
      <c r="X8494" s="14"/>
      <c r="AB8494" s="25"/>
      <c r="AC8494" s="12"/>
      <c r="AD8494" s="12"/>
      <c r="AK8494" s="12"/>
      <c r="AL8494" s="30"/>
      <c r="AM8494" s="32"/>
      <c r="AQ8494" s="12"/>
      <c r="AR8494" s="12"/>
      <c r="AS8494" s="12"/>
      <c r="AZ8494" s="49"/>
      <c r="BA8494" s="30"/>
      <c r="BB8494" s="12"/>
      <c r="BF8494" s="12"/>
      <c r="BG8494" s="12"/>
      <c r="BH8494" s="12"/>
      <c r="BO8494" s="7"/>
      <c r="BP8494" s="7"/>
      <c r="BQ8494" s="7"/>
      <c r="BU8494" s="7"/>
      <c r="BV8494" s="7"/>
      <c r="BW8494" s="7"/>
      <c r="CD8494" s="7"/>
      <c r="CE8494" s="7"/>
      <c r="CF8494" s="7"/>
      <c r="CJ8494" s="7"/>
      <c r="CK8494" s="7"/>
      <c r="CL8494" s="7"/>
    </row>
    <row r="8495" spans="1:90">
      <c r="A8495" s="11"/>
      <c r="B8495" s="373"/>
      <c r="C8495" s="373"/>
      <c r="D8495" s="373"/>
      <c r="E8495" s="13"/>
      <c r="F8495" s="11"/>
      <c r="G8495" s="25"/>
      <c r="H8495" s="31"/>
      <c r="I8495" s="30"/>
      <c r="M8495" s="25"/>
      <c r="N8495" s="31"/>
      <c r="O8495" s="30"/>
      <c r="V8495" s="12"/>
      <c r="W8495" s="12"/>
      <c r="X8495" s="14"/>
      <c r="AB8495" s="25"/>
      <c r="AC8495" s="12"/>
      <c r="AD8495" s="12"/>
      <c r="AK8495" s="12"/>
      <c r="AL8495" s="30"/>
      <c r="AM8495" s="32"/>
      <c r="AQ8495" s="12"/>
      <c r="AR8495" s="12"/>
      <c r="AS8495" s="12"/>
      <c r="AZ8495" s="49"/>
      <c r="BA8495" s="30"/>
      <c r="BB8495" s="12"/>
      <c r="BF8495" s="12"/>
      <c r="BG8495" s="12"/>
      <c r="BH8495" s="12"/>
      <c r="BO8495" s="7"/>
      <c r="BP8495" s="7"/>
      <c r="BQ8495" s="7"/>
      <c r="BU8495" s="7"/>
      <c r="BV8495" s="7"/>
      <c r="BW8495" s="7"/>
      <c r="CD8495" s="7"/>
      <c r="CE8495" s="7"/>
      <c r="CF8495" s="7"/>
      <c r="CJ8495" s="7"/>
      <c r="CK8495" s="7"/>
      <c r="CL8495" s="7"/>
    </row>
    <row r="8496" spans="1:90">
      <c r="A8496" s="11"/>
      <c r="B8496" s="373"/>
      <c r="C8496" s="373"/>
      <c r="D8496" s="373"/>
      <c r="E8496" s="13"/>
      <c r="F8496" s="11"/>
      <c r="G8496" s="25"/>
      <c r="H8496" s="31"/>
      <c r="I8496" s="30"/>
      <c r="M8496" s="25"/>
      <c r="N8496" s="31"/>
      <c r="O8496" s="30"/>
      <c r="V8496" s="12"/>
      <c r="W8496" s="12"/>
      <c r="X8496" s="14"/>
      <c r="AB8496" s="25"/>
      <c r="AC8496" s="12"/>
      <c r="AD8496" s="12"/>
      <c r="AK8496" s="12"/>
      <c r="AL8496" s="30"/>
      <c r="AM8496" s="32"/>
      <c r="AQ8496" s="12"/>
      <c r="AR8496" s="12"/>
      <c r="AS8496" s="12"/>
      <c r="AZ8496" s="49"/>
      <c r="BA8496" s="30"/>
      <c r="BB8496" s="12"/>
      <c r="BF8496" s="12"/>
      <c r="BG8496" s="12"/>
      <c r="BH8496" s="12"/>
      <c r="BO8496" s="7"/>
      <c r="BP8496" s="7"/>
      <c r="BQ8496" s="7"/>
      <c r="BU8496" s="7"/>
      <c r="BV8496" s="7"/>
      <c r="BW8496" s="7"/>
      <c r="CD8496" s="7"/>
      <c r="CE8496" s="7"/>
      <c r="CF8496" s="7"/>
      <c r="CJ8496" s="7"/>
      <c r="CK8496" s="7"/>
      <c r="CL8496" s="7"/>
    </row>
    <row r="8497" spans="1:90">
      <c r="A8497" s="11"/>
      <c r="B8497" s="373"/>
      <c r="C8497" s="373"/>
      <c r="D8497" s="373"/>
      <c r="E8497" s="13"/>
      <c r="F8497" s="11"/>
      <c r="G8497" s="25"/>
      <c r="H8497" s="31"/>
      <c r="I8497" s="30"/>
      <c r="M8497" s="25"/>
      <c r="N8497" s="31"/>
      <c r="O8497" s="30"/>
      <c r="V8497" s="12"/>
      <c r="W8497" s="12"/>
      <c r="X8497" s="14"/>
      <c r="AB8497" s="25"/>
      <c r="AC8497" s="12"/>
      <c r="AD8497" s="12"/>
      <c r="AK8497" s="12"/>
      <c r="AL8497" s="30"/>
      <c r="AM8497" s="32"/>
      <c r="AQ8497" s="12"/>
      <c r="AR8497" s="12"/>
      <c r="AS8497" s="12"/>
      <c r="AZ8497" s="49"/>
      <c r="BA8497" s="30"/>
      <c r="BB8497" s="12"/>
      <c r="BF8497" s="12"/>
      <c r="BG8497" s="12"/>
      <c r="BH8497" s="12"/>
      <c r="BO8497" s="7"/>
      <c r="BP8497" s="7"/>
      <c r="BQ8497" s="7"/>
      <c r="BU8497" s="7"/>
      <c r="BV8497" s="7"/>
      <c r="BW8497" s="7"/>
      <c r="CD8497" s="7"/>
      <c r="CE8497" s="7"/>
      <c r="CF8497" s="7"/>
      <c r="CJ8497" s="7"/>
      <c r="CK8497" s="7"/>
      <c r="CL8497" s="7"/>
    </row>
    <row r="8498" spans="1:90">
      <c r="A8498" s="11"/>
      <c r="B8498" s="373"/>
      <c r="C8498" s="373"/>
      <c r="D8498" s="373"/>
      <c r="E8498" s="13"/>
      <c r="F8498" s="11"/>
      <c r="G8498" s="25"/>
      <c r="H8498" s="31"/>
      <c r="I8498" s="30"/>
      <c r="M8498" s="25"/>
      <c r="N8498" s="31"/>
      <c r="O8498" s="30"/>
      <c r="V8498" s="12"/>
      <c r="W8498" s="12"/>
      <c r="X8498" s="14"/>
      <c r="AB8498" s="25"/>
      <c r="AC8498" s="12"/>
      <c r="AD8498" s="12"/>
      <c r="AK8498" s="12"/>
      <c r="AL8498" s="30"/>
      <c r="AM8498" s="32"/>
      <c r="AQ8498" s="12"/>
      <c r="AR8498" s="12"/>
      <c r="AS8498" s="12"/>
      <c r="AZ8498" s="49"/>
      <c r="BA8498" s="30"/>
      <c r="BB8498" s="12"/>
      <c r="BF8498" s="12"/>
      <c r="BG8498" s="12"/>
      <c r="BH8498" s="12"/>
      <c r="BO8498" s="7"/>
      <c r="BP8498" s="7"/>
      <c r="BQ8498" s="7"/>
      <c r="BU8498" s="7"/>
      <c r="BV8498" s="7"/>
      <c r="BW8498" s="7"/>
      <c r="CD8498" s="7"/>
      <c r="CE8498" s="7"/>
      <c r="CF8498" s="7"/>
      <c r="CJ8498" s="7"/>
      <c r="CK8498" s="7"/>
      <c r="CL8498" s="7"/>
    </row>
    <row r="8499" spans="1:90">
      <c r="A8499" s="11"/>
      <c r="B8499" s="373"/>
      <c r="C8499" s="373"/>
      <c r="D8499" s="373"/>
      <c r="E8499" s="13"/>
      <c r="F8499" s="11"/>
      <c r="G8499" s="25"/>
      <c r="H8499" s="31"/>
      <c r="I8499" s="30"/>
      <c r="M8499" s="25"/>
      <c r="N8499" s="31"/>
      <c r="O8499" s="30"/>
      <c r="V8499" s="12"/>
      <c r="W8499" s="12"/>
      <c r="X8499" s="14"/>
      <c r="AB8499" s="25"/>
      <c r="AC8499" s="12"/>
      <c r="AD8499" s="12"/>
      <c r="AK8499" s="12"/>
      <c r="AL8499" s="30"/>
      <c r="AM8499" s="32"/>
      <c r="AQ8499" s="12"/>
      <c r="AR8499" s="12"/>
      <c r="AS8499" s="12"/>
      <c r="AZ8499" s="49"/>
      <c r="BA8499" s="30"/>
      <c r="BB8499" s="12"/>
      <c r="BF8499" s="12"/>
      <c r="BG8499" s="12"/>
      <c r="BH8499" s="12"/>
      <c r="BO8499" s="7"/>
      <c r="BP8499" s="7"/>
      <c r="BQ8499" s="7"/>
      <c r="BU8499" s="7"/>
      <c r="BV8499" s="7"/>
      <c r="BW8499" s="7"/>
      <c r="CD8499" s="7"/>
      <c r="CE8499" s="7"/>
      <c r="CF8499" s="7"/>
      <c r="CJ8499" s="7"/>
      <c r="CK8499" s="7"/>
      <c r="CL8499" s="7"/>
    </row>
    <row r="8500" spans="1:90">
      <c r="A8500" s="11"/>
      <c r="B8500" s="373"/>
      <c r="C8500" s="373"/>
      <c r="D8500" s="373"/>
      <c r="E8500" s="13"/>
      <c r="F8500" s="11"/>
      <c r="G8500" s="25"/>
      <c r="H8500" s="31"/>
      <c r="I8500" s="30"/>
      <c r="M8500" s="25"/>
      <c r="N8500" s="31"/>
      <c r="O8500" s="30"/>
      <c r="V8500" s="12"/>
      <c r="W8500" s="12"/>
      <c r="X8500" s="14"/>
      <c r="AB8500" s="25"/>
      <c r="AC8500" s="12"/>
      <c r="AD8500" s="12"/>
      <c r="AK8500" s="12"/>
      <c r="AL8500" s="30"/>
      <c r="AM8500" s="32"/>
      <c r="AQ8500" s="12"/>
      <c r="AR8500" s="12"/>
      <c r="AS8500" s="12"/>
      <c r="AZ8500" s="49"/>
      <c r="BA8500" s="30"/>
      <c r="BB8500" s="12"/>
      <c r="BF8500" s="12"/>
      <c r="BG8500" s="12"/>
      <c r="BH8500" s="12"/>
      <c r="BO8500" s="7"/>
      <c r="BP8500" s="7"/>
      <c r="BQ8500" s="7"/>
      <c r="BU8500" s="7"/>
      <c r="BV8500" s="7"/>
      <c r="BW8500" s="7"/>
      <c r="CD8500" s="7"/>
      <c r="CE8500" s="7"/>
      <c r="CF8500" s="7"/>
      <c r="CJ8500" s="7"/>
      <c r="CK8500" s="7"/>
      <c r="CL8500" s="7"/>
    </row>
    <row r="8501" spans="1:90">
      <c r="A8501" s="11"/>
      <c r="B8501" s="373"/>
      <c r="C8501" s="373"/>
      <c r="D8501" s="373"/>
      <c r="E8501" s="13"/>
      <c r="F8501" s="11"/>
      <c r="G8501" s="25"/>
      <c r="H8501" s="31"/>
      <c r="I8501" s="30"/>
      <c r="M8501" s="25"/>
      <c r="N8501" s="31"/>
      <c r="O8501" s="30"/>
      <c r="V8501" s="12"/>
      <c r="W8501" s="12"/>
      <c r="X8501" s="14"/>
      <c r="AB8501" s="25"/>
      <c r="AC8501" s="12"/>
      <c r="AD8501" s="12"/>
      <c r="AK8501" s="12"/>
      <c r="AL8501" s="30"/>
      <c r="AM8501" s="32"/>
      <c r="AQ8501" s="12"/>
      <c r="AR8501" s="12"/>
      <c r="AS8501" s="12"/>
      <c r="AZ8501" s="49"/>
      <c r="BA8501" s="30"/>
      <c r="BB8501" s="12"/>
      <c r="BF8501" s="12"/>
      <c r="BG8501" s="12"/>
      <c r="BH8501" s="12"/>
      <c r="BO8501" s="7"/>
      <c r="BP8501" s="7"/>
      <c r="BQ8501" s="7"/>
      <c r="BU8501" s="7"/>
      <c r="BV8501" s="7"/>
      <c r="BW8501" s="7"/>
      <c r="CD8501" s="7"/>
      <c r="CE8501" s="7"/>
      <c r="CF8501" s="7"/>
      <c r="CJ8501" s="7"/>
      <c r="CK8501" s="7"/>
      <c r="CL8501" s="7"/>
    </row>
    <row r="8502" spans="1:90">
      <c r="A8502" s="11"/>
      <c r="B8502" s="373"/>
      <c r="C8502" s="373"/>
      <c r="D8502" s="373"/>
      <c r="E8502" s="13"/>
      <c r="F8502" s="11"/>
      <c r="G8502" s="25"/>
      <c r="H8502" s="31"/>
      <c r="I8502" s="30"/>
      <c r="M8502" s="25"/>
      <c r="N8502" s="31"/>
      <c r="O8502" s="30"/>
      <c r="V8502" s="12"/>
      <c r="W8502" s="12"/>
      <c r="X8502" s="14"/>
      <c r="AB8502" s="25"/>
      <c r="AC8502" s="12"/>
      <c r="AD8502" s="12"/>
      <c r="AK8502" s="12"/>
      <c r="AL8502" s="30"/>
      <c r="AM8502" s="32"/>
      <c r="AQ8502" s="12"/>
      <c r="AR8502" s="12"/>
      <c r="AS8502" s="12"/>
      <c r="AZ8502" s="49"/>
      <c r="BA8502" s="30"/>
      <c r="BB8502" s="12"/>
      <c r="BF8502" s="12"/>
      <c r="BG8502" s="12"/>
      <c r="BH8502" s="12"/>
      <c r="BO8502" s="7"/>
      <c r="BP8502" s="7"/>
      <c r="BQ8502" s="7"/>
      <c r="BU8502" s="7"/>
      <c r="BV8502" s="7"/>
      <c r="BW8502" s="7"/>
      <c r="CD8502" s="7"/>
      <c r="CE8502" s="7"/>
      <c r="CF8502" s="7"/>
      <c r="CJ8502" s="7"/>
      <c r="CK8502" s="7"/>
      <c r="CL8502" s="7"/>
    </row>
    <row r="8503" spans="1:90">
      <c r="A8503" s="11"/>
      <c r="B8503" s="373"/>
      <c r="C8503" s="373"/>
      <c r="D8503" s="373"/>
      <c r="E8503" s="13"/>
      <c r="F8503" s="11"/>
      <c r="G8503" s="25"/>
      <c r="H8503" s="31"/>
      <c r="I8503" s="30"/>
      <c r="M8503" s="25"/>
      <c r="N8503" s="31"/>
      <c r="O8503" s="30"/>
      <c r="V8503" s="12"/>
      <c r="W8503" s="12"/>
      <c r="X8503" s="14"/>
      <c r="AB8503" s="25"/>
      <c r="AC8503" s="12"/>
      <c r="AD8503" s="12"/>
      <c r="AK8503" s="12"/>
      <c r="AL8503" s="30"/>
      <c r="AM8503" s="32"/>
      <c r="AQ8503" s="12"/>
      <c r="AR8503" s="12"/>
      <c r="AS8503" s="12"/>
      <c r="AZ8503" s="49"/>
      <c r="BA8503" s="30"/>
      <c r="BB8503" s="12"/>
      <c r="BF8503" s="12"/>
      <c r="BG8503" s="12"/>
      <c r="BH8503" s="12"/>
      <c r="BO8503" s="7"/>
      <c r="BP8503" s="7"/>
      <c r="BQ8503" s="7"/>
      <c r="BU8503" s="7"/>
      <c r="BV8503" s="7"/>
      <c r="BW8503" s="7"/>
      <c r="CD8503" s="7"/>
      <c r="CE8503" s="7"/>
      <c r="CF8503" s="7"/>
      <c r="CJ8503" s="7"/>
      <c r="CK8503" s="7"/>
      <c r="CL8503" s="7"/>
    </row>
    <row r="8504" spans="1:90">
      <c r="A8504" s="11"/>
      <c r="B8504" s="373"/>
      <c r="C8504" s="373"/>
      <c r="D8504" s="373"/>
      <c r="E8504" s="13"/>
      <c r="F8504" s="11"/>
      <c r="G8504" s="25"/>
      <c r="H8504" s="31"/>
      <c r="I8504" s="30"/>
      <c r="M8504" s="25"/>
      <c r="N8504" s="31"/>
      <c r="O8504" s="30"/>
      <c r="V8504" s="12"/>
      <c r="W8504" s="12"/>
      <c r="X8504" s="14"/>
      <c r="AB8504" s="25"/>
      <c r="AC8504" s="12"/>
      <c r="AD8504" s="12"/>
      <c r="AK8504" s="12"/>
      <c r="AL8504" s="30"/>
      <c r="AM8504" s="32"/>
      <c r="AQ8504" s="12"/>
      <c r="AR8504" s="12"/>
      <c r="AS8504" s="12"/>
      <c r="AZ8504" s="49"/>
      <c r="BA8504" s="30"/>
      <c r="BB8504" s="12"/>
      <c r="BF8504" s="12"/>
      <c r="BG8504" s="12"/>
      <c r="BH8504" s="12"/>
      <c r="BO8504" s="7"/>
      <c r="BP8504" s="7"/>
      <c r="BQ8504" s="7"/>
      <c r="BU8504" s="7"/>
      <c r="BV8504" s="7"/>
      <c r="BW8504" s="7"/>
      <c r="CD8504" s="7"/>
      <c r="CE8504" s="7"/>
      <c r="CF8504" s="7"/>
      <c r="CJ8504" s="7"/>
      <c r="CK8504" s="7"/>
      <c r="CL8504" s="7"/>
    </row>
    <row r="8505" spans="1:90">
      <c r="A8505" s="11"/>
      <c r="B8505" s="373"/>
      <c r="C8505" s="373"/>
      <c r="D8505" s="373"/>
      <c r="E8505" s="13"/>
      <c r="F8505" s="11"/>
      <c r="G8505" s="25"/>
      <c r="H8505" s="31"/>
      <c r="I8505" s="30"/>
      <c r="M8505" s="25"/>
      <c r="N8505" s="31"/>
      <c r="O8505" s="30"/>
      <c r="V8505" s="12"/>
      <c r="W8505" s="12"/>
      <c r="X8505" s="14"/>
      <c r="AB8505" s="25"/>
      <c r="AC8505" s="12"/>
      <c r="AD8505" s="12"/>
      <c r="AK8505" s="12"/>
      <c r="AL8505" s="30"/>
      <c r="AM8505" s="32"/>
      <c r="AQ8505" s="12"/>
      <c r="AR8505" s="12"/>
      <c r="AS8505" s="12"/>
      <c r="AZ8505" s="49"/>
      <c r="BA8505" s="30"/>
      <c r="BB8505" s="12"/>
      <c r="BF8505" s="12"/>
      <c r="BG8505" s="12"/>
      <c r="BH8505" s="12"/>
      <c r="BO8505" s="7"/>
      <c r="BP8505" s="7"/>
      <c r="BQ8505" s="7"/>
      <c r="BU8505" s="7"/>
      <c r="BV8505" s="7"/>
      <c r="BW8505" s="7"/>
      <c r="CD8505" s="7"/>
      <c r="CE8505" s="7"/>
      <c r="CF8505" s="7"/>
      <c r="CJ8505" s="7"/>
      <c r="CK8505" s="7"/>
      <c r="CL8505" s="7"/>
    </row>
    <row r="8506" spans="1:90">
      <c r="A8506" s="11"/>
      <c r="B8506" s="373"/>
      <c r="C8506" s="373"/>
      <c r="D8506" s="373"/>
      <c r="E8506" s="13"/>
      <c r="F8506" s="11"/>
      <c r="G8506" s="25"/>
      <c r="H8506" s="31"/>
      <c r="I8506" s="30"/>
      <c r="M8506" s="25"/>
      <c r="N8506" s="31"/>
      <c r="O8506" s="30"/>
      <c r="V8506" s="12"/>
      <c r="W8506" s="12"/>
      <c r="X8506" s="14"/>
      <c r="AB8506" s="25"/>
      <c r="AC8506" s="12"/>
      <c r="AD8506" s="12"/>
      <c r="AK8506" s="12"/>
      <c r="AL8506" s="30"/>
      <c r="AM8506" s="32"/>
      <c r="AQ8506" s="12"/>
      <c r="AR8506" s="12"/>
      <c r="AS8506" s="12"/>
      <c r="AZ8506" s="49"/>
      <c r="BA8506" s="30"/>
      <c r="BB8506" s="12"/>
      <c r="BF8506" s="12"/>
      <c r="BG8506" s="12"/>
      <c r="BH8506" s="12"/>
      <c r="BO8506" s="7"/>
      <c r="BP8506" s="7"/>
      <c r="BQ8506" s="7"/>
      <c r="BU8506" s="7"/>
      <c r="BV8506" s="7"/>
      <c r="BW8506" s="7"/>
      <c r="CD8506" s="7"/>
      <c r="CE8506" s="7"/>
      <c r="CF8506" s="7"/>
      <c r="CJ8506" s="7"/>
      <c r="CK8506" s="7"/>
      <c r="CL8506" s="7"/>
    </row>
    <row r="8507" spans="1:90">
      <c r="A8507" s="11"/>
      <c r="B8507" s="373"/>
      <c r="C8507" s="373"/>
      <c r="D8507" s="373"/>
      <c r="E8507" s="13"/>
      <c r="F8507" s="11"/>
      <c r="G8507" s="25"/>
      <c r="H8507" s="31"/>
      <c r="I8507" s="30"/>
      <c r="M8507" s="25"/>
      <c r="N8507" s="31"/>
      <c r="O8507" s="30"/>
      <c r="V8507" s="12"/>
      <c r="W8507" s="12"/>
      <c r="X8507" s="14"/>
      <c r="AB8507" s="25"/>
      <c r="AC8507" s="12"/>
      <c r="AD8507" s="12"/>
      <c r="AK8507" s="12"/>
      <c r="AL8507" s="30"/>
      <c r="AM8507" s="32"/>
      <c r="AQ8507" s="12"/>
      <c r="AR8507" s="12"/>
      <c r="AS8507" s="12"/>
      <c r="AZ8507" s="49"/>
      <c r="BA8507" s="30"/>
      <c r="BB8507" s="12"/>
      <c r="BF8507" s="12"/>
      <c r="BG8507" s="12"/>
      <c r="BH8507" s="12"/>
      <c r="BO8507" s="7"/>
      <c r="BP8507" s="7"/>
      <c r="BQ8507" s="7"/>
      <c r="BU8507" s="7"/>
      <c r="BV8507" s="7"/>
      <c r="BW8507" s="7"/>
      <c r="CD8507" s="7"/>
      <c r="CE8507" s="7"/>
      <c r="CF8507" s="7"/>
      <c r="CJ8507" s="7"/>
      <c r="CK8507" s="7"/>
      <c r="CL8507" s="7"/>
    </row>
    <row r="8508" spans="1:90">
      <c r="A8508" s="11"/>
      <c r="B8508" s="373"/>
      <c r="C8508" s="373"/>
      <c r="D8508" s="373"/>
      <c r="E8508" s="13"/>
      <c r="F8508" s="11"/>
      <c r="G8508" s="25"/>
      <c r="H8508" s="31"/>
      <c r="I8508" s="30"/>
      <c r="M8508" s="25"/>
      <c r="N8508" s="31"/>
      <c r="O8508" s="30"/>
      <c r="V8508" s="12"/>
      <c r="W8508" s="12"/>
      <c r="X8508" s="14"/>
      <c r="AB8508" s="25"/>
      <c r="AC8508" s="12"/>
      <c r="AD8508" s="12"/>
      <c r="AK8508" s="12"/>
      <c r="AL8508" s="30"/>
      <c r="AM8508" s="32"/>
      <c r="AQ8508" s="12"/>
      <c r="AR8508" s="12"/>
      <c r="AS8508" s="12"/>
      <c r="AZ8508" s="49"/>
      <c r="BA8508" s="30"/>
      <c r="BB8508" s="12"/>
      <c r="BF8508" s="12"/>
      <c r="BG8508" s="12"/>
      <c r="BH8508" s="12"/>
      <c r="BO8508" s="7"/>
      <c r="BP8508" s="7"/>
      <c r="BQ8508" s="7"/>
      <c r="BU8508" s="7"/>
      <c r="BV8508" s="7"/>
      <c r="BW8508" s="7"/>
      <c r="CD8508" s="7"/>
      <c r="CE8508" s="7"/>
      <c r="CF8508" s="7"/>
      <c r="CJ8508" s="7"/>
      <c r="CK8508" s="7"/>
      <c r="CL8508" s="7"/>
    </row>
    <row r="8509" spans="1:90">
      <c r="A8509" s="11"/>
      <c r="B8509" s="373"/>
      <c r="C8509" s="373"/>
      <c r="D8509" s="373"/>
      <c r="E8509" s="13"/>
      <c r="F8509" s="11"/>
      <c r="G8509" s="25"/>
      <c r="H8509" s="31"/>
      <c r="I8509" s="30"/>
      <c r="M8509" s="25"/>
      <c r="N8509" s="31"/>
      <c r="O8509" s="30"/>
      <c r="V8509" s="12"/>
      <c r="W8509" s="12"/>
      <c r="X8509" s="14"/>
      <c r="AB8509" s="25"/>
      <c r="AC8509" s="12"/>
      <c r="AD8509" s="12"/>
      <c r="AK8509" s="12"/>
      <c r="AL8509" s="30"/>
      <c r="AM8509" s="32"/>
      <c r="AQ8509" s="12"/>
      <c r="AR8509" s="12"/>
      <c r="AS8509" s="12"/>
      <c r="AZ8509" s="49"/>
      <c r="BA8509" s="30"/>
      <c r="BB8509" s="12"/>
      <c r="BF8509" s="12"/>
      <c r="BG8509" s="12"/>
      <c r="BH8509" s="12"/>
      <c r="BO8509" s="7"/>
      <c r="BP8509" s="7"/>
      <c r="BQ8509" s="7"/>
      <c r="BU8509" s="7"/>
      <c r="BV8509" s="7"/>
      <c r="BW8509" s="7"/>
      <c r="CD8509" s="7"/>
      <c r="CE8509" s="7"/>
      <c r="CF8509" s="7"/>
      <c r="CJ8509" s="7"/>
      <c r="CK8509" s="7"/>
      <c r="CL8509" s="7"/>
    </row>
    <row r="8510" spans="1:90">
      <c r="A8510" s="11"/>
      <c r="B8510" s="373"/>
      <c r="C8510" s="373"/>
      <c r="D8510" s="373"/>
      <c r="E8510" s="13"/>
      <c r="F8510" s="11"/>
      <c r="G8510" s="25"/>
      <c r="H8510" s="31"/>
      <c r="I8510" s="30"/>
      <c r="M8510" s="25"/>
      <c r="N8510" s="31"/>
      <c r="O8510" s="30"/>
      <c r="V8510" s="12"/>
      <c r="W8510" s="12"/>
      <c r="X8510" s="14"/>
      <c r="AB8510" s="25"/>
      <c r="AC8510" s="12"/>
      <c r="AD8510" s="12"/>
      <c r="AK8510" s="12"/>
      <c r="AL8510" s="30"/>
      <c r="AM8510" s="32"/>
      <c r="AQ8510" s="12"/>
      <c r="AR8510" s="12"/>
      <c r="AS8510" s="12"/>
      <c r="AZ8510" s="49"/>
      <c r="BA8510" s="30"/>
      <c r="BB8510" s="12"/>
      <c r="BF8510" s="12"/>
      <c r="BG8510" s="12"/>
      <c r="BH8510" s="12"/>
      <c r="BO8510" s="7"/>
      <c r="BP8510" s="7"/>
      <c r="BQ8510" s="7"/>
      <c r="BU8510" s="7"/>
      <c r="BV8510" s="7"/>
      <c r="BW8510" s="7"/>
      <c r="CD8510" s="7"/>
      <c r="CE8510" s="7"/>
      <c r="CF8510" s="7"/>
      <c r="CJ8510" s="7"/>
      <c r="CK8510" s="7"/>
      <c r="CL8510" s="7"/>
    </row>
    <row r="8511" spans="1:90">
      <c r="A8511" s="11"/>
      <c r="B8511" s="373"/>
      <c r="C8511" s="373"/>
      <c r="D8511" s="373"/>
      <c r="E8511" s="13"/>
      <c r="F8511" s="11"/>
      <c r="G8511" s="25"/>
      <c r="H8511" s="31"/>
      <c r="I8511" s="30"/>
      <c r="M8511" s="25"/>
      <c r="N8511" s="31"/>
      <c r="O8511" s="30"/>
      <c r="V8511" s="12"/>
      <c r="W8511" s="12"/>
      <c r="X8511" s="14"/>
      <c r="AB8511" s="25"/>
      <c r="AC8511" s="12"/>
      <c r="AD8511" s="12"/>
      <c r="AK8511" s="12"/>
      <c r="AL8511" s="30"/>
      <c r="AM8511" s="32"/>
      <c r="AQ8511" s="12"/>
      <c r="AR8511" s="12"/>
      <c r="AS8511" s="12"/>
      <c r="AZ8511" s="49"/>
      <c r="BA8511" s="30"/>
      <c r="BB8511" s="12"/>
      <c r="BF8511" s="12"/>
      <c r="BG8511" s="12"/>
      <c r="BH8511" s="12"/>
      <c r="BO8511" s="7"/>
      <c r="BP8511" s="7"/>
      <c r="BQ8511" s="7"/>
      <c r="BU8511" s="7"/>
      <c r="BV8511" s="7"/>
      <c r="BW8511" s="7"/>
      <c r="CD8511" s="7"/>
      <c r="CE8511" s="7"/>
      <c r="CF8511" s="7"/>
      <c r="CJ8511" s="7"/>
      <c r="CK8511" s="7"/>
      <c r="CL8511" s="7"/>
    </row>
    <row r="8512" spans="1:90">
      <c r="A8512" s="11"/>
      <c r="B8512" s="373"/>
      <c r="C8512" s="373"/>
      <c r="D8512" s="373"/>
      <c r="E8512" s="13"/>
      <c r="F8512" s="11"/>
      <c r="G8512" s="25"/>
      <c r="H8512" s="31"/>
      <c r="I8512" s="30"/>
      <c r="M8512" s="25"/>
      <c r="N8512" s="31"/>
      <c r="O8512" s="30"/>
      <c r="V8512" s="12"/>
      <c r="W8512" s="12"/>
      <c r="X8512" s="14"/>
      <c r="AB8512" s="25"/>
      <c r="AC8512" s="12"/>
      <c r="AD8512" s="12"/>
      <c r="AK8512" s="12"/>
      <c r="AL8512" s="30"/>
      <c r="AM8512" s="32"/>
      <c r="AQ8512" s="12"/>
      <c r="AR8512" s="12"/>
      <c r="AS8512" s="12"/>
      <c r="AZ8512" s="49"/>
      <c r="BA8512" s="30"/>
      <c r="BB8512" s="12"/>
      <c r="BF8512" s="12"/>
      <c r="BG8512" s="12"/>
      <c r="BH8512" s="12"/>
      <c r="BO8512" s="7"/>
      <c r="BP8512" s="7"/>
      <c r="BQ8512" s="7"/>
      <c r="BU8512" s="7"/>
      <c r="BV8512" s="7"/>
      <c r="BW8512" s="7"/>
      <c r="CD8512" s="7"/>
      <c r="CE8512" s="7"/>
      <c r="CF8512" s="7"/>
      <c r="CJ8512" s="7"/>
      <c r="CK8512" s="7"/>
      <c r="CL8512" s="7"/>
    </row>
    <row r="8513" spans="1:90">
      <c r="A8513" s="11"/>
      <c r="B8513" s="373"/>
      <c r="C8513" s="373"/>
      <c r="D8513" s="373"/>
      <c r="E8513" s="13"/>
      <c r="F8513" s="11"/>
      <c r="G8513" s="25"/>
      <c r="H8513" s="31"/>
      <c r="I8513" s="30"/>
      <c r="M8513" s="25"/>
      <c r="N8513" s="31"/>
      <c r="O8513" s="30"/>
      <c r="V8513" s="12"/>
      <c r="W8513" s="12"/>
      <c r="X8513" s="14"/>
      <c r="AB8513" s="25"/>
      <c r="AC8513" s="12"/>
      <c r="AD8513" s="12"/>
      <c r="AK8513" s="12"/>
      <c r="AL8513" s="30"/>
      <c r="AM8513" s="32"/>
      <c r="AQ8513" s="12"/>
      <c r="AR8513" s="12"/>
      <c r="AS8513" s="12"/>
      <c r="AZ8513" s="49"/>
      <c r="BA8513" s="30"/>
      <c r="BB8513" s="12"/>
      <c r="BF8513" s="12"/>
      <c r="BG8513" s="12"/>
      <c r="BH8513" s="12"/>
      <c r="BO8513" s="7"/>
      <c r="BP8513" s="7"/>
      <c r="BQ8513" s="7"/>
      <c r="BU8513" s="7"/>
      <c r="BV8513" s="7"/>
      <c r="BW8513" s="7"/>
      <c r="CD8513" s="7"/>
      <c r="CE8513" s="7"/>
      <c r="CF8513" s="7"/>
      <c r="CJ8513" s="7"/>
      <c r="CK8513" s="7"/>
      <c r="CL8513" s="7"/>
    </row>
    <row r="8514" spans="1:90">
      <c r="A8514" s="11"/>
      <c r="B8514" s="373"/>
      <c r="C8514" s="373"/>
      <c r="D8514" s="373"/>
      <c r="E8514" s="13"/>
      <c r="F8514" s="11"/>
      <c r="G8514" s="25"/>
      <c r="H8514" s="31"/>
      <c r="I8514" s="30"/>
      <c r="M8514" s="25"/>
      <c r="N8514" s="31"/>
      <c r="O8514" s="30"/>
      <c r="V8514" s="12"/>
      <c r="W8514" s="12"/>
      <c r="X8514" s="14"/>
      <c r="AB8514" s="25"/>
      <c r="AC8514" s="12"/>
      <c r="AD8514" s="12"/>
      <c r="AK8514" s="12"/>
      <c r="AL8514" s="30"/>
      <c r="AM8514" s="32"/>
      <c r="AQ8514" s="12"/>
      <c r="AR8514" s="12"/>
      <c r="AS8514" s="12"/>
      <c r="AZ8514" s="49"/>
      <c r="BA8514" s="30"/>
      <c r="BB8514" s="12"/>
      <c r="BF8514" s="12"/>
      <c r="BG8514" s="12"/>
      <c r="BH8514" s="12"/>
      <c r="BO8514" s="7"/>
      <c r="BP8514" s="7"/>
      <c r="BQ8514" s="7"/>
      <c r="BU8514" s="7"/>
      <c r="BV8514" s="7"/>
      <c r="BW8514" s="7"/>
      <c r="CD8514" s="7"/>
      <c r="CE8514" s="7"/>
      <c r="CF8514" s="7"/>
      <c r="CJ8514" s="7"/>
      <c r="CK8514" s="7"/>
      <c r="CL8514" s="7"/>
    </row>
    <row r="8515" spans="1:90">
      <c r="A8515" s="11"/>
      <c r="B8515" s="373"/>
      <c r="C8515" s="373"/>
      <c r="D8515" s="373"/>
      <c r="E8515" s="13"/>
      <c r="F8515" s="11"/>
      <c r="G8515" s="25"/>
      <c r="H8515" s="31"/>
      <c r="I8515" s="30"/>
      <c r="M8515" s="25"/>
      <c r="N8515" s="31"/>
      <c r="O8515" s="30"/>
      <c r="V8515" s="12"/>
      <c r="W8515" s="12"/>
      <c r="X8515" s="14"/>
      <c r="AB8515" s="25"/>
      <c r="AC8515" s="12"/>
      <c r="AD8515" s="12"/>
      <c r="AK8515" s="12"/>
      <c r="AL8515" s="30"/>
      <c r="AM8515" s="32"/>
      <c r="AQ8515" s="12"/>
      <c r="AR8515" s="12"/>
      <c r="AS8515" s="12"/>
      <c r="AZ8515" s="49"/>
      <c r="BA8515" s="30"/>
      <c r="BB8515" s="12"/>
      <c r="BF8515" s="12"/>
      <c r="BG8515" s="12"/>
      <c r="BH8515" s="12"/>
      <c r="BO8515" s="7"/>
      <c r="BP8515" s="7"/>
      <c r="BQ8515" s="7"/>
      <c r="BU8515" s="7"/>
      <c r="BV8515" s="7"/>
      <c r="BW8515" s="7"/>
      <c r="CD8515" s="7"/>
      <c r="CE8515" s="7"/>
      <c r="CF8515" s="7"/>
      <c r="CJ8515" s="7"/>
      <c r="CK8515" s="7"/>
      <c r="CL8515" s="7"/>
    </row>
    <row r="8516" spans="1:90">
      <c r="A8516" s="11"/>
      <c r="B8516" s="373"/>
      <c r="C8516" s="373"/>
      <c r="D8516" s="373"/>
      <c r="E8516" s="13"/>
      <c r="F8516" s="11"/>
      <c r="G8516" s="25"/>
      <c r="H8516" s="31"/>
      <c r="I8516" s="30"/>
      <c r="M8516" s="25"/>
      <c r="N8516" s="31"/>
      <c r="O8516" s="30"/>
      <c r="V8516" s="12"/>
      <c r="W8516" s="12"/>
      <c r="X8516" s="14"/>
      <c r="AB8516" s="25"/>
      <c r="AC8516" s="12"/>
      <c r="AD8516" s="12"/>
      <c r="AK8516" s="12"/>
      <c r="AL8516" s="30"/>
      <c r="AM8516" s="32"/>
      <c r="AQ8516" s="12"/>
      <c r="AR8516" s="12"/>
      <c r="AS8516" s="12"/>
      <c r="AZ8516" s="49"/>
      <c r="BA8516" s="30"/>
      <c r="BB8516" s="12"/>
      <c r="BF8516" s="12"/>
      <c r="BG8516" s="12"/>
      <c r="BH8516" s="12"/>
      <c r="BO8516" s="7"/>
      <c r="BP8516" s="7"/>
      <c r="BQ8516" s="7"/>
      <c r="BU8516" s="7"/>
      <c r="BV8516" s="7"/>
      <c r="BW8516" s="7"/>
      <c r="CD8516" s="7"/>
      <c r="CE8516" s="7"/>
      <c r="CF8516" s="7"/>
      <c r="CJ8516" s="7"/>
      <c r="CK8516" s="7"/>
      <c r="CL8516" s="7"/>
    </row>
    <row r="8517" spans="1:90">
      <c r="A8517" s="11"/>
      <c r="B8517" s="373"/>
      <c r="C8517" s="373"/>
      <c r="D8517" s="373"/>
      <c r="E8517" s="13"/>
      <c r="F8517" s="11"/>
      <c r="G8517" s="25"/>
      <c r="H8517" s="31"/>
      <c r="I8517" s="30"/>
      <c r="M8517" s="25"/>
      <c r="N8517" s="31"/>
      <c r="O8517" s="30"/>
      <c r="V8517" s="12"/>
      <c r="W8517" s="12"/>
      <c r="X8517" s="14"/>
      <c r="AB8517" s="25"/>
      <c r="AC8517" s="12"/>
      <c r="AD8517" s="12"/>
      <c r="AK8517" s="12"/>
      <c r="AL8517" s="30"/>
      <c r="AM8517" s="32"/>
      <c r="AQ8517" s="12"/>
      <c r="AR8517" s="12"/>
      <c r="AS8517" s="12"/>
      <c r="AZ8517" s="49"/>
      <c r="BA8517" s="30"/>
      <c r="BB8517" s="12"/>
      <c r="BF8517" s="12"/>
      <c r="BG8517" s="12"/>
      <c r="BH8517" s="12"/>
      <c r="BO8517" s="7"/>
      <c r="BP8517" s="7"/>
      <c r="BQ8517" s="7"/>
      <c r="BU8517" s="7"/>
      <c r="BV8517" s="7"/>
      <c r="BW8517" s="7"/>
      <c r="CD8517" s="7"/>
      <c r="CE8517" s="7"/>
      <c r="CF8517" s="7"/>
      <c r="CJ8517" s="7"/>
      <c r="CK8517" s="7"/>
      <c r="CL8517" s="7"/>
    </row>
    <row r="8518" spans="1:90">
      <c r="A8518" s="11"/>
      <c r="B8518" s="373"/>
      <c r="C8518" s="373"/>
      <c r="D8518" s="373"/>
      <c r="E8518" s="13"/>
      <c r="F8518" s="11"/>
      <c r="G8518" s="25"/>
      <c r="H8518" s="31"/>
      <c r="I8518" s="30"/>
      <c r="M8518" s="25"/>
      <c r="N8518" s="31"/>
      <c r="O8518" s="30"/>
      <c r="V8518" s="12"/>
      <c r="W8518" s="12"/>
      <c r="X8518" s="14"/>
      <c r="AB8518" s="25"/>
      <c r="AC8518" s="12"/>
      <c r="AD8518" s="12"/>
      <c r="AK8518" s="12"/>
      <c r="AL8518" s="30"/>
      <c r="AM8518" s="32"/>
      <c r="AQ8518" s="12"/>
      <c r="AR8518" s="12"/>
      <c r="AS8518" s="12"/>
      <c r="AZ8518" s="49"/>
      <c r="BA8518" s="30"/>
      <c r="BB8518" s="12"/>
      <c r="BF8518" s="12"/>
      <c r="BG8518" s="12"/>
      <c r="BH8518" s="12"/>
      <c r="BO8518" s="7"/>
      <c r="BP8518" s="7"/>
      <c r="BQ8518" s="7"/>
      <c r="BU8518" s="7"/>
      <c r="BV8518" s="7"/>
      <c r="BW8518" s="7"/>
      <c r="CD8518" s="7"/>
      <c r="CE8518" s="7"/>
      <c r="CF8518" s="7"/>
      <c r="CJ8518" s="7"/>
      <c r="CK8518" s="7"/>
      <c r="CL8518" s="7"/>
    </row>
    <row r="8519" spans="1:90">
      <c r="A8519" s="11"/>
      <c r="B8519" s="373"/>
      <c r="C8519" s="373"/>
      <c r="D8519" s="373"/>
      <c r="E8519" s="13"/>
      <c r="F8519" s="11"/>
      <c r="G8519" s="25"/>
      <c r="H8519" s="31"/>
      <c r="I8519" s="30"/>
      <c r="M8519" s="25"/>
      <c r="N8519" s="31"/>
      <c r="O8519" s="30"/>
      <c r="V8519" s="12"/>
      <c r="W8519" s="12"/>
      <c r="X8519" s="14"/>
      <c r="AB8519" s="25"/>
      <c r="AC8519" s="12"/>
      <c r="AD8519" s="12"/>
      <c r="AK8519" s="12"/>
      <c r="AL8519" s="30"/>
      <c r="AM8519" s="32"/>
      <c r="AQ8519" s="12"/>
      <c r="AR8519" s="12"/>
      <c r="AS8519" s="12"/>
      <c r="AZ8519" s="49"/>
      <c r="BA8519" s="30"/>
      <c r="BB8519" s="12"/>
      <c r="BF8519" s="12"/>
      <c r="BG8519" s="12"/>
      <c r="BH8519" s="12"/>
      <c r="BO8519" s="7"/>
      <c r="BP8519" s="7"/>
      <c r="BQ8519" s="7"/>
      <c r="BU8519" s="7"/>
      <c r="BV8519" s="7"/>
      <c r="BW8519" s="7"/>
      <c r="CD8519" s="7"/>
      <c r="CE8519" s="7"/>
      <c r="CF8519" s="7"/>
      <c r="CJ8519" s="7"/>
      <c r="CK8519" s="7"/>
      <c r="CL8519" s="7"/>
    </row>
    <row r="8520" spans="1:90">
      <c r="A8520" s="11"/>
      <c r="B8520" s="373"/>
      <c r="C8520" s="373"/>
      <c r="D8520" s="373"/>
      <c r="E8520" s="13"/>
      <c r="F8520" s="11"/>
      <c r="G8520" s="25"/>
      <c r="H8520" s="31"/>
      <c r="I8520" s="30"/>
      <c r="M8520" s="25"/>
      <c r="N8520" s="31"/>
      <c r="O8520" s="30"/>
      <c r="V8520" s="12"/>
      <c r="W8520" s="12"/>
      <c r="X8520" s="14"/>
      <c r="AB8520" s="25"/>
      <c r="AC8520" s="12"/>
      <c r="AD8520" s="12"/>
      <c r="AK8520" s="12"/>
      <c r="AL8520" s="30"/>
      <c r="AM8520" s="32"/>
      <c r="AQ8520" s="12"/>
      <c r="AR8520" s="12"/>
      <c r="AS8520" s="12"/>
      <c r="AZ8520" s="49"/>
      <c r="BA8520" s="30"/>
      <c r="BB8520" s="12"/>
      <c r="BF8520" s="12"/>
      <c r="BG8520" s="12"/>
      <c r="BH8520" s="12"/>
      <c r="BO8520" s="7"/>
      <c r="BP8520" s="7"/>
      <c r="BQ8520" s="7"/>
      <c r="BU8520" s="7"/>
      <c r="BV8520" s="7"/>
      <c r="BW8520" s="7"/>
      <c r="CD8520" s="7"/>
      <c r="CE8520" s="7"/>
      <c r="CF8520" s="7"/>
      <c r="CJ8520" s="7"/>
      <c r="CK8520" s="7"/>
      <c r="CL8520" s="7"/>
    </row>
    <row r="8521" spans="1:90">
      <c r="A8521" s="11"/>
      <c r="B8521" s="373"/>
      <c r="C8521" s="373"/>
      <c r="D8521" s="373"/>
      <c r="E8521" s="13"/>
      <c r="F8521" s="11"/>
      <c r="G8521" s="25"/>
      <c r="H8521" s="31"/>
      <c r="I8521" s="30"/>
      <c r="M8521" s="25"/>
      <c r="N8521" s="31"/>
      <c r="O8521" s="30"/>
      <c r="V8521" s="12"/>
      <c r="W8521" s="12"/>
      <c r="X8521" s="14"/>
      <c r="AB8521" s="25"/>
      <c r="AC8521" s="12"/>
      <c r="AD8521" s="12"/>
      <c r="AK8521" s="12"/>
      <c r="AL8521" s="30"/>
      <c r="AM8521" s="32"/>
      <c r="AQ8521" s="12"/>
      <c r="AR8521" s="12"/>
      <c r="AS8521" s="12"/>
      <c r="AZ8521" s="49"/>
      <c r="BA8521" s="30"/>
      <c r="BB8521" s="12"/>
      <c r="BF8521" s="12"/>
      <c r="BG8521" s="12"/>
      <c r="BH8521" s="12"/>
      <c r="BO8521" s="7"/>
      <c r="BP8521" s="7"/>
      <c r="BQ8521" s="7"/>
      <c r="BU8521" s="7"/>
      <c r="BV8521" s="7"/>
      <c r="BW8521" s="7"/>
      <c r="CD8521" s="7"/>
      <c r="CE8521" s="7"/>
      <c r="CF8521" s="7"/>
      <c r="CJ8521" s="7"/>
      <c r="CK8521" s="7"/>
      <c r="CL8521" s="7"/>
    </row>
    <row r="8522" spans="1:90">
      <c r="A8522" s="11"/>
      <c r="B8522" s="373"/>
      <c r="C8522" s="373"/>
      <c r="D8522" s="373"/>
      <c r="E8522" s="13"/>
      <c r="F8522" s="11"/>
      <c r="G8522" s="25"/>
      <c r="H8522" s="31"/>
      <c r="I8522" s="30"/>
      <c r="M8522" s="25"/>
      <c r="N8522" s="31"/>
      <c r="O8522" s="30"/>
      <c r="V8522" s="12"/>
      <c r="W8522" s="12"/>
      <c r="X8522" s="14"/>
      <c r="AB8522" s="25"/>
      <c r="AC8522" s="12"/>
      <c r="AD8522" s="12"/>
      <c r="AK8522" s="12"/>
      <c r="AL8522" s="30"/>
      <c r="AM8522" s="32"/>
      <c r="AQ8522" s="12"/>
      <c r="AR8522" s="12"/>
      <c r="AS8522" s="12"/>
      <c r="AZ8522" s="49"/>
      <c r="BA8522" s="30"/>
      <c r="BB8522" s="12"/>
      <c r="BF8522" s="12"/>
      <c r="BG8522" s="12"/>
      <c r="BH8522" s="12"/>
      <c r="BO8522" s="7"/>
      <c r="BP8522" s="7"/>
      <c r="BQ8522" s="7"/>
      <c r="BU8522" s="7"/>
      <c r="BV8522" s="7"/>
      <c r="BW8522" s="7"/>
      <c r="CD8522" s="7"/>
      <c r="CE8522" s="7"/>
      <c r="CF8522" s="7"/>
      <c r="CJ8522" s="7"/>
      <c r="CK8522" s="7"/>
      <c r="CL8522" s="7"/>
    </row>
    <row r="8523" spans="1:90">
      <c r="A8523" s="11"/>
      <c r="B8523" s="373"/>
      <c r="C8523" s="373"/>
      <c r="D8523" s="373"/>
      <c r="E8523" s="13"/>
      <c r="F8523" s="11"/>
      <c r="G8523" s="25"/>
      <c r="H8523" s="31"/>
      <c r="I8523" s="30"/>
      <c r="M8523" s="25"/>
      <c r="N8523" s="31"/>
      <c r="O8523" s="30"/>
      <c r="V8523" s="12"/>
      <c r="W8523" s="12"/>
      <c r="X8523" s="14"/>
      <c r="AB8523" s="25"/>
      <c r="AC8523" s="12"/>
      <c r="AD8523" s="12"/>
      <c r="AK8523" s="12"/>
      <c r="AL8523" s="30"/>
      <c r="AM8523" s="32"/>
      <c r="AQ8523" s="12"/>
      <c r="AR8523" s="12"/>
      <c r="AS8523" s="12"/>
      <c r="AZ8523" s="49"/>
      <c r="BA8523" s="30"/>
      <c r="BB8523" s="12"/>
      <c r="BF8523" s="12"/>
      <c r="BG8523" s="12"/>
      <c r="BH8523" s="12"/>
      <c r="BO8523" s="7"/>
      <c r="BP8523" s="7"/>
      <c r="BQ8523" s="7"/>
      <c r="BU8523" s="7"/>
      <c r="BV8523" s="7"/>
      <c r="BW8523" s="7"/>
      <c r="CD8523" s="7"/>
      <c r="CE8523" s="7"/>
      <c r="CF8523" s="7"/>
      <c r="CJ8523" s="7"/>
      <c r="CK8523" s="7"/>
      <c r="CL8523" s="7"/>
    </row>
    <row r="8524" spans="1:90">
      <c r="A8524" s="11"/>
      <c r="B8524" s="373"/>
      <c r="C8524" s="373"/>
      <c r="D8524" s="373"/>
      <c r="E8524" s="13"/>
      <c r="F8524" s="11"/>
      <c r="G8524" s="25"/>
      <c r="H8524" s="31"/>
      <c r="I8524" s="30"/>
      <c r="M8524" s="25"/>
      <c r="N8524" s="31"/>
      <c r="O8524" s="30"/>
      <c r="V8524" s="12"/>
      <c r="W8524" s="12"/>
      <c r="X8524" s="14"/>
      <c r="AB8524" s="25"/>
      <c r="AC8524" s="12"/>
      <c r="AD8524" s="12"/>
      <c r="AK8524" s="12"/>
      <c r="AL8524" s="30"/>
      <c r="AM8524" s="32"/>
      <c r="AQ8524" s="12"/>
      <c r="AR8524" s="12"/>
      <c r="AS8524" s="12"/>
      <c r="AZ8524" s="49"/>
      <c r="BA8524" s="30"/>
      <c r="BB8524" s="12"/>
      <c r="BF8524" s="12"/>
      <c r="BG8524" s="12"/>
      <c r="BH8524" s="12"/>
      <c r="BO8524" s="7"/>
      <c r="BP8524" s="7"/>
      <c r="BQ8524" s="7"/>
      <c r="BU8524" s="7"/>
      <c r="BV8524" s="7"/>
      <c r="BW8524" s="7"/>
      <c r="CD8524" s="7"/>
      <c r="CE8524" s="7"/>
      <c r="CF8524" s="7"/>
      <c r="CJ8524" s="7"/>
      <c r="CK8524" s="7"/>
      <c r="CL8524" s="7"/>
    </row>
    <row r="8525" spans="1:90">
      <c r="A8525" s="11"/>
      <c r="B8525" s="373"/>
      <c r="C8525" s="373"/>
      <c r="D8525" s="373"/>
      <c r="E8525" s="13"/>
      <c r="F8525" s="11"/>
      <c r="G8525" s="25"/>
      <c r="H8525" s="31"/>
      <c r="I8525" s="30"/>
      <c r="M8525" s="25"/>
      <c r="N8525" s="31"/>
      <c r="O8525" s="30"/>
      <c r="V8525" s="12"/>
      <c r="W8525" s="12"/>
      <c r="X8525" s="14"/>
      <c r="AB8525" s="25"/>
      <c r="AC8525" s="12"/>
      <c r="AD8525" s="12"/>
      <c r="AK8525" s="12"/>
      <c r="AL8525" s="30"/>
      <c r="AM8525" s="32"/>
      <c r="AQ8525" s="12"/>
      <c r="AR8525" s="12"/>
      <c r="AS8525" s="12"/>
      <c r="AZ8525" s="49"/>
      <c r="BA8525" s="30"/>
      <c r="BB8525" s="12"/>
      <c r="BF8525" s="12"/>
      <c r="BG8525" s="12"/>
      <c r="BH8525" s="12"/>
      <c r="BO8525" s="7"/>
      <c r="BP8525" s="7"/>
      <c r="BQ8525" s="7"/>
      <c r="BU8525" s="7"/>
      <c r="BV8525" s="7"/>
      <c r="BW8525" s="7"/>
      <c r="CD8525" s="7"/>
      <c r="CE8525" s="7"/>
      <c r="CF8525" s="7"/>
      <c r="CJ8525" s="7"/>
      <c r="CK8525" s="7"/>
      <c r="CL8525" s="7"/>
    </row>
    <row r="8526" spans="1:90">
      <c r="A8526" s="11"/>
      <c r="B8526" s="373"/>
      <c r="C8526" s="373"/>
      <c r="D8526" s="373"/>
      <c r="E8526" s="13"/>
      <c r="F8526" s="11"/>
      <c r="G8526" s="25"/>
      <c r="H8526" s="31"/>
      <c r="I8526" s="30"/>
      <c r="M8526" s="25"/>
      <c r="N8526" s="31"/>
      <c r="O8526" s="30"/>
      <c r="V8526" s="12"/>
      <c r="W8526" s="12"/>
      <c r="X8526" s="14"/>
      <c r="AB8526" s="25"/>
      <c r="AC8526" s="12"/>
      <c r="AD8526" s="12"/>
      <c r="AK8526" s="12"/>
      <c r="AL8526" s="30"/>
      <c r="AM8526" s="32"/>
      <c r="AQ8526" s="12"/>
      <c r="AR8526" s="12"/>
      <c r="AS8526" s="12"/>
      <c r="AZ8526" s="49"/>
      <c r="BA8526" s="30"/>
      <c r="BB8526" s="12"/>
      <c r="BF8526" s="12"/>
      <c r="BG8526" s="12"/>
      <c r="BH8526" s="12"/>
      <c r="BO8526" s="7"/>
      <c r="BP8526" s="7"/>
      <c r="BQ8526" s="7"/>
      <c r="BU8526" s="7"/>
      <c r="BV8526" s="7"/>
      <c r="BW8526" s="7"/>
      <c r="CD8526" s="7"/>
      <c r="CE8526" s="7"/>
      <c r="CF8526" s="7"/>
      <c r="CJ8526" s="7"/>
      <c r="CK8526" s="7"/>
      <c r="CL8526" s="7"/>
    </row>
    <row r="8527" spans="1:90">
      <c r="A8527" s="11"/>
      <c r="B8527" s="373"/>
      <c r="C8527" s="373"/>
      <c r="D8527" s="373"/>
      <c r="E8527" s="13"/>
      <c r="F8527" s="11"/>
      <c r="G8527" s="25"/>
      <c r="H8527" s="31"/>
      <c r="I8527" s="30"/>
      <c r="M8527" s="25"/>
      <c r="N8527" s="31"/>
      <c r="O8527" s="30"/>
      <c r="V8527" s="12"/>
      <c r="W8527" s="12"/>
      <c r="X8527" s="14"/>
      <c r="AB8527" s="25"/>
      <c r="AC8527" s="12"/>
      <c r="AD8527" s="12"/>
      <c r="AK8527" s="12"/>
      <c r="AL8527" s="30"/>
      <c r="AM8527" s="32"/>
      <c r="AQ8527" s="12"/>
      <c r="AR8527" s="12"/>
      <c r="AS8527" s="12"/>
      <c r="AZ8527" s="49"/>
      <c r="BA8527" s="30"/>
      <c r="BB8527" s="12"/>
      <c r="BF8527" s="12"/>
      <c r="BG8527" s="12"/>
      <c r="BH8527" s="12"/>
      <c r="BO8527" s="7"/>
      <c r="BP8527" s="7"/>
      <c r="BQ8527" s="7"/>
      <c r="BU8527" s="7"/>
      <c r="BV8527" s="7"/>
      <c r="BW8527" s="7"/>
      <c r="CD8527" s="7"/>
      <c r="CE8527" s="7"/>
      <c r="CF8527" s="7"/>
      <c r="CJ8527" s="7"/>
      <c r="CK8527" s="7"/>
      <c r="CL8527" s="7"/>
    </row>
    <row r="8528" spans="1:90">
      <c r="A8528" s="11"/>
      <c r="B8528" s="373"/>
      <c r="C8528" s="373"/>
      <c r="D8528" s="373"/>
      <c r="E8528" s="13"/>
      <c r="F8528" s="11"/>
      <c r="G8528" s="25"/>
      <c r="H8528" s="31"/>
      <c r="I8528" s="30"/>
      <c r="M8528" s="25"/>
      <c r="N8528" s="31"/>
      <c r="O8528" s="30"/>
      <c r="V8528" s="12"/>
      <c r="W8528" s="12"/>
      <c r="X8528" s="14"/>
      <c r="AB8528" s="25"/>
      <c r="AC8528" s="12"/>
      <c r="AD8528" s="12"/>
      <c r="AK8528" s="12"/>
      <c r="AL8528" s="30"/>
      <c r="AM8528" s="32"/>
      <c r="AQ8528" s="12"/>
      <c r="AR8528" s="12"/>
      <c r="AS8528" s="12"/>
      <c r="AZ8528" s="49"/>
      <c r="BA8528" s="30"/>
      <c r="BB8528" s="12"/>
      <c r="BF8528" s="12"/>
      <c r="BG8528" s="12"/>
      <c r="BH8528" s="12"/>
      <c r="BO8528" s="7"/>
      <c r="BP8528" s="7"/>
      <c r="BQ8528" s="7"/>
      <c r="BU8528" s="7"/>
      <c r="BV8528" s="7"/>
      <c r="BW8528" s="7"/>
      <c r="CD8528" s="7"/>
      <c r="CE8528" s="7"/>
      <c r="CF8528" s="7"/>
      <c r="CJ8528" s="7"/>
      <c r="CK8528" s="7"/>
      <c r="CL8528" s="7"/>
    </row>
    <row r="8529" spans="1:90">
      <c r="A8529" s="11"/>
      <c r="B8529" s="373"/>
      <c r="C8529" s="373"/>
      <c r="D8529" s="373"/>
      <c r="E8529" s="13"/>
      <c r="F8529" s="11"/>
      <c r="G8529" s="25"/>
      <c r="H8529" s="31"/>
      <c r="I8529" s="30"/>
      <c r="M8529" s="25"/>
      <c r="N8529" s="31"/>
      <c r="O8529" s="30"/>
      <c r="V8529" s="12"/>
      <c r="W8529" s="12"/>
      <c r="X8529" s="14"/>
      <c r="AB8529" s="25"/>
      <c r="AC8529" s="12"/>
      <c r="AD8529" s="12"/>
      <c r="AK8529" s="12"/>
      <c r="AL8529" s="30"/>
      <c r="AM8529" s="32"/>
      <c r="AQ8529" s="12"/>
      <c r="AR8529" s="12"/>
      <c r="AS8529" s="12"/>
      <c r="AZ8529" s="49"/>
      <c r="BA8529" s="30"/>
      <c r="BB8529" s="12"/>
      <c r="BF8529" s="12"/>
      <c r="BG8529" s="12"/>
      <c r="BH8529" s="12"/>
      <c r="BO8529" s="7"/>
      <c r="BP8529" s="7"/>
      <c r="BQ8529" s="7"/>
      <c r="BU8529" s="7"/>
      <c r="BV8529" s="7"/>
      <c r="BW8529" s="7"/>
      <c r="CD8529" s="7"/>
      <c r="CE8529" s="7"/>
      <c r="CF8529" s="7"/>
      <c r="CJ8529" s="7"/>
      <c r="CK8529" s="7"/>
      <c r="CL8529" s="7"/>
    </row>
    <row r="8530" spans="1:90">
      <c r="A8530" s="11"/>
      <c r="B8530" s="373"/>
      <c r="C8530" s="373"/>
      <c r="D8530" s="373"/>
      <c r="E8530" s="13"/>
      <c r="F8530" s="11"/>
      <c r="G8530" s="25"/>
      <c r="H8530" s="31"/>
      <c r="I8530" s="30"/>
      <c r="M8530" s="25"/>
      <c r="N8530" s="31"/>
      <c r="O8530" s="30"/>
      <c r="V8530" s="12"/>
      <c r="W8530" s="12"/>
      <c r="X8530" s="14"/>
      <c r="AB8530" s="25"/>
      <c r="AC8530" s="12"/>
      <c r="AD8530" s="12"/>
      <c r="AK8530" s="12"/>
      <c r="AL8530" s="30"/>
      <c r="AM8530" s="32"/>
      <c r="AQ8530" s="12"/>
      <c r="AR8530" s="12"/>
      <c r="AS8530" s="12"/>
      <c r="AZ8530" s="49"/>
      <c r="BA8530" s="30"/>
      <c r="BB8530" s="12"/>
      <c r="BF8530" s="12"/>
      <c r="BG8530" s="12"/>
      <c r="BH8530" s="12"/>
      <c r="BO8530" s="7"/>
      <c r="BP8530" s="7"/>
      <c r="BQ8530" s="7"/>
      <c r="BU8530" s="7"/>
      <c r="BV8530" s="7"/>
      <c r="BW8530" s="7"/>
      <c r="CD8530" s="7"/>
      <c r="CE8530" s="7"/>
      <c r="CF8530" s="7"/>
      <c r="CJ8530" s="7"/>
      <c r="CK8530" s="7"/>
      <c r="CL8530" s="7"/>
    </row>
    <row r="8531" spans="1:90">
      <c r="A8531" s="11"/>
      <c r="B8531" s="373"/>
      <c r="C8531" s="373"/>
      <c r="D8531" s="373"/>
      <c r="E8531" s="13"/>
      <c r="F8531" s="11"/>
      <c r="G8531" s="25"/>
      <c r="H8531" s="31"/>
      <c r="I8531" s="30"/>
      <c r="M8531" s="25"/>
      <c r="N8531" s="31"/>
      <c r="O8531" s="30"/>
      <c r="V8531" s="12"/>
      <c r="W8531" s="12"/>
      <c r="X8531" s="14"/>
      <c r="AB8531" s="25"/>
      <c r="AC8531" s="12"/>
      <c r="AD8531" s="12"/>
      <c r="AK8531" s="12"/>
      <c r="AL8531" s="30"/>
      <c r="AM8531" s="32"/>
      <c r="AQ8531" s="12"/>
      <c r="AR8531" s="12"/>
      <c r="AS8531" s="12"/>
      <c r="AZ8531" s="49"/>
      <c r="BA8531" s="30"/>
      <c r="BB8531" s="12"/>
      <c r="BF8531" s="12"/>
      <c r="BG8531" s="12"/>
      <c r="BH8531" s="12"/>
      <c r="BO8531" s="7"/>
      <c r="BP8531" s="7"/>
      <c r="BQ8531" s="7"/>
      <c r="BU8531" s="7"/>
      <c r="BV8531" s="7"/>
      <c r="BW8531" s="7"/>
      <c r="CD8531" s="7"/>
      <c r="CE8531" s="7"/>
      <c r="CF8531" s="7"/>
      <c r="CJ8531" s="7"/>
      <c r="CK8531" s="7"/>
      <c r="CL8531" s="7"/>
    </row>
    <row r="8532" spans="1:90">
      <c r="A8532" s="11"/>
      <c r="B8532" s="373"/>
      <c r="C8532" s="373"/>
      <c r="D8532" s="373"/>
      <c r="E8532" s="13"/>
      <c r="F8532" s="11"/>
      <c r="G8532" s="25"/>
      <c r="H8532" s="31"/>
      <c r="I8532" s="30"/>
      <c r="M8532" s="25"/>
      <c r="N8532" s="31"/>
      <c r="O8532" s="30"/>
      <c r="V8532" s="12"/>
      <c r="W8532" s="12"/>
      <c r="X8532" s="14"/>
      <c r="AB8532" s="25"/>
      <c r="AC8532" s="12"/>
      <c r="AD8532" s="12"/>
      <c r="AK8532" s="12"/>
      <c r="AL8532" s="30"/>
      <c r="AM8532" s="32"/>
      <c r="AQ8532" s="12"/>
      <c r="AR8532" s="12"/>
      <c r="AS8532" s="12"/>
      <c r="AZ8532" s="49"/>
      <c r="BA8532" s="30"/>
      <c r="BB8532" s="12"/>
      <c r="BF8532" s="12"/>
      <c r="BG8532" s="12"/>
      <c r="BH8532" s="12"/>
      <c r="BO8532" s="7"/>
      <c r="BP8532" s="7"/>
      <c r="BQ8532" s="7"/>
      <c r="BU8532" s="7"/>
      <c r="BV8532" s="7"/>
      <c r="BW8532" s="7"/>
      <c r="CD8532" s="7"/>
      <c r="CE8532" s="7"/>
      <c r="CF8532" s="7"/>
      <c r="CJ8532" s="7"/>
      <c r="CK8532" s="7"/>
      <c r="CL8532" s="7"/>
    </row>
    <row r="8533" spans="1:90">
      <c r="A8533" s="11"/>
      <c r="B8533" s="373"/>
      <c r="C8533" s="373"/>
      <c r="D8533" s="373"/>
      <c r="E8533" s="13"/>
      <c r="F8533" s="11"/>
      <c r="G8533" s="25"/>
      <c r="H8533" s="31"/>
      <c r="I8533" s="30"/>
      <c r="M8533" s="25"/>
      <c r="N8533" s="31"/>
      <c r="O8533" s="30"/>
      <c r="V8533" s="12"/>
      <c r="W8533" s="12"/>
      <c r="X8533" s="14"/>
      <c r="AB8533" s="25"/>
      <c r="AC8533" s="12"/>
      <c r="AD8533" s="12"/>
      <c r="AK8533" s="12"/>
      <c r="AL8533" s="30"/>
      <c r="AM8533" s="32"/>
      <c r="AQ8533" s="12"/>
      <c r="AR8533" s="12"/>
      <c r="AS8533" s="12"/>
      <c r="AZ8533" s="49"/>
      <c r="BA8533" s="30"/>
      <c r="BB8533" s="12"/>
      <c r="BF8533" s="12"/>
      <c r="BG8533" s="12"/>
      <c r="BH8533" s="12"/>
      <c r="BO8533" s="7"/>
      <c r="BP8533" s="7"/>
      <c r="BQ8533" s="7"/>
      <c r="BU8533" s="7"/>
      <c r="BV8533" s="7"/>
      <c r="BW8533" s="7"/>
      <c r="CD8533" s="7"/>
      <c r="CE8533" s="7"/>
      <c r="CF8533" s="7"/>
      <c r="CJ8533" s="7"/>
      <c r="CK8533" s="7"/>
      <c r="CL8533" s="7"/>
    </row>
    <row r="8534" spans="1:90">
      <c r="A8534" s="11"/>
      <c r="B8534" s="373"/>
      <c r="C8534" s="373"/>
      <c r="D8534" s="373"/>
      <c r="E8534" s="13"/>
      <c r="F8534" s="11"/>
      <c r="G8534" s="25"/>
      <c r="H8534" s="31"/>
      <c r="I8534" s="30"/>
      <c r="M8534" s="25"/>
      <c r="N8534" s="31"/>
      <c r="O8534" s="30"/>
      <c r="V8534" s="12"/>
      <c r="W8534" s="12"/>
      <c r="X8534" s="14"/>
      <c r="AB8534" s="25"/>
      <c r="AC8534" s="12"/>
      <c r="AD8534" s="12"/>
      <c r="AK8534" s="12"/>
      <c r="AL8534" s="30"/>
      <c r="AM8534" s="32"/>
      <c r="AQ8534" s="12"/>
      <c r="AR8534" s="12"/>
      <c r="AS8534" s="12"/>
      <c r="AZ8534" s="49"/>
      <c r="BA8534" s="30"/>
      <c r="BB8534" s="12"/>
      <c r="BF8534" s="12"/>
      <c r="BG8534" s="12"/>
      <c r="BH8534" s="12"/>
      <c r="BO8534" s="7"/>
      <c r="BP8534" s="7"/>
      <c r="BQ8534" s="7"/>
      <c r="BU8534" s="7"/>
      <c r="BV8534" s="7"/>
      <c r="BW8534" s="7"/>
      <c r="CD8534" s="7"/>
      <c r="CE8534" s="7"/>
      <c r="CF8534" s="7"/>
      <c r="CJ8534" s="7"/>
      <c r="CK8534" s="7"/>
      <c r="CL8534" s="7"/>
    </row>
    <row r="8535" spans="1:90">
      <c r="A8535" s="11"/>
      <c r="B8535" s="373"/>
      <c r="C8535" s="373"/>
      <c r="D8535" s="373"/>
      <c r="E8535" s="13"/>
      <c r="F8535" s="11"/>
      <c r="G8535" s="25"/>
      <c r="H8535" s="31"/>
      <c r="I8535" s="30"/>
      <c r="M8535" s="25"/>
      <c r="N8535" s="31"/>
      <c r="O8535" s="30"/>
      <c r="V8535" s="12"/>
      <c r="W8535" s="12"/>
      <c r="X8535" s="14"/>
      <c r="AB8535" s="25"/>
      <c r="AC8535" s="12"/>
      <c r="AD8535" s="12"/>
      <c r="AK8535" s="12"/>
      <c r="AL8535" s="30"/>
      <c r="AM8535" s="32"/>
      <c r="AQ8535" s="12"/>
      <c r="AR8535" s="12"/>
      <c r="AS8535" s="12"/>
      <c r="AZ8535" s="49"/>
      <c r="BA8535" s="30"/>
      <c r="BB8535" s="12"/>
      <c r="BF8535" s="12"/>
      <c r="BG8535" s="12"/>
      <c r="BH8535" s="12"/>
      <c r="BO8535" s="7"/>
      <c r="BP8535" s="7"/>
      <c r="BQ8535" s="7"/>
      <c r="BU8535" s="7"/>
      <c r="BV8535" s="7"/>
      <c r="BW8535" s="7"/>
      <c r="CD8535" s="7"/>
      <c r="CE8535" s="7"/>
      <c r="CF8535" s="7"/>
      <c r="CJ8535" s="7"/>
      <c r="CK8535" s="7"/>
      <c r="CL8535" s="7"/>
    </row>
    <row r="8536" spans="1:90">
      <c r="A8536" s="11"/>
      <c r="B8536" s="373"/>
      <c r="C8536" s="373"/>
      <c r="D8536" s="373"/>
      <c r="E8536" s="13"/>
      <c r="F8536" s="11"/>
      <c r="G8536" s="25"/>
      <c r="H8536" s="31"/>
      <c r="I8536" s="30"/>
      <c r="M8536" s="25"/>
      <c r="N8536" s="31"/>
      <c r="O8536" s="30"/>
      <c r="V8536" s="12"/>
      <c r="W8536" s="12"/>
      <c r="X8536" s="14"/>
      <c r="AB8536" s="25"/>
      <c r="AC8536" s="12"/>
      <c r="AD8536" s="12"/>
      <c r="AK8536" s="12"/>
      <c r="AL8536" s="30"/>
      <c r="AM8536" s="32"/>
      <c r="AQ8536" s="12"/>
      <c r="AR8536" s="12"/>
      <c r="AS8536" s="12"/>
      <c r="AZ8536" s="49"/>
      <c r="BA8536" s="30"/>
      <c r="BB8536" s="12"/>
      <c r="BF8536" s="12"/>
      <c r="BG8536" s="12"/>
      <c r="BH8536" s="12"/>
      <c r="BO8536" s="7"/>
      <c r="BP8536" s="7"/>
      <c r="BQ8536" s="7"/>
      <c r="BU8536" s="7"/>
      <c r="BV8536" s="7"/>
      <c r="BW8536" s="7"/>
      <c r="CD8536" s="7"/>
      <c r="CE8536" s="7"/>
      <c r="CF8536" s="7"/>
      <c r="CJ8536" s="7"/>
      <c r="CK8536" s="7"/>
      <c r="CL8536" s="7"/>
    </row>
    <row r="8537" spans="1:90">
      <c r="A8537" s="11"/>
      <c r="B8537" s="373"/>
      <c r="C8537" s="373"/>
      <c r="D8537" s="373"/>
      <c r="E8537" s="13"/>
      <c r="F8537" s="11"/>
      <c r="G8537" s="25"/>
      <c r="H8537" s="31"/>
      <c r="I8537" s="30"/>
      <c r="M8537" s="25"/>
      <c r="N8537" s="31"/>
      <c r="O8537" s="30"/>
      <c r="V8537" s="12"/>
      <c r="W8537" s="12"/>
      <c r="X8537" s="14"/>
      <c r="AB8537" s="25"/>
      <c r="AC8537" s="12"/>
      <c r="AD8537" s="12"/>
      <c r="AK8537" s="12"/>
      <c r="AL8537" s="30"/>
      <c r="AM8537" s="32"/>
      <c r="AQ8537" s="12"/>
      <c r="AR8537" s="12"/>
      <c r="AS8537" s="12"/>
      <c r="AZ8537" s="49"/>
      <c r="BA8537" s="30"/>
      <c r="BB8537" s="12"/>
      <c r="BF8537" s="12"/>
      <c r="BG8537" s="12"/>
      <c r="BH8537" s="12"/>
      <c r="BO8537" s="7"/>
      <c r="BP8537" s="7"/>
      <c r="BQ8537" s="7"/>
      <c r="BU8537" s="7"/>
      <c r="BV8537" s="7"/>
      <c r="BW8537" s="7"/>
      <c r="CD8537" s="7"/>
      <c r="CE8537" s="7"/>
      <c r="CF8537" s="7"/>
      <c r="CJ8537" s="7"/>
      <c r="CK8537" s="7"/>
      <c r="CL8537" s="7"/>
    </row>
    <row r="8538" spans="1:90">
      <c r="A8538" s="11"/>
      <c r="B8538" s="373"/>
      <c r="C8538" s="373"/>
      <c r="D8538" s="373"/>
      <c r="E8538" s="13"/>
      <c r="F8538" s="11"/>
      <c r="G8538" s="25"/>
      <c r="H8538" s="31"/>
      <c r="I8538" s="30"/>
      <c r="M8538" s="25"/>
      <c r="N8538" s="31"/>
      <c r="O8538" s="30"/>
      <c r="V8538" s="12"/>
      <c r="W8538" s="12"/>
      <c r="X8538" s="14"/>
      <c r="AB8538" s="25"/>
      <c r="AC8538" s="12"/>
      <c r="AD8538" s="12"/>
      <c r="AK8538" s="12"/>
      <c r="AL8538" s="30"/>
      <c r="AM8538" s="32"/>
      <c r="AQ8538" s="12"/>
      <c r="AR8538" s="12"/>
      <c r="AS8538" s="12"/>
      <c r="AZ8538" s="49"/>
      <c r="BA8538" s="30"/>
      <c r="BB8538" s="12"/>
      <c r="BF8538" s="12"/>
      <c r="BG8538" s="12"/>
      <c r="BH8538" s="12"/>
      <c r="BO8538" s="7"/>
      <c r="BP8538" s="7"/>
      <c r="BQ8538" s="7"/>
      <c r="BU8538" s="7"/>
      <c r="BV8538" s="7"/>
      <c r="BW8538" s="7"/>
      <c r="CD8538" s="7"/>
      <c r="CE8538" s="7"/>
      <c r="CF8538" s="7"/>
      <c r="CJ8538" s="7"/>
      <c r="CK8538" s="7"/>
      <c r="CL8538" s="7"/>
    </row>
    <row r="8539" spans="1:90">
      <c r="A8539" s="11"/>
      <c r="B8539" s="373"/>
      <c r="C8539" s="373"/>
      <c r="D8539" s="373"/>
      <c r="E8539" s="13"/>
      <c r="F8539" s="11"/>
      <c r="G8539" s="25"/>
      <c r="H8539" s="31"/>
      <c r="I8539" s="30"/>
      <c r="M8539" s="25"/>
      <c r="N8539" s="31"/>
      <c r="O8539" s="30"/>
      <c r="V8539" s="12"/>
      <c r="W8539" s="12"/>
      <c r="X8539" s="14"/>
      <c r="AB8539" s="25"/>
      <c r="AC8539" s="12"/>
      <c r="AD8539" s="12"/>
      <c r="AK8539" s="12"/>
      <c r="AL8539" s="30"/>
      <c r="AM8539" s="32"/>
      <c r="AQ8539" s="12"/>
      <c r="AR8539" s="12"/>
      <c r="AS8539" s="12"/>
      <c r="AZ8539" s="49"/>
      <c r="BA8539" s="30"/>
      <c r="BB8539" s="12"/>
      <c r="BF8539" s="12"/>
      <c r="BG8539" s="12"/>
      <c r="BH8539" s="12"/>
      <c r="BO8539" s="7"/>
      <c r="BP8539" s="7"/>
      <c r="BQ8539" s="7"/>
      <c r="BU8539" s="7"/>
      <c r="BV8539" s="7"/>
      <c r="BW8539" s="7"/>
      <c r="CD8539" s="7"/>
      <c r="CE8539" s="7"/>
      <c r="CF8539" s="7"/>
      <c r="CJ8539" s="7"/>
      <c r="CK8539" s="7"/>
      <c r="CL8539" s="7"/>
    </row>
    <row r="8540" spans="1:90">
      <c r="A8540" s="11"/>
      <c r="B8540" s="373"/>
      <c r="C8540" s="373"/>
      <c r="D8540" s="373"/>
      <c r="E8540" s="13"/>
      <c r="F8540" s="11"/>
      <c r="G8540" s="25"/>
      <c r="H8540" s="31"/>
      <c r="I8540" s="30"/>
      <c r="M8540" s="25"/>
      <c r="N8540" s="31"/>
      <c r="O8540" s="30"/>
      <c r="V8540" s="12"/>
      <c r="W8540" s="12"/>
      <c r="X8540" s="14"/>
      <c r="AB8540" s="25"/>
      <c r="AC8540" s="12"/>
      <c r="AD8540" s="12"/>
      <c r="AK8540" s="12"/>
      <c r="AL8540" s="30"/>
      <c r="AM8540" s="32"/>
      <c r="AQ8540" s="12"/>
      <c r="AR8540" s="12"/>
      <c r="AS8540" s="12"/>
      <c r="AZ8540" s="49"/>
      <c r="BA8540" s="30"/>
      <c r="BB8540" s="12"/>
      <c r="BF8540" s="12"/>
      <c r="BG8540" s="12"/>
      <c r="BH8540" s="12"/>
      <c r="BO8540" s="7"/>
      <c r="BP8540" s="7"/>
      <c r="BQ8540" s="7"/>
      <c r="BU8540" s="7"/>
      <c r="BV8540" s="7"/>
      <c r="BW8540" s="7"/>
      <c r="CD8540" s="7"/>
      <c r="CE8540" s="7"/>
      <c r="CF8540" s="7"/>
      <c r="CJ8540" s="7"/>
      <c r="CK8540" s="7"/>
      <c r="CL8540" s="7"/>
    </row>
    <row r="8541" spans="1:90">
      <c r="A8541" s="11"/>
      <c r="B8541" s="373"/>
      <c r="C8541" s="373"/>
      <c r="D8541" s="373"/>
      <c r="E8541" s="13"/>
      <c r="F8541" s="11"/>
      <c r="G8541" s="25"/>
      <c r="H8541" s="31"/>
      <c r="I8541" s="30"/>
      <c r="M8541" s="25"/>
      <c r="N8541" s="31"/>
      <c r="O8541" s="30"/>
      <c r="V8541" s="12"/>
      <c r="W8541" s="12"/>
      <c r="X8541" s="14"/>
      <c r="AB8541" s="25"/>
      <c r="AC8541" s="12"/>
      <c r="AD8541" s="12"/>
      <c r="AK8541" s="12"/>
      <c r="AL8541" s="30"/>
      <c r="AM8541" s="32"/>
      <c r="AQ8541" s="12"/>
      <c r="AR8541" s="12"/>
      <c r="AS8541" s="12"/>
      <c r="AZ8541" s="49"/>
      <c r="BA8541" s="30"/>
      <c r="BB8541" s="12"/>
      <c r="BF8541" s="12"/>
      <c r="BG8541" s="12"/>
      <c r="BH8541" s="12"/>
      <c r="BO8541" s="7"/>
      <c r="BP8541" s="7"/>
      <c r="BQ8541" s="7"/>
      <c r="BU8541" s="7"/>
      <c r="BV8541" s="7"/>
      <c r="BW8541" s="7"/>
      <c r="CD8541" s="7"/>
      <c r="CE8541" s="7"/>
      <c r="CF8541" s="7"/>
      <c r="CJ8541" s="7"/>
      <c r="CK8541" s="7"/>
      <c r="CL8541" s="7"/>
    </row>
    <row r="8542" spans="1:90">
      <c r="A8542" s="11"/>
      <c r="B8542" s="373"/>
      <c r="C8542" s="373"/>
      <c r="D8542" s="373"/>
      <c r="E8542" s="13"/>
      <c r="F8542" s="11"/>
      <c r="G8542" s="25"/>
      <c r="H8542" s="31"/>
      <c r="I8542" s="30"/>
      <c r="M8542" s="25"/>
      <c r="N8542" s="31"/>
      <c r="O8542" s="30"/>
      <c r="V8542" s="12"/>
      <c r="W8542" s="12"/>
      <c r="X8542" s="14"/>
      <c r="AB8542" s="25"/>
      <c r="AC8542" s="12"/>
      <c r="AD8542" s="12"/>
      <c r="AK8542" s="12"/>
      <c r="AL8542" s="30"/>
      <c r="AM8542" s="32"/>
      <c r="AQ8542" s="12"/>
      <c r="AR8542" s="12"/>
      <c r="AS8542" s="12"/>
      <c r="AZ8542" s="49"/>
      <c r="BA8542" s="30"/>
      <c r="BB8542" s="12"/>
      <c r="BF8542" s="12"/>
      <c r="BG8542" s="12"/>
      <c r="BH8542" s="12"/>
      <c r="BO8542" s="7"/>
      <c r="BP8542" s="7"/>
      <c r="BQ8542" s="7"/>
      <c r="BU8542" s="7"/>
      <c r="BV8542" s="7"/>
      <c r="BW8542" s="7"/>
      <c r="CD8542" s="7"/>
      <c r="CE8542" s="7"/>
      <c r="CF8542" s="7"/>
      <c r="CJ8542" s="7"/>
      <c r="CK8542" s="7"/>
      <c r="CL8542" s="7"/>
    </row>
    <row r="8543" spans="1:90">
      <c r="A8543" s="11"/>
      <c r="B8543" s="373"/>
      <c r="C8543" s="373"/>
      <c r="D8543" s="373"/>
      <c r="E8543" s="13"/>
      <c r="F8543" s="11"/>
      <c r="G8543" s="25"/>
      <c r="H8543" s="31"/>
      <c r="I8543" s="30"/>
      <c r="M8543" s="25"/>
      <c r="N8543" s="31"/>
      <c r="O8543" s="30"/>
      <c r="V8543" s="12"/>
      <c r="W8543" s="12"/>
      <c r="X8543" s="14"/>
      <c r="AB8543" s="25"/>
      <c r="AC8543" s="12"/>
      <c r="AD8543" s="12"/>
      <c r="AK8543" s="12"/>
      <c r="AL8543" s="30"/>
      <c r="AM8543" s="32"/>
      <c r="AQ8543" s="12"/>
      <c r="AR8543" s="12"/>
      <c r="AS8543" s="12"/>
      <c r="AZ8543" s="49"/>
      <c r="BA8543" s="30"/>
      <c r="BB8543" s="12"/>
      <c r="BF8543" s="12"/>
      <c r="BG8543" s="12"/>
      <c r="BH8543" s="12"/>
      <c r="BO8543" s="7"/>
      <c r="BP8543" s="7"/>
      <c r="BQ8543" s="7"/>
      <c r="BU8543" s="7"/>
      <c r="BV8543" s="7"/>
      <c r="BW8543" s="7"/>
      <c r="CD8543" s="7"/>
      <c r="CE8543" s="7"/>
      <c r="CF8543" s="7"/>
      <c r="CJ8543" s="7"/>
      <c r="CK8543" s="7"/>
      <c r="CL8543" s="7"/>
    </row>
    <row r="8544" spans="1:90">
      <c r="A8544" s="11"/>
      <c r="B8544" s="373"/>
      <c r="C8544" s="373"/>
      <c r="D8544" s="373"/>
      <c r="E8544" s="13"/>
      <c r="F8544" s="11"/>
      <c r="G8544" s="25"/>
      <c r="H8544" s="31"/>
      <c r="I8544" s="30"/>
      <c r="M8544" s="25"/>
      <c r="N8544" s="31"/>
      <c r="O8544" s="30"/>
      <c r="V8544" s="12"/>
      <c r="W8544" s="12"/>
      <c r="X8544" s="14"/>
      <c r="AB8544" s="25"/>
      <c r="AC8544" s="12"/>
      <c r="AD8544" s="12"/>
      <c r="AK8544" s="12"/>
      <c r="AL8544" s="30"/>
      <c r="AM8544" s="32"/>
      <c r="AQ8544" s="12"/>
      <c r="AR8544" s="12"/>
      <c r="AS8544" s="12"/>
      <c r="AZ8544" s="49"/>
      <c r="BA8544" s="30"/>
      <c r="BB8544" s="12"/>
      <c r="BF8544" s="12"/>
      <c r="BG8544" s="12"/>
      <c r="BH8544" s="12"/>
      <c r="BO8544" s="7"/>
      <c r="BP8544" s="7"/>
      <c r="BQ8544" s="7"/>
      <c r="BU8544" s="7"/>
      <c r="BV8544" s="7"/>
      <c r="BW8544" s="7"/>
      <c r="CD8544" s="7"/>
      <c r="CE8544" s="7"/>
      <c r="CF8544" s="7"/>
      <c r="CJ8544" s="7"/>
      <c r="CK8544" s="7"/>
      <c r="CL8544" s="7"/>
    </row>
    <row r="8545" spans="1:90">
      <c r="A8545" s="11"/>
      <c r="B8545" s="373"/>
      <c r="C8545" s="373"/>
      <c r="D8545" s="373"/>
      <c r="E8545" s="13"/>
      <c r="F8545" s="11"/>
      <c r="G8545" s="25"/>
      <c r="H8545" s="31"/>
      <c r="I8545" s="30"/>
      <c r="M8545" s="25"/>
      <c r="N8545" s="31"/>
      <c r="O8545" s="30"/>
      <c r="V8545" s="12"/>
      <c r="W8545" s="12"/>
      <c r="X8545" s="14"/>
      <c r="AB8545" s="25"/>
      <c r="AC8545" s="12"/>
      <c r="AD8545" s="12"/>
      <c r="AK8545" s="12"/>
      <c r="AL8545" s="30"/>
      <c r="AM8545" s="32"/>
      <c r="AQ8545" s="12"/>
      <c r="AR8545" s="12"/>
      <c r="AS8545" s="12"/>
      <c r="AZ8545" s="49"/>
      <c r="BA8545" s="30"/>
      <c r="BB8545" s="12"/>
      <c r="BF8545" s="12"/>
      <c r="BG8545" s="12"/>
      <c r="BH8545" s="12"/>
      <c r="BO8545" s="7"/>
      <c r="BP8545" s="7"/>
      <c r="BQ8545" s="7"/>
      <c r="BU8545" s="7"/>
      <c r="BV8545" s="7"/>
      <c r="BW8545" s="7"/>
      <c r="CD8545" s="7"/>
      <c r="CE8545" s="7"/>
      <c r="CF8545" s="7"/>
      <c r="CJ8545" s="7"/>
      <c r="CK8545" s="7"/>
      <c r="CL8545" s="7"/>
    </row>
    <row r="8546" spans="1:90">
      <c r="A8546" s="11"/>
      <c r="B8546" s="373"/>
      <c r="C8546" s="373"/>
      <c r="D8546" s="373"/>
      <c r="E8546" s="13"/>
      <c r="F8546" s="11"/>
      <c r="G8546" s="25"/>
      <c r="H8546" s="31"/>
      <c r="I8546" s="30"/>
      <c r="M8546" s="25"/>
      <c r="N8546" s="31"/>
      <c r="O8546" s="30"/>
      <c r="V8546" s="12"/>
      <c r="W8546" s="12"/>
      <c r="X8546" s="14"/>
      <c r="AB8546" s="25"/>
      <c r="AC8546" s="12"/>
      <c r="AD8546" s="12"/>
      <c r="AK8546" s="12"/>
      <c r="AL8546" s="30"/>
      <c r="AM8546" s="32"/>
      <c r="AQ8546" s="12"/>
      <c r="AR8546" s="12"/>
      <c r="AS8546" s="12"/>
      <c r="AZ8546" s="49"/>
      <c r="BA8546" s="30"/>
      <c r="BB8546" s="12"/>
      <c r="BF8546" s="12"/>
      <c r="BG8546" s="12"/>
      <c r="BH8546" s="12"/>
      <c r="BO8546" s="7"/>
      <c r="BP8546" s="7"/>
      <c r="BQ8546" s="7"/>
      <c r="BU8546" s="7"/>
      <c r="BV8546" s="7"/>
      <c r="BW8546" s="7"/>
      <c r="CD8546" s="7"/>
      <c r="CE8546" s="7"/>
      <c r="CF8546" s="7"/>
      <c r="CJ8546" s="7"/>
      <c r="CK8546" s="7"/>
      <c r="CL8546" s="7"/>
    </row>
    <row r="8547" spans="1:90">
      <c r="A8547" s="11"/>
      <c r="B8547" s="373"/>
      <c r="C8547" s="373"/>
      <c r="D8547" s="373"/>
      <c r="E8547" s="13"/>
      <c r="F8547" s="11"/>
      <c r="G8547" s="25"/>
      <c r="H8547" s="31"/>
      <c r="I8547" s="30"/>
      <c r="M8547" s="25"/>
      <c r="N8547" s="31"/>
      <c r="O8547" s="30"/>
      <c r="V8547" s="12"/>
      <c r="W8547" s="12"/>
      <c r="X8547" s="14"/>
      <c r="AB8547" s="25"/>
      <c r="AC8547" s="12"/>
      <c r="AD8547" s="12"/>
      <c r="AK8547" s="12"/>
      <c r="AL8547" s="30"/>
      <c r="AM8547" s="32"/>
      <c r="AQ8547" s="12"/>
      <c r="AR8547" s="12"/>
      <c r="AS8547" s="12"/>
      <c r="AZ8547" s="49"/>
      <c r="BA8547" s="30"/>
      <c r="BB8547" s="12"/>
      <c r="BF8547" s="12"/>
      <c r="BG8547" s="12"/>
      <c r="BH8547" s="12"/>
      <c r="BO8547" s="7"/>
      <c r="BP8547" s="7"/>
      <c r="BQ8547" s="7"/>
      <c r="BU8547" s="7"/>
      <c r="BV8547" s="7"/>
      <c r="BW8547" s="7"/>
      <c r="CD8547" s="7"/>
      <c r="CE8547" s="7"/>
      <c r="CF8547" s="7"/>
      <c r="CJ8547" s="7"/>
      <c r="CK8547" s="7"/>
      <c r="CL8547" s="7"/>
    </row>
    <row r="8548" spans="1:90">
      <c r="A8548" s="11"/>
      <c r="B8548" s="373"/>
      <c r="C8548" s="373"/>
      <c r="D8548" s="373"/>
      <c r="E8548" s="13"/>
      <c r="F8548" s="11"/>
      <c r="G8548" s="25"/>
      <c r="H8548" s="31"/>
      <c r="I8548" s="30"/>
      <c r="M8548" s="25"/>
      <c r="N8548" s="31"/>
      <c r="O8548" s="30"/>
      <c r="V8548" s="12"/>
      <c r="W8548" s="12"/>
      <c r="X8548" s="14"/>
      <c r="AB8548" s="25"/>
      <c r="AC8548" s="12"/>
      <c r="AD8548" s="12"/>
      <c r="AK8548" s="12"/>
      <c r="AL8548" s="30"/>
      <c r="AM8548" s="32"/>
      <c r="AQ8548" s="12"/>
      <c r="AR8548" s="12"/>
      <c r="AS8548" s="12"/>
      <c r="AZ8548" s="49"/>
      <c r="BA8548" s="30"/>
      <c r="BB8548" s="12"/>
      <c r="BF8548" s="12"/>
      <c r="BG8548" s="12"/>
      <c r="BH8548" s="12"/>
      <c r="BO8548" s="7"/>
      <c r="BP8548" s="7"/>
      <c r="BQ8548" s="7"/>
      <c r="BU8548" s="7"/>
      <c r="BV8548" s="7"/>
      <c r="BW8548" s="7"/>
      <c r="CD8548" s="7"/>
      <c r="CE8548" s="7"/>
      <c r="CF8548" s="7"/>
      <c r="CJ8548" s="7"/>
      <c r="CK8548" s="7"/>
      <c r="CL8548" s="7"/>
    </row>
    <row r="8549" spans="1:90">
      <c r="A8549" s="11"/>
      <c r="B8549" s="373"/>
      <c r="C8549" s="373"/>
      <c r="D8549" s="373"/>
      <c r="E8549" s="13"/>
      <c r="F8549" s="11"/>
      <c r="G8549" s="25"/>
      <c r="H8549" s="31"/>
      <c r="I8549" s="30"/>
      <c r="M8549" s="25"/>
      <c r="N8549" s="31"/>
      <c r="O8549" s="30"/>
      <c r="V8549" s="12"/>
      <c r="W8549" s="12"/>
      <c r="X8549" s="14"/>
      <c r="AB8549" s="25"/>
      <c r="AC8549" s="12"/>
      <c r="AD8549" s="12"/>
      <c r="AK8549" s="12"/>
      <c r="AL8549" s="30"/>
      <c r="AM8549" s="32"/>
      <c r="AQ8549" s="12"/>
      <c r="AR8549" s="12"/>
      <c r="AS8549" s="12"/>
      <c r="AZ8549" s="49"/>
      <c r="BA8549" s="30"/>
      <c r="BB8549" s="12"/>
      <c r="BF8549" s="12"/>
      <c r="BG8549" s="12"/>
      <c r="BH8549" s="12"/>
      <c r="BO8549" s="7"/>
      <c r="BP8549" s="7"/>
      <c r="BQ8549" s="7"/>
      <c r="BU8549" s="7"/>
      <c r="BV8549" s="7"/>
      <c r="BW8549" s="7"/>
      <c r="CD8549" s="7"/>
      <c r="CE8549" s="7"/>
      <c r="CF8549" s="7"/>
      <c r="CJ8549" s="7"/>
      <c r="CK8549" s="7"/>
      <c r="CL8549" s="7"/>
    </row>
    <row r="8550" spans="1:90">
      <c r="A8550" s="11"/>
      <c r="B8550" s="373"/>
      <c r="C8550" s="373"/>
      <c r="D8550" s="373"/>
      <c r="E8550" s="13"/>
      <c r="F8550" s="11"/>
      <c r="G8550" s="25"/>
      <c r="H8550" s="31"/>
      <c r="I8550" s="30"/>
      <c r="M8550" s="25"/>
      <c r="N8550" s="31"/>
      <c r="O8550" s="30"/>
      <c r="V8550" s="12"/>
      <c r="W8550" s="12"/>
      <c r="X8550" s="14"/>
      <c r="AB8550" s="25"/>
      <c r="AC8550" s="12"/>
      <c r="AD8550" s="12"/>
      <c r="AK8550" s="12"/>
      <c r="AL8550" s="30"/>
      <c r="AM8550" s="32"/>
      <c r="AQ8550" s="12"/>
      <c r="AR8550" s="12"/>
      <c r="AS8550" s="12"/>
      <c r="AZ8550" s="49"/>
      <c r="BA8550" s="30"/>
      <c r="BB8550" s="12"/>
      <c r="BF8550" s="12"/>
      <c r="BG8550" s="12"/>
      <c r="BH8550" s="12"/>
      <c r="BO8550" s="7"/>
      <c r="BP8550" s="7"/>
      <c r="BQ8550" s="7"/>
      <c r="BU8550" s="7"/>
      <c r="BV8550" s="7"/>
      <c r="BW8550" s="7"/>
      <c r="CD8550" s="7"/>
      <c r="CE8550" s="7"/>
      <c r="CF8550" s="7"/>
      <c r="CJ8550" s="7"/>
      <c r="CK8550" s="7"/>
      <c r="CL8550" s="7"/>
    </row>
    <row r="8551" spans="1:90">
      <c r="A8551" s="11"/>
      <c r="B8551" s="373"/>
      <c r="C8551" s="373"/>
      <c r="D8551" s="373"/>
      <c r="E8551" s="13"/>
      <c r="F8551" s="11"/>
      <c r="G8551" s="25"/>
      <c r="H8551" s="31"/>
      <c r="I8551" s="30"/>
      <c r="M8551" s="25"/>
      <c r="N8551" s="31"/>
      <c r="O8551" s="30"/>
      <c r="V8551" s="12"/>
      <c r="W8551" s="12"/>
      <c r="X8551" s="14"/>
      <c r="AB8551" s="25"/>
      <c r="AC8551" s="12"/>
      <c r="AD8551" s="12"/>
      <c r="AK8551" s="12"/>
      <c r="AL8551" s="30"/>
      <c r="AM8551" s="32"/>
      <c r="AQ8551" s="12"/>
      <c r="AR8551" s="12"/>
      <c r="AS8551" s="12"/>
      <c r="AZ8551" s="49"/>
      <c r="BA8551" s="30"/>
      <c r="BB8551" s="12"/>
      <c r="BF8551" s="12"/>
      <c r="BG8551" s="12"/>
      <c r="BH8551" s="12"/>
      <c r="BO8551" s="7"/>
      <c r="BP8551" s="7"/>
      <c r="BQ8551" s="7"/>
      <c r="BU8551" s="7"/>
      <c r="BV8551" s="7"/>
      <c r="BW8551" s="7"/>
      <c r="CD8551" s="7"/>
      <c r="CE8551" s="7"/>
      <c r="CF8551" s="7"/>
      <c r="CJ8551" s="7"/>
      <c r="CK8551" s="7"/>
      <c r="CL8551" s="7"/>
    </row>
    <row r="8552" spans="1:90">
      <c r="A8552" s="11"/>
      <c r="B8552" s="373"/>
      <c r="C8552" s="373"/>
      <c r="D8552" s="373"/>
      <c r="E8552" s="13"/>
      <c r="F8552" s="11"/>
      <c r="G8552" s="25"/>
      <c r="H8552" s="31"/>
      <c r="I8552" s="30"/>
      <c r="M8552" s="25"/>
      <c r="N8552" s="31"/>
      <c r="O8552" s="30"/>
      <c r="V8552" s="12"/>
      <c r="W8552" s="12"/>
      <c r="X8552" s="14"/>
      <c r="AB8552" s="25"/>
      <c r="AC8552" s="12"/>
      <c r="AD8552" s="12"/>
      <c r="AK8552" s="12"/>
      <c r="AL8552" s="30"/>
      <c r="AM8552" s="32"/>
      <c r="AQ8552" s="12"/>
      <c r="AR8552" s="12"/>
      <c r="AS8552" s="12"/>
      <c r="AZ8552" s="49"/>
      <c r="BA8552" s="30"/>
      <c r="BB8552" s="12"/>
      <c r="BF8552" s="12"/>
      <c r="BG8552" s="12"/>
      <c r="BH8552" s="12"/>
      <c r="BO8552" s="7"/>
      <c r="BP8552" s="7"/>
      <c r="BQ8552" s="7"/>
      <c r="BU8552" s="7"/>
      <c r="BV8552" s="7"/>
      <c r="BW8552" s="7"/>
      <c r="CD8552" s="7"/>
      <c r="CE8552" s="7"/>
      <c r="CF8552" s="7"/>
      <c r="CJ8552" s="7"/>
      <c r="CK8552" s="7"/>
      <c r="CL8552" s="7"/>
    </row>
    <row r="8553" spans="1:90">
      <c r="A8553" s="11"/>
      <c r="B8553" s="373"/>
      <c r="C8553" s="373"/>
      <c r="D8553" s="373"/>
      <c r="E8553" s="13"/>
      <c r="F8553" s="11"/>
      <c r="G8553" s="25"/>
      <c r="H8553" s="31"/>
      <c r="I8553" s="30"/>
      <c r="M8553" s="25"/>
      <c r="N8553" s="31"/>
      <c r="O8553" s="30"/>
      <c r="V8553" s="12"/>
      <c r="W8553" s="12"/>
      <c r="X8553" s="14"/>
      <c r="AB8553" s="25"/>
      <c r="AC8553" s="12"/>
      <c r="AD8553" s="12"/>
      <c r="AK8553" s="12"/>
      <c r="AL8553" s="30"/>
      <c r="AM8553" s="32"/>
      <c r="AQ8553" s="12"/>
      <c r="AR8553" s="12"/>
      <c r="AS8553" s="12"/>
      <c r="AZ8553" s="49"/>
      <c r="BA8553" s="30"/>
      <c r="BB8553" s="12"/>
      <c r="BF8553" s="12"/>
      <c r="BG8553" s="12"/>
      <c r="BH8553" s="12"/>
      <c r="BO8553" s="7"/>
      <c r="BP8553" s="7"/>
      <c r="BQ8553" s="7"/>
      <c r="BU8553" s="7"/>
      <c r="BV8553" s="7"/>
      <c r="BW8553" s="7"/>
      <c r="CD8553" s="7"/>
      <c r="CE8553" s="7"/>
      <c r="CF8553" s="7"/>
      <c r="CJ8553" s="7"/>
      <c r="CK8553" s="7"/>
      <c r="CL8553" s="7"/>
    </row>
    <row r="8554" spans="1:90">
      <c r="A8554" s="11"/>
      <c r="B8554" s="373"/>
      <c r="C8554" s="373"/>
      <c r="D8554" s="373"/>
      <c r="E8554" s="13"/>
      <c r="F8554" s="11"/>
      <c r="G8554" s="25"/>
      <c r="H8554" s="31"/>
      <c r="I8554" s="30"/>
      <c r="M8554" s="25"/>
      <c r="N8554" s="31"/>
      <c r="O8554" s="30"/>
      <c r="V8554" s="12"/>
      <c r="W8554" s="12"/>
      <c r="X8554" s="14"/>
      <c r="AB8554" s="25"/>
      <c r="AC8554" s="12"/>
      <c r="AD8554" s="12"/>
      <c r="AK8554" s="12"/>
      <c r="AL8554" s="30"/>
      <c r="AM8554" s="32"/>
      <c r="AQ8554" s="12"/>
      <c r="AR8554" s="12"/>
      <c r="AS8554" s="12"/>
      <c r="AZ8554" s="49"/>
      <c r="BA8554" s="30"/>
      <c r="BB8554" s="12"/>
      <c r="BF8554" s="12"/>
      <c r="BG8554" s="12"/>
      <c r="BH8554" s="12"/>
      <c r="BO8554" s="7"/>
      <c r="BP8554" s="7"/>
      <c r="BQ8554" s="7"/>
      <c r="BU8554" s="7"/>
      <c r="BV8554" s="7"/>
      <c r="BW8554" s="7"/>
      <c r="CD8554" s="7"/>
      <c r="CE8554" s="7"/>
      <c r="CF8554" s="7"/>
      <c r="CJ8554" s="7"/>
      <c r="CK8554" s="7"/>
      <c r="CL8554" s="7"/>
    </row>
    <row r="8555" spans="1:90">
      <c r="A8555" s="11"/>
      <c r="B8555" s="373"/>
      <c r="C8555" s="373"/>
      <c r="D8555" s="373"/>
      <c r="E8555" s="13"/>
      <c r="F8555" s="11"/>
      <c r="G8555" s="25"/>
      <c r="H8555" s="31"/>
      <c r="I8555" s="30"/>
      <c r="M8555" s="25"/>
      <c r="N8555" s="31"/>
      <c r="O8555" s="30"/>
      <c r="V8555" s="12"/>
      <c r="W8555" s="12"/>
      <c r="X8555" s="14"/>
      <c r="AB8555" s="25"/>
      <c r="AC8555" s="12"/>
      <c r="AD8555" s="12"/>
      <c r="AK8555" s="12"/>
      <c r="AL8555" s="30"/>
      <c r="AM8555" s="32"/>
      <c r="AQ8555" s="12"/>
      <c r="AR8555" s="12"/>
      <c r="AS8555" s="12"/>
      <c r="AZ8555" s="49"/>
      <c r="BA8555" s="30"/>
      <c r="BB8555" s="12"/>
      <c r="BF8555" s="12"/>
      <c r="BG8555" s="12"/>
      <c r="BH8555" s="12"/>
      <c r="BO8555" s="7"/>
      <c r="BP8555" s="7"/>
      <c r="BQ8555" s="7"/>
      <c r="BU8555" s="7"/>
      <c r="BV8555" s="7"/>
      <c r="BW8555" s="7"/>
      <c r="CD8555" s="7"/>
      <c r="CE8555" s="7"/>
      <c r="CF8555" s="7"/>
      <c r="CJ8555" s="7"/>
      <c r="CK8555" s="7"/>
      <c r="CL8555" s="7"/>
    </row>
    <row r="8556" spans="1:90">
      <c r="A8556" s="11"/>
      <c r="B8556" s="373"/>
      <c r="C8556" s="373"/>
      <c r="D8556" s="373"/>
      <c r="E8556" s="13"/>
      <c r="F8556" s="11"/>
      <c r="G8556" s="25"/>
      <c r="H8556" s="31"/>
      <c r="I8556" s="30"/>
      <c r="M8556" s="25"/>
      <c r="N8556" s="31"/>
      <c r="O8556" s="30"/>
      <c r="V8556" s="12"/>
      <c r="W8556" s="12"/>
      <c r="X8556" s="14"/>
      <c r="AB8556" s="25"/>
      <c r="AC8556" s="12"/>
      <c r="AD8556" s="12"/>
      <c r="AK8556" s="12"/>
      <c r="AL8556" s="30"/>
      <c r="AM8556" s="32"/>
      <c r="AQ8556" s="12"/>
      <c r="AR8556" s="12"/>
      <c r="AS8556" s="12"/>
      <c r="AZ8556" s="49"/>
      <c r="BA8556" s="30"/>
      <c r="BB8556" s="12"/>
      <c r="BF8556" s="12"/>
      <c r="BG8556" s="12"/>
      <c r="BH8556" s="12"/>
      <c r="BO8556" s="7"/>
      <c r="BP8556" s="7"/>
      <c r="BQ8556" s="7"/>
      <c r="BU8556" s="7"/>
      <c r="BV8556" s="7"/>
      <c r="BW8556" s="7"/>
      <c r="CD8556" s="7"/>
      <c r="CE8556" s="7"/>
      <c r="CF8556" s="7"/>
      <c r="CJ8556" s="7"/>
      <c r="CK8556" s="7"/>
      <c r="CL8556" s="7"/>
    </row>
    <row r="8557" spans="1:90">
      <c r="A8557" s="11"/>
      <c r="B8557" s="373"/>
      <c r="C8557" s="373"/>
      <c r="D8557" s="373"/>
      <c r="E8557" s="13"/>
      <c r="F8557" s="11"/>
      <c r="G8557" s="25"/>
      <c r="H8557" s="31"/>
      <c r="I8557" s="30"/>
      <c r="M8557" s="25"/>
      <c r="N8557" s="31"/>
      <c r="O8557" s="30"/>
      <c r="V8557" s="12"/>
      <c r="W8557" s="12"/>
      <c r="X8557" s="14"/>
      <c r="AB8557" s="25"/>
      <c r="AC8557" s="12"/>
      <c r="AD8557" s="12"/>
      <c r="AK8557" s="12"/>
      <c r="AL8557" s="30"/>
      <c r="AM8557" s="32"/>
      <c r="AQ8557" s="12"/>
      <c r="AR8557" s="12"/>
      <c r="AS8557" s="12"/>
      <c r="AZ8557" s="49"/>
      <c r="BA8557" s="30"/>
      <c r="BB8557" s="12"/>
      <c r="BF8557" s="12"/>
      <c r="BG8557" s="12"/>
      <c r="BH8557" s="12"/>
      <c r="BO8557" s="7"/>
      <c r="BP8557" s="7"/>
      <c r="BQ8557" s="7"/>
      <c r="BU8557" s="7"/>
      <c r="BV8557" s="7"/>
      <c r="BW8557" s="7"/>
      <c r="CD8557" s="7"/>
      <c r="CE8557" s="7"/>
      <c r="CF8557" s="7"/>
      <c r="CJ8557" s="7"/>
      <c r="CK8557" s="7"/>
      <c r="CL8557" s="7"/>
    </row>
    <row r="8558" spans="1:90">
      <c r="A8558" s="11"/>
      <c r="B8558" s="373"/>
      <c r="C8558" s="373"/>
      <c r="D8558" s="373"/>
      <c r="E8558" s="13"/>
      <c r="F8558" s="11"/>
      <c r="G8558" s="25"/>
      <c r="H8558" s="31"/>
      <c r="I8558" s="30"/>
      <c r="M8558" s="25"/>
      <c r="N8558" s="31"/>
      <c r="O8558" s="30"/>
      <c r="V8558" s="12"/>
      <c r="W8558" s="12"/>
      <c r="X8558" s="14"/>
      <c r="AB8558" s="25"/>
      <c r="AC8558" s="12"/>
      <c r="AD8558" s="12"/>
      <c r="AK8558" s="12"/>
      <c r="AL8558" s="30"/>
      <c r="AM8558" s="32"/>
      <c r="AQ8558" s="12"/>
      <c r="AR8558" s="12"/>
      <c r="AS8558" s="12"/>
      <c r="AZ8558" s="49"/>
      <c r="BA8558" s="30"/>
      <c r="BB8558" s="12"/>
      <c r="BF8558" s="12"/>
      <c r="BG8558" s="12"/>
      <c r="BH8558" s="12"/>
      <c r="BO8558" s="7"/>
      <c r="BP8558" s="7"/>
      <c r="BQ8558" s="7"/>
      <c r="BU8558" s="7"/>
      <c r="BV8558" s="7"/>
      <c r="BW8558" s="7"/>
      <c r="CD8558" s="7"/>
      <c r="CE8558" s="7"/>
      <c r="CF8558" s="7"/>
      <c r="CJ8558" s="7"/>
      <c r="CK8558" s="7"/>
      <c r="CL8558" s="7"/>
    </row>
    <row r="8559" spans="1:90">
      <c r="A8559" s="11"/>
      <c r="B8559" s="373"/>
      <c r="C8559" s="373"/>
      <c r="D8559" s="373"/>
      <c r="E8559" s="13"/>
      <c r="F8559" s="11"/>
      <c r="G8559" s="25"/>
      <c r="H8559" s="31"/>
      <c r="I8559" s="30"/>
      <c r="M8559" s="25"/>
      <c r="N8559" s="31"/>
      <c r="O8559" s="30"/>
      <c r="V8559" s="12"/>
      <c r="W8559" s="12"/>
      <c r="X8559" s="14"/>
      <c r="AB8559" s="25"/>
      <c r="AC8559" s="12"/>
      <c r="AD8559" s="12"/>
      <c r="AK8559" s="12"/>
      <c r="AL8559" s="30"/>
      <c r="AM8559" s="32"/>
      <c r="AQ8559" s="12"/>
      <c r="AR8559" s="12"/>
      <c r="AS8559" s="12"/>
      <c r="AZ8559" s="49"/>
      <c r="BA8559" s="30"/>
      <c r="BB8559" s="12"/>
      <c r="BF8559" s="12"/>
      <c r="BG8559" s="12"/>
      <c r="BH8559" s="12"/>
      <c r="BO8559" s="7"/>
      <c r="BP8559" s="7"/>
      <c r="BQ8559" s="7"/>
      <c r="BU8559" s="7"/>
      <c r="BV8559" s="7"/>
      <c r="BW8559" s="7"/>
      <c r="CD8559" s="7"/>
      <c r="CE8559" s="7"/>
      <c r="CF8559" s="7"/>
      <c r="CJ8559" s="7"/>
      <c r="CK8559" s="7"/>
      <c r="CL8559" s="7"/>
    </row>
    <row r="8560" spans="1:90">
      <c r="A8560" s="11"/>
      <c r="B8560" s="373"/>
      <c r="C8560" s="373"/>
      <c r="D8560" s="373"/>
      <c r="E8560" s="13"/>
      <c r="F8560" s="11"/>
      <c r="G8560" s="25"/>
      <c r="H8560" s="31"/>
      <c r="I8560" s="30"/>
      <c r="M8560" s="25"/>
      <c r="N8560" s="31"/>
      <c r="O8560" s="30"/>
      <c r="V8560" s="12"/>
      <c r="W8560" s="12"/>
      <c r="X8560" s="14"/>
      <c r="AB8560" s="25"/>
      <c r="AC8560" s="12"/>
      <c r="AD8560" s="12"/>
      <c r="AK8560" s="12"/>
      <c r="AL8560" s="30"/>
      <c r="AM8560" s="32"/>
      <c r="AQ8560" s="12"/>
      <c r="AR8560" s="12"/>
      <c r="AS8560" s="12"/>
      <c r="AZ8560" s="49"/>
      <c r="BA8560" s="30"/>
      <c r="BB8560" s="12"/>
      <c r="BF8560" s="12"/>
      <c r="BG8560" s="12"/>
      <c r="BH8560" s="12"/>
      <c r="BO8560" s="7"/>
      <c r="BP8560" s="7"/>
      <c r="BQ8560" s="7"/>
      <c r="BU8560" s="7"/>
      <c r="BV8560" s="7"/>
      <c r="BW8560" s="7"/>
      <c r="CD8560" s="7"/>
      <c r="CE8560" s="7"/>
      <c r="CF8560" s="7"/>
      <c r="CJ8560" s="7"/>
      <c r="CK8560" s="7"/>
      <c r="CL8560" s="7"/>
    </row>
    <row r="8561" spans="1:90">
      <c r="A8561" s="11"/>
      <c r="B8561" s="373"/>
      <c r="C8561" s="373"/>
      <c r="D8561" s="373"/>
      <c r="E8561" s="13"/>
      <c r="F8561" s="11"/>
      <c r="G8561" s="25"/>
      <c r="H8561" s="31"/>
      <c r="I8561" s="30"/>
      <c r="M8561" s="25"/>
      <c r="N8561" s="31"/>
      <c r="O8561" s="30"/>
      <c r="V8561" s="12"/>
      <c r="W8561" s="12"/>
      <c r="X8561" s="14"/>
      <c r="AB8561" s="25"/>
      <c r="AC8561" s="12"/>
      <c r="AD8561" s="12"/>
      <c r="AK8561" s="12"/>
      <c r="AL8561" s="30"/>
      <c r="AM8561" s="32"/>
      <c r="AQ8561" s="12"/>
      <c r="AR8561" s="12"/>
      <c r="AS8561" s="12"/>
      <c r="AZ8561" s="49"/>
      <c r="BA8561" s="30"/>
      <c r="BB8561" s="12"/>
      <c r="BF8561" s="12"/>
      <c r="BG8561" s="12"/>
      <c r="BH8561" s="12"/>
      <c r="BO8561" s="7"/>
      <c r="BP8561" s="7"/>
      <c r="BQ8561" s="7"/>
      <c r="BU8561" s="7"/>
      <c r="BV8561" s="7"/>
      <c r="BW8561" s="7"/>
      <c r="CD8561" s="7"/>
      <c r="CE8561" s="7"/>
      <c r="CF8561" s="7"/>
      <c r="CJ8561" s="7"/>
      <c r="CK8561" s="7"/>
      <c r="CL8561" s="7"/>
    </row>
    <row r="8562" spans="1:90">
      <c r="A8562" s="11"/>
      <c r="B8562" s="373"/>
      <c r="C8562" s="373"/>
      <c r="D8562" s="373"/>
      <c r="E8562" s="13"/>
      <c r="F8562" s="11"/>
      <c r="G8562" s="25"/>
      <c r="H8562" s="31"/>
      <c r="I8562" s="30"/>
      <c r="M8562" s="25"/>
      <c r="N8562" s="31"/>
      <c r="O8562" s="30"/>
      <c r="V8562" s="12"/>
      <c r="W8562" s="12"/>
      <c r="X8562" s="14"/>
      <c r="AB8562" s="25"/>
      <c r="AC8562" s="12"/>
      <c r="AD8562" s="12"/>
      <c r="AK8562" s="12"/>
      <c r="AL8562" s="30"/>
      <c r="AM8562" s="32"/>
      <c r="AQ8562" s="12"/>
      <c r="AR8562" s="12"/>
      <c r="AS8562" s="12"/>
      <c r="AZ8562" s="49"/>
      <c r="BA8562" s="30"/>
      <c r="BB8562" s="12"/>
      <c r="BF8562" s="12"/>
      <c r="BG8562" s="12"/>
      <c r="BH8562" s="12"/>
      <c r="BO8562" s="7"/>
      <c r="BP8562" s="7"/>
      <c r="BQ8562" s="7"/>
      <c r="BU8562" s="7"/>
      <c r="BV8562" s="7"/>
      <c r="BW8562" s="7"/>
      <c r="CD8562" s="7"/>
      <c r="CE8562" s="7"/>
      <c r="CF8562" s="7"/>
      <c r="CJ8562" s="7"/>
      <c r="CK8562" s="7"/>
      <c r="CL8562" s="7"/>
    </row>
    <row r="8563" spans="1:90">
      <c r="A8563" s="11"/>
      <c r="B8563" s="373"/>
      <c r="C8563" s="373"/>
      <c r="D8563" s="373"/>
      <c r="E8563" s="13"/>
      <c r="F8563" s="11"/>
      <c r="G8563" s="25"/>
      <c r="H8563" s="31"/>
      <c r="I8563" s="30"/>
      <c r="M8563" s="25"/>
      <c r="N8563" s="31"/>
      <c r="O8563" s="30"/>
      <c r="V8563" s="12"/>
      <c r="W8563" s="12"/>
      <c r="X8563" s="14"/>
      <c r="AB8563" s="25"/>
      <c r="AC8563" s="12"/>
      <c r="AD8563" s="12"/>
      <c r="AK8563" s="12"/>
      <c r="AL8563" s="30"/>
      <c r="AM8563" s="32"/>
      <c r="AQ8563" s="12"/>
      <c r="AR8563" s="12"/>
      <c r="AS8563" s="12"/>
      <c r="AZ8563" s="49"/>
      <c r="BA8563" s="30"/>
      <c r="BB8563" s="12"/>
      <c r="BF8563" s="12"/>
      <c r="BG8563" s="12"/>
      <c r="BH8563" s="12"/>
      <c r="BO8563" s="7"/>
      <c r="BP8563" s="7"/>
      <c r="BQ8563" s="7"/>
      <c r="BU8563" s="7"/>
      <c r="BV8563" s="7"/>
      <c r="BW8563" s="7"/>
      <c r="CD8563" s="7"/>
      <c r="CE8563" s="7"/>
      <c r="CF8563" s="7"/>
      <c r="CJ8563" s="7"/>
      <c r="CK8563" s="7"/>
      <c r="CL8563" s="7"/>
    </row>
    <row r="8564" spans="1:90">
      <c r="A8564" s="11"/>
      <c r="B8564" s="373"/>
      <c r="C8564" s="373"/>
      <c r="D8564" s="373"/>
      <c r="E8564" s="13"/>
      <c r="F8564" s="11"/>
      <c r="G8564" s="25"/>
      <c r="H8564" s="31"/>
      <c r="I8564" s="30"/>
      <c r="M8564" s="25"/>
      <c r="N8564" s="31"/>
      <c r="O8564" s="30"/>
      <c r="V8564" s="12"/>
      <c r="W8564" s="12"/>
      <c r="X8564" s="14"/>
      <c r="AB8564" s="25"/>
      <c r="AC8564" s="12"/>
      <c r="AD8564" s="12"/>
      <c r="AK8564" s="12"/>
      <c r="AL8564" s="30"/>
      <c r="AM8564" s="32"/>
      <c r="AQ8564" s="12"/>
      <c r="AR8564" s="12"/>
      <c r="AS8564" s="12"/>
      <c r="AZ8564" s="49"/>
      <c r="BA8564" s="30"/>
      <c r="BB8564" s="12"/>
      <c r="BF8564" s="12"/>
      <c r="BG8564" s="12"/>
      <c r="BH8564" s="12"/>
      <c r="BO8564" s="7"/>
      <c r="BP8564" s="7"/>
      <c r="BQ8564" s="7"/>
      <c r="BU8564" s="7"/>
      <c r="BV8564" s="7"/>
      <c r="BW8564" s="7"/>
      <c r="CD8564" s="7"/>
      <c r="CE8564" s="7"/>
      <c r="CF8564" s="7"/>
      <c r="CJ8564" s="7"/>
      <c r="CK8564" s="7"/>
      <c r="CL8564" s="7"/>
    </row>
    <row r="8565" spans="1:90">
      <c r="A8565" s="11"/>
      <c r="B8565" s="373"/>
      <c r="C8565" s="373"/>
      <c r="D8565" s="373"/>
      <c r="E8565" s="13"/>
      <c r="F8565" s="11"/>
      <c r="G8565" s="25"/>
      <c r="H8565" s="31"/>
      <c r="I8565" s="30"/>
      <c r="M8565" s="25"/>
      <c r="N8565" s="31"/>
      <c r="O8565" s="30"/>
      <c r="V8565" s="12"/>
      <c r="W8565" s="12"/>
      <c r="X8565" s="14"/>
      <c r="AB8565" s="25"/>
      <c r="AC8565" s="12"/>
      <c r="AD8565" s="12"/>
      <c r="AK8565" s="12"/>
      <c r="AL8565" s="30"/>
      <c r="AM8565" s="32"/>
      <c r="AQ8565" s="12"/>
      <c r="AR8565" s="12"/>
      <c r="AS8565" s="12"/>
      <c r="AZ8565" s="49"/>
      <c r="BA8565" s="30"/>
      <c r="BB8565" s="12"/>
      <c r="BF8565" s="12"/>
      <c r="BG8565" s="12"/>
      <c r="BH8565" s="12"/>
      <c r="BO8565" s="7"/>
      <c r="BP8565" s="7"/>
      <c r="BQ8565" s="7"/>
      <c r="BU8565" s="7"/>
      <c r="BV8565" s="7"/>
      <c r="BW8565" s="7"/>
      <c r="CD8565" s="7"/>
      <c r="CE8565" s="7"/>
      <c r="CF8565" s="7"/>
      <c r="CJ8565" s="7"/>
      <c r="CK8565" s="7"/>
      <c r="CL8565" s="7"/>
    </row>
    <row r="8566" spans="1:90">
      <c r="A8566" s="11"/>
      <c r="B8566" s="373"/>
      <c r="C8566" s="373"/>
      <c r="D8566" s="373"/>
      <c r="E8566" s="13"/>
      <c r="F8566" s="11"/>
      <c r="G8566" s="25"/>
      <c r="H8566" s="31"/>
      <c r="I8566" s="30"/>
      <c r="M8566" s="25"/>
      <c r="N8566" s="31"/>
      <c r="O8566" s="30"/>
      <c r="V8566" s="12"/>
      <c r="W8566" s="12"/>
      <c r="X8566" s="14"/>
      <c r="AB8566" s="25"/>
      <c r="AC8566" s="12"/>
      <c r="AD8566" s="12"/>
      <c r="AK8566" s="12"/>
      <c r="AL8566" s="30"/>
      <c r="AM8566" s="32"/>
      <c r="AQ8566" s="12"/>
      <c r="AR8566" s="12"/>
      <c r="AS8566" s="12"/>
      <c r="AZ8566" s="49"/>
      <c r="BA8566" s="30"/>
      <c r="BB8566" s="12"/>
      <c r="BF8566" s="12"/>
      <c r="BG8566" s="12"/>
      <c r="BH8566" s="12"/>
      <c r="BO8566" s="7"/>
      <c r="BP8566" s="7"/>
      <c r="BQ8566" s="7"/>
      <c r="BU8566" s="7"/>
      <c r="BV8566" s="7"/>
      <c r="BW8566" s="7"/>
      <c r="CD8566" s="7"/>
      <c r="CE8566" s="7"/>
      <c r="CF8566" s="7"/>
      <c r="CJ8566" s="7"/>
      <c r="CK8566" s="7"/>
      <c r="CL8566" s="7"/>
    </row>
    <row r="8567" spans="1:90">
      <c r="A8567" s="11"/>
      <c r="B8567" s="373"/>
      <c r="C8567" s="373"/>
      <c r="D8567" s="373"/>
      <c r="E8567" s="13"/>
      <c r="F8567" s="11"/>
      <c r="G8567" s="25"/>
      <c r="H8567" s="31"/>
      <c r="I8567" s="30"/>
      <c r="M8567" s="25"/>
      <c r="N8567" s="31"/>
      <c r="O8567" s="30"/>
      <c r="V8567" s="12"/>
      <c r="W8567" s="12"/>
      <c r="X8567" s="14"/>
      <c r="AB8567" s="25"/>
      <c r="AC8567" s="12"/>
      <c r="AD8567" s="12"/>
      <c r="AK8567" s="12"/>
      <c r="AL8567" s="30"/>
      <c r="AM8567" s="32"/>
      <c r="AQ8567" s="12"/>
      <c r="AR8567" s="12"/>
      <c r="AS8567" s="12"/>
      <c r="AZ8567" s="49"/>
      <c r="BA8567" s="30"/>
      <c r="BB8567" s="12"/>
      <c r="BF8567" s="12"/>
      <c r="BG8567" s="12"/>
      <c r="BH8567" s="12"/>
      <c r="BO8567" s="7"/>
      <c r="BP8567" s="7"/>
      <c r="BQ8567" s="7"/>
      <c r="BU8567" s="7"/>
      <c r="BV8567" s="7"/>
      <c r="BW8567" s="7"/>
      <c r="CD8567" s="7"/>
      <c r="CE8567" s="7"/>
      <c r="CF8567" s="7"/>
      <c r="CJ8567" s="7"/>
      <c r="CK8567" s="7"/>
      <c r="CL8567" s="7"/>
    </row>
    <row r="8568" spans="1:90">
      <c r="A8568" s="11"/>
      <c r="B8568" s="373"/>
      <c r="C8568" s="373"/>
      <c r="D8568" s="373"/>
      <c r="E8568" s="13"/>
      <c r="F8568" s="11"/>
      <c r="G8568" s="25"/>
      <c r="H8568" s="31"/>
      <c r="I8568" s="30"/>
      <c r="M8568" s="25"/>
      <c r="N8568" s="31"/>
      <c r="O8568" s="30"/>
      <c r="V8568" s="12"/>
      <c r="W8568" s="12"/>
      <c r="X8568" s="14"/>
      <c r="AB8568" s="25"/>
      <c r="AC8568" s="12"/>
      <c r="AD8568" s="12"/>
      <c r="AK8568" s="12"/>
      <c r="AL8568" s="30"/>
      <c r="AM8568" s="32"/>
      <c r="AQ8568" s="12"/>
      <c r="AR8568" s="12"/>
      <c r="AS8568" s="12"/>
      <c r="AZ8568" s="49"/>
      <c r="BA8568" s="30"/>
      <c r="BB8568" s="12"/>
      <c r="BF8568" s="12"/>
      <c r="BG8568" s="12"/>
      <c r="BH8568" s="12"/>
      <c r="BO8568" s="7"/>
      <c r="BP8568" s="7"/>
      <c r="BQ8568" s="7"/>
      <c r="BU8568" s="7"/>
      <c r="BV8568" s="7"/>
      <c r="BW8568" s="7"/>
      <c r="CD8568" s="7"/>
      <c r="CE8568" s="7"/>
      <c r="CF8568" s="7"/>
      <c r="CJ8568" s="7"/>
      <c r="CK8568" s="7"/>
      <c r="CL8568" s="7"/>
    </row>
    <row r="8569" spans="1:90">
      <c r="A8569" s="11"/>
      <c r="B8569" s="373"/>
      <c r="C8569" s="373"/>
      <c r="D8569" s="373"/>
      <c r="E8569" s="13"/>
      <c r="F8569" s="11"/>
      <c r="G8569" s="25"/>
      <c r="H8569" s="31"/>
      <c r="I8569" s="30"/>
      <c r="M8569" s="25"/>
      <c r="N8569" s="31"/>
      <c r="O8569" s="30"/>
      <c r="V8569" s="12"/>
      <c r="W8569" s="12"/>
      <c r="X8569" s="14"/>
      <c r="AB8569" s="25"/>
      <c r="AC8569" s="12"/>
      <c r="AD8569" s="12"/>
      <c r="AK8569" s="12"/>
      <c r="AL8569" s="30"/>
      <c r="AM8569" s="32"/>
      <c r="AQ8569" s="12"/>
      <c r="AR8569" s="12"/>
      <c r="AS8569" s="12"/>
      <c r="AZ8569" s="49"/>
      <c r="BA8569" s="30"/>
      <c r="BB8569" s="12"/>
      <c r="BF8569" s="12"/>
      <c r="BG8569" s="12"/>
      <c r="BH8569" s="12"/>
      <c r="BO8569" s="7"/>
      <c r="BP8569" s="7"/>
      <c r="BQ8569" s="7"/>
      <c r="BU8569" s="7"/>
      <c r="BV8569" s="7"/>
      <c r="BW8569" s="7"/>
      <c r="CD8569" s="7"/>
      <c r="CE8569" s="7"/>
      <c r="CF8569" s="7"/>
      <c r="CJ8569" s="7"/>
      <c r="CK8569" s="7"/>
      <c r="CL8569" s="7"/>
    </row>
    <row r="8570" spans="1:90">
      <c r="A8570" s="11"/>
      <c r="B8570" s="373"/>
      <c r="C8570" s="373"/>
      <c r="D8570" s="373"/>
      <c r="E8570" s="13"/>
      <c r="F8570" s="11"/>
      <c r="G8570" s="25"/>
      <c r="H8570" s="31"/>
      <c r="I8570" s="30"/>
      <c r="M8570" s="25"/>
      <c r="N8570" s="31"/>
      <c r="O8570" s="30"/>
      <c r="V8570" s="12"/>
      <c r="W8570" s="12"/>
      <c r="X8570" s="14"/>
      <c r="AB8570" s="25"/>
      <c r="AC8570" s="12"/>
      <c r="AD8570" s="12"/>
      <c r="AK8570" s="12"/>
      <c r="AL8570" s="30"/>
      <c r="AM8570" s="32"/>
      <c r="AQ8570" s="12"/>
      <c r="AR8570" s="12"/>
      <c r="AS8570" s="12"/>
      <c r="AZ8570" s="49"/>
      <c r="BA8570" s="30"/>
      <c r="BB8570" s="12"/>
      <c r="BF8570" s="12"/>
      <c r="BG8570" s="12"/>
      <c r="BH8570" s="12"/>
      <c r="BO8570" s="7"/>
      <c r="BP8570" s="7"/>
      <c r="BQ8570" s="7"/>
      <c r="BU8570" s="7"/>
      <c r="BV8570" s="7"/>
      <c r="BW8570" s="7"/>
      <c r="CD8570" s="7"/>
      <c r="CE8570" s="7"/>
      <c r="CF8570" s="7"/>
      <c r="CJ8570" s="7"/>
      <c r="CK8570" s="7"/>
      <c r="CL8570" s="7"/>
    </row>
    <row r="8571" spans="1:90">
      <c r="A8571" s="11"/>
      <c r="B8571" s="373"/>
      <c r="C8571" s="373"/>
      <c r="D8571" s="373"/>
      <c r="E8571" s="13"/>
      <c r="F8571" s="11"/>
      <c r="G8571" s="25"/>
      <c r="H8571" s="31"/>
      <c r="I8571" s="30"/>
      <c r="M8571" s="25"/>
      <c r="N8571" s="31"/>
      <c r="O8571" s="30"/>
      <c r="V8571" s="12"/>
      <c r="W8571" s="12"/>
      <c r="X8571" s="14"/>
      <c r="AB8571" s="25"/>
      <c r="AC8571" s="12"/>
      <c r="AD8571" s="12"/>
      <c r="AK8571" s="12"/>
      <c r="AL8571" s="30"/>
      <c r="AM8571" s="32"/>
      <c r="AQ8571" s="12"/>
      <c r="AR8571" s="12"/>
      <c r="AS8571" s="12"/>
      <c r="AZ8571" s="49"/>
      <c r="BA8571" s="30"/>
      <c r="BB8571" s="12"/>
      <c r="BF8571" s="12"/>
      <c r="BG8571" s="12"/>
      <c r="BH8571" s="12"/>
      <c r="BO8571" s="7"/>
      <c r="BP8571" s="7"/>
      <c r="BQ8571" s="7"/>
      <c r="BU8571" s="7"/>
      <c r="BV8571" s="7"/>
      <c r="BW8571" s="7"/>
      <c r="CD8571" s="7"/>
      <c r="CE8571" s="7"/>
      <c r="CF8571" s="7"/>
      <c r="CJ8571" s="7"/>
      <c r="CK8571" s="7"/>
      <c r="CL8571" s="7"/>
    </row>
    <row r="8572" spans="1:90">
      <c r="A8572" s="11"/>
      <c r="B8572" s="373"/>
      <c r="C8572" s="373"/>
      <c r="D8572" s="373"/>
      <c r="E8572" s="13"/>
      <c r="F8572" s="11"/>
      <c r="G8572" s="25"/>
      <c r="H8572" s="31"/>
      <c r="I8572" s="30"/>
      <c r="M8572" s="25"/>
      <c r="N8572" s="31"/>
      <c r="O8572" s="30"/>
      <c r="V8572" s="12"/>
      <c r="W8572" s="12"/>
      <c r="X8572" s="14"/>
      <c r="AB8572" s="25"/>
      <c r="AC8572" s="12"/>
      <c r="AD8572" s="12"/>
      <c r="AK8572" s="12"/>
      <c r="AL8572" s="30"/>
      <c r="AM8572" s="32"/>
      <c r="AQ8572" s="12"/>
      <c r="AR8572" s="12"/>
      <c r="AS8572" s="12"/>
      <c r="AZ8572" s="49"/>
      <c r="BA8572" s="30"/>
      <c r="BB8572" s="12"/>
      <c r="BF8572" s="12"/>
      <c r="BG8572" s="12"/>
      <c r="BH8572" s="12"/>
      <c r="BO8572" s="7"/>
      <c r="BP8572" s="7"/>
      <c r="BQ8572" s="7"/>
      <c r="BU8572" s="7"/>
      <c r="BV8572" s="7"/>
      <c r="BW8572" s="7"/>
      <c r="CD8572" s="7"/>
      <c r="CE8572" s="7"/>
      <c r="CF8572" s="7"/>
      <c r="CJ8572" s="7"/>
      <c r="CK8572" s="7"/>
      <c r="CL8572" s="7"/>
    </row>
    <row r="8573" spans="1:90">
      <c r="A8573" s="11"/>
      <c r="B8573" s="373"/>
      <c r="C8573" s="373"/>
      <c r="D8573" s="373"/>
      <c r="E8573" s="13"/>
      <c r="F8573" s="11"/>
      <c r="G8573" s="25"/>
      <c r="H8573" s="31"/>
      <c r="I8573" s="30"/>
      <c r="M8573" s="25"/>
      <c r="N8573" s="31"/>
      <c r="O8573" s="30"/>
      <c r="V8573" s="12"/>
      <c r="W8573" s="12"/>
      <c r="X8573" s="14"/>
      <c r="AB8573" s="25"/>
      <c r="AC8573" s="12"/>
      <c r="AD8573" s="12"/>
      <c r="AK8573" s="12"/>
      <c r="AL8573" s="30"/>
      <c r="AM8573" s="32"/>
      <c r="AQ8573" s="12"/>
      <c r="AR8573" s="12"/>
      <c r="AS8573" s="12"/>
      <c r="AZ8573" s="49"/>
      <c r="BA8573" s="30"/>
      <c r="BB8573" s="12"/>
      <c r="BF8573" s="12"/>
      <c r="BG8573" s="12"/>
      <c r="BH8573" s="12"/>
      <c r="BO8573" s="7"/>
      <c r="BP8573" s="7"/>
      <c r="BQ8573" s="7"/>
      <c r="BU8573" s="7"/>
      <c r="BV8573" s="7"/>
      <c r="BW8573" s="7"/>
      <c r="CD8573" s="7"/>
      <c r="CE8573" s="7"/>
      <c r="CF8573" s="7"/>
      <c r="CJ8573" s="7"/>
      <c r="CK8573" s="7"/>
      <c r="CL8573" s="7"/>
    </row>
    <row r="8574" spans="1:90">
      <c r="A8574" s="11"/>
      <c r="B8574" s="373"/>
      <c r="C8574" s="373"/>
      <c r="D8574" s="373"/>
      <c r="E8574" s="13"/>
      <c r="F8574" s="11"/>
      <c r="G8574" s="25"/>
      <c r="H8574" s="31"/>
      <c r="I8574" s="30"/>
      <c r="M8574" s="25"/>
      <c r="N8574" s="31"/>
      <c r="O8574" s="30"/>
      <c r="V8574" s="12"/>
      <c r="W8574" s="12"/>
      <c r="X8574" s="14"/>
      <c r="AB8574" s="25"/>
      <c r="AC8574" s="12"/>
      <c r="AD8574" s="12"/>
      <c r="AK8574" s="12"/>
      <c r="AL8574" s="30"/>
      <c r="AM8574" s="32"/>
      <c r="AQ8574" s="12"/>
      <c r="AR8574" s="12"/>
      <c r="AS8574" s="12"/>
      <c r="AZ8574" s="49"/>
      <c r="BA8574" s="30"/>
      <c r="BB8574" s="12"/>
      <c r="BF8574" s="12"/>
      <c r="BG8574" s="12"/>
      <c r="BH8574" s="12"/>
      <c r="BO8574" s="7"/>
      <c r="BP8574" s="7"/>
      <c r="BQ8574" s="7"/>
      <c r="BU8574" s="7"/>
      <c r="BV8574" s="7"/>
      <c r="BW8574" s="7"/>
      <c r="CD8574" s="7"/>
      <c r="CE8574" s="7"/>
      <c r="CF8574" s="7"/>
      <c r="CJ8574" s="7"/>
      <c r="CK8574" s="7"/>
      <c r="CL8574" s="7"/>
    </row>
    <row r="8575" spans="1:90">
      <c r="A8575" s="11"/>
      <c r="B8575" s="373"/>
      <c r="C8575" s="373"/>
      <c r="D8575" s="373"/>
      <c r="E8575" s="13"/>
      <c r="F8575" s="11"/>
      <c r="G8575" s="25"/>
      <c r="H8575" s="31"/>
      <c r="I8575" s="30"/>
      <c r="M8575" s="25"/>
      <c r="N8575" s="31"/>
      <c r="O8575" s="30"/>
      <c r="V8575" s="12"/>
      <c r="W8575" s="12"/>
      <c r="X8575" s="14"/>
      <c r="AB8575" s="25"/>
      <c r="AC8575" s="12"/>
      <c r="AD8575" s="12"/>
      <c r="AK8575" s="12"/>
      <c r="AL8575" s="30"/>
      <c r="AM8575" s="32"/>
      <c r="AQ8575" s="12"/>
      <c r="AR8575" s="12"/>
      <c r="AS8575" s="12"/>
      <c r="AZ8575" s="49"/>
      <c r="BA8575" s="30"/>
      <c r="BB8575" s="12"/>
      <c r="BF8575" s="12"/>
      <c r="BG8575" s="12"/>
      <c r="BH8575" s="12"/>
      <c r="BO8575" s="7"/>
      <c r="BP8575" s="7"/>
      <c r="BQ8575" s="7"/>
      <c r="BU8575" s="7"/>
      <c r="BV8575" s="7"/>
      <c r="BW8575" s="7"/>
      <c r="CD8575" s="7"/>
      <c r="CE8575" s="7"/>
      <c r="CF8575" s="7"/>
      <c r="CJ8575" s="7"/>
      <c r="CK8575" s="7"/>
      <c r="CL8575" s="7"/>
    </row>
    <row r="8576" spans="1:90">
      <c r="A8576" s="11"/>
      <c r="B8576" s="373"/>
      <c r="C8576" s="373"/>
      <c r="D8576" s="373"/>
      <c r="E8576" s="13"/>
      <c r="F8576" s="11"/>
      <c r="G8576" s="25"/>
      <c r="H8576" s="31"/>
      <c r="I8576" s="30"/>
      <c r="M8576" s="25"/>
      <c r="N8576" s="31"/>
      <c r="O8576" s="30"/>
      <c r="V8576" s="12"/>
      <c r="W8576" s="12"/>
      <c r="X8576" s="14"/>
      <c r="AB8576" s="25"/>
      <c r="AC8576" s="12"/>
      <c r="AD8576" s="12"/>
      <c r="AK8576" s="12"/>
      <c r="AL8576" s="30"/>
      <c r="AM8576" s="32"/>
      <c r="AQ8576" s="12"/>
      <c r="AR8576" s="12"/>
      <c r="AS8576" s="12"/>
      <c r="AZ8576" s="49"/>
      <c r="BA8576" s="30"/>
      <c r="BB8576" s="12"/>
      <c r="BF8576" s="12"/>
      <c r="BG8576" s="12"/>
      <c r="BH8576" s="12"/>
      <c r="BO8576" s="7"/>
      <c r="BP8576" s="7"/>
      <c r="BQ8576" s="7"/>
      <c r="BU8576" s="7"/>
      <c r="BV8576" s="7"/>
      <c r="BW8576" s="7"/>
      <c r="CD8576" s="7"/>
      <c r="CE8576" s="7"/>
      <c r="CF8576" s="7"/>
      <c r="CJ8576" s="7"/>
      <c r="CK8576" s="7"/>
      <c r="CL8576" s="7"/>
    </row>
    <row r="8577" spans="1:90">
      <c r="A8577" s="11"/>
      <c r="B8577" s="373"/>
      <c r="C8577" s="373"/>
      <c r="D8577" s="373"/>
      <c r="E8577" s="13"/>
      <c r="F8577" s="11"/>
      <c r="G8577" s="25"/>
      <c r="H8577" s="31"/>
      <c r="I8577" s="30"/>
      <c r="M8577" s="25"/>
      <c r="N8577" s="31"/>
      <c r="O8577" s="30"/>
      <c r="V8577" s="12"/>
      <c r="W8577" s="12"/>
      <c r="X8577" s="14"/>
      <c r="AB8577" s="25"/>
      <c r="AC8577" s="12"/>
      <c r="AD8577" s="12"/>
      <c r="AK8577" s="12"/>
      <c r="AL8577" s="30"/>
      <c r="AM8577" s="32"/>
      <c r="AQ8577" s="12"/>
      <c r="AR8577" s="12"/>
      <c r="AS8577" s="12"/>
      <c r="AZ8577" s="49"/>
      <c r="BA8577" s="30"/>
      <c r="BB8577" s="12"/>
      <c r="BF8577" s="12"/>
      <c r="BG8577" s="12"/>
      <c r="BH8577" s="12"/>
      <c r="BO8577" s="7"/>
      <c r="BP8577" s="7"/>
      <c r="BQ8577" s="7"/>
      <c r="BU8577" s="7"/>
      <c r="BV8577" s="7"/>
      <c r="BW8577" s="7"/>
      <c r="CD8577" s="7"/>
      <c r="CE8577" s="7"/>
      <c r="CF8577" s="7"/>
      <c r="CJ8577" s="7"/>
      <c r="CK8577" s="7"/>
      <c r="CL8577" s="7"/>
    </row>
    <row r="8578" spans="1:90">
      <c r="A8578" s="11"/>
      <c r="B8578" s="373"/>
      <c r="C8578" s="373"/>
      <c r="D8578" s="373"/>
      <c r="E8578" s="13"/>
      <c r="F8578" s="11"/>
      <c r="G8578" s="25"/>
      <c r="H8578" s="31"/>
      <c r="I8578" s="30"/>
      <c r="M8578" s="25"/>
      <c r="N8578" s="31"/>
      <c r="O8578" s="30"/>
      <c r="V8578" s="12"/>
      <c r="W8578" s="12"/>
      <c r="X8578" s="14"/>
      <c r="AB8578" s="25"/>
      <c r="AC8578" s="12"/>
      <c r="AD8578" s="12"/>
      <c r="AK8578" s="12"/>
      <c r="AL8578" s="30"/>
      <c r="AM8578" s="32"/>
      <c r="AQ8578" s="12"/>
      <c r="AR8578" s="12"/>
      <c r="AS8578" s="12"/>
      <c r="AZ8578" s="49"/>
      <c r="BA8578" s="30"/>
      <c r="BB8578" s="12"/>
      <c r="BF8578" s="12"/>
      <c r="BG8578" s="12"/>
      <c r="BH8578" s="12"/>
      <c r="BO8578" s="7"/>
      <c r="BP8578" s="7"/>
      <c r="BQ8578" s="7"/>
      <c r="BU8578" s="7"/>
      <c r="BV8578" s="7"/>
      <c r="BW8578" s="7"/>
      <c r="CD8578" s="7"/>
      <c r="CE8578" s="7"/>
      <c r="CF8578" s="7"/>
      <c r="CJ8578" s="7"/>
      <c r="CK8578" s="7"/>
      <c r="CL8578" s="7"/>
    </row>
    <row r="8579" spans="1:90">
      <c r="A8579" s="11"/>
      <c r="B8579" s="373"/>
      <c r="C8579" s="373"/>
      <c r="D8579" s="373"/>
      <c r="E8579" s="13"/>
      <c r="F8579" s="11"/>
      <c r="G8579" s="25"/>
      <c r="H8579" s="31"/>
      <c r="I8579" s="30"/>
      <c r="M8579" s="25"/>
      <c r="N8579" s="31"/>
      <c r="O8579" s="30"/>
      <c r="V8579" s="12"/>
      <c r="W8579" s="12"/>
      <c r="X8579" s="14"/>
      <c r="AB8579" s="25"/>
      <c r="AC8579" s="12"/>
      <c r="AD8579" s="12"/>
      <c r="AK8579" s="12"/>
      <c r="AL8579" s="30"/>
      <c r="AM8579" s="32"/>
      <c r="AQ8579" s="12"/>
      <c r="AR8579" s="12"/>
      <c r="AS8579" s="12"/>
      <c r="AZ8579" s="49"/>
      <c r="BA8579" s="30"/>
      <c r="BB8579" s="12"/>
      <c r="BF8579" s="12"/>
      <c r="BG8579" s="12"/>
      <c r="BH8579" s="12"/>
      <c r="BO8579" s="7"/>
      <c r="BP8579" s="7"/>
      <c r="BQ8579" s="7"/>
      <c r="BU8579" s="7"/>
      <c r="BV8579" s="7"/>
      <c r="BW8579" s="7"/>
      <c r="CD8579" s="7"/>
      <c r="CE8579" s="7"/>
      <c r="CF8579" s="7"/>
      <c r="CJ8579" s="7"/>
      <c r="CK8579" s="7"/>
      <c r="CL8579" s="7"/>
    </row>
    <row r="8580" spans="1:90">
      <c r="A8580" s="11"/>
      <c r="B8580" s="373"/>
      <c r="C8580" s="373"/>
      <c r="D8580" s="373"/>
      <c r="E8580" s="13"/>
      <c r="F8580" s="11"/>
      <c r="G8580" s="25"/>
      <c r="H8580" s="31"/>
      <c r="I8580" s="30"/>
      <c r="M8580" s="25"/>
      <c r="N8580" s="31"/>
      <c r="O8580" s="30"/>
      <c r="V8580" s="12"/>
      <c r="W8580" s="12"/>
      <c r="X8580" s="14"/>
      <c r="AB8580" s="25"/>
      <c r="AC8580" s="12"/>
      <c r="AD8580" s="12"/>
      <c r="AK8580" s="12"/>
      <c r="AL8580" s="30"/>
      <c r="AM8580" s="32"/>
      <c r="AQ8580" s="12"/>
      <c r="AR8580" s="12"/>
      <c r="AS8580" s="12"/>
      <c r="AZ8580" s="49"/>
      <c r="BA8580" s="30"/>
      <c r="BB8580" s="12"/>
      <c r="BF8580" s="12"/>
      <c r="BG8580" s="12"/>
      <c r="BH8580" s="12"/>
      <c r="BO8580" s="7"/>
      <c r="BP8580" s="7"/>
      <c r="BQ8580" s="7"/>
      <c r="BU8580" s="7"/>
      <c r="BV8580" s="7"/>
      <c r="BW8580" s="7"/>
      <c r="CD8580" s="7"/>
      <c r="CE8580" s="7"/>
      <c r="CF8580" s="7"/>
      <c r="CJ8580" s="7"/>
      <c r="CK8580" s="7"/>
      <c r="CL8580" s="7"/>
    </row>
    <row r="8581" spans="1:90">
      <c r="A8581" s="11"/>
      <c r="B8581" s="373"/>
      <c r="C8581" s="373"/>
      <c r="D8581" s="373"/>
      <c r="E8581" s="13"/>
      <c r="F8581" s="11"/>
      <c r="G8581" s="25"/>
      <c r="H8581" s="31"/>
      <c r="I8581" s="30"/>
      <c r="M8581" s="25"/>
      <c r="N8581" s="31"/>
      <c r="O8581" s="30"/>
      <c r="V8581" s="12"/>
      <c r="W8581" s="12"/>
      <c r="X8581" s="14"/>
      <c r="AB8581" s="25"/>
      <c r="AC8581" s="12"/>
      <c r="AD8581" s="12"/>
      <c r="AK8581" s="12"/>
      <c r="AL8581" s="30"/>
      <c r="AM8581" s="32"/>
      <c r="AQ8581" s="12"/>
      <c r="AR8581" s="12"/>
      <c r="AS8581" s="12"/>
      <c r="AZ8581" s="49"/>
      <c r="BA8581" s="30"/>
      <c r="BB8581" s="12"/>
      <c r="BF8581" s="12"/>
      <c r="BG8581" s="12"/>
      <c r="BH8581" s="12"/>
      <c r="BO8581" s="7"/>
      <c r="BP8581" s="7"/>
      <c r="BQ8581" s="7"/>
      <c r="BU8581" s="7"/>
      <c r="BV8581" s="7"/>
      <c r="BW8581" s="7"/>
      <c r="CD8581" s="7"/>
      <c r="CE8581" s="7"/>
      <c r="CF8581" s="7"/>
      <c r="CJ8581" s="7"/>
      <c r="CK8581" s="7"/>
      <c r="CL8581" s="7"/>
    </row>
    <row r="8582" spans="1:90">
      <c r="A8582" s="11"/>
      <c r="B8582" s="373"/>
      <c r="C8582" s="373"/>
      <c r="D8582" s="373"/>
      <c r="E8582" s="13"/>
      <c r="F8582" s="11"/>
      <c r="G8582" s="25"/>
      <c r="H8582" s="31"/>
      <c r="I8582" s="30"/>
      <c r="M8582" s="25"/>
      <c r="N8582" s="31"/>
      <c r="O8582" s="30"/>
      <c r="V8582" s="12"/>
      <c r="W8582" s="12"/>
      <c r="X8582" s="14"/>
      <c r="AB8582" s="25"/>
      <c r="AC8582" s="12"/>
      <c r="AD8582" s="12"/>
      <c r="AK8582" s="12"/>
      <c r="AL8582" s="30"/>
      <c r="AM8582" s="32"/>
      <c r="AQ8582" s="12"/>
      <c r="AR8582" s="12"/>
      <c r="AS8582" s="12"/>
      <c r="AZ8582" s="49"/>
      <c r="BA8582" s="30"/>
      <c r="BB8582" s="12"/>
      <c r="BF8582" s="12"/>
      <c r="BG8582" s="12"/>
      <c r="BH8582" s="12"/>
      <c r="BO8582" s="7"/>
      <c r="BP8582" s="7"/>
      <c r="BQ8582" s="7"/>
      <c r="BU8582" s="7"/>
      <c r="BV8582" s="7"/>
      <c r="BW8582" s="7"/>
      <c r="CD8582" s="7"/>
      <c r="CE8582" s="7"/>
      <c r="CF8582" s="7"/>
      <c r="CJ8582" s="7"/>
      <c r="CK8582" s="7"/>
      <c r="CL8582" s="7"/>
    </row>
    <row r="8583" spans="1:90">
      <c r="A8583" s="11"/>
      <c r="B8583" s="373"/>
      <c r="C8583" s="373"/>
      <c r="D8583" s="373"/>
      <c r="E8583" s="13"/>
      <c r="F8583" s="11"/>
      <c r="G8583" s="25"/>
      <c r="H8583" s="31"/>
      <c r="I8583" s="30"/>
      <c r="M8583" s="25"/>
      <c r="N8583" s="31"/>
      <c r="O8583" s="30"/>
      <c r="V8583" s="12"/>
      <c r="W8583" s="12"/>
      <c r="X8583" s="14"/>
      <c r="AB8583" s="25"/>
      <c r="AC8583" s="12"/>
      <c r="AD8583" s="12"/>
      <c r="AK8583" s="12"/>
      <c r="AL8583" s="30"/>
      <c r="AM8583" s="32"/>
      <c r="AQ8583" s="12"/>
      <c r="AR8583" s="12"/>
      <c r="AS8583" s="12"/>
      <c r="AZ8583" s="49"/>
      <c r="BA8583" s="30"/>
      <c r="BB8583" s="12"/>
      <c r="BF8583" s="12"/>
      <c r="BG8583" s="12"/>
      <c r="BH8583" s="12"/>
      <c r="BO8583" s="7"/>
      <c r="BP8583" s="7"/>
      <c r="BQ8583" s="7"/>
      <c r="BU8583" s="7"/>
      <c r="BV8583" s="7"/>
      <c r="BW8583" s="7"/>
      <c r="CD8583" s="7"/>
      <c r="CE8583" s="7"/>
      <c r="CF8583" s="7"/>
      <c r="CJ8583" s="7"/>
      <c r="CK8583" s="7"/>
      <c r="CL8583" s="7"/>
    </row>
    <row r="8584" spans="1:90">
      <c r="A8584" s="11"/>
      <c r="B8584" s="373"/>
      <c r="C8584" s="373"/>
      <c r="D8584" s="373"/>
      <c r="E8584" s="13"/>
      <c r="F8584" s="11"/>
      <c r="G8584" s="25"/>
      <c r="H8584" s="31"/>
      <c r="I8584" s="30"/>
      <c r="M8584" s="25"/>
      <c r="N8584" s="31"/>
      <c r="O8584" s="30"/>
      <c r="V8584" s="12"/>
      <c r="W8584" s="12"/>
      <c r="X8584" s="14"/>
      <c r="AB8584" s="25"/>
      <c r="AC8584" s="12"/>
      <c r="AD8584" s="12"/>
      <c r="AK8584" s="12"/>
      <c r="AL8584" s="30"/>
      <c r="AM8584" s="32"/>
      <c r="AQ8584" s="12"/>
      <c r="AR8584" s="12"/>
      <c r="AS8584" s="12"/>
      <c r="AZ8584" s="49"/>
      <c r="BA8584" s="30"/>
      <c r="BB8584" s="12"/>
      <c r="BF8584" s="12"/>
      <c r="BG8584" s="12"/>
      <c r="BH8584" s="12"/>
      <c r="BO8584" s="7"/>
      <c r="BP8584" s="7"/>
      <c r="BQ8584" s="7"/>
      <c r="BU8584" s="7"/>
      <c r="BV8584" s="7"/>
      <c r="BW8584" s="7"/>
      <c r="CD8584" s="7"/>
      <c r="CE8584" s="7"/>
      <c r="CF8584" s="7"/>
      <c r="CJ8584" s="7"/>
      <c r="CK8584" s="7"/>
      <c r="CL8584" s="7"/>
    </row>
    <row r="8585" spans="1:90">
      <c r="A8585" s="11"/>
      <c r="B8585" s="373"/>
      <c r="C8585" s="373"/>
      <c r="D8585" s="373"/>
      <c r="E8585" s="13"/>
      <c r="F8585" s="11"/>
      <c r="G8585" s="25"/>
      <c r="H8585" s="31"/>
      <c r="I8585" s="30"/>
      <c r="M8585" s="25"/>
      <c r="N8585" s="31"/>
      <c r="O8585" s="30"/>
      <c r="V8585" s="12"/>
      <c r="W8585" s="12"/>
      <c r="X8585" s="14"/>
      <c r="AB8585" s="25"/>
      <c r="AC8585" s="12"/>
      <c r="AD8585" s="12"/>
      <c r="AK8585" s="12"/>
      <c r="AL8585" s="30"/>
      <c r="AM8585" s="32"/>
      <c r="AQ8585" s="12"/>
      <c r="AR8585" s="12"/>
      <c r="AS8585" s="12"/>
      <c r="AZ8585" s="49"/>
      <c r="BA8585" s="30"/>
      <c r="BB8585" s="12"/>
      <c r="BF8585" s="12"/>
      <c r="BG8585" s="12"/>
      <c r="BH8585" s="12"/>
      <c r="BO8585" s="7"/>
      <c r="BP8585" s="7"/>
      <c r="BQ8585" s="7"/>
      <c r="BU8585" s="7"/>
      <c r="BV8585" s="7"/>
      <c r="BW8585" s="7"/>
      <c r="CD8585" s="7"/>
      <c r="CE8585" s="7"/>
      <c r="CF8585" s="7"/>
      <c r="CJ8585" s="7"/>
      <c r="CK8585" s="7"/>
      <c r="CL8585" s="7"/>
    </row>
    <row r="8586" spans="1:90">
      <c r="A8586" s="11"/>
      <c r="B8586" s="373"/>
      <c r="C8586" s="373"/>
      <c r="D8586" s="373"/>
      <c r="E8586" s="13"/>
      <c r="F8586" s="11"/>
      <c r="G8586" s="25"/>
      <c r="H8586" s="31"/>
      <c r="I8586" s="30"/>
      <c r="M8586" s="25"/>
      <c r="N8586" s="31"/>
      <c r="O8586" s="30"/>
      <c r="V8586" s="12"/>
      <c r="W8586" s="12"/>
      <c r="X8586" s="14"/>
      <c r="AB8586" s="25"/>
      <c r="AC8586" s="12"/>
      <c r="AD8586" s="12"/>
      <c r="AK8586" s="12"/>
      <c r="AL8586" s="30"/>
      <c r="AM8586" s="32"/>
      <c r="AQ8586" s="12"/>
      <c r="AR8586" s="12"/>
      <c r="AS8586" s="12"/>
      <c r="AZ8586" s="49"/>
      <c r="BA8586" s="30"/>
      <c r="BB8586" s="12"/>
      <c r="BF8586" s="12"/>
      <c r="BG8586" s="12"/>
      <c r="BH8586" s="12"/>
      <c r="BO8586" s="7"/>
      <c r="BP8586" s="7"/>
      <c r="BQ8586" s="7"/>
      <c r="BU8586" s="7"/>
      <c r="BV8586" s="7"/>
      <c r="BW8586" s="7"/>
      <c r="CD8586" s="7"/>
      <c r="CE8586" s="7"/>
      <c r="CF8586" s="7"/>
      <c r="CJ8586" s="7"/>
      <c r="CK8586" s="7"/>
      <c r="CL8586" s="7"/>
    </row>
    <row r="8587" spans="1:90">
      <c r="A8587" s="11"/>
      <c r="B8587" s="373"/>
      <c r="C8587" s="373"/>
      <c r="D8587" s="373"/>
      <c r="E8587" s="13"/>
      <c r="F8587" s="11"/>
      <c r="G8587" s="25"/>
      <c r="H8587" s="31"/>
      <c r="I8587" s="30"/>
      <c r="M8587" s="25"/>
      <c r="N8587" s="31"/>
      <c r="O8587" s="30"/>
      <c r="V8587" s="12"/>
      <c r="W8587" s="12"/>
      <c r="X8587" s="14"/>
      <c r="AB8587" s="25"/>
      <c r="AC8587" s="12"/>
      <c r="AD8587" s="12"/>
      <c r="AK8587" s="12"/>
      <c r="AL8587" s="30"/>
      <c r="AM8587" s="32"/>
      <c r="AQ8587" s="12"/>
      <c r="AR8587" s="12"/>
      <c r="AS8587" s="12"/>
      <c r="AZ8587" s="49"/>
      <c r="BA8587" s="30"/>
      <c r="BB8587" s="12"/>
      <c r="BF8587" s="12"/>
      <c r="BG8587" s="12"/>
      <c r="BH8587" s="12"/>
      <c r="BO8587" s="7"/>
      <c r="BP8587" s="7"/>
      <c r="BQ8587" s="7"/>
      <c r="BU8587" s="7"/>
      <c r="BV8587" s="7"/>
      <c r="BW8587" s="7"/>
      <c r="CD8587" s="7"/>
      <c r="CE8587" s="7"/>
      <c r="CF8587" s="7"/>
      <c r="CJ8587" s="7"/>
      <c r="CK8587" s="7"/>
      <c r="CL8587" s="7"/>
    </row>
    <row r="8588" spans="1:90">
      <c r="A8588" s="11"/>
      <c r="B8588" s="373"/>
      <c r="C8588" s="373"/>
      <c r="D8588" s="373"/>
      <c r="E8588" s="13"/>
      <c r="F8588" s="11"/>
      <c r="G8588" s="25"/>
      <c r="H8588" s="31"/>
      <c r="I8588" s="30"/>
      <c r="M8588" s="25"/>
      <c r="N8588" s="31"/>
      <c r="O8588" s="30"/>
      <c r="V8588" s="12"/>
      <c r="W8588" s="12"/>
      <c r="X8588" s="14"/>
      <c r="AB8588" s="25"/>
      <c r="AC8588" s="12"/>
      <c r="AD8588" s="12"/>
      <c r="AK8588" s="12"/>
      <c r="AL8588" s="30"/>
      <c r="AM8588" s="32"/>
      <c r="AQ8588" s="12"/>
      <c r="AR8588" s="12"/>
      <c r="AS8588" s="12"/>
      <c r="AZ8588" s="49"/>
      <c r="BA8588" s="30"/>
      <c r="BB8588" s="12"/>
      <c r="BF8588" s="12"/>
      <c r="BG8588" s="12"/>
      <c r="BH8588" s="12"/>
      <c r="BO8588" s="7"/>
      <c r="BP8588" s="7"/>
      <c r="BQ8588" s="7"/>
      <c r="BU8588" s="7"/>
      <c r="BV8588" s="7"/>
      <c r="BW8588" s="7"/>
      <c r="CD8588" s="7"/>
      <c r="CE8588" s="7"/>
      <c r="CF8588" s="7"/>
      <c r="CJ8588" s="7"/>
      <c r="CK8588" s="7"/>
      <c r="CL8588" s="7"/>
    </row>
    <row r="8589" spans="1:90">
      <c r="A8589" s="11"/>
      <c r="B8589" s="373"/>
      <c r="C8589" s="373"/>
      <c r="D8589" s="373"/>
      <c r="E8589" s="13"/>
      <c r="F8589" s="11"/>
      <c r="G8589" s="25"/>
      <c r="H8589" s="31"/>
      <c r="I8589" s="30"/>
      <c r="M8589" s="25"/>
      <c r="N8589" s="31"/>
      <c r="O8589" s="30"/>
      <c r="V8589" s="12"/>
      <c r="W8589" s="12"/>
      <c r="X8589" s="14"/>
      <c r="AB8589" s="25"/>
      <c r="AC8589" s="12"/>
      <c r="AD8589" s="12"/>
      <c r="AK8589" s="12"/>
      <c r="AL8589" s="30"/>
      <c r="AM8589" s="32"/>
      <c r="AQ8589" s="12"/>
      <c r="AR8589" s="12"/>
      <c r="AS8589" s="12"/>
      <c r="AZ8589" s="49"/>
      <c r="BA8589" s="30"/>
      <c r="BB8589" s="12"/>
      <c r="BF8589" s="12"/>
      <c r="BG8589" s="12"/>
      <c r="BH8589" s="12"/>
      <c r="BO8589" s="7"/>
      <c r="BP8589" s="7"/>
      <c r="BQ8589" s="7"/>
      <c r="BU8589" s="7"/>
      <c r="BV8589" s="7"/>
      <c r="BW8589" s="7"/>
      <c r="CD8589" s="7"/>
      <c r="CE8589" s="7"/>
      <c r="CF8589" s="7"/>
      <c r="CJ8589" s="7"/>
      <c r="CK8589" s="7"/>
      <c r="CL8589" s="7"/>
    </row>
    <row r="8590" spans="1:90">
      <c r="A8590" s="11"/>
      <c r="B8590" s="373"/>
      <c r="C8590" s="373"/>
      <c r="D8590" s="373"/>
      <c r="E8590" s="13"/>
      <c r="F8590" s="11"/>
      <c r="G8590" s="25"/>
      <c r="H8590" s="31"/>
      <c r="I8590" s="30"/>
      <c r="M8590" s="25"/>
      <c r="N8590" s="31"/>
      <c r="O8590" s="30"/>
      <c r="V8590" s="12"/>
      <c r="W8590" s="12"/>
      <c r="X8590" s="14"/>
      <c r="AB8590" s="25"/>
      <c r="AC8590" s="12"/>
      <c r="AD8590" s="12"/>
      <c r="AK8590" s="12"/>
      <c r="AL8590" s="30"/>
      <c r="AM8590" s="32"/>
      <c r="AQ8590" s="12"/>
      <c r="AR8590" s="12"/>
      <c r="AS8590" s="12"/>
      <c r="AZ8590" s="49"/>
      <c r="BA8590" s="30"/>
      <c r="BB8590" s="12"/>
      <c r="BF8590" s="12"/>
      <c r="BG8590" s="12"/>
      <c r="BH8590" s="12"/>
      <c r="BO8590" s="7"/>
      <c r="BP8590" s="7"/>
      <c r="BQ8590" s="7"/>
      <c r="BU8590" s="7"/>
      <c r="BV8590" s="7"/>
      <c r="BW8590" s="7"/>
      <c r="CD8590" s="7"/>
      <c r="CE8590" s="7"/>
      <c r="CF8590" s="7"/>
      <c r="CJ8590" s="7"/>
      <c r="CK8590" s="7"/>
      <c r="CL8590" s="7"/>
    </row>
    <row r="8591" spans="1:90">
      <c r="A8591" s="11"/>
      <c r="B8591" s="373"/>
      <c r="C8591" s="373"/>
      <c r="D8591" s="373"/>
      <c r="E8591" s="13"/>
      <c r="F8591" s="11"/>
      <c r="G8591" s="25"/>
      <c r="H8591" s="31"/>
      <c r="I8591" s="30"/>
      <c r="M8591" s="25"/>
      <c r="N8591" s="31"/>
      <c r="O8591" s="30"/>
      <c r="V8591" s="12"/>
      <c r="W8591" s="12"/>
      <c r="X8591" s="14"/>
      <c r="AB8591" s="25"/>
      <c r="AC8591" s="12"/>
      <c r="AD8591" s="12"/>
      <c r="AK8591" s="12"/>
      <c r="AL8591" s="30"/>
      <c r="AM8591" s="32"/>
      <c r="AQ8591" s="12"/>
      <c r="AR8591" s="12"/>
      <c r="AS8591" s="12"/>
      <c r="AZ8591" s="49"/>
      <c r="BA8591" s="30"/>
      <c r="BB8591" s="12"/>
      <c r="BF8591" s="12"/>
      <c r="BG8591" s="12"/>
      <c r="BH8591" s="12"/>
      <c r="BO8591" s="7"/>
      <c r="BP8591" s="7"/>
      <c r="BQ8591" s="7"/>
      <c r="BU8591" s="7"/>
      <c r="BV8591" s="7"/>
      <c r="BW8591" s="7"/>
      <c r="CD8591" s="7"/>
      <c r="CE8591" s="7"/>
      <c r="CF8591" s="7"/>
      <c r="CJ8591" s="7"/>
      <c r="CK8591" s="7"/>
      <c r="CL8591" s="7"/>
    </row>
    <row r="8592" spans="1:90">
      <c r="A8592" s="11"/>
      <c r="B8592" s="373"/>
      <c r="C8592" s="373"/>
      <c r="D8592" s="373"/>
      <c r="E8592" s="13"/>
      <c r="F8592" s="11"/>
      <c r="G8592" s="25"/>
      <c r="H8592" s="31"/>
      <c r="I8592" s="30"/>
      <c r="M8592" s="25"/>
      <c r="N8592" s="31"/>
      <c r="O8592" s="30"/>
      <c r="V8592" s="12"/>
      <c r="W8592" s="12"/>
      <c r="X8592" s="14"/>
      <c r="AB8592" s="25"/>
      <c r="AC8592" s="12"/>
      <c r="AD8592" s="12"/>
      <c r="AK8592" s="12"/>
      <c r="AL8592" s="30"/>
      <c r="AM8592" s="32"/>
      <c r="AQ8592" s="12"/>
      <c r="AR8592" s="12"/>
      <c r="AS8592" s="12"/>
      <c r="AZ8592" s="49"/>
      <c r="BA8592" s="30"/>
      <c r="BB8592" s="12"/>
      <c r="BF8592" s="12"/>
      <c r="BG8592" s="12"/>
      <c r="BH8592" s="12"/>
      <c r="BO8592" s="7"/>
      <c r="BP8592" s="7"/>
      <c r="BQ8592" s="7"/>
      <c r="BU8592" s="7"/>
      <c r="BV8592" s="7"/>
      <c r="BW8592" s="7"/>
      <c r="CD8592" s="7"/>
      <c r="CE8592" s="7"/>
      <c r="CF8592" s="7"/>
      <c r="CJ8592" s="7"/>
      <c r="CK8592" s="7"/>
      <c r="CL8592" s="7"/>
    </row>
    <row r="8593" spans="1:90">
      <c r="A8593" s="11"/>
      <c r="B8593" s="373"/>
      <c r="C8593" s="373"/>
      <c r="D8593" s="373"/>
      <c r="E8593" s="13"/>
      <c r="F8593" s="11"/>
      <c r="G8593" s="25"/>
      <c r="H8593" s="31"/>
      <c r="I8593" s="30"/>
      <c r="M8593" s="25"/>
      <c r="N8593" s="31"/>
      <c r="O8593" s="30"/>
      <c r="V8593" s="12"/>
      <c r="W8593" s="12"/>
      <c r="X8593" s="14"/>
      <c r="AB8593" s="25"/>
      <c r="AC8593" s="12"/>
      <c r="AD8593" s="12"/>
      <c r="AK8593" s="12"/>
      <c r="AL8593" s="30"/>
      <c r="AM8593" s="32"/>
      <c r="AQ8593" s="12"/>
      <c r="AR8593" s="12"/>
      <c r="AS8593" s="12"/>
      <c r="AZ8593" s="49"/>
      <c r="BA8593" s="30"/>
      <c r="BB8593" s="12"/>
      <c r="BF8593" s="12"/>
      <c r="BG8593" s="12"/>
      <c r="BH8593" s="12"/>
      <c r="BO8593" s="7"/>
      <c r="BP8593" s="7"/>
      <c r="BQ8593" s="7"/>
      <c r="BU8593" s="7"/>
      <c r="BV8593" s="7"/>
      <c r="BW8593" s="7"/>
      <c r="CD8593" s="7"/>
      <c r="CE8593" s="7"/>
      <c r="CF8593" s="7"/>
      <c r="CJ8593" s="7"/>
      <c r="CK8593" s="7"/>
      <c r="CL8593" s="7"/>
    </row>
    <row r="8594" spans="1:90">
      <c r="A8594" s="11"/>
      <c r="B8594" s="373"/>
      <c r="C8594" s="373"/>
      <c r="D8594" s="373"/>
      <c r="E8594" s="13"/>
      <c r="F8594" s="11"/>
      <c r="G8594" s="25"/>
      <c r="H8594" s="31"/>
      <c r="I8594" s="30"/>
      <c r="M8594" s="25"/>
      <c r="N8594" s="31"/>
      <c r="O8594" s="30"/>
      <c r="V8594" s="12"/>
      <c r="W8594" s="12"/>
      <c r="X8594" s="14"/>
      <c r="AB8594" s="25"/>
      <c r="AC8594" s="12"/>
      <c r="AD8594" s="12"/>
      <c r="AK8594" s="12"/>
      <c r="AL8594" s="30"/>
      <c r="AM8594" s="32"/>
      <c r="AQ8594" s="12"/>
      <c r="AR8594" s="12"/>
      <c r="AS8594" s="12"/>
      <c r="AZ8594" s="49"/>
      <c r="BA8594" s="30"/>
      <c r="BB8594" s="12"/>
      <c r="BF8594" s="12"/>
      <c r="BG8594" s="12"/>
      <c r="BH8594" s="12"/>
      <c r="BO8594" s="7"/>
      <c r="BP8594" s="7"/>
      <c r="BQ8594" s="7"/>
      <c r="BU8594" s="7"/>
      <c r="BV8594" s="7"/>
      <c r="BW8594" s="7"/>
      <c r="CD8594" s="7"/>
      <c r="CE8594" s="7"/>
      <c r="CF8594" s="7"/>
      <c r="CJ8594" s="7"/>
      <c r="CK8594" s="7"/>
      <c r="CL8594" s="7"/>
    </row>
    <row r="8595" spans="1:90">
      <c r="A8595" s="11"/>
      <c r="B8595" s="373"/>
      <c r="C8595" s="373"/>
      <c r="D8595" s="373"/>
      <c r="E8595" s="13"/>
      <c r="F8595" s="11"/>
      <c r="G8595" s="25"/>
      <c r="H8595" s="31"/>
      <c r="I8595" s="30"/>
      <c r="M8595" s="25"/>
      <c r="N8595" s="31"/>
      <c r="O8595" s="30"/>
      <c r="V8595" s="12"/>
      <c r="W8595" s="12"/>
      <c r="X8595" s="14"/>
      <c r="AB8595" s="25"/>
      <c r="AC8595" s="12"/>
      <c r="AD8595" s="12"/>
      <c r="AK8595" s="12"/>
      <c r="AL8595" s="30"/>
      <c r="AM8595" s="32"/>
      <c r="AQ8595" s="12"/>
      <c r="AR8595" s="12"/>
      <c r="AS8595" s="12"/>
      <c r="AZ8595" s="49"/>
      <c r="BA8595" s="30"/>
      <c r="BB8595" s="12"/>
      <c r="BF8595" s="12"/>
      <c r="BG8595" s="12"/>
      <c r="BH8595" s="12"/>
      <c r="BO8595" s="7"/>
      <c r="BP8595" s="7"/>
      <c r="BQ8595" s="7"/>
      <c r="BU8595" s="7"/>
      <c r="BV8595" s="7"/>
      <c r="BW8595" s="7"/>
      <c r="CD8595" s="7"/>
      <c r="CE8595" s="7"/>
      <c r="CF8595" s="7"/>
      <c r="CJ8595" s="7"/>
      <c r="CK8595" s="7"/>
      <c r="CL8595" s="7"/>
    </row>
    <row r="8596" spans="1:90">
      <c r="A8596" s="11"/>
      <c r="B8596" s="373"/>
      <c r="C8596" s="373"/>
      <c r="D8596" s="373"/>
      <c r="E8596" s="13"/>
      <c r="F8596" s="11"/>
      <c r="G8596" s="25"/>
      <c r="H8596" s="31"/>
      <c r="I8596" s="30"/>
      <c r="M8596" s="25"/>
      <c r="N8596" s="31"/>
      <c r="O8596" s="30"/>
      <c r="V8596" s="12"/>
      <c r="W8596" s="12"/>
      <c r="X8596" s="14"/>
      <c r="AB8596" s="25"/>
      <c r="AC8596" s="12"/>
      <c r="AD8596" s="12"/>
      <c r="AK8596" s="12"/>
      <c r="AL8596" s="30"/>
      <c r="AM8596" s="32"/>
      <c r="AQ8596" s="12"/>
      <c r="AR8596" s="12"/>
      <c r="AS8596" s="12"/>
      <c r="AZ8596" s="49"/>
      <c r="BA8596" s="30"/>
      <c r="BB8596" s="12"/>
      <c r="BF8596" s="12"/>
      <c r="BG8596" s="12"/>
      <c r="BH8596" s="12"/>
      <c r="BO8596" s="7"/>
      <c r="BP8596" s="7"/>
      <c r="BQ8596" s="7"/>
      <c r="BU8596" s="7"/>
      <c r="BV8596" s="7"/>
      <c r="BW8596" s="7"/>
      <c r="CD8596" s="7"/>
      <c r="CE8596" s="7"/>
      <c r="CF8596" s="7"/>
      <c r="CJ8596" s="7"/>
      <c r="CK8596" s="7"/>
      <c r="CL8596" s="7"/>
    </row>
    <row r="8597" spans="1:90">
      <c r="A8597" s="11"/>
      <c r="B8597" s="373"/>
      <c r="C8597" s="373"/>
      <c r="D8597" s="373"/>
      <c r="E8597" s="13"/>
      <c r="F8597" s="11"/>
      <c r="G8597" s="25"/>
      <c r="H8597" s="31"/>
      <c r="I8597" s="30"/>
      <c r="M8597" s="25"/>
      <c r="N8597" s="31"/>
      <c r="O8597" s="30"/>
      <c r="V8597" s="12"/>
      <c r="W8597" s="12"/>
      <c r="X8597" s="14"/>
      <c r="AB8597" s="25"/>
      <c r="AC8597" s="12"/>
      <c r="AD8597" s="12"/>
      <c r="AK8597" s="12"/>
      <c r="AL8597" s="30"/>
      <c r="AM8597" s="32"/>
      <c r="AQ8597" s="12"/>
      <c r="AR8597" s="12"/>
      <c r="AS8597" s="12"/>
      <c r="AZ8597" s="49"/>
      <c r="BA8597" s="30"/>
      <c r="BB8597" s="12"/>
      <c r="BF8597" s="12"/>
      <c r="BG8597" s="12"/>
      <c r="BH8597" s="12"/>
      <c r="BO8597" s="7"/>
      <c r="BP8597" s="7"/>
      <c r="BQ8597" s="7"/>
      <c r="BU8597" s="7"/>
      <c r="BV8597" s="7"/>
      <c r="BW8597" s="7"/>
      <c r="CD8597" s="7"/>
      <c r="CE8597" s="7"/>
      <c r="CF8597" s="7"/>
      <c r="CJ8597" s="7"/>
      <c r="CK8597" s="7"/>
      <c r="CL8597" s="7"/>
    </row>
    <row r="8598" spans="1:90">
      <c r="A8598" s="11"/>
      <c r="B8598" s="373"/>
      <c r="C8598" s="373"/>
      <c r="D8598" s="373"/>
      <c r="E8598" s="13"/>
      <c r="F8598" s="11"/>
      <c r="G8598" s="25"/>
      <c r="H8598" s="31"/>
      <c r="I8598" s="30"/>
      <c r="M8598" s="25"/>
      <c r="N8598" s="31"/>
      <c r="O8598" s="30"/>
      <c r="V8598" s="12"/>
      <c r="W8598" s="12"/>
      <c r="X8598" s="14"/>
      <c r="AB8598" s="25"/>
      <c r="AC8598" s="12"/>
      <c r="AD8598" s="12"/>
      <c r="AK8598" s="12"/>
      <c r="AL8598" s="30"/>
      <c r="AM8598" s="32"/>
      <c r="AQ8598" s="12"/>
      <c r="AR8598" s="12"/>
      <c r="AS8598" s="12"/>
      <c r="AZ8598" s="49"/>
      <c r="BA8598" s="30"/>
      <c r="BB8598" s="12"/>
      <c r="BF8598" s="12"/>
      <c r="BG8598" s="12"/>
      <c r="BH8598" s="12"/>
      <c r="BO8598" s="7"/>
      <c r="BP8598" s="7"/>
      <c r="BQ8598" s="7"/>
      <c r="BU8598" s="7"/>
      <c r="BV8598" s="7"/>
      <c r="BW8598" s="7"/>
      <c r="CD8598" s="7"/>
      <c r="CE8598" s="7"/>
      <c r="CF8598" s="7"/>
      <c r="CJ8598" s="7"/>
      <c r="CK8598" s="7"/>
      <c r="CL8598" s="7"/>
    </row>
    <row r="8599" spans="1:90">
      <c r="A8599" s="11"/>
      <c r="B8599" s="373"/>
      <c r="C8599" s="373"/>
      <c r="D8599" s="373"/>
      <c r="E8599" s="13"/>
      <c r="F8599" s="11"/>
      <c r="G8599" s="25"/>
      <c r="H8599" s="31"/>
      <c r="I8599" s="30"/>
      <c r="M8599" s="25"/>
      <c r="N8599" s="31"/>
      <c r="O8599" s="30"/>
      <c r="V8599" s="12"/>
      <c r="W8599" s="12"/>
      <c r="X8599" s="14"/>
      <c r="AB8599" s="25"/>
      <c r="AC8599" s="12"/>
      <c r="AD8599" s="12"/>
      <c r="AK8599" s="12"/>
      <c r="AL8599" s="30"/>
      <c r="AM8599" s="32"/>
      <c r="AQ8599" s="12"/>
      <c r="AR8599" s="12"/>
      <c r="AS8599" s="12"/>
      <c r="AZ8599" s="49"/>
      <c r="BA8599" s="30"/>
      <c r="BB8599" s="12"/>
      <c r="BF8599" s="12"/>
      <c r="BG8599" s="12"/>
      <c r="BH8599" s="12"/>
      <c r="BO8599" s="7"/>
      <c r="BP8599" s="7"/>
      <c r="BQ8599" s="7"/>
      <c r="BU8599" s="7"/>
      <c r="BV8599" s="7"/>
      <c r="BW8599" s="7"/>
      <c r="CD8599" s="7"/>
      <c r="CE8599" s="7"/>
      <c r="CF8599" s="7"/>
      <c r="CJ8599" s="7"/>
      <c r="CK8599" s="7"/>
      <c r="CL8599" s="7"/>
    </row>
    <row r="8600" spans="1:90">
      <c r="A8600" s="11"/>
      <c r="B8600" s="373"/>
      <c r="C8600" s="373"/>
      <c r="D8600" s="373"/>
      <c r="E8600" s="13"/>
      <c r="F8600" s="11"/>
      <c r="G8600" s="25"/>
      <c r="H8600" s="31"/>
      <c r="I8600" s="30"/>
      <c r="M8600" s="25"/>
      <c r="N8600" s="31"/>
      <c r="O8600" s="30"/>
      <c r="V8600" s="12"/>
      <c r="W8600" s="12"/>
      <c r="X8600" s="14"/>
      <c r="AB8600" s="25"/>
      <c r="AC8600" s="12"/>
      <c r="AD8600" s="12"/>
      <c r="AK8600" s="12"/>
      <c r="AL8600" s="30"/>
      <c r="AM8600" s="32"/>
      <c r="AQ8600" s="12"/>
      <c r="AR8600" s="12"/>
      <c r="AS8600" s="12"/>
      <c r="AZ8600" s="49"/>
      <c r="BA8600" s="30"/>
      <c r="BB8600" s="12"/>
      <c r="BF8600" s="12"/>
      <c r="BG8600" s="12"/>
      <c r="BH8600" s="12"/>
      <c r="BO8600" s="7"/>
      <c r="BP8600" s="7"/>
      <c r="BQ8600" s="7"/>
      <c r="BU8600" s="7"/>
      <c r="BV8600" s="7"/>
      <c r="BW8600" s="7"/>
      <c r="CD8600" s="7"/>
      <c r="CE8600" s="7"/>
      <c r="CF8600" s="7"/>
      <c r="CJ8600" s="7"/>
      <c r="CK8600" s="7"/>
      <c r="CL8600" s="7"/>
    </row>
    <row r="8601" spans="1:90">
      <c r="A8601" s="11"/>
      <c r="B8601" s="373"/>
      <c r="C8601" s="373"/>
      <c r="D8601" s="373"/>
      <c r="E8601" s="13"/>
      <c r="F8601" s="11"/>
      <c r="G8601" s="25"/>
      <c r="H8601" s="31"/>
      <c r="I8601" s="30"/>
      <c r="M8601" s="25"/>
      <c r="N8601" s="31"/>
      <c r="O8601" s="30"/>
      <c r="V8601" s="12"/>
      <c r="W8601" s="12"/>
      <c r="X8601" s="14"/>
      <c r="AB8601" s="25"/>
      <c r="AC8601" s="12"/>
      <c r="AD8601" s="12"/>
      <c r="AK8601" s="12"/>
      <c r="AL8601" s="30"/>
      <c r="AM8601" s="32"/>
      <c r="AQ8601" s="12"/>
      <c r="AR8601" s="12"/>
      <c r="AS8601" s="12"/>
      <c r="AZ8601" s="49"/>
      <c r="BA8601" s="30"/>
      <c r="BB8601" s="12"/>
      <c r="BF8601" s="12"/>
      <c r="BG8601" s="12"/>
      <c r="BH8601" s="12"/>
      <c r="BO8601" s="7"/>
      <c r="BP8601" s="7"/>
      <c r="BQ8601" s="7"/>
      <c r="BU8601" s="7"/>
      <c r="BV8601" s="7"/>
      <c r="BW8601" s="7"/>
      <c r="CD8601" s="7"/>
      <c r="CE8601" s="7"/>
      <c r="CF8601" s="7"/>
      <c r="CJ8601" s="7"/>
      <c r="CK8601" s="7"/>
      <c r="CL8601" s="7"/>
    </row>
    <row r="8602" spans="1:90">
      <c r="A8602" s="11"/>
      <c r="B8602" s="373"/>
      <c r="C8602" s="373"/>
      <c r="D8602" s="373"/>
      <c r="E8602" s="13"/>
      <c r="F8602" s="11"/>
      <c r="G8602" s="25"/>
      <c r="H8602" s="31"/>
      <c r="I8602" s="30"/>
      <c r="M8602" s="25"/>
      <c r="N8602" s="31"/>
      <c r="O8602" s="30"/>
      <c r="V8602" s="12"/>
      <c r="W8602" s="12"/>
      <c r="X8602" s="14"/>
      <c r="AB8602" s="25"/>
      <c r="AC8602" s="12"/>
      <c r="AD8602" s="12"/>
      <c r="AK8602" s="12"/>
      <c r="AL8602" s="30"/>
      <c r="AM8602" s="32"/>
      <c r="AQ8602" s="12"/>
      <c r="AR8602" s="12"/>
      <c r="AS8602" s="12"/>
      <c r="AZ8602" s="49"/>
      <c r="BA8602" s="30"/>
      <c r="BB8602" s="12"/>
      <c r="BF8602" s="12"/>
      <c r="BG8602" s="12"/>
      <c r="BH8602" s="12"/>
      <c r="BO8602" s="7"/>
      <c r="BP8602" s="7"/>
      <c r="BQ8602" s="7"/>
      <c r="BU8602" s="7"/>
      <c r="BV8602" s="7"/>
      <c r="BW8602" s="7"/>
      <c r="CD8602" s="7"/>
      <c r="CE8602" s="7"/>
      <c r="CF8602" s="7"/>
      <c r="CJ8602" s="7"/>
      <c r="CK8602" s="7"/>
      <c r="CL8602" s="7"/>
    </row>
    <row r="8603" spans="1:90">
      <c r="A8603" s="11"/>
      <c r="B8603" s="373"/>
      <c r="C8603" s="373"/>
      <c r="D8603" s="373"/>
      <c r="E8603" s="13"/>
      <c r="F8603" s="11"/>
      <c r="G8603" s="25"/>
      <c r="H8603" s="31"/>
      <c r="I8603" s="30"/>
      <c r="M8603" s="25"/>
      <c r="N8603" s="31"/>
      <c r="O8603" s="30"/>
      <c r="V8603" s="12"/>
      <c r="W8603" s="12"/>
      <c r="X8603" s="14"/>
      <c r="AB8603" s="25"/>
      <c r="AC8603" s="12"/>
      <c r="AD8603" s="12"/>
      <c r="AK8603" s="12"/>
      <c r="AL8603" s="30"/>
      <c r="AM8603" s="32"/>
      <c r="AQ8603" s="12"/>
      <c r="AR8603" s="12"/>
      <c r="AS8603" s="12"/>
      <c r="AZ8603" s="49"/>
      <c r="BA8603" s="30"/>
      <c r="BB8603" s="12"/>
      <c r="BF8603" s="12"/>
      <c r="BG8603" s="12"/>
      <c r="BH8603" s="12"/>
      <c r="BO8603" s="7"/>
      <c r="BP8603" s="7"/>
      <c r="BQ8603" s="7"/>
      <c r="BU8603" s="7"/>
      <c r="BV8603" s="7"/>
      <c r="BW8603" s="7"/>
      <c r="CD8603" s="7"/>
      <c r="CE8603" s="7"/>
      <c r="CF8603" s="7"/>
      <c r="CJ8603" s="7"/>
      <c r="CK8603" s="7"/>
      <c r="CL8603" s="7"/>
    </row>
    <row r="8604" spans="1:90">
      <c r="A8604" s="11"/>
      <c r="B8604" s="373"/>
      <c r="C8604" s="373"/>
      <c r="D8604" s="373"/>
      <c r="E8604" s="13"/>
      <c r="F8604" s="11"/>
      <c r="G8604" s="25"/>
      <c r="H8604" s="31"/>
      <c r="I8604" s="30"/>
      <c r="M8604" s="25"/>
      <c r="N8604" s="31"/>
      <c r="O8604" s="30"/>
      <c r="V8604" s="12"/>
      <c r="W8604" s="12"/>
      <c r="X8604" s="14"/>
      <c r="AB8604" s="25"/>
      <c r="AC8604" s="12"/>
      <c r="AD8604" s="12"/>
      <c r="AK8604" s="12"/>
      <c r="AL8604" s="30"/>
      <c r="AM8604" s="32"/>
      <c r="AQ8604" s="12"/>
      <c r="AR8604" s="12"/>
      <c r="AS8604" s="12"/>
      <c r="AZ8604" s="49"/>
      <c r="BA8604" s="30"/>
      <c r="BB8604" s="12"/>
      <c r="BF8604" s="12"/>
      <c r="BG8604" s="12"/>
      <c r="BH8604" s="12"/>
      <c r="BO8604" s="7"/>
      <c r="BP8604" s="7"/>
      <c r="BQ8604" s="7"/>
      <c r="BU8604" s="7"/>
      <c r="BV8604" s="7"/>
      <c r="BW8604" s="7"/>
      <c r="CD8604" s="7"/>
      <c r="CE8604" s="7"/>
      <c r="CF8604" s="7"/>
      <c r="CJ8604" s="7"/>
      <c r="CK8604" s="7"/>
      <c r="CL8604" s="7"/>
    </row>
    <row r="8605" spans="1:90">
      <c r="A8605" s="11"/>
      <c r="B8605" s="373"/>
      <c r="C8605" s="373"/>
      <c r="D8605" s="373"/>
      <c r="E8605" s="13"/>
      <c r="F8605" s="11"/>
      <c r="G8605" s="25"/>
      <c r="H8605" s="31"/>
      <c r="I8605" s="30"/>
      <c r="M8605" s="25"/>
      <c r="N8605" s="31"/>
      <c r="O8605" s="30"/>
      <c r="V8605" s="12"/>
      <c r="W8605" s="12"/>
      <c r="X8605" s="14"/>
      <c r="AB8605" s="25"/>
      <c r="AC8605" s="12"/>
      <c r="AD8605" s="12"/>
      <c r="AK8605" s="12"/>
      <c r="AL8605" s="30"/>
      <c r="AM8605" s="32"/>
      <c r="AQ8605" s="12"/>
      <c r="AR8605" s="12"/>
      <c r="AS8605" s="12"/>
      <c r="AZ8605" s="49"/>
      <c r="BA8605" s="30"/>
      <c r="BB8605" s="12"/>
      <c r="BF8605" s="12"/>
      <c r="BG8605" s="12"/>
      <c r="BH8605" s="12"/>
      <c r="BO8605" s="7"/>
      <c r="BP8605" s="7"/>
      <c r="BQ8605" s="7"/>
      <c r="BU8605" s="7"/>
      <c r="BV8605" s="7"/>
      <c r="BW8605" s="7"/>
      <c r="CD8605" s="7"/>
      <c r="CE8605" s="7"/>
      <c r="CF8605" s="7"/>
      <c r="CJ8605" s="7"/>
      <c r="CK8605" s="7"/>
      <c r="CL8605" s="7"/>
    </row>
    <row r="8606" spans="1:90">
      <c r="A8606" s="11"/>
      <c r="B8606" s="373"/>
      <c r="C8606" s="373"/>
      <c r="D8606" s="373"/>
      <c r="E8606" s="13"/>
      <c r="F8606" s="11"/>
      <c r="G8606" s="25"/>
      <c r="H8606" s="31"/>
      <c r="I8606" s="30"/>
      <c r="M8606" s="25"/>
      <c r="N8606" s="31"/>
      <c r="O8606" s="30"/>
      <c r="V8606" s="12"/>
      <c r="W8606" s="12"/>
      <c r="X8606" s="14"/>
      <c r="AB8606" s="25"/>
      <c r="AC8606" s="12"/>
      <c r="AD8606" s="12"/>
      <c r="AK8606" s="12"/>
      <c r="AL8606" s="30"/>
      <c r="AM8606" s="32"/>
      <c r="AQ8606" s="12"/>
      <c r="AR8606" s="12"/>
      <c r="AS8606" s="12"/>
      <c r="AZ8606" s="49"/>
      <c r="BA8606" s="30"/>
      <c r="BB8606" s="12"/>
      <c r="BF8606" s="12"/>
      <c r="BG8606" s="12"/>
      <c r="BH8606" s="12"/>
      <c r="BO8606" s="7"/>
      <c r="BP8606" s="7"/>
      <c r="BQ8606" s="7"/>
      <c r="BU8606" s="7"/>
      <c r="BV8606" s="7"/>
      <c r="BW8606" s="7"/>
      <c r="CD8606" s="7"/>
      <c r="CE8606" s="7"/>
      <c r="CF8606" s="7"/>
      <c r="CJ8606" s="7"/>
      <c r="CK8606" s="7"/>
      <c r="CL8606" s="7"/>
    </row>
    <row r="8607" spans="1:90">
      <c r="A8607" s="11"/>
      <c r="B8607" s="373"/>
      <c r="C8607" s="373"/>
      <c r="D8607" s="373"/>
      <c r="E8607" s="13"/>
      <c r="F8607" s="11"/>
      <c r="G8607" s="25"/>
      <c r="H8607" s="31"/>
      <c r="I8607" s="30"/>
      <c r="M8607" s="25"/>
      <c r="N8607" s="31"/>
      <c r="O8607" s="30"/>
      <c r="V8607" s="12"/>
      <c r="W8607" s="12"/>
      <c r="X8607" s="14"/>
      <c r="AB8607" s="25"/>
      <c r="AC8607" s="12"/>
      <c r="AD8607" s="12"/>
      <c r="AK8607" s="12"/>
      <c r="AL8607" s="30"/>
      <c r="AM8607" s="32"/>
      <c r="AQ8607" s="12"/>
      <c r="AR8607" s="12"/>
      <c r="AS8607" s="12"/>
      <c r="AZ8607" s="49"/>
      <c r="BA8607" s="30"/>
      <c r="BB8607" s="12"/>
      <c r="BF8607" s="12"/>
      <c r="BG8607" s="12"/>
      <c r="BH8607" s="12"/>
      <c r="BO8607" s="7"/>
      <c r="BP8607" s="7"/>
      <c r="BQ8607" s="7"/>
      <c r="BU8607" s="7"/>
      <c r="BV8607" s="7"/>
      <c r="BW8607" s="7"/>
      <c r="CD8607" s="7"/>
      <c r="CE8607" s="7"/>
      <c r="CF8607" s="7"/>
      <c r="CJ8607" s="7"/>
      <c r="CK8607" s="7"/>
      <c r="CL8607" s="7"/>
    </row>
    <row r="8608" spans="1:90">
      <c r="A8608" s="11"/>
      <c r="B8608" s="373"/>
      <c r="C8608" s="373"/>
      <c r="D8608" s="373"/>
      <c r="E8608" s="13"/>
      <c r="F8608" s="11"/>
      <c r="G8608" s="25"/>
      <c r="H8608" s="31"/>
      <c r="I8608" s="30"/>
      <c r="M8608" s="25"/>
      <c r="N8608" s="31"/>
      <c r="O8608" s="30"/>
      <c r="V8608" s="12"/>
      <c r="W8608" s="12"/>
      <c r="X8608" s="14"/>
      <c r="AB8608" s="25"/>
      <c r="AC8608" s="12"/>
      <c r="AD8608" s="12"/>
      <c r="AK8608" s="12"/>
      <c r="AL8608" s="30"/>
      <c r="AM8608" s="32"/>
      <c r="AQ8608" s="12"/>
      <c r="AR8608" s="12"/>
      <c r="AS8608" s="12"/>
      <c r="AZ8608" s="49"/>
      <c r="BA8608" s="30"/>
      <c r="BB8608" s="12"/>
      <c r="BF8608" s="12"/>
      <c r="BG8608" s="12"/>
      <c r="BH8608" s="12"/>
      <c r="BO8608" s="7"/>
      <c r="BP8608" s="7"/>
      <c r="BQ8608" s="7"/>
      <c r="BU8608" s="7"/>
      <c r="BV8608" s="7"/>
      <c r="BW8608" s="7"/>
      <c r="CD8608" s="7"/>
      <c r="CE8608" s="7"/>
      <c r="CF8608" s="7"/>
      <c r="CJ8608" s="7"/>
      <c r="CK8608" s="7"/>
      <c r="CL8608" s="7"/>
    </row>
    <row r="8609" spans="1:90">
      <c r="A8609" s="11"/>
      <c r="B8609" s="373"/>
      <c r="C8609" s="373"/>
      <c r="D8609" s="373"/>
      <c r="E8609" s="13"/>
      <c r="F8609" s="11"/>
      <c r="G8609" s="25"/>
      <c r="H8609" s="31"/>
      <c r="I8609" s="30"/>
      <c r="M8609" s="25"/>
      <c r="N8609" s="31"/>
      <c r="O8609" s="30"/>
      <c r="V8609" s="12"/>
      <c r="W8609" s="12"/>
      <c r="X8609" s="14"/>
      <c r="AB8609" s="25"/>
      <c r="AC8609" s="12"/>
      <c r="AD8609" s="12"/>
      <c r="AK8609" s="12"/>
      <c r="AL8609" s="30"/>
      <c r="AM8609" s="32"/>
      <c r="AQ8609" s="12"/>
      <c r="AR8609" s="12"/>
      <c r="AS8609" s="12"/>
      <c r="AZ8609" s="49"/>
      <c r="BA8609" s="30"/>
      <c r="BB8609" s="12"/>
      <c r="BF8609" s="12"/>
      <c r="BG8609" s="12"/>
      <c r="BH8609" s="12"/>
      <c r="BO8609" s="7"/>
      <c r="BP8609" s="7"/>
      <c r="BQ8609" s="7"/>
      <c r="BU8609" s="7"/>
      <c r="BV8609" s="7"/>
      <c r="BW8609" s="7"/>
      <c r="CD8609" s="7"/>
      <c r="CE8609" s="7"/>
      <c r="CF8609" s="7"/>
      <c r="CJ8609" s="7"/>
      <c r="CK8609" s="7"/>
      <c r="CL8609" s="7"/>
    </row>
    <row r="8610" spans="1:90">
      <c r="A8610" s="11"/>
      <c r="B8610" s="373"/>
      <c r="C8610" s="373"/>
      <c r="D8610" s="373"/>
      <c r="E8610" s="13"/>
      <c r="F8610" s="11"/>
      <c r="G8610" s="25"/>
      <c r="H8610" s="31"/>
      <c r="I8610" s="30"/>
      <c r="M8610" s="25"/>
      <c r="N8610" s="31"/>
      <c r="O8610" s="30"/>
      <c r="V8610" s="12"/>
      <c r="W8610" s="12"/>
      <c r="X8610" s="14"/>
      <c r="AB8610" s="25"/>
      <c r="AC8610" s="12"/>
      <c r="AD8610" s="12"/>
      <c r="AK8610" s="12"/>
      <c r="AL8610" s="30"/>
      <c r="AM8610" s="32"/>
      <c r="AQ8610" s="12"/>
      <c r="AR8610" s="12"/>
      <c r="AS8610" s="12"/>
      <c r="AZ8610" s="49"/>
      <c r="BA8610" s="30"/>
      <c r="BB8610" s="12"/>
      <c r="BF8610" s="12"/>
      <c r="BG8610" s="12"/>
      <c r="BH8610" s="12"/>
      <c r="BO8610" s="7"/>
      <c r="BP8610" s="7"/>
      <c r="BQ8610" s="7"/>
      <c r="BU8610" s="7"/>
      <c r="BV8610" s="7"/>
      <c r="BW8610" s="7"/>
      <c r="CD8610" s="7"/>
      <c r="CE8610" s="7"/>
      <c r="CF8610" s="7"/>
      <c r="CJ8610" s="7"/>
      <c r="CK8610" s="7"/>
      <c r="CL8610" s="7"/>
    </row>
    <row r="8611" spans="1:90">
      <c r="A8611" s="11"/>
      <c r="B8611" s="373"/>
      <c r="C8611" s="373"/>
      <c r="D8611" s="373"/>
      <c r="E8611" s="13"/>
      <c r="F8611" s="11"/>
      <c r="G8611" s="25"/>
      <c r="H8611" s="31"/>
      <c r="I8611" s="30"/>
      <c r="M8611" s="25"/>
      <c r="N8611" s="31"/>
      <c r="O8611" s="30"/>
      <c r="V8611" s="12"/>
      <c r="W8611" s="12"/>
      <c r="X8611" s="14"/>
      <c r="AB8611" s="25"/>
      <c r="AC8611" s="12"/>
      <c r="AD8611" s="12"/>
      <c r="AK8611" s="12"/>
      <c r="AL8611" s="30"/>
      <c r="AM8611" s="32"/>
      <c r="AQ8611" s="12"/>
      <c r="AR8611" s="12"/>
      <c r="AS8611" s="12"/>
      <c r="AZ8611" s="49"/>
      <c r="BA8611" s="30"/>
      <c r="BB8611" s="12"/>
      <c r="BF8611" s="12"/>
      <c r="BG8611" s="12"/>
      <c r="BH8611" s="12"/>
      <c r="BO8611" s="7"/>
      <c r="BP8611" s="7"/>
      <c r="BQ8611" s="7"/>
      <c r="BU8611" s="7"/>
      <c r="BV8611" s="7"/>
      <c r="BW8611" s="7"/>
      <c r="CD8611" s="7"/>
      <c r="CE8611" s="7"/>
      <c r="CF8611" s="7"/>
      <c r="CJ8611" s="7"/>
      <c r="CK8611" s="7"/>
      <c r="CL8611" s="7"/>
    </row>
    <row r="8612" spans="1:90">
      <c r="A8612" s="11"/>
      <c r="B8612" s="373"/>
      <c r="C8612" s="373"/>
      <c r="D8612" s="373"/>
      <c r="E8612" s="13"/>
      <c r="F8612" s="11"/>
      <c r="G8612" s="25"/>
      <c r="H8612" s="31"/>
      <c r="I8612" s="30"/>
      <c r="M8612" s="25"/>
      <c r="N8612" s="31"/>
      <c r="O8612" s="30"/>
      <c r="V8612" s="12"/>
      <c r="W8612" s="12"/>
      <c r="X8612" s="14"/>
      <c r="AB8612" s="25"/>
      <c r="AC8612" s="12"/>
      <c r="AD8612" s="12"/>
      <c r="AK8612" s="12"/>
      <c r="AL8612" s="30"/>
      <c r="AM8612" s="32"/>
      <c r="AQ8612" s="12"/>
      <c r="AR8612" s="12"/>
      <c r="AS8612" s="12"/>
      <c r="AZ8612" s="49"/>
      <c r="BA8612" s="30"/>
      <c r="BB8612" s="12"/>
      <c r="BF8612" s="12"/>
      <c r="BG8612" s="12"/>
      <c r="BH8612" s="12"/>
      <c r="BO8612" s="7"/>
      <c r="BP8612" s="7"/>
      <c r="BQ8612" s="7"/>
      <c r="BU8612" s="7"/>
      <c r="BV8612" s="7"/>
      <c r="BW8612" s="7"/>
      <c r="CD8612" s="7"/>
      <c r="CE8612" s="7"/>
      <c r="CF8612" s="7"/>
      <c r="CJ8612" s="7"/>
      <c r="CK8612" s="7"/>
      <c r="CL8612" s="7"/>
    </row>
    <row r="8613" spans="1:90">
      <c r="A8613" s="11"/>
      <c r="B8613" s="373"/>
      <c r="C8613" s="373"/>
      <c r="D8613" s="373"/>
      <c r="E8613" s="13"/>
      <c r="F8613" s="11"/>
      <c r="G8613" s="25"/>
      <c r="H8613" s="31"/>
      <c r="I8613" s="30"/>
      <c r="M8613" s="25"/>
      <c r="N8613" s="31"/>
      <c r="O8613" s="30"/>
      <c r="V8613" s="12"/>
      <c r="W8613" s="12"/>
      <c r="X8613" s="14"/>
      <c r="AB8613" s="25"/>
      <c r="AC8613" s="12"/>
      <c r="AD8613" s="12"/>
      <c r="AK8613" s="12"/>
      <c r="AL8613" s="30"/>
      <c r="AM8613" s="32"/>
      <c r="AQ8613" s="12"/>
      <c r="AR8613" s="12"/>
      <c r="AS8613" s="12"/>
      <c r="AZ8613" s="49"/>
      <c r="BA8613" s="30"/>
      <c r="BB8613" s="12"/>
      <c r="BF8613" s="12"/>
      <c r="BG8613" s="12"/>
      <c r="BH8613" s="12"/>
      <c r="BO8613" s="7"/>
      <c r="BP8613" s="7"/>
      <c r="BQ8613" s="7"/>
      <c r="BU8613" s="7"/>
      <c r="BV8613" s="7"/>
      <c r="BW8613" s="7"/>
      <c r="CD8613" s="7"/>
      <c r="CE8613" s="7"/>
      <c r="CF8613" s="7"/>
      <c r="CJ8613" s="7"/>
      <c r="CK8613" s="7"/>
      <c r="CL8613" s="7"/>
    </row>
    <row r="8614" spans="1:90">
      <c r="A8614" s="11"/>
      <c r="B8614" s="373"/>
      <c r="C8614" s="373"/>
      <c r="D8614" s="373"/>
      <c r="E8614" s="13"/>
      <c r="F8614" s="11"/>
      <c r="G8614" s="25"/>
      <c r="H8614" s="31"/>
      <c r="I8614" s="30"/>
      <c r="M8614" s="25"/>
      <c r="N8614" s="31"/>
      <c r="O8614" s="30"/>
      <c r="V8614" s="12"/>
      <c r="W8614" s="12"/>
      <c r="X8614" s="14"/>
      <c r="AB8614" s="25"/>
      <c r="AC8614" s="12"/>
      <c r="AD8614" s="12"/>
      <c r="AK8614" s="12"/>
      <c r="AL8614" s="30"/>
      <c r="AM8614" s="32"/>
      <c r="AQ8614" s="12"/>
      <c r="AR8614" s="12"/>
      <c r="AS8614" s="12"/>
      <c r="AZ8614" s="49"/>
      <c r="BA8614" s="30"/>
      <c r="BB8614" s="12"/>
      <c r="BF8614" s="12"/>
      <c r="BG8614" s="12"/>
      <c r="BH8614" s="12"/>
      <c r="BO8614" s="7"/>
      <c r="BP8614" s="7"/>
      <c r="BQ8614" s="7"/>
      <c r="BU8614" s="7"/>
      <c r="BV8614" s="7"/>
      <c r="BW8614" s="7"/>
      <c r="CD8614" s="7"/>
      <c r="CE8614" s="7"/>
      <c r="CF8614" s="7"/>
      <c r="CJ8614" s="7"/>
      <c r="CK8614" s="7"/>
      <c r="CL8614" s="7"/>
    </row>
    <row r="8615" spans="1:90">
      <c r="A8615" s="11"/>
      <c r="B8615" s="373"/>
      <c r="C8615" s="373"/>
      <c r="D8615" s="373"/>
      <c r="E8615" s="13"/>
      <c r="F8615" s="11"/>
      <c r="G8615" s="25"/>
      <c r="H8615" s="31"/>
      <c r="I8615" s="30"/>
      <c r="M8615" s="25"/>
      <c r="N8615" s="31"/>
      <c r="O8615" s="30"/>
      <c r="V8615" s="12"/>
      <c r="W8615" s="12"/>
      <c r="X8615" s="14"/>
      <c r="AB8615" s="25"/>
      <c r="AC8615" s="12"/>
      <c r="AD8615" s="12"/>
      <c r="AK8615" s="12"/>
      <c r="AL8615" s="30"/>
      <c r="AM8615" s="32"/>
      <c r="AQ8615" s="12"/>
      <c r="AR8615" s="12"/>
      <c r="AS8615" s="12"/>
      <c r="AZ8615" s="49"/>
      <c r="BA8615" s="30"/>
      <c r="BB8615" s="12"/>
      <c r="BF8615" s="12"/>
      <c r="BG8615" s="12"/>
      <c r="BH8615" s="12"/>
      <c r="BO8615" s="7"/>
      <c r="BP8615" s="7"/>
      <c r="BQ8615" s="7"/>
      <c r="BU8615" s="7"/>
      <c r="BV8615" s="7"/>
      <c r="BW8615" s="7"/>
      <c r="CD8615" s="7"/>
      <c r="CE8615" s="7"/>
      <c r="CF8615" s="7"/>
      <c r="CJ8615" s="7"/>
      <c r="CK8615" s="7"/>
      <c r="CL8615" s="7"/>
    </row>
    <row r="8616" spans="1:90">
      <c r="A8616" s="11"/>
      <c r="B8616" s="373"/>
      <c r="C8616" s="373"/>
      <c r="D8616" s="373"/>
      <c r="E8616" s="13"/>
      <c r="F8616" s="11"/>
      <c r="G8616" s="25"/>
      <c r="H8616" s="31"/>
      <c r="I8616" s="30"/>
      <c r="M8616" s="25"/>
      <c r="N8616" s="31"/>
      <c r="O8616" s="30"/>
      <c r="V8616" s="12"/>
      <c r="W8616" s="12"/>
      <c r="X8616" s="14"/>
      <c r="AB8616" s="25"/>
      <c r="AC8616" s="12"/>
      <c r="AD8616" s="12"/>
      <c r="AK8616" s="12"/>
      <c r="AL8616" s="30"/>
      <c r="AM8616" s="32"/>
      <c r="AQ8616" s="12"/>
      <c r="AR8616" s="12"/>
      <c r="AS8616" s="12"/>
      <c r="AZ8616" s="49"/>
      <c r="BA8616" s="30"/>
      <c r="BB8616" s="12"/>
      <c r="BF8616" s="12"/>
      <c r="BG8616" s="12"/>
      <c r="BH8616" s="12"/>
      <c r="BO8616" s="7"/>
      <c r="BP8616" s="7"/>
      <c r="BQ8616" s="7"/>
      <c r="BU8616" s="7"/>
      <c r="BV8616" s="7"/>
      <c r="BW8616" s="7"/>
      <c r="CD8616" s="7"/>
      <c r="CE8616" s="7"/>
      <c r="CF8616" s="7"/>
      <c r="CJ8616" s="7"/>
      <c r="CK8616" s="7"/>
      <c r="CL8616" s="7"/>
    </row>
    <row r="8617" spans="1:90">
      <c r="A8617" s="11"/>
      <c r="B8617" s="373"/>
      <c r="C8617" s="373"/>
      <c r="D8617" s="373"/>
      <c r="E8617" s="13"/>
      <c r="F8617" s="11"/>
      <c r="G8617" s="25"/>
      <c r="H8617" s="31"/>
      <c r="I8617" s="30"/>
      <c r="M8617" s="25"/>
      <c r="N8617" s="31"/>
      <c r="O8617" s="30"/>
      <c r="V8617" s="12"/>
      <c r="W8617" s="12"/>
      <c r="X8617" s="14"/>
      <c r="AB8617" s="25"/>
      <c r="AC8617" s="12"/>
      <c r="AD8617" s="12"/>
      <c r="AK8617" s="12"/>
      <c r="AL8617" s="30"/>
      <c r="AM8617" s="32"/>
      <c r="AQ8617" s="12"/>
      <c r="AR8617" s="12"/>
      <c r="AS8617" s="12"/>
      <c r="AZ8617" s="49"/>
      <c r="BA8617" s="30"/>
      <c r="BB8617" s="12"/>
      <c r="BF8617" s="12"/>
      <c r="BG8617" s="12"/>
      <c r="BH8617" s="12"/>
      <c r="BO8617" s="7"/>
      <c r="BP8617" s="7"/>
      <c r="BQ8617" s="7"/>
      <c r="BU8617" s="7"/>
      <c r="BV8617" s="7"/>
      <c r="BW8617" s="7"/>
      <c r="CD8617" s="7"/>
      <c r="CE8617" s="7"/>
      <c r="CF8617" s="7"/>
      <c r="CJ8617" s="7"/>
      <c r="CK8617" s="7"/>
      <c r="CL8617" s="7"/>
    </row>
    <row r="8618" spans="1:90">
      <c r="A8618" s="11"/>
      <c r="B8618" s="373"/>
      <c r="C8618" s="373"/>
      <c r="D8618" s="373"/>
      <c r="E8618" s="13"/>
      <c r="F8618" s="11"/>
      <c r="G8618" s="25"/>
      <c r="H8618" s="31"/>
      <c r="I8618" s="30"/>
      <c r="M8618" s="25"/>
      <c r="N8618" s="31"/>
      <c r="O8618" s="30"/>
      <c r="V8618" s="12"/>
      <c r="W8618" s="12"/>
      <c r="X8618" s="14"/>
      <c r="AB8618" s="25"/>
      <c r="AC8618" s="12"/>
      <c r="AD8618" s="12"/>
      <c r="AK8618" s="12"/>
      <c r="AL8618" s="30"/>
      <c r="AM8618" s="32"/>
      <c r="AQ8618" s="12"/>
      <c r="AR8618" s="12"/>
      <c r="AS8618" s="12"/>
      <c r="AZ8618" s="49"/>
      <c r="BA8618" s="30"/>
      <c r="BB8618" s="12"/>
      <c r="BF8618" s="12"/>
      <c r="BG8618" s="12"/>
      <c r="BH8618" s="12"/>
      <c r="BO8618" s="7"/>
      <c r="BP8618" s="7"/>
      <c r="BQ8618" s="7"/>
      <c r="BU8618" s="7"/>
      <c r="BV8618" s="7"/>
      <c r="BW8618" s="7"/>
      <c r="CD8618" s="7"/>
      <c r="CE8618" s="7"/>
      <c r="CF8618" s="7"/>
      <c r="CJ8618" s="7"/>
      <c r="CK8618" s="7"/>
      <c r="CL8618" s="7"/>
    </row>
    <row r="8619" spans="1:90">
      <c r="A8619" s="11"/>
      <c r="B8619" s="373"/>
      <c r="C8619" s="373"/>
      <c r="D8619" s="373"/>
      <c r="E8619" s="13"/>
      <c r="F8619" s="11"/>
      <c r="G8619" s="25"/>
      <c r="H8619" s="31"/>
      <c r="I8619" s="30"/>
      <c r="M8619" s="25"/>
      <c r="N8619" s="31"/>
      <c r="O8619" s="30"/>
      <c r="V8619" s="12"/>
      <c r="W8619" s="12"/>
      <c r="X8619" s="14"/>
      <c r="AB8619" s="25"/>
      <c r="AC8619" s="12"/>
      <c r="AD8619" s="12"/>
      <c r="AK8619" s="12"/>
      <c r="AL8619" s="30"/>
      <c r="AM8619" s="32"/>
      <c r="AQ8619" s="12"/>
      <c r="AR8619" s="12"/>
      <c r="AS8619" s="12"/>
      <c r="AZ8619" s="49"/>
      <c r="BA8619" s="30"/>
      <c r="BB8619" s="12"/>
      <c r="BF8619" s="12"/>
      <c r="BG8619" s="12"/>
      <c r="BH8619" s="12"/>
      <c r="BO8619" s="7"/>
      <c r="BP8619" s="7"/>
      <c r="BQ8619" s="7"/>
      <c r="BU8619" s="7"/>
      <c r="BV8619" s="7"/>
      <c r="BW8619" s="7"/>
      <c r="CD8619" s="7"/>
      <c r="CE8619" s="7"/>
      <c r="CF8619" s="7"/>
      <c r="CJ8619" s="7"/>
      <c r="CK8619" s="7"/>
      <c r="CL8619" s="7"/>
    </row>
    <row r="8620" spans="1:90">
      <c r="A8620" s="11"/>
      <c r="B8620" s="373"/>
      <c r="C8620" s="373"/>
      <c r="D8620" s="373"/>
      <c r="E8620" s="13"/>
      <c r="F8620" s="11"/>
      <c r="G8620" s="25"/>
      <c r="H8620" s="31"/>
      <c r="I8620" s="30"/>
      <c r="M8620" s="25"/>
      <c r="N8620" s="31"/>
      <c r="O8620" s="30"/>
      <c r="V8620" s="12"/>
      <c r="W8620" s="12"/>
      <c r="X8620" s="14"/>
      <c r="AB8620" s="25"/>
      <c r="AC8620" s="12"/>
      <c r="AD8620" s="12"/>
      <c r="AK8620" s="12"/>
      <c r="AL8620" s="30"/>
      <c r="AM8620" s="32"/>
      <c r="AQ8620" s="12"/>
      <c r="AR8620" s="12"/>
      <c r="AS8620" s="12"/>
      <c r="AZ8620" s="49"/>
      <c r="BA8620" s="30"/>
      <c r="BB8620" s="12"/>
      <c r="BF8620" s="12"/>
      <c r="BG8620" s="12"/>
      <c r="BH8620" s="12"/>
      <c r="BO8620" s="7"/>
      <c r="BP8620" s="7"/>
      <c r="BQ8620" s="7"/>
      <c r="BU8620" s="7"/>
      <c r="BV8620" s="7"/>
      <c r="BW8620" s="7"/>
      <c r="CD8620" s="7"/>
      <c r="CE8620" s="7"/>
      <c r="CF8620" s="7"/>
      <c r="CJ8620" s="7"/>
      <c r="CK8620" s="7"/>
      <c r="CL8620" s="7"/>
    </row>
    <row r="8621" spans="1:90">
      <c r="A8621" s="11"/>
      <c r="B8621" s="373"/>
      <c r="C8621" s="373"/>
      <c r="D8621" s="373"/>
      <c r="E8621" s="13"/>
      <c r="F8621" s="11"/>
      <c r="G8621" s="25"/>
      <c r="H8621" s="31"/>
      <c r="I8621" s="30"/>
      <c r="M8621" s="25"/>
      <c r="N8621" s="31"/>
      <c r="O8621" s="30"/>
      <c r="V8621" s="12"/>
      <c r="W8621" s="12"/>
      <c r="X8621" s="14"/>
      <c r="AB8621" s="25"/>
      <c r="AC8621" s="12"/>
      <c r="AD8621" s="12"/>
      <c r="AK8621" s="12"/>
      <c r="AL8621" s="30"/>
      <c r="AM8621" s="32"/>
      <c r="AQ8621" s="12"/>
      <c r="AR8621" s="12"/>
      <c r="AS8621" s="12"/>
      <c r="AZ8621" s="49"/>
      <c r="BA8621" s="30"/>
      <c r="BB8621" s="12"/>
      <c r="BF8621" s="12"/>
      <c r="BG8621" s="12"/>
      <c r="BH8621" s="12"/>
      <c r="BO8621" s="7"/>
      <c r="BP8621" s="7"/>
      <c r="BQ8621" s="7"/>
      <c r="BU8621" s="7"/>
      <c r="BV8621" s="7"/>
      <c r="BW8621" s="7"/>
      <c r="CD8621" s="7"/>
      <c r="CE8621" s="7"/>
      <c r="CF8621" s="7"/>
      <c r="CJ8621" s="7"/>
      <c r="CK8621" s="7"/>
      <c r="CL8621" s="7"/>
    </row>
    <row r="8622" spans="1:90">
      <c r="A8622" s="11"/>
      <c r="B8622" s="373"/>
      <c r="C8622" s="373"/>
      <c r="D8622" s="373"/>
      <c r="E8622" s="13"/>
      <c r="F8622" s="11"/>
      <c r="G8622" s="25"/>
      <c r="H8622" s="31"/>
      <c r="I8622" s="30"/>
      <c r="M8622" s="25"/>
      <c r="N8622" s="31"/>
      <c r="O8622" s="30"/>
      <c r="V8622" s="12"/>
      <c r="W8622" s="12"/>
      <c r="X8622" s="14"/>
      <c r="AB8622" s="25"/>
      <c r="AC8622" s="12"/>
      <c r="AD8622" s="12"/>
      <c r="AK8622" s="12"/>
      <c r="AL8622" s="30"/>
      <c r="AM8622" s="32"/>
      <c r="AQ8622" s="12"/>
      <c r="AR8622" s="12"/>
      <c r="AS8622" s="12"/>
      <c r="AZ8622" s="49"/>
      <c r="BA8622" s="30"/>
      <c r="BB8622" s="12"/>
      <c r="BF8622" s="12"/>
      <c r="BG8622" s="12"/>
      <c r="BH8622" s="12"/>
      <c r="BO8622" s="7"/>
      <c r="BP8622" s="7"/>
      <c r="BQ8622" s="7"/>
      <c r="BU8622" s="7"/>
      <c r="BV8622" s="7"/>
      <c r="BW8622" s="7"/>
      <c r="CD8622" s="7"/>
      <c r="CE8622" s="7"/>
      <c r="CF8622" s="7"/>
      <c r="CJ8622" s="7"/>
      <c r="CK8622" s="7"/>
      <c r="CL8622" s="7"/>
    </row>
    <row r="8623" spans="1:90">
      <c r="A8623" s="11"/>
      <c r="B8623" s="373"/>
      <c r="C8623" s="373"/>
      <c r="D8623" s="373"/>
      <c r="E8623" s="13"/>
      <c r="F8623" s="11"/>
      <c r="G8623" s="25"/>
      <c r="H8623" s="31"/>
      <c r="I8623" s="30"/>
      <c r="M8623" s="25"/>
      <c r="N8623" s="31"/>
      <c r="O8623" s="30"/>
      <c r="V8623" s="12"/>
      <c r="W8623" s="12"/>
      <c r="X8623" s="14"/>
      <c r="AB8623" s="25"/>
      <c r="AC8623" s="12"/>
      <c r="AD8623" s="12"/>
      <c r="AK8623" s="12"/>
      <c r="AL8623" s="30"/>
      <c r="AM8623" s="32"/>
      <c r="AQ8623" s="12"/>
      <c r="AR8623" s="12"/>
      <c r="AS8623" s="12"/>
      <c r="AZ8623" s="49"/>
      <c r="BA8623" s="30"/>
      <c r="BB8623" s="12"/>
      <c r="BF8623" s="12"/>
      <c r="BG8623" s="12"/>
      <c r="BH8623" s="12"/>
      <c r="BO8623" s="7"/>
      <c r="BP8623" s="7"/>
      <c r="BQ8623" s="7"/>
      <c r="BU8623" s="7"/>
      <c r="BV8623" s="7"/>
      <c r="BW8623" s="7"/>
      <c r="CD8623" s="7"/>
      <c r="CE8623" s="7"/>
      <c r="CF8623" s="7"/>
      <c r="CJ8623" s="7"/>
      <c r="CK8623" s="7"/>
      <c r="CL8623" s="7"/>
    </row>
    <row r="8624" spans="1:90">
      <c r="A8624" s="11"/>
      <c r="B8624" s="373"/>
      <c r="C8624" s="373"/>
      <c r="D8624" s="373"/>
      <c r="E8624" s="13"/>
      <c r="F8624" s="11"/>
      <c r="G8624" s="25"/>
      <c r="H8624" s="31"/>
      <c r="I8624" s="30"/>
      <c r="M8624" s="25"/>
      <c r="N8624" s="31"/>
      <c r="O8624" s="30"/>
      <c r="V8624" s="12"/>
      <c r="W8624" s="12"/>
      <c r="X8624" s="14"/>
      <c r="AB8624" s="25"/>
      <c r="AC8624" s="12"/>
      <c r="AD8624" s="12"/>
      <c r="AK8624" s="12"/>
      <c r="AL8624" s="30"/>
      <c r="AM8624" s="32"/>
      <c r="AQ8624" s="12"/>
      <c r="AR8624" s="12"/>
      <c r="AS8624" s="12"/>
      <c r="AZ8624" s="49"/>
      <c r="BA8624" s="30"/>
      <c r="BB8624" s="12"/>
      <c r="BF8624" s="12"/>
      <c r="BG8624" s="12"/>
      <c r="BH8624" s="12"/>
      <c r="BO8624" s="7"/>
      <c r="BP8624" s="7"/>
      <c r="BQ8624" s="7"/>
      <c r="BU8624" s="7"/>
      <c r="BV8624" s="7"/>
      <c r="BW8624" s="7"/>
      <c r="CD8624" s="7"/>
      <c r="CE8624" s="7"/>
      <c r="CF8624" s="7"/>
      <c r="CJ8624" s="7"/>
      <c r="CK8624" s="7"/>
      <c r="CL8624" s="7"/>
    </row>
    <row r="8625" spans="1:90">
      <c r="A8625" s="11"/>
      <c r="B8625" s="373"/>
      <c r="C8625" s="373"/>
      <c r="D8625" s="373"/>
      <c r="E8625" s="13"/>
      <c r="F8625" s="11"/>
      <c r="G8625" s="25"/>
      <c r="H8625" s="31"/>
      <c r="I8625" s="30"/>
      <c r="M8625" s="25"/>
      <c r="N8625" s="31"/>
      <c r="O8625" s="30"/>
      <c r="V8625" s="12"/>
      <c r="W8625" s="12"/>
      <c r="X8625" s="14"/>
      <c r="AB8625" s="25"/>
      <c r="AC8625" s="12"/>
      <c r="AD8625" s="12"/>
      <c r="AK8625" s="12"/>
      <c r="AL8625" s="30"/>
      <c r="AM8625" s="32"/>
      <c r="AQ8625" s="12"/>
      <c r="AR8625" s="12"/>
      <c r="AS8625" s="12"/>
      <c r="AZ8625" s="49"/>
      <c r="BA8625" s="30"/>
      <c r="BB8625" s="12"/>
      <c r="BF8625" s="12"/>
      <c r="BG8625" s="12"/>
      <c r="BH8625" s="12"/>
      <c r="BO8625" s="7"/>
      <c r="BP8625" s="7"/>
      <c r="BQ8625" s="7"/>
      <c r="BU8625" s="7"/>
      <c r="BV8625" s="7"/>
      <c r="BW8625" s="7"/>
      <c r="CD8625" s="7"/>
      <c r="CE8625" s="7"/>
      <c r="CF8625" s="7"/>
      <c r="CJ8625" s="7"/>
      <c r="CK8625" s="7"/>
      <c r="CL8625" s="7"/>
    </row>
    <row r="8626" spans="1:90">
      <c r="A8626" s="11"/>
      <c r="B8626" s="373"/>
      <c r="C8626" s="373"/>
      <c r="D8626" s="373"/>
      <c r="E8626" s="13"/>
      <c r="F8626" s="11"/>
      <c r="G8626" s="25"/>
      <c r="H8626" s="31"/>
      <c r="I8626" s="30"/>
      <c r="M8626" s="25"/>
      <c r="N8626" s="31"/>
      <c r="O8626" s="30"/>
      <c r="V8626" s="12"/>
      <c r="W8626" s="12"/>
      <c r="X8626" s="14"/>
      <c r="AB8626" s="25"/>
      <c r="AC8626" s="12"/>
      <c r="AD8626" s="12"/>
      <c r="AK8626" s="12"/>
      <c r="AL8626" s="30"/>
      <c r="AM8626" s="32"/>
      <c r="AQ8626" s="12"/>
      <c r="AR8626" s="12"/>
      <c r="AS8626" s="12"/>
      <c r="AZ8626" s="49"/>
      <c r="BA8626" s="30"/>
      <c r="BB8626" s="12"/>
      <c r="BF8626" s="12"/>
      <c r="BG8626" s="12"/>
      <c r="BH8626" s="12"/>
      <c r="BO8626" s="7"/>
      <c r="BP8626" s="7"/>
      <c r="BQ8626" s="7"/>
      <c r="BU8626" s="7"/>
      <c r="BV8626" s="7"/>
      <c r="BW8626" s="7"/>
      <c r="CD8626" s="7"/>
      <c r="CE8626" s="7"/>
      <c r="CF8626" s="7"/>
      <c r="CJ8626" s="7"/>
      <c r="CK8626" s="7"/>
      <c r="CL8626" s="7"/>
    </row>
    <row r="8627" spans="1:90">
      <c r="A8627" s="11"/>
      <c r="B8627" s="373"/>
      <c r="C8627" s="373"/>
      <c r="D8627" s="373"/>
      <c r="E8627" s="13"/>
      <c r="F8627" s="11"/>
      <c r="G8627" s="25"/>
      <c r="H8627" s="31"/>
      <c r="I8627" s="30"/>
      <c r="M8627" s="25"/>
      <c r="N8627" s="31"/>
      <c r="O8627" s="30"/>
      <c r="V8627" s="12"/>
      <c r="W8627" s="12"/>
      <c r="X8627" s="14"/>
      <c r="AB8627" s="25"/>
      <c r="AC8627" s="12"/>
      <c r="AD8627" s="12"/>
      <c r="AK8627" s="12"/>
      <c r="AL8627" s="30"/>
      <c r="AM8627" s="32"/>
      <c r="AQ8627" s="12"/>
      <c r="AR8627" s="12"/>
      <c r="AS8627" s="12"/>
      <c r="AZ8627" s="49"/>
      <c r="BA8627" s="30"/>
      <c r="BB8627" s="12"/>
      <c r="BF8627" s="12"/>
      <c r="BG8627" s="12"/>
      <c r="BH8627" s="12"/>
      <c r="BO8627" s="7"/>
      <c r="BP8627" s="7"/>
      <c r="BQ8627" s="7"/>
      <c r="BU8627" s="7"/>
      <c r="BV8627" s="7"/>
      <c r="BW8627" s="7"/>
      <c r="CD8627" s="7"/>
      <c r="CE8627" s="7"/>
      <c r="CF8627" s="7"/>
      <c r="CJ8627" s="7"/>
      <c r="CK8627" s="7"/>
      <c r="CL8627" s="7"/>
    </row>
    <row r="8628" spans="1:90">
      <c r="A8628" s="11"/>
      <c r="B8628" s="373"/>
      <c r="C8628" s="373"/>
      <c r="D8628" s="373"/>
      <c r="E8628" s="13"/>
      <c r="F8628" s="11"/>
      <c r="G8628" s="25"/>
      <c r="H8628" s="31"/>
      <c r="I8628" s="30"/>
      <c r="M8628" s="25"/>
      <c r="N8628" s="31"/>
      <c r="O8628" s="30"/>
      <c r="V8628" s="12"/>
      <c r="W8628" s="12"/>
      <c r="X8628" s="14"/>
      <c r="AB8628" s="25"/>
      <c r="AC8628" s="12"/>
      <c r="AD8628" s="12"/>
      <c r="AK8628" s="12"/>
      <c r="AL8628" s="30"/>
      <c r="AM8628" s="32"/>
      <c r="AQ8628" s="12"/>
      <c r="AR8628" s="12"/>
      <c r="AS8628" s="12"/>
      <c r="AZ8628" s="49"/>
      <c r="BA8628" s="30"/>
      <c r="BB8628" s="12"/>
      <c r="BF8628" s="12"/>
      <c r="BG8628" s="12"/>
      <c r="BH8628" s="12"/>
      <c r="BO8628" s="7"/>
      <c r="BP8628" s="7"/>
      <c r="BQ8628" s="7"/>
      <c r="BU8628" s="7"/>
      <c r="BV8628" s="7"/>
      <c r="BW8628" s="7"/>
      <c r="CD8628" s="7"/>
      <c r="CE8628" s="7"/>
      <c r="CF8628" s="7"/>
      <c r="CJ8628" s="7"/>
      <c r="CK8628" s="7"/>
      <c r="CL8628" s="7"/>
    </row>
    <row r="8629" spans="1:90">
      <c r="A8629" s="11"/>
      <c r="B8629" s="373"/>
      <c r="C8629" s="373"/>
      <c r="D8629" s="373"/>
      <c r="E8629" s="13"/>
      <c r="F8629" s="11"/>
      <c r="G8629" s="25"/>
      <c r="H8629" s="31"/>
      <c r="I8629" s="30"/>
      <c r="M8629" s="25"/>
      <c r="N8629" s="31"/>
      <c r="O8629" s="30"/>
      <c r="V8629" s="12"/>
      <c r="W8629" s="12"/>
      <c r="X8629" s="14"/>
      <c r="AB8629" s="25"/>
      <c r="AC8629" s="12"/>
      <c r="AD8629" s="12"/>
      <c r="AK8629" s="12"/>
      <c r="AL8629" s="30"/>
      <c r="AM8629" s="32"/>
      <c r="AQ8629" s="12"/>
      <c r="AR8629" s="12"/>
      <c r="AS8629" s="12"/>
      <c r="AZ8629" s="49"/>
      <c r="BA8629" s="30"/>
      <c r="BB8629" s="12"/>
      <c r="BF8629" s="12"/>
      <c r="BG8629" s="12"/>
      <c r="BH8629" s="12"/>
      <c r="BO8629" s="7"/>
      <c r="BP8629" s="7"/>
      <c r="BQ8629" s="7"/>
      <c r="BU8629" s="7"/>
      <c r="BV8629" s="7"/>
      <c r="BW8629" s="7"/>
      <c r="CD8629" s="7"/>
      <c r="CE8629" s="7"/>
      <c r="CF8629" s="7"/>
      <c r="CJ8629" s="7"/>
      <c r="CK8629" s="7"/>
      <c r="CL8629" s="7"/>
    </row>
    <row r="8630" spans="1:90">
      <c r="A8630" s="11"/>
      <c r="B8630" s="373"/>
      <c r="C8630" s="373"/>
      <c r="D8630" s="373"/>
      <c r="E8630" s="13"/>
      <c r="F8630" s="11"/>
      <c r="G8630" s="25"/>
      <c r="H8630" s="31"/>
      <c r="I8630" s="30"/>
      <c r="M8630" s="25"/>
      <c r="N8630" s="31"/>
      <c r="O8630" s="30"/>
      <c r="V8630" s="12"/>
      <c r="W8630" s="12"/>
      <c r="X8630" s="14"/>
      <c r="AB8630" s="25"/>
      <c r="AC8630" s="12"/>
      <c r="AD8630" s="12"/>
      <c r="AK8630" s="12"/>
      <c r="AL8630" s="30"/>
      <c r="AM8630" s="32"/>
      <c r="AQ8630" s="12"/>
      <c r="AR8630" s="12"/>
      <c r="AS8630" s="12"/>
      <c r="AZ8630" s="49"/>
      <c r="BA8630" s="30"/>
      <c r="BB8630" s="12"/>
      <c r="BF8630" s="12"/>
      <c r="BG8630" s="12"/>
      <c r="BH8630" s="12"/>
      <c r="BO8630" s="7"/>
      <c r="BP8630" s="7"/>
      <c r="BQ8630" s="7"/>
      <c r="BU8630" s="7"/>
      <c r="BV8630" s="7"/>
      <c r="BW8630" s="7"/>
      <c r="CD8630" s="7"/>
      <c r="CE8630" s="7"/>
      <c r="CF8630" s="7"/>
      <c r="CJ8630" s="7"/>
      <c r="CK8630" s="7"/>
      <c r="CL8630" s="7"/>
    </row>
    <row r="8631" spans="1:90">
      <c r="A8631" s="11"/>
      <c r="B8631" s="373"/>
      <c r="C8631" s="373"/>
      <c r="D8631" s="373"/>
      <c r="E8631" s="13"/>
      <c r="F8631" s="11"/>
      <c r="G8631" s="25"/>
      <c r="H8631" s="31"/>
      <c r="I8631" s="30"/>
      <c r="M8631" s="25"/>
      <c r="N8631" s="31"/>
      <c r="O8631" s="30"/>
      <c r="V8631" s="12"/>
      <c r="W8631" s="12"/>
      <c r="X8631" s="14"/>
      <c r="AB8631" s="25"/>
      <c r="AC8631" s="12"/>
      <c r="AD8631" s="12"/>
      <c r="AK8631" s="12"/>
      <c r="AL8631" s="30"/>
      <c r="AM8631" s="32"/>
      <c r="AQ8631" s="12"/>
      <c r="AR8631" s="12"/>
      <c r="AS8631" s="12"/>
      <c r="AZ8631" s="49"/>
      <c r="BA8631" s="30"/>
      <c r="BB8631" s="12"/>
      <c r="BF8631" s="12"/>
      <c r="BG8631" s="12"/>
      <c r="BH8631" s="12"/>
      <c r="BO8631" s="7"/>
      <c r="BP8631" s="7"/>
      <c r="BQ8631" s="7"/>
      <c r="BU8631" s="7"/>
      <c r="BV8631" s="7"/>
      <c r="BW8631" s="7"/>
      <c r="CD8631" s="7"/>
      <c r="CE8631" s="7"/>
      <c r="CF8631" s="7"/>
      <c r="CJ8631" s="7"/>
      <c r="CK8631" s="7"/>
      <c r="CL8631" s="7"/>
    </row>
    <row r="8632" spans="1:90">
      <c r="A8632" s="11"/>
      <c r="B8632" s="373"/>
      <c r="C8632" s="373"/>
      <c r="D8632" s="373"/>
      <c r="E8632" s="13"/>
      <c r="F8632" s="11"/>
      <c r="G8632" s="25"/>
      <c r="H8632" s="31"/>
      <c r="I8632" s="30"/>
      <c r="M8632" s="25"/>
      <c r="N8632" s="31"/>
      <c r="O8632" s="30"/>
      <c r="V8632" s="12"/>
      <c r="W8632" s="12"/>
      <c r="X8632" s="14"/>
      <c r="AB8632" s="25"/>
      <c r="AC8632" s="12"/>
      <c r="AD8632" s="12"/>
      <c r="AK8632" s="12"/>
      <c r="AL8632" s="30"/>
      <c r="AM8632" s="32"/>
      <c r="AQ8632" s="12"/>
      <c r="AR8632" s="12"/>
      <c r="AS8632" s="12"/>
      <c r="AZ8632" s="49"/>
      <c r="BA8632" s="30"/>
      <c r="BB8632" s="12"/>
      <c r="BF8632" s="12"/>
      <c r="BG8632" s="12"/>
      <c r="BH8632" s="12"/>
      <c r="BO8632" s="7"/>
      <c r="BP8632" s="7"/>
      <c r="BQ8632" s="7"/>
      <c r="BU8632" s="7"/>
      <c r="BV8632" s="7"/>
      <c r="BW8632" s="7"/>
      <c r="CD8632" s="7"/>
      <c r="CE8632" s="7"/>
      <c r="CF8632" s="7"/>
      <c r="CJ8632" s="7"/>
      <c r="CK8632" s="7"/>
      <c r="CL8632" s="7"/>
    </row>
    <row r="8633" spans="1:90">
      <c r="A8633" s="11"/>
      <c r="B8633" s="373"/>
      <c r="C8633" s="373"/>
      <c r="D8633" s="373"/>
      <c r="E8633" s="13"/>
      <c r="F8633" s="11"/>
      <c r="G8633" s="25"/>
      <c r="H8633" s="31"/>
      <c r="I8633" s="30"/>
      <c r="M8633" s="25"/>
      <c r="N8633" s="31"/>
      <c r="O8633" s="30"/>
      <c r="V8633" s="12"/>
      <c r="W8633" s="12"/>
      <c r="X8633" s="14"/>
      <c r="AB8633" s="25"/>
      <c r="AC8633" s="12"/>
      <c r="AD8633" s="12"/>
      <c r="AK8633" s="12"/>
      <c r="AL8633" s="30"/>
      <c r="AM8633" s="32"/>
      <c r="AQ8633" s="12"/>
      <c r="AR8633" s="12"/>
      <c r="AS8633" s="12"/>
      <c r="AZ8633" s="49"/>
      <c r="BA8633" s="30"/>
      <c r="BB8633" s="12"/>
      <c r="BF8633" s="12"/>
      <c r="BG8633" s="12"/>
      <c r="BH8633" s="12"/>
      <c r="BO8633" s="7"/>
      <c r="BP8633" s="7"/>
      <c r="BQ8633" s="7"/>
      <c r="BU8633" s="7"/>
      <c r="BV8633" s="7"/>
      <c r="BW8633" s="7"/>
      <c r="CD8633" s="7"/>
      <c r="CE8633" s="7"/>
      <c r="CF8633" s="7"/>
      <c r="CJ8633" s="7"/>
      <c r="CK8633" s="7"/>
      <c r="CL8633" s="7"/>
    </row>
    <row r="8634" spans="1:90">
      <c r="A8634" s="11"/>
      <c r="B8634" s="373"/>
      <c r="C8634" s="373"/>
      <c r="D8634" s="373"/>
      <c r="E8634" s="13"/>
      <c r="F8634" s="11"/>
      <c r="G8634" s="25"/>
      <c r="H8634" s="31"/>
      <c r="I8634" s="30"/>
      <c r="M8634" s="25"/>
      <c r="N8634" s="31"/>
      <c r="O8634" s="30"/>
      <c r="V8634" s="12"/>
      <c r="W8634" s="12"/>
      <c r="X8634" s="14"/>
      <c r="AB8634" s="25"/>
      <c r="AC8634" s="12"/>
      <c r="AD8634" s="12"/>
      <c r="AK8634" s="12"/>
      <c r="AL8634" s="30"/>
      <c r="AM8634" s="32"/>
      <c r="AQ8634" s="12"/>
      <c r="AR8634" s="12"/>
      <c r="AS8634" s="12"/>
      <c r="AZ8634" s="49"/>
      <c r="BA8634" s="30"/>
      <c r="BB8634" s="12"/>
      <c r="BF8634" s="12"/>
      <c r="BG8634" s="12"/>
      <c r="BH8634" s="12"/>
      <c r="BO8634" s="7"/>
      <c r="BP8634" s="7"/>
      <c r="BQ8634" s="7"/>
      <c r="BU8634" s="7"/>
      <c r="BV8634" s="7"/>
      <c r="BW8634" s="7"/>
      <c r="CD8634" s="7"/>
      <c r="CE8634" s="7"/>
      <c r="CF8634" s="7"/>
      <c r="CJ8634" s="7"/>
      <c r="CK8634" s="7"/>
      <c r="CL8634" s="7"/>
    </row>
    <row r="8635" spans="1:90">
      <c r="A8635" s="11"/>
      <c r="B8635" s="373"/>
      <c r="C8635" s="373"/>
      <c r="D8635" s="373"/>
      <c r="E8635" s="13"/>
      <c r="F8635" s="11"/>
      <c r="G8635" s="25"/>
      <c r="H8635" s="31"/>
      <c r="I8635" s="30"/>
      <c r="M8635" s="25"/>
      <c r="N8635" s="31"/>
      <c r="O8635" s="30"/>
      <c r="V8635" s="12"/>
      <c r="W8635" s="12"/>
      <c r="X8635" s="14"/>
      <c r="AB8635" s="25"/>
      <c r="AC8635" s="12"/>
      <c r="AD8635" s="12"/>
      <c r="AK8635" s="12"/>
      <c r="AL8635" s="30"/>
      <c r="AM8635" s="32"/>
      <c r="AQ8635" s="12"/>
      <c r="AR8635" s="12"/>
      <c r="AS8635" s="12"/>
      <c r="AZ8635" s="49"/>
      <c r="BA8635" s="30"/>
      <c r="BB8635" s="12"/>
      <c r="BF8635" s="12"/>
      <c r="BG8635" s="12"/>
      <c r="BH8635" s="12"/>
      <c r="BO8635" s="7"/>
      <c r="BP8635" s="7"/>
      <c r="BQ8635" s="7"/>
      <c r="BU8635" s="7"/>
      <c r="BV8635" s="7"/>
      <c r="BW8635" s="7"/>
      <c r="CD8635" s="7"/>
      <c r="CE8635" s="7"/>
      <c r="CF8635" s="7"/>
      <c r="CJ8635" s="7"/>
      <c r="CK8635" s="7"/>
      <c r="CL8635" s="7"/>
    </row>
    <row r="8636" spans="1:90">
      <c r="A8636" s="11"/>
      <c r="B8636" s="373"/>
      <c r="C8636" s="373"/>
      <c r="D8636" s="373"/>
      <c r="E8636" s="13"/>
      <c r="F8636" s="11"/>
      <c r="G8636" s="25"/>
      <c r="H8636" s="31"/>
      <c r="I8636" s="30"/>
      <c r="M8636" s="25"/>
      <c r="N8636" s="31"/>
      <c r="O8636" s="30"/>
      <c r="V8636" s="12"/>
      <c r="W8636" s="12"/>
      <c r="X8636" s="14"/>
      <c r="AB8636" s="25"/>
      <c r="AC8636" s="12"/>
      <c r="AD8636" s="12"/>
      <c r="AK8636" s="12"/>
      <c r="AL8636" s="30"/>
      <c r="AM8636" s="32"/>
      <c r="AQ8636" s="12"/>
      <c r="AR8636" s="12"/>
      <c r="AS8636" s="12"/>
      <c r="AZ8636" s="49"/>
      <c r="BA8636" s="30"/>
      <c r="BB8636" s="12"/>
      <c r="BF8636" s="12"/>
      <c r="BG8636" s="12"/>
      <c r="BH8636" s="12"/>
      <c r="BO8636" s="7"/>
      <c r="BP8636" s="7"/>
      <c r="BQ8636" s="7"/>
      <c r="BU8636" s="7"/>
      <c r="BV8636" s="7"/>
      <c r="BW8636" s="7"/>
      <c r="CD8636" s="7"/>
      <c r="CE8636" s="7"/>
      <c r="CF8636" s="7"/>
      <c r="CJ8636" s="7"/>
      <c r="CK8636" s="7"/>
      <c r="CL8636" s="7"/>
    </row>
    <row r="8637" spans="1:90">
      <c r="A8637" s="11"/>
      <c r="B8637" s="373"/>
      <c r="C8637" s="373"/>
      <c r="D8637" s="373"/>
      <c r="E8637" s="13"/>
      <c r="F8637" s="11"/>
      <c r="G8637" s="25"/>
      <c r="H8637" s="31"/>
      <c r="I8637" s="30"/>
      <c r="M8637" s="25"/>
      <c r="N8637" s="31"/>
      <c r="O8637" s="30"/>
      <c r="V8637" s="12"/>
      <c r="W8637" s="12"/>
      <c r="X8637" s="14"/>
      <c r="AB8637" s="25"/>
      <c r="AC8637" s="12"/>
      <c r="AD8637" s="12"/>
      <c r="AK8637" s="12"/>
      <c r="AL8637" s="30"/>
      <c r="AM8637" s="32"/>
      <c r="AQ8637" s="12"/>
      <c r="AR8637" s="12"/>
      <c r="AS8637" s="12"/>
      <c r="AZ8637" s="49"/>
      <c r="BA8637" s="30"/>
      <c r="BB8637" s="12"/>
      <c r="BF8637" s="12"/>
      <c r="BG8637" s="12"/>
      <c r="BH8637" s="12"/>
      <c r="BO8637" s="7"/>
      <c r="BP8637" s="7"/>
      <c r="BQ8637" s="7"/>
      <c r="BU8637" s="7"/>
      <c r="BV8637" s="7"/>
      <c r="BW8637" s="7"/>
      <c r="CD8637" s="7"/>
      <c r="CE8637" s="7"/>
      <c r="CF8637" s="7"/>
      <c r="CJ8637" s="7"/>
      <c r="CK8637" s="7"/>
      <c r="CL8637" s="7"/>
    </row>
    <row r="8638" spans="1:90">
      <c r="A8638" s="11"/>
      <c r="B8638" s="373"/>
      <c r="C8638" s="373"/>
      <c r="D8638" s="373"/>
      <c r="E8638" s="13"/>
      <c r="F8638" s="11"/>
      <c r="G8638" s="25"/>
      <c r="H8638" s="31"/>
      <c r="I8638" s="30"/>
      <c r="M8638" s="25"/>
      <c r="N8638" s="31"/>
      <c r="O8638" s="30"/>
      <c r="V8638" s="12"/>
      <c r="W8638" s="12"/>
      <c r="X8638" s="14"/>
      <c r="AB8638" s="25"/>
      <c r="AC8638" s="12"/>
      <c r="AD8638" s="12"/>
      <c r="AK8638" s="12"/>
      <c r="AL8638" s="30"/>
      <c r="AM8638" s="32"/>
      <c r="AQ8638" s="12"/>
      <c r="AR8638" s="12"/>
      <c r="AS8638" s="12"/>
      <c r="AZ8638" s="49"/>
      <c r="BA8638" s="30"/>
      <c r="BB8638" s="12"/>
      <c r="BF8638" s="12"/>
      <c r="BG8638" s="12"/>
      <c r="BH8638" s="12"/>
      <c r="BO8638" s="7"/>
      <c r="BP8638" s="7"/>
      <c r="BQ8638" s="7"/>
      <c r="BU8638" s="7"/>
      <c r="BV8638" s="7"/>
      <c r="BW8638" s="7"/>
      <c r="CD8638" s="7"/>
      <c r="CE8638" s="7"/>
      <c r="CF8638" s="7"/>
      <c r="CJ8638" s="7"/>
      <c r="CK8638" s="7"/>
      <c r="CL8638" s="7"/>
    </row>
    <row r="8639" spans="1:90">
      <c r="A8639" s="11"/>
      <c r="B8639" s="373"/>
      <c r="C8639" s="373"/>
      <c r="D8639" s="373"/>
      <c r="E8639" s="13"/>
      <c r="F8639" s="11"/>
      <c r="G8639" s="25"/>
      <c r="H8639" s="31"/>
      <c r="I8639" s="30"/>
      <c r="M8639" s="25"/>
      <c r="N8639" s="31"/>
      <c r="O8639" s="30"/>
      <c r="V8639" s="12"/>
      <c r="W8639" s="12"/>
      <c r="X8639" s="14"/>
      <c r="AB8639" s="25"/>
      <c r="AC8639" s="12"/>
      <c r="AD8639" s="12"/>
      <c r="AK8639" s="12"/>
      <c r="AL8639" s="30"/>
      <c r="AM8639" s="32"/>
      <c r="AQ8639" s="12"/>
      <c r="AR8639" s="12"/>
      <c r="AS8639" s="12"/>
      <c r="AZ8639" s="49"/>
      <c r="BA8639" s="30"/>
      <c r="BB8639" s="12"/>
      <c r="BF8639" s="12"/>
      <c r="BG8639" s="12"/>
      <c r="BH8639" s="12"/>
      <c r="BO8639" s="7"/>
      <c r="BP8639" s="7"/>
      <c r="BQ8639" s="7"/>
      <c r="BU8639" s="7"/>
      <c r="BV8639" s="7"/>
      <c r="BW8639" s="7"/>
      <c r="CD8639" s="7"/>
      <c r="CE8639" s="7"/>
      <c r="CF8639" s="7"/>
      <c r="CJ8639" s="7"/>
      <c r="CK8639" s="7"/>
      <c r="CL8639" s="7"/>
    </row>
    <row r="8640" spans="1:90">
      <c r="A8640" s="11"/>
      <c r="B8640" s="373"/>
      <c r="C8640" s="373"/>
      <c r="D8640" s="373"/>
      <c r="E8640" s="13"/>
      <c r="F8640" s="11"/>
      <c r="G8640" s="25"/>
      <c r="H8640" s="31"/>
      <c r="I8640" s="30"/>
      <c r="M8640" s="25"/>
      <c r="N8640" s="31"/>
      <c r="O8640" s="30"/>
      <c r="V8640" s="12"/>
      <c r="W8640" s="12"/>
      <c r="X8640" s="14"/>
      <c r="AB8640" s="25"/>
      <c r="AC8640" s="12"/>
      <c r="AD8640" s="12"/>
      <c r="AK8640" s="12"/>
      <c r="AL8640" s="30"/>
      <c r="AM8640" s="32"/>
      <c r="AQ8640" s="12"/>
      <c r="AR8640" s="12"/>
      <c r="AS8640" s="12"/>
      <c r="AZ8640" s="49"/>
      <c r="BA8640" s="30"/>
      <c r="BB8640" s="12"/>
      <c r="BF8640" s="12"/>
      <c r="BG8640" s="12"/>
      <c r="BH8640" s="12"/>
      <c r="BO8640" s="7"/>
      <c r="BP8640" s="7"/>
      <c r="BQ8640" s="7"/>
      <c r="BU8640" s="7"/>
      <c r="BV8640" s="7"/>
      <c r="BW8640" s="7"/>
      <c r="CD8640" s="7"/>
      <c r="CE8640" s="7"/>
      <c r="CF8640" s="7"/>
      <c r="CJ8640" s="7"/>
      <c r="CK8640" s="7"/>
      <c r="CL8640" s="7"/>
    </row>
    <row r="8641" spans="1:90">
      <c r="A8641" s="11"/>
      <c r="B8641" s="373"/>
      <c r="C8641" s="373"/>
      <c r="D8641" s="373"/>
      <c r="E8641" s="13"/>
      <c r="F8641" s="11"/>
      <c r="G8641" s="25"/>
      <c r="H8641" s="31"/>
      <c r="I8641" s="30"/>
      <c r="M8641" s="25"/>
      <c r="N8641" s="31"/>
      <c r="O8641" s="30"/>
      <c r="V8641" s="12"/>
      <c r="W8641" s="12"/>
      <c r="X8641" s="14"/>
      <c r="AB8641" s="25"/>
      <c r="AC8641" s="12"/>
      <c r="AD8641" s="12"/>
      <c r="AK8641" s="12"/>
      <c r="AL8641" s="30"/>
      <c r="AM8641" s="32"/>
      <c r="AQ8641" s="12"/>
      <c r="AR8641" s="12"/>
      <c r="AS8641" s="12"/>
      <c r="AZ8641" s="49"/>
      <c r="BA8641" s="30"/>
      <c r="BB8641" s="12"/>
      <c r="BF8641" s="12"/>
      <c r="BG8641" s="12"/>
      <c r="BH8641" s="12"/>
      <c r="BO8641" s="7"/>
      <c r="BP8641" s="7"/>
      <c r="BQ8641" s="7"/>
      <c r="BU8641" s="7"/>
      <c r="BV8641" s="7"/>
      <c r="BW8641" s="7"/>
      <c r="CD8641" s="7"/>
      <c r="CE8641" s="7"/>
      <c r="CF8641" s="7"/>
      <c r="CJ8641" s="7"/>
      <c r="CK8641" s="7"/>
      <c r="CL8641" s="7"/>
    </row>
    <row r="8642" spans="1:90">
      <c r="A8642" s="11"/>
      <c r="B8642" s="373"/>
      <c r="C8642" s="373"/>
      <c r="D8642" s="373"/>
      <c r="E8642" s="13"/>
      <c r="F8642" s="11"/>
      <c r="G8642" s="25"/>
      <c r="H8642" s="31"/>
      <c r="I8642" s="30"/>
      <c r="M8642" s="25"/>
      <c r="N8642" s="31"/>
      <c r="O8642" s="30"/>
      <c r="V8642" s="12"/>
      <c r="W8642" s="12"/>
      <c r="X8642" s="14"/>
      <c r="AB8642" s="25"/>
      <c r="AC8642" s="12"/>
      <c r="AD8642" s="12"/>
      <c r="AK8642" s="12"/>
      <c r="AL8642" s="30"/>
      <c r="AM8642" s="32"/>
      <c r="AQ8642" s="12"/>
      <c r="AR8642" s="12"/>
      <c r="AS8642" s="12"/>
      <c r="AZ8642" s="49"/>
      <c r="BA8642" s="30"/>
      <c r="BB8642" s="12"/>
      <c r="BF8642" s="12"/>
      <c r="BG8642" s="12"/>
      <c r="BH8642" s="12"/>
      <c r="BO8642" s="7"/>
      <c r="BP8642" s="7"/>
      <c r="BQ8642" s="7"/>
      <c r="BU8642" s="7"/>
      <c r="BV8642" s="7"/>
      <c r="BW8642" s="7"/>
      <c r="CD8642" s="7"/>
      <c r="CE8642" s="7"/>
      <c r="CF8642" s="7"/>
      <c r="CJ8642" s="7"/>
      <c r="CK8642" s="7"/>
      <c r="CL8642" s="7"/>
    </row>
    <row r="8643" spans="1:90">
      <c r="A8643" s="11"/>
      <c r="B8643" s="373"/>
      <c r="C8643" s="373"/>
      <c r="D8643" s="373"/>
      <c r="E8643" s="13"/>
      <c r="F8643" s="11"/>
      <c r="G8643" s="25"/>
      <c r="H8643" s="31"/>
      <c r="I8643" s="30"/>
      <c r="M8643" s="25"/>
      <c r="N8643" s="31"/>
      <c r="O8643" s="30"/>
      <c r="V8643" s="12"/>
      <c r="W8643" s="12"/>
      <c r="X8643" s="14"/>
      <c r="AB8643" s="25"/>
      <c r="AC8643" s="12"/>
      <c r="AD8643" s="12"/>
      <c r="AK8643" s="12"/>
      <c r="AL8643" s="30"/>
      <c r="AM8643" s="32"/>
      <c r="AQ8643" s="12"/>
      <c r="AR8643" s="12"/>
      <c r="AS8643" s="12"/>
      <c r="AZ8643" s="49"/>
      <c r="BA8643" s="30"/>
      <c r="BB8643" s="12"/>
      <c r="BF8643" s="12"/>
      <c r="BG8643" s="12"/>
      <c r="BH8643" s="12"/>
      <c r="BO8643" s="7"/>
      <c r="BP8643" s="7"/>
      <c r="BQ8643" s="7"/>
      <c r="BU8643" s="7"/>
      <c r="BV8643" s="7"/>
      <c r="BW8643" s="7"/>
      <c r="CD8643" s="7"/>
      <c r="CE8643" s="7"/>
      <c r="CF8643" s="7"/>
      <c r="CJ8643" s="7"/>
      <c r="CK8643" s="7"/>
      <c r="CL8643" s="7"/>
    </row>
    <row r="8644" spans="1:90">
      <c r="A8644" s="11"/>
      <c r="B8644" s="373"/>
      <c r="C8644" s="373"/>
      <c r="D8644" s="373"/>
      <c r="E8644" s="13"/>
      <c r="F8644" s="11"/>
      <c r="G8644" s="25"/>
      <c r="H8644" s="31"/>
      <c r="I8644" s="30"/>
      <c r="M8644" s="25"/>
      <c r="N8644" s="31"/>
      <c r="O8644" s="30"/>
      <c r="V8644" s="12"/>
      <c r="W8644" s="12"/>
      <c r="X8644" s="14"/>
      <c r="AB8644" s="25"/>
      <c r="AC8644" s="12"/>
      <c r="AD8644" s="12"/>
      <c r="AK8644" s="12"/>
      <c r="AL8644" s="30"/>
      <c r="AM8644" s="32"/>
      <c r="AQ8644" s="12"/>
      <c r="AR8644" s="12"/>
      <c r="AS8644" s="12"/>
      <c r="AZ8644" s="49"/>
      <c r="BA8644" s="30"/>
      <c r="BB8644" s="12"/>
      <c r="BF8644" s="12"/>
      <c r="BG8644" s="12"/>
      <c r="BH8644" s="12"/>
      <c r="BO8644" s="7"/>
      <c r="BP8644" s="7"/>
      <c r="BQ8644" s="7"/>
      <c r="BU8644" s="7"/>
      <c r="BV8644" s="7"/>
      <c r="BW8644" s="7"/>
      <c r="CD8644" s="7"/>
      <c r="CE8644" s="7"/>
      <c r="CF8644" s="7"/>
      <c r="CJ8644" s="7"/>
      <c r="CK8644" s="7"/>
      <c r="CL8644" s="7"/>
    </row>
    <row r="8645" spans="1:90">
      <c r="A8645" s="11"/>
      <c r="B8645" s="373"/>
      <c r="C8645" s="373"/>
      <c r="D8645" s="373"/>
      <c r="E8645" s="13"/>
      <c r="F8645" s="11"/>
      <c r="G8645" s="25"/>
      <c r="H8645" s="31"/>
      <c r="I8645" s="30"/>
      <c r="M8645" s="25"/>
      <c r="N8645" s="31"/>
      <c r="O8645" s="30"/>
      <c r="V8645" s="12"/>
      <c r="W8645" s="12"/>
      <c r="X8645" s="14"/>
      <c r="AB8645" s="25"/>
      <c r="AC8645" s="12"/>
      <c r="AD8645" s="12"/>
      <c r="AK8645" s="12"/>
      <c r="AL8645" s="30"/>
      <c r="AM8645" s="32"/>
      <c r="AQ8645" s="12"/>
      <c r="AR8645" s="12"/>
      <c r="AS8645" s="12"/>
      <c r="AZ8645" s="49"/>
      <c r="BA8645" s="30"/>
      <c r="BB8645" s="12"/>
      <c r="BF8645" s="12"/>
      <c r="BG8645" s="12"/>
      <c r="BH8645" s="12"/>
      <c r="BO8645" s="7"/>
      <c r="BP8645" s="7"/>
      <c r="BQ8645" s="7"/>
      <c r="BU8645" s="7"/>
      <c r="BV8645" s="7"/>
      <c r="BW8645" s="7"/>
      <c r="CD8645" s="7"/>
      <c r="CE8645" s="7"/>
      <c r="CF8645" s="7"/>
      <c r="CJ8645" s="7"/>
      <c r="CK8645" s="7"/>
      <c r="CL8645" s="7"/>
    </row>
    <row r="8646" spans="1:90">
      <c r="A8646" s="11"/>
      <c r="B8646" s="373"/>
      <c r="C8646" s="373"/>
      <c r="D8646" s="373"/>
      <c r="E8646" s="13"/>
      <c r="F8646" s="11"/>
      <c r="G8646" s="25"/>
      <c r="H8646" s="31"/>
      <c r="I8646" s="30"/>
      <c r="M8646" s="25"/>
      <c r="N8646" s="31"/>
      <c r="O8646" s="30"/>
      <c r="V8646" s="12"/>
      <c r="W8646" s="12"/>
      <c r="X8646" s="14"/>
      <c r="AB8646" s="25"/>
      <c r="AC8646" s="12"/>
      <c r="AD8646" s="12"/>
      <c r="AK8646" s="12"/>
      <c r="AL8646" s="30"/>
      <c r="AM8646" s="32"/>
      <c r="AQ8646" s="12"/>
      <c r="AR8646" s="12"/>
      <c r="AS8646" s="12"/>
      <c r="AZ8646" s="49"/>
      <c r="BA8646" s="30"/>
      <c r="BB8646" s="12"/>
      <c r="BF8646" s="12"/>
      <c r="BG8646" s="12"/>
      <c r="BH8646" s="12"/>
      <c r="BO8646" s="7"/>
      <c r="BP8646" s="7"/>
      <c r="BQ8646" s="7"/>
      <c r="BU8646" s="7"/>
      <c r="BV8646" s="7"/>
      <c r="BW8646" s="7"/>
      <c r="CD8646" s="7"/>
      <c r="CE8646" s="7"/>
      <c r="CF8646" s="7"/>
      <c r="CJ8646" s="7"/>
      <c r="CK8646" s="7"/>
      <c r="CL8646" s="7"/>
    </row>
    <row r="8647" spans="1:90">
      <c r="A8647" s="11"/>
      <c r="B8647" s="373"/>
      <c r="C8647" s="373"/>
      <c r="D8647" s="373"/>
      <c r="E8647" s="13"/>
      <c r="F8647" s="11"/>
      <c r="G8647" s="25"/>
      <c r="H8647" s="31"/>
      <c r="I8647" s="30"/>
      <c r="M8647" s="25"/>
      <c r="N8647" s="31"/>
      <c r="O8647" s="30"/>
      <c r="V8647" s="12"/>
      <c r="W8647" s="12"/>
      <c r="X8647" s="14"/>
      <c r="AB8647" s="25"/>
      <c r="AC8647" s="12"/>
      <c r="AD8647" s="12"/>
      <c r="AK8647" s="12"/>
      <c r="AL8647" s="30"/>
      <c r="AM8647" s="32"/>
      <c r="AQ8647" s="12"/>
      <c r="AR8647" s="12"/>
      <c r="AS8647" s="12"/>
      <c r="AZ8647" s="49"/>
      <c r="BA8647" s="30"/>
      <c r="BB8647" s="12"/>
      <c r="BF8647" s="12"/>
      <c r="BG8647" s="12"/>
      <c r="BH8647" s="12"/>
      <c r="BO8647" s="7"/>
      <c r="BP8647" s="7"/>
      <c r="BQ8647" s="7"/>
      <c r="BU8647" s="7"/>
      <c r="BV8647" s="7"/>
      <c r="BW8647" s="7"/>
      <c r="CD8647" s="7"/>
      <c r="CE8647" s="7"/>
      <c r="CF8647" s="7"/>
      <c r="CJ8647" s="7"/>
      <c r="CK8647" s="7"/>
      <c r="CL8647" s="7"/>
    </row>
    <row r="8648" spans="1:90">
      <c r="A8648" s="11"/>
      <c r="B8648" s="373"/>
      <c r="C8648" s="373"/>
      <c r="D8648" s="373"/>
      <c r="E8648" s="13"/>
      <c r="F8648" s="11"/>
      <c r="G8648" s="25"/>
      <c r="H8648" s="31"/>
      <c r="I8648" s="30"/>
      <c r="M8648" s="25"/>
      <c r="N8648" s="31"/>
      <c r="O8648" s="30"/>
      <c r="V8648" s="12"/>
      <c r="W8648" s="12"/>
      <c r="X8648" s="14"/>
      <c r="AB8648" s="25"/>
      <c r="AC8648" s="12"/>
      <c r="AD8648" s="12"/>
      <c r="AK8648" s="12"/>
      <c r="AL8648" s="30"/>
      <c r="AM8648" s="32"/>
      <c r="AQ8648" s="12"/>
      <c r="AR8648" s="12"/>
      <c r="AS8648" s="12"/>
      <c r="AZ8648" s="49"/>
      <c r="BA8648" s="30"/>
      <c r="BB8648" s="12"/>
      <c r="BF8648" s="12"/>
      <c r="BG8648" s="12"/>
      <c r="BH8648" s="12"/>
      <c r="BO8648" s="7"/>
      <c r="BP8648" s="7"/>
      <c r="BQ8648" s="7"/>
      <c r="BU8648" s="7"/>
      <c r="BV8648" s="7"/>
      <c r="BW8648" s="7"/>
      <c r="CD8648" s="7"/>
      <c r="CE8648" s="7"/>
      <c r="CF8648" s="7"/>
      <c r="CJ8648" s="7"/>
      <c r="CK8648" s="7"/>
      <c r="CL8648" s="7"/>
    </row>
    <row r="8649" spans="1:90">
      <c r="A8649" s="11"/>
      <c r="B8649" s="373"/>
      <c r="C8649" s="373"/>
      <c r="D8649" s="373"/>
      <c r="E8649" s="13"/>
      <c r="F8649" s="11"/>
      <c r="G8649" s="25"/>
      <c r="H8649" s="31"/>
      <c r="I8649" s="30"/>
      <c r="M8649" s="25"/>
      <c r="N8649" s="31"/>
      <c r="O8649" s="30"/>
      <c r="V8649" s="12"/>
      <c r="W8649" s="12"/>
      <c r="X8649" s="14"/>
      <c r="AB8649" s="25"/>
      <c r="AC8649" s="12"/>
      <c r="AD8649" s="12"/>
      <c r="AK8649" s="12"/>
      <c r="AL8649" s="30"/>
      <c r="AM8649" s="32"/>
      <c r="AQ8649" s="12"/>
      <c r="AR8649" s="12"/>
      <c r="AS8649" s="12"/>
      <c r="AZ8649" s="49"/>
      <c r="BA8649" s="30"/>
      <c r="BB8649" s="12"/>
      <c r="BF8649" s="12"/>
      <c r="BG8649" s="12"/>
      <c r="BH8649" s="12"/>
      <c r="BO8649" s="7"/>
      <c r="BP8649" s="7"/>
      <c r="BQ8649" s="7"/>
      <c r="BU8649" s="7"/>
      <c r="BV8649" s="7"/>
      <c r="BW8649" s="7"/>
      <c r="CD8649" s="7"/>
      <c r="CE8649" s="7"/>
      <c r="CF8649" s="7"/>
      <c r="CJ8649" s="7"/>
      <c r="CK8649" s="7"/>
      <c r="CL8649" s="7"/>
    </row>
    <row r="8650" spans="1:90">
      <c r="A8650" s="11"/>
      <c r="B8650" s="373"/>
      <c r="C8650" s="373"/>
      <c r="D8650" s="373"/>
      <c r="E8650" s="13"/>
      <c r="F8650" s="11"/>
      <c r="G8650" s="25"/>
      <c r="H8650" s="31"/>
      <c r="I8650" s="30"/>
      <c r="M8650" s="25"/>
      <c r="N8650" s="31"/>
      <c r="O8650" s="30"/>
      <c r="V8650" s="12"/>
      <c r="W8650" s="12"/>
      <c r="X8650" s="14"/>
      <c r="AB8650" s="25"/>
      <c r="AC8650" s="12"/>
      <c r="AD8650" s="12"/>
      <c r="AK8650" s="12"/>
      <c r="AL8650" s="30"/>
      <c r="AM8650" s="32"/>
      <c r="AQ8650" s="12"/>
      <c r="AR8650" s="12"/>
      <c r="AS8650" s="12"/>
      <c r="AZ8650" s="49"/>
      <c r="BA8650" s="30"/>
      <c r="BB8650" s="12"/>
      <c r="BF8650" s="12"/>
      <c r="BG8650" s="12"/>
      <c r="BH8650" s="12"/>
      <c r="BO8650" s="7"/>
      <c r="BP8650" s="7"/>
      <c r="BQ8650" s="7"/>
      <c r="BU8650" s="7"/>
      <c r="BV8650" s="7"/>
      <c r="BW8650" s="7"/>
      <c r="CD8650" s="7"/>
      <c r="CE8650" s="7"/>
      <c r="CF8650" s="7"/>
      <c r="CJ8650" s="7"/>
      <c r="CK8650" s="7"/>
      <c r="CL8650" s="7"/>
    </row>
    <row r="8651" spans="1:90">
      <c r="A8651" s="11"/>
      <c r="B8651" s="373"/>
      <c r="C8651" s="373"/>
      <c r="D8651" s="373"/>
      <c r="E8651" s="13"/>
      <c r="F8651" s="11"/>
      <c r="G8651" s="25"/>
      <c r="H8651" s="31"/>
      <c r="I8651" s="30"/>
      <c r="M8651" s="25"/>
      <c r="N8651" s="31"/>
      <c r="O8651" s="30"/>
      <c r="V8651" s="12"/>
      <c r="W8651" s="12"/>
      <c r="X8651" s="14"/>
      <c r="AB8651" s="25"/>
      <c r="AC8651" s="12"/>
      <c r="AD8651" s="12"/>
      <c r="AK8651" s="12"/>
      <c r="AL8651" s="30"/>
      <c r="AM8651" s="32"/>
      <c r="AQ8651" s="12"/>
      <c r="AR8651" s="12"/>
      <c r="AS8651" s="12"/>
      <c r="AZ8651" s="49"/>
      <c r="BA8651" s="30"/>
      <c r="BB8651" s="12"/>
      <c r="BF8651" s="12"/>
      <c r="BG8651" s="12"/>
      <c r="BH8651" s="12"/>
      <c r="BO8651" s="7"/>
      <c r="BP8651" s="7"/>
      <c r="BQ8651" s="7"/>
      <c r="BU8651" s="7"/>
      <c r="BV8651" s="7"/>
      <c r="BW8651" s="7"/>
      <c r="CD8651" s="7"/>
      <c r="CE8651" s="7"/>
      <c r="CF8651" s="7"/>
      <c r="CJ8651" s="7"/>
      <c r="CK8651" s="7"/>
      <c r="CL8651" s="7"/>
    </row>
    <row r="8652" spans="1:90">
      <c r="A8652" s="11"/>
      <c r="B8652" s="373"/>
      <c r="C8652" s="373"/>
      <c r="D8652" s="373"/>
      <c r="E8652" s="13"/>
      <c r="F8652" s="11"/>
      <c r="G8652" s="25"/>
      <c r="H8652" s="31"/>
      <c r="I8652" s="30"/>
      <c r="M8652" s="25"/>
      <c r="N8652" s="31"/>
      <c r="O8652" s="30"/>
      <c r="V8652" s="12"/>
      <c r="W8652" s="12"/>
      <c r="X8652" s="14"/>
      <c r="AB8652" s="25"/>
      <c r="AC8652" s="12"/>
      <c r="AD8652" s="12"/>
      <c r="AK8652" s="12"/>
      <c r="AL8652" s="30"/>
      <c r="AM8652" s="32"/>
      <c r="AQ8652" s="12"/>
      <c r="AR8652" s="12"/>
      <c r="AS8652" s="12"/>
      <c r="AZ8652" s="49"/>
      <c r="BA8652" s="30"/>
      <c r="BB8652" s="12"/>
      <c r="BF8652" s="12"/>
      <c r="BG8652" s="12"/>
      <c r="BH8652" s="12"/>
      <c r="BO8652" s="7"/>
      <c r="BP8652" s="7"/>
      <c r="BQ8652" s="7"/>
      <c r="BU8652" s="7"/>
      <c r="BV8652" s="7"/>
      <c r="BW8652" s="7"/>
      <c r="CD8652" s="7"/>
      <c r="CE8652" s="7"/>
      <c r="CF8652" s="7"/>
      <c r="CJ8652" s="7"/>
      <c r="CK8652" s="7"/>
      <c r="CL8652" s="7"/>
    </row>
    <row r="8653" spans="1:90">
      <c r="A8653" s="11"/>
      <c r="B8653" s="373"/>
      <c r="C8653" s="373"/>
      <c r="D8653" s="373"/>
      <c r="E8653" s="13"/>
      <c r="F8653" s="11"/>
      <c r="G8653" s="25"/>
      <c r="H8653" s="31"/>
      <c r="I8653" s="30"/>
      <c r="M8653" s="25"/>
      <c r="N8653" s="31"/>
      <c r="O8653" s="30"/>
      <c r="V8653" s="12"/>
      <c r="W8653" s="12"/>
      <c r="X8653" s="14"/>
      <c r="AB8653" s="25"/>
      <c r="AC8653" s="12"/>
      <c r="AD8653" s="12"/>
      <c r="AK8653" s="12"/>
      <c r="AL8653" s="30"/>
      <c r="AM8653" s="32"/>
      <c r="AQ8653" s="12"/>
      <c r="AR8653" s="12"/>
      <c r="AS8653" s="12"/>
      <c r="AZ8653" s="49"/>
      <c r="BA8653" s="30"/>
      <c r="BB8653" s="12"/>
      <c r="BF8653" s="12"/>
      <c r="BG8653" s="12"/>
      <c r="BH8653" s="12"/>
      <c r="BO8653" s="7"/>
      <c r="BP8653" s="7"/>
      <c r="BQ8653" s="7"/>
      <c r="BU8653" s="7"/>
      <c r="BV8653" s="7"/>
      <c r="BW8653" s="7"/>
      <c r="CD8653" s="7"/>
      <c r="CE8653" s="7"/>
      <c r="CF8653" s="7"/>
      <c r="CJ8653" s="7"/>
      <c r="CK8653" s="7"/>
      <c r="CL8653" s="7"/>
    </row>
    <row r="8654" spans="1:90">
      <c r="A8654" s="11"/>
      <c r="B8654" s="373"/>
      <c r="C8654" s="373"/>
      <c r="D8654" s="373"/>
      <c r="E8654" s="13"/>
      <c r="F8654" s="11"/>
      <c r="G8654" s="25"/>
      <c r="H8654" s="31"/>
      <c r="I8654" s="30"/>
      <c r="M8654" s="25"/>
      <c r="N8654" s="31"/>
      <c r="O8654" s="30"/>
      <c r="V8654" s="12"/>
      <c r="W8654" s="12"/>
      <c r="X8654" s="14"/>
      <c r="AB8654" s="25"/>
      <c r="AC8654" s="12"/>
      <c r="AD8654" s="12"/>
      <c r="AK8654" s="12"/>
      <c r="AL8654" s="30"/>
      <c r="AM8654" s="32"/>
      <c r="AQ8654" s="12"/>
      <c r="AR8654" s="12"/>
      <c r="AS8654" s="12"/>
      <c r="AZ8654" s="49"/>
      <c r="BA8654" s="30"/>
      <c r="BB8654" s="12"/>
      <c r="BF8654" s="12"/>
      <c r="BG8654" s="12"/>
      <c r="BH8654" s="12"/>
      <c r="BO8654" s="7"/>
      <c r="BP8654" s="7"/>
      <c r="BQ8654" s="7"/>
      <c r="BU8654" s="7"/>
      <c r="BV8654" s="7"/>
      <c r="BW8654" s="7"/>
      <c r="CD8654" s="7"/>
      <c r="CE8654" s="7"/>
      <c r="CF8654" s="7"/>
      <c r="CJ8654" s="7"/>
      <c r="CK8654" s="7"/>
      <c r="CL8654" s="7"/>
    </row>
    <row r="8655" spans="1:90">
      <c r="A8655" s="11"/>
      <c r="B8655" s="373"/>
      <c r="C8655" s="373"/>
      <c r="D8655" s="373"/>
      <c r="E8655" s="13"/>
      <c r="F8655" s="11"/>
      <c r="G8655" s="25"/>
      <c r="H8655" s="31"/>
      <c r="I8655" s="30"/>
      <c r="M8655" s="25"/>
      <c r="N8655" s="31"/>
      <c r="O8655" s="30"/>
      <c r="V8655" s="12"/>
      <c r="W8655" s="12"/>
      <c r="X8655" s="14"/>
      <c r="AB8655" s="25"/>
      <c r="AC8655" s="12"/>
      <c r="AD8655" s="12"/>
      <c r="AK8655" s="12"/>
      <c r="AL8655" s="30"/>
      <c r="AM8655" s="32"/>
      <c r="AQ8655" s="12"/>
      <c r="AR8655" s="12"/>
      <c r="AS8655" s="12"/>
      <c r="AZ8655" s="49"/>
      <c r="BA8655" s="30"/>
      <c r="BB8655" s="12"/>
      <c r="BF8655" s="12"/>
      <c r="BG8655" s="12"/>
      <c r="BH8655" s="12"/>
      <c r="BO8655" s="7"/>
      <c r="BP8655" s="7"/>
      <c r="BQ8655" s="7"/>
      <c r="BU8655" s="7"/>
      <c r="BV8655" s="7"/>
      <c r="BW8655" s="7"/>
      <c r="CD8655" s="7"/>
      <c r="CE8655" s="7"/>
      <c r="CF8655" s="7"/>
      <c r="CJ8655" s="7"/>
      <c r="CK8655" s="7"/>
      <c r="CL8655" s="7"/>
    </row>
    <row r="8656" spans="1:90">
      <c r="A8656" s="11"/>
      <c r="B8656" s="373"/>
      <c r="C8656" s="373"/>
      <c r="D8656" s="373"/>
      <c r="E8656" s="13"/>
      <c r="F8656" s="11"/>
      <c r="G8656" s="25"/>
      <c r="H8656" s="31"/>
      <c r="I8656" s="30"/>
      <c r="M8656" s="25"/>
      <c r="N8656" s="31"/>
      <c r="O8656" s="30"/>
      <c r="V8656" s="12"/>
      <c r="W8656" s="12"/>
      <c r="X8656" s="14"/>
      <c r="AB8656" s="25"/>
      <c r="AC8656" s="12"/>
      <c r="AD8656" s="12"/>
      <c r="AK8656" s="12"/>
      <c r="AL8656" s="30"/>
      <c r="AM8656" s="32"/>
      <c r="AQ8656" s="12"/>
      <c r="AR8656" s="12"/>
      <c r="AS8656" s="12"/>
      <c r="AZ8656" s="49"/>
      <c r="BA8656" s="30"/>
      <c r="BB8656" s="12"/>
      <c r="BF8656" s="12"/>
      <c r="BG8656" s="12"/>
      <c r="BH8656" s="12"/>
      <c r="BO8656" s="7"/>
      <c r="BP8656" s="7"/>
      <c r="BQ8656" s="7"/>
      <c r="BU8656" s="7"/>
      <c r="BV8656" s="7"/>
      <c r="BW8656" s="7"/>
      <c r="CD8656" s="7"/>
      <c r="CE8656" s="7"/>
      <c r="CF8656" s="7"/>
      <c r="CJ8656" s="7"/>
      <c r="CK8656" s="7"/>
      <c r="CL8656" s="7"/>
    </row>
    <row r="8657" spans="1:90">
      <c r="A8657" s="11"/>
      <c r="B8657" s="373"/>
      <c r="C8657" s="373"/>
      <c r="D8657" s="373"/>
      <c r="E8657" s="13"/>
      <c r="F8657" s="11"/>
      <c r="G8657" s="25"/>
      <c r="H8657" s="31"/>
      <c r="I8657" s="30"/>
      <c r="M8657" s="25"/>
      <c r="N8657" s="31"/>
      <c r="O8657" s="30"/>
      <c r="V8657" s="12"/>
      <c r="W8657" s="12"/>
      <c r="X8657" s="14"/>
      <c r="AB8657" s="25"/>
      <c r="AC8657" s="12"/>
      <c r="AD8657" s="12"/>
      <c r="AK8657" s="12"/>
      <c r="AL8657" s="30"/>
      <c r="AM8657" s="32"/>
      <c r="AQ8657" s="12"/>
      <c r="AR8657" s="12"/>
      <c r="AS8657" s="12"/>
      <c r="AZ8657" s="49"/>
      <c r="BA8657" s="30"/>
      <c r="BB8657" s="12"/>
      <c r="BF8657" s="12"/>
      <c r="BG8657" s="12"/>
      <c r="BH8657" s="12"/>
      <c r="BO8657" s="7"/>
      <c r="BP8657" s="7"/>
      <c r="BQ8657" s="7"/>
      <c r="BU8657" s="7"/>
      <c r="BV8657" s="7"/>
      <c r="BW8657" s="7"/>
      <c r="CD8657" s="7"/>
      <c r="CE8657" s="7"/>
      <c r="CF8657" s="7"/>
      <c r="CJ8657" s="7"/>
      <c r="CK8657" s="7"/>
      <c r="CL8657" s="7"/>
    </row>
    <row r="8658" spans="1:90">
      <c r="A8658" s="11"/>
      <c r="B8658" s="373"/>
      <c r="C8658" s="373"/>
      <c r="D8658" s="373"/>
      <c r="E8658" s="13"/>
      <c r="F8658" s="11"/>
      <c r="G8658" s="25"/>
      <c r="H8658" s="31"/>
      <c r="I8658" s="30"/>
      <c r="M8658" s="25"/>
      <c r="N8658" s="31"/>
      <c r="O8658" s="30"/>
      <c r="V8658" s="12"/>
      <c r="W8658" s="12"/>
      <c r="X8658" s="14"/>
      <c r="AB8658" s="25"/>
      <c r="AC8658" s="12"/>
      <c r="AD8658" s="12"/>
      <c r="AK8658" s="12"/>
      <c r="AL8658" s="30"/>
      <c r="AM8658" s="32"/>
      <c r="AQ8658" s="12"/>
      <c r="AR8658" s="12"/>
      <c r="AS8658" s="12"/>
      <c r="AZ8658" s="49"/>
      <c r="BA8658" s="30"/>
      <c r="BB8658" s="12"/>
      <c r="BF8658" s="12"/>
      <c r="BG8658" s="12"/>
      <c r="BH8658" s="12"/>
      <c r="BO8658" s="7"/>
      <c r="BP8658" s="7"/>
      <c r="BQ8658" s="7"/>
      <c r="BU8658" s="7"/>
      <c r="BV8658" s="7"/>
      <c r="BW8658" s="7"/>
      <c r="CD8658" s="7"/>
      <c r="CE8658" s="7"/>
      <c r="CF8658" s="7"/>
      <c r="CJ8658" s="7"/>
      <c r="CK8658" s="7"/>
      <c r="CL8658" s="7"/>
    </row>
    <row r="8659" spans="1:90">
      <c r="A8659" s="11"/>
      <c r="B8659" s="373"/>
      <c r="C8659" s="373"/>
      <c r="D8659" s="373"/>
      <c r="E8659" s="13"/>
      <c r="F8659" s="11"/>
      <c r="G8659" s="25"/>
      <c r="H8659" s="31"/>
      <c r="I8659" s="30"/>
      <c r="M8659" s="25"/>
      <c r="N8659" s="31"/>
      <c r="O8659" s="30"/>
      <c r="V8659" s="12"/>
      <c r="W8659" s="12"/>
      <c r="X8659" s="14"/>
      <c r="AB8659" s="25"/>
      <c r="AC8659" s="12"/>
      <c r="AD8659" s="12"/>
      <c r="AK8659" s="12"/>
      <c r="AL8659" s="30"/>
      <c r="AM8659" s="32"/>
      <c r="AQ8659" s="12"/>
      <c r="AR8659" s="12"/>
      <c r="AS8659" s="12"/>
      <c r="AZ8659" s="49"/>
      <c r="BA8659" s="30"/>
      <c r="BB8659" s="12"/>
      <c r="BF8659" s="12"/>
      <c r="BG8659" s="12"/>
      <c r="BH8659" s="12"/>
      <c r="BO8659" s="7"/>
      <c r="BP8659" s="7"/>
      <c r="BQ8659" s="7"/>
      <c r="BU8659" s="7"/>
      <c r="BV8659" s="7"/>
      <c r="BW8659" s="7"/>
      <c r="CD8659" s="7"/>
      <c r="CE8659" s="7"/>
      <c r="CF8659" s="7"/>
      <c r="CJ8659" s="7"/>
      <c r="CK8659" s="7"/>
      <c r="CL8659" s="7"/>
    </row>
    <row r="8660" spans="1:90">
      <c r="A8660" s="11"/>
      <c r="B8660" s="373"/>
      <c r="C8660" s="373"/>
      <c r="D8660" s="373"/>
      <c r="E8660" s="13"/>
      <c r="F8660" s="11"/>
      <c r="G8660" s="25"/>
      <c r="H8660" s="31"/>
      <c r="I8660" s="30"/>
      <c r="M8660" s="25"/>
      <c r="N8660" s="31"/>
      <c r="O8660" s="30"/>
      <c r="V8660" s="12"/>
      <c r="W8660" s="12"/>
      <c r="X8660" s="14"/>
      <c r="AB8660" s="25"/>
      <c r="AC8660" s="12"/>
      <c r="AD8660" s="12"/>
      <c r="AK8660" s="12"/>
      <c r="AL8660" s="30"/>
      <c r="AM8660" s="32"/>
      <c r="AQ8660" s="12"/>
      <c r="AR8660" s="12"/>
      <c r="AS8660" s="12"/>
      <c r="AZ8660" s="49"/>
      <c r="BA8660" s="30"/>
      <c r="BB8660" s="12"/>
      <c r="BF8660" s="12"/>
      <c r="BG8660" s="12"/>
      <c r="BH8660" s="12"/>
      <c r="BO8660" s="7"/>
      <c r="BP8660" s="7"/>
      <c r="BQ8660" s="7"/>
      <c r="BU8660" s="7"/>
      <c r="BV8660" s="7"/>
      <c r="BW8660" s="7"/>
      <c r="CD8660" s="7"/>
      <c r="CE8660" s="7"/>
      <c r="CF8660" s="7"/>
      <c r="CJ8660" s="7"/>
      <c r="CK8660" s="7"/>
      <c r="CL8660" s="7"/>
    </row>
    <row r="8661" spans="1:90">
      <c r="A8661" s="11"/>
      <c r="B8661" s="373"/>
      <c r="C8661" s="373"/>
      <c r="D8661" s="373"/>
      <c r="E8661" s="13"/>
      <c r="F8661" s="11"/>
      <c r="G8661" s="25"/>
      <c r="H8661" s="31"/>
      <c r="I8661" s="30"/>
      <c r="M8661" s="25"/>
      <c r="N8661" s="31"/>
      <c r="O8661" s="30"/>
      <c r="V8661" s="12"/>
      <c r="W8661" s="12"/>
      <c r="X8661" s="14"/>
      <c r="AB8661" s="25"/>
      <c r="AC8661" s="12"/>
      <c r="AD8661" s="12"/>
      <c r="AK8661" s="12"/>
      <c r="AL8661" s="30"/>
      <c r="AM8661" s="32"/>
      <c r="AQ8661" s="12"/>
      <c r="AR8661" s="12"/>
      <c r="AS8661" s="12"/>
      <c r="AZ8661" s="49"/>
      <c r="BA8661" s="30"/>
      <c r="BB8661" s="12"/>
      <c r="BF8661" s="12"/>
      <c r="BG8661" s="12"/>
      <c r="BH8661" s="12"/>
      <c r="BO8661" s="7"/>
      <c r="BP8661" s="7"/>
      <c r="BQ8661" s="7"/>
      <c r="BU8661" s="7"/>
      <c r="BV8661" s="7"/>
      <c r="BW8661" s="7"/>
      <c r="CD8661" s="7"/>
      <c r="CE8661" s="7"/>
      <c r="CF8661" s="7"/>
      <c r="CJ8661" s="7"/>
      <c r="CK8661" s="7"/>
      <c r="CL8661" s="7"/>
    </row>
    <row r="8662" spans="1:90">
      <c r="A8662" s="11"/>
      <c r="B8662" s="373"/>
      <c r="C8662" s="373"/>
      <c r="D8662" s="373"/>
      <c r="E8662" s="13"/>
      <c r="F8662" s="11"/>
      <c r="G8662" s="25"/>
      <c r="H8662" s="31"/>
      <c r="I8662" s="30"/>
      <c r="M8662" s="25"/>
      <c r="N8662" s="31"/>
      <c r="O8662" s="30"/>
      <c r="V8662" s="12"/>
      <c r="W8662" s="12"/>
      <c r="X8662" s="14"/>
      <c r="AB8662" s="25"/>
      <c r="AC8662" s="12"/>
      <c r="AD8662" s="12"/>
      <c r="AK8662" s="12"/>
      <c r="AL8662" s="30"/>
      <c r="AM8662" s="32"/>
      <c r="AQ8662" s="12"/>
      <c r="AR8662" s="12"/>
      <c r="AS8662" s="12"/>
      <c r="AZ8662" s="49"/>
      <c r="BA8662" s="30"/>
      <c r="BB8662" s="12"/>
      <c r="BF8662" s="12"/>
      <c r="BG8662" s="12"/>
      <c r="BH8662" s="12"/>
      <c r="BO8662" s="7"/>
      <c r="BP8662" s="7"/>
      <c r="BQ8662" s="7"/>
      <c r="BU8662" s="7"/>
      <c r="BV8662" s="7"/>
      <c r="BW8662" s="7"/>
      <c r="CD8662" s="7"/>
      <c r="CE8662" s="7"/>
      <c r="CF8662" s="7"/>
      <c r="CJ8662" s="7"/>
      <c r="CK8662" s="7"/>
      <c r="CL8662" s="7"/>
    </row>
    <row r="8663" spans="1:90">
      <c r="A8663" s="11"/>
      <c r="B8663" s="373"/>
      <c r="C8663" s="373"/>
      <c r="D8663" s="373"/>
      <c r="E8663" s="13"/>
      <c r="F8663" s="11"/>
      <c r="G8663" s="25"/>
      <c r="H8663" s="31"/>
      <c r="I8663" s="30"/>
      <c r="M8663" s="25"/>
      <c r="N8663" s="31"/>
      <c r="O8663" s="30"/>
      <c r="V8663" s="12"/>
      <c r="W8663" s="12"/>
      <c r="X8663" s="14"/>
      <c r="AB8663" s="25"/>
      <c r="AC8663" s="12"/>
      <c r="AD8663" s="12"/>
      <c r="AK8663" s="12"/>
      <c r="AL8663" s="30"/>
      <c r="AM8663" s="32"/>
      <c r="AQ8663" s="12"/>
      <c r="AR8663" s="12"/>
      <c r="AS8663" s="12"/>
      <c r="AZ8663" s="49"/>
      <c r="BA8663" s="30"/>
      <c r="BB8663" s="12"/>
      <c r="BF8663" s="12"/>
      <c r="BG8663" s="12"/>
      <c r="BH8663" s="12"/>
      <c r="BO8663" s="7"/>
      <c r="BP8663" s="7"/>
      <c r="BQ8663" s="7"/>
      <c r="BU8663" s="7"/>
      <c r="BV8663" s="7"/>
      <c r="BW8663" s="7"/>
      <c r="CD8663" s="7"/>
      <c r="CE8663" s="7"/>
      <c r="CF8663" s="7"/>
      <c r="CJ8663" s="7"/>
      <c r="CK8663" s="7"/>
      <c r="CL8663" s="7"/>
    </row>
    <row r="8664" spans="1:90">
      <c r="A8664" s="11"/>
      <c r="B8664" s="373"/>
      <c r="C8664" s="373"/>
      <c r="D8664" s="373"/>
      <c r="E8664" s="13"/>
      <c r="F8664" s="11"/>
      <c r="G8664" s="25"/>
      <c r="H8664" s="31"/>
      <c r="I8664" s="30"/>
      <c r="M8664" s="25"/>
      <c r="N8664" s="31"/>
      <c r="O8664" s="30"/>
      <c r="V8664" s="12"/>
      <c r="W8664" s="12"/>
      <c r="X8664" s="14"/>
      <c r="AB8664" s="25"/>
      <c r="AC8664" s="12"/>
      <c r="AD8664" s="12"/>
      <c r="AK8664" s="12"/>
      <c r="AL8664" s="30"/>
      <c r="AM8664" s="32"/>
      <c r="AQ8664" s="12"/>
      <c r="AR8664" s="12"/>
      <c r="AS8664" s="12"/>
      <c r="AZ8664" s="49"/>
      <c r="BA8664" s="30"/>
      <c r="BB8664" s="12"/>
      <c r="BF8664" s="12"/>
      <c r="BG8664" s="12"/>
      <c r="BH8664" s="12"/>
      <c r="BO8664" s="7"/>
      <c r="BP8664" s="7"/>
      <c r="BQ8664" s="7"/>
      <c r="BU8664" s="7"/>
      <c r="BV8664" s="7"/>
      <c r="BW8664" s="7"/>
      <c r="CD8664" s="7"/>
      <c r="CE8664" s="7"/>
      <c r="CF8664" s="7"/>
      <c r="CJ8664" s="7"/>
      <c r="CK8664" s="7"/>
      <c r="CL8664" s="7"/>
    </row>
    <row r="8665" spans="1:90">
      <c r="A8665" s="11"/>
      <c r="B8665" s="373"/>
      <c r="C8665" s="373"/>
      <c r="D8665" s="373"/>
      <c r="E8665" s="13"/>
      <c r="F8665" s="11"/>
      <c r="G8665" s="25"/>
      <c r="H8665" s="31"/>
      <c r="I8665" s="30"/>
      <c r="M8665" s="25"/>
      <c r="N8665" s="31"/>
      <c r="O8665" s="30"/>
      <c r="V8665" s="12"/>
      <c r="W8665" s="12"/>
      <c r="X8665" s="14"/>
      <c r="AB8665" s="25"/>
      <c r="AC8665" s="12"/>
      <c r="AD8665" s="12"/>
      <c r="AK8665" s="12"/>
      <c r="AL8665" s="30"/>
      <c r="AM8665" s="32"/>
      <c r="AQ8665" s="12"/>
      <c r="AR8665" s="12"/>
      <c r="AS8665" s="12"/>
      <c r="AZ8665" s="49"/>
      <c r="BA8665" s="30"/>
      <c r="BB8665" s="12"/>
      <c r="BF8665" s="12"/>
      <c r="BG8665" s="12"/>
      <c r="BH8665" s="12"/>
      <c r="BO8665" s="7"/>
      <c r="BP8665" s="7"/>
      <c r="BQ8665" s="7"/>
      <c r="BU8665" s="7"/>
      <c r="BV8665" s="7"/>
      <c r="BW8665" s="7"/>
      <c r="CD8665" s="7"/>
      <c r="CE8665" s="7"/>
      <c r="CF8665" s="7"/>
      <c r="CJ8665" s="7"/>
      <c r="CK8665" s="7"/>
      <c r="CL8665" s="7"/>
    </row>
    <row r="8666" spans="1:90">
      <c r="A8666" s="11"/>
      <c r="B8666" s="373"/>
      <c r="C8666" s="373"/>
      <c r="D8666" s="373"/>
      <c r="E8666" s="13"/>
      <c r="F8666" s="11"/>
      <c r="G8666" s="25"/>
      <c r="H8666" s="31"/>
      <c r="I8666" s="30"/>
      <c r="M8666" s="25"/>
      <c r="N8666" s="31"/>
      <c r="O8666" s="30"/>
      <c r="V8666" s="12"/>
      <c r="W8666" s="12"/>
      <c r="X8666" s="14"/>
      <c r="AB8666" s="25"/>
      <c r="AC8666" s="12"/>
      <c r="AD8666" s="12"/>
      <c r="AK8666" s="12"/>
      <c r="AL8666" s="30"/>
      <c r="AM8666" s="32"/>
      <c r="AQ8666" s="12"/>
      <c r="AR8666" s="12"/>
      <c r="AS8666" s="12"/>
      <c r="AZ8666" s="49"/>
      <c r="BA8666" s="30"/>
      <c r="BB8666" s="12"/>
      <c r="BF8666" s="12"/>
      <c r="BG8666" s="12"/>
      <c r="BH8666" s="12"/>
      <c r="BO8666" s="7"/>
      <c r="BP8666" s="7"/>
      <c r="BQ8666" s="7"/>
      <c r="BU8666" s="7"/>
      <c r="BV8666" s="7"/>
      <c r="BW8666" s="7"/>
      <c r="CD8666" s="7"/>
      <c r="CE8666" s="7"/>
      <c r="CF8666" s="7"/>
      <c r="CJ8666" s="7"/>
      <c r="CK8666" s="7"/>
      <c r="CL8666" s="7"/>
    </row>
    <row r="8667" spans="1:90">
      <c r="A8667" s="11"/>
      <c r="B8667" s="373"/>
      <c r="C8667" s="373"/>
      <c r="D8667" s="373"/>
      <c r="E8667" s="13"/>
      <c r="F8667" s="11"/>
      <c r="G8667" s="25"/>
      <c r="H8667" s="31"/>
      <c r="I8667" s="30"/>
      <c r="M8667" s="25"/>
      <c r="N8667" s="31"/>
      <c r="O8667" s="30"/>
      <c r="V8667" s="12"/>
      <c r="W8667" s="12"/>
      <c r="X8667" s="14"/>
      <c r="AB8667" s="25"/>
      <c r="AC8667" s="12"/>
      <c r="AD8667" s="12"/>
      <c r="AK8667" s="12"/>
      <c r="AL8667" s="30"/>
      <c r="AM8667" s="32"/>
      <c r="AQ8667" s="12"/>
      <c r="AR8667" s="12"/>
      <c r="AS8667" s="12"/>
      <c r="AZ8667" s="49"/>
      <c r="BA8667" s="30"/>
      <c r="BB8667" s="12"/>
      <c r="BF8667" s="12"/>
      <c r="BG8667" s="12"/>
      <c r="BH8667" s="12"/>
      <c r="BO8667" s="7"/>
      <c r="BP8667" s="7"/>
      <c r="BQ8667" s="7"/>
      <c r="BU8667" s="7"/>
      <c r="BV8667" s="7"/>
      <c r="BW8667" s="7"/>
      <c r="CD8667" s="7"/>
      <c r="CE8667" s="7"/>
      <c r="CF8667" s="7"/>
      <c r="CJ8667" s="7"/>
      <c r="CK8667" s="7"/>
      <c r="CL8667" s="7"/>
    </row>
    <row r="8668" spans="1:90">
      <c r="A8668" s="11"/>
      <c r="B8668" s="373"/>
      <c r="C8668" s="373"/>
      <c r="D8668" s="373"/>
      <c r="E8668" s="13"/>
      <c r="F8668" s="11"/>
      <c r="G8668" s="25"/>
      <c r="H8668" s="31"/>
      <c r="I8668" s="30"/>
      <c r="M8668" s="25"/>
      <c r="N8668" s="31"/>
      <c r="O8668" s="30"/>
      <c r="V8668" s="12"/>
      <c r="W8668" s="12"/>
      <c r="X8668" s="14"/>
      <c r="AB8668" s="25"/>
      <c r="AC8668" s="12"/>
      <c r="AD8668" s="12"/>
      <c r="AK8668" s="12"/>
      <c r="AL8668" s="30"/>
      <c r="AM8668" s="32"/>
      <c r="AQ8668" s="12"/>
      <c r="AR8668" s="12"/>
      <c r="AS8668" s="12"/>
      <c r="AZ8668" s="49"/>
      <c r="BA8668" s="30"/>
      <c r="BB8668" s="12"/>
      <c r="BF8668" s="12"/>
      <c r="BG8668" s="12"/>
      <c r="BH8668" s="12"/>
      <c r="BO8668" s="7"/>
      <c r="BP8668" s="7"/>
      <c r="BQ8668" s="7"/>
      <c r="BU8668" s="7"/>
      <c r="BV8668" s="7"/>
      <c r="BW8668" s="7"/>
      <c r="CD8668" s="7"/>
      <c r="CE8668" s="7"/>
      <c r="CF8668" s="7"/>
      <c r="CJ8668" s="7"/>
      <c r="CK8668" s="7"/>
      <c r="CL8668" s="7"/>
    </row>
    <row r="8669" spans="1:90">
      <c r="A8669" s="11"/>
      <c r="B8669" s="373"/>
      <c r="C8669" s="373"/>
      <c r="D8669" s="373"/>
      <c r="E8669" s="13"/>
      <c r="F8669" s="11"/>
      <c r="G8669" s="25"/>
      <c r="H8669" s="31"/>
      <c r="I8669" s="30"/>
      <c r="M8669" s="25"/>
      <c r="N8669" s="31"/>
      <c r="O8669" s="30"/>
      <c r="V8669" s="12"/>
      <c r="W8669" s="12"/>
      <c r="X8669" s="14"/>
      <c r="AB8669" s="25"/>
      <c r="AC8669" s="12"/>
      <c r="AD8669" s="12"/>
      <c r="AK8669" s="12"/>
      <c r="AL8669" s="30"/>
      <c r="AM8669" s="32"/>
      <c r="AQ8669" s="12"/>
      <c r="AR8669" s="12"/>
      <c r="AS8669" s="12"/>
      <c r="AZ8669" s="49"/>
      <c r="BA8669" s="30"/>
      <c r="BB8669" s="12"/>
      <c r="BF8669" s="12"/>
      <c r="BG8669" s="12"/>
      <c r="BH8669" s="12"/>
      <c r="BO8669" s="7"/>
      <c r="BP8669" s="7"/>
      <c r="BQ8669" s="7"/>
      <c r="BU8669" s="7"/>
      <c r="BV8669" s="7"/>
      <c r="BW8669" s="7"/>
      <c r="CD8669" s="7"/>
      <c r="CE8669" s="7"/>
      <c r="CF8669" s="7"/>
      <c r="CJ8669" s="7"/>
      <c r="CK8669" s="7"/>
      <c r="CL8669" s="7"/>
    </row>
    <row r="8670" spans="1:90">
      <c r="A8670" s="11"/>
      <c r="B8670" s="373"/>
      <c r="C8670" s="373"/>
      <c r="D8670" s="373"/>
      <c r="E8670" s="13"/>
      <c r="F8670" s="11"/>
      <c r="G8670" s="25"/>
      <c r="H8670" s="31"/>
      <c r="I8670" s="30"/>
      <c r="M8670" s="25"/>
      <c r="N8670" s="31"/>
      <c r="O8670" s="30"/>
      <c r="V8670" s="12"/>
      <c r="W8670" s="12"/>
      <c r="X8670" s="14"/>
      <c r="AB8670" s="25"/>
      <c r="AC8670" s="12"/>
      <c r="AD8670" s="12"/>
      <c r="AK8670" s="12"/>
      <c r="AL8670" s="30"/>
      <c r="AM8670" s="32"/>
      <c r="AQ8670" s="12"/>
      <c r="AR8670" s="12"/>
      <c r="AS8670" s="12"/>
      <c r="AZ8670" s="49"/>
      <c r="BA8670" s="30"/>
      <c r="BB8670" s="12"/>
      <c r="BF8670" s="12"/>
      <c r="BG8670" s="12"/>
      <c r="BH8670" s="12"/>
      <c r="BO8670" s="7"/>
      <c r="BP8670" s="7"/>
      <c r="BQ8670" s="7"/>
      <c r="BU8670" s="7"/>
      <c r="BV8670" s="7"/>
      <c r="BW8670" s="7"/>
      <c r="CD8670" s="7"/>
      <c r="CE8670" s="7"/>
      <c r="CF8670" s="7"/>
      <c r="CJ8670" s="7"/>
      <c r="CK8670" s="7"/>
      <c r="CL8670" s="7"/>
    </row>
    <row r="8671" spans="1:90">
      <c r="A8671" s="11"/>
      <c r="B8671" s="373"/>
      <c r="C8671" s="373"/>
      <c r="D8671" s="373"/>
      <c r="E8671" s="13"/>
      <c r="F8671" s="11"/>
      <c r="G8671" s="25"/>
      <c r="H8671" s="31"/>
      <c r="I8671" s="30"/>
      <c r="M8671" s="25"/>
      <c r="N8671" s="31"/>
      <c r="O8671" s="30"/>
      <c r="V8671" s="12"/>
      <c r="W8671" s="12"/>
      <c r="X8671" s="14"/>
      <c r="AB8671" s="25"/>
      <c r="AC8671" s="12"/>
      <c r="AD8671" s="12"/>
      <c r="AK8671" s="12"/>
      <c r="AL8671" s="30"/>
      <c r="AM8671" s="32"/>
      <c r="AQ8671" s="12"/>
      <c r="AR8671" s="12"/>
      <c r="AS8671" s="12"/>
      <c r="AZ8671" s="49"/>
      <c r="BA8671" s="30"/>
      <c r="BB8671" s="12"/>
      <c r="BF8671" s="12"/>
      <c r="BG8671" s="12"/>
      <c r="BH8671" s="12"/>
      <c r="BO8671" s="7"/>
      <c r="BP8671" s="7"/>
      <c r="BQ8671" s="7"/>
      <c r="BU8671" s="7"/>
      <c r="BV8671" s="7"/>
      <c r="BW8671" s="7"/>
      <c r="CD8671" s="7"/>
      <c r="CE8671" s="7"/>
      <c r="CF8671" s="7"/>
      <c r="CJ8671" s="7"/>
      <c r="CK8671" s="7"/>
      <c r="CL8671" s="7"/>
    </row>
    <row r="8672" spans="1:90">
      <c r="A8672" s="11"/>
      <c r="B8672" s="373"/>
      <c r="C8672" s="373"/>
      <c r="D8672" s="373"/>
      <c r="E8672" s="13"/>
      <c r="F8672" s="11"/>
      <c r="G8672" s="25"/>
      <c r="H8672" s="31"/>
      <c r="I8672" s="30"/>
      <c r="M8672" s="25"/>
      <c r="N8672" s="31"/>
      <c r="O8672" s="30"/>
      <c r="V8672" s="12"/>
      <c r="W8672" s="12"/>
      <c r="X8672" s="14"/>
      <c r="AB8672" s="25"/>
      <c r="AC8672" s="12"/>
      <c r="AD8672" s="12"/>
      <c r="AK8672" s="12"/>
      <c r="AL8672" s="30"/>
      <c r="AM8672" s="32"/>
      <c r="AQ8672" s="12"/>
      <c r="AR8672" s="12"/>
      <c r="AS8672" s="12"/>
      <c r="AZ8672" s="49"/>
      <c r="BA8672" s="30"/>
      <c r="BB8672" s="12"/>
      <c r="BF8672" s="12"/>
      <c r="BG8672" s="12"/>
      <c r="BH8672" s="12"/>
      <c r="BO8672" s="7"/>
      <c r="BP8672" s="7"/>
      <c r="BQ8672" s="7"/>
      <c r="BU8672" s="7"/>
      <c r="BV8672" s="7"/>
      <c r="BW8672" s="7"/>
      <c r="CD8672" s="7"/>
      <c r="CE8672" s="7"/>
      <c r="CF8672" s="7"/>
      <c r="CJ8672" s="7"/>
      <c r="CK8672" s="7"/>
      <c r="CL8672" s="7"/>
    </row>
    <row r="8673" spans="1:90">
      <c r="A8673" s="11"/>
      <c r="B8673" s="373"/>
      <c r="C8673" s="373"/>
      <c r="D8673" s="373"/>
      <c r="E8673" s="13"/>
      <c r="F8673" s="11"/>
      <c r="G8673" s="25"/>
      <c r="H8673" s="31"/>
      <c r="I8673" s="30"/>
      <c r="M8673" s="25"/>
      <c r="N8673" s="31"/>
      <c r="O8673" s="30"/>
      <c r="V8673" s="12"/>
      <c r="W8673" s="12"/>
      <c r="X8673" s="14"/>
      <c r="AB8673" s="25"/>
      <c r="AC8673" s="12"/>
      <c r="AD8673" s="12"/>
      <c r="AK8673" s="12"/>
      <c r="AL8673" s="30"/>
      <c r="AM8673" s="32"/>
      <c r="AQ8673" s="12"/>
      <c r="AR8673" s="12"/>
      <c r="AS8673" s="12"/>
      <c r="AZ8673" s="49"/>
      <c r="BA8673" s="30"/>
      <c r="BB8673" s="12"/>
      <c r="BF8673" s="12"/>
      <c r="BG8673" s="12"/>
      <c r="BH8673" s="12"/>
      <c r="BO8673" s="7"/>
      <c r="BP8673" s="7"/>
      <c r="BQ8673" s="7"/>
      <c r="BU8673" s="7"/>
      <c r="BV8673" s="7"/>
      <c r="BW8673" s="7"/>
      <c r="CD8673" s="7"/>
      <c r="CE8673" s="7"/>
      <c r="CF8673" s="7"/>
      <c r="CJ8673" s="7"/>
      <c r="CK8673" s="7"/>
      <c r="CL8673" s="7"/>
    </row>
    <row r="8674" spans="1:90">
      <c r="A8674" s="11"/>
      <c r="B8674" s="373"/>
      <c r="C8674" s="373"/>
      <c r="D8674" s="373"/>
      <c r="E8674" s="13"/>
      <c r="F8674" s="11"/>
      <c r="G8674" s="25"/>
      <c r="H8674" s="31"/>
      <c r="I8674" s="30"/>
      <c r="M8674" s="25"/>
      <c r="N8674" s="31"/>
      <c r="O8674" s="30"/>
      <c r="V8674" s="12"/>
      <c r="W8674" s="12"/>
      <c r="X8674" s="14"/>
      <c r="AB8674" s="25"/>
      <c r="AC8674" s="12"/>
      <c r="AD8674" s="12"/>
      <c r="AK8674" s="12"/>
      <c r="AL8674" s="30"/>
      <c r="AM8674" s="32"/>
      <c r="AQ8674" s="12"/>
      <c r="AR8674" s="12"/>
      <c r="AS8674" s="12"/>
      <c r="AZ8674" s="49"/>
      <c r="BA8674" s="30"/>
      <c r="BB8674" s="12"/>
      <c r="BF8674" s="12"/>
      <c r="BG8674" s="12"/>
      <c r="BH8674" s="12"/>
      <c r="BO8674" s="7"/>
      <c r="BP8674" s="7"/>
      <c r="BQ8674" s="7"/>
      <c r="BU8674" s="7"/>
      <c r="BV8674" s="7"/>
      <c r="BW8674" s="7"/>
      <c r="CD8674" s="7"/>
      <c r="CE8674" s="7"/>
      <c r="CF8674" s="7"/>
      <c r="CJ8674" s="7"/>
      <c r="CK8674" s="7"/>
      <c r="CL8674" s="7"/>
    </row>
    <row r="8675" spans="1:90">
      <c r="A8675" s="11"/>
      <c r="B8675" s="373"/>
      <c r="C8675" s="373"/>
      <c r="D8675" s="373"/>
      <c r="E8675" s="13"/>
      <c r="F8675" s="11"/>
      <c r="G8675" s="25"/>
      <c r="H8675" s="31"/>
      <c r="I8675" s="30"/>
      <c r="M8675" s="25"/>
      <c r="N8675" s="31"/>
      <c r="O8675" s="30"/>
      <c r="V8675" s="12"/>
      <c r="W8675" s="12"/>
      <c r="X8675" s="14"/>
      <c r="AB8675" s="25"/>
      <c r="AC8675" s="12"/>
      <c r="AD8675" s="12"/>
      <c r="AK8675" s="12"/>
      <c r="AL8675" s="30"/>
      <c r="AM8675" s="32"/>
      <c r="AQ8675" s="12"/>
      <c r="AR8675" s="12"/>
      <c r="AS8675" s="12"/>
      <c r="AZ8675" s="49"/>
      <c r="BA8675" s="30"/>
      <c r="BB8675" s="12"/>
      <c r="BF8675" s="12"/>
      <c r="BG8675" s="12"/>
      <c r="BH8675" s="12"/>
      <c r="BO8675" s="7"/>
      <c r="BP8675" s="7"/>
      <c r="BQ8675" s="7"/>
      <c r="BU8675" s="7"/>
      <c r="BV8675" s="7"/>
      <c r="BW8675" s="7"/>
      <c r="CD8675" s="7"/>
      <c r="CE8675" s="7"/>
      <c r="CF8675" s="7"/>
      <c r="CJ8675" s="7"/>
      <c r="CK8675" s="7"/>
      <c r="CL8675" s="7"/>
    </row>
    <row r="8676" spans="1:90">
      <c r="A8676" s="11"/>
      <c r="B8676" s="373"/>
      <c r="C8676" s="373"/>
      <c r="D8676" s="373"/>
      <c r="E8676" s="13"/>
      <c r="F8676" s="11"/>
      <c r="G8676" s="25"/>
      <c r="H8676" s="31"/>
      <c r="I8676" s="30"/>
      <c r="M8676" s="25"/>
      <c r="N8676" s="31"/>
      <c r="O8676" s="30"/>
      <c r="V8676" s="12"/>
      <c r="W8676" s="12"/>
      <c r="X8676" s="14"/>
      <c r="AB8676" s="25"/>
      <c r="AC8676" s="12"/>
      <c r="AD8676" s="12"/>
      <c r="AK8676" s="12"/>
      <c r="AL8676" s="30"/>
      <c r="AM8676" s="32"/>
      <c r="AQ8676" s="12"/>
      <c r="AR8676" s="12"/>
      <c r="AS8676" s="12"/>
      <c r="AZ8676" s="49"/>
      <c r="BA8676" s="30"/>
      <c r="BB8676" s="12"/>
      <c r="BF8676" s="12"/>
      <c r="BG8676" s="12"/>
      <c r="BH8676" s="12"/>
      <c r="BO8676" s="7"/>
      <c r="BP8676" s="7"/>
      <c r="BQ8676" s="7"/>
      <c r="BU8676" s="7"/>
      <c r="BV8676" s="7"/>
      <c r="BW8676" s="7"/>
      <c r="CD8676" s="7"/>
      <c r="CE8676" s="7"/>
      <c r="CF8676" s="7"/>
      <c r="CJ8676" s="7"/>
      <c r="CK8676" s="7"/>
      <c r="CL8676" s="7"/>
    </row>
    <row r="8677" spans="1:90">
      <c r="A8677" s="11"/>
      <c r="B8677" s="373"/>
      <c r="C8677" s="373"/>
      <c r="D8677" s="373"/>
      <c r="E8677" s="13"/>
      <c r="F8677" s="11"/>
      <c r="G8677" s="25"/>
      <c r="H8677" s="31"/>
      <c r="I8677" s="30"/>
      <c r="M8677" s="25"/>
      <c r="N8677" s="31"/>
      <c r="O8677" s="30"/>
      <c r="V8677" s="12"/>
      <c r="W8677" s="12"/>
      <c r="X8677" s="14"/>
      <c r="AB8677" s="25"/>
      <c r="AC8677" s="12"/>
      <c r="AD8677" s="12"/>
      <c r="AK8677" s="12"/>
      <c r="AL8677" s="30"/>
      <c r="AM8677" s="32"/>
      <c r="AQ8677" s="12"/>
      <c r="AR8677" s="12"/>
      <c r="AS8677" s="12"/>
      <c r="AZ8677" s="49"/>
      <c r="BA8677" s="30"/>
      <c r="BB8677" s="12"/>
      <c r="BF8677" s="12"/>
      <c r="BG8677" s="12"/>
      <c r="BH8677" s="12"/>
      <c r="BO8677" s="7"/>
      <c r="BP8677" s="7"/>
      <c r="BQ8677" s="7"/>
      <c r="BU8677" s="7"/>
      <c r="BV8677" s="7"/>
      <c r="BW8677" s="7"/>
      <c r="CD8677" s="7"/>
      <c r="CE8677" s="7"/>
      <c r="CF8677" s="7"/>
      <c r="CJ8677" s="7"/>
      <c r="CK8677" s="7"/>
      <c r="CL8677" s="7"/>
    </row>
    <row r="8678" spans="1:90">
      <c r="A8678" s="11"/>
      <c r="B8678" s="373"/>
      <c r="C8678" s="373"/>
      <c r="D8678" s="373"/>
      <c r="E8678" s="13"/>
      <c r="F8678" s="11"/>
      <c r="G8678" s="25"/>
      <c r="H8678" s="31"/>
      <c r="I8678" s="30"/>
      <c r="M8678" s="25"/>
      <c r="N8678" s="31"/>
      <c r="O8678" s="30"/>
      <c r="V8678" s="12"/>
      <c r="W8678" s="12"/>
      <c r="X8678" s="14"/>
      <c r="AB8678" s="25"/>
      <c r="AC8678" s="12"/>
      <c r="AD8678" s="12"/>
      <c r="AK8678" s="12"/>
      <c r="AL8678" s="30"/>
      <c r="AM8678" s="32"/>
      <c r="AQ8678" s="12"/>
      <c r="AR8678" s="12"/>
      <c r="AS8678" s="12"/>
      <c r="AZ8678" s="49"/>
      <c r="BA8678" s="30"/>
      <c r="BB8678" s="12"/>
      <c r="BF8678" s="12"/>
      <c r="BG8678" s="12"/>
      <c r="BH8678" s="12"/>
      <c r="BO8678" s="7"/>
      <c r="BP8678" s="7"/>
      <c r="BQ8678" s="7"/>
      <c r="BU8678" s="7"/>
      <c r="BV8678" s="7"/>
      <c r="BW8678" s="7"/>
      <c r="CD8678" s="7"/>
      <c r="CE8678" s="7"/>
      <c r="CF8678" s="7"/>
      <c r="CJ8678" s="7"/>
      <c r="CK8678" s="7"/>
      <c r="CL8678" s="7"/>
    </row>
    <row r="8679" spans="1:90">
      <c r="A8679" s="11"/>
      <c r="B8679" s="373"/>
      <c r="C8679" s="373"/>
      <c r="D8679" s="373"/>
      <c r="E8679" s="13"/>
      <c r="F8679" s="11"/>
      <c r="G8679" s="25"/>
      <c r="H8679" s="31"/>
      <c r="I8679" s="30"/>
      <c r="M8679" s="25"/>
      <c r="N8679" s="31"/>
      <c r="O8679" s="30"/>
      <c r="V8679" s="12"/>
      <c r="W8679" s="12"/>
      <c r="X8679" s="14"/>
      <c r="AB8679" s="25"/>
      <c r="AC8679" s="12"/>
      <c r="AD8679" s="12"/>
      <c r="AK8679" s="12"/>
      <c r="AL8679" s="30"/>
      <c r="AM8679" s="32"/>
      <c r="AQ8679" s="12"/>
      <c r="AR8679" s="12"/>
      <c r="AS8679" s="12"/>
      <c r="AZ8679" s="49"/>
      <c r="BA8679" s="30"/>
      <c r="BB8679" s="12"/>
      <c r="BF8679" s="12"/>
      <c r="BG8679" s="12"/>
      <c r="BH8679" s="12"/>
      <c r="BO8679" s="7"/>
      <c r="BP8679" s="7"/>
      <c r="BQ8679" s="7"/>
      <c r="BU8679" s="7"/>
      <c r="BV8679" s="7"/>
      <c r="BW8679" s="7"/>
      <c r="CD8679" s="7"/>
      <c r="CE8679" s="7"/>
      <c r="CF8679" s="7"/>
      <c r="CJ8679" s="7"/>
      <c r="CK8679" s="7"/>
      <c r="CL8679" s="7"/>
    </row>
    <row r="8680" spans="1:90">
      <c r="A8680" s="11"/>
      <c r="B8680" s="373"/>
      <c r="C8680" s="373"/>
      <c r="D8680" s="373"/>
      <c r="E8680" s="13"/>
      <c r="F8680" s="11"/>
      <c r="G8680" s="25"/>
      <c r="H8680" s="31"/>
      <c r="I8680" s="30"/>
      <c r="M8680" s="25"/>
      <c r="N8680" s="31"/>
      <c r="O8680" s="30"/>
      <c r="V8680" s="12"/>
      <c r="W8680" s="12"/>
      <c r="X8680" s="14"/>
      <c r="AB8680" s="25"/>
      <c r="AC8680" s="12"/>
      <c r="AD8680" s="12"/>
      <c r="AK8680" s="12"/>
      <c r="AL8680" s="30"/>
      <c r="AM8680" s="32"/>
      <c r="AQ8680" s="12"/>
      <c r="AR8680" s="12"/>
      <c r="AS8680" s="12"/>
      <c r="AZ8680" s="49"/>
      <c r="BA8680" s="30"/>
      <c r="BB8680" s="12"/>
      <c r="BF8680" s="12"/>
      <c r="BG8680" s="12"/>
      <c r="BH8680" s="12"/>
      <c r="BO8680" s="7"/>
      <c r="BP8680" s="7"/>
      <c r="BQ8680" s="7"/>
      <c r="BU8680" s="7"/>
      <c r="BV8680" s="7"/>
      <c r="BW8680" s="7"/>
      <c r="CD8680" s="7"/>
      <c r="CE8680" s="7"/>
      <c r="CF8680" s="7"/>
      <c r="CJ8680" s="7"/>
      <c r="CK8680" s="7"/>
      <c r="CL8680" s="7"/>
    </row>
    <row r="8681" spans="1:90">
      <c r="A8681" s="11"/>
      <c r="B8681" s="373"/>
      <c r="C8681" s="373"/>
      <c r="D8681" s="373"/>
      <c r="E8681" s="13"/>
      <c r="F8681" s="11"/>
      <c r="G8681" s="25"/>
      <c r="H8681" s="31"/>
      <c r="I8681" s="30"/>
      <c r="M8681" s="25"/>
      <c r="N8681" s="31"/>
      <c r="O8681" s="30"/>
      <c r="V8681" s="12"/>
      <c r="W8681" s="12"/>
      <c r="X8681" s="14"/>
      <c r="AB8681" s="25"/>
      <c r="AC8681" s="12"/>
      <c r="AD8681" s="12"/>
      <c r="AK8681" s="12"/>
      <c r="AL8681" s="30"/>
      <c r="AM8681" s="32"/>
      <c r="AQ8681" s="12"/>
      <c r="AR8681" s="12"/>
      <c r="AS8681" s="12"/>
      <c r="AZ8681" s="49"/>
      <c r="BA8681" s="30"/>
      <c r="BB8681" s="12"/>
      <c r="BF8681" s="12"/>
      <c r="BG8681" s="12"/>
      <c r="BH8681" s="12"/>
      <c r="BO8681" s="7"/>
      <c r="BP8681" s="7"/>
      <c r="BQ8681" s="7"/>
      <c r="BU8681" s="7"/>
      <c r="BV8681" s="7"/>
      <c r="BW8681" s="7"/>
      <c r="CD8681" s="7"/>
      <c r="CE8681" s="7"/>
      <c r="CF8681" s="7"/>
      <c r="CJ8681" s="7"/>
      <c r="CK8681" s="7"/>
      <c r="CL8681" s="7"/>
    </row>
    <row r="8682" spans="1:90">
      <c r="A8682" s="11"/>
      <c r="B8682" s="373"/>
      <c r="C8682" s="373"/>
      <c r="D8682" s="373"/>
      <c r="E8682" s="13"/>
      <c r="F8682" s="11"/>
      <c r="G8682" s="25"/>
      <c r="H8682" s="31"/>
      <c r="I8682" s="30"/>
      <c r="M8682" s="25"/>
      <c r="N8682" s="31"/>
      <c r="O8682" s="30"/>
      <c r="V8682" s="12"/>
      <c r="W8682" s="12"/>
      <c r="X8682" s="14"/>
      <c r="AB8682" s="25"/>
      <c r="AC8682" s="12"/>
      <c r="AD8682" s="12"/>
      <c r="AK8682" s="12"/>
      <c r="AL8682" s="30"/>
      <c r="AM8682" s="32"/>
      <c r="AQ8682" s="12"/>
      <c r="AR8682" s="12"/>
      <c r="AS8682" s="12"/>
      <c r="AZ8682" s="49"/>
      <c r="BA8682" s="30"/>
      <c r="BB8682" s="12"/>
      <c r="BF8682" s="12"/>
      <c r="BG8682" s="12"/>
      <c r="BH8682" s="12"/>
      <c r="BO8682" s="7"/>
      <c r="BP8682" s="7"/>
      <c r="BQ8682" s="7"/>
      <c r="BU8682" s="7"/>
      <c r="BV8682" s="7"/>
      <c r="BW8682" s="7"/>
      <c r="CD8682" s="7"/>
      <c r="CE8682" s="7"/>
      <c r="CF8682" s="7"/>
      <c r="CJ8682" s="7"/>
      <c r="CK8682" s="7"/>
      <c r="CL8682" s="7"/>
    </row>
    <row r="8683" spans="1:90">
      <c r="A8683" s="11"/>
      <c r="B8683" s="373"/>
      <c r="C8683" s="373"/>
      <c r="D8683" s="373"/>
      <c r="E8683" s="13"/>
      <c r="F8683" s="11"/>
      <c r="G8683" s="25"/>
      <c r="H8683" s="31"/>
      <c r="I8683" s="30"/>
      <c r="M8683" s="25"/>
      <c r="N8683" s="31"/>
      <c r="O8683" s="30"/>
      <c r="V8683" s="12"/>
      <c r="W8683" s="12"/>
      <c r="X8683" s="14"/>
      <c r="AB8683" s="25"/>
      <c r="AC8683" s="12"/>
      <c r="AD8683" s="12"/>
      <c r="AK8683" s="12"/>
      <c r="AL8683" s="30"/>
      <c r="AM8683" s="32"/>
      <c r="AQ8683" s="12"/>
      <c r="AR8683" s="12"/>
      <c r="AS8683" s="12"/>
      <c r="AZ8683" s="49"/>
      <c r="BA8683" s="30"/>
      <c r="BB8683" s="12"/>
      <c r="BF8683" s="12"/>
      <c r="BG8683" s="12"/>
      <c r="BH8683" s="12"/>
      <c r="BO8683" s="7"/>
      <c r="BP8683" s="7"/>
      <c r="BQ8683" s="7"/>
      <c r="BU8683" s="7"/>
      <c r="BV8683" s="7"/>
      <c r="BW8683" s="7"/>
      <c r="CD8683" s="7"/>
      <c r="CE8683" s="7"/>
      <c r="CF8683" s="7"/>
      <c r="CJ8683" s="7"/>
      <c r="CK8683" s="7"/>
      <c r="CL8683" s="7"/>
    </row>
    <row r="8684" spans="1:90">
      <c r="A8684" s="11"/>
      <c r="B8684" s="373"/>
      <c r="C8684" s="373"/>
      <c r="D8684" s="373"/>
      <c r="E8684" s="13"/>
      <c r="F8684" s="11"/>
      <c r="G8684" s="25"/>
      <c r="H8684" s="31"/>
      <c r="I8684" s="30"/>
      <c r="M8684" s="25"/>
      <c r="N8684" s="31"/>
      <c r="O8684" s="30"/>
      <c r="V8684" s="12"/>
      <c r="W8684" s="12"/>
      <c r="X8684" s="14"/>
      <c r="AB8684" s="25"/>
      <c r="AC8684" s="12"/>
      <c r="AD8684" s="12"/>
      <c r="AK8684" s="12"/>
      <c r="AL8684" s="30"/>
      <c r="AM8684" s="32"/>
      <c r="AQ8684" s="12"/>
      <c r="AR8684" s="12"/>
      <c r="AS8684" s="12"/>
      <c r="AZ8684" s="49"/>
      <c r="BA8684" s="30"/>
      <c r="BB8684" s="12"/>
      <c r="BF8684" s="12"/>
      <c r="BG8684" s="12"/>
      <c r="BH8684" s="12"/>
      <c r="BO8684" s="7"/>
      <c r="BP8684" s="7"/>
      <c r="BQ8684" s="7"/>
      <c r="BU8684" s="7"/>
      <c r="BV8684" s="7"/>
      <c r="BW8684" s="7"/>
      <c r="CD8684" s="7"/>
      <c r="CE8684" s="7"/>
      <c r="CF8684" s="7"/>
      <c r="CJ8684" s="7"/>
      <c r="CK8684" s="7"/>
      <c r="CL8684" s="7"/>
    </row>
    <row r="8685" spans="1:90">
      <c r="A8685" s="11"/>
      <c r="B8685" s="373"/>
      <c r="C8685" s="373"/>
      <c r="D8685" s="373"/>
      <c r="E8685" s="13"/>
      <c r="F8685" s="11"/>
      <c r="G8685" s="25"/>
      <c r="H8685" s="31"/>
      <c r="I8685" s="30"/>
      <c r="M8685" s="25"/>
      <c r="N8685" s="31"/>
      <c r="O8685" s="30"/>
      <c r="V8685" s="12"/>
      <c r="W8685" s="12"/>
      <c r="X8685" s="14"/>
      <c r="AB8685" s="25"/>
      <c r="AC8685" s="12"/>
      <c r="AD8685" s="12"/>
      <c r="AK8685" s="12"/>
      <c r="AL8685" s="30"/>
      <c r="AM8685" s="32"/>
      <c r="AQ8685" s="12"/>
      <c r="AR8685" s="12"/>
      <c r="AS8685" s="12"/>
      <c r="AZ8685" s="49"/>
      <c r="BA8685" s="30"/>
      <c r="BB8685" s="12"/>
      <c r="BF8685" s="12"/>
      <c r="BG8685" s="12"/>
      <c r="BH8685" s="12"/>
      <c r="BO8685" s="7"/>
      <c r="BP8685" s="7"/>
      <c r="BQ8685" s="7"/>
      <c r="BU8685" s="7"/>
      <c r="BV8685" s="7"/>
      <c r="BW8685" s="7"/>
      <c r="CD8685" s="7"/>
      <c r="CE8685" s="7"/>
      <c r="CF8685" s="7"/>
      <c r="CJ8685" s="7"/>
      <c r="CK8685" s="7"/>
      <c r="CL8685" s="7"/>
    </row>
    <row r="8686" spans="1:90">
      <c r="A8686" s="11"/>
      <c r="B8686" s="373"/>
      <c r="C8686" s="373"/>
      <c r="D8686" s="373"/>
      <c r="E8686" s="13"/>
      <c r="F8686" s="11"/>
      <c r="G8686" s="25"/>
      <c r="H8686" s="31"/>
      <c r="I8686" s="30"/>
      <c r="M8686" s="25"/>
      <c r="N8686" s="31"/>
      <c r="O8686" s="30"/>
      <c r="V8686" s="12"/>
      <c r="W8686" s="12"/>
      <c r="X8686" s="14"/>
      <c r="AB8686" s="25"/>
      <c r="AC8686" s="12"/>
      <c r="AD8686" s="12"/>
      <c r="AK8686" s="12"/>
      <c r="AL8686" s="30"/>
      <c r="AM8686" s="32"/>
      <c r="AQ8686" s="12"/>
      <c r="AR8686" s="12"/>
      <c r="AS8686" s="12"/>
      <c r="AZ8686" s="49"/>
      <c r="BA8686" s="30"/>
      <c r="BB8686" s="12"/>
      <c r="BF8686" s="12"/>
      <c r="BG8686" s="12"/>
      <c r="BH8686" s="12"/>
      <c r="BO8686" s="7"/>
      <c r="BP8686" s="7"/>
      <c r="BQ8686" s="7"/>
      <c r="BU8686" s="7"/>
      <c r="BV8686" s="7"/>
      <c r="BW8686" s="7"/>
      <c r="CD8686" s="7"/>
      <c r="CE8686" s="7"/>
      <c r="CF8686" s="7"/>
      <c r="CJ8686" s="7"/>
      <c r="CK8686" s="7"/>
      <c r="CL8686" s="7"/>
    </row>
    <row r="8687" spans="1:90">
      <c r="A8687" s="11"/>
      <c r="B8687" s="373"/>
      <c r="C8687" s="373"/>
      <c r="D8687" s="373"/>
      <c r="E8687" s="13"/>
      <c r="F8687" s="11"/>
      <c r="G8687" s="25"/>
      <c r="H8687" s="31"/>
      <c r="I8687" s="30"/>
      <c r="M8687" s="25"/>
      <c r="N8687" s="31"/>
      <c r="O8687" s="30"/>
      <c r="V8687" s="12"/>
      <c r="W8687" s="12"/>
      <c r="X8687" s="14"/>
      <c r="AB8687" s="25"/>
      <c r="AC8687" s="12"/>
      <c r="AD8687" s="12"/>
      <c r="AK8687" s="12"/>
      <c r="AL8687" s="30"/>
      <c r="AM8687" s="32"/>
      <c r="AQ8687" s="12"/>
      <c r="AR8687" s="12"/>
      <c r="AS8687" s="12"/>
      <c r="AZ8687" s="49"/>
      <c r="BA8687" s="30"/>
      <c r="BB8687" s="12"/>
      <c r="BF8687" s="12"/>
      <c r="BG8687" s="12"/>
      <c r="BH8687" s="12"/>
      <c r="BO8687" s="7"/>
      <c r="BP8687" s="7"/>
      <c r="BQ8687" s="7"/>
      <c r="BU8687" s="7"/>
      <c r="BV8687" s="7"/>
      <c r="BW8687" s="7"/>
      <c r="CD8687" s="7"/>
      <c r="CE8687" s="7"/>
      <c r="CF8687" s="7"/>
      <c r="CJ8687" s="7"/>
      <c r="CK8687" s="7"/>
      <c r="CL8687" s="7"/>
    </row>
    <row r="8688" spans="1:90">
      <c r="A8688" s="11"/>
      <c r="B8688" s="373"/>
      <c r="C8688" s="373"/>
      <c r="D8688" s="373"/>
      <c r="E8688" s="13"/>
      <c r="F8688" s="11"/>
      <c r="G8688" s="25"/>
      <c r="H8688" s="31"/>
      <c r="I8688" s="30"/>
      <c r="M8688" s="25"/>
      <c r="N8688" s="31"/>
      <c r="O8688" s="30"/>
      <c r="V8688" s="12"/>
      <c r="W8688" s="12"/>
      <c r="X8688" s="14"/>
      <c r="AB8688" s="25"/>
      <c r="AC8688" s="12"/>
      <c r="AD8688" s="12"/>
      <c r="AK8688" s="12"/>
      <c r="AL8688" s="30"/>
      <c r="AM8688" s="32"/>
      <c r="AQ8688" s="12"/>
      <c r="AR8688" s="12"/>
      <c r="AS8688" s="12"/>
      <c r="AZ8688" s="49"/>
      <c r="BA8688" s="30"/>
      <c r="BB8688" s="12"/>
      <c r="BF8688" s="12"/>
      <c r="BG8688" s="12"/>
      <c r="BH8688" s="12"/>
      <c r="BO8688" s="7"/>
      <c r="BP8688" s="7"/>
      <c r="BQ8688" s="7"/>
      <c r="BU8688" s="7"/>
      <c r="BV8688" s="7"/>
      <c r="BW8688" s="7"/>
      <c r="CD8688" s="7"/>
      <c r="CE8688" s="7"/>
      <c r="CF8688" s="7"/>
      <c r="CJ8688" s="7"/>
      <c r="CK8688" s="7"/>
      <c r="CL8688" s="7"/>
    </row>
    <row r="8689" spans="1:90">
      <c r="A8689" s="11"/>
      <c r="B8689" s="373"/>
      <c r="C8689" s="373"/>
      <c r="D8689" s="373"/>
      <c r="E8689" s="13"/>
      <c r="F8689" s="11"/>
      <c r="G8689" s="25"/>
      <c r="H8689" s="31"/>
      <c r="I8689" s="30"/>
      <c r="M8689" s="25"/>
      <c r="N8689" s="31"/>
      <c r="O8689" s="30"/>
      <c r="V8689" s="12"/>
      <c r="W8689" s="12"/>
      <c r="X8689" s="14"/>
      <c r="AB8689" s="25"/>
      <c r="AC8689" s="12"/>
      <c r="AD8689" s="12"/>
      <c r="AK8689" s="12"/>
      <c r="AL8689" s="30"/>
      <c r="AM8689" s="32"/>
      <c r="AQ8689" s="12"/>
      <c r="AR8689" s="12"/>
      <c r="AS8689" s="12"/>
      <c r="AZ8689" s="49"/>
      <c r="BA8689" s="30"/>
      <c r="BB8689" s="12"/>
      <c r="BF8689" s="12"/>
      <c r="BG8689" s="12"/>
      <c r="BH8689" s="12"/>
      <c r="BO8689" s="7"/>
      <c r="BP8689" s="7"/>
      <c r="BQ8689" s="7"/>
      <c r="BU8689" s="7"/>
      <c r="BV8689" s="7"/>
      <c r="BW8689" s="7"/>
      <c r="CD8689" s="7"/>
      <c r="CE8689" s="7"/>
      <c r="CF8689" s="7"/>
      <c r="CJ8689" s="7"/>
      <c r="CK8689" s="7"/>
      <c r="CL8689" s="7"/>
    </row>
    <row r="8690" spans="1:90">
      <c r="A8690" s="11"/>
      <c r="B8690" s="373"/>
      <c r="C8690" s="373"/>
      <c r="D8690" s="373"/>
      <c r="E8690" s="13"/>
      <c r="F8690" s="11"/>
      <c r="G8690" s="25"/>
      <c r="H8690" s="31"/>
      <c r="I8690" s="30"/>
      <c r="M8690" s="25"/>
      <c r="N8690" s="31"/>
      <c r="O8690" s="30"/>
      <c r="V8690" s="12"/>
      <c r="W8690" s="12"/>
      <c r="X8690" s="14"/>
      <c r="AB8690" s="25"/>
      <c r="AC8690" s="12"/>
      <c r="AD8690" s="12"/>
      <c r="AK8690" s="12"/>
      <c r="AL8690" s="30"/>
      <c r="AM8690" s="32"/>
      <c r="AQ8690" s="12"/>
      <c r="AR8690" s="12"/>
      <c r="AS8690" s="12"/>
      <c r="AZ8690" s="49"/>
      <c r="BA8690" s="30"/>
      <c r="BB8690" s="12"/>
      <c r="BF8690" s="12"/>
      <c r="BG8690" s="12"/>
      <c r="BH8690" s="12"/>
      <c r="BO8690" s="7"/>
      <c r="BP8690" s="7"/>
      <c r="BQ8690" s="7"/>
      <c r="BU8690" s="7"/>
      <c r="BV8690" s="7"/>
      <c r="BW8690" s="7"/>
      <c r="CD8690" s="7"/>
      <c r="CE8690" s="7"/>
      <c r="CF8690" s="7"/>
      <c r="CJ8690" s="7"/>
      <c r="CK8690" s="7"/>
      <c r="CL8690" s="7"/>
    </row>
    <row r="8691" spans="1:90">
      <c r="A8691" s="11"/>
      <c r="B8691" s="373"/>
      <c r="C8691" s="373"/>
      <c r="D8691" s="373"/>
      <c r="E8691" s="13"/>
      <c r="F8691" s="11"/>
      <c r="G8691" s="25"/>
      <c r="H8691" s="31"/>
      <c r="I8691" s="30"/>
      <c r="M8691" s="25"/>
      <c r="N8691" s="31"/>
      <c r="O8691" s="30"/>
      <c r="V8691" s="12"/>
      <c r="W8691" s="12"/>
      <c r="X8691" s="14"/>
      <c r="AB8691" s="25"/>
      <c r="AC8691" s="12"/>
      <c r="AD8691" s="12"/>
      <c r="AK8691" s="12"/>
      <c r="AL8691" s="30"/>
      <c r="AM8691" s="32"/>
      <c r="AQ8691" s="12"/>
      <c r="AR8691" s="12"/>
      <c r="AS8691" s="12"/>
      <c r="AZ8691" s="49"/>
      <c r="BA8691" s="30"/>
      <c r="BB8691" s="12"/>
      <c r="BF8691" s="12"/>
      <c r="BG8691" s="12"/>
      <c r="BH8691" s="12"/>
      <c r="BO8691" s="7"/>
      <c r="BP8691" s="7"/>
      <c r="BQ8691" s="7"/>
      <c r="BU8691" s="7"/>
      <c r="BV8691" s="7"/>
      <c r="BW8691" s="7"/>
      <c r="CD8691" s="7"/>
      <c r="CE8691" s="7"/>
      <c r="CF8691" s="7"/>
      <c r="CJ8691" s="7"/>
      <c r="CK8691" s="7"/>
      <c r="CL8691" s="7"/>
    </row>
    <row r="8692" spans="1:90">
      <c r="A8692" s="11"/>
      <c r="B8692" s="373"/>
      <c r="C8692" s="373"/>
      <c r="D8692" s="373"/>
      <c r="E8692" s="13"/>
      <c r="F8692" s="11"/>
      <c r="G8692" s="25"/>
      <c r="H8692" s="31"/>
      <c r="I8692" s="30"/>
      <c r="M8692" s="25"/>
      <c r="N8692" s="31"/>
      <c r="O8692" s="30"/>
      <c r="V8692" s="12"/>
      <c r="W8692" s="12"/>
      <c r="X8692" s="14"/>
      <c r="AB8692" s="25"/>
      <c r="AC8692" s="12"/>
      <c r="AD8692" s="12"/>
      <c r="AK8692" s="12"/>
      <c r="AL8692" s="30"/>
      <c r="AM8692" s="32"/>
      <c r="AQ8692" s="12"/>
      <c r="AR8692" s="12"/>
      <c r="AS8692" s="12"/>
      <c r="AZ8692" s="49"/>
      <c r="BA8692" s="30"/>
      <c r="BB8692" s="12"/>
      <c r="BF8692" s="12"/>
      <c r="BG8692" s="12"/>
      <c r="BH8692" s="12"/>
      <c r="BO8692" s="7"/>
      <c r="BP8692" s="7"/>
      <c r="BQ8692" s="7"/>
      <c r="BU8692" s="7"/>
      <c r="BV8692" s="7"/>
      <c r="BW8692" s="7"/>
      <c r="CD8692" s="7"/>
      <c r="CE8692" s="7"/>
      <c r="CF8692" s="7"/>
      <c r="CJ8692" s="7"/>
      <c r="CK8692" s="7"/>
      <c r="CL8692" s="7"/>
    </row>
    <row r="8693" spans="1:90">
      <c r="A8693" s="11"/>
      <c r="B8693" s="373"/>
      <c r="C8693" s="373"/>
      <c r="D8693" s="373"/>
      <c r="E8693" s="13"/>
      <c r="F8693" s="11"/>
      <c r="G8693" s="25"/>
      <c r="H8693" s="31"/>
      <c r="I8693" s="30"/>
      <c r="M8693" s="25"/>
      <c r="N8693" s="31"/>
      <c r="O8693" s="30"/>
      <c r="V8693" s="12"/>
      <c r="W8693" s="12"/>
      <c r="X8693" s="14"/>
      <c r="AB8693" s="25"/>
      <c r="AC8693" s="12"/>
      <c r="AD8693" s="12"/>
      <c r="AK8693" s="12"/>
      <c r="AL8693" s="30"/>
      <c r="AM8693" s="32"/>
      <c r="AQ8693" s="12"/>
      <c r="AR8693" s="12"/>
      <c r="AS8693" s="12"/>
      <c r="AZ8693" s="49"/>
      <c r="BA8693" s="30"/>
      <c r="BB8693" s="12"/>
      <c r="BF8693" s="12"/>
      <c r="BG8693" s="12"/>
      <c r="BH8693" s="12"/>
      <c r="BO8693" s="7"/>
      <c r="BP8693" s="7"/>
      <c r="BQ8693" s="7"/>
      <c r="BU8693" s="7"/>
      <c r="BV8693" s="7"/>
      <c r="BW8693" s="7"/>
      <c r="CD8693" s="7"/>
      <c r="CE8693" s="7"/>
      <c r="CF8693" s="7"/>
      <c r="CJ8693" s="7"/>
      <c r="CK8693" s="7"/>
      <c r="CL8693" s="7"/>
    </row>
    <row r="8694" spans="1:90">
      <c r="A8694" s="11"/>
      <c r="B8694" s="373"/>
      <c r="C8694" s="373"/>
      <c r="D8694" s="373"/>
      <c r="E8694" s="13"/>
      <c r="F8694" s="11"/>
      <c r="G8694" s="25"/>
      <c r="H8694" s="31"/>
      <c r="I8694" s="30"/>
      <c r="M8694" s="25"/>
      <c r="N8694" s="31"/>
      <c r="O8694" s="30"/>
      <c r="V8694" s="12"/>
      <c r="W8694" s="12"/>
      <c r="X8694" s="14"/>
      <c r="AB8694" s="25"/>
      <c r="AC8694" s="12"/>
      <c r="AD8694" s="12"/>
      <c r="AK8694" s="12"/>
      <c r="AL8694" s="30"/>
      <c r="AM8694" s="32"/>
      <c r="AQ8694" s="12"/>
      <c r="AR8694" s="12"/>
      <c r="AS8694" s="12"/>
      <c r="AZ8694" s="49"/>
      <c r="BA8694" s="30"/>
      <c r="BB8694" s="12"/>
      <c r="BF8694" s="12"/>
      <c r="BG8694" s="12"/>
      <c r="BH8694" s="12"/>
      <c r="BO8694" s="7"/>
      <c r="BP8694" s="7"/>
      <c r="BQ8694" s="7"/>
      <c r="BU8694" s="7"/>
      <c r="BV8694" s="7"/>
      <c r="BW8694" s="7"/>
      <c r="CD8694" s="7"/>
      <c r="CE8694" s="7"/>
      <c r="CF8694" s="7"/>
      <c r="CJ8694" s="7"/>
      <c r="CK8694" s="7"/>
      <c r="CL8694" s="7"/>
    </row>
    <row r="8695" spans="1:90">
      <c r="A8695" s="11"/>
      <c r="B8695" s="373"/>
      <c r="C8695" s="373"/>
      <c r="D8695" s="373"/>
      <c r="E8695" s="13"/>
      <c r="F8695" s="11"/>
      <c r="G8695" s="25"/>
      <c r="H8695" s="31"/>
      <c r="I8695" s="30"/>
      <c r="M8695" s="25"/>
      <c r="N8695" s="31"/>
      <c r="O8695" s="30"/>
      <c r="V8695" s="12"/>
      <c r="W8695" s="12"/>
      <c r="X8695" s="14"/>
      <c r="AB8695" s="25"/>
      <c r="AC8695" s="12"/>
      <c r="AD8695" s="12"/>
      <c r="AK8695" s="12"/>
      <c r="AL8695" s="30"/>
      <c r="AM8695" s="32"/>
      <c r="AQ8695" s="12"/>
      <c r="AR8695" s="12"/>
      <c r="AS8695" s="12"/>
      <c r="AZ8695" s="49"/>
      <c r="BA8695" s="30"/>
      <c r="BB8695" s="12"/>
      <c r="BF8695" s="12"/>
      <c r="BG8695" s="12"/>
      <c r="BH8695" s="12"/>
      <c r="BO8695" s="7"/>
      <c r="BP8695" s="7"/>
      <c r="BQ8695" s="7"/>
      <c r="BU8695" s="7"/>
      <c r="BV8695" s="7"/>
      <c r="BW8695" s="7"/>
      <c r="CD8695" s="7"/>
      <c r="CE8695" s="7"/>
      <c r="CF8695" s="7"/>
      <c r="CJ8695" s="7"/>
      <c r="CK8695" s="7"/>
      <c r="CL8695" s="7"/>
    </row>
    <row r="8696" spans="1:90">
      <c r="A8696" s="11"/>
      <c r="B8696" s="373"/>
      <c r="C8696" s="373"/>
      <c r="D8696" s="373"/>
      <c r="E8696" s="13"/>
      <c r="F8696" s="11"/>
      <c r="G8696" s="25"/>
      <c r="H8696" s="31"/>
      <c r="I8696" s="30"/>
      <c r="M8696" s="25"/>
      <c r="N8696" s="31"/>
      <c r="O8696" s="30"/>
      <c r="V8696" s="12"/>
      <c r="W8696" s="12"/>
      <c r="X8696" s="14"/>
      <c r="AB8696" s="25"/>
      <c r="AC8696" s="12"/>
      <c r="AD8696" s="12"/>
      <c r="AK8696" s="12"/>
      <c r="AL8696" s="30"/>
      <c r="AM8696" s="32"/>
      <c r="AQ8696" s="12"/>
      <c r="AR8696" s="12"/>
      <c r="AS8696" s="12"/>
      <c r="AZ8696" s="49"/>
      <c r="BA8696" s="30"/>
      <c r="BB8696" s="12"/>
      <c r="BF8696" s="12"/>
      <c r="BG8696" s="12"/>
      <c r="BH8696" s="12"/>
      <c r="BO8696" s="7"/>
      <c r="BP8696" s="7"/>
      <c r="BQ8696" s="7"/>
      <c r="BU8696" s="7"/>
      <c r="BV8696" s="7"/>
      <c r="BW8696" s="7"/>
      <c r="CD8696" s="7"/>
      <c r="CE8696" s="7"/>
      <c r="CF8696" s="7"/>
      <c r="CJ8696" s="7"/>
      <c r="CK8696" s="7"/>
      <c r="CL8696" s="7"/>
    </row>
    <row r="8697" spans="1:90">
      <c r="A8697" s="11"/>
      <c r="B8697" s="373"/>
      <c r="C8697" s="373"/>
      <c r="D8697" s="373"/>
      <c r="E8697" s="13"/>
      <c r="F8697" s="11"/>
      <c r="G8697" s="25"/>
      <c r="H8697" s="31"/>
      <c r="I8697" s="30"/>
      <c r="M8697" s="25"/>
      <c r="N8697" s="31"/>
      <c r="O8697" s="30"/>
      <c r="V8697" s="12"/>
      <c r="W8697" s="12"/>
      <c r="X8697" s="14"/>
      <c r="AB8697" s="25"/>
      <c r="AC8697" s="12"/>
      <c r="AD8697" s="12"/>
      <c r="AK8697" s="12"/>
      <c r="AL8697" s="30"/>
      <c r="AM8697" s="32"/>
      <c r="AQ8697" s="12"/>
      <c r="AR8697" s="12"/>
      <c r="AS8697" s="12"/>
      <c r="AZ8697" s="49"/>
      <c r="BA8697" s="30"/>
      <c r="BB8697" s="12"/>
      <c r="BF8697" s="12"/>
      <c r="BG8697" s="12"/>
      <c r="BH8697" s="12"/>
      <c r="BO8697" s="7"/>
      <c r="BP8697" s="7"/>
      <c r="BQ8697" s="7"/>
      <c r="BU8697" s="7"/>
      <c r="BV8697" s="7"/>
      <c r="BW8697" s="7"/>
      <c r="CD8697" s="7"/>
      <c r="CE8697" s="7"/>
      <c r="CF8697" s="7"/>
      <c r="CJ8697" s="7"/>
      <c r="CK8697" s="7"/>
      <c r="CL8697" s="7"/>
    </row>
    <row r="8698" spans="1:90">
      <c r="A8698" s="11"/>
      <c r="B8698" s="373"/>
      <c r="C8698" s="373"/>
      <c r="D8698" s="373"/>
      <c r="E8698" s="13"/>
      <c r="F8698" s="11"/>
      <c r="G8698" s="25"/>
      <c r="H8698" s="31"/>
      <c r="I8698" s="30"/>
      <c r="M8698" s="25"/>
      <c r="N8698" s="31"/>
      <c r="O8698" s="30"/>
      <c r="V8698" s="12"/>
      <c r="W8698" s="12"/>
      <c r="X8698" s="14"/>
      <c r="AB8698" s="25"/>
      <c r="AC8698" s="12"/>
      <c r="AD8698" s="12"/>
      <c r="AK8698" s="12"/>
      <c r="AL8698" s="30"/>
      <c r="AM8698" s="32"/>
      <c r="AQ8698" s="12"/>
      <c r="AR8698" s="12"/>
      <c r="AS8698" s="12"/>
      <c r="AZ8698" s="49"/>
      <c r="BA8698" s="30"/>
      <c r="BB8698" s="12"/>
      <c r="BF8698" s="12"/>
      <c r="BG8698" s="12"/>
      <c r="BH8698" s="12"/>
      <c r="BO8698" s="7"/>
      <c r="BP8698" s="7"/>
      <c r="BQ8698" s="7"/>
      <c r="BU8698" s="7"/>
      <c r="BV8698" s="7"/>
      <c r="BW8698" s="7"/>
      <c r="CD8698" s="7"/>
      <c r="CE8698" s="7"/>
      <c r="CF8698" s="7"/>
      <c r="CJ8698" s="7"/>
      <c r="CK8698" s="7"/>
      <c r="CL8698" s="7"/>
    </row>
    <row r="8699" spans="1:90">
      <c r="A8699" s="11"/>
      <c r="B8699" s="373"/>
      <c r="C8699" s="373"/>
      <c r="D8699" s="373"/>
      <c r="E8699" s="13"/>
      <c r="F8699" s="11"/>
      <c r="G8699" s="25"/>
      <c r="H8699" s="31"/>
      <c r="I8699" s="30"/>
      <c r="M8699" s="25"/>
      <c r="N8699" s="31"/>
      <c r="O8699" s="30"/>
      <c r="V8699" s="12"/>
      <c r="W8699" s="12"/>
      <c r="X8699" s="14"/>
      <c r="AB8699" s="25"/>
      <c r="AC8699" s="12"/>
      <c r="AD8699" s="12"/>
      <c r="AK8699" s="12"/>
      <c r="AL8699" s="30"/>
      <c r="AM8699" s="32"/>
      <c r="AQ8699" s="12"/>
      <c r="AR8699" s="12"/>
      <c r="AS8699" s="12"/>
      <c r="AZ8699" s="49"/>
      <c r="BA8699" s="30"/>
      <c r="BB8699" s="12"/>
      <c r="BF8699" s="12"/>
      <c r="BG8699" s="12"/>
      <c r="BH8699" s="12"/>
      <c r="BO8699" s="7"/>
      <c r="BP8699" s="7"/>
      <c r="BQ8699" s="7"/>
      <c r="BU8699" s="7"/>
      <c r="BV8699" s="7"/>
      <c r="BW8699" s="7"/>
      <c r="CD8699" s="7"/>
      <c r="CE8699" s="7"/>
      <c r="CF8699" s="7"/>
      <c r="CJ8699" s="7"/>
      <c r="CK8699" s="7"/>
      <c r="CL8699" s="7"/>
    </row>
    <row r="8700" spans="1:90">
      <c r="A8700" s="11"/>
      <c r="B8700" s="373"/>
      <c r="C8700" s="373"/>
      <c r="D8700" s="373"/>
      <c r="E8700" s="13"/>
      <c r="F8700" s="11"/>
      <c r="G8700" s="25"/>
      <c r="H8700" s="31"/>
      <c r="I8700" s="30"/>
      <c r="M8700" s="25"/>
      <c r="N8700" s="31"/>
      <c r="O8700" s="30"/>
      <c r="V8700" s="12"/>
      <c r="W8700" s="12"/>
      <c r="X8700" s="14"/>
      <c r="AB8700" s="25"/>
      <c r="AC8700" s="12"/>
      <c r="AD8700" s="12"/>
      <c r="AK8700" s="12"/>
      <c r="AL8700" s="30"/>
      <c r="AM8700" s="32"/>
      <c r="AQ8700" s="12"/>
      <c r="AR8700" s="12"/>
      <c r="AS8700" s="12"/>
      <c r="AZ8700" s="49"/>
      <c r="BA8700" s="30"/>
      <c r="BB8700" s="12"/>
      <c r="BF8700" s="12"/>
      <c r="BG8700" s="12"/>
      <c r="BH8700" s="12"/>
      <c r="BO8700" s="7"/>
      <c r="BP8700" s="7"/>
      <c r="BQ8700" s="7"/>
      <c r="BU8700" s="7"/>
      <c r="BV8700" s="7"/>
      <c r="BW8700" s="7"/>
      <c r="CD8700" s="7"/>
      <c r="CE8700" s="7"/>
      <c r="CF8700" s="7"/>
      <c r="CJ8700" s="7"/>
      <c r="CK8700" s="7"/>
      <c r="CL8700" s="7"/>
    </row>
    <row r="8701" spans="1:90">
      <c r="A8701" s="11"/>
      <c r="B8701" s="373"/>
      <c r="C8701" s="373"/>
      <c r="D8701" s="373"/>
      <c r="E8701" s="13"/>
      <c r="F8701" s="11"/>
      <c r="G8701" s="25"/>
      <c r="H8701" s="31"/>
      <c r="I8701" s="30"/>
      <c r="M8701" s="25"/>
      <c r="N8701" s="31"/>
      <c r="O8701" s="30"/>
      <c r="V8701" s="12"/>
      <c r="W8701" s="12"/>
      <c r="X8701" s="14"/>
      <c r="AB8701" s="25"/>
      <c r="AC8701" s="12"/>
      <c r="AD8701" s="12"/>
      <c r="AK8701" s="12"/>
      <c r="AL8701" s="30"/>
      <c r="AM8701" s="32"/>
      <c r="AQ8701" s="12"/>
      <c r="AR8701" s="12"/>
      <c r="AS8701" s="12"/>
      <c r="AZ8701" s="49"/>
      <c r="BA8701" s="30"/>
      <c r="BB8701" s="12"/>
      <c r="BF8701" s="12"/>
      <c r="BG8701" s="12"/>
      <c r="BH8701" s="12"/>
      <c r="BO8701" s="7"/>
      <c r="BP8701" s="7"/>
      <c r="BQ8701" s="7"/>
      <c r="BU8701" s="7"/>
      <c r="BV8701" s="7"/>
      <c r="BW8701" s="7"/>
      <c r="CD8701" s="7"/>
      <c r="CE8701" s="7"/>
      <c r="CF8701" s="7"/>
      <c r="CJ8701" s="7"/>
      <c r="CK8701" s="7"/>
      <c r="CL8701" s="7"/>
    </row>
    <row r="8702" spans="1:90">
      <c r="A8702" s="11"/>
      <c r="B8702" s="373"/>
      <c r="C8702" s="373"/>
      <c r="D8702" s="373"/>
      <c r="E8702" s="13"/>
      <c r="F8702" s="11"/>
      <c r="G8702" s="25"/>
      <c r="H8702" s="31"/>
      <c r="I8702" s="30"/>
      <c r="M8702" s="25"/>
      <c r="N8702" s="31"/>
      <c r="O8702" s="30"/>
      <c r="V8702" s="12"/>
      <c r="W8702" s="12"/>
      <c r="X8702" s="14"/>
      <c r="AB8702" s="25"/>
      <c r="AC8702" s="12"/>
      <c r="AD8702" s="12"/>
      <c r="AK8702" s="12"/>
      <c r="AL8702" s="30"/>
      <c r="AM8702" s="32"/>
      <c r="AQ8702" s="12"/>
      <c r="AR8702" s="12"/>
      <c r="AS8702" s="12"/>
      <c r="AZ8702" s="49"/>
      <c r="BA8702" s="30"/>
      <c r="BB8702" s="12"/>
      <c r="BF8702" s="12"/>
      <c r="BG8702" s="12"/>
      <c r="BH8702" s="12"/>
      <c r="BO8702" s="7"/>
      <c r="BP8702" s="7"/>
      <c r="BQ8702" s="7"/>
      <c r="BU8702" s="7"/>
      <c r="BV8702" s="7"/>
      <c r="BW8702" s="7"/>
      <c r="CD8702" s="7"/>
      <c r="CE8702" s="7"/>
      <c r="CF8702" s="7"/>
      <c r="CJ8702" s="7"/>
      <c r="CK8702" s="7"/>
      <c r="CL8702" s="7"/>
    </row>
    <row r="8703" spans="1:90">
      <c r="A8703" s="11"/>
      <c r="B8703" s="373"/>
      <c r="C8703" s="373"/>
      <c r="D8703" s="373"/>
      <c r="E8703" s="13"/>
      <c r="F8703" s="11"/>
      <c r="G8703" s="25"/>
      <c r="H8703" s="31"/>
      <c r="I8703" s="30"/>
      <c r="M8703" s="25"/>
      <c r="N8703" s="31"/>
      <c r="O8703" s="30"/>
      <c r="V8703" s="12"/>
      <c r="W8703" s="12"/>
      <c r="X8703" s="14"/>
      <c r="AB8703" s="25"/>
      <c r="AC8703" s="12"/>
      <c r="AD8703" s="12"/>
      <c r="AK8703" s="12"/>
      <c r="AL8703" s="30"/>
      <c r="AM8703" s="32"/>
      <c r="AQ8703" s="12"/>
      <c r="AR8703" s="12"/>
      <c r="AS8703" s="12"/>
      <c r="AZ8703" s="49"/>
      <c r="BA8703" s="30"/>
      <c r="BB8703" s="12"/>
      <c r="BF8703" s="12"/>
      <c r="BG8703" s="12"/>
      <c r="BH8703" s="12"/>
      <c r="BO8703" s="7"/>
      <c r="BP8703" s="7"/>
      <c r="BQ8703" s="7"/>
      <c r="BU8703" s="7"/>
      <c r="BV8703" s="7"/>
      <c r="BW8703" s="7"/>
      <c r="CD8703" s="7"/>
      <c r="CE8703" s="7"/>
      <c r="CF8703" s="7"/>
      <c r="CJ8703" s="7"/>
      <c r="CK8703" s="7"/>
      <c r="CL8703" s="7"/>
    </row>
    <row r="8704" spans="1:90">
      <c r="A8704" s="11"/>
      <c r="B8704" s="373"/>
      <c r="C8704" s="373"/>
      <c r="D8704" s="373"/>
      <c r="E8704" s="13"/>
      <c r="F8704" s="11"/>
      <c r="G8704" s="25"/>
      <c r="H8704" s="31"/>
      <c r="I8704" s="30"/>
      <c r="M8704" s="25"/>
      <c r="N8704" s="31"/>
      <c r="O8704" s="30"/>
      <c r="V8704" s="12"/>
      <c r="W8704" s="12"/>
      <c r="X8704" s="14"/>
      <c r="AB8704" s="25"/>
      <c r="AC8704" s="12"/>
      <c r="AD8704" s="12"/>
      <c r="AK8704" s="12"/>
      <c r="AL8704" s="30"/>
      <c r="AM8704" s="32"/>
      <c r="AQ8704" s="12"/>
      <c r="AR8704" s="12"/>
      <c r="AS8704" s="12"/>
      <c r="AZ8704" s="49"/>
      <c r="BA8704" s="30"/>
      <c r="BB8704" s="12"/>
      <c r="BF8704" s="12"/>
      <c r="BG8704" s="12"/>
      <c r="BH8704" s="12"/>
      <c r="BO8704" s="7"/>
      <c r="BP8704" s="7"/>
      <c r="BQ8704" s="7"/>
      <c r="BU8704" s="7"/>
      <c r="BV8704" s="7"/>
      <c r="BW8704" s="7"/>
      <c r="CD8704" s="7"/>
      <c r="CE8704" s="7"/>
      <c r="CF8704" s="7"/>
      <c r="CJ8704" s="7"/>
      <c r="CK8704" s="7"/>
      <c r="CL8704" s="7"/>
    </row>
    <row r="8705" spans="1:90">
      <c r="A8705" s="11"/>
      <c r="B8705" s="373"/>
      <c r="C8705" s="373"/>
      <c r="D8705" s="373"/>
      <c r="E8705" s="13"/>
      <c r="F8705" s="11"/>
      <c r="G8705" s="25"/>
      <c r="H8705" s="31"/>
      <c r="I8705" s="30"/>
      <c r="M8705" s="25"/>
      <c r="N8705" s="31"/>
      <c r="O8705" s="30"/>
      <c r="V8705" s="12"/>
      <c r="W8705" s="12"/>
      <c r="X8705" s="14"/>
      <c r="AB8705" s="25"/>
      <c r="AC8705" s="12"/>
      <c r="AD8705" s="12"/>
      <c r="AK8705" s="12"/>
      <c r="AL8705" s="30"/>
      <c r="AM8705" s="32"/>
      <c r="AQ8705" s="12"/>
      <c r="AR8705" s="12"/>
      <c r="AS8705" s="12"/>
      <c r="AZ8705" s="49"/>
      <c r="BA8705" s="30"/>
      <c r="BB8705" s="12"/>
      <c r="BF8705" s="12"/>
      <c r="BG8705" s="12"/>
      <c r="BH8705" s="12"/>
      <c r="BO8705" s="7"/>
      <c r="BP8705" s="7"/>
      <c r="BQ8705" s="7"/>
      <c r="BU8705" s="7"/>
      <c r="BV8705" s="7"/>
      <c r="BW8705" s="7"/>
      <c r="CD8705" s="7"/>
      <c r="CE8705" s="7"/>
      <c r="CF8705" s="7"/>
      <c r="CJ8705" s="7"/>
      <c r="CK8705" s="7"/>
      <c r="CL8705" s="7"/>
    </row>
    <row r="8706" spans="1:90">
      <c r="A8706" s="11"/>
      <c r="B8706" s="373"/>
      <c r="C8706" s="373"/>
      <c r="D8706" s="373"/>
      <c r="E8706" s="13"/>
      <c r="F8706" s="11"/>
      <c r="G8706" s="25"/>
      <c r="H8706" s="31"/>
      <c r="I8706" s="30"/>
      <c r="M8706" s="25"/>
      <c r="N8706" s="31"/>
      <c r="O8706" s="30"/>
      <c r="V8706" s="12"/>
      <c r="W8706" s="12"/>
      <c r="X8706" s="14"/>
      <c r="AB8706" s="25"/>
      <c r="AC8706" s="12"/>
      <c r="AD8706" s="12"/>
      <c r="AK8706" s="12"/>
      <c r="AL8706" s="30"/>
      <c r="AM8706" s="32"/>
      <c r="AQ8706" s="12"/>
      <c r="AR8706" s="12"/>
      <c r="AS8706" s="12"/>
      <c r="AZ8706" s="49"/>
      <c r="BA8706" s="30"/>
      <c r="BB8706" s="12"/>
      <c r="BF8706" s="12"/>
      <c r="BG8706" s="12"/>
      <c r="BH8706" s="12"/>
      <c r="BO8706" s="7"/>
      <c r="BP8706" s="7"/>
      <c r="BQ8706" s="7"/>
      <c r="BU8706" s="7"/>
      <c r="BV8706" s="7"/>
      <c r="BW8706" s="7"/>
      <c r="CD8706" s="7"/>
      <c r="CE8706" s="7"/>
      <c r="CF8706" s="7"/>
      <c r="CJ8706" s="7"/>
      <c r="CK8706" s="7"/>
      <c r="CL8706" s="7"/>
    </row>
    <row r="8707" spans="1:90">
      <c r="A8707" s="11"/>
      <c r="B8707" s="373"/>
      <c r="C8707" s="373"/>
      <c r="D8707" s="373"/>
      <c r="E8707" s="13"/>
      <c r="F8707" s="11"/>
      <c r="G8707" s="25"/>
      <c r="H8707" s="31"/>
      <c r="I8707" s="30"/>
      <c r="M8707" s="25"/>
      <c r="N8707" s="31"/>
      <c r="O8707" s="30"/>
      <c r="V8707" s="12"/>
      <c r="W8707" s="12"/>
      <c r="X8707" s="14"/>
      <c r="AB8707" s="25"/>
      <c r="AC8707" s="12"/>
      <c r="AD8707" s="12"/>
      <c r="AK8707" s="12"/>
      <c r="AL8707" s="30"/>
      <c r="AM8707" s="32"/>
      <c r="AQ8707" s="12"/>
      <c r="AR8707" s="12"/>
      <c r="AS8707" s="12"/>
      <c r="AZ8707" s="49"/>
      <c r="BA8707" s="30"/>
      <c r="BB8707" s="12"/>
      <c r="BF8707" s="12"/>
      <c r="BG8707" s="12"/>
      <c r="BH8707" s="12"/>
      <c r="BO8707" s="7"/>
      <c r="BP8707" s="7"/>
      <c r="BQ8707" s="7"/>
      <c r="BU8707" s="7"/>
      <c r="BV8707" s="7"/>
      <c r="BW8707" s="7"/>
      <c r="CD8707" s="7"/>
      <c r="CE8707" s="7"/>
      <c r="CF8707" s="7"/>
      <c r="CJ8707" s="7"/>
      <c r="CK8707" s="7"/>
      <c r="CL8707" s="7"/>
    </row>
    <row r="8708" spans="1:90">
      <c r="A8708" s="11"/>
      <c r="B8708" s="373"/>
      <c r="C8708" s="373"/>
      <c r="D8708" s="373"/>
      <c r="E8708" s="13"/>
      <c r="F8708" s="11"/>
      <c r="G8708" s="25"/>
      <c r="H8708" s="31"/>
      <c r="I8708" s="30"/>
      <c r="M8708" s="25"/>
      <c r="N8708" s="31"/>
      <c r="O8708" s="30"/>
      <c r="V8708" s="12"/>
      <c r="W8708" s="12"/>
      <c r="X8708" s="14"/>
      <c r="AB8708" s="25"/>
      <c r="AC8708" s="12"/>
      <c r="AD8708" s="12"/>
      <c r="AK8708" s="12"/>
      <c r="AL8708" s="30"/>
      <c r="AM8708" s="32"/>
      <c r="AQ8708" s="12"/>
      <c r="AR8708" s="12"/>
      <c r="AS8708" s="12"/>
      <c r="AZ8708" s="49"/>
      <c r="BA8708" s="30"/>
      <c r="BB8708" s="12"/>
      <c r="BF8708" s="12"/>
      <c r="BG8708" s="12"/>
      <c r="BH8708" s="12"/>
      <c r="BO8708" s="7"/>
      <c r="BP8708" s="7"/>
      <c r="BQ8708" s="7"/>
      <c r="BU8708" s="7"/>
      <c r="BV8708" s="7"/>
      <c r="BW8708" s="7"/>
      <c r="CD8708" s="7"/>
      <c r="CE8708" s="7"/>
      <c r="CF8708" s="7"/>
      <c r="CJ8708" s="7"/>
      <c r="CK8708" s="7"/>
      <c r="CL8708" s="7"/>
    </row>
    <row r="8709" spans="1:90">
      <c r="A8709" s="11"/>
      <c r="B8709" s="373"/>
      <c r="C8709" s="373"/>
      <c r="D8709" s="373"/>
      <c r="E8709" s="13"/>
      <c r="F8709" s="11"/>
      <c r="G8709" s="25"/>
      <c r="H8709" s="31"/>
      <c r="I8709" s="30"/>
      <c r="M8709" s="25"/>
      <c r="N8709" s="31"/>
      <c r="O8709" s="30"/>
      <c r="V8709" s="12"/>
      <c r="W8709" s="12"/>
      <c r="X8709" s="14"/>
      <c r="AB8709" s="25"/>
      <c r="AC8709" s="12"/>
      <c r="AD8709" s="12"/>
      <c r="AK8709" s="12"/>
      <c r="AL8709" s="30"/>
      <c r="AM8709" s="32"/>
      <c r="AQ8709" s="12"/>
      <c r="AR8709" s="12"/>
      <c r="AS8709" s="12"/>
      <c r="AZ8709" s="49"/>
      <c r="BA8709" s="30"/>
      <c r="BB8709" s="12"/>
      <c r="BF8709" s="12"/>
      <c r="BG8709" s="12"/>
      <c r="BH8709" s="12"/>
      <c r="BO8709" s="7"/>
      <c r="BP8709" s="7"/>
      <c r="BQ8709" s="7"/>
      <c r="BU8709" s="7"/>
      <c r="BV8709" s="7"/>
      <c r="BW8709" s="7"/>
      <c r="CD8709" s="7"/>
      <c r="CE8709" s="7"/>
      <c r="CF8709" s="7"/>
      <c r="CJ8709" s="7"/>
      <c r="CK8709" s="7"/>
      <c r="CL8709" s="7"/>
    </row>
    <row r="8710" spans="1:90">
      <c r="A8710" s="11"/>
      <c r="B8710" s="373"/>
      <c r="C8710" s="373"/>
      <c r="D8710" s="373"/>
      <c r="E8710" s="13"/>
      <c r="F8710" s="11"/>
      <c r="G8710" s="25"/>
      <c r="H8710" s="31"/>
      <c r="I8710" s="30"/>
      <c r="M8710" s="25"/>
      <c r="N8710" s="31"/>
      <c r="O8710" s="30"/>
      <c r="V8710" s="12"/>
      <c r="W8710" s="12"/>
      <c r="X8710" s="14"/>
      <c r="AB8710" s="25"/>
      <c r="AC8710" s="12"/>
      <c r="AD8710" s="12"/>
      <c r="AK8710" s="12"/>
      <c r="AL8710" s="30"/>
      <c r="AM8710" s="32"/>
      <c r="AQ8710" s="12"/>
      <c r="AR8710" s="12"/>
      <c r="AS8710" s="12"/>
      <c r="AZ8710" s="49"/>
      <c r="BA8710" s="30"/>
      <c r="BB8710" s="12"/>
      <c r="BF8710" s="12"/>
      <c r="BG8710" s="12"/>
      <c r="BH8710" s="12"/>
      <c r="BO8710" s="7"/>
      <c r="BP8710" s="7"/>
      <c r="BQ8710" s="7"/>
      <c r="BU8710" s="7"/>
      <c r="BV8710" s="7"/>
      <c r="BW8710" s="7"/>
      <c r="CD8710" s="7"/>
      <c r="CE8710" s="7"/>
      <c r="CF8710" s="7"/>
      <c r="CJ8710" s="7"/>
      <c r="CK8710" s="7"/>
      <c r="CL8710" s="7"/>
    </row>
    <row r="8711" spans="1:90">
      <c r="A8711" s="11"/>
      <c r="B8711" s="373"/>
      <c r="C8711" s="373"/>
      <c r="D8711" s="373"/>
      <c r="E8711" s="13"/>
      <c r="F8711" s="11"/>
      <c r="G8711" s="25"/>
      <c r="H8711" s="31"/>
      <c r="I8711" s="30"/>
      <c r="M8711" s="25"/>
      <c r="N8711" s="31"/>
      <c r="O8711" s="30"/>
      <c r="V8711" s="12"/>
      <c r="W8711" s="12"/>
      <c r="X8711" s="14"/>
      <c r="AB8711" s="25"/>
      <c r="AC8711" s="12"/>
      <c r="AD8711" s="12"/>
      <c r="AK8711" s="12"/>
      <c r="AL8711" s="30"/>
      <c r="AM8711" s="32"/>
      <c r="AQ8711" s="12"/>
      <c r="AR8711" s="12"/>
      <c r="AS8711" s="12"/>
      <c r="AZ8711" s="49"/>
      <c r="BA8711" s="30"/>
      <c r="BB8711" s="12"/>
      <c r="BF8711" s="12"/>
      <c r="BG8711" s="12"/>
      <c r="BH8711" s="12"/>
      <c r="BO8711" s="7"/>
      <c r="BP8711" s="7"/>
      <c r="BQ8711" s="7"/>
      <c r="BU8711" s="7"/>
      <c r="BV8711" s="7"/>
      <c r="BW8711" s="7"/>
      <c r="CD8711" s="7"/>
      <c r="CE8711" s="7"/>
      <c r="CF8711" s="7"/>
      <c r="CJ8711" s="7"/>
      <c r="CK8711" s="7"/>
      <c r="CL8711" s="7"/>
    </row>
    <row r="8712" spans="1:90">
      <c r="A8712" s="11"/>
      <c r="B8712" s="373"/>
      <c r="C8712" s="373"/>
      <c r="D8712" s="373"/>
      <c r="E8712" s="13"/>
      <c r="F8712" s="11"/>
      <c r="G8712" s="25"/>
      <c r="H8712" s="31"/>
      <c r="I8712" s="30"/>
      <c r="M8712" s="25"/>
      <c r="N8712" s="31"/>
      <c r="O8712" s="30"/>
      <c r="V8712" s="12"/>
      <c r="W8712" s="12"/>
      <c r="X8712" s="14"/>
      <c r="AB8712" s="25"/>
      <c r="AC8712" s="12"/>
      <c r="AD8712" s="12"/>
      <c r="AK8712" s="12"/>
      <c r="AL8712" s="30"/>
      <c r="AM8712" s="32"/>
      <c r="AQ8712" s="12"/>
      <c r="AR8712" s="12"/>
      <c r="AS8712" s="12"/>
      <c r="AZ8712" s="49"/>
      <c r="BA8712" s="30"/>
      <c r="BB8712" s="12"/>
      <c r="BF8712" s="12"/>
      <c r="BG8712" s="12"/>
      <c r="BH8712" s="12"/>
      <c r="BO8712" s="7"/>
      <c r="BP8712" s="7"/>
      <c r="BQ8712" s="7"/>
      <c r="BU8712" s="7"/>
      <c r="BV8712" s="7"/>
      <c r="BW8712" s="7"/>
      <c r="CD8712" s="7"/>
      <c r="CE8712" s="7"/>
      <c r="CF8712" s="7"/>
      <c r="CJ8712" s="7"/>
      <c r="CK8712" s="7"/>
      <c r="CL8712" s="7"/>
    </row>
    <row r="8713" spans="1:90">
      <c r="A8713" s="11"/>
      <c r="B8713" s="373"/>
      <c r="C8713" s="373"/>
      <c r="D8713" s="373"/>
      <c r="E8713" s="13"/>
      <c r="F8713" s="11"/>
      <c r="G8713" s="25"/>
      <c r="H8713" s="31"/>
      <c r="I8713" s="30"/>
      <c r="M8713" s="25"/>
      <c r="N8713" s="31"/>
      <c r="O8713" s="30"/>
      <c r="V8713" s="12"/>
      <c r="W8713" s="12"/>
      <c r="X8713" s="14"/>
      <c r="AB8713" s="25"/>
      <c r="AC8713" s="12"/>
      <c r="AD8713" s="12"/>
      <c r="AK8713" s="12"/>
      <c r="AL8713" s="30"/>
      <c r="AM8713" s="32"/>
      <c r="AQ8713" s="12"/>
      <c r="AR8713" s="12"/>
      <c r="AS8713" s="12"/>
      <c r="AZ8713" s="49"/>
      <c r="BA8713" s="30"/>
      <c r="BB8713" s="12"/>
      <c r="BF8713" s="12"/>
      <c r="BG8713" s="12"/>
      <c r="BH8713" s="12"/>
      <c r="BO8713" s="7"/>
      <c r="BP8713" s="7"/>
      <c r="BQ8713" s="7"/>
      <c r="BU8713" s="7"/>
      <c r="BV8713" s="7"/>
      <c r="BW8713" s="7"/>
      <c r="CD8713" s="7"/>
      <c r="CE8713" s="7"/>
      <c r="CF8713" s="7"/>
      <c r="CJ8713" s="7"/>
      <c r="CK8713" s="7"/>
      <c r="CL8713" s="7"/>
    </row>
    <row r="8714" spans="1:90">
      <c r="A8714" s="11"/>
      <c r="B8714" s="373"/>
      <c r="C8714" s="373"/>
      <c r="D8714" s="373"/>
      <c r="E8714" s="13"/>
      <c r="F8714" s="11"/>
      <c r="G8714" s="25"/>
      <c r="H8714" s="31"/>
      <c r="I8714" s="30"/>
      <c r="M8714" s="25"/>
      <c r="N8714" s="31"/>
      <c r="O8714" s="30"/>
      <c r="V8714" s="12"/>
      <c r="W8714" s="12"/>
      <c r="X8714" s="14"/>
      <c r="AB8714" s="25"/>
      <c r="AC8714" s="12"/>
      <c r="AD8714" s="12"/>
      <c r="AK8714" s="12"/>
      <c r="AL8714" s="30"/>
      <c r="AM8714" s="32"/>
      <c r="AQ8714" s="12"/>
      <c r="AR8714" s="12"/>
      <c r="AS8714" s="12"/>
      <c r="AZ8714" s="49"/>
      <c r="BA8714" s="30"/>
      <c r="BB8714" s="12"/>
      <c r="BF8714" s="12"/>
      <c r="BG8714" s="12"/>
      <c r="BH8714" s="12"/>
      <c r="BO8714" s="7"/>
      <c r="BP8714" s="7"/>
      <c r="BQ8714" s="7"/>
      <c r="BU8714" s="7"/>
      <c r="BV8714" s="7"/>
      <c r="BW8714" s="7"/>
      <c r="CD8714" s="7"/>
      <c r="CE8714" s="7"/>
      <c r="CF8714" s="7"/>
      <c r="CJ8714" s="7"/>
      <c r="CK8714" s="7"/>
      <c r="CL8714" s="7"/>
    </row>
    <row r="8715" spans="1:90">
      <c r="A8715" s="11"/>
      <c r="B8715" s="373"/>
      <c r="C8715" s="373"/>
      <c r="D8715" s="373"/>
      <c r="E8715" s="13"/>
      <c r="F8715" s="11"/>
      <c r="G8715" s="25"/>
      <c r="H8715" s="31"/>
      <c r="I8715" s="30"/>
      <c r="M8715" s="25"/>
      <c r="N8715" s="31"/>
      <c r="O8715" s="30"/>
      <c r="V8715" s="12"/>
      <c r="W8715" s="12"/>
      <c r="X8715" s="14"/>
      <c r="AB8715" s="25"/>
      <c r="AC8715" s="12"/>
      <c r="AD8715" s="12"/>
      <c r="AK8715" s="12"/>
      <c r="AL8715" s="30"/>
      <c r="AM8715" s="32"/>
      <c r="AQ8715" s="12"/>
      <c r="AR8715" s="12"/>
      <c r="AS8715" s="12"/>
      <c r="AZ8715" s="49"/>
      <c r="BA8715" s="30"/>
      <c r="BB8715" s="12"/>
      <c r="BF8715" s="12"/>
      <c r="BG8715" s="12"/>
      <c r="BH8715" s="12"/>
      <c r="BO8715" s="7"/>
      <c r="BP8715" s="7"/>
      <c r="BQ8715" s="7"/>
      <c r="BU8715" s="7"/>
      <c r="BV8715" s="7"/>
      <c r="BW8715" s="7"/>
      <c r="CD8715" s="7"/>
      <c r="CE8715" s="7"/>
      <c r="CF8715" s="7"/>
      <c r="CJ8715" s="7"/>
      <c r="CK8715" s="7"/>
      <c r="CL8715" s="7"/>
    </row>
    <row r="8716" spans="1:90">
      <c r="A8716" s="11"/>
      <c r="B8716" s="373"/>
      <c r="C8716" s="373"/>
      <c r="D8716" s="373"/>
      <c r="E8716" s="13"/>
      <c r="F8716" s="11"/>
      <c r="G8716" s="25"/>
      <c r="H8716" s="31"/>
      <c r="I8716" s="30"/>
      <c r="M8716" s="25"/>
      <c r="N8716" s="31"/>
      <c r="O8716" s="30"/>
      <c r="V8716" s="12"/>
      <c r="W8716" s="12"/>
      <c r="X8716" s="14"/>
      <c r="AB8716" s="25"/>
      <c r="AC8716" s="12"/>
      <c r="AD8716" s="12"/>
      <c r="AK8716" s="12"/>
      <c r="AL8716" s="30"/>
      <c r="AM8716" s="32"/>
      <c r="AQ8716" s="12"/>
      <c r="AR8716" s="12"/>
      <c r="AS8716" s="12"/>
      <c r="AZ8716" s="49"/>
      <c r="BA8716" s="30"/>
      <c r="BB8716" s="12"/>
      <c r="BF8716" s="12"/>
      <c r="BG8716" s="12"/>
      <c r="BH8716" s="12"/>
      <c r="BO8716" s="7"/>
      <c r="BP8716" s="7"/>
      <c r="BQ8716" s="7"/>
      <c r="BU8716" s="7"/>
      <c r="BV8716" s="7"/>
      <c r="BW8716" s="7"/>
      <c r="CD8716" s="7"/>
      <c r="CE8716" s="7"/>
      <c r="CF8716" s="7"/>
      <c r="CJ8716" s="7"/>
      <c r="CK8716" s="7"/>
      <c r="CL8716" s="7"/>
    </row>
    <row r="8717" spans="1:90">
      <c r="A8717" s="11"/>
      <c r="B8717" s="373"/>
      <c r="C8717" s="373"/>
      <c r="D8717" s="373"/>
      <c r="E8717" s="13"/>
      <c r="F8717" s="11"/>
      <c r="G8717" s="25"/>
      <c r="H8717" s="31"/>
      <c r="I8717" s="30"/>
      <c r="M8717" s="25"/>
      <c r="N8717" s="31"/>
      <c r="O8717" s="30"/>
      <c r="V8717" s="12"/>
      <c r="W8717" s="12"/>
      <c r="X8717" s="14"/>
      <c r="AB8717" s="25"/>
      <c r="AC8717" s="12"/>
      <c r="AD8717" s="12"/>
      <c r="AK8717" s="12"/>
      <c r="AL8717" s="30"/>
      <c r="AM8717" s="32"/>
      <c r="AQ8717" s="12"/>
      <c r="AR8717" s="12"/>
      <c r="AS8717" s="12"/>
      <c r="AZ8717" s="49"/>
      <c r="BA8717" s="30"/>
      <c r="BB8717" s="12"/>
      <c r="BF8717" s="12"/>
      <c r="BG8717" s="12"/>
      <c r="BH8717" s="12"/>
      <c r="BO8717" s="7"/>
      <c r="BP8717" s="7"/>
      <c r="BQ8717" s="7"/>
      <c r="BU8717" s="7"/>
      <c r="BV8717" s="7"/>
      <c r="BW8717" s="7"/>
      <c r="CD8717" s="7"/>
      <c r="CE8717" s="7"/>
      <c r="CF8717" s="7"/>
      <c r="CJ8717" s="7"/>
      <c r="CK8717" s="7"/>
      <c r="CL8717" s="7"/>
    </row>
    <row r="8718" spans="1:90">
      <c r="A8718" s="11"/>
      <c r="B8718" s="373"/>
      <c r="C8718" s="373"/>
      <c r="D8718" s="373"/>
      <c r="E8718" s="13"/>
      <c r="F8718" s="11"/>
      <c r="G8718" s="25"/>
      <c r="H8718" s="31"/>
      <c r="I8718" s="30"/>
      <c r="M8718" s="25"/>
      <c r="N8718" s="31"/>
      <c r="O8718" s="30"/>
      <c r="V8718" s="12"/>
      <c r="W8718" s="12"/>
      <c r="X8718" s="14"/>
      <c r="AB8718" s="25"/>
      <c r="AC8718" s="12"/>
      <c r="AD8718" s="12"/>
      <c r="AK8718" s="12"/>
      <c r="AL8718" s="30"/>
      <c r="AM8718" s="32"/>
      <c r="AQ8718" s="12"/>
      <c r="AR8718" s="12"/>
      <c r="AS8718" s="12"/>
      <c r="AZ8718" s="49"/>
      <c r="BA8718" s="30"/>
      <c r="BB8718" s="12"/>
      <c r="BF8718" s="12"/>
      <c r="BG8718" s="12"/>
      <c r="BH8718" s="12"/>
      <c r="BO8718" s="7"/>
      <c r="BP8718" s="7"/>
      <c r="BQ8718" s="7"/>
      <c r="BU8718" s="7"/>
      <c r="BV8718" s="7"/>
      <c r="BW8718" s="7"/>
      <c r="CD8718" s="7"/>
      <c r="CE8718" s="7"/>
      <c r="CF8718" s="7"/>
      <c r="CJ8718" s="7"/>
      <c r="CK8718" s="7"/>
      <c r="CL8718" s="7"/>
    </row>
    <row r="8719" spans="1:90">
      <c r="A8719" s="11"/>
      <c r="B8719" s="373"/>
      <c r="C8719" s="373"/>
      <c r="D8719" s="373"/>
      <c r="E8719" s="13"/>
      <c r="F8719" s="11"/>
      <c r="G8719" s="25"/>
      <c r="H8719" s="31"/>
      <c r="I8719" s="30"/>
      <c r="M8719" s="25"/>
      <c r="N8719" s="31"/>
      <c r="O8719" s="30"/>
      <c r="V8719" s="12"/>
      <c r="W8719" s="12"/>
      <c r="X8719" s="14"/>
      <c r="AB8719" s="25"/>
      <c r="AC8719" s="12"/>
      <c r="AD8719" s="12"/>
      <c r="AK8719" s="12"/>
      <c r="AL8719" s="30"/>
      <c r="AM8719" s="32"/>
      <c r="AQ8719" s="12"/>
      <c r="AR8719" s="12"/>
      <c r="AS8719" s="12"/>
      <c r="AZ8719" s="49"/>
      <c r="BA8719" s="30"/>
      <c r="BB8719" s="12"/>
      <c r="BF8719" s="12"/>
      <c r="BG8719" s="12"/>
      <c r="BH8719" s="12"/>
      <c r="BO8719" s="7"/>
      <c r="BP8719" s="7"/>
      <c r="BQ8719" s="7"/>
      <c r="BU8719" s="7"/>
      <c r="BV8719" s="7"/>
      <c r="BW8719" s="7"/>
      <c r="CD8719" s="7"/>
      <c r="CE8719" s="7"/>
      <c r="CF8719" s="7"/>
      <c r="CJ8719" s="7"/>
      <c r="CK8719" s="7"/>
      <c r="CL8719" s="7"/>
    </row>
    <row r="8720" spans="1:90">
      <c r="A8720" s="11"/>
      <c r="B8720" s="373"/>
      <c r="C8720" s="373"/>
      <c r="D8720" s="373"/>
      <c r="E8720" s="13"/>
      <c r="F8720" s="11"/>
      <c r="G8720" s="25"/>
      <c r="H8720" s="31"/>
      <c r="I8720" s="30"/>
      <c r="M8720" s="25"/>
      <c r="N8720" s="31"/>
      <c r="O8720" s="30"/>
      <c r="V8720" s="12"/>
      <c r="W8720" s="12"/>
      <c r="X8720" s="14"/>
      <c r="AB8720" s="25"/>
      <c r="AC8720" s="12"/>
      <c r="AD8720" s="12"/>
      <c r="AK8720" s="12"/>
      <c r="AL8720" s="30"/>
      <c r="AM8720" s="32"/>
      <c r="AQ8720" s="12"/>
      <c r="AR8720" s="12"/>
      <c r="AS8720" s="12"/>
      <c r="AZ8720" s="49"/>
      <c r="BA8720" s="30"/>
      <c r="BB8720" s="12"/>
      <c r="BF8720" s="12"/>
      <c r="BG8720" s="12"/>
      <c r="BH8720" s="12"/>
      <c r="BO8720" s="7"/>
      <c r="BP8720" s="7"/>
      <c r="BQ8720" s="7"/>
      <c r="BU8720" s="7"/>
      <c r="BV8720" s="7"/>
      <c r="BW8720" s="7"/>
      <c r="CD8720" s="7"/>
      <c r="CE8720" s="7"/>
      <c r="CF8720" s="7"/>
      <c r="CJ8720" s="7"/>
      <c r="CK8720" s="7"/>
      <c r="CL8720" s="7"/>
    </row>
    <row r="8721" spans="1:90">
      <c r="A8721" s="11"/>
      <c r="B8721" s="373"/>
      <c r="C8721" s="373"/>
      <c r="D8721" s="373"/>
      <c r="E8721" s="13"/>
      <c r="F8721" s="11"/>
      <c r="G8721" s="25"/>
      <c r="H8721" s="31"/>
      <c r="I8721" s="30"/>
      <c r="M8721" s="25"/>
      <c r="N8721" s="31"/>
      <c r="O8721" s="30"/>
      <c r="V8721" s="12"/>
      <c r="W8721" s="12"/>
      <c r="X8721" s="14"/>
      <c r="AB8721" s="25"/>
      <c r="AC8721" s="12"/>
      <c r="AD8721" s="12"/>
      <c r="AK8721" s="12"/>
      <c r="AL8721" s="30"/>
      <c r="AM8721" s="32"/>
      <c r="AQ8721" s="12"/>
      <c r="AR8721" s="12"/>
      <c r="AS8721" s="12"/>
      <c r="AZ8721" s="49"/>
      <c r="BA8721" s="30"/>
      <c r="BB8721" s="12"/>
      <c r="BF8721" s="12"/>
      <c r="BG8721" s="12"/>
      <c r="BH8721" s="12"/>
      <c r="BO8721" s="7"/>
      <c r="BP8721" s="7"/>
      <c r="BQ8721" s="7"/>
      <c r="BU8721" s="7"/>
      <c r="BV8721" s="7"/>
      <c r="BW8721" s="7"/>
      <c r="CD8721" s="7"/>
      <c r="CE8721" s="7"/>
      <c r="CF8721" s="7"/>
      <c r="CJ8721" s="7"/>
      <c r="CK8721" s="7"/>
      <c r="CL8721" s="7"/>
    </row>
    <row r="8722" spans="1:90">
      <c r="A8722" s="11"/>
      <c r="B8722" s="373"/>
      <c r="C8722" s="373"/>
      <c r="D8722" s="373"/>
      <c r="E8722" s="13"/>
      <c r="F8722" s="11"/>
      <c r="G8722" s="25"/>
      <c r="H8722" s="31"/>
      <c r="I8722" s="30"/>
      <c r="M8722" s="25"/>
      <c r="N8722" s="31"/>
      <c r="O8722" s="30"/>
      <c r="V8722" s="12"/>
      <c r="W8722" s="12"/>
      <c r="X8722" s="14"/>
      <c r="AB8722" s="25"/>
      <c r="AC8722" s="12"/>
      <c r="AD8722" s="12"/>
      <c r="AK8722" s="12"/>
      <c r="AL8722" s="30"/>
      <c r="AM8722" s="32"/>
      <c r="AQ8722" s="12"/>
      <c r="AR8722" s="12"/>
      <c r="AS8722" s="12"/>
      <c r="AZ8722" s="49"/>
      <c r="BA8722" s="30"/>
      <c r="BB8722" s="12"/>
      <c r="BF8722" s="12"/>
      <c r="BG8722" s="12"/>
      <c r="BH8722" s="12"/>
      <c r="BO8722" s="7"/>
      <c r="BP8722" s="7"/>
      <c r="BQ8722" s="7"/>
      <c r="BU8722" s="7"/>
      <c r="BV8722" s="7"/>
      <c r="BW8722" s="7"/>
      <c r="CD8722" s="7"/>
      <c r="CE8722" s="7"/>
      <c r="CF8722" s="7"/>
      <c r="CJ8722" s="7"/>
      <c r="CK8722" s="7"/>
      <c r="CL8722" s="7"/>
    </row>
    <row r="8723" spans="1:90">
      <c r="A8723" s="11"/>
      <c r="B8723" s="373"/>
      <c r="C8723" s="373"/>
      <c r="D8723" s="373"/>
      <c r="E8723" s="13"/>
      <c r="F8723" s="11"/>
      <c r="G8723" s="25"/>
      <c r="H8723" s="31"/>
      <c r="I8723" s="30"/>
      <c r="M8723" s="25"/>
      <c r="N8723" s="31"/>
      <c r="O8723" s="30"/>
      <c r="V8723" s="12"/>
      <c r="W8723" s="12"/>
      <c r="X8723" s="14"/>
      <c r="AB8723" s="25"/>
      <c r="AC8723" s="12"/>
      <c r="AD8723" s="12"/>
      <c r="AK8723" s="12"/>
      <c r="AL8723" s="30"/>
      <c r="AM8723" s="32"/>
      <c r="AQ8723" s="12"/>
      <c r="AR8723" s="12"/>
      <c r="AS8723" s="12"/>
      <c r="AZ8723" s="49"/>
      <c r="BA8723" s="30"/>
      <c r="BB8723" s="12"/>
      <c r="BF8723" s="12"/>
      <c r="BG8723" s="12"/>
      <c r="BH8723" s="12"/>
      <c r="BO8723" s="7"/>
      <c r="BP8723" s="7"/>
      <c r="BQ8723" s="7"/>
      <c r="BU8723" s="7"/>
      <c r="BV8723" s="7"/>
      <c r="BW8723" s="7"/>
      <c r="CD8723" s="7"/>
      <c r="CE8723" s="7"/>
      <c r="CF8723" s="7"/>
      <c r="CJ8723" s="7"/>
      <c r="CK8723" s="7"/>
      <c r="CL8723" s="7"/>
    </row>
    <row r="8724" spans="1:90">
      <c r="A8724" s="11"/>
      <c r="B8724" s="373"/>
      <c r="C8724" s="373"/>
      <c r="D8724" s="373"/>
      <c r="E8724" s="13"/>
      <c r="F8724" s="11"/>
      <c r="G8724" s="25"/>
      <c r="H8724" s="31"/>
      <c r="I8724" s="30"/>
      <c r="M8724" s="25"/>
      <c r="N8724" s="31"/>
      <c r="O8724" s="30"/>
      <c r="V8724" s="12"/>
      <c r="W8724" s="12"/>
      <c r="X8724" s="14"/>
      <c r="AB8724" s="25"/>
      <c r="AC8724" s="12"/>
      <c r="AD8724" s="12"/>
      <c r="AK8724" s="12"/>
      <c r="AL8724" s="30"/>
      <c r="AM8724" s="32"/>
      <c r="AQ8724" s="12"/>
      <c r="AR8724" s="12"/>
      <c r="AS8724" s="12"/>
      <c r="AZ8724" s="49"/>
      <c r="BA8724" s="30"/>
      <c r="BB8724" s="12"/>
      <c r="BF8724" s="12"/>
      <c r="BG8724" s="12"/>
      <c r="BH8724" s="12"/>
      <c r="BO8724" s="7"/>
      <c r="BP8724" s="7"/>
      <c r="BQ8724" s="7"/>
      <c r="BU8724" s="7"/>
      <c r="BV8724" s="7"/>
      <c r="BW8724" s="7"/>
      <c r="CD8724" s="7"/>
      <c r="CE8724" s="7"/>
      <c r="CF8724" s="7"/>
      <c r="CJ8724" s="7"/>
      <c r="CK8724" s="7"/>
      <c r="CL8724" s="7"/>
    </row>
    <row r="8725" spans="1:90">
      <c r="A8725" s="11"/>
      <c r="B8725" s="373"/>
      <c r="C8725" s="373"/>
      <c r="D8725" s="373"/>
      <c r="E8725" s="13"/>
      <c r="F8725" s="11"/>
      <c r="G8725" s="25"/>
      <c r="H8725" s="31"/>
      <c r="I8725" s="30"/>
      <c r="M8725" s="25"/>
      <c r="N8725" s="31"/>
      <c r="O8725" s="30"/>
      <c r="V8725" s="12"/>
      <c r="W8725" s="12"/>
      <c r="X8725" s="14"/>
      <c r="AB8725" s="25"/>
      <c r="AC8725" s="12"/>
      <c r="AD8725" s="12"/>
      <c r="AK8725" s="12"/>
      <c r="AL8725" s="30"/>
      <c r="AM8725" s="32"/>
      <c r="AQ8725" s="12"/>
      <c r="AR8725" s="12"/>
      <c r="AS8725" s="12"/>
      <c r="AZ8725" s="49"/>
      <c r="BA8725" s="30"/>
      <c r="BB8725" s="12"/>
      <c r="BF8725" s="12"/>
      <c r="BG8725" s="12"/>
      <c r="BH8725" s="12"/>
      <c r="BO8725" s="7"/>
      <c r="BP8725" s="7"/>
      <c r="BQ8725" s="7"/>
      <c r="BU8725" s="7"/>
      <c r="BV8725" s="7"/>
      <c r="BW8725" s="7"/>
      <c r="CD8725" s="7"/>
      <c r="CE8725" s="7"/>
      <c r="CF8725" s="7"/>
      <c r="CJ8725" s="7"/>
      <c r="CK8725" s="7"/>
      <c r="CL8725" s="7"/>
    </row>
    <row r="8726" spans="1:90">
      <c r="A8726" s="11"/>
      <c r="B8726" s="373"/>
      <c r="C8726" s="373"/>
      <c r="D8726" s="373"/>
      <c r="E8726" s="13"/>
      <c r="F8726" s="11"/>
      <c r="G8726" s="25"/>
      <c r="H8726" s="31"/>
      <c r="I8726" s="30"/>
      <c r="M8726" s="25"/>
      <c r="N8726" s="31"/>
      <c r="O8726" s="30"/>
      <c r="V8726" s="12"/>
      <c r="W8726" s="12"/>
      <c r="X8726" s="14"/>
      <c r="AB8726" s="25"/>
      <c r="AC8726" s="12"/>
      <c r="AD8726" s="12"/>
      <c r="AK8726" s="12"/>
      <c r="AL8726" s="30"/>
      <c r="AM8726" s="32"/>
      <c r="AQ8726" s="12"/>
      <c r="AR8726" s="12"/>
      <c r="AS8726" s="12"/>
      <c r="AZ8726" s="49"/>
      <c r="BA8726" s="30"/>
      <c r="BB8726" s="12"/>
      <c r="BF8726" s="12"/>
      <c r="BG8726" s="12"/>
      <c r="BH8726" s="12"/>
      <c r="BO8726" s="7"/>
      <c r="BP8726" s="7"/>
      <c r="BQ8726" s="7"/>
      <c r="BU8726" s="7"/>
      <c r="BV8726" s="7"/>
      <c r="BW8726" s="7"/>
      <c r="CD8726" s="7"/>
      <c r="CE8726" s="7"/>
      <c r="CF8726" s="7"/>
      <c r="CJ8726" s="7"/>
      <c r="CK8726" s="7"/>
      <c r="CL8726" s="7"/>
    </row>
    <row r="8727" spans="1:90">
      <c r="A8727" s="11"/>
      <c r="B8727" s="373"/>
      <c r="C8727" s="373"/>
      <c r="D8727" s="373"/>
      <c r="E8727" s="13"/>
      <c r="F8727" s="11"/>
      <c r="G8727" s="25"/>
      <c r="H8727" s="31"/>
      <c r="I8727" s="30"/>
      <c r="M8727" s="25"/>
      <c r="N8727" s="31"/>
      <c r="O8727" s="30"/>
      <c r="V8727" s="12"/>
      <c r="W8727" s="12"/>
      <c r="X8727" s="14"/>
      <c r="AB8727" s="25"/>
      <c r="AC8727" s="12"/>
      <c r="AD8727" s="12"/>
      <c r="AK8727" s="12"/>
      <c r="AL8727" s="30"/>
      <c r="AM8727" s="32"/>
      <c r="AQ8727" s="12"/>
      <c r="AR8727" s="12"/>
      <c r="AS8727" s="12"/>
      <c r="AZ8727" s="49"/>
      <c r="BA8727" s="30"/>
      <c r="BB8727" s="12"/>
      <c r="BF8727" s="12"/>
      <c r="BG8727" s="12"/>
      <c r="BH8727" s="12"/>
      <c r="BO8727" s="7"/>
      <c r="BP8727" s="7"/>
      <c r="BQ8727" s="7"/>
      <c r="BU8727" s="7"/>
      <c r="BV8727" s="7"/>
      <c r="BW8727" s="7"/>
      <c r="CD8727" s="7"/>
      <c r="CE8727" s="7"/>
      <c r="CF8727" s="7"/>
      <c r="CJ8727" s="7"/>
      <c r="CK8727" s="7"/>
      <c r="CL8727" s="7"/>
    </row>
    <row r="8728" spans="1:90">
      <c r="A8728" s="11"/>
      <c r="B8728" s="373"/>
      <c r="C8728" s="373"/>
      <c r="D8728" s="373"/>
      <c r="E8728" s="13"/>
      <c r="F8728" s="11"/>
      <c r="G8728" s="25"/>
      <c r="H8728" s="31"/>
      <c r="I8728" s="30"/>
      <c r="M8728" s="25"/>
      <c r="N8728" s="31"/>
      <c r="O8728" s="30"/>
      <c r="V8728" s="12"/>
      <c r="W8728" s="12"/>
      <c r="X8728" s="14"/>
      <c r="AB8728" s="25"/>
      <c r="AC8728" s="12"/>
      <c r="AD8728" s="12"/>
      <c r="AK8728" s="12"/>
      <c r="AL8728" s="30"/>
      <c r="AM8728" s="32"/>
      <c r="AQ8728" s="12"/>
      <c r="AR8728" s="12"/>
      <c r="AS8728" s="12"/>
      <c r="AZ8728" s="49"/>
      <c r="BA8728" s="30"/>
      <c r="BB8728" s="12"/>
      <c r="BF8728" s="12"/>
      <c r="BG8728" s="12"/>
      <c r="BH8728" s="12"/>
      <c r="BO8728" s="7"/>
      <c r="BP8728" s="7"/>
      <c r="BQ8728" s="7"/>
      <c r="BU8728" s="7"/>
      <c r="BV8728" s="7"/>
      <c r="BW8728" s="7"/>
      <c r="CD8728" s="7"/>
      <c r="CE8728" s="7"/>
      <c r="CF8728" s="7"/>
      <c r="CJ8728" s="7"/>
      <c r="CK8728" s="7"/>
      <c r="CL8728" s="7"/>
    </row>
    <row r="8729" spans="1:90">
      <c r="A8729" s="11"/>
      <c r="B8729" s="373"/>
      <c r="C8729" s="373"/>
      <c r="D8729" s="373"/>
      <c r="E8729" s="13"/>
      <c r="F8729" s="11"/>
      <c r="G8729" s="25"/>
      <c r="H8729" s="31"/>
      <c r="I8729" s="30"/>
      <c r="M8729" s="25"/>
      <c r="N8729" s="31"/>
      <c r="O8729" s="30"/>
      <c r="V8729" s="12"/>
      <c r="W8729" s="12"/>
      <c r="X8729" s="14"/>
      <c r="AB8729" s="25"/>
      <c r="AC8729" s="12"/>
      <c r="AD8729" s="12"/>
      <c r="AK8729" s="12"/>
      <c r="AL8729" s="30"/>
      <c r="AM8729" s="32"/>
      <c r="AQ8729" s="12"/>
      <c r="AR8729" s="12"/>
      <c r="AS8729" s="12"/>
      <c r="AZ8729" s="49"/>
      <c r="BA8729" s="30"/>
      <c r="BB8729" s="12"/>
      <c r="BF8729" s="12"/>
      <c r="BG8729" s="12"/>
      <c r="BH8729" s="12"/>
      <c r="BO8729" s="7"/>
      <c r="BP8729" s="7"/>
      <c r="BQ8729" s="7"/>
      <c r="BU8729" s="7"/>
      <c r="BV8729" s="7"/>
      <c r="BW8729" s="7"/>
      <c r="CD8729" s="7"/>
      <c r="CE8729" s="7"/>
      <c r="CF8729" s="7"/>
      <c r="CJ8729" s="7"/>
      <c r="CK8729" s="7"/>
      <c r="CL8729" s="7"/>
    </row>
    <row r="8730" spans="1:90">
      <c r="A8730" s="11"/>
      <c r="B8730" s="373"/>
      <c r="C8730" s="373"/>
      <c r="D8730" s="373"/>
      <c r="E8730" s="13"/>
      <c r="F8730" s="11"/>
      <c r="G8730" s="25"/>
      <c r="H8730" s="31"/>
      <c r="I8730" s="30"/>
      <c r="M8730" s="25"/>
      <c r="N8730" s="31"/>
      <c r="O8730" s="30"/>
      <c r="V8730" s="12"/>
      <c r="W8730" s="12"/>
      <c r="X8730" s="14"/>
      <c r="AB8730" s="25"/>
      <c r="AC8730" s="12"/>
      <c r="AD8730" s="12"/>
      <c r="AK8730" s="12"/>
      <c r="AL8730" s="30"/>
      <c r="AM8730" s="32"/>
      <c r="AQ8730" s="12"/>
      <c r="AR8730" s="12"/>
      <c r="AS8730" s="12"/>
      <c r="AZ8730" s="49"/>
      <c r="BA8730" s="30"/>
      <c r="BB8730" s="12"/>
      <c r="BF8730" s="12"/>
      <c r="BG8730" s="12"/>
      <c r="BH8730" s="12"/>
      <c r="BO8730" s="7"/>
      <c r="BP8730" s="7"/>
      <c r="BQ8730" s="7"/>
      <c r="BU8730" s="7"/>
      <c r="BV8730" s="7"/>
      <c r="BW8730" s="7"/>
      <c r="CD8730" s="7"/>
      <c r="CE8730" s="7"/>
      <c r="CF8730" s="7"/>
      <c r="CJ8730" s="7"/>
      <c r="CK8730" s="7"/>
      <c r="CL8730" s="7"/>
    </row>
    <row r="8731" spans="1:90">
      <c r="A8731" s="11"/>
      <c r="B8731" s="373"/>
      <c r="C8731" s="373"/>
      <c r="D8731" s="373"/>
      <c r="E8731" s="13"/>
      <c r="F8731" s="11"/>
      <c r="G8731" s="25"/>
      <c r="H8731" s="31"/>
      <c r="I8731" s="30"/>
      <c r="M8731" s="25"/>
      <c r="N8731" s="31"/>
      <c r="O8731" s="30"/>
      <c r="V8731" s="12"/>
      <c r="W8731" s="12"/>
      <c r="X8731" s="14"/>
      <c r="AB8731" s="25"/>
      <c r="AC8731" s="12"/>
      <c r="AD8731" s="12"/>
      <c r="AK8731" s="12"/>
      <c r="AL8731" s="30"/>
      <c r="AM8731" s="32"/>
      <c r="AQ8731" s="12"/>
      <c r="AR8731" s="12"/>
      <c r="AS8731" s="12"/>
      <c r="AZ8731" s="49"/>
      <c r="BA8731" s="30"/>
      <c r="BB8731" s="12"/>
      <c r="BF8731" s="12"/>
      <c r="BG8731" s="12"/>
      <c r="BH8731" s="12"/>
      <c r="BO8731" s="7"/>
      <c r="BP8731" s="7"/>
      <c r="BQ8731" s="7"/>
      <c r="BU8731" s="7"/>
      <c r="BV8731" s="7"/>
      <c r="BW8731" s="7"/>
      <c r="CD8731" s="7"/>
      <c r="CE8731" s="7"/>
      <c r="CF8731" s="7"/>
      <c r="CJ8731" s="7"/>
      <c r="CK8731" s="7"/>
      <c r="CL8731" s="7"/>
    </row>
    <row r="8732" spans="1:90">
      <c r="A8732" s="11"/>
      <c r="B8732" s="373"/>
      <c r="C8732" s="373"/>
      <c r="D8732" s="373"/>
      <c r="E8732" s="13"/>
      <c r="F8732" s="11"/>
      <c r="G8732" s="25"/>
      <c r="H8732" s="31"/>
      <c r="I8732" s="30"/>
      <c r="M8732" s="25"/>
      <c r="N8732" s="31"/>
      <c r="O8732" s="30"/>
      <c r="V8732" s="12"/>
      <c r="W8732" s="12"/>
      <c r="X8732" s="14"/>
      <c r="AB8732" s="25"/>
      <c r="AC8732" s="12"/>
      <c r="AD8732" s="12"/>
      <c r="AK8732" s="12"/>
      <c r="AL8732" s="30"/>
      <c r="AM8732" s="32"/>
      <c r="AQ8732" s="12"/>
      <c r="AR8732" s="12"/>
      <c r="AS8732" s="12"/>
      <c r="AZ8732" s="49"/>
      <c r="BA8732" s="30"/>
      <c r="BB8732" s="12"/>
      <c r="BF8732" s="12"/>
      <c r="BG8732" s="12"/>
      <c r="BH8732" s="12"/>
      <c r="BO8732" s="7"/>
      <c r="BP8732" s="7"/>
      <c r="BQ8732" s="7"/>
      <c r="BU8732" s="7"/>
      <c r="BV8732" s="7"/>
      <c r="BW8732" s="7"/>
      <c r="CD8732" s="7"/>
      <c r="CE8732" s="7"/>
      <c r="CF8732" s="7"/>
      <c r="CJ8732" s="7"/>
      <c r="CK8732" s="7"/>
      <c r="CL8732" s="7"/>
    </row>
    <row r="8733" spans="1:90">
      <c r="A8733" s="11"/>
      <c r="B8733" s="373"/>
      <c r="C8733" s="373"/>
      <c r="D8733" s="373"/>
      <c r="E8733" s="13"/>
      <c r="F8733" s="11"/>
      <c r="G8733" s="25"/>
      <c r="H8733" s="31"/>
      <c r="I8733" s="30"/>
      <c r="M8733" s="25"/>
      <c r="N8733" s="31"/>
      <c r="O8733" s="30"/>
      <c r="V8733" s="12"/>
      <c r="W8733" s="12"/>
      <c r="X8733" s="14"/>
      <c r="AB8733" s="25"/>
      <c r="AC8733" s="12"/>
      <c r="AD8733" s="12"/>
      <c r="AK8733" s="12"/>
      <c r="AL8733" s="30"/>
      <c r="AM8733" s="32"/>
      <c r="AQ8733" s="12"/>
      <c r="AR8733" s="12"/>
      <c r="AS8733" s="12"/>
      <c r="AZ8733" s="49"/>
      <c r="BA8733" s="30"/>
      <c r="BB8733" s="12"/>
      <c r="BF8733" s="12"/>
      <c r="BG8733" s="12"/>
      <c r="BH8733" s="12"/>
      <c r="BO8733" s="7"/>
      <c r="BP8733" s="7"/>
      <c r="BQ8733" s="7"/>
      <c r="BU8733" s="7"/>
      <c r="BV8733" s="7"/>
      <c r="BW8733" s="7"/>
      <c r="CD8733" s="7"/>
      <c r="CE8733" s="7"/>
      <c r="CF8733" s="7"/>
      <c r="CJ8733" s="7"/>
      <c r="CK8733" s="7"/>
      <c r="CL8733" s="7"/>
    </row>
    <row r="8734" spans="1:90">
      <c r="A8734" s="11"/>
      <c r="B8734" s="373"/>
      <c r="C8734" s="373"/>
      <c r="D8734" s="373"/>
      <c r="E8734" s="13"/>
      <c r="F8734" s="11"/>
      <c r="G8734" s="25"/>
      <c r="H8734" s="31"/>
      <c r="I8734" s="30"/>
      <c r="M8734" s="25"/>
      <c r="N8734" s="31"/>
      <c r="O8734" s="30"/>
      <c r="V8734" s="12"/>
      <c r="W8734" s="12"/>
      <c r="X8734" s="14"/>
      <c r="AB8734" s="25"/>
      <c r="AC8734" s="12"/>
      <c r="AD8734" s="12"/>
      <c r="AK8734" s="12"/>
      <c r="AL8734" s="30"/>
      <c r="AM8734" s="32"/>
      <c r="AQ8734" s="12"/>
      <c r="AR8734" s="12"/>
      <c r="AS8734" s="12"/>
      <c r="AZ8734" s="49"/>
      <c r="BA8734" s="30"/>
      <c r="BB8734" s="12"/>
      <c r="BF8734" s="12"/>
      <c r="BG8734" s="12"/>
      <c r="BH8734" s="12"/>
      <c r="BO8734" s="7"/>
      <c r="BP8734" s="7"/>
      <c r="BQ8734" s="7"/>
      <c r="BU8734" s="7"/>
      <c r="BV8734" s="7"/>
      <c r="BW8734" s="7"/>
      <c r="CD8734" s="7"/>
      <c r="CE8734" s="7"/>
      <c r="CF8734" s="7"/>
      <c r="CJ8734" s="7"/>
      <c r="CK8734" s="7"/>
      <c r="CL8734" s="7"/>
    </row>
    <row r="8735" spans="1:90">
      <c r="A8735" s="11"/>
      <c r="B8735" s="373"/>
      <c r="C8735" s="373"/>
      <c r="D8735" s="373"/>
      <c r="E8735" s="13"/>
      <c r="F8735" s="11"/>
      <c r="G8735" s="25"/>
      <c r="H8735" s="31"/>
      <c r="I8735" s="30"/>
      <c r="M8735" s="25"/>
      <c r="N8735" s="31"/>
      <c r="O8735" s="30"/>
      <c r="V8735" s="12"/>
      <c r="W8735" s="12"/>
      <c r="X8735" s="14"/>
      <c r="AB8735" s="25"/>
      <c r="AC8735" s="12"/>
      <c r="AD8735" s="12"/>
      <c r="AK8735" s="12"/>
      <c r="AL8735" s="30"/>
      <c r="AM8735" s="32"/>
      <c r="AQ8735" s="12"/>
      <c r="AR8735" s="12"/>
      <c r="AS8735" s="12"/>
      <c r="AZ8735" s="49"/>
      <c r="BA8735" s="30"/>
      <c r="BB8735" s="12"/>
      <c r="BF8735" s="12"/>
      <c r="BG8735" s="12"/>
      <c r="BH8735" s="12"/>
      <c r="BO8735" s="7"/>
      <c r="BP8735" s="7"/>
      <c r="BQ8735" s="7"/>
      <c r="BU8735" s="7"/>
      <c r="BV8735" s="7"/>
      <c r="BW8735" s="7"/>
      <c r="CD8735" s="7"/>
      <c r="CE8735" s="7"/>
      <c r="CF8735" s="7"/>
      <c r="CJ8735" s="7"/>
      <c r="CK8735" s="7"/>
      <c r="CL8735" s="7"/>
    </row>
    <row r="8736" spans="1:90">
      <c r="A8736" s="11"/>
      <c r="B8736" s="373"/>
      <c r="C8736" s="373"/>
      <c r="D8736" s="373"/>
      <c r="E8736" s="13"/>
      <c r="F8736" s="11"/>
      <c r="G8736" s="25"/>
      <c r="H8736" s="31"/>
      <c r="I8736" s="30"/>
      <c r="M8736" s="25"/>
      <c r="N8736" s="31"/>
      <c r="O8736" s="30"/>
      <c r="V8736" s="12"/>
      <c r="W8736" s="12"/>
      <c r="X8736" s="14"/>
      <c r="AB8736" s="25"/>
      <c r="AC8736" s="12"/>
      <c r="AD8736" s="12"/>
      <c r="AK8736" s="12"/>
      <c r="AL8736" s="30"/>
      <c r="AM8736" s="32"/>
      <c r="AQ8736" s="12"/>
      <c r="AR8736" s="12"/>
      <c r="AS8736" s="12"/>
      <c r="AZ8736" s="49"/>
      <c r="BA8736" s="30"/>
      <c r="BB8736" s="12"/>
      <c r="BF8736" s="12"/>
      <c r="BG8736" s="12"/>
      <c r="BH8736" s="12"/>
      <c r="BO8736" s="7"/>
      <c r="BP8736" s="7"/>
      <c r="BQ8736" s="7"/>
      <c r="BU8736" s="7"/>
      <c r="BV8736" s="7"/>
      <c r="BW8736" s="7"/>
      <c r="CD8736" s="7"/>
      <c r="CE8736" s="7"/>
      <c r="CF8736" s="7"/>
      <c r="CJ8736" s="7"/>
      <c r="CK8736" s="7"/>
      <c r="CL8736" s="7"/>
    </row>
    <row r="8737" spans="1:90">
      <c r="A8737" s="11"/>
      <c r="B8737" s="373"/>
      <c r="C8737" s="373"/>
      <c r="D8737" s="373"/>
      <c r="E8737" s="13"/>
      <c r="F8737" s="11"/>
      <c r="G8737" s="25"/>
      <c r="H8737" s="31"/>
      <c r="I8737" s="30"/>
      <c r="M8737" s="25"/>
      <c r="N8737" s="31"/>
      <c r="O8737" s="30"/>
      <c r="V8737" s="12"/>
      <c r="W8737" s="12"/>
      <c r="X8737" s="14"/>
      <c r="AB8737" s="25"/>
      <c r="AC8737" s="12"/>
      <c r="AD8737" s="12"/>
      <c r="AK8737" s="12"/>
      <c r="AL8737" s="30"/>
      <c r="AM8737" s="32"/>
      <c r="AQ8737" s="12"/>
      <c r="AR8737" s="12"/>
      <c r="AS8737" s="12"/>
      <c r="AZ8737" s="49"/>
      <c r="BA8737" s="30"/>
      <c r="BB8737" s="12"/>
      <c r="BF8737" s="12"/>
      <c r="BG8737" s="12"/>
      <c r="BH8737" s="12"/>
      <c r="BO8737" s="7"/>
      <c r="BP8737" s="7"/>
      <c r="BQ8737" s="7"/>
      <c r="BU8737" s="7"/>
      <c r="BV8737" s="7"/>
      <c r="BW8737" s="7"/>
      <c r="CD8737" s="7"/>
      <c r="CE8737" s="7"/>
      <c r="CF8737" s="7"/>
      <c r="CJ8737" s="7"/>
      <c r="CK8737" s="7"/>
      <c r="CL8737" s="7"/>
    </row>
    <row r="8738" spans="1:90">
      <c r="A8738" s="11"/>
      <c r="B8738" s="373"/>
      <c r="C8738" s="373"/>
      <c r="D8738" s="373"/>
      <c r="E8738" s="13"/>
      <c r="F8738" s="11"/>
      <c r="G8738" s="25"/>
      <c r="H8738" s="31"/>
      <c r="I8738" s="30"/>
      <c r="M8738" s="25"/>
      <c r="N8738" s="31"/>
      <c r="O8738" s="30"/>
      <c r="V8738" s="12"/>
      <c r="W8738" s="12"/>
      <c r="X8738" s="14"/>
      <c r="AB8738" s="25"/>
      <c r="AC8738" s="12"/>
      <c r="AD8738" s="12"/>
      <c r="AK8738" s="12"/>
      <c r="AL8738" s="30"/>
      <c r="AM8738" s="32"/>
      <c r="AQ8738" s="12"/>
      <c r="AR8738" s="12"/>
      <c r="AS8738" s="12"/>
      <c r="AZ8738" s="49"/>
      <c r="BA8738" s="30"/>
      <c r="BB8738" s="12"/>
      <c r="BF8738" s="12"/>
      <c r="BG8738" s="12"/>
      <c r="BH8738" s="12"/>
      <c r="BO8738" s="7"/>
      <c r="BP8738" s="7"/>
      <c r="BQ8738" s="7"/>
      <c r="BU8738" s="7"/>
      <c r="BV8738" s="7"/>
      <c r="BW8738" s="7"/>
      <c r="CD8738" s="7"/>
      <c r="CE8738" s="7"/>
      <c r="CF8738" s="7"/>
      <c r="CJ8738" s="7"/>
      <c r="CK8738" s="7"/>
      <c r="CL8738" s="7"/>
    </row>
    <row r="8739" spans="1:90">
      <c r="A8739" s="11"/>
      <c r="B8739" s="373"/>
      <c r="C8739" s="373"/>
      <c r="D8739" s="373"/>
      <c r="E8739" s="13"/>
      <c r="F8739" s="11"/>
      <c r="G8739" s="25"/>
      <c r="H8739" s="31"/>
      <c r="I8739" s="30"/>
      <c r="M8739" s="25"/>
      <c r="N8739" s="31"/>
      <c r="O8739" s="30"/>
      <c r="V8739" s="12"/>
      <c r="W8739" s="12"/>
      <c r="X8739" s="14"/>
      <c r="AB8739" s="25"/>
      <c r="AC8739" s="12"/>
      <c r="AD8739" s="12"/>
      <c r="AK8739" s="12"/>
      <c r="AL8739" s="30"/>
      <c r="AM8739" s="32"/>
      <c r="AQ8739" s="12"/>
      <c r="AR8739" s="12"/>
      <c r="AS8739" s="12"/>
      <c r="AZ8739" s="49"/>
      <c r="BA8739" s="30"/>
      <c r="BB8739" s="12"/>
      <c r="BF8739" s="12"/>
      <c r="BG8739" s="12"/>
      <c r="BH8739" s="12"/>
      <c r="BO8739" s="7"/>
      <c r="BP8739" s="7"/>
      <c r="BQ8739" s="7"/>
      <c r="BU8739" s="7"/>
      <c r="BV8739" s="7"/>
      <c r="BW8739" s="7"/>
      <c r="CD8739" s="7"/>
      <c r="CE8739" s="7"/>
      <c r="CF8739" s="7"/>
      <c r="CJ8739" s="7"/>
      <c r="CK8739" s="7"/>
      <c r="CL8739" s="7"/>
    </row>
    <row r="8740" spans="1:90">
      <c r="A8740" s="11"/>
      <c r="B8740" s="373"/>
      <c r="C8740" s="373"/>
      <c r="D8740" s="373"/>
      <c r="E8740" s="13"/>
      <c r="F8740" s="11"/>
      <c r="G8740" s="25"/>
      <c r="H8740" s="31"/>
      <c r="I8740" s="30"/>
      <c r="M8740" s="25"/>
      <c r="N8740" s="31"/>
      <c r="O8740" s="30"/>
      <c r="V8740" s="12"/>
      <c r="W8740" s="12"/>
      <c r="X8740" s="14"/>
      <c r="AB8740" s="25"/>
      <c r="AC8740" s="12"/>
      <c r="AD8740" s="12"/>
      <c r="AK8740" s="12"/>
      <c r="AL8740" s="30"/>
      <c r="AM8740" s="32"/>
      <c r="AQ8740" s="12"/>
      <c r="AR8740" s="12"/>
      <c r="AS8740" s="12"/>
      <c r="AZ8740" s="49"/>
      <c r="BA8740" s="30"/>
      <c r="BB8740" s="12"/>
      <c r="BF8740" s="12"/>
      <c r="BG8740" s="12"/>
      <c r="BH8740" s="12"/>
      <c r="BO8740" s="7"/>
      <c r="BP8740" s="7"/>
      <c r="BQ8740" s="7"/>
      <c r="BU8740" s="7"/>
      <c r="BV8740" s="7"/>
      <c r="BW8740" s="7"/>
      <c r="CD8740" s="7"/>
      <c r="CE8740" s="7"/>
      <c r="CF8740" s="7"/>
      <c r="CJ8740" s="7"/>
      <c r="CK8740" s="7"/>
      <c r="CL8740" s="7"/>
    </row>
    <row r="8741" spans="1:90">
      <c r="A8741" s="11"/>
      <c r="B8741" s="373"/>
      <c r="C8741" s="373"/>
      <c r="D8741" s="373"/>
      <c r="E8741" s="13"/>
      <c r="F8741" s="11"/>
      <c r="G8741" s="25"/>
      <c r="H8741" s="31"/>
      <c r="I8741" s="30"/>
      <c r="M8741" s="25"/>
      <c r="N8741" s="31"/>
      <c r="O8741" s="30"/>
      <c r="V8741" s="12"/>
      <c r="W8741" s="12"/>
      <c r="X8741" s="14"/>
      <c r="AB8741" s="25"/>
      <c r="AC8741" s="12"/>
      <c r="AD8741" s="12"/>
      <c r="AK8741" s="12"/>
      <c r="AL8741" s="30"/>
      <c r="AM8741" s="32"/>
      <c r="AQ8741" s="12"/>
      <c r="AR8741" s="12"/>
      <c r="AS8741" s="12"/>
      <c r="AZ8741" s="49"/>
      <c r="BA8741" s="30"/>
      <c r="BB8741" s="12"/>
      <c r="BF8741" s="12"/>
      <c r="BG8741" s="12"/>
      <c r="BH8741" s="12"/>
      <c r="BO8741" s="7"/>
      <c r="BP8741" s="7"/>
      <c r="BQ8741" s="7"/>
      <c r="BU8741" s="7"/>
      <c r="BV8741" s="7"/>
      <c r="BW8741" s="7"/>
      <c r="CD8741" s="7"/>
      <c r="CE8741" s="7"/>
      <c r="CF8741" s="7"/>
      <c r="CJ8741" s="7"/>
      <c r="CK8741" s="7"/>
      <c r="CL8741" s="7"/>
    </row>
    <row r="8742" spans="1:90">
      <c r="A8742" s="11"/>
      <c r="B8742" s="373"/>
      <c r="C8742" s="373"/>
      <c r="D8742" s="373"/>
      <c r="E8742" s="13"/>
      <c r="F8742" s="11"/>
      <c r="G8742" s="25"/>
      <c r="H8742" s="31"/>
      <c r="I8742" s="30"/>
      <c r="M8742" s="25"/>
      <c r="N8742" s="31"/>
      <c r="O8742" s="30"/>
      <c r="V8742" s="12"/>
      <c r="W8742" s="12"/>
      <c r="X8742" s="14"/>
      <c r="AB8742" s="25"/>
      <c r="AC8742" s="12"/>
      <c r="AD8742" s="12"/>
      <c r="AK8742" s="12"/>
      <c r="AL8742" s="30"/>
      <c r="AM8742" s="32"/>
      <c r="AQ8742" s="12"/>
      <c r="AR8742" s="12"/>
      <c r="AS8742" s="12"/>
      <c r="AZ8742" s="49"/>
      <c r="BA8742" s="30"/>
      <c r="BB8742" s="12"/>
      <c r="BF8742" s="12"/>
      <c r="BG8742" s="12"/>
      <c r="BH8742" s="12"/>
      <c r="BO8742" s="7"/>
      <c r="BP8742" s="7"/>
      <c r="BQ8742" s="7"/>
      <c r="BU8742" s="7"/>
      <c r="BV8742" s="7"/>
      <c r="BW8742" s="7"/>
      <c r="CD8742" s="7"/>
      <c r="CE8742" s="7"/>
      <c r="CF8742" s="7"/>
      <c r="CJ8742" s="7"/>
      <c r="CK8742" s="7"/>
      <c r="CL8742" s="7"/>
    </row>
    <row r="8743" spans="1:90">
      <c r="A8743" s="11"/>
      <c r="B8743" s="373"/>
      <c r="C8743" s="373"/>
      <c r="D8743" s="373"/>
      <c r="E8743" s="13"/>
      <c r="F8743" s="11"/>
      <c r="G8743" s="25"/>
      <c r="H8743" s="31"/>
      <c r="I8743" s="30"/>
      <c r="M8743" s="25"/>
      <c r="N8743" s="31"/>
      <c r="O8743" s="30"/>
      <c r="V8743" s="12"/>
      <c r="W8743" s="12"/>
      <c r="X8743" s="14"/>
      <c r="AB8743" s="25"/>
      <c r="AC8743" s="12"/>
      <c r="AD8743" s="12"/>
      <c r="AK8743" s="12"/>
      <c r="AL8743" s="30"/>
      <c r="AM8743" s="32"/>
      <c r="AQ8743" s="12"/>
      <c r="AR8743" s="12"/>
      <c r="AS8743" s="12"/>
      <c r="AZ8743" s="49"/>
      <c r="BA8743" s="30"/>
      <c r="BB8743" s="12"/>
      <c r="BF8743" s="12"/>
      <c r="BG8743" s="12"/>
      <c r="BH8743" s="12"/>
      <c r="BO8743" s="7"/>
      <c r="BP8743" s="7"/>
      <c r="BQ8743" s="7"/>
      <c r="BU8743" s="7"/>
      <c r="BV8743" s="7"/>
      <c r="BW8743" s="7"/>
      <c r="CD8743" s="7"/>
      <c r="CE8743" s="7"/>
      <c r="CF8743" s="7"/>
      <c r="CJ8743" s="7"/>
      <c r="CK8743" s="7"/>
      <c r="CL8743" s="7"/>
    </row>
    <row r="8744" spans="1:90">
      <c r="A8744" s="11"/>
      <c r="B8744" s="373"/>
      <c r="C8744" s="373"/>
      <c r="D8744" s="373"/>
      <c r="E8744" s="13"/>
      <c r="F8744" s="11"/>
      <c r="G8744" s="25"/>
      <c r="H8744" s="31"/>
      <c r="I8744" s="30"/>
      <c r="M8744" s="25"/>
      <c r="N8744" s="31"/>
      <c r="O8744" s="30"/>
      <c r="V8744" s="12"/>
      <c r="W8744" s="12"/>
      <c r="X8744" s="14"/>
      <c r="AB8744" s="25"/>
      <c r="AC8744" s="12"/>
      <c r="AD8744" s="12"/>
      <c r="AK8744" s="12"/>
      <c r="AL8744" s="30"/>
      <c r="AM8744" s="32"/>
      <c r="AQ8744" s="12"/>
      <c r="AR8744" s="12"/>
      <c r="AS8744" s="12"/>
      <c r="AZ8744" s="49"/>
      <c r="BA8744" s="30"/>
      <c r="BB8744" s="12"/>
      <c r="BF8744" s="12"/>
      <c r="BG8744" s="12"/>
      <c r="BH8744" s="12"/>
      <c r="BO8744" s="7"/>
      <c r="BP8744" s="7"/>
      <c r="BQ8744" s="7"/>
      <c r="BU8744" s="7"/>
      <c r="BV8744" s="7"/>
      <c r="BW8744" s="7"/>
      <c r="CD8744" s="7"/>
      <c r="CE8744" s="7"/>
      <c r="CF8744" s="7"/>
      <c r="CJ8744" s="7"/>
      <c r="CK8744" s="7"/>
      <c r="CL8744" s="7"/>
    </row>
    <row r="8745" spans="1:90">
      <c r="A8745" s="11"/>
      <c r="B8745" s="373"/>
      <c r="C8745" s="373"/>
      <c r="D8745" s="373"/>
      <c r="E8745" s="13"/>
      <c r="F8745" s="11"/>
      <c r="G8745" s="25"/>
      <c r="H8745" s="31"/>
      <c r="I8745" s="30"/>
      <c r="M8745" s="25"/>
      <c r="N8745" s="31"/>
      <c r="O8745" s="30"/>
      <c r="V8745" s="12"/>
      <c r="W8745" s="12"/>
      <c r="X8745" s="14"/>
      <c r="AB8745" s="25"/>
      <c r="AC8745" s="12"/>
      <c r="AD8745" s="12"/>
      <c r="AK8745" s="12"/>
      <c r="AL8745" s="30"/>
      <c r="AM8745" s="32"/>
      <c r="AQ8745" s="12"/>
      <c r="AR8745" s="12"/>
      <c r="AS8745" s="12"/>
      <c r="AZ8745" s="49"/>
      <c r="BA8745" s="30"/>
      <c r="BB8745" s="12"/>
      <c r="BF8745" s="12"/>
      <c r="BG8745" s="12"/>
      <c r="BH8745" s="12"/>
      <c r="BO8745" s="7"/>
      <c r="BP8745" s="7"/>
      <c r="BQ8745" s="7"/>
      <c r="BU8745" s="7"/>
      <c r="BV8745" s="7"/>
      <c r="BW8745" s="7"/>
      <c r="CD8745" s="7"/>
      <c r="CE8745" s="7"/>
      <c r="CF8745" s="7"/>
      <c r="CJ8745" s="7"/>
      <c r="CK8745" s="7"/>
      <c r="CL8745" s="7"/>
    </row>
    <row r="8746" spans="1:90">
      <c r="A8746" s="11"/>
      <c r="B8746" s="373"/>
      <c r="C8746" s="373"/>
      <c r="D8746" s="373"/>
      <c r="E8746" s="13"/>
      <c r="F8746" s="11"/>
      <c r="G8746" s="25"/>
      <c r="H8746" s="31"/>
      <c r="I8746" s="30"/>
      <c r="M8746" s="25"/>
      <c r="N8746" s="31"/>
      <c r="O8746" s="30"/>
      <c r="V8746" s="12"/>
      <c r="W8746" s="12"/>
      <c r="X8746" s="14"/>
      <c r="AB8746" s="25"/>
      <c r="AC8746" s="12"/>
      <c r="AD8746" s="12"/>
      <c r="AK8746" s="12"/>
      <c r="AL8746" s="30"/>
      <c r="AM8746" s="32"/>
      <c r="AQ8746" s="12"/>
      <c r="AR8746" s="12"/>
      <c r="AS8746" s="12"/>
      <c r="AZ8746" s="49"/>
      <c r="BA8746" s="30"/>
      <c r="BB8746" s="12"/>
      <c r="BF8746" s="12"/>
      <c r="BG8746" s="12"/>
      <c r="BH8746" s="12"/>
      <c r="BO8746" s="7"/>
      <c r="BP8746" s="7"/>
      <c r="BQ8746" s="7"/>
      <c r="BU8746" s="7"/>
      <c r="BV8746" s="7"/>
      <c r="BW8746" s="7"/>
      <c r="CD8746" s="7"/>
      <c r="CE8746" s="7"/>
      <c r="CF8746" s="7"/>
      <c r="CJ8746" s="7"/>
      <c r="CK8746" s="7"/>
      <c r="CL8746" s="7"/>
    </row>
    <row r="8747" spans="1:90">
      <c r="A8747" s="11"/>
      <c r="B8747" s="373"/>
      <c r="C8747" s="373"/>
      <c r="D8747" s="373"/>
      <c r="E8747" s="13"/>
      <c r="F8747" s="11"/>
      <c r="G8747" s="25"/>
      <c r="H8747" s="31"/>
      <c r="I8747" s="30"/>
      <c r="M8747" s="25"/>
      <c r="N8747" s="31"/>
      <c r="O8747" s="30"/>
      <c r="V8747" s="12"/>
      <c r="W8747" s="12"/>
      <c r="X8747" s="14"/>
      <c r="AB8747" s="25"/>
      <c r="AC8747" s="12"/>
      <c r="AD8747" s="12"/>
      <c r="AK8747" s="12"/>
      <c r="AL8747" s="30"/>
      <c r="AM8747" s="32"/>
      <c r="AQ8747" s="12"/>
      <c r="AR8747" s="12"/>
      <c r="AS8747" s="12"/>
      <c r="AZ8747" s="49"/>
      <c r="BA8747" s="30"/>
      <c r="BB8747" s="12"/>
      <c r="BF8747" s="12"/>
      <c r="BG8747" s="12"/>
      <c r="BH8747" s="12"/>
      <c r="BO8747" s="7"/>
      <c r="BP8747" s="7"/>
      <c r="BQ8747" s="7"/>
      <c r="BU8747" s="7"/>
      <c r="BV8747" s="7"/>
      <c r="BW8747" s="7"/>
      <c r="CD8747" s="7"/>
      <c r="CE8747" s="7"/>
      <c r="CF8747" s="7"/>
      <c r="CJ8747" s="7"/>
      <c r="CK8747" s="7"/>
      <c r="CL8747" s="7"/>
    </row>
    <row r="8748" spans="1:90">
      <c r="A8748" s="11"/>
      <c r="B8748" s="373"/>
      <c r="C8748" s="373"/>
      <c r="D8748" s="373"/>
      <c r="E8748" s="13"/>
      <c r="F8748" s="11"/>
      <c r="G8748" s="25"/>
      <c r="H8748" s="31"/>
      <c r="I8748" s="30"/>
      <c r="M8748" s="25"/>
      <c r="N8748" s="31"/>
      <c r="O8748" s="30"/>
      <c r="V8748" s="12"/>
      <c r="W8748" s="12"/>
      <c r="X8748" s="14"/>
      <c r="AB8748" s="25"/>
      <c r="AC8748" s="12"/>
      <c r="AD8748" s="12"/>
      <c r="AK8748" s="12"/>
      <c r="AL8748" s="30"/>
      <c r="AM8748" s="32"/>
      <c r="AQ8748" s="12"/>
      <c r="AR8748" s="12"/>
      <c r="AS8748" s="12"/>
      <c r="AZ8748" s="49"/>
      <c r="BA8748" s="30"/>
      <c r="BB8748" s="12"/>
      <c r="BF8748" s="12"/>
      <c r="BG8748" s="12"/>
      <c r="BH8748" s="12"/>
      <c r="BO8748" s="7"/>
      <c r="BP8748" s="7"/>
      <c r="BQ8748" s="7"/>
      <c r="BU8748" s="7"/>
      <c r="BV8748" s="7"/>
      <c r="BW8748" s="7"/>
      <c r="CD8748" s="7"/>
      <c r="CE8748" s="7"/>
      <c r="CF8748" s="7"/>
      <c r="CJ8748" s="7"/>
      <c r="CK8748" s="7"/>
      <c r="CL8748" s="7"/>
    </row>
    <row r="8749" spans="1:90">
      <c r="A8749" s="11"/>
      <c r="B8749" s="373"/>
      <c r="C8749" s="373"/>
      <c r="D8749" s="373"/>
      <c r="E8749" s="13"/>
      <c r="F8749" s="11"/>
      <c r="G8749" s="25"/>
      <c r="H8749" s="31"/>
      <c r="I8749" s="30"/>
      <c r="M8749" s="25"/>
      <c r="N8749" s="31"/>
      <c r="O8749" s="30"/>
      <c r="V8749" s="12"/>
      <c r="W8749" s="12"/>
      <c r="X8749" s="14"/>
      <c r="AB8749" s="25"/>
      <c r="AC8749" s="12"/>
      <c r="AD8749" s="12"/>
      <c r="AK8749" s="12"/>
      <c r="AL8749" s="30"/>
      <c r="AM8749" s="32"/>
      <c r="AQ8749" s="12"/>
      <c r="AR8749" s="12"/>
      <c r="AS8749" s="12"/>
      <c r="AZ8749" s="49"/>
      <c r="BA8749" s="30"/>
      <c r="BB8749" s="12"/>
      <c r="BF8749" s="12"/>
      <c r="BG8749" s="12"/>
      <c r="BH8749" s="12"/>
      <c r="BO8749" s="7"/>
      <c r="BP8749" s="7"/>
      <c r="BQ8749" s="7"/>
      <c r="BU8749" s="7"/>
      <c r="BV8749" s="7"/>
      <c r="BW8749" s="7"/>
      <c r="CD8749" s="7"/>
      <c r="CE8749" s="7"/>
      <c r="CF8749" s="7"/>
      <c r="CJ8749" s="7"/>
      <c r="CK8749" s="7"/>
      <c r="CL8749" s="7"/>
    </row>
    <row r="8750" spans="1:90">
      <c r="A8750" s="11"/>
      <c r="B8750" s="373"/>
      <c r="C8750" s="373"/>
      <c r="D8750" s="373"/>
      <c r="E8750" s="13"/>
      <c r="F8750" s="11"/>
      <c r="G8750" s="25"/>
      <c r="H8750" s="31"/>
      <c r="I8750" s="30"/>
      <c r="M8750" s="25"/>
      <c r="N8750" s="31"/>
      <c r="O8750" s="30"/>
      <c r="V8750" s="12"/>
      <c r="W8750" s="12"/>
      <c r="X8750" s="14"/>
      <c r="AB8750" s="25"/>
      <c r="AC8750" s="12"/>
      <c r="AD8750" s="12"/>
      <c r="AK8750" s="12"/>
      <c r="AL8750" s="30"/>
      <c r="AM8750" s="32"/>
      <c r="AQ8750" s="12"/>
      <c r="AR8750" s="12"/>
      <c r="AS8750" s="12"/>
      <c r="AZ8750" s="49"/>
      <c r="BA8750" s="30"/>
      <c r="BB8750" s="12"/>
      <c r="BF8750" s="12"/>
      <c r="BG8750" s="12"/>
      <c r="BH8750" s="12"/>
      <c r="BO8750" s="7"/>
      <c r="BP8750" s="7"/>
      <c r="BQ8750" s="7"/>
      <c r="BU8750" s="7"/>
      <c r="BV8750" s="7"/>
      <c r="BW8750" s="7"/>
      <c r="CD8750" s="7"/>
      <c r="CE8750" s="7"/>
      <c r="CF8750" s="7"/>
      <c r="CJ8750" s="7"/>
      <c r="CK8750" s="7"/>
      <c r="CL8750" s="7"/>
    </row>
    <row r="8751" spans="1:90">
      <c r="A8751" s="11"/>
      <c r="B8751" s="373"/>
      <c r="C8751" s="373"/>
      <c r="D8751" s="373"/>
      <c r="E8751" s="13"/>
      <c r="F8751" s="11"/>
      <c r="G8751" s="25"/>
      <c r="H8751" s="31"/>
      <c r="I8751" s="30"/>
      <c r="M8751" s="25"/>
      <c r="N8751" s="31"/>
      <c r="O8751" s="30"/>
      <c r="V8751" s="12"/>
      <c r="W8751" s="12"/>
      <c r="X8751" s="14"/>
      <c r="AB8751" s="25"/>
      <c r="AC8751" s="12"/>
      <c r="AD8751" s="12"/>
      <c r="AK8751" s="12"/>
      <c r="AL8751" s="30"/>
      <c r="AM8751" s="32"/>
      <c r="AQ8751" s="12"/>
      <c r="AR8751" s="12"/>
      <c r="AS8751" s="12"/>
      <c r="AZ8751" s="49"/>
      <c r="BA8751" s="30"/>
      <c r="BB8751" s="12"/>
      <c r="BF8751" s="12"/>
      <c r="BG8751" s="12"/>
      <c r="BH8751" s="12"/>
      <c r="BO8751" s="7"/>
      <c r="BP8751" s="7"/>
      <c r="BQ8751" s="7"/>
      <c r="BU8751" s="7"/>
      <c r="BV8751" s="7"/>
      <c r="BW8751" s="7"/>
      <c r="CD8751" s="7"/>
      <c r="CE8751" s="7"/>
      <c r="CF8751" s="7"/>
      <c r="CJ8751" s="7"/>
      <c r="CK8751" s="7"/>
      <c r="CL8751" s="7"/>
    </row>
    <row r="8752" spans="1:90">
      <c r="A8752" s="11"/>
      <c r="B8752" s="373"/>
      <c r="C8752" s="373"/>
      <c r="D8752" s="373"/>
      <c r="E8752" s="13"/>
      <c r="F8752" s="11"/>
      <c r="G8752" s="25"/>
      <c r="H8752" s="31"/>
      <c r="I8752" s="30"/>
      <c r="M8752" s="25"/>
      <c r="N8752" s="31"/>
      <c r="O8752" s="30"/>
      <c r="V8752" s="12"/>
      <c r="W8752" s="12"/>
      <c r="X8752" s="14"/>
      <c r="AB8752" s="25"/>
      <c r="AC8752" s="12"/>
      <c r="AD8752" s="12"/>
      <c r="AK8752" s="12"/>
      <c r="AL8752" s="30"/>
      <c r="AM8752" s="32"/>
      <c r="AQ8752" s="12"/>
      <c r="AR8752" s="12"/>
      <c r="AS8752" s="12"/>
      <c r="AZ8752" s="49"/>
      <c r="BA8752" s="30"/>
      <c r="BB8752" s="12"/>
      <c r="BF8752" s="12"/>
      <c r="BG8752" s="12"/>
      <c r="BH8752" s="12"/>
      <c r="BO8752" s="7"/>
      <c r="BP8752" s="7"/>
      <c r="BQ8752" s="7"/>
      <c r="BU8752" s="7"/>
      <c r="BV8752" s="7"/>
      <c r="BW8752" s="7"/>
      <c r="CD8752" s="7"/>
      <c r="CE8752" s="7"/>
      <c r="CF8752" s="7"/>
      <c r="CJ8752" s="7"/>
      <c r="CK8752" s="7"/>
      <c r="CL8752" s="7"/>
    </row>
    <row r="8753" spans="1:90">
      <c r="A8753" s="11"/>
      <c r="B8753" s="373"/>
      <c r="C8753" s="373"/>
      <c r="D8753" s="373"/>
      <c r="E8753" s="13"/>
      <c r="F8753" s="11"/>
      <c r="G8753" s="25"/>
      <c r="H8753" s="31"/>
      <c r="I8753" s="30"/>
      <c r="M8753" s="25"/>
      <c r="N8753" s="31"/>
      <c r="O8753" s="30"/>
      <c r="V8753" s="12"/>
      <c r="W8753" s="12"/>
      <c r="X8753" s="14"/>
      <c r="AB8753" s="25"/>
      <c r="AC8753" s="12"/>
      <c r="AD8753" s="12"/>
      <c r="AK8753" s="12"/>
      <c r="AL8753" s="30"/>
      <c r="AM8753" s="32"/>
      <c r="AQ8753" s="12"/>
      <c r="AR8753" s="12"/>
      <c r="AS8753" s="12"/>
      <c r="AZ8753" s="49"/>
      <c r="BA8753" s="30"/>
      <c r="BB8753" s="12"/>
      <c r="BF8753" s="12"/>
      <c r="BG8753" s="12"/>
      <c r="BH8753" s="12"/>
      <c r="BO8753" s="7"/>
      <c r="BP8753" s="7"/>
      <c r="BQ8753" s="7"/>
      <c r="BU8753" s="7"/>
      <c r="BV8753" s="7"/>
      <c r="BW8753" s="7"/>
      <c r="CD8753" s="7"/>
      <c r="CE8753" s="7"/>
      <c r="CF8753" s="7"/>
      <c r="CJ8753" s="7"/>
      <c r="CK8753" s="7"/>
      <c r="CL8753" s="7"/>
    </row>
    <row r="8754" spans="1:90">
      <c r="A8754" s="11"/>
      <c r="B8754" s="373"/>
      <c r="C8754" s="373"/>
      <c r="D8754" s="373"/>
      <c r="E8754" s="13"/>
      <c r="F8754" s="11"/>
      <c r="G8754" s="25"/>
      <c r="H8754" s="31"/>
      <c r="I8754" s="30"/>
      <c r="M8754" s="25"/>
      <c r="N8754" s="31"/>
      <c r="O8754" s="30"/>
      <c r="V8754" s="12"/>
      <c r="W8754" s="12"/>
      <c r="X8754" s="14"/>
      <c r="AB8754" s="25"/>
      <c r="AC8754" s="12"/>
      <c r="AD8754" s="12"/>
      <c r="AK8754" s="12"/>
      <c r="AL8754" s="30"/>
      <c r="AM8754" s="32"/>
      <c r="AQ8754" s="12"/>
      <c r="AR8754" s="12"/>
      <c r="AS8754" s="12"/>
      <c r="AZ8754" s="49"/>
      <c r="BA8754" s="30"/>
      <c r="BB8754" s="12"/>
      <c r="BF8754" s="12"/>
      <c r="BG8754" s="12"/>
      <c r="BH8754" s="12"/>
      <c r="BO8754" s="7"/>
      <c r="BP8754" s="7"/>
      <c r="BQ8754" s="7"/>
      <c r="BU8754" s="7"/>
      <c r="BV8754" s="7"/>
      <c r="BW8754" s="7"/>
      <c r="CD8754" s="7"/>
      <c r="CE8754" s="7"/>
      <c r="CF8754" s="7"/>
      <c r="CJ8754" s="7"/>
      <c r="CK8754" s="7"/>
      <c r="CL8754" s="7"/>
    </row>
    <row r="8755" spans="1:90">
      <c r="A8755" s="11"/>
      <c r="B8755" s="373"/>
      <c r="C8755" s="373"/>
      <c r="D8755" s="373"/>
      <c r="E8755" s="13"/>
      <c r="F8755" s="11"/>
      <c r="G8755" s="25"/>
      <c r="H8755" s="31"/>
      <c r="I8755" s="30"/>
      <c r="M8755" s="25"/>
      <c r="N8755" s="31"/>
      <c r="O8755" s="30"/>
      <c r="V8755" s="12"/>
      <c r="W8755" s="12"/>
      <c r="X8755" s="14"/>
      <c r="AB8755" s="25"/>
      <c r="AC8755" s="12"/>
      <c r="AD8755" s="12"/>
      <c r="AK8755" s="12"/>
      <c r="AL8755" s="30"/>
      <c r="AM8755" s="32"/>
      <c r="AQ8755" s="12"/>
      <c r="AR8755" s="12"/>
      <c r="AS8755" s="12"/>
      <c r="AZ8755" s="49"/>
      <c r="BA8755" s="30"/>
      <c r="BB8755" s="12"/>
      <c r="BF8755" s="12"/>
      <c r="BG8755" s="12"/>
      <c r="BH8755" s="12"/>
      <c r="BO8755" s="7"/>
      <c r="BP8755" s="7"/>
      <c r="BQ8755" s="7"/>
      <c r="BU8755" s="7"/>
      <c r="BV8755" s="7"/>
      <c r="BW8755" s="7"/>
      <c r="CD8755" s="7"/>
      <c r="CE8755" s="7"/>
      <c r="CF8755" s="7"/>
      <c r="CJ8755" s="7"/>
      <c r="CK8755" s="7"/>
      <c r="CL8755" s="7"/>
    </row>
    <row r="8756" spans="1:90">
      <c r="A8756" s="11"/>
      <c r="B8756" s="373"/>
      <c r="C8756" s="373"/>
      <c r="D8756" s="373"/>
      <c r="E8756" s="13"/>
      <c r="F8756" s="11"/>
      <c r="G8756" s="25"/>
      <c r="H8756" s="31"/>
      <c r="I8756" s="30"/>
      <c r="M8756" s="25"/>
      <c r="N8756" s="31"/>
      <c r="O8756" s="30"/>
      <c r="V8756" s="12"/>
      <c r="W8756" s="12"/>
      <c r="X8756" s="14"/>
      <c r="AB8756" s="25"/>
      <c r="AC8756" s="12"/>
      <c r="AD8756" s="12"/>
      <c r="AK8756" s="12"/>
      <c r="AL8756" s="30"/>
      <c r="AM8756" s="32"/>
      <c r="AQ8756" s="12"/>
      <c r="AR8756" s="12"/>
      <c r="AS8756" s="12"/>
      <c r="AZ8756" s="49"/>
      <c r="BA8756" s="30"/>
      <c r="BB8756" s="12"/>
      <c r="BF8756" s="12"/>
      <c r="BG8756" s="12"/>
      <c r="BH8756" s="12"/>
      <c r="BO8756" s="7"/>
      <c r="BP8756" s="7"/>
      <c r="BQ8756" s="7"/>
      <c r="BU8756" s="7"/>
      <c r="BV8756" s="7"/>
      <c r="BW8756" s="7"/>
      <c r="CD8756" s="7"/>
      <c r="CE8756" s="7"/>
      <c r="CF8756" s="7"/>
      <c r="CJ8756" s="7"/>
      <c r="CK8756" s="7"/>
      <c r="CL8756" s="7"/>
    </row>
    <row r="8757" spans="1:90">
      <c r="A8757" s="11"/>
      <c r="B8757" s="373"/>
      <c r="C8757" s="373"/>
      <c r="D8757" s="373"/>
      <c r="E8757" s="13"/>
      <c r="F8757" s="11"/>
      <c r="G8757" s="25"/>
      <c r="H8757" s="31"/>
      <c r="I8757" s="30"/>
      <c r="M8757" s="25"/>
      <c r="N8757" s="31"/>
      <c r="O8757" s="30"/>
      <c r="V8757" s="12"/>
      <c r="W8757" s="12"/>
      <c r="X8757" s="14"/>
      <c r="AB8757" s="25"/>
      <c r="AC8757" s="12"/>
      <c r="AD8757" s="12"/>
      <c r="AK8757" s="12"/>
      <c r="AL8757" s="30"/>
      <c r="AM8757" s="32"/>
      <c r="AQ8757" s="12"/>
      <c r="AR8757" s="12"/>
      <c r="AS8757" s="12"/>
      <c r="AZ8757" s="49"/>
      <c r="BA8757" s="30"/>
      <c r="BB8757" s="12"/>
      <c r="BF8757" s="12"/>
      <c r="BG8757" s="12"/>
      <c r="BH8757" s="12"/>
      <c r="BO8757" s="7"/>
      <c r="BP8757" s="7"/>
      <c r="BQ8757" s="7"/>
      <c r="BU8757" s="7"/>
      <c r="BV8757" s="7"/>
      <c r="BW8757" s="7"/>
      <c r="CD8757" s="7"/>
      <c r="CE8757" s="7"/>
      <c r="CF8757" s="7"/>
      <c r="CJ8757" s="7"/>
      <c r="CK8757" s="7"/>
      <c r="CL8757" s="7"/>
    </row>
    <row r="8758" spans="1:90">
      <c r="A8758" s="11"/>
      <c r="B8758" s="373"/>
      <c r="C8758" s="373"/>
      <c r="D8758" s="373"/>
      <c r="E8758" s="13"/>
      <c r="F8758" s="11"/>
      <c r="G8758" s="25"/>
      <c r="H8758" s="31"/>
      <c r="I8758" s="30"/>
      <c r="M8758" s="25"/>
      <c r="N8758" s="31"/>
      <c r="O8758" s="30"/>
      <c r="V8758" s="12"/>
      <c r="W8758" s="12"/>
      <c r="X8758" s="14"/>
      <c r="AB8758" s="25"/>
      <c r="AC8758" s="12"/>
      <c r="AD8758" s="12"/>
      <c r="AK8758" s="12"/>
      <c r="AL8758" s="30"/>
      <c r="AM8758" s="32"/>
      <c r="AQ8758" s="12"/>
      <c r="AR8758" s="12"/>
      <c r="AS8758" s="12"/>
      <c r="AZ8758" s="49"/>
      <c r="BA8758" s="30"/>
      <c r="BB8758" s="12"/>
      <c r="BF8758" s="12"/>
      <c r="BG8758" s="12"/>
      <c r="BH8758" s="12"/>
      <c r="BO8758" s="7"/>
      <c r="BP8758" s="7"/>
      <c r="BQ8758" s="7"/>
      <c r="BU8758" s="7"/>
      <c r="BV8758" s="7"/>
      <c r="BW8758" s="7"/>
      <c r="CD8758" s="7"/>
      <c r="CE8758" s="7"/>
      <c r="CF8758" s="7"/>
      <c r="CJ8758" s="7"/>
      <c r="CK8758" s="7"/>
      <c r="CL8758" s="7"/>
    </row>
    <row r="8759" spans="1:90">
      <c r="A8759" s="11"/>
      <c r="B8759" s="373"/>
      <c r="C8759" s="373"/>
      <c r="D8759" s="373"/>
      <c r="E8759" s="13"/>
      <c r="F8759" s="11"/>
      <c r="G8759" s="25"/>
      <c r="H8759" s="31"/>
      <c r="I8759" s="30"/>
      <c r="M8759" s="25"/>
      <c r="N8759" s="31"/>
      <c r="O8759" s="30"/>
      <c r="V8759" s="12"/>
      <c r="W8759" s="12"/>
      <c r="X8759" s="14"/>
      <c r="AB8759" s="25"/>
      <c r="AC8759" s="12"/>
      <c r="AD8759" s="12"/>
      <c r="AK8759" s="12"/>
      <c r="AL8759" s="30"/>
      <c r="AM8759" s="32"/>
      <c r="AQ8759" s="12"/>
      <c r="AR8759" s="12"/>
      <c r="AS8759" s="12"/>
      <c r="AZ8759" s="49"/>
      <c r="BA8759" s="30"/>
      <c r="BB8759" s="12"/>
      <c r="BF8759" s="12"/>
      <c r="BG8759" s="12"/>
      <c r="BH8759" s="12"/>
      <c r="BO8759" s="7"/>
      <c r="BP8759" s="7"/>
      <c r="BQ8759" s="7"/>
      <c r="BU8759" s="7"/>
      <c r="BV8759" s="7"/>
      <c r="BW8759" s="7"/>
      <c r="CD8759" s="7"/>
      <c r="CE8759" s="7"/>
      <c r="CF8759" s="7"/>
      <c r="CJ8759" s="7"/>
      <c r="CK8759" s="7"/>
      <c r="CL8759" s="7"/>
    </row>
    <row r="8760" spans="1:90">
      <c r="A8760" s="11"/>
      <c r="B8760" s="373"/>
      <c r="C8760" s="373"/>
      <c r="D8760" s="373"/>
      <c r="E8760" s="13"/>
      <c r="F8760" s="11"/>
      <c r="G8760" s="25"/>
      <c r="H8760" s="31"/>
      <c r="I8760" s="30"/>
      <c r="M8760" s="25"/>
      <c r="N8760" s="31"/>
      <c r="O8760" s="30"/>
      <c r="V8760" s="12"/>
      <c r="W8760" s="12"/>
      <c r="X8760" s="14"/>
      <c r="AB8760" s="25"/>
      <c r="AC8760" s="12"/>
      <c r="AD8760" s="12"/>
      <c r="AK8760" s="12"/>
      <c r="AL8760" s="30"/>
      <c r="AM8760" s="32"/>
      <c r="AQ8760" s="12"/>
      <c r="AR8760" s="12"/>
      <c r="AS8760" s="12"/>
      <c r="AZ8760" s="49"/>
      <c r="BA8760" s="30"/>
      <c r="BB8760" s="12"/>
      <c r="BF8760" s="12"/>
      <c r="BG8760" s="12"/>
      <c r="BH8760" s="12"/>
      <c r="BO8760" s="7"/>
      <c r="BP8760" s="7"/>
      <c r="BQ8760" s="7"/>
      <c r="BU8760" s="7"/>
      <c r="BV8760" s="7"/>
      <c r="BW8760" s="7"/>
      <c r="CD8760" s="7"/>
      <c r="CE8760" s="7"/>
      <c r="CF8760" s="7"/>
      <c r="CJ8760" s="7"/>
      <c r="CK8760" s="7"/>
      <c r="CL8760" s="7"/>
    </row>
    <row r="8761" spans="1:90">
      <c r="A8761" s="11"/>
      <c r="B8761" s="373"/>
      <c r="C8761" s="373"/>
      <c r="D8761" s="373"/>
      <c r="E8761" s="13"/>
      <c r="F8761" s="11"/>
      <c r="G8761" s="25"/>
      <c r="H8761" s="31"/>
      <c r="I8761" s="30"/>
      <c r="M8761" s="25"/>
      <c r="N8761" s="31"/>
      <c r="O8761" s="30"/>
      <c r="V8761" s="12"/>
      <c r="W8761" s="12"/>
      <c r="X8761" s="14"/>
      <c r="AB8761" s="25"/>
      <c r="AC8761" s="12"/>
      <c r="AD8761" s="12"/>
      <c r="AK8761" s="12"/>
      <c r="AL8761" s="30"/>
      <c r="AM8761" s="32"/>
      <c r="AQ8761" s="12"/>
      <c r="AR8761" s="12"/>
      <c r="AS8761" s="12"/>
      <c r="AZ8761" s="49"/>
      <c r="BA8761" s="30"/>
      <c r="BB8761" s="12"/>
      <c r="BF8761" s="12"/>
      <c r="BG8761" s="12"/>
      <c r="BH8761" s="12"/>
      <c r="BO8761" s="7"/>
      <c r="BP8761" s="7"/>
      <c r="BQ8761" s="7"/>
      <c r="BU8761" s="7"/>
      <c r="BV8761" s="7"/>
      <c r="BW8761" s="7"/>
      <c r="CD8761" s="7"/>
      <c r="CE8761" s="7"/>
      <c r="CF8761" s="7"/>
      <c r="CJ8761" s="7"/>
      <c r="CK8761" s="7"/>
      <c r="CL8761" s="7"/>
    </row>
    <row r="8762" spans="1:90">
      <c r="A8762" s="11"/>
      <c r="B8762" s="373"/>
      <c r="C8762" s="373"/>
      <c r="D8762" s="373"/>
      <c r="E8762" s="13"/>
      <c r="F8762" s="11"/>
      <c r="G8762" s="25"/>
      <c r="H8762" s="31"/>
      <c r="I8762" s="30"/>
      <c r="M8762" s="25"/>
      <c r="N8762" s="31"/>
      <c r="O8762" s="30"/>
      <c r="V8762" s="12"/>
      <c r="W8762" s="12"/>
      <c r="X8762" s="14"/>
      <c r="AB8762" s="25"/>
      <c r="AC8762" s="12"/>
      <c r="AD8762" s="12"/>
      <c r="AK8762" s="12"/>
      <c r="AL8762" s="30"/>
      <c r="AM8762" s="32"/>
      <c r="AQ8762" s="12"/>
      <c r="AR8762" s="12"/>
      <c r="AS8762" s="12"/>
      <c r="AZ8762" s="49"/>
      <c r="BA8762" s="30"/>
      <c r="BB8762" s="12"/>
      <c r="BF8762" s="12"/>
      <c r="BG8762" s="12"/>
      <c r="BH8762" s="12"/>
      <c r="BO8762" s="7"/>
      <c r="BP8762" s="7"/>
      <c r="BQ8762" s="7"/>
      <c r="BU8762" s="7"/>
      <c r="BV8762" s="7"/>
      <c r="BW8762" s="7"/>
      <c r="CD8762" s="7"/>
      <c r="CE8762" s="7"/>
      <c r="CF8762" s="7"/>
      <c r="CJ8762" s="7"/>
      <c r="CK8762" s="7"/>
      <c r="CL8762" s="7"/>
    </row>
    <row r="8763" spans="1:90">
      <c r="A8763" s="11"/>
      <c r="B8763" s="373"/>
      <c r="C8763" s="373"/>
      <c r="D8763" s="373"/>
      <c r="E8763" s="13"/>
      <c r="F8763" s="11"/>
      <c r="G8763" s="25"/>
      <c r="H8763" s="31"/>
      <c r="I8763" s="30"/>
      <c r="M8763" s="25"/>
      <c r="N8763" s="31"/>
      <c r="O8763" s="30"/>
      <c r="V8763" s="12"/>
      <c r="W8763" s="12"/>
      <c r="X8763" s="14"/>
      <c r="AB8763" s="25"/>
      <c r="AC8763" s="12"/>
      <c r="AD8763" s="12"/>
      <c r="AK8763" s="12"/>
      <c r="AL8763" s="30"/>
      <c r="AM8763" s="32"/>
      <c r="AQ8763" s="12"/>
      <c r="AR8763" s="12"/>
      <c r="AS8763" s="12"/>
      <c r="AZ8763" s="49"/>
      <c r="BA8763" s="30"/>
      <c r="BB8763" s="12"/>
      <c r="BF8763" s="12"/>
      <c r="BG8763" s="12"/>
      <c r="BH8763" s="12"/>
      <c r="BO8763" s="7"/>
      <c r="BP8763" s="7"/>
      <c r="BQ8763" s="7"/>
      <c r="BU8763" s="7"/>
      <c r="BV8763" s="7"/>
      <c r="BW8763" s="7"/>
      <c r="CD8763" s="7"/>
      <c r="CE8763" s="7"/>
      <c r="CF8763" s="7"/>
      <c r="CJ8763" s="7"/>
      <c r="CK8763" s="7"/>
      <c r="CL8763" s="7"/>
    </row>
    <row r="8764" spans="1:90">
      <c r="A8764" s="11"/>
      <c r="B8764" s="373"/>
      <c r="C8764" s="373"/>
      <c r="D8764" s="373"/>
      <c r="E8764" s="13"/>
      <c r="F8764" s="11"/>
      <c r="G8764" s="25"/>
      <c r="H8764" s="31"/>
      <c r="I8764" s="30"/>
      <c r="M8764" s="25"/>
      <c r="N8764" s="31"/>
      <c r="O8764" s="30"/>
      <c r="V8764" s="12"/>
      <c r="W8764" s="12"/>
      <c r="X8764" s="14"/>
      <c r="AB8764" s="25"/>
      <c r="AC8764" s="12"/>
      <c r="AD8764" s="12"/>
      <c r="AK8764" s="12"/>
      <c r="AL8764" s="30"/>
      <c r="AM8764" s="32"/>
      <c r="AQ8764" s="12"/>
      <c r="AR8764" s="12"/>
      <c r="AS8764" s="12"/>
      <c r="AZ8764" s="49"/>
      <c r="BA8764" s="30"/>
      <c r="BB8764" s="12"/>
      <c r="BF8764" s="12"/>
      <c r="BG8764" s="12"/>
      <c r="BH8764" s="12"/>
      <c r="BO8764" s="7"/>
      <c r="BP8764" s="7"/>
      <c r="BQ8764" s="7"/>
      <c r="BU8764" s="7"/>
      <c r="BV8764" s="7"/>
      <c r="BW8764" s="7"/>
      <c r="CD8764" s="7"/>
      <c r="CE8764" s="7"/>
      <c r="CF8764" s="7"/>
      <c r="CJ8764" s="7"/>
      <c r="CK8764" s="7"/>
      <c r="CL8764" s="7"/>
    </row>
    <row r="8765" spans="1:90">
      <c r="A8765" s="11"/>
      <c r="B8765" s="373"/>
      <c r="C8765" s="373"/>
      <c r="D8765" s="373"/>
      <c r="E8765" s="13"/>
      <c r="F8765" s="11"/>
      <c r="G8765" s="25"/>
      <c r="H8765" s="31"/>
      <c r="I8765" s="30"/>
      <c r="M8765" s="25"/>
      <c r="N8765" s="31"/>
      <c r="O8765" s="30"/>
      <c r="V8765" s="12"/>
      <c r="W8765" s="12"/>
      <c r="X8765" s="14"/>
      <c r="AB8765" s="25"/>
      <c r="AC8765" s="12"/>
      <c r="AD8765" s="12"/>
      <c r="AK8765" s="12"/>
      <c r="AL8765" s="30"/>
      <c r="AM8765" s="32"/>
      <c r="AQ8765" s="12"/>
      <c r="AR8765" s="12"/>
      <c r="AS8765" s="12"/>
      <c r="AZ8765" s="49"/>
      <c r="BA8765" s="30"/>
      <c r="BB8765" s="12"/>
      <c r="BF8765" s="12"/>
      <c r="BG8765" s="12"/>
      <c r="BH8765" s="12"/>
      <c r="BO8765" s="7"/>
      <c r="BP8765" s="7"/>
      <c r="BQ8765" s="7"/>
      <c r="BU8765" s="7"/>
      <c r="BV8765" s="7"/>
      <c r="BW8765" s="7"/>
      <c r="CD8765" s="7"/>
      <c r="CE8765" s="7"/>
      <c r="CF8765" s="7"/>
      <c r="CJ8765" s="7"/>
      <c r="CK8765" s="7"/>
      <c r="CL8765" s="7"/>
    </row>
    <row r="8766" spans="1:90">
      <c r="A8766" s="11"/>
      <c r="B8766" s="373"/>
      <c r="C8766" s="373"/>
      <c r="D8766" s="373"/>
      <c r="E8766" s="13"/>
      <c r="F8766" s="11"/>
      <c r="G8766" s="25"/>
      <c r="H8766" s="31"/>
      <c r="I8766" s="30"/>
      <c r="M8766" s="25"/>
      <c r="N8766" s="31"/>
      <c r="O8766" s="30"/>
      <c r="V8766" s="12"/>
      <c r="W8766" s="12"/>
      <c r="X8766" s="14"/>
      <c r="AB8766" s="25"/>
      <c r="AC8766" s="12"/>
      <c r="AD8766" s="12"/>
      <c r="AK8766" s="12"/>
      <c r="AL8766" s="30"/>
      <c r="AM8766" s="32"/>
      <c r="AQ8766" s="12"/>
      <c r="AR8766" s="12"/>
      <c r="AS8766" s="12"/>
      <c r="AZ8766" s="49"/>
      <c r="BA8766" s="30"/>
      <c r="BB8766" s="12"/>
      <c r="BF8766" s="12"/>
      <c r="BG8766" s="12"/>
      <c r="BH8766" s="12"/>
      <c r="BO8766" s="7"/>
      <c r="BP8766" s="7"/>
      <c r="BQ8766" s="7"/>
      <c r="BU8766" s="7"/>
      <c r="BV8766" s="7"/>
      <c r="BW8766" s="7"/>
      <c r="CD8766" s="7"/>
      <c r="CE8766" s="7"/>
      <c r="CF8766" s="7"/>
      <c r="CJ8766" s="7"/>
      <c r="CK8766" s="7"/>
      <c r="CL8766" s="7"/>
    </row>
    <row r="8767" spans="1:90">
      <c r="A8767" s="11"/>
      <c r="B8767" s="373"/>
      <c r="C8767" s="373"/>
      <c r="D8767" s="373"/>
      <c r="E8767" s="13"/>
      <c r="F8767" s="11"/>
      <c r="G8767" s="25"/>
      <c r="H8767" s="31"/>
      <c r="I8767" s="30"/>
      <c r="M8767" s="25"/>
      <c r="N8767" s="31"/>
      <c r="O8767" s="30"/>
      <c r="V8767" s="12"/>
      <c r="W8767" s="12"/>
      <c r="X8767" s="14"/>
      <c r="AB8767" s="25"/>
      <c r="AC8767" s="12"/>
      <c r="AD8767" s="12"/>
      <c r="AK8767" s="12"/>
      <c r="AL8767" s="30"/>
      <c r="AM8767" s="32"/>
      <c r="AQ8767" s="12"/>
      <c r="AR8767" s="12"/>
      <c r="AS8767" s="12"/>
      <c r="AZ8767" s="49"/>
      <c r="BA8767" s="30"/>
      <c r="BB8767" s="12"/>
      <c r="BF8767" s="12"/>
      <c r="BG8767" s="12"/>
      <c r="BH8767" s="12"/>
      <c r="BO8767" s="7"/>
      <c r="BP8767" s="7"/>
      <c r="BQ8767" s="7"/>
      <c r="BU8767" s="7"/>
      <c r="BV8767" s="7"/>
      <c r="BW8767" s="7"/>
      <c r="CD8767" s="7"/>
      <c r="CE8767" s="7"/>
      <c r="CF8767" s="7"/>
      <c r="CJ8767" s="7"/>
      <c r="CK8767" s="7"/>
      <c r="CL8767" s="7"/>
    </row>
    <row r="8768" spans="1:90">
      <c r="A8768" s="11"/>
      <c r="B8768" s="373"/>
      <c r="C8768" s="373"/>
      <c r="D8768" s="373"/>
      <c r="E8768" s="13"/>
      <c r="F8768" s="11"/>
      <c r="G8768" s="25"/>
      <c r="H8768" s="31"/>
      <c r="I8768" s="30"/>
      <c r="M8768" s="25"/>
      <c r="N8768" s="31"/>
      <c r="O8768" s="30"/>
      <c r="V8768" s="12"/>
      <c r="W8768" s="12"/>
      <c r="X8768" s="14"/>
      <c r="AB8768" s="25"/>
      <c r="AC8768" s="12"/>
      <c r="AD8768" s="12"/>
      <c r="AK8768" s="12"/>
      <c r="AL8768" s="30"/>
      <c r="AM8768" s="32"/>
      <c r="AQ8768" s="12"/>
      <c r="AR8768" s="12"/>
      <c r="AS8768" s="12"/>
      <c r="AZ8768" s="49"/>
      <c r="BA8768" s="30"/>
      <c r="BB8768" s="12"/>
      <c r="BF8768" s="12"/>
      <c r="BG8768" s="12"/>
      <c r="BH8768" s="12"/>
      <c r="BO8768" s="7"/>
      <c r="BP8768" s="7"/>
      <c r="BQ8768" s="7"/>
      <c r="BU8768" s="7"/>
      <c r="BV8768" s="7"/>
      <c r="BW8768" s="7"/>
      <c r="CD8768" s="7"/>
      <c r="CE8768" s="7"/>
      <c r="CF8768" s="7"/>
      <c r="CJ8768" s="7"/>
      <c r="CK8768" s="7"/>
      <c r="CL8768" s="7"/>
    </row>
    <row r="8769" spans="1:90">
      <c r="A8769" s="11"/>
      <c r="B8769" s="373"/>
      <c r="C8769" s="373"/>
      <c r="D8769" s="373"/>
      <c r="E8769" s="13"/>
      <c r="F8769" s="11"/>
      <c r="G8769" s="25"/>
      <c r="H8769" s="31"/>
      <c r="I8769" s="30"/>
      <c r="M8769" s="25"/>
      <c r="N8769" s="31"/>
      <c r="O8769" s="30"/>
      <c r="V8769" s="12"/>
      <c r="W8769" s="12"/>
      <c r="X8769" s="14"/>
      <c r="AB8769" s="25"/>
      <c r="AC8769" s="12"/>
      <c r="AD8769" s="12"/>
      <c r="AK8769" s="12"/>
      <c r="AL8769" s="30"/>
      <c r="AM8769" s="32"/>
      <c r="AQ8769" s="12"/>
      <c r="AR8769" s="12"/>
      <c r="AS8769" s="12"/>
      <c r="AZ8769" s="49"/>
      <c r="BA8769" s="30"/>
      <c r="BB8769" s="12"/>
      <c r="BF8769" s="12"/>
      <c r="BG8769" s="12"/>
      <c r="BH8769" s="12"/>
      <c r="BO8769" s="7"/>
      <c r="BP8769" s="7"/>
      <c r="BQ8769" s="7"/>
      <c r="BU8769" s="7"/>
      <c r="BV8769" s="7"/>
      <c r="BW8769" s="7"/>
      <c r="CD8769" s="7"/>
      <c r="CE8769" s="7"/>
      <c r="CF8769" s="7"/>
      <c r="CJ8769" s="7"/>
      <c r="CK8769" s="7"/>
      <c r="CL8769" s="7"/>
    </row>
    <row r="8770" spans="1:90">
      <c r="A8770" s="11"/>
      <c r="B8770" s="373"/>
      <c r="C8770" s="373"/>
      <c r="D8770" s="373"/>
      <c r="E8770" s="13"/>
      <c r="F8770" s="11"/>
      <c r="G8770" s="25"/>
      <c r="H8770" s="31"/>
      <c r="I8770" s="30"/>
      <c r="M8770" s="25"/>
      <c r="N8770" s="31"/>
      <c r="O8770" s="30"/>
      <c r="V8770" s="12"/>
      <c r="W8770" s="12"/>
      <c r="X8770" s="14"/>
      <c r="AB8770" s="25"/>
      <c r="AC8770" s="12"/>
      <c r="AD8770" s="12"/>
      <c r="AK8770" s="12"/>
      <c r="AL8770" s="30"/>
      <c r="AM8770" s="32"/>
      <c r="AQ8770" s="12"/>
      <c r="AR8770" s="12"/>
      <c r="AS8770" s="12"/>
      <c r="AZ8770" s="49"/>
      <c r="BA8770" s="30"/>
      <c r="BB8770" s="12"/>
      <c r="BF8770" s="12"/>
      <c r="BG8770" s="12"/>
      <c r="BH8770" s="12"/>
      <c r="BO8770" s="7"/>
      <c r="BP8770" s="7"/>
      <c r="BQ8770" s="7"/>
      <c r="BU8770" s="7"/>
      <c r="BV8770" s="7"/>
      <c r="BW8770" s="7"/>
      <c r="CD8770" s="7"/>
      <c r="CE8770" s="7"/>
      <c r="CF8770" s="7"/>
      <c r="CJ8770" s="7"/>
      <c r="CK8770" s="7"/>
      <c r="CL8770" s="7"/>
    </row>
    <row r="8771" spans="1:90">
      <c r="A8771" s="11"/>
      <c r="B8771" s="373"/>
      <c r="C8771" s="373"/>
      <c r="D8771" s="373"/>
      <c r="E8771" s="13"/>
      <c r="F8771" s="11"/>
      <c r="G8771" s="25"/>
      <c r="H8771" s="31"/>
      <c r="I8771" s="30"/>
      <c r="M8771" s="25"/>
      <c r="N8771" s="31"/>
      <c r="O8771" s="30"/>
      <c r="V8771" s="12"/>
      <c r="W8771" s="12"/>
      <c r="X8771" s="14"/>
      <c r="AB8771" s="25"/>
      <c r="AC8771" s="12"/>
      <c r="AD8771" s="12"/>
      <c r="AK8771" s="12"/>
      <c r="AL8771" s="30"/>
      <c r="AM8771" s="32"/>
      <c r="AQ8771" s="12"/>
      <c r="AR8771" s="12"/>
      <c r="AS8771" s="12"/>
      <c r="AZ8771" s="49"/>
      <c r="BA8771" s="30"/>
      <c r="BB8771" s="12"/>
      <c r="BF8771" s="12"/>
      <c r="BG8771" s="12"/>
      <c r="BH8771" s="12"/>
      <c r="BO8771" s="7"/>
      <c r="BP8771" s="7"/>
      <c r="BQ8771" s="7"/>
      <c r="BU8771" s="7"/>
      <c r="BV8771" s="7"/>
      <c r="BW8771" s="7"/>
      <c r="CD8771" s="7"/>
      <c r="CE8771" s="7"/>
      <c r="CF8771" s="7"/>
      <c r="CJ8771" s="7"/>
      <c r="CK8771" s="7"/>
      <c r="CL8771" s="7"/>
    </row>
    <row r="8772" spans="1:90">
      <c r="A8772" s="11"/>
      <c r="B8772" s="373"/>
      <c r="C8772" s="373"/>
      <c r="D8772" s="373"/>
      <c r="E8772" s="13"/>
      <c r="F8772" s="11"/>
      <c r="G8772" s="25"/>
      <c r="H8772" s="31"/>
      <c r="I8772" s="30"/>
      <c r="M8772" s="25"/>
      <c r="N8772" s="31"/>
      <c r="O8772" s="30"/>
      <c r="V8772" s="12"/>
      <c r="W8772" s="12"/>
      <c r="X8772" s="14"/>
      <c r="AB8772" s="25"/>
      <c r="AC8772" s="12"/>
      <c r="AD8772" s="12"/>
      <c r="AK8772" s="12"/>
      <c r="AL8772" s="30"/>
      <c r="AM8772" s="32"/>
      <c r="AQ8772" s="12"/>
      <c r="AR8772" s="12"/>
      <c r="AS8772" s="12"/>
      <c r="AZ8772" s="49"/>
      <c r="BA8772" s="30"/>
      <c r="BB8772" s="12"/>
      <c r="BF8772" s="12"/>
      <c r="BG8772" s="12"/>
      <c r="BH8772" s="12"/>
      <c r="BO8772" s="7"/>
      <c r="BP8772" s="7"/>
      <c r="BQ8772" s="7"/>
      <c r="BU8772" s="7"/>
      <c r="BV8772" s="7"/>
      <c r="BW8772" s="7"/>
      <c r="CD8772" s="7"/>
      <c r="CE8772" s="7"/>
      <c r="CF8772" s="7"/>
      <c r="CJ8772" s="7"/>
      <c r="CK8772" s="7"/>
      <c r="CL8772" s="7"/>
    </row>
    <row r="8773" spans="1:90">
      <c r="A8773" s="11"/>
      <c r="B8773" s="373"/>
      <c r="C8773" s="373"/>
      <c r="D8773" s="373"/>
      <c r="E8773" s="13"/>
      <c r="F8773" s="11"/>
      <c r="G8773" s="25"/>
      <c r="H8773" s="31"/>
      <c r="I8773" s="30"/>
      <c r="M8773" s="25"/>
      <c r="N8773" s="31"/>
      <c r="O8773" s="30"/>
      <c r="V8773" s="12"/>
      <c r="W8773" s="12"/>
      <c r="X8773" s="14"/>
      <c r="AB8773" s="25"/>
      <c r="AC8773" s="12"/>
      <c r="AD8773" s="12"/>
      <c r="AK8773" s="12"/>
      <c r="AL8773" s="30"/>
      <c r="AM8773" s="32"/>
      <c r="AQ8773" s="12"/>
      <c r="AR8773" s="12"/>
      <c r="AS8773" s="12"/>
      <c r="AZ8773" s="49"/>
      <c r="BA8773" s="30"/>
      <c r="BB8773" s="12"/>
      <c r="BF8773" s="12"/>
      <c r="BG8773" s="12"/>
      <c r="BH8773" s="12"/>
      <c r="BO8773" s="7"/>
      <c r="BP8773" s="7"/>
      <c r="BQ8773" s="7"/>
      <c r="BU8773" s="7"/>
      <c r="BV8773" s="7"/>
      <c r="BW8773" s="7"/>
      <c r="CD8773" s="7"/>
      <c r="CE8773" s="7"/>
      <c r="CF8773" s="7"/>
      <c r="CJ8773" s="7"/>
      <c r="CK8773" s="7"/>
      <c r="CL8773" s="7"/>
    </row>
    <row r="8774" spans="1:90">
      <c r="A8774" s="11"/>
      <c r="B8774" s="373"/>
      <c r="C8774" s="373"/>
      <c r="D8774" s="373"/>
      <c r="E8774" s="13"/>
      <c r="F8774" s="11"/>
      <c r="G8774" s="25"/>
      <c r="H8774" s="31"/>
      <c r="I8774" s="30"/>
      <c r="M8774" s="25"/>
      <c r="N8774" s="31"/>
      <c r="O8774" s="30"/>
      <c r="V8774" s="12"/>
      <c r="W8774" s="12"/>
      <c r="X8774" s="14"/>
      <c r="AB8774" s="25"/>
      <c r="AC8774" s="12"/>
      <c r="AD8774" s="12"/>
      <c r="AK8774" s="12"/>
      <c r="AL8774" s="30"/>
      <c r="AM8774" s="32"/>
      <c r="AQ8774" s="12"/>
      <c r="AR8774" s="12"/>
      <c r="AS8774" s="12"/>
      <c r="AZ8774" s="49"/>
      <c r="BA8774" s="30"/>
      <c r="BB8774" s="12"/>
      <c r="BF8774" s="12"/>
      <c r="BG8774" s="12"/>
      <c r="BH8774" s="12"/>
      <c r="BO8774" s="7"/>
      <c r="BP8774" s="7"/>
      <c r="BQ8774" s="7"/>
      <c r="BU8774" s="7"/>
      <c r="BV8774" s="7"/>
      <c r="BW8774" s="7"/>
      <c r="CD8774" s="7"/>
      <c r="CE8774" s="7"/>
      <c r="CF8774" s="7"/>
      <c r="CJ8774" s="7"/>
      <c r="CK8774" s="7"/>
      <c r="CL8774" s="7"/>
    </row>
    <row r="8775" spans="1:90">
      <c r="A8775" s="11"/>
      <c r="B8775" s="373"/>
      <c r="C8775" s="373"/>
      <c r="D8775" s="373"/>
      <c r="E8775" s="13"/>
      <c r="F8775" s="11"/>
      <c r="G8775" s="25"/>
      <c r="H8775" s="31"/>
      <c r="I8775" s="30"/>
      <c r="M8775" s="25"/>
      <c r="N8775" s="31"/>
      <c r="O8775" s="30"/>
      <c r="V8775" s="12"/>
      <c r="W8775" s="12"/>
      <c r="X8775" s="14"/>
      <c r="AB8775" s="25"/>
      <c r="AC8775" s="12"/>
      <c r="AD8775" s="12"/>
      <c r="AK8775" s="12"/>
      <c r="AL8775" s="30"/>
      <c r="AM8775" s="32"/>
      <c r="AQ8775" s="12"/>
      <c r="AR8775" s="12"/>
      <c r="AS8775" s="12"/>
      <c r="AZ8775" s="49"/>
      <c r="BA8775" s="30"/>
      <c r="BB8775" s="12"/>
      <c r="BF8775" s="12"/>
      <c r="BG8775" s="12"/>
      <c r="BH8775" s="12"/>
      <c r="BO8775" s="7"/>
      <c r="BP8775" s="7"/>
      <c r="BQ8775" s="7"/>
      <c r="BU8775" s="7"/>
      <c r="BV8775" s="7"/>
      <c r="BW8775" s="7"/>
      <c r="CD8775" s="7"/>
      <c r="CE8775" s="7"/>
      <c r="CF8775" s="7"/>
      <c r="CJ8775" s="7"/>
      <c r="CK8775" s="7"/>
      <c r="CL8775" s="7"/>
    </row>
    <row r="8776" spans="1:90">
      <c r="A8776" s="11"/>
      <c r="B8776" s="373"/>
      <c r="C8776" s="373"/>
      <c r="D8776" s="373"/>
      <c r="E8776" s="13"/>
      <c r="F8776" s="11"/>
      <c r="G8776" s="25"/>
      <c r="H8776" s="31"/>
      <c r="I8776" s="30"/>
      <c r="M8776" s="25"/>
      <c r="N8776" s="31"/>
      <c r="O8776" s="30"/>
      <c r="V8776" s="12"/>
      <c r="W8776" s="12"/>
      <c r="X8776" s="14"/>
      <c r="AB8776" s="25"/>
      <c r="AC8776" s="12"/>
      <c r="AD8776" s="12"/>
      <c r="AK8776" s="12"/>
      <c r="AL8776" s="30"/>
      <c r="AM8776" s="32"/>
      <c r="AQ8776" s="12"/>
      <c r="AR8776" s="12"/>
      <c r="AS8776" s="12"/>
      <c r="AZ8776" s="49"/>
      <c r="BA8776" s="30"/>
      <c r="BB8776" s="12"/>
      <c r="BF8776" s="12"/>
      <c r="BG8776" s="12"/>
      <c r="BH8776" s="12"/>
      <c r="BO8776" s="7"/>
      <c r="BP8776" s="7"/>
      <c r="BQ8776" s="7"/>
      <c r="BU8776" s="7"/>
      <c r="BV8776" s="7"/>
      <c r="BW8776" s="7"/>
      <c r="CD8776" s="7"/>
      <c r="CE8776" s="7"/>
      <c r="CF8776" s="7"/>
      <c r="CJ8776" s="7"/>
      <c r="CK8776" s="7"/>
      <c r="CL8776" s="7"/>
    </row>
    <row r="8777" spans="1:90">
      <c r="A8777" s="11"/>
      <c r="B8777" s="373"/>
      <c r="C8777" s="373"/>
      <c r="D8777" s="373"/>
      <c r="E8777" s="13"/>
      <c r="F8777" s="11"/>
      <c r="G8777" s="25"/>
      <c r="H8777" s="31"/>
      <c r="I8777" s="30"/>
      <c r="M8777" s="25"/>
      <c r="N8777" s="31"/>
      <c r="O8777" s="30"/>
      <c r="V8777" s="12"/>
      <c r="W8777" s="12"/>
      <c r="X8777" s="14"/>
      <c r="AB8777" s="25"/>
      <c r="AC8777" s="12"/>
      <c r="AD8777" s="12"/>
      <c r="AK8777" s="12"/>
      <c r="AL8777" s="30"/>
      <c r="AM8777" s="32"/>
      <c r="AQ8777" s="12"/>
      <c r="AR8777" s="12"/>
      <c r="AS8777" s="12"/>
      <c r="AZ8777" s="49"/>
      <c r="BA8777" s="30"/>
      <c r="BB8777" s="12"/>
      <c r="BF8777" s="12"/>
      <c r="BG8777" s="12"/>
      <c r="BH8777" s="12"/>
      <c r="BO8777" s="7"/>
      <c r="BP8777" s="7"/>
      <c r="BQ8777" s="7"/>
      <c r="BU8777" s="7"/>
      <c r="BV8777" s="7"/>
      <c r="BW8777" s="7"/>
      <c r="CD8777" s="7"/>
      <c r="CE8777" s="7"/>
      <c r="CF8777" s="7"/>
      <c r="CJ8777" s="7"/>
      <c r="CK8777" s="7"/>
      <c r="CL8777" s="7"/>
    </row>
    <row r="8778" spans="1:90">
      <c r="A8778" s="11"/>
      <c r="B8778" s="373"/>
      <c r="C8778" s="373"/>
      <c r="D8778" s="373"/>
      <c r="E8778" s="13"/>
      <c r="F8778" s="11"/>
      <c r="G8778" s="25"/>
      <c r="H8778" s="31"/>
      <c r="I8778" s="30"/>
      <c r="M8778" s="25"/>
      <c r="N8778" s="31"/>
      <c r="O8778" s="30"/>
      <c r="V8778" s="12"/>
      <c r="W8778" s="12"/>
      <c r="X8778" s="14"/>
      <c r="AB8778" s="25"/>
      <c r="AC8778" s="12"/>
      <c r="AD8778" s="12"/>
      <c r="AK8778" s="12"/>
      <c r="AL8778" s="30"/>
      <c r="AM8778" s="32"/>
      <c r="AQ8778" s="12"/>
      <c r="AR8778" s="12"/>
      <c r="AS8778" s="12"/>
      <c r="AZ8778" s="49"/>
      <c r="BA8778" s="30"/>
      <c r="BB8778" s="12"/>
      <c r="BF8778" s="12"/>
      <c r="BG8778" s="12"/>
      <c r="BH8778" s="12"/>
      <c r="BO8778" s="7"/>
      <c r="BP8778" s="7"/>
      <c r="BQ8778" s="7"/>
      <c r="BU8778" s="7"/>
      <c r="BV8778" s="7"/>
      <c r="BW8778" s="7"/>
      <c r="CD8778" s="7"/>
      <c r="CE8778" s="7"/>
      <c r="CF8778" s="7"/>
      <c r="CJ8778" s="7"/>
      <c r="CK8778" s="7"/>
      <c r="CL8778" s="7"/>
    </row>
    <row r="8779" spans="1:90">
      <c r="A8779" s="11"/>
      <c r="B8779" s="373"/>
      <c r="C8779" s="373"/>
      <c r="D8779" s="373"/>
      <c r="E8779" s="13"/>
      <c r="F8779" s="11"/>
      <c r="G8779" s="25"/>
      <c r="H8779" s="31"/>
      <c r="I8779" s="30"/>
      <c r="M8779" s="25"/>
      <c r="N8779" s="31"/>
      <c r="O8779" s="30"/>
      <c r="V8779" s="12"/>
      <c r="W8779" s="12"/>
      <c r="X8779" s="14"/>
      <c r="AB8779" s="25"/>
      <c r="AC8779" s="12"/>
      <c r="AD8779" s="12"/>
      <c r="AK8779" s="12"/>
      <c r="AL8779" s="30"/>
      <c r="AM8779" s="32"/>
      <c r="AQ8779" s="12"/>
      <c r="AR8779" s="12"/>
      <c r="AS8779" s="12"/>
      <c r="AZ8779" s="49"/>
      <c r="BA8779" s="30"/>
      <c r="BB8779" s="12"/>
      <c r="BF8779" s="12"/>
      <c r="BG8779" s="12"/>
      <c r="BH8779" s="12"/>
      <c r="BO8779" s="7"/>
      <c r="BP8779" s="7"/>
      <c r="BQ8779" s="7"/>
      <c r="BU8779" s="7"/>
      <c r="BV8779" s="7"/>
      <c r="BW8779" s="7"/>
      <c r="CD8779" s="7"/>
      <c r="CE8779" s="7"/>
      <c r="CF8779" s="7"/>
      <c r="CJ8779" s="7"/>
      <c r="CK8779" s="7"/>
      <c r="CL8779" s="7"/>
    </row>
    <row r="8780" spans="1:90">
      <c r="A8780" s="11"/>
      <c r="B8780" s="373"/>
      <c r="C8780" s="373"/>
      <c r="D8780" s="373"/>
      <c r="E8780" s="13"/>
      <c r="F8780" s="11"/>
      <c r="G8780" s="25"/>
      <c r="H8780" s="31"/>
      <c r="I8780" s="30"/>
      <c r="M8780" s="25"/>
      <c r="N8780" s="31"/>
      <c r="O8780" s="30"/>
      <c r="V8780" s="12"/>
      <c r="W8780" s="12"/>
      <c r="X8780" s="14"/>
      <c r="AB8780" s="25"/>
      <c r="AC8780" s="12"/>
      <c r="AD8780" s="12"/>
      <c r="AK8780" s="12"/>
      <c r="AL8780" s="30"/>
      <c r="AM8780" s="32"/>
      <c r="AQ8780" s="12"/>
      <c r="AR8780" s="12"/>
      <c r="AS8780" s="12"/>
      <c r="AZ8780" s="49"/>
      <c r="BA8780" s="30"/>
      <c r="BB8780" s="12"/>
      <c r="BF8780" s="12"/>
      <c r="BG8780" s="12"/>
      <c r="BH8780" s="12"/>
      <c r="BO8780" s="7"/>
      <c r="BP8780" s="7"/>
      <c r="BQ8780" s="7"/>
      <c r="BU8780" s="7"/>
      <c r="BV8780" s="7"/>
      <c r="BW8780" s="7"/>
      <c r="CD8780" s="7"/>
      <c r="CE8780" s="7"/>
      <c r="CF8780" s="7"/>
      <c r="CJ8780" s="7"/>
      <c r="CK8780" s="7"/>
      <c r="CL8780" s="7"/>
    </row>
    <row r="8781" spans="1:90">
      <c r="A8781" s="11"/>
      <c r="B8781" s="373"/>
      <c r="C8781" s="373"/>
      <c r="D8781" s="373"/>
      <c r="E8781" s="13"/>
      <c r="F8781" s="11"/>
      <c r="G8781" s="25"/>
      <c r="H8781" s="31"/>
      <c r="I8781" s="30"/>
      <c r="M8781" s="25"/>
      <c r="N8781" s="31"/>
      <c r="O8781" s="30"/>
      <c r="V8781" s="12"/>
      <c r="W8781" s="12"/>
      <c r="X8781" s="14"/>
      <c r="AB8781" s="25"/>
      <c r="AC8781" s="12"/>
      <c r="AD8781" s="12"/>
      <c r="AK8781" s="12"/>
      <c r="AL8781" s="30"/>
      <c r="AM8781" s="32"/>
      <c r="AQ8781" s="12"/>
      <c r="AR8781" s="12"/>
      <c r="AS8781" s="12"/>
      <c r="AZ8781" s="49"/>
      <c r="BA8781" s="30"/>
      <c r="BB8781" s="12"/>
      <c r="BF8781" s="12"/>
      <c r="BG8781" s="12"/>
      <c r="BH8781" s="12"/>
      <c r="BO8781" s="7"/>
      <c r="BP8781" s="7"/>
      <c r="BQ8781" s="7"/>
      <c r="BU8781" s="7"/>
      <c r="BV8781" s="7"/>
      <c r="BW8781" s="7"/>
      <c r="CD8781" s="7"/>
      <c r="CE8781" s="7"/>
      <c r="CF8781" s="7"/>
      <c r="CJ8781" s="7"/>
      <c r="CK8781" s="7"/>
      <c r="CL8781" s="7"/>
    </row>
    <row r="8782" spans="1:90">
      <c r="A8782" s="11"/>
      <c r="B8782" s="373"/>
      <c r="C8782" s="373"/>
      <c r="D8782" s="373"/>
      <c r="E8782" s="13"/>
      <c r="F8782" s="11"/>
      <c r="G8782" s="25"/>
      <c r="H8782" s="31"/>
      <c r="I8782" s="30"/>
      <c r="M8782" s="25"/>
      <c r="N8782" s="31"/>
      <c r="O8782" s="30"/>
      <c r="V8782" s="12"/>
      <c r="W8782" s="12"/>
      <c r="X8782" s="14"/>
      <c r="AB8782" s="25"/>
      <c r="AC8782" s="12"/>
      <c r="AD8782" s="12"/>
      <c r="AK8782" s="12"/>
      <c r="AL8782" s="30"/>
      <c r="AM8782" s="32"/>
      <c r="AQ8782" s="12"/>
      <c r="AR8782" s="12"/>
      <c r="AS8782" s="12"/>
      <c r="AZ8782" s="49"/>
      <c r="BA8782" s="30"/>
      <c r="BB8782" s="12"/>
      <c r="BF8782" s="12"/>
      <c r="BG8782" s="12"/>
      <c r="BH8782" s="12"/>
      <c r="BO8782" s="7"/>
      <c r="BP8782" s="7"/>
      <c r="BQ8782" s="7"/>
      <c r="BU8782" s="7"/>
      <c r="BV8782" s="7"/>
      <c r="BW8782" s="7"/>
      <c r="CD8782" s="7"/>
      <c r="CE8782" s="7"/>
      <c r="CF8782" s="7"/>
      <c r="CJ8782" s="7"/>
      <c r="CK8782" s="7"/>
      <c r="CL8782" s="7"/>
    </row>
    <row r="8783" spans="1:90">
      <c r="A8783" s="11"/>
      <c r="B8783" s="373"/>
      <c r="C8783" s="373"/>
      <c r="D8783" s="373"/>
      <c r="E8783" s="13"/>
      <c r="F8783" s="11"/>
      <c r="G8783" s="25"/>
      <c r="H8783" s="31"/>
      <c r="I8783" s="30"/>
      <c r="M8783" s="25"/>
      <c r="N8783" s="31"/>
      <c r="O8783" s="30"/>
      <c r="V8783" s="12"/>
      <c r="W8783" s="12"/>
      <c r="X8783" s="14"/>
      <c r="AB8783" s="25"/>
      <c r="AC8783" s="12"/>
      <c r="AD8783" s="12"/>
      <c r="AK8783" s="12"/>
      <c r="AL8783" s="30"/>
      <c r="AM8783" s="32"/>
      <c r="AQ8783" s="12"/>
      <c r="AR8783" s="12"/>
      <c r="AS8783" s="12"/>
      <c r="AZ8783" s="49"/>
      <c r="BA8783" s="30"/>
      <c r="BB8783" s="12"/>
      <c r="BF8783" s="12"/>
      <c r="BG8783" s="12"/>
      <c r="BH8783" s="12"/>
      <c r="BO8783" s="7"/>
      <c r="BP8783" s="7"/>
      <c r="BQ8783" s="7"/>
      <c r="BU8783" s="7"/>
      <c r="BV8783" s="7"/>
      <c r="BW8783" s="7"/>
      <c r="CD8783" s="7"/>
      <c r="CE8783" s="7"/>
      <c r="CF8783" s="7"/>
      <c r="CJ8783" s="7"/>
      <c r="CK8783" s="7"/>
      <c r="CL8783" s="7"/>
    </row>
    <row r="8784" spans="1:90">
      <c r="A8784" s="11"/>
      <c r="B8784" s="373"/>
      <c r="C8784" s="373"/>
      <c r="D8784" s="373"/>
      <c r="E8784" s="13"/>
      <c r="F8784" s="11"/>
      <c r="G8784" s="25"/>
      <c r="H8784" s="31"/>
      <c r="I8784" s="30"/>
      <c r="M8784" s="25"/>
      <c r="N8784" s="31"/>
      <c r="O8784" s="30"/>
      <c r="V8784" s="12"/>
      <c r="W8784" s="12"/>
      <c r="X8784" s="14"/>
      <c r="AB8784" s="25"/>
      <c r="AC8784" s="12"/>
      <c r="AD8784" s="12"/>
      <c r="AK8784" s="12"/>
      <c r="AL8784" s="30"/>
      <c r="AM8784" s="32"/>
      <c r="AQ8784" s="12"/>
      <c r="AR8784" s="12"/>
      <c r="AS8784" s="12"/>
      <c r="AZ8784" s="49"/>
      <c r="BA8784" s="30"/>
      <c r="BB8784" s="12"/>
      <c r="BF8784" s="12"/>
      <c r="BG8784" s="12"/>
      <c r="BH8784" s="12"/>
      <c r="BO8784" s="7"/>
      <c r="BP8784" s="7"/>
      <c r="BQ8784" s="7"/>
      <c r="BU8784" s="7"/>
      <c r="BV8784" s="7"/>
      <c r="BW8784" s="7"/>
      <c r="CD8784" s="7"/>
      <c r="CE8784" s="7"/>
      <c r="CF8784" s="7"/>
      <c r="CJ8784" s="7"/>
      <c r="CK8784" s="7"/>
      <c r="CL8784" s="7"/>
    </row>
    <row r="8785" spans="1:90">
      <c r="A8785" s="11"/>
      <c r="B8785" s="373"/>
      <c r="C8785" s="373"/>
      <c r="D8785" s="373"/>
      <c r="E8785" s="13"/>
      <c r="F8785" s="11"/>
      <c r="G8785" s="25"/>
      <c r="H8785" s="31"/>
      <c r="I8785" s="30"/>
      <c r="M8785" s="25"/>
      <c r="N8785" s="31"/>
      <c r="O8785" s="30"/>
      <c r="V8785" s="12"/>
      <c r="W8785" s="12"/>
      <c r="X8785" s="14"/>
      <c r="AB8785" s="25"/>
      <c r="AC8785" s="12"/>
      <c r="AD8785" s="12"/>
      <c r="AK8785" s="12"/>
      <c r="AL8785" s="30"/>
      <c r="AM8785" s="32"/>
      <c r="AQ8785" s="12"/>
      <c r="AR8785" s="12"/>
      <c r="AS8785" s="12"/>
      <c r="AZ8785" s="49"/>
      <c r="BA8785" s="30"/>
      <c r="BB8785" s="12"/>
      <c r="BF8785" s="12"/>
      <c r="BG8785" s="12"/>
      <c r="BH8785" s="12"/>
      <c r="BO8785" s="7"/>
      <c r="BP8785" s="7"/>
      <c r="BQ8785" s="7"/>
      <c r="BU8785" s="7"/>
      <c r="BV8785" s="7"/>
      <c r="BW8785" s="7"/>
      <c r="CD8785" s="7"/>
      <c r="CE8785" s="7"/>
      <c r="CF8785" s="7"/>
      <c r="CJ8785" s="7"/>
      <c r="CK8785" s="7"/>
      <c r="CL8785" s="7"/>
    </row>
    <row r="8786" spans="1:90">
      <c r="A8786" s="11"/>
      <c r="B8786" s="373"/>
      <c r="C8786" s="373"/>
      <c r="D8786" s="373"/>
      <c r="E8786" s="13"/>
      <c r="F8786" s="11"/>
      <c r="G8786" s="25"/>
      <c r="H8786" s="31"/>
      <c r="I8786" s="30"/>
      <c r="M8786" s="25"/>
      <c r="N8786" s="31"/>
      <c r="O8786" s="30"/>
      <c r="V8786" s="12"/>
      <c r="W8786" s="12"/>
      <c r="X8786" s="14"/>
      <c r="AB8786" s="25"/>
      <c r="AC8786" s="12"/>
      <c r="AD8786" s="12"/>
      <c r="AK8786" s="12"/>
      <c r="AL8786" s="30"/>
      <c r="AM8786" s="32"/>
      <c r="AQ8786" s="12"/>
      <c r="AR8786" s="12"/>
      <c r="AS8786" s="12"/>
      <c r="AZ8786" s="49"/>
      <c r="BA8786" s="30"/>
      <c r="BB8786" s="12"/>
      <c r="BF8786" s="12"/>
      <c r="BG8786" s="12"/>
      <c r="BH8786" s="12"/>
      <c r="BO8786" s="7"/>
      <c r="BP8786" s="7"/>
      <c r="BQ8786" s="7"/>
      <c r="BU8786" s="7"/>
      <c r="BV8786" s="7"/>
      <c r="BW8786" s="7"/>
      <c r="CD8786" s="7"/>
      <c r="CE8786" s="7"/>
      <c r="CF8786" s="7"/>
      <c r="CJ8786" s="7"/>
      <c r="CK8786" s="7"/>
      <c r="CL8786" s="7"/>
    </row>
    <row r="8787" spans="1:90">
      <c r="A8787" s="11"/>
      <c r="B8787" s="373"/>
      <c r="C8787" s="373"/>
      <c r="D8787" s="373"/>
      <c r="E8787" s="13"/>
      <c r="F8787" s="11"/>
      <c r="G8787" s="25"/>
      <c r="H8787" s="31"/>
      <c r="I8787" s="30"/>
      <c r="M8787" s="25"/>
      <c r="N8787" s="31"/>
      <c r="O8787" s="30"/>
      <c r="V8787" s="12"/>
      <c r="W8787" s="12"/>
      <c r="X8787" s="14"/>
      <c r="AB8787" s="25"/>
      <c r="AC8787" s="12"/>
      <c r="AD8787" s="12"/>
      <c r="AK8787" s="12"/>
      <c r="AL8787" s="30"/>
      <c r="AM8787" s="32"/>
      <c r="AQ8787" s="12"/>
      <c r="AR8787" s="12"/>
      <c r="AS8787" s="12"/>
      <c r="AZ8787" s="49"/>
      <c r="BA8787" s="30"/>
      <c r="BB8787" s="12"/>
      <c r="BF8787" s="12"/>
      <c r="BG8787" s="12"/>
      <c r="BH8787" s="12"/>
      <c r="BO8787" s="7"/>
      <c r="BP8787" s="7"/>
      <c r="BQ8787" s="7"/>
      <c r="BU8787" s="7"/>
      <c r="BV8787" s="7"/>
      <c r="BW8787" s="7"/>
      <c r="CD8787" s="7"/>
      <c r="CE8787" s="7"/>
      <c r="CF8787" s="7"/>
      <c r="CJ8787" s="7"/>
      <c r="CK8787" s="7"/>
      <c r="CL8787" s="7"/>
    </row>
    <row r="8788" spans="1:90">
      <c r="A8788" s="11"/>
      <c r="B8788" s="373"/>
      <c r="C8788" s="373"/>
      <c r="D8788" s="373"/>
      <c r="E8788" s="13"/>
      <c r="F8788" s="11"/>
      <c r="G8788" s="25"/>
      <c r="H8788" s="31"/>
      <c r="I8788" s="30"/>
      <c r="M8788" s="25"/>
      <c r="N8788" s="31"/>
      <c r="O8788" s="30"/>
      <c r="V8788" s="12"/>
      <c r="W8788" s="12"/>
      <c r="X8788" s="14"/>
      <c r="AB8788" s="25"/>
      <c r="AC8788" s="12"/>
      <c r="AD8788" s="12"/>
      <c r="AK8788" s="12"/>
      <c r="AL8788" s="30"/>
      <c r="AM8788" s="32"/>
      <c r="AQ8788" s="12"/>
      <c r="AR8788" s="12"/>
      <c r="AS8788" s="12"/>
      <c r="AZ8788" s="49"/>
      <c r="BA8788" s="30"/>
      <c r="BB8788" s="12"/>
      <c r="BF8788" s="12"/>
      <c r="BG8788" s="12"/>
      <c r="BH8788" s="12"/>
      <c r="BO8788" s="7"/>
      <c r="BP8788" s="7"/>
      <c r="BQ8788" s="7"/>
      <c r="BU8788" s="7"/>
      <c r="BV8788" s="7"/>
      <c r="BW8788" s="7"/>
      <c r="CD8788" s="7"/>
      <c r="CE8788" s="7"/>
      <c r="CF8788" s="7"/>
      <c r="CJ8788" s="7"/>
      <c r="CK8788" s="7"/>
      <c r="CL8788" s="7"/>
    </row>
    <row r="8789" spans="1:90">
      <c r="A8789" s="11"/>
      <c r="B8789" s="373"/>
      <c r="C8789" s="373"/>
      <c r="D8789" s="373"/>
      <c r="E8789" s="13"/>
      <c r="F8789" s="11"/>
      <c r="G8789" s="25"/>
      <c r="H8789" s="31"/>
      <c r="I8789" s="30"/>
      <c r="M8789" s="25"/>
      <c r="N8789" s="31"/>
      <c r="O8789" s="30"/>
      <c r="V8789" s="12"/>
      <c r="W8789" s="12"/>
      <c r="X8789" s="14"/>
      <c r="AB8789" s="25"/>
      <c r="AC8789" s="12"/>
      <c r="AD8789" s="12"/>
      <c r="AK8789" s="12"/>
      <c r="AL8789" s="30"/>
      <c r="AM8789" s="32"/>
      <c r="AQ8789" s="12"/>
      <c r="AR8789" s="12"/>
      <c r="AS8789" s="12"/>
      <c r="AZ8789" s="49"/>
      <c r="BA8789" s="30"/>
      <c r="BB8789" s="12"/>
      <c r="BF8789" s="12"/>
      <c r="BG8789" s="12"/>
      <c r="BH8789" s="12"/>
      <c r="BO8789" s="7"/>
      <c r="BP8789" s="7"/>
      <c r="BQ8789" s="7"/>
      <c r="BU8789" s="7"/>
      <c r="BV8789" s="7"/>
      <c r="BW8789" s="7"/>
      <c r="CD8789" s="7"/>
      <c r="CE8789" s="7"/>
      <c r="CF8789" s="7"/>
      <c r="CJ8789" s="7"/>
      <c r="CK8789" s="7"/>
      <c r="CL8789" s="7"/>
    </row>
    <row r="8790" spans="1:90">
      <c r="A8790" s="11"/>
      <c r="B8790" s="373"/>
      <c r="C8790" s="373"/>
      <c r="D8790" s="373"/>
      <c r="E8790" s="13"/>
      <c r="F8790" s="11"/>
      <c r="G8790" s="25"/>
      <c r="H8790" s="31"/>
      <c r="I8790" s="30"/>
      <c r="M8790" s="25"/>
      <c r="N8790" s="31"/>
      <c r="O8790" s="30"/>
      <c r="V8790" s="12"/>
      <c r="W8790" s="12"/>
      <c r="X8790" s="14"/>
      <c r="AB8790" s="25"/>
      <c r="AC8790" s="12"/>
      <c r="AD8790" s="12"/>
      <c r="AK8790" s="12"/>
      <c r="AL8790" s="30"/>
      <c r="AM8790" s="32"/>
      <c r="AQ8790" s="12"/>
      <c r="AR8790" s="12"/>
      <c r="AS8790" s="12"/>
      <c r="AZ8790" s="49"/>
      <c r="BA8790" s="30"/>
      <c r="BB8790" s="12"/>
      <c r="BF8790" s="12"/>
      <c r="BG8790" s="12"/>
      <c r="BH8790" s="12"/>
      <c r="BO8790" s="7"/>
      <c r="BP8790" s="7"/>
      <c r="BQ8790" s="7"/>
      <c r="BU8790" s="7"/>
      <c r="BV8790" s="7"/>
      <c r="BW8790" s="7"/>
      <c r="CD8790" s="7"/>
      <c r="CE8790" s="7"/>
      <c r="CF8790" s="7"/>
      <c r="CJ8790" s="7"/>
      <c r="CK8790" s="7"/>
      <c r="CL8790" s="7"/>
    </row>
    <row r="8791" spans="1:90">
      <c r="A8791" s="11"/>
      <c r="B8791" s="373"/>
      <c r="C8791" s="373"/>
      <c r="D8791" s="373"/>
      <c r="E8791" s="13"/>
      <c r="F8791" s="11"/>
      <c r="G8791" s="25"/>
      <c r="H8791" s="31"/>
      <c r="I8791" s="30"/>
      <c r="M8791" s="25"/>
      <c r="N8791" s="31"/>
      <c r="O8791" s="30"/>
      <c r="V8791" s="12"/>
      <c r="W8791" s="12"/>
      <c r="X8791" s="14"/>
      <c r="AB8791" s="25"/>
      <c r="AC8791" s="12"/>
      <c r="AD8791" s="12"/>
      <c r="AK8791" s="12"/>
      <c r="AL8791" s="30"/>
      <c r="AM8791" s="32"/>
      <c r="AQ8791" s="12"/>
      <c r="AR8791" s="12"/>
      <c r="AS8791" s="12"/>
      <c r="AZ8791" s="49"/>
      <c r="BA8791" s="30"/>
      <c r="BB8791" s="12"/>
      <c r="BF8791" s="12"/>
      <c r="BG8791" s="12"/>
      <c r="BH8791" s="12"/>
      <c r="BO8791" s="7"/>
      <c r="BP8791" s="7"/>
      <c r="BQ8791" s="7"/>
      <c r="BU8791" s="7"/>
      <c r="BV8791" s="7"/>
      <c r="BW8791" s="7"/>
      <c r="CD8791" s="7"/>
      <c r="CE8791" s="7"/>
      <c r="CF8791" s="7"/>
      <c r="CJ8791" s="7"/>
      <c r="CK8791" s="7"/>
      <c r="CL8791" s="7"/>
    </row>
    <row r="8792" spans="1:90">
      <c r="A8792" s="11"/>
      <c r="B8792" s="373"/>
      <c r="C8792" s="373"/>
      <c r="D8792" s="373"/>
      <c r="E8792" s="13"/>
      <c r="F8792" s="11"/>
      <c r="G8792" s="25"/>
      <c r="H8792" s="31"/>
      <c r="I8792" s="30"/>
      <c r="M8792" s="25"/>
      <c r="N8792" s="31"/>
      <c r="O8792" s="30"/>
      <c r="V8792" s="12"/>
      <c r="W8792" s="12"/>
      <c r="X8792" s="14"/>
      <c r="AB8792" s="25"/>
      <c r="AC8792" s="12"/>
      <c r="AD8792" s="12"/>
      <c r="AK8792" s="12"/>
      <c r="AL8792" s="30"/>
      <c r="AM8792" s="32"/>
      <c r="AQ8792" s="12"/>
      <c r="AR8792" s="12"/>
      <c r="AS8792" s="12"/>
      <c r="AZ8792" s="49"/>
      <c r="BA8792" s="30"/>
      <c r="BB8792" s="12"/>
      <c r="BF8792" s="12"/>
      <c r="BG8792" s="12"/>
      <c r="BH8792" s="12"/>
      <c r="BO8792" s="7"/>
      <c r="BP8792" s="7"/>
      <c r="BQ8792" s="7"/>
      <c r="BU8792" s="7"/>
      <c r="BV8792" s="7"/>
      <c r="BW8792" s="7"/>
      <c r="CD8792" s="7"/>
      <c r="CE8792" s="7"/>
      <c r="CF8792" s="7"/>
      <c r="CJ8792" s="7"/>
      <c r="CK8792" s="7"/>
      <c r="CL8792" s="7"/>
    </row>
    <row r="8793" spans="1:90">
      <c r="A8793" s="11"/>
      <c r="B8793" s="373"/>
      <c r="C8793" s="373"/>
      <c r="D8793" s="373"/>
      <c r="E8793" s="13"/>
      <c r="F8793" s="11"/>
      <c r="G8793" s="25"/>
      <c r="H8793" s="31"/>
      <c r="I8793" s="30"/>
      <c r="M8793" s="25"/>
      <c r="N8793" s="31"/>
      <c r="O8793" s="30"/>
      <c r="V8793" s="12"/>
      <c r="W8793" s="12"/>
      <c r="X8793" s="14"/>
      <c r="AB8793" s="25"/>
      <c r="AC8793" s="12"/>
      <c r="AD8793" s="12"/>
      <c r="AK8793" s="12"/>
      <c r="AL8793" s="30"/>
      <c r="AM8793" s="32"/>
      <c r="AQ8793" s="12"/>
      <c r="AR8793" s="12"/>
      <c r="AS8793" s="12"/>
      <c r="AZ8793" s="49"/>
      <c r="BA8793" s="30"/>
      <c r="BB8793" s="12"/>
      <c r="BF8793" s="12"/>
      <c r="BG8793" s="12"/>
      <c r="BH8793" s="12"/>
      <c r="BO8793" s="7"/>
      <c r="BP8793" s="7"/>
      <c r="BQ8793" s="7"/>
      <c r="BU8793" s="7"/>
      <c r="BV8793" s="7"/>
      <c r="BW8793" s="7"/>
      <c r="CD8793" s="7"/>
      <c r="CE8793" s="7"/>
      <c r="CF8793" s="7"/>
      <c r="CJ8793" s="7"/>
      <c r="CK8793" s="7"/>
      <c r="CL8793" s="7"/>
    </row>
    <row r="8794" spans="1:90">
      <c r="A8794" s="11"/>
      <c r="B8794" s="373"/>
      <c r="C8794" s="373"/>
      <c r="D8794" s="373"/>
      <c r="E8794" s="13"/>
      <c r="F8794" s="11"/>
      <c r="G8794" s="25"/>
      <c r="H8794" s="31"/>
      <c r="I8794" s="30"/>
      <c r="M8794" s="25"/>
      <c r="N8794" s="31"/>
      <c r="O8794" s="30"/>
      <c r="V8794" s="12"/>
      <c r="W8794" s="12"/>
      <c r="X8794" s="14"/>
      <c r="AB8794" s="25"/>
      <c r="AC8794" s="12"/>
      <c r="AD8794" s="12"/>
      <c r="AK8794" s="12"/>
      <c r="AL8794" s="30"/>
      <c r="AM8794" s="32"/>
      <c r="AQ8794" s="12"/>
      <c r="AR8794" s="12"/>
      <c r="AS8794" s="12"/>
      <c r="AZ8794" s="49"/>
      <c r="BA8794" s="30"/>
      <c r="BB8794" s="12"/>
      <c r="BF8794" s="12"/>
      <c r="BG8794" s="12"/>
      <c r="BH8794" s="12"/>
      <c r="BO8794" s="7"/>
      <c r="BP8794" s="7"/>
      <c r="BQ8794" s="7"/>
      <c r="BU8794" s="7"/>
      <c r="BV8794" s="7"/>
      <c r="BW8794" s="7"/>
      <c r="CD8794" s="7"/>
      <c r="CE8794" s="7"/>
      <c r="CF8794" s="7"/>
      <c r="CJ8794" s="7"/>
      <c r="CK8794" s="7"/>
      <c r="CL8794" s="7"/>
    </row>
    <row r="8795" spans="1:90">
      <c r="A8795" s="11"/>
      <c r="B8795" s="373"/>
      <c r="C8795" s="373"/>
      <c r="D8795" s="373"/>
      <c r="E8795" s="13"/>
      <c r="F8795" s="11"/>
      <c r="G8795" s="25"/>
      <c r="H8795" s="31"/>
      <c r="I8795" s="30"/>
      <c r="M8795" s="25"/>
      <c r="N8795" s="31"/>
      <c r="O8795" s="30"/>
      <c r="V8795" s="12"/>
      <c r="W8795" s="12"/>
      <c r="X8795" s="14"/>
      <c r="AB8795" s="25"/>
      <c r="AC8795" s="12"/>
      <c r="AD8795" s="12"/>
      <c r="AK8795" s="12"/>
      <c r="AL8795" s="30"/>
      <c r="AM8795" s="32"/>
      <c r="AQ8795" s="12"/>
      <c r="AR8795" s="12"/>
      <c r="AS8795" s="12"/>
      <c r="AZ8795" s="49"/>
      <c r="BA8795" s="30"/>
      <c r="BB8795" s="12"/>
      <c r="BF8795" s="12"/>
      <c r="BG8795" s="12"/>
      <c r="BH8795" s="12"/>
      <c r="BO8795" s="7"/>
      <c r="BP8795" s="7"/>
      <c r="BQ8795" s="7"/>
      <c r="BU8795" s="7"/>
      <c r="BV8795" s="7"/>
      <c r="BW8795" s="7"/>
      <c r="CD8795" s="7"/>
      <c r="CE8795" s="7"/>
      <c r="CF8795" s="7"/>
      <c r="CJ8795" s="7"/>
      <c r="CK8795" s="7"/>
      <c r="CL8795" s="7"/>
    </row>
    <row r="8796" spans="1:90">
      <c r="A8796" s="11"/>
      <c r="B8796" s="373"/>
      <c r="C8796" s="373"/>
      <c r="D8796" s="373"/>
      <c r="E8796" s="13"/>
      <c r="F8796" s="11"/>
      <c r="G8796" s="25"/>
      <c r="H8796" s="31"/>
      <c r="I8796" s="30"/>
      <c r="M8796" s="25"/>
      <c r="N8796" s="31"/>
      <c r="O8796" s="30"/>
      <c r="V8796" s="12"/>
      <c r="W8796" s="12"/>
      <c r="X8796" s="14"/>
      <c r="AB8796" s="25"/>
      <c r="AC8796" s="12"/>
      <c r="AD8796" s="12"/>
      <c r="AK8796" s="12"/>
      <c r="AL8796" s="30"/>
      <c r="AM8796" s="32"/>
      <c r="AQ8796" s="12"/>
      <c r="AR8796" s="12"/>
      <c r="AS8796" s="12"/>
      <c r="AZ8796" s="49"/>
      <c r="BA8796" s="30"/>
      <c r="BB8796" s="12"/>
      <c r="BF8796" s="12"/>
      <c r="BG8796" s="12"/>
      <c r="BH8796" s="12"/>
      <c r="BO8796" s="7"/>
      <c r="BP8796" s="7"/>
      <c r="BQ8796" s="7"/>
      <c r="BU8796" s="7"/>
      <c r="BV8796" s="7"/>
      <c r="BW8796" s="7"/>
      <c r="CD8796" s="7"/>
      <c r="CE8796" s="7"/>
      <c r="CF8796" s="7"/>
      <c r="CJ8796" s="7"/>
      <c r="CK8796" s="7"/>
      <c r="CL8796" s="7"/>
    </row>
    <row r="8797" spans="1:90">
      <c r="A8797" s="11"/>
      <c r="B8797" s="373"/>
      <c r="C8797" s="373"/>
      <c r="D8797" s="373"/>
      <c r="E8797" s="13"/>
      <c r="F8797" s="11"/>
      <c r="G8797" s="25"/>
      <c r="H8797" s="31"/>
      <c r="I8797" s="30"/>
      <c r="M8797" s="25"/>
      <c r="N8797" s="31"/>
      <c r="O8797" s="30"/>
      <c r="V8797" s="12"/>
      <c r="W8797" s="12"/>
      <c r="X8797" s="14"/>
      <c r="AB8797" s="25"/>
      <c r="AC8797" s="12"/>
      <c r="AD8797" s="12"/>
      <c r="AK8797" s="12"/>
      <c r="AL8797" s="30"/>
      <c r="AM8797" s="32"/>
      <c r="AQ8797" s="12"/>
      <c r="AR8797" s="12"/>
      <c r="AS8797" s="12"/>
      <c r="AZ8797" s="49"/>
      <c r="BA8797" s="30"/>
      <c r="BB8797" s="12"/>
      <c r="BF8797" s="12"/>
      <c r="BG8797" s="12"/>
      <c r="BH8797" s="12"/>
      <c r="BO8797" s="7"/>
      <c r="BP8797" s="7"/>
      <c r="BQ8797" s="7"/>
      <c r="BU8797" s="7"/>
      <c r="BV8797" s="7"/>
      <c r="BW8797" s="7"/>
      <c r="CD8797" s="7"/>
      <c r="CE8797" s="7"/>
      <c r="CF8797" s="7"/>
      <c r="CJ8797" s="7"/>
      <c r="CK8797" s="7"/>
      <c r="CL8797" s="7"/>
    </row>
    <row r="8798" spans="1:90">
      <c r="A8798" s="11"/>
      <c r="B8798" s="373"/>
      <c r="C8798" s="373"/>
      <c r="D8798" s="373"/>
      <c r="E8798" s="13"/>
      <c r="F8798" s="11"/>
      <c r="G8798" s="25"/>
      <c r="H8798" s="31"/>
      <c r="I8798" s="30"/>
      <c r="M8798" s="25"/>
      <c r="N8798" s="31"/>
      <c r="O8798" s="30"/>
      <c r="V8798" s="12"/>
      <c r="W8798" s="12"/>
      <c r="X8798" s="14"/>
      <c r="AB8798" s="25"/>
      <c r="AC8798" s="12"/>
      <c r="AD8798" s="12"/>
      <c r="AK8798" s="12"/>
      <c r="AL8798" s="30"/>
      <c r="AM8798" s="32"/>
      <c r="AQ8798" s="12"/>
      <c r="AR8798" s="12"/>
      <c r="AS8798" s="12"/>
      <c r="AZ8798" s="49"/>
      <c r="BA8798" s="30"/>
      <c r="BB8798" s="12"/>
      <c r="BF8798" s="12"/>
      <c r="BG8798" s="12"/>
      <c r="BH8798" s="12"/>
      <c r="BO8798" s="7"/>
      <c r="BP8798" s="7"/>
      <c r="BQ8798" s="7"/>
      <c r="BU8798" s="7"/>
      <c r="BV8798" s="7"/>
      <c r="BW8798" s="7"/>
      <c r="CD8798" s="7"/>
      <c r="CE8798" s="7"/>
      <c r="CF8798" s="7"/>
      <c r="CJ8798" s="7"/>
      <c r="CK8798" s="7"/>
      <c r="CL8798" s="7"/>
    </row>
    <row r="8799" spans="1:90">
      <c r="A8799" s="11"/>
      <c r="B8799" s="373"/>
      <c r="C8799" s="373"/>
      <c r="D8799" s="373"/>
      <c r="E8799" s="13"/>
      <c r="F8799" s="11"/>
      <c r="G8799" s="25"/>
      <c r="H8799" s="31"/>
      <c r="I8799" s="30"/>
      <c r="M8799" s="25"/>
      <c r="N8799" s="31"/>
      <c r="O8799" s="30"/>
      <c r="V8799" s="12"/>
      <c r="W8799" s="12"/>
      <c r="X8799" s="14"/>
      <c r="AB8799" s="25"/>
      <c r="AC8799" s="12"/>
      <c r="AD8799" s="12"/>
      <c r="AK8799" s="12"/>
      <c r="AL8799" s="30"/>
      <c r="AM8799" s="32"/>
      <c r="AQ8799" s="12"/>
      <c r="AR8799" s="12"/>
      <c r="AS8799" s="12"/>
      <c r="AZ8799" s="49"/>
      <c r="BA8799" s="30"/>
      <c r="BB8799" s="12"/>
      <c r="BF8799" s="12"/>
      <c r="BG8799" s="12"/>
      <c r="BH8799" s="12"/>
      <c r="BO8799" s="7"/>
      <c r="BP8799" s="7"/>
      <c r="BQ8799" s="7"/>
      <c r="BU8799" s="7"/>
      <c r="BV8799" s="7"/>
      <c r="BW8799" s="7"/>
      <c r="CD8799" s="7"/>
      <c r="CE8799" s="7"/>
      <c r="CF8799" s="7"/>
      <c r="CJ8799" s="7"/>
      <c r="CK8799" s="7"/>
      <c r="CL8799" s="7"/>
    </row>
    <row r="8800" spans="1:90">
      <c r="A8800" s="11"/>
      <c r="B8800" s="373"/>
      <c r="C8800" s="373"/>
      <c r="D8800" s="373"/>
      <c r="E8800" s="13"/>
      <c r="F8800" s="11"/>
      <c r="G8800" s="25"/>
      <c r="H8800" s="31"/>
      <c r="I8800" s="30"/>
      <c r="M8800" s="25"/>
      <c r="N8800" s="31"/>
      <c r="O8800" s="30"/>
      <c r="V8800" s="12"/>
      <c r="W8800" s="12"/>
      <c r="X8800" s="14"/>
      <c r="AB8800" s="25"/>
      <c r="AC8800" s="12"/>
      <c r="AD8800" s="12"/>
      <c r="AK8800" s="12"/>
      <c r="AL8800" s="30"/>
      <c r="AM8800" s="32"/>
      <c r="AQ8800" s="12"/>
      <c r="AR8800" s="12"/>
      <c r="AS8800" s="12"/>
      <c r="AZ8800" s="49"/>
      <c r="BA8800" s="30"/>
      <c r="BB8800" s="12"/>
      <c r="BF8800" s="12"/>
      <c r="BG8800" s="12"/>
      <c r="BH8800" s="12"/>
      <c r="BO8800" s="7"/>
      <c r="BP8800" s="7"/>
      <c r="BQ8800" s="7"/>
      <c r="BU8800" s="7"/>
      <c r="BV8800" s="7"/>
      <c r="BW8800" s="7"/>
      <c r="CD8800" s="7"/>
      <c r="CE8800" s="7"/>
      <c r="CF8800" s="7"/>
      <c r="CJ8800" s="7"/>
      <c r="CK8800" s="7"/>
      <c r="CL8800" s="7"/>
    </row>
    <row r="8801" spans="1:90">
      <c r="A8801" s="11"/>
      <c r="B8801" s="373"/>
      <c r="C8801" s="373"/>
      <c r="D8801" s="373"/>
      <c r="E8801" s="13"/>
      <c r="F8801" s="11"/>
      <c r="G8801" s="25"/>
      <c r="H8801" s="31"/>
      <c r="I8801" s="30"/>
      <c r="M8801" s="25"/>
      <c r="N8801" s="31"/>
      <c r="O8801" s="30"/>
      <c r="V8801" s="12"/>
      <c r="W8801" s="12"/>
      <c r="X8801" s="14"/>
      <c r="AB8801" s="25"/>
      <c r="AC8801" s="12"/>
      <c r="AD8801" s="12"/>
      <c r="AK8801" s="12"/>
      <c r="AL8801" s="30"/>
      <c r="AM8801" s="32"/>
      <c r="AQ8801" s="12"/>
      <c r="AR8801" s="12"/>
      <c r="AS8801" s="12"/>
      <c r="AZ8801" s="49"/>
      <c r="BA8801" s="30"/>
      <c r="BB8801" s="12"/>
      <c r="BF8801" s="12"/>
      <c r="BG8801" s="12"/>
      <c r="BH8801" s="12"/>
      <c r="BO8801" s="7"/>
      <c r="BP8801" s="7"/>
      <c r="BQ8801" s="7"/>
      <c r="BU8801" s="7"/>
      <c r="BV8801" s="7"/>
      <c r="BW8801" s="7"/>
      <c r="CD8801" s="7"/>
      <c r="CE8801" s="7"/>
      <c r="CF8801" s="7"/>
      <c r="CJ8801" s="7"/>
      <c r="CK8801" s="7"/>
      <c r="CL8801" s="7"/>
    </row>
    <row r="8802" spans="1:90">
      <c r="A8802" s="11"/>
      <c r="B8802" s="373"/>
      <c r="C8802" s="373"/>
      <c r="D8802" s="373"/>
      <c r="E8802" s="13"/>
      <c r="F8802" s="11"/>
      <c r="G8802" s="25"/>
      <c r="H8802" s="31"/>
      <c r="I8802" s="30"/>
      <c r="M8802" s="25"/>
      <c r="N8802" s="31"/>
      <c r="O8802" s="30"/>
      <c r="V8802" s="12"/>
      <c r="W8802" s="12"/>
      <c r="X8802" s="14"/>
      <c r="AB8802" s="25"/>
      <c r="AC8802" s="12"/>
      <c r="AD8802" s="12"/>
      <c r="AK8802" s="12"/>
      <c r="AL8802" s="30"/>
      <c r="AM8802" s="32"/>
      <c r="AQ8802" s="12"/>
      <c r="AR8802" s="12"/>
      <c r="AS8802" s="12"/>
      <c r="AZ8802" s="49"/>
      <c r="BA8802" s="30"/>
      <c r="BB8802" s="12"/>
      <c r="BF8802" s="12"/>
      <c r="BG8802" s="12"/>
      <c r="BH8802" s="12"/>
      <c r="BO8802" s="7"/>
      <c r="BP8802" s="7"/>
      <c r="BQ8802" s="7"/>
      <c r="BU8802" s="7"/>
      <c r="BV8802" s="7"/>
      <c r="BW8802" s="7"/>
      <c r="CD8802" s="7"/>
      <c r="CE8802" s="7"/>
      <c r="CF8802" s="7"/>
      <c r="CJ8802" s="7"/>
      <c r="CK8802" s="7"/>
      <c r="CL8802" s="7"/>
    </row>
    <row r="8803" spans="1:90">
      <c r="A8803" s="11"/>
      <c r="B8803" s="373"/>
      <c r="C8803" s="373"/>
      <c r="D8803" s="373"/>
      <c r="E8803" s="13"/>
      <c r="F8803" s="11"/>
      <c r="G8803" s="25"/>
      <c r="H8803" s="31"/>
      <c r="I8803" s="30"/>
      <c r="M8803" s="25"/>
      <c r="N8803" s="31"/>
      <c r="O8803" s="30"/>
      <c r="V8803" s="12"/>
      <c r="W8803" s="12"/>
      <c r="X8803" s="14"/>
      <c r="AB8803" s="25"/>
      <c r="AC8803" s="12"/>
      <c r="AD8803" s="12"/>
      <c r="AK8803" s="12"/>
      <c r="AL8803" s="30"/>
      <c r="AM8803" s="32"/>
      <c r="AQ8803" s="12"/>
      <c r="AR8803" s="12"/>
      <c r="AS8803" s="12"/>
      <c r="AZ8803" s="49"/>
      <c r="BA8803" s="30"/>
      <c r="BB8803" s="12"/>
      <c r="BF8803" s="12"/>
      <c r="BG8803" s="12"/>
      <c r="BH8803" s="12"/>
      <c r="BO8803" s="7"/>
      <c r="BP8803" s="7"/>
      <c r="BQ8803" s="7"/>
      <c r="BU8803" s="7"/>
      <c r="BV8803" s="7"/>
      <c r="BW8803" s="7"/>
      <c r="CD8803" s="7"/>
      <c r="CE8803" s="7"/>
      <c r="CF8803" s="7"/>
      <c r="CJ8803" s="7"/>
      <c r="CK8803" s="7"/>
      <c r="CL8803" s="7"/>
    </row>
    <row r="8804" spans="1:90">
      <c r="A8804" s="11"/>
      <c r="B8804" s="373"/>
      <c r="C8804" s="373"/>
      <c r="D8804" s="373"/>
      <c r="E8804" s="13"/>
      <c r="F8804" s="11"/>
      <c r="G8804" s="25"/>
      <c r="H8804" s="31"/>
      <c r="I8804" s="30"/>
      <c r="M8804" s="25"/>
      <c r="N8804" s="31"/>
      <c r="O8804" s="30"/>
      <c r="V8804" s="12"/>
      <c r="W8804" s="12"/>
      <c r="X8804" s="14"/>
      <c r="AB8804" s="25"/>
      <c r="AC8804" s="12"/>
      <c r="AD8804" s="12"/>
      <c r="AK8804" s="12"/>
      <c r="AL8804" s="30"/>
      <c r="AM8804" s="32"/>
      <c r="AQ8804" s="12"/>
      <c r="AR8804" s="12"/>
      <c r="AS8804" s="12"/>
      <c r="AZ8804" s="49"/>
      <c r="BA8804" s="30"/>
      <c r="BB8804" s="12"/>
      <c r="BF8804" s="12"/>
      <c r="BG8804" s="12"/>
      <c r="BH8804" s="12"/>
      <c r="BO8804" s="7"/>
      <c r="BP8804" s="7"/>
      <c r="BQ8804" s="7"/>
      <c r="BU8804" s="7"/>
      <c r="BV8804" s="7"/>
      <c r="BW8804" s="7"/>
      <c r="CD8804" s="7"/>
      <c r="CE8804" s="7"/>
      <c r="CF8804" s="7"/>
      <c r="CJ8804" s="7"/>
      <c r="CK8804" s="7"/>
      <c r="CL8804" s="7"/>
    </row>
    <row r="8805" spans="1:90">
      <c r="A8805" s="11"/>
      <c r="B8805" s="373"/>
      <c r="C8805" s="373"/>
      <c r="D8805" s="373"/>
      <c r="E8805" s="13"/>
      <c r="F8805" s="11"/>
      <c r="G8805" s="25"/>
      <c r="H8805" s="31"/>
      <c r="I8805" s="30"/>
      <c r="M8805" s="25"/>
      <c r="N8805" s="31"/>
      <c r="O8805" s="30"/>
      <c r="V8805" s="12"/>
      <c r="W8805" s="12"/>
      <c r="X8805" s="14"/>
      <c r="AB8805" s="25"/>
      <c r="AC8805" s="12"/>
      <c r="AD8805" s="12"/>
      <c r="AK8805" s="12"/>
      <c r="AL8805" s="30"/>
      <c r="AM8805" s="32"/>
      <c r="AQ8805" s="12"/>
      <c r="AR8805" s="12"/>
      <c r="AS8805" s="12"/>
      <c r="AZ8805" s="49"/>
      <c r="BA8805" s="30"/>
      <c r="BB8805" s="12"/>
      <c r="BF8805" s="12"/>
      <c r="BG8805" s="12"/>
      <c r="BH8805" s="12"/>
      <c r="BO8805" s="7"/>
      <c r="BP8805" s="7"/>
      <c r="BQ8805" s="7"/>
      <c r="BU8805" s="7"/>
      <c r="BV8805" s="7"/>
      <c r="BW8805" s="7"/>
      <c r="CD8805" s="7"/>
      <c r="CE8805" s="7"/>
      <c r="CF8805" s="7"/>
      <c r="CJ8805" s="7"/>
      <c r="CK8805" s="7"/>
      <c r="CL8805" s="7"/>
    </row>
    <row r="8806" spans="1:90">
      <c r="A8806" s="11"/>
      <c r="B8806" s="373"/>
      <c r="C8806" s="373"/>
      <c r="D8806" s="373"/>
      <c r="E8806" s="13"/>
      <c r="F8806" s="11"/>
      <c r="G8806" s="25"/>
      <c r="H8806" s="31"/>
      <c r="I8806" s="30"/>
      <c r="M8806" s="25"/>
      <c r="N8806" s="31"/>
      <c r="O8806" s="30"/>
      <c r="V8806" s="12"/>
      <c r="W8806" s="12"/>
      <c r="X8806" s="14"/>
      <c r="AB8806" s="25"/>
      <c r="AC8806" s="12"/>
      <c r="AD8806" s="12"/>
      <c r="AK8806" s="12"/>
      <c r="AL8806" s="30"/>
      <c r="AM8806" s="32"/>
      <c r="AQ8806" s="12"/>
      <c r="AR8806" s="12"/>
      <c r="AS8806" s="12"/>
      <c r="AZ8806" s="49"/>
      <c r="BA8806" s="30"/>
      <c r="BB8806" s="12"/>
      <c r="BF8806" s="12"/>
      <c r="BG8806" s="12"/>
      <c r="BH8806" s="12"/>
      <c r="BO8806" s="7"/>
      <c r="BP8806" s="7"/>
      <c r="BQ8806" s="7"/>
      <c r="BU8806" s="7"/>
      <c r="BV8806" s="7"/>
      <c r="BW8806" s="7"/>
      <c r="CD8806" s="7"/>
      <c r="CE8806" s="7"/>
      <c r="CF8806" s="7"/>
      <c r="CJ8806" s="7"/>
      <c r="CK8806" s="7"/>
      <c r="CL8806" s="7"/>
    </row>
    <row r="8807" spans="1:90">
      <c r="A8807" s="11"/>
      <c r="B8807" s="373"/>
      <c r="C8807" s="373"/>
      <c r="D8807" s="373"/>
      <c r="E8807" s="13"/>
      <c r="F8807" s="11"/>
      <c r="G8807" s="25"/>
      <c r="H8807" s="31"/>
      <c r="I8807" s="30"/>
      <c r="M8807" s="25"/>
      <c r="N8807" s="31"/>
      <c r="O8807" s="30"/>
      <c r="V8807" s="12"/>
      <c r="W8807" s="12"/>
      <c r="X8807" s="14"/>
      <c r="AB8807" s="25"/>
      <c r="AC8807" s="12"/>
      <c r="AD8807" s="12"/>
      <c r="AK8807" s="12"/>
      <c r="AL8807" s="30"/>
      <c r="AM8807" s="32"/>
      <c r="AQ8807" s="12"/>
      <c r="AR8807" s="12"/>
      <c r="AS8807" s="12"/>
      <c r="AZ8807" s="49"/>
      <c r="BA8807" s="30"/>
      <c r="BB8807" s="12"/>
      <c r="BF8807" s="12"/>
      <c r="BG8807" s="12"/>
      <c r="BH8807" s="12"/>
      <c r="BO8807" s="7"/>
      <c r="BP8807" s="7"/>
      <c r="BQ8807" s="7"/>
      <c r="BU8807" s="7"/>
      <c r="BV8807" s="7"/>
      <c r="BW8807" s="7"/>
      <c r="CD8807" s="7"/>
      <c r="CE8807" s="7"/>
      <c r="CF8807" s="7"/>
      <c r="CJ8807" s="7"/>
      <c r="CK8807" s="7"/>
      <c r="CL8807" s="7"/>
    </row>
    <row r="8808" spans="1:90">
      <c r="A8808" s="11"/>
      <c r="B8808" s="373"/>
      <c r="C8808" s="373"/>
      <c r="D8808" s="373"/>
      <c r="E8808" s="13"/>
      <c r="F8808" s="11"/>
      <c r="G8808" s="25"/>
      <c r="H8808" s="31"/>
      <c r="I8808" s="30"/>
      <c r="M8808" s="25"/>
      <c r="N8808" s="31"/>
      <c r="O8808" s="30"/>
      <c r="V8808" s="12"/>
      <c r="W8808" s="12"/>
      <c r="X8808" s="14"/>
      <c r="AB8808" s="25"/>
      <c r="AC8808" s="12"/>
      <c r="AD8808" s="12"/>
      <c r="AK8808" s="12"/>
      <c r="AL8808" s="30"/>
      <c r="AM8808" s="32"/>
      <c r="AQ8808" s="12"/>
      <c r="AR8808" s="12"/>
      <c r="AS8808" s="12"/>
      <c r="AZ8808" s="49"/>
      <c r="BA8808" s="30"/>
      <c r="BB8808" s="12"/>
      <c r="BF8808" s="12"/>
      <c r="BG8808" s="12"/>
      <c r="BH8808" s="12"/>
      <c r="BO8808" s="7"/>
      <c r="BP8808" s="7"/>
      <c r="BQ8808" s="7"/>
      <c r="BU8808" s="7"/>
      <c r="BV8808" s="7"/>
      <c r="BW8808" s="7"/>
      <c r="CD8808" s="7"/>
      <c r="CE8808" s="7"/>
      <c r="CF8808" s="7"/>
      <c r="CJ8808" s="7"/>
      <c r="CK8808" s="7"/>
      <c r="CL8808" s="7"/>
    </row>
    <row r="8809" spans="1:90">
      <c r="A8809" s="11"/>
      <c r="B8809" s="373"/>
      <c r="C8809" s="373"/>
      <c r="D8809" s="373"/>
      <c r="E8809" s="13"/>
      <c r="F8809" s="11"/>
      <c r="G8809" s="25"/>
      <c r="H8809" s="31"/>
      <c r="I8809" s="30"/>
      <c r="M8809" s="25"/>
      <c r="N8809" s="31"/>
      <c r="O8809" s="30"/>
      <c r="V8809" s="12"/>
      <c r="W8809" s="12"/>
      <c r="X8809" s="14"/>
      <c r="AB8809" s="25"/>
      <c r="AC8809" s="12"/>
      <c r="AD8809" s="12"/>
      <c r="AK8809" s="12"/>
      <c r="AL8809" s="30"/>
      <c r="AM8809" s="32"/>
      <c r="AQ8809" s="12"/>
      <c r="AR8809" s="12"/>
      <c r="AS8809" s="12"/>
      <c r="AZ8809" s="49"/>
      <c r="BA8809" s="30"/>
      <c r="BB8809" s="12"/>
      <c r="BF8809" s="12"/>
      <c r="BG8809" s="12"/>
      <c r="BH8809" s="12"/>
      <c r="BO8809" s="7"/>
      <c r="BP8809" s="7"/>
      <c r="BQ8809" s="7"/>
      <c r="BU8809" s="7"/>
      <c r="BV8809" s="7"/>
      <c r="BW8809" s="7"/>
      <c r="CD8809" s="7"/>
      <c r="CE8809" s="7"/>
      <c r="CF8809" s="7"/>
      <c r="CJ8809" s="7"/>
      <c r="CK8809" s="7"/>
      <c r="CL8809" s="7"/>
    </row>
    <row r="8810" spans="1:90">
      <c r="A8810" s="11"/>
      <c r="B8810" s="373"/>
      <c r="C8810" s="373"/>
      <c r="D8810" s="373"/>
      <c r="E8810" s="13"/>
      <c r="F8810" s="11"/>
      <c r="G8810" s="25"/>
      <c r="H8810" s="31"/>
      <c r="I8810" s="30"/>
      <c r="M8810" s="25"/>
      <c r="N8810" s="31"/>
      <c r="O8810" s="30"/>
      <c r="V8810" s="12"/>
      <c r="W8810" s="12"/>
      <c r="X8810" s="14"/>
      <c r="AB8810" s="25"/>
      <c r="AC8810" s="12"/>
      <c r="AD8810" s="12"/>
      <c r="AK8810" s="12"/>
      <c r="AL8810" s="30"/>
      <c r="AM8810" s="32"/>
      <c r="AQ8810" s="12"/>
      <c r="AR8810" s="12"/>
      <c r="AS8810" s="12"/>
      <c r="AZ8810" s="49"/>
      <c r="BA8810" s="30"/>
      <c r="BB8810" s="12"/>
      <c r="BF8810" s="12"/>
      <c r="BG8810" s="12"/>
      <c r="BH8810" s="12"/>
      <c r="BO8810" s="7"/>
      <c r="BP8810" s="7"/>
      <c r="BQ8810" s="7"/>
      <c r="BU8810" s="7"/>
      <c r="BV8810" s="7"/>
      <c r="BW8810" s="7"/>
      <c r="CD8810" s="7"/>
      <c r="CE8810" s="7"/>
      <c r="CF8810" s="7"/>
      <c r="CJ8810" s="7"/>
      <c r="CK8810" s="7"/>
      <c r="CL8810" s="7"/>
    </row>
    <row r="8811" spans="1:90">
      <c r="A8811" s="11"/>
      <c r="B8811" s="373"/>
      <c r="C8811" s="373"/>
      <c r="D8811" s="373"/>
      <c r="E8811" s="13"/>
      <c r="F8811" s="11"/>
      <c r="G8811" s="25"/>
      <c r="H8811" s="31"/>
      <c r="I8811" s="30"/>
      <c r="M8811" s="25"/>
      <c r="N8811" s="31"/>
      <c r="O8811" s="30"/>
      <c r="V8811" s="12"/>
      <c r="W8811" s="12"/>
      <c r="X8811" s="14"/>
      <c r="AB8811" s="25"/>
      <c r="AC8811" s="12"/>
      <c r="AD8811" s="12"/>
      <c r="AK8811" s="12"/>
      <c r="AL8811" s="30"/>
      <c r="AM8811" s="32"/>
      <c r="AQ8811" s="12"/>
      <c r="AR8811" s="12"/>
      <c r="AS8811" s="12"/>
      <c r="AZ8811" s="49"/>
      <c r="BA8811" s="30"/>
      <c r="BB8811" s="12"/>
      <c r="BF8811" s="12"/>
      <c r="BG8811" s="12"/>
      <c r="BH8811" s="12"/>
      <c r="BO8811" s="7"/>
      <c r="BP8811" s="7"/>
      <c r="BQ8811" s="7"/>
      <c r="BU8811" s="7"/>
      <c r="BV8811" s="7"/>
      <c r="BW8811" s="7"/>
      <c r="CD8811" s="7"/>
      <c r="CE8811" s="7"/>
      <c r="CF8811" s="7"/>
      <c r="CJ8811" s="7"/>
      <c r="CK8811" s="7"/>
      <c r="CL8811" s="7"/>
    </row>
    <row r="8812" spans="1:90">
      <c r="A8812" s="11"/>
      <c r="B8812" s="373"/>
      <c r="C8812" s="373"/>
      <c r="D8812" s="373"/>
      <c r="E8812" s="13"/>
      <c r="F8812" s="11"/>
      <c r="G8812" s="25"/>
      <c r="H8812" s="31"/>
      <c r="I8812" s="30"/>
      <c r="M8812" s="25"/>
      <c r="N8812" s="31"/>
      <c r="O8812" s="30"/>
      <c r="V8812" s="12"/>
      <c r="W8812" s="12"/>
      <c r="X8812" s="14"/>
      <c r="AB8812" s="25"/>
      <c r="AC8812" s="12"/>
      <c r="AD8812" s="12"/>
      <c r="AK8812" s="12"/>
      <c r="AL8812" s="30"/>
      <c r="AM8812" s="32"/>
      <c r="AQ8812" s="12"/>
      <c r="AR8812" s="12"/>
      <c r="AS8812" s="12"/>
      <c r="AZ8812" s="49"/>
      <c r="BA8812" s="30"/>
      <c r="BB8812" s="12"/>
      <c r="BF8812" s="12"/>
      <c r="BG8812" s="12"/>
      <c r="BH8812" s="12"/>
      <c r="BO8812" s="7"/>
      <c r="BP8812" s="7"/>
      <c r="BQ8812" s="7"/>
      <c r="BU8812" s="7"/>
      <c r="BV8812" s="7"/>
      <c r="BW8812" s="7"/>
      <c r="CD8812" s="7"/>
      <c r="CE8812" s="7"/>
      <c r="CF8812" s="7"/>
      <c r="CJ8812" s="7"/>
      <c r="CK8812" s="7"/>
      <c r="CL8812" s="7"/>
    </row>
    <row r="8813" spans="1:90">
      <c r="A8813" s="11"/>
      <c r="B8813" s="373"/>
      <c r="C8813" s="373"/>
      <c r="D8813" s="373"/>
      <c r="E8813" s="13"/>
      <c r="F8813" s="11"/>
      <c r="G8813" s="25"/>
      <c r="H8813" s="31"/>
      <c r="I8813" s="30"/>
      <c r="M8813" s="25"/>
      <c r="N8813" s="31"/>
      <c r="O8813" s="30"/>
      <c r="V8813" s="12"/>
      <c r="W8813" s="12"/>
      <c r="X8813" s="14"/>
      <c r="AB8813" s="25"/>
      <c r="AC8813" s="12"/>
      <c r="AD8813" s="12"/>
      <c r="AK8813" s="12"/>
      <c r="AL8813" s="30"/>
      <c r="AM8813" s="32"/>
      <c r="AQ8813" s="12"/>
      <c r="AR8813" s="12"/>
      <c r="AS8813" s="12"/>
      <c r="AZ8813" s="49"/>
      <c r="BA8813" s="30"/>
      <c r="BB8813" s="12"/>
      <c r="BF8813" s="12"/>
      <c r="BG8813" s="12"/>
      <c r="BH8813" s="12"/>
      <c r="BO8813" s="7"/>
      <c r="BP8813" s="7"/>
      <c r="BQ8813" s="7"/>
      <c r="BU8813" s="7"/>
      <c r="BV8813" s="7"/>
      <c r="BW8813" s="7"/>
      <c r="CD8813" s="7"/>
      <c r="CE8813" s="7"/>
      <c r="CF8813" s="7"/>
      <c r="CJ8813" s="7"/>
      <c r="CK8813" s="7"/>
      <c r="CL8813" s="7"/>
    </row>
    <row r="8814" spans="1:90">
      <c r="A8814" s="11"/>
      <c r="B8814" s="373"/>
      <c r="C8814" s="373"/>
      <c r="D8814" s="373"/>
      <c r="E8814" s="13"/>
      <c r="F8814" s="11"/>
      <c r="G8814" s="25"/>
      <c r="H8814" s="31"/>
      <c r="I8814" s="30"/>
      <c r="M8814" s="25"/>
      <c r="N8814" s="31"/>
      <c r="O8814" s="30"/>
      <c r="V8814" s="12"/>
      <c r="W8814" s="12"/>
      <c r="X8814" s="14"/>
      <c r="AB8814" s="25"/>
      <c r="AC8814" s="12"/>
      <c r="AD8814" s="12"/>
      <c r="AK8814" s="12"/>
      <c r="AL8814" s="30"/>
      <c r="AM8814" s="32"/>
      <c r="AQ8814" s="12"/>
      <c r="AR8814" s="12"/>
      <c r="AS8814" s="12"/>
      <c r="AZ8814" s="49"/>
      <c r="BA8814" s="30"/>
      <c r="BB8814" s="12"/>
      <c r="BF8814" s="12"/>
      <c r="BG8814" s="12"/>
      <c r="BH8814" s="12"/>
      <c r="BO8814" s="7"/>
      <c r="BP8814" s="7"/>
      <c r="BQ8814" s="7"/>
      <c r="BU8814" s="7"/>
      <c r="BV8814" s="7"/>
      <c r="BW8814" s="7"/>
      <c r="CD8814" s="7"/>
      <c r="CE8814" s="7"/>
      <c r="CF8814" s="7"/>
      <c r="CJ8814" s="7"/>
      <c r="CK8814" s="7"/>
      <c r="CL8814" s="7"/>
    </row>
    <row r="8815" spans="1:90">
      <c r="A8815" s="11"/>
      <c r="B8815" s="373"/>
      <c r="C8815" s="373"/>
      <c r="D8815" s="373"/>
      <c r="E8815" s="13"/>
      <c r="F8815" s="11"/>
      <c r="G8815" s="25"/>
      <c r="H8815" s="31"/>
      <c r="I8815" s="30"/>
      <c r="M8815" s="25"/>
      <c r="N8815" s="31"/>
      <c r="O8815" s="30"/>
      <c r="V8815" s="12"/>
      <c r="W8815" s="12"/>
      <c r="X8815" s="14"/>
      <c r="AB8815" s="25"/>
      <c r="AC8815" s="12"/>
      <c r="AD8815" s="12"/>
      <c r="AK8815" s="12"/>
      <c r="AL8815" s="30"/>
      <c r="AM8815" s="32"/>
      <c r="AQ8815" s="12"/>
      <c r="AR8815" s="12"/>
      <c r="AS8815" s="12"/>
      <c r="AZ8815" s="49"/>
      <c r="BA8815" s="30"/>
      <c r="BB8815" s="12"/>
      <c r="BF8815" s="12"/>
      <c r="BG8815" s="12"/>
      <c r="BH8815" s="12"/>
      <c r="BO8815" s="7"/>
      <c r="BP8815" s="7"/>
      <c r="BQ8815" s="7"/>
      <c r="BU8815" s="7"/>
      <c r="BV8815" s="7"/>
      <c r="BW8815" s="7"/>
      <c r="CD8815" s="7"/>
      <c r="CE8815" s="7"/>
      <c r="CF8815" s="7"/>
      <c r="CJ8815" s="7"/>
      <c r="CK8815" s="7"/>
      <c r="CL8815" s="7"/>
    </row>
    <row r="8816" spans="1:90">
      <c r="A8816" s="11"/>
      <c r="B8816" s="373"/>
      <c r="C8816" s="373"/>
      <c r="D8816" s="373"/>
      <c r="E8816" s="13"/>
      <c r="F8816" s="11"/>
      <c r="G8816" s="25"/>
      <c r="H8816" s="31"/>
      <c r="I8816" s="30"/>
      <c r="M8816" s="25"/>
      <c r="N8816" s="31"/>
      <c r="O8816" s="30"/>
      <c r="V8816" s="12"/>
      <c r="W8816" s="12"/>
      <c r="X8816" s="14"/>
      <c r="AB8816" s="25"/>
      <c r="AC8816" s="12"/>
      <c r="AD8816" s="12"/>
      <c r="AK8816" s="12"/>
      <c r="AL8816" s="30"/>
      <c r="AM8816" s="32"/>
      <c r="AQ8816" s="12"/>
      <c r="AR8816" s="12"/>
      <c r="AS8816" s="12"/>
      <c r="AZ8816" s="49"/>
      <c r="BA8816" s="30"/>
      <c r="BB8816" s="12"/>
      <c r="BF8816" s="12"/>
      <c r="BG8816" s="12"/>
      <c r="BH8816" s="12"/>
      <c r="BO8816" s="7"/>
      <c r="BP8816" s="7"/>
      <c r="BQ8816" s="7"/>
      <c r="BU8816" s="7"/>
      <c r="BV8816" s="7"/>
      <c r="BW8816" s="7"/>
      <c r="CD8816" s="7"/>
      <c r="CE8816" s="7"/>
      <c r="CF8816" s="7"/>
      <c r="CJ8816" s="7"/>
      <c r="CK8816" s="7"/>
      <c r="CL8816" s="7"/>
    </row>
    <row r="8817" spans="1:90">
      <c r="A8817" s="11"/>
      <c r="B8817" s="373"/>
      <c r="C8817" s="373"/>
      <c r="D8817" s="373"/>
      <c r="E8817" s="13"/>
      <c r="F8817" s="11"/>
      <c r="G8817" s="25"/>
      <c r="H8817" s="31"/>
      <c r="I8817" s="30"/>
      <c r="M8817" s="25"/>
      <c r="N8817" s="31"/>
      <c r="O8817" s="30"/>
      <c r="V8817" s="12"/>
      <c r="W8817" s="12"/>
      <c r="X8817" s="14"/>
      <c r="AB8817" s="25"/>
      <c r="AC8817" s="12"/>
      <c r="AD8817" s="12"/>
      <c r="AK8817" s="12"/>
      <c r="AL8817" s="30"/>
      <c r="AM8817" s="32"/>
      <c r="AQ8817" s="12"/>
      <c r="AR8817" s="12"/>
      <c r="AS8817" s="12"/>
      <c r="AZ8817" s="49"/>
      <c r="BA8817" s="30"/>
      <c r="BB8817" s="12"/>
      <c r="BF8817" s="12"/>
      <c r="BG8817" s="12"/>
      <c r="BH8817" s="12"/>
      <c r="BO8817" s="7"/>
      <c r="BP8817" s="7"/>
      <c r="BQ8817" s="7"/>
      <c r="BU8817" s="7"/>
      <c r="BV8817" s="7"/>
      <c r="BW8817" s="7"/>
      <c r="CD8817" s="7"/>
      <c r="CE8817" s="7"/>
      <c r="CF8817" s="7"/>
      <c r="CJ8817" s="7"/>
      <c r="CK8817" s="7"/>
      <c r="CL8817" s="7"/>
    </row>
    <row r="8818" spans="1:90">
      <c r="A8818" s="11"/>
      <c r="B8818" s="373"/>
      <c r="C8818" s="373"/>
      <c r="D8818" s="373"/>
      <c r="E8818" s="13"/>
      <c r="F8818" s="11"/>
      <c r="G8818" s="25"/>
      <c r="H8818" s="31"/>
      <c r="I8818" s="30"/>
      <c r="M8818" s="25"/>
      <c r="N8818" s="31"/>
      <c r="O8818" s="30"/>
      <c r="V8818" s="12"/>
      <c r="W8818" s="12"/>
      <c r="X8818" s="14"/>
      <c r="AB8818" s="25"/>
      <c r="AC8818" s="12"/>
      <c r="AD8818" s="12"/>
      <c r="AK8818" s="12"/>
      <c r="AL8818" s="30"/>
      <c r="AM8818" s="32"/>
      <c r="AQ8818" s="12"/>
      <c r="AR8818" s="12"/>
      <c r="AS8818" s="12"/>
      <c r="AZ8818" s="49"/>
      <c r="BA8818" s="30"/>
      <c r="BB8818" s="12"/>
      <c r="BF8818" s="12"/>
      <c r="BG8818" s="12"/>
      <c r="BH8818" s="12"/>
      <c r="BO8818" s="7"/>
      <c r="BP8818" s="7"/>
      <c r="BQ8818" s="7"/>
      <c r="BU8818" s="7"/>
      <c r="BV8818" s="7"/>
      <c r="BW8818" s="7"/>
      <c r="CD8818" s="7"/>
      <c r="CE8818" s="7"/>
      <c r="CF8818" s="7"/>
      <c r="CJ8818" s="7"/>
      <c r="CK8818" s="7"/>
      <c r="CL8818" s="7"/>
    </row>
    <row r="8819" spans="1:90">
      <c r="A8819" s="11"/>
      <c r="B8819" s="373"/>
      <c r="C8819" s="373"/>
      <c r="D8819" s="373"/>
      <c r="E8819" s="13"/>
      <c r="F8819" s="11"/>
      <c r="G8819" s="25"/>
      <c r="H8819" s="31"/>
      <c r="I8819" s="30"/>
      <c r="M8819" s="25"/>
      <c r="N8819" s="31"/>
      <c r="O8819" s="30"/>
      <c r="V8819" s="12"/>
      <c r="W8819" s="12"/>
      <c r="X8819" s="14"/>
      <c r="AB8819" s="25"/>
      <c r="AC8819" s="12"/>
      <c r="AD8819" s="12"/>
      <c r="AK8819" s="12"/>
      <c r="AL8819" s="30"/>
      <c r="AM8819" s="32"/>
      <c r="AQ8819" s="12"/>
      <c r="AR8819" s="12"/>
      <c r="AS8819" s="12"/>
      <c r="AZ8819" s="49"/>
      <c r="BA8819" s="30"/>
      <c r="BB8819" s="12"/>
      <c r="BF8819" s="12"/>
      <c r="BG8819" s="12"/>
      <c r="BH8819" s="12"/>
      <c r="BO8819" s="7"/>
      <c r="BP8819" s="7"/>
      <c r="BQ8819" s="7"/>
      <c r="BU8819" s="7"/>
      <c r="BV8819" s="7"/>
      <c r="BW8819" s="7"/>
      <c r="CD8819" s="7"/>
      <c r="CE8819" s="7"/>
      <c r="CF8819" s="7"/>
      <c r="CJ8819" s="7"/>
      <c r="CK8819" s="7"/>
      <c r="CL8819" s="7"/>
    </row>
    <row r="8820" spans="1:90">
      <c r="A8820" s="11"/>
      <c r="B8820" s="373"/>
      <c r="C8820" s="373"/>
      <c r="D8820" s="373"/>
      <c r="E8820" s="13"/>
      <c r="F8820" s="11"/>
      <c r="G8820" s="25"/>
      <c r="H8820" s="31"/>
      <c r="I8820" s="30"/>
      <c r="M8820" s="25"/>
      <c r="N8820" s="31"/>
      <c r="O8820" s="30"/>
      <c r="V8820" s="12"/>
      <c r="W8820" s="12"/>
      <c r="X8820" s="14"/>
      <c r="AB8820" s="25"/>
      <c r="AC8820" s="12"/>
      <c r="AD8820" s="12"/>
      <c r="AK8820" s="12"/>
      <c r="AL8820" s="30"/>
      <c r="AM8820" s="32"/>
      <c r="AQ8820" s="12"/>
      <c r="AR8820" s="12"/>
      <c r="AS8820" s="12"/>
      <c r="AZ8820" s="49"/>
      <c r="BA8820" s="30"/>
      <c r="BB8820" s="12"/>
      <c r="BF8820" s="12"/>
      <c r="BG8820" s="12"/>
      <c r="BH8820" s="12"/>
      <c r="BO8820" s="7"/>
      <c r="BP8820" s="7"/>
      <c r="BQ8820" s="7"/>
      <c r="BU8820" s="7"/>
      <c r="BV8820" s="7"/>
      <c r="BW8820" s="7"/>
      <c r="CD8820" s="7"/>
      <c r="CE8820" s="7"/>
      <c r="CF8820" s="7"/>
      <c r="CJ8820" s="7"/>
      <c r="CK8820" s="7"/>
      <c r="CL8820" s="7"/>
    </row>
    <row r="8821" spans="1:90">
      <c r="A8821" s="11"/>
      <c r="B8821" s="373"/>
      <c r="C8821" s="373"/>
      <c r="D8821" s="373"/>
      <c r="E8821" s="13"/>
      <c r="F8821" s="11"/>
      <c r="G8821" s="25"/>
      <c r="H8821" s="31"/>
      <c r="I8821" s="30"/>
      <c r="M8821" s="25"/>
      <c r="N8821" s="31"/>
      <c r="O8821" s="30"/>
      <c r="V8821" s="12"/>
      <c r="W8821" s="12"/>
      <c r="X8821" s="14"/>
      <c r="AB8821" s="25"/>
      <c r="AC8821" s="12"/>
      <c r="AD8821" s="12"/>
      <c r="AK8821" s="12"/>
      <c r="AL8821" s="30"/>
      <c r="AM8821" s="32"/>
      <c r="AQ8821" s="12"/>
      <c r="AR8821" s="12"/>
      <c r="AS8821" s="12"/>
      <c r="AZ8821" s="49"/>
      <c r="BA8821" s="30"/>
      <c r="BB8821" s="12"/>
      <c r="BF8821" s="12"/>
      <c r="BG8821" s="12"/>
      <c r="BH8821" s="12"/>
      <c r="BO8821" s="7"/>
      <c r="BP8821" s="7"/>
      <c r="BQ8821" s="7"/>
      <c r="BU8821" s="7"/>
      <c r="BV8821" s="7"/>
      <c r="BW8821" s="7"/>
      <c r="CD8821" s="7"/>
      <c r="CE8821" s="7"/>
      <c r="CF8821" s="7"/>
      <c r="CJ8821" s="7"/>
      <c r="CK8821" s="7"/>
      <c r="CL8821" s="7"/>
    </row>
    <row r="8822" spans="1:90">
      <c r="A8822" s="11"/>
      <c r="B8822" s="373"/>
      <c r="C8822" s="373"/>
      <c r="D8822" s="373"/>
      <c r="E8822" s="13"/>
      <c r="F8822" s="11"/>
      <c r="G8822" s="25"/>
      <c r="H8822" s="31"/>
      <c r="I8822" s="30"/>
      <c r="M8822" s="25"/>
      <c r="N8822" s="31"/>
      <c r="O8822" s="30"/>
      <c r="V8822" s="12"/>
      <c r="W8822" s="12"/>
      <c r="X8822" s="14"/>
      <c r="AB8822" s="25"/>
      <c r="AC8822" s="12"/>
      <c r="AD8822" s="12"/>
      <c r="AK8822" s="12"/>
      <c r="AL8822" s="30"/>
      <c r="AM8822" s="32"/>
      <c r="AQ8822" s="12"/>
      <c r="AR8822" s="12"/>
      <c r="AS8822" s="12"/>
      <c r="AZ8822" s="49"/>
      <c r="BA8822" s="30"/>
      <c r="BB8822" s="12"/>
      <c r="BF8822" s="12"/>
      <c r="BG8822" s="12"/>
      <c r="BH8822" s="12"/>
      <c r="BO8822" s="7"/>
      <c r="BP8822" s="7"/>
      <c r="BQ8822" s="7"/>
      <c r="BU8822" s="7"/>
      <c r="BV8822" s="7"/>
      <c r="BW8822" s="7"/>
      <c r="CD8822" s="7"/>
      <c r="CE8822" s="7"/>
      <c r="CF8822" s="7"/>
      <c r="CJ8822" s="7"/>
      <c r="CK8822" s="7"/>
      <c r="CL8822" s="7"/>
    </row>
    <row r="8823" spans="1:90">
      <c r="A8823" s="11"/>
      <c r="B8823" s="373"/>
      <c r="C8823" s="373"/>
      <c r="D8823" s="373"/>
      <c r="E8823" s="13"/>
      <c r="F8823" s="11"/>
      <c r="G8823" s="25"/>
      <c r="H8823" s="31"/>
      <c r="I8823" s="30"/>
      <c r="M8823" s="25"/>
      <c r="N8823" s="31"/>
      <c r="O8823" s="30"/>
      <c r="V8823" s="12"/>
      <c r="W8823" s="12"/>
      <c r="X8823" s="14"/>
      <c r="AB8823" s="25"/>
      <c r="AC8823" s="12"/>
      <c r="AD8823" s="12"/>
      <c r="AK8823" s="12"/>
      <c r="AL8823" s="30"/>
      <c r="AM8823" s="32"/>
      <c r="AQ8823" s="12"/>
      <c r="AR8823" s="12"/>
      <c r="AS8823" s="12"/>
      <c r="AZ8823" s="49"/>
      <c r="BA8823" s="30"/>
      <c r="BB8823" s="12"/>
      <c r="BF8823" s="12"/>
      <c r="BG8823" s="12"/>
      <c r="BH8823" s="12"/>
      <c r="BO8823" s="7"/>
      <c r="BP8823" s="7"/>
      <c r="BQ8823" s="7"/>
      <c r="BU8823" s="7"/>
      <c r="BV8823" s="7"/>
      <c r="BW8823" s="7"/>
      <c r="CD8823" s="7"/>
      <c r="CE8823" s="7"/>
      <c r="CF8823" s="7"/>
      <c r="CJ8823" s="7"/>
      <c r="CK8823" s="7"/>
      <c r="CL8823" s="7"/>
    </row>
    <row r="8824" spans="1:90">
      <c r="A8824" s="11"/>
      <c r="B8824" s="373"/>
      <c r="C8824" s="373"/>
      <c r="D8824" s="373"/>
      <c r="E8824" s="13"/>
      <c r="F8824" s="11"/>
      <c r="G8824" s="25"/>
      <c r="H8824" s="31"/>
      <c r="I8824" s="30"/>
      <c r="M8824" s="25"/>
      <c r="N8824" s="31"/>
      <c r="O8824" s="30"/>
      <c r="V8824" s="12"/>
      <c r="W8824" s="12"/>
      <c r="X8824" s="14"/>
      <c r="AB8824" s="25"/>
      <c r="AC8824" s="12"/>
      <c r="AD8824" s="12"/>
      <c r="AK8824" s="12"/>
      <c r="AL8824" s="30"/>
      <c r="AM8824" s="32"/>
      <c r="AQ8824" s="12"/>
      <c r="AR8824" s="12"/>
      <c r="AS8824" s="12"/>
      <c r="AZ8824" s="49"/>
      <c r="BA8824" s="30"/>
      <c r="BB8824" s="12"/>
      <c r="BF8824" s="12"/>
      <c r="BG8824" s="12"/>
      <c r="BH8824" s="12"/>
      <c r="BO8824" s="7"/>
      <c r="BP8824" s="7"/>
      <c r="BQ8824" s="7"/>
      <c r="BU8824" s="7"/>
      <c r="BV8824" s="7"/>
      <c r="BW8824" s="7"/>
      <c r="CD8824" s="7"/>
      <c r="CE8824" s="7"/>
      <c r="CF8824" s="7"/>
      <c r="CJ8824" s="7"/>
      <c r="CK8824" s="7"/>
      <c r="CL8824" s="7"/>
    </row>
    <row r="8825" spans="1:90">
      <c r="A8825" s="11"/>
      <c r="B8825" s="373"/>
      <c r="C8825" s="373"/>
      <c r="D8825" s="373"/>
      <c r="E8825" s="13"/>
      <c r="F8825" s="11"/>
      <c r="G8825" s="25"/>
      <c r="H8825" s="31"/>
      <c r="I8825" s="30"/>
      <c r="M8825" s="25"/>
      <c r="N8825" s="31"/>
      <c r="O8825" s="30"/>
      <c r="V8825" s="12"/>
      <c r="W8825" s="12"/>
      <c r="X8825" s="14"/>
      <c r="AB8825" s="25"/>
      <c r="AC8825" s="12"/>
      <c r="AD8825" s="12"/>
      <c r="AK8825" s="12"/>
      <c r="AL8825" s="30"/>
      <c r="AM8825" s="32"/>
      <c r="AQ8825" s="12"/>
      <c r="AR8825" s="12"/>
      <c r="AS8825" s="12"/>
      <c r="AZ8825" s="49"/>
      <c r="BA8825" s="30"/>
      <c r="BB8825" s="12"/>
      <c r="BF8825" s="12"/>
      <c r="BG8825" s="12"/>
      <c r="BH8825" s="12"/>
      <c r="BO8825" s="7"/>
      <c r="BP8825" s="7"/>
      <c r="BQ8825" s="7"/>
      <c r="BU8825" s="7"/>
      <c r="BV8825" s="7"/>
      <c r="BW8825" s="7"/>
      <c r="CD8825" s="7"/>
      <c r="CE8825" s="7"/>
      <c r="CF8825" s="7"/>
      <c r="CJ8825" s="7"/>
      <c r="CK8825" s="7"/>
      <c r="CL8825" s="7"/>
    </row>
    <row r="8826" spans="1:90">
      <c r="A8826" s="11"/>
      <c r="B8826" s="373"/>
      <c r="C8826" s="373"/>
      <c r="D8826" s="373"/>
      <c r="E8826" s="13"/>
      <c r="F8826" s="11"/>
      <c r="G8826" s="25"/>
      <c r="H8826" s="31"/>
      <c r="I8826" s="30"/>
      <c r="M8826" s="25"/>
      <c r="N8826" s="31"/>
      <c r="O8826" s="30"/>
      <c r="V8826" s="12"/>
      <c r="W8826" s="12"/>
      <c r="X8826" s="14"/>
      <c r="AB8826" s="25"/>
      <c r="AC8826" s="12"/>
      <c r="AD8826" s="12"/>
      <c r="AK8826" s="12"/>
      <c r="AL8826" s="30"/>
      <c r="AM8826" s="32"/>
      <c r="AQ8826" s="12"/>
      <c r="AR8826" s="12"/>
      <c r="AS8826" s="12"/>
      <c r="AZ8826" s="49"/>
      <c r="BA8826" s="30"/>
      <c r="BB8826" s="12"/>
      <c r="BF8826" s="12"/>
      <c r="BG8826" s="12"/>
      <c r="BH8826" s="12"/>
      <c r="BO8826" s="7"/>
      <c r="BP8826" s="7"/>
      <c r="BQ8826" s="7"/>
      <c r="BU8826" s="7"/>
      <c r="BV8826" s="7"/>
      <c r="BW8826" s="7"/>
      <c r="CD8826" s="7"/>
      <c r="CE8826" s="7"/>
      <c r="CF8826" s="7"/>
      <c r="CJ8826" s="7"/>
      <c r="CK8826" s="7"/>
      <c r="CL8826" s="7"/>
    </row>
    <row r="8827" spans="1:90">
      <c r="A8827" s="11"/>
      <c r="B8827" s="373"/>
      <c r="C8827" s="373"/>
      <c r="D8827" s="373"/>
      <c r="E8827" s="13"/>
      <c r="F8827" s="11"/>
      <c r="G8827" s="25"/>
      <c r="H8827" s="31"/>
      <c r="I8827" s="30"/>
      <c r="M8827" s="25"/>
      <c r="N8827" s="31"/>
      <c r="O8827" s="30"/>
      <c r="V8827" s="12"/>
      <c r="W8827" s="12"/>
      <c r="X8827" s="14"/>
      <c r="AB8827" s="25"/>
      <c r="AC8827" s="12"/>
      <c r="AD8827" s="12"/>
      <c r="AK8827" s="12"/>
      <c r="AL8827" s="30"/>
      <c r="AM8827" s="32"/>
      <c r="AQ8827" s="12"/>
      <c r="AR8827" s="12"/>
      <c r="AS8827" s="12"/>
      <c r="AZ8827" s="49"/>
      <c r="BA8827" s="30"/>
      <c r="BB8827" s="12"/>
      <c r="BF8827" s="12"/>
      <c r="BG8827" s="12"/>
      <c r="BH8827" s="12"/>
      <c r="BO8827" s="7"/>
      <c r="BP8827" s="7"/>
      <c r="BQ8827" s="7"/>
      <c r="BU8827" s="7"/>
      <c r="BV8827" s="7"/>
      <c r="BW8827" s="7"/>
      <c r="CD8827" s="7"/>
      <c r="CE8827" s="7"/>
      <c r="CF8827" s="7"/>
      <c r="CJ8827" s="7"/>
      <c r="CK8827" s="7"/>
      <c r="CL8827" s="7"/>
    </row>
    <row r="8828" spans="1:90">
      <c r="A8828" s="11"/>
      <c r="B8828" s="373"/>
      <c r="C8828" s="373"/>
      <c r="D8828" s="373"/>
      <c r="E8828" s="13"/>
      <c r="F8828" s="11"/>
      <c r="G8828" s="25"/>
      <c r="H8828" s="31"/>
      <c r="I8828" s="30"/>
      <c r="M8828" s="25"/>
      <c r="N8828" s="31"/>
      <c r="O8828" s="30"/>
      <c r="V8828" s="12"/>
      <c r="W8828" s="12"/>
      <c r="X8828" s="14"/>
      <c r="AB8828" s="25"/>
      <c r="AC8828" s="12"/>
      <c r="AD8828" s="12"/>
      <c r="AK8828" s="12"/>
      <c r="AL8828" s="30"/>
      <c r="AM8828" s="32"/>
      <c r="AQ8828" s="12"/>
      <c r="AR8828" s="12"/>
      <c r="AS8828" s="12"/>
      <c r="AZ8828" s="49"/>
      <c r="BA8828" s="30"/>
      <c r="BB8828" s="12"/>
      <c r="BF8828" s="12"/>
      <c r="BG8828" s="12"/>
      <c r="BH8828" s="12"/>
      <c r="BO8828" s="7"/>
      <c r="BP8828" s="7"/>
      <c r="BQ8828" s="7"/>
      <c r="BU8828" s="7"/>
      <c r="BV8828" s="7"/>
      <c r="BW8828" s="7"/>
      <c r="CD8828" s="7"/>
      <c r="CE8828" s="7"/>
      <c r="CF8828" s="7"/>
      <c r="CJ8828" s="7"/>
      <c r="CK8828" s="7"/>
      <c r="CL8828" s="7"/>
    </row>
    <row r="8829" spans="1:90">
      <c r="A8829" s="11"/>
      <c r="B8829" s="373"/>
      <c r="C8829" s="373"/>
      <c r="D8829" s="373"/>
      <c r="E8829" s="13"/>
      <c r="F8829" s="11"/>
      <c r="G8829" s="25"/>
      <c r="H8829" s="31"/>
      <c r="I8829" s="30"/>
      <c r="M8829" s="25"/>
      <c r="N8829" s="31"/>
      <c r="O8829" s="30"/>
      <c r="V8829" s="12"/>
      <c r="W8829" s="12"/>
      <c r="X8829" s="14"/>
      <c r="AB8829" s="25"/>
      <c r="AC8829" s="12"/>
      <c r="AD8829" s="12"/>
      <c r="AK8829" s="12"/>
      <c r="AL8829" s="30"/>
      <c r="AM8829" s="32"/>
      <c r="AQ8829" s="12"/>
      <c r="AR8829" s="12"/>
      <c r="AS8829" s="12"/>
      <c r="AZ8829" s="49"/>
      <c r="BA8829" s="30"/>
      <c r="BB8829" s="12"/>
      <c r="BF8829" s="12"/>
      <c r="BG8829" s="12"/>
      <c r="BH8829" s="12"/>
      <c r="BO8829" s="7"/>
      <c r="BP8829" s="7"/>
      <c r="BQ8829" s="7"/>
      <c r="BU8829" s="7"/>
      <c r="BV8829" s="7"/>
      <c r="BW8829" s="7"/>
      <c r="CD8829" s="7"/>
      <c r="CE8829" s="7"/>
      <c r="CF8829" s="7"/>
      <c r="CJ8829" s="7"/>
      <c r="CK8829" s="7"/>
      <c r="CL8829" s="7"/>
    </row>
    <row r="8830" spans="1:90">
      <c r="A8830" s="11"/>
      <c r="B8830" s="373"/>
      <c r="C8830" s="373"/>
      <c r="D8830" s="373"/>
      <c r="E8830" s="13"/>
      <c r="F8830" s="11"/>
      <c r="G8830" s="25"/>
      <c r="H8830" s="31"/>
      <c r="I8830" s="30"/>
      <c r="M8830" s="25"/>
      <c r="N8830" s="31"/>
      <c r="O8830" s="30"/>
      <c r="V8830" s="12"/>
      <c r="W8830" s="12"/>
      <c r="X8830" s="14"/>
      <c r="AB8830" s="25"/>
      <c r="AC8830" s="12"/>
      <c r="AD8830" s="12"/>
      <c r="AK8830" s="12"/>
      <c r="AL8830" s="30"/>
      <c r="AM8830" s="32"/>
      <c r="AQ8830" s="12"/>
      <c r="AR8830" s="12"/>
      <c r="AS8830" s="12"/>
      <c r="AZ8830" s="49"/>
      <c r="BA8830" s="30"/>
      <c r="BB8830" s="12"/>
      <c r="BF8830" s="12"/>
      <c r="BG8830" s="12"/>
      <c r="BH8830" s="12"/>
      <c r="BO8830" s="7"/>
      <c r="BP8830" s="7"/>
      <c r="BQ8830" s="7"/>
      <c r="BU8830" s="7"/>
      <c r="BV8830" s="7"/>
      <c r="BW8830" s="7"/>
      <c r="CD8830" s="7"/>
      <c r="CE8830" s="7"/>
      <c r="CF8830" s="7"/>
      <c r="CJ8830" s="7"/>
      <c r="CK8830" s="7"/>
      <c r="CL8830" s="7"/>
    </row>
    <row r="8831" spans="1:90">
      <c r="A8831" s="11"/>
      <c r="B8831" s="373"/>
      <c r="C8831" s="373"/>
      <c r="D8831" s="373"/>
      <c r="E8831" s="13"/>
      <c r="F8831" s="11"/>
      <c r="G8831" s="25"/>
      <c r="H8831" s="31"/>
      <c r="I8831" s="30"/>
      <c r="M8831" s="25"/>
      <c r="N8831" s="31"/>
      <c r="O8831" s="30"/>
      <c r="V8831" s="12"/>
      <c r="W8831" s="12"/>
      <c r="X8831" s="14"/>
      <c r="AB8831" s="25"/>
      <c r="AC8831" s="12"/>
      <c r="AD8831" s="12"/>
      <c r="AK8831" s="12"/>
      <c r="AL8831" s="30"/>
      <c r="AM8831" s="32"/>
      <c r="AQ8831" s="12"/>
      <c r="AR8831" s="12"/>
      <c r="AS8831" s="12"/>
      <c r="AZ8831" s="49"/>
      <c r="BA8831" s="30"/>
      <c r="BB8831" s="12"/>
      <c r="BF8831" s="12"/>
      <c r="BG8831" s="12"/>
      <c r="BH8831" s="12"/>
      <c r="BO8831" s="7"/>
      <c r="BP8831" s="7"/>
      <c r="BQ8831" s="7"/>
      <c r="BU8831" s="7"/>
      <c r="BV8831" s="7"/>
      <c r="BW8831" s="7"/>
      <c r="CD8831" s="7"/>
      <c r="CE8831" s="7"/>
      <c r="CF8831" s="7"/>
      <c r="CJ8831" s="7"/>
      <c r="CK8831" s="7"/>
      <c r="CL8831" s="7"/>
    </row>
    <row r="8832" spans="1:90">
      <c r="A8832" s="11"/>
      <c r="B8832" s="373"/>
      <c r="C8832" s="373"/>
      <c r="D8832" s="373"/>
      <c r="E8832" s="13"/>
      <c r="F8832" s="11"/>
      <c r="G8832" s="25"/>
      <c r="H8832" s="31"/>
      <c r="I8832" s="30"/>
      <c r="M8832" s="25"/>
      <c r="N8832" s="31"/>
      <c r="O8832" s="30"/>
      <c r="V8832" s="12"/>
      <c r="W8832" s="12"/>
      <c r="X8832" s="14"/>
      <c r="AB8832" s="25"/>
      <c r="AC8832" s="12"/>
      <c r="AD8832" s="12"/>
      <c r="AK8832" s="12"/>
      <c r="AL8832" s="30"/>
      <c r="AM8832" s="32"/>
      <c r="AQ8832" s="12"/>
      <c r="AR8832" s="12"/>
      <c r="AS8832" s="12"/>
      <c r="AZ8832" s="49"/>
      <c r="BA8832" s="30"/>
      <c r="BB8832" s="12"/>
      <c r="BF8832" s="12"/>
      <c r="BG8832" s="12"/>
      <c r="BH8832" s="12"/>
      <c r="BO8832" s="7"/>
      <c r="BP8832" s="7"/>
      <c r="BQ8832" s="7"/>
      <c r="BU8832" s="7"/>
      <c r="BV8832" s="7"/>
      <c r="BW8832" s="7"/>
      <c r="CD8832" s="7"/>
      <c r="CE8832" s="7"/>
      <c r="CF8832" s="7"/>
      <c r="CJ8832" s="7"/>
      <c r="CK8832" s="7"/>
      <c r="CL8832" s="7"/>
    </row>
    <row r="8833" spans="1:90">
      <c r="A8833" s="11"/>
      <c r="B8833" s="373"/>
      <c r="C8833" s="373"/>
      <c r="D8833" s="373"/>
      <c r="E8833" s="13"/>
      <c r="F8833" s="11"/>
      <c r="G8833" s="25"/>
      <c r="H8833" s="31"/>
      <c r="I8833" s="30"/>
      <c r="M8833" s="25"/>
      <c r="N8833" s="31"/>
      <c r="O8833" s="30"/>
      <c r="V8833" s="12"/>
      <c r="W8833" s="12"/>
      <c r="X8833" s="14"/>
      <c r="AB8833" s="25"/>
      <c r="AC8833" s="12"/>
      <c r="AD8833" s="12"/>
      <c r="AK8833" s="12"/>
      <c r="AL8833" s="30"/>
      <c r="AM8833" s="32"/>
      <c r="AQ8833" s="12"/>
      <c r="AR8833" s="12"/>
      <c r="AS8833" s="12"/>
      <c r="AZ8833" s="49"/>
      <c r="BA8833" s="30"/>
      <c r="BB8833" s="12"/>
      <c r="BF8833" s="12"/>
      <c r="BG8833" s="12"/>
      <c r="BH8833" s="12"/>
      <c r="BO8833" s="7"/>
      <c r="BP8833" s="7"/>
      <c r="BQ8833" s="7"/>
      <c r="BU8833" s="7"/>
      <c r="BV8833" s="7"/>
      <c r="BW8833" s="7"/>
      <c r="CD8833" s="7"/>
      <c r="CE8833" s="7"/>
      <c r="CF8833" s="7"/>
      <c r="CJ8833" s="7"/>
      <c r="CK8833" s="7"/>
      <c r="CL8833" s="7"/>
    </row>
    <row r="8834" spans="1:90">
      <c r="A8834" s="11"/>
      <c r="B8834" s="373"/>
      <c r="C8834" s="373"/>
      <c r="D8834" s="373"/>
      <c r="E8834" s="13"/>
      <c r="F8834" s="11"/>
      <c r="G8834" s="25"/>
      <c r="H8834" s="31"/>
      <c r="I8834" s="30"/>
      <c r="M8834" s="25"/>
      <c r="N8834" s="31"/>
      <c r="O8834" s="30"/>
      <c r="V8834" s="12"/>
      <c r="W8834" s="12"/>
      <c r="X8834" s="14"/>
      <c r="AB8834" s="25"/>
      <c r="AC8834" s="12"/>
      <c r="AD8834" s="12"/>
      <c r="AK8834" s="12"/>
      <c r="AL8834" s="30"/>
      <c r="AM8834" s="32"/>
      <c r="AQ8834" s="12"/>
      <c r="AR8834" s="12"/>
      <c r="AS8834" s="12"/>
      <c r="AZ8834" s="49"/>
      <c r="BA8834" s="30"/>
      <c r="BB8834" s="12"/>
      <c r="BF8834" s="12"/>
      <c r="BG8834" s="12"/>
      <c r="BH8834" s="12"/>
      <c r="BO8834" s="7"/>
      <c r="BP8834" s="7"/>
      <c r="BQ8834" s="7"/>
      <c r="BU8834" s="7"/>
      <c r="BV8834" s="7"/>
      <c r="BW8834" s="7"/>
      <c r="CD8834" s="7"/>
      <c r="CE8834" s="7"/>
      <c r="CF8834" s="7"/>
      <c r="CJ8834" s="7"/>
      <c r="CK8834" s="7"/>
      <c r="CL8834" s="7"/>
    </row>
    <row r="8835" spans="1:90">
      <c r="A8835" s="11"/>
      <c r="B8835" s="373"/>
      <c r="C8835" s="373"/>
      <c r="D8835" s="373"/>
      <c r="E8835" s="13"/>
      <c r="F8835" s="11"/>
      <c r="G8835" s="25"/>
      <c r="H8835" s="31"/>
      <c r="I8835" s="30"/>
      <c r="M8835" s="25"/>
      <c r="N8835" s="31"/>
      <c r="O8835" s="30"/>
      <c r="V8835" s="12"/>
      <c r="W8835" s="12"/>
      <c r="X8835" s="14"/>
      <c r="AB8835" s="25"/>
      <c r="AC8835" s="12"/>
      <c r="AD8835" s="12"/>
      <c r="AK8835" s="12"/>
      <c r="AL8835" s="30"/>
      <c r="AM8835" s="32"/>
      <c r="AQ8835" s="12"/>
      <c r="AR8835" s="12"/>
      <c r="AS8835" s="12"/>
      <c r="AZ8835" s="49"/>
      <c r="BA8835" s="30"/>
      <c r="BB8835" s="12"/>
      <c r="BF8835" s="12"/>
      <c r="BG8835" s="12"/>
      <c r="BH8835" s="12"/>
      <c r="BO8835" s="7"/>
      <c r="BP8835" s="7"/>
      <c r="BQ8835" s="7"/>
      <c r="BU8835" s="7"/>
      <c r="BV8835" s="7"/>
      <c r="BW8835" s="7"/>
      <c r="CD8835" s="7"/>
      <c r="CE8835" s="7"/>
      <c r="CF8835" s="7"/>
      <c r="CJ8835" s="7"/>
      <c r="CK8835" s="7"/>
      <c r="CL8835" s="7"/>
    </row>
    <row r="8836" spans="1:90">
      <c r="A8836" s="11"/>
      <c r="B8836" s="373"/>
      <c r="C8836" s="373"/>
      <c r="D8836" s="373"/>
      <c r="E8836" s="13"/>
      <c r="F8836" s="11"/>
      <c r="G8836" s="25"/>
      <c r="H8836" s="31"/>
      <c r="I8836" s="30"/>
      <c r="M8836" s="25"/>
      <c r="N8836" s="31"/>
      <c r="O8836" s="30"/>
      <c r="V8836" s="12"/>
      <c r="W8836" s="12"/>
      <c r="X8836" s="14"/>
      <c r="AB8836" s="25"/>
      <c r="AC8836" s="12"/>
      <c r="AD8836" s="12"/>
      <c r="AK8836" s="12"/>
      <c r="AL8836" s="30"/>
      <c r="AM8836" s="32"/>
      <c r="AQ8836" s="12"/>
      <c r="AR8836" s="12"/>
      <c r="AS8836" s="12"/>
      <c r="AZ8836" s="49"/>
      <c r="BA8836" s="30"/>
      <c r="BB8836" s="12"/>
      <c r="BF8836" s="12"/>
      <c r="BG8836" s="12"/>
      <c r="BH8836" s="12"/>
      <c r="BO8836" s="7"/>
      <c r="BP8836" s="7"/>
      <c r="BQ8836" s="7"/>
      <c r="BU8836" s="7"/>
      <c r="BV8836" s="7"/>
      <c r="BW8836" s="7"/>
      <c r="CD8836" s="7"/>
      <c r="CE8836" s="7"/>
      <c r="CF8836" s="7"/>
      <c r="CJ8836" s="7"/>
      <c r="CK8836" s="7"/>
      <c r="CL8836" s="7"/>
    </row>
    <row r="8837" spans="1:90">
      <c r="A8837" s="11"/>
      <c r="B8837" s="373"/>
      <c r="C8837" s="373"/>
      <c r="D8837" s="373"/>
      <c r="E8837" s="13"/>
      <c r="F8837" s="11"/>
      <c r="G8837" s="25"/>
      <c r="H8837" s="31"/>
      <c r="I8837" s="30"/>
      <c r="M8837" s="25"/>
      <c r="N8837" s="31"/>
      <c r="O8837" s="30"/>
      <c r="V8837" s="12"/>
      <c r="W8837" s="12"/>
      <c r="X8837" s="14"/>
      <c r="AB8837" s="25"/>
      <c r="AC8837" s="12"/>
      <c r="AD8837" s="12"/>
      <c r="AK8837" s="12"/>
      <c r="AL8837" s="30"/>
      <c r="AM8837" s="32"/>
      <c r="AQ8837" s="12"/>
      <c r="AR8837" s="12"/>
      <c r="AS8837" s="12"/>
      <c r="AZ8837" s="49"/>
      <c r="BA8837" s="30"/>
      <c r="BB8837" s="12"/>
      <c r="BF8837" s="12"/>
      <c r="BG8837" s="12"/>
      <c r="BH8837" s="12"/>
      <c r="BO8837" s="7"/>
      <c r="BP8837" s="7"/>
      <c r="BQ8837" s="7"/>
      <c r="BU8837" s="7"/>
      <c r="BV8837" s="7"/>
      <c r="BW8837" s="7"/>
      <c r="CD8837" s="7"/>
      <c r="CE8837" s="7"/>
      <c r="CF8837" s="7"/>
      <c r="CJ8837" s="7"/>
      <c r="CK8837" s="7"/>
      <c r="CL8837" s="7"/>
    </row>
    <row r="8838" spans="1:90">
      <c r="A8838" s="11"/>
      <c r="B8838" s="373"/>
      <c r="C8838" s="373"/>
      <c r="D8838" s="373"/>
      <c r="E8838" s="13"/>
      <c r="F8838" s="11"/>
      <c r="G8838" s="25"/>
      <c r="H8838" s="31"/>
      <c r="I8838" s="30"/>
      <c r="M8838" s="25"/>
      <c r="N8838" s="31"/>
      <c r="O8838" s="30"/>
      <c r="V8838" s="12"/>
      <c r="W8838" s="12"/>
      <c r="X8838" s="14"/>
      <c r="AB8838" s="25"/>
      <c r="AC8838" s="12"/>
      <c r="AD8838" s="12"/>
      <c r="AK8838" s="12"/>
      <c r="AL8838" s="30"/>
      <c r="AM8838" s="32"/>
      <c r="AQ8838" s="12"/>
      <c r="AR8838" s="12"/>
      <c r="AS8838" s="12"/>
      <c r="AZ8838" s="49"/>
      <c r="BA8838" s="30"/>
      <c r="BB8838" s="12"/>
      <c r="BF8838" s="12"/>
      <c r="BG8838" s="12"/>
      <c r="BH8838" s="12"/>
      <c r="BO8838" s="7"/>
      <c r="BP8838" s="7"/>
      <c r="BQ8838" s="7"/>
      <c r="BU8838" s="7"/>
      <c r="BV8838" s="7"/>
      <c r="BW8838" s="7"/>
      <c r="CD8838" s="7"/>
      <c r="CE8838" s="7"/>
      <c r="CF8838" s="7"/>
      <c r="CJ8838" s="7"/>
      <c r="CK8838" s="7"/>
      <c r="CL8838" s="7"/>
    </row>
    <row r="8839" spans="1:90">
      <c r="A8839" s="11"/>
      <c r="B8839" s="373"/>
      <c r="C8839" s="373"/>
      <c r="D8839" s="373"/>
      <c r="E8839" s="13"/>
      <c r="F8839" s="11"/>
      <c r="G8839" s="25"/>
      <c r="H8839" s="31"/>
      <c r="I8839" s="30"/>
      <c r="M8839" s="25"/>
      <c r="N8839" s="31"/>
      <c r="O8839" s="30"/>
      <c r="V8839" s="12"/>
      <c r="W8839" s="12"/>
      <c r="X8839" s="14"/>
      <c r="AB8839" s="25"/>
      <c r="AC8839" s="12"/>
      <c r="AD8839" s="12"/>
      <c r="AK8839" s="12"/>
      <c r="AL8839" s="30"/>
      <c r="AM8839" s="32"/>
      <c r="AQ8839" s="12"/>
      <c r="AR8839" s="12"/>
      <c r="AS8839" s="12"/>
      <c r="AZ8839" s="49"/>
      <c r="BA8839" s="30"/>
      <c r="BB8839" s="12"/>
      <c r="BF8839" s="12"/>
      <c r="BG8839" s="12"/>
      <c r="BH8839" s="12"/>
      <c r="BO8839" s="7"/>
      <c r="BP8839" s="7"/>
      <c r="BQ8839" s="7"/>
      <c r="BU8839" s="7"/>
      <c r="BV8839" s="7"/>
      <c r="BW8839" s="7"/>
      <c r="CD8839" s="7"/>
      <c r="CE8839" s="7"/>
      <c r="CF8839" s="7"/>
      <c r="CJ8839" s="7"/>
      <c r="CK8839" s="7"/>
      <c r="CL8839" s="7"/>
    </row>
    <row r="8840" spans="1:90">
      <c r="A8840" s="11"/>
      <c r="B8840" s="373"/>
      <c r="C8840" s="373"/>
      <c r="D8840" s="373"/>
      <c r="E8840" s="13"/>
      <c r="F8840" s="11"/>
      <c r="G8840" s="25"/>
      <c r="H8840" s="31"/>
      <c r="I8840" s="30"/>
      <c r="M8840" s="25"/>
      <c r="N8840" s="31"/>
      <c r="O8840" s="30"/>
      <c r="V8840" s="12"/>
      <c r="W8840" s="12"/>
      <c r="X8840" s="14"/>
      <c r="AB8840" s="25"/>
      <c r="AC8840" s="12"/>
      <c r="AD8840" s="12"/>
      <c r="AK8840" s="12"/>
      <c r="AL8840" s="30"/>
      <c r="AM8840" s="32"/>
      <c r="AQ8840" s="12"/>
      <c r="AR8840" s="12"/>
      <c r="AS8840" s="12"/>
      <c r="AZ8840" s="49"/>
      <c r="BA8840" s="30"/>
      <c r="BB8840" s="12"/>
      <c r="BF8840" s="12"/>
      <c r="BG8840" s="12"/>
      <c r="BH8840" s="12"/>
      <c r="BO8840" s="7"/>
      <c r="BP8840" s="7"/>
      <c r="BQ8840" s="7"/>
      <c r="BU8840" s="7"/>
      <c r="BV8840" s="7"/>
      <c r="BW8840" s="7"/>
      <c r="CD8840" s="7"/>
      <c r="CE8840" s="7"/>
      <c r="CF8840" s="7"/>
      <c r="CJ8840" s="7"/>
      <c r="CK8840" s="7"/>
      <c r="CL8840" s="7"/>
    </row>
    <row r="8841" spans="1:90">
      <c r="A8841" s="11"/>
      <c r="B8841" s="373"/>
      <c r="C8841" s="373"/>
      <c r="D8841" s="373"/>
      <c r="E8841" s="13"/>
      <c r="F8841" s="11"/>
      <c r="G8841" s="25"/>
      <c r="H8841" s="31"/>
      <c r="I8841" s="30"/>
      <c r="M8841" s="25"/>
      <c r="N8841" s="31"/>
      <c r="O8841" s="30"/>
      <c r="V8841" s="12"/>
      <c r="W8841" s="12"/>
      <c r="X8841" s="14"/>
      <c r="AB8841" s="25"/>
      <c r="AC8841" s="12"/>
      <c r="AD8841" s="12"/>
      <c r="AK8841" s="12"/>
      <c r="AL8841" s="30"/>
      <c r="AM8841" s="32"/>
      <c r="AQ8841" s="12"/>
      <c r="AR8841" s="12"/>
      <c r="AS8841" s="12"/>
      <c r="AZ8841" s="49"/>
      <c r="BA8841" s="30"/>
      <c r="BB8841" s="12"/>
      <c r="BF8841" s="12"/>
      <c r="BG8841" s="12"/>
      <c r="BH8841" s="12"/>
      <c r="BO8841" s="7"/>
      <c r="BP8841" s="7"/>
      <c r="BQ8841" s="7"/>
      <c r="BU8841" s="7"/>
      <c r="BV8841" s="7"/>
      <c r="BW8841" s="7"/>
      <c r="CD8841" s="7"/>
      <c r="CE8841" s="7"/>
      <c r="CF8841" s="7"/>
      <c r="CJ8841" s="7"/>
      <c r="CK8841" s="7"/>
      <c r="CL8841" s="7"/>
    </row>
    <row r="8842" spans="1:90">
      <c r="A8842" s="11"/>
      <c r="B8842" s="373"/>
      <c r="C8842" s="373"/>
      <c r="D8842" s="373"/>
      <c r="E8842" s="13"/>
      <c r="F8842" s="11"/>
      <c r="G8842" s="25"/>
      <c r="H8842" s="31"/>
      <c r="I8842" s="30"/>
      <c r="M8842" s="25"/>
      <c r="N8842" s="31"/>
      <c r="O8842" s="30"/>
      <c r="V8842" s="12"/>
      <c r="W8842" s="12"/>
      <c r="X8842" s="14"/>
      <c r="AB8842" s="25"/>
      <c r="AC8842" s="12"/>
      <c r="AD8842" s="12"/>
      <c r="AK8842" s="12"/>
      <c r="AL8842" s="30"/>
      <c r="AM8842" s="32"/>
      <c r="AQ8842" s="12"/>
      <c r="AR8842" s="12"/>
      <c r="AS8842" s="12"/>
      <c r="AZ8842" s="49"/>
      <c r="BA8842" s="30"/>
      <c r="BB8842" s="12"/>
      <c r="BF8842" s="12"/>
      <c r="BG8842" s="12"/>
      <c r="BH8842" s="12"/>
      <c r="BO8842" s="7"/>
      <c r="BP8842" s="7"/>
      <c r="BQ8842" s="7"/>
      <c r="BU8842" s="7"/>
      <c r="BV8842" s="7"/>
      <c r="BW8842" s="7"/>
      <c r="CD8842" s="7"/>
      <c r="CE8842" s="7"/>
      <c r="CF8842" s="7"/>
      <c r="CJ8842" s="7"/>
      <c r="CK8842" s="7"/>
      <c r="CL8842" s="7"/>
    </row>
    <row r="8843" spans="1:90">
      <c r="A8843" s="11"/>
      <c r="B8843" s="373"/>
      <c r="C8843" s="373"/>
      <c r="D8843" s="373"/>
      <c r="E8843" s="13"/>
      <c r="F8843" s="11"/>
      <c r="G8843" s="25"/>
      <c r="H8843" s="31"/>
      <c r="I8843" s="30"/>
      <c r="M8843" s="25"/>
      <c r="N8843" s="31"/>
      <c r="O8843" s="30"/>
      <c r="V8843" s="12"/>
      <c r="W8843" s="12"/>
      <c r="X8843" s="14"/>
      <c r="AB8843" s="25"/>
      <c r="AC8843" s="12"/>
      <c r="AD8843" s="12"/>
      <c r="AK8843" s="12"/>
      <c r="AL8843" s="30"/>
      <c r="AM8843" s="32"/>
      <c r="AQ8843" s="12"/>
      <c r="AR8843" s="12"/>
      <c r="AS8843" s="12"/>
      <c r="AZ8843" s="49"/>
      <c r="BA8843" s="30"/>
      <c r="BB8843" s="12"/>
      <c r="BF8843" s="12"/>
      <c r="BG8843" s="12"/>
      <c r="BH8843" s="12"/>
      <c r="BO8843" s="7"/>
      <c r="BP8843" s="7"/>
      <c r="BQ8843" s="7"/>
      <c r="BU8843" s="7"/>
      <c r="BV8843" s="7"/>
      <c r="BW8843" s="7"/>
      <c r="CD8843" s="7"/>
      <c r="CE8843" s="7"/>
      <c r="CF8843" s="7"/>
      <c r="CJ8843" s="7"/>
      <c r="CK8843" s="7"/>
      <c r="CL8843" s="7"/>
    </row>
    <row r="8844" spans="1:90">
      <c r="A8844" s="11"/>
      <c r="B8844" s="373"/>
      <c r="C8844" s="373"/>
      <c r="D8844" s="373"/>
      <c r="E8844" s="13"/>
      <c r="F8844" s="11"/>
      <c r="G8844" s="25"/>
      <c r="H8844" s="31"/>
      <c r="I8844" s="30"/>
      <c r="M8844" s="25"/>
      <c r="N8844" s="31"/>
      <c r="O8844" s="30"/>
      <c r="V8844" s="12"/>
      <c r="W8844" s="12"/>
      <c r="X8844" s="14"/>
      <c r="AB8844" s="25"/>
      <c r="AC8844" s="12"/>
      <c r="AD8844" s="12"/>
      <c r="AK8844" s="12"/>
      <c r="AL8844" s="30"/>
      <c r="AM8844" s="32"/>
      <c r="AQ8844" s="12"/>
      <c r="AR8844" s="12"/>
      <c r="AS8844" s="12"/>
      <c r="AZ8844" s="49"/>
      <c r="BA8844" s="30"/>
      <c r="BB8844" s="12"/>
      <c r="BF8844" s="12"/>
      <c r="BG8844" s="12"/>
      <c r="BH8844" s="12"/>
      <c r="BO8844" s="7"/>
      <c r="BP8844" s="7"/>
      <c r="BQ8844" s="7"/>
      <c r="BU8844" s="7"/>
      <c r="BV8844" s="7"/>
      <c r="BW8844" s="7"/>
      <c r="CD8844" s="7"/>
      <c r="CE8844" s="7"/>
      <c r="CF8844" s="7"/>
      <c r="CJ8844" s="7"/>
      <c r="CK8844" s="7"/>
      <c r="CL8844" s="7"/>
    </row>
    <row r="8845" spans="1:90">
      <c r="A8845" s="11"/>
      <c r="B8845" s="373"/>
      <c r="C8845" s="373"/>
      <c r="D8845" s="373"/>
      <c r="E8845" s="13"/>
      <c r="F8845" s="11"/>
      <c r="G8845" s="25"/>
      <c r="H8845" s="31"/>
      <c r="I8845" s="30"/>
      <c r="M8845" s="25"/>
      <c r="N8845" s="31"/>
      <c r="O8845" s="30"/>
      <c r="V8845" s="12"/>
      <c r="W8845" s="12"/>
      <c r="X8845" s="14"/>
      <c r="AB8845" s="25"/>
      <c r="AC8845" s="12"/>
      <c r="AD8845" s="12"/>
      <c r="AK8845" s="12"/>
      <c r="AL8845" s="30"/>
      <c r="AM8845" s="32"/>
      <c r="AQ8845" s="12"/>
      <c r="AR8845" s="12"/>
      <c r="AS8845" s="12"/>
      <c r="AZ8845" s="49"/>
      <c r="BA8845" s="30"/>
      <c r="BB8845" s="12"/>
      <c r="BF8845" s="12"/>
      <c r="BG8845" s="12"/>
      <c r="BH8845" s="12"/>
      <c r="BO8845" s="7"/>
      <c r="BP8845" s="7"/>
      <c r="BQ8845" s="7"/>
      <c r="BU8845" s="7"/>
      <c r="BV8845" s="7"/>
      <c r="BW8845" s="7"/>
      <c r="CD8845" s="7"/>
      <c r="CE8845" s="7"/>
      <c r="CF8845" s="7"/>
      <c r="CJ8845" s="7"/>
      <c r="CK8845" s="7"/>
      <c r="CL8845" s="7"/>
    </row>
    <row r="8846" spans="1:90">
      <c r="A8846" s="11"/>
      <c r="B8846" s="373"/>
      <c r="C8846" s="373"/>
      <c r="D8846" s="373"/>
      <c r="E8846" s="13"/>
      <c r="F8846" s="11"/>
      <c r="G8846" s="25"/>
      <c r="H8846" s="31"/>
      <c r="I8846" s="30"/>
      <c r="M8846" s="25"/>
      <c r="N8846" s="31"/>
      <c r="O8846" s="30"/>
      <c r="V8846" s="12"/>
      <c r="W8846" s="12"/>
      <c r="X8846" s="14"/>
      <c r="AB8846" s="25"/>
      <c r="AC8846" s="12"/>
      <c r="AD8846" s="12"/>
      <c r="AK8846" s="12"/>
      <c r="AL8846" s="30"/>
      <c r="AM8846" s="32"/>
      <c r="AQ8846" s="12"/>
      <c r="AR8846" s="12"/>
      <c r="AS8846" s="12"/>
      <c r="AZ8846" s="49"/>
      <c r="BA8846" s="30"/>
      <c r="BB8846" s="12"/>
      <c r="BF8846" s="12"/>
      <c r="BG8846" s="12"/>
      <c r="BH8846" s="12"/>
      <c r="BO8846" s="7"/>
      <c r="BP8846" s="7"/>
      <c r="BQ8846" s="7"/>
      <c r="BU8846" s="7"/>
      <c r="BV8846" s="7"/>
      <c r="BW8846" s="7"/>
      <c r="CD8846" s="7"/>
      <c r="CE8846" s="7"/>
      <c r="CF8846" s="7"/>
      <c r="CJ8846" s="7"/>
      <c r="CK8846" s="7"/>
      <c r="CL8846" s="7"/>
    </row>
    <row r="8847" spans="1:90">
      <c r="A8847" s="11"/>
      <c r="B8847" s="373"/>
      <c r="C8847" s="373"/>
      <c r="D8847" s="373"/>
      <c r="E8847" s="13"/>
      <c r="F8847" s="11"/>
      <c r="G8847" s="25"/>
      <c r="H8847" s="31"/>
      <c r="I8847" s="30"/>
      <c r="M8847" s="25"/>
      <c r="N8847" s="31"/>
      <c r="O8847" s="30"/>
      <c r="V8847" s="12"/>
      <c r="W8847" s="12"/>
      <c r="X8847" s="14"/>
      <c r="AB8847" s="25"/>
      <c r="AC8847" s="12"/>
      <c r="AD8847" s="12"/>
      <c r="AK8847" s="12"/>
      <c r="AL8847" s="30"/>
      <c r="AM8847" s="32"/>
      <c r="AQ8847" s="12"/>
      <c r="AR8847" s="12"/>
      <c r="AS8847" s="12"/>
      <c r="AZ8847" s="49"/>
      <c r="BA8847" s="30"/>
      <c r="BB8847" s="12"/>
      <c r="BF8847" s="12"/>
      <c r="BG8847" s="12"/>
      <c r="BH8847" s="12"/>
      <c r="BO8847" s="7"/>
      <c r="BP8847" s="7"/>
      <c r="BQ8847" s="7"/>
      <c r="BU8847" s="7"/>
      <c r="BV8847" s="7"/>
      <c r="BW8847" s="7"/>
      <c r="CD8847" s="7"/>
      <c r="CE8847" s="7"/>
      <c r="CF8847" s="7"/>
      <c r="CJ8847" s="7"/>
      <c r="CK8847" s="7"/>
      <c r="CL8847" s="7"/>
    </row>
    <row r="8848" spans="1:90">
      <c r="A8848" s="11"/>
      <c r="B8848" s="373"/>
      <c r="C8848" s="373"/>
      <c r="D8848" s="373"/>
      <c r="E8848" s="13"/>
      <c r="F8848" s="11"/>
      <c r="G8848" s="25"/>
      <c r="H8848" s="31"/>
      <c r="I8848" s="30"/>
      <c r="M8848" s="25"/>
      <c r="N8848" s="31"/>
      <c r="O8848" s="30"/>
      <c r="V8848" s="12"/>
      <c r="W8848" s="12"/>
      <c r="X8848" s="14"/>
      <c r="AB8848" s="25"/>
      <c r="AC8848" s="12"/>
      <c r="AD8848" s="12"/>
      <c r="AK8848" s="12"/>
      <c r="AL8848" s="30"/>
      <c r="AM8848" s="32"/>
      <c r="AQ8848" s="12"/>
      <c r="AR8848" s="12"/>
      <c r="AS8848" s="12"/>
      <c r="AZ8848" s="49"/>
      <c r="BA8848" s="30"/>
      <c r="BB8848" s="12"/>
      <c r="BF8848" s="12"/>
      <c r="BG8848" s="12"/>
      <c r="BH8848" s="12"/>
      <c r="BO8848" s="7"/>
      <c r="BP8848" s="7"/>
      <c r="BQ8848" s="7"/>
      <c r="BU8848" s="7"/>
      <c r="BV8848" s="7"/>
      <c r="BW8848" s="7"/>
      <c r="CD8848" s="7"/>
      <c r="CE8848" s="7"/>
      <c r="CF8848" s="7"/>
      <c r="CJ8848" s="7"/>
      <c r="CK8848" s="7"/>
      <c r="CL8848" s="7"/>
    </row>
    <row r="8849" spans="1:90">
      <c r="A8849" s="11"/>
      <c r="B8849" s="373"/>
      <c r="C8849" s="373"/>
      <c r="D8849" s="373"/>
      <c r="E8849" s="13"/>
      <c r="F8849" s="11"/>
      <c r="G8849" s="25"/>
      <c r="H8849" s="31"/>
      <c r="I8849" s="30"/>
      <c r="M8849" s="25"/>
      <c r="N8849" s="31"/>
      <c r="O8849" s="30"/>
      <c r="V8849" s="12"/>
      <c r="W8849" s="12"/>
      <c r="X8849" s="14"/>
      <c r="AB8849" s="25"/>
      <c r="AC8849" s="12"/>
      <c r="AD8849" s="12"/>
      <c r="AK8849" s="12"/>
      <c r="AL8849" s="30"/>
      <c r="AM8849" s="32"/>
      <c r="AQ8849" s="12"/>
      <c r="AR8849" s="12"/>
      <c r="AS8849" s="12"/>
      <c r="AZ8849" s="49"/>
      <c r="BA8849" s="30"/>
      <c r="BB8849" s="12"/>
      <c r="BF8849" s="12"/>
      <c r="BG8849" s="12"/>
      <c r="BH8849" s="12"/>
      <c r="BO8849" s="7"/>
      <c r="BP8849" s="7"/>
      <c r="BQ8849" s="7"/>
      <c r="BU8849" s="7"/>
      <c r="BV8849" s="7"/>
      <c r="BW8849" s="7"/>
      <c r="CD8849" s="7"/>
      <c r="CE8849" s="7"/>
      <c r="CF8849" s="7"/>
      <c r="CJ8849" s="7"/>
      <c r="CK8849" s="7"/>
      <c r="CL8849" s="7"/>
    </row>
    <row r="8850" spans="1:90">
      <c r="A8850" s="11"/>
      <c r="B8850" s="373"/>
      <c r="C8850" s="373"/>
      <c r="D8850" s="373"/>
      <c r="E8850" s="13"/>
      <c r="F8850" s="11"/>
      <c r="G8850" s="25"/>
      <c r="H8850" s="31"/>
      <c r="I8850" s="30"/>
      <c r="M8850" s="25"/>
      <c r="N8850" s="31"/>
      <c r="O8850" s="30"/>
      <c r="V8850" s="12"/>
      <c r="W8850" s="12"/>
      <c r="X8850" s="14"/>
      <c r="AB8850" s="25"/>
      <c r="AC8850" s="12"/>
      <c r="AD8850" s="12"/>
      <c r="AK8850" s="12"/>
      <c r="AL8850" s="30"/>
      <c r="AM8850" s="32"/>
      <c r="AQ8850" s="12"/>
      <c r="AR8850" s="12"/>
      <c r="AS8850" s="12"/>
      <c r="AZ8850" s="49"/>
      <c r="BA8850" s="30"/>
      <c r="BB8850" s="12"/>
      <c r="BF8850" s="12"/>
      <c r="BG8850" s="12"/>
      <c r="BH8850" s="12"/>
      <c r="BO8850" s="7"/>
      <c r="BP8850" s="7"/>
      <c r="BQ8850" s="7"/>
      <c r="BU8850" s="7"/>
      <c r="BV8850" s="7"/>
      <c r="BW8850" s="7"/>
      <c r="CD8850" s="7"/>
      <c r="CE8850" s="7"/>
      <c r="CF8850" s="7"/>
      <c r="CJ8850" s="7"/>
      <c r="CK8850" s="7"/>
      <c r="CL8850" s="7"/>
    </row>
    <row r="8851" spans="1:90">
      <c r="A8851" s="11"/>
      <c r="B8851" s="373"/>
      <c r="C8851" s="373"/>
      <c r="D8851" s="373"/>
      <c r="E8851" s="13"/>
      <c r="F8851" s="11"/>
      <c r="G8851" s="25"/>
      <c r="H8851" s="31"/>
      <c r="I8851" s="30"/>
      <c r="M8851" s="25"/>
      <c r="N8851" s="31"/>
      <c r="O8851" s="30"/>
      <c r="V8851" s="12"/>
      <c r="W8851" s="12"/>
      <c r="X8851" s="14"/>
      <c r="AB8851" s="25"/>
      <c r="AC8851" s="12"/>
      <c r="AD8851" s="12"/>
      <c r="AK8851" s="12"/>
      <c r="AL8851" s="30"/>
      <c r="AM8851" s="32"/>
      <c r="AQ8851" s="12"/>
      <c r="AR8851" s="12"/>
      <c r="AS8851" s="12"/>
      <c r="AZ8851" s="49"/>
      <c r="BA8851" s="30"/>
      <c r="BB8851" s="12"/>
      <c r="BF8851" s="12"/>
      <c r="BG8851" s="12"/>
      <c r="BH8851" s="12"/>
      <c r="BO8851" s="7"/>
      <c r="BP8851" s="7"/>
      <c r="BQ8851" s="7"/>
      <c r="BU8851" s="7"/>
      <c r="BV8851" s="7"/>
      <c r="BW8851" s="7"/>
      <c r="CD8851" s="7"/>
      <c r="CE8851" s="7"/>
      <c r="CF8851" s="7"/>
      <c r="CJ8851" s="7"/>
      <c r="CK8851" s="7"/>
      <c r="CL8851" s="7"/>
    </row>
    <row r="8852" spans="1:90">
      <c r="A8852" s="11"/>
      <c r="B8852" s="373"/>
      <c r="C8852" s="373"/>
      <c r="D8852" s="373"/>
      <c r="E8852" s="13"/>
      <c r="F8852" s="11"/>
      <c r="G8852" s="25"/>
      <c r="H8852" s="31"/>
      <c r="I8852" s="30"/>
      <c r="M8852" s="25"/>
      <c r="N8852" s="31"/>
      <c r="O8852" s="30"/>
      <c r="V8852" s="12"/>
      <c r="W8852" s="12"/>
      <c r="X8852" s="14"/>
      <c r="AB8852" s="25"/>
      <c r="AC8852" s="12"/>
      <c r="AD8852" s="12"/>
      <c r="AK8852" s="12"/>
      <c r="AL8852" s="30"/>
      <c r="AM8852" s="32"/>
      <c r="AQ8852" s="12"/>
      <c r="AR8852" s="12"/>
      <c r="AS8852" s="12"/>
      <c r="AZ8852" s="49"/>
      <c r="BA8852" s="30"/>
      <c r="BB8852" s="12"/>
      <c r="BF8852" s="12"/>
      <c r="BG8852" s="12"/>
      <c r="BH8852" s="12"/>
      <c r="BO8852" s="7"/>
      <c r="BP8852" s="7"/>
      <c r="BQ8852" s="7"/>
      <c r="BU8852" s="7"/>
      <c r="BV8852" s="7"/>
      <c r="BW8852" s="7"/>
      <c r="CD8852" s="7"/>
      <c r="CE8852" s="7"/>
      <c r="CF8852" s="7"/>
      <c r="CJ8852" s="7"/>
      <c r="CK8852" s="7"/>
      <c r="CL8852" s="7"/>
    </row>
    <row r="8853" spans="1:90">
      <c r="A8853" s="11"/>
      <c r="B8853" s="373"/>
      <c r="C8853" s="373"/>
      <c r="D8853" s="373"/>
      <c r="E8853" s="13"/>
      <c r="F8853" s="11"/>
      <c r="G8853" s="25"/>
      <c r="H8853" s="31"/>
      <c r="I8853" s="30"/>
      <c r="M8853" s="25"/>
      <c r="N8853" s="31"/>
      <c r="O8853" s="30"/>
      <c r="V8853" s="12"/>
      <c r="W8853" s="12"/>
      <c r="X8853" s="14"/>
      <c r="AB8853" s="25"/>
      <c r="AC8853" s="12"/>
      <c r="AD8853" s="12"/>
      <c r="AK8853" s="12"/>
      <c r="AL8853" s="30"/>
      <c r="AM8853" s="32"/>
      <c r="AQ8853" s="12"/>
      <c r="AR8853" s="12"/>
      <c r="AS8853" s="12"/>
      <c r="AZ8853" s="49"/>
      <c r="BA8853" s="30"/>
      <c r="BB8853" s="12"/>
      <c r="BF8853" s="12"/>
      <c r="BG8853" s="12"/>
      <c r="BH8853" s="12"/>
      <c r="BO8853" s="7"/>
      <c r="BP8853" s="7"/>
      <c r="BQ8853" s="7"/>
      <c r="BU8853" s="7"/>
      <c r="BV8853" s="7"/>
      <c r="BW8853" s="7"/>
      <c r="CD8853" s="7"/>
      <c r="CE8853" s="7"/>
      <c r="CF8853" s="7"/>
      <c r="CJ8853" s="7"/>
      <c r="CK8853" s="7"/>
      <c r="CL8853" s="7"/>
    </row>
    <row r="8854" spans="1:90">
      <c r="A8854" s="11"/>
      <c r="B8854" s="373"/>
      <c r="C8854" s="373"/>
      <c r="D8854" s="373"/>
      <c r="E8854" s="13"/>
      <c r="F8854" s="11"/>
      <c r="G8854" s="25"/>
      <c r="H8854" s="31"/>
      <c r="I8854" s="30"/>
      <c r="M8854" s="25"/>
      <c r="N8854" s="31"/>
      <c r="O8854" s="30"/>
      <c r="V8854" s="12"/>
      <c r="W8854" s="12"/>
      <c r="X8854" s="14"/>
      <c r="AB8854" s="25"/>
      <c r="AC8854" s="12"/>
      <c r="AD8854" s="12"/>
      <c r="AK8854" s="12"/>
      <c r="AL8854" s="30"/>
      <c r="AM8854" s="32"/>
      <c r="AQ8854" s="12"/>
      <c r="AR8854" s="12"/>
      <c r="AS8854" s="12"/>
      <c r="AZ8854" s="49"/>
      <c r="BA8854" s="30"/>
      <c r="BB8854" s="12"/>
      <c r="BF8854" s="12"/>
      <c r="BG8854" s="12"/>
      <c r="BH8854" s="12"/>
      <c r="BO8854" s="7"/>
      <c r="BP8854" s="7"/>
      <c r="BQ8854" s="7"/>
      <c r="BU8854" s="7"/>
      <c r="BV8854" s="7"/>
      <c r="BW8854" s="7"/>
      <c r="CD8854" s="7"/>
      <c r="CE8854" s="7"/>
      <c r="CF8854" s="7"/>
      <c r="CJ8854" s="7"/>
      <c r="CK8854" s="7"/>
      <c r="CL8854" s="7"/>
    </row>
    <row r="8855" spans="1:90">
      <c r="A8855" s="11"/>
      <c r="B8855" s="373"/>
      <c r="C8855" s="373"/>
      <c r="D8855" s="373"/>
      <c r="E8855" s="13"/>
      <c r="F8855" s="11"/>
      <c r="G8855" s="25"/>
      <c r="H8855" s="31"/>
      <c r="I8855" s="30"/>
      <c r="M8855" s="25"/>
      <c r="N8855" s="31"/>
      <c r="O8855" s="30"/>
      <c r="V8855" s="12"/>
      <c r="W8855" s="12"/>
      <c r="X8855" s="14"/>
      <c r="AB8855" s="25"/>
      <c r="AC8855" s="12"/>
      <c r="AD8855" s="12"/>
      <c r="AK8855" s="12"/>
      <c r="AL8855" s="30"/>
      <c r="AM8855" s="32"/>
      <c r="AQ8855" s="12"/>
      <c r="AR8855" s="12"/>
      <c r="AS8855" s="12"/>
      <c r="AZ8855" s="49"/>
      <c r="BA8855" s="30"/>
      <c r="BB8855" s="12"/>
      <c r="BF8855" s="12"/>
      <c r="BG8855" s="12"/>
      <c r="BH8855" s="12"/>
      <c r="BO8855" s="7"/>
      <c r="BP8855" s="7"/>
      <c r="BQ8855" s="7"/>
      <c r="BU8855" s="7"/>
      <c r="BV8855" s="7"/>
      <c r="BW8855" s="7"/>
      <c r="CD8855" s="7"/>
      <c r="CE8855" s="7"/>
      <c r="CF8855" s="7"/>
      <c r="CJ8855" s="7"/>
      <c r="CK8855" s="7"/>
      <c r="CL8855" s="7"/>
    </row>
    <row r="8856" spans="1:90">
      <c r="A8856" s="11"/>
      <c r="B8856" s="373"/>
      <c r="C8856" s="373"/>
      <c r="D8856" s="373"/>
      <c r="E8856" s="13"/>
      <c r="F8856" s="11"/>
      <c r="G8856" s="25"/>
      <c r="H8856" s="31"/>
      <c r="I8856" s="30"/>
      <c r="M8856" s="25"/>
      <c r="N8856" s="31"/>
      <c r="O8856" s="30"/>
      <c r="V8856" s="12"/>
      <c r="W8856" s="12"/>
      <c r="X8856" s="14"/>
      <c r="AB8856" s="25"/>
      <c r="AC8856" s="12"/>
      <c r="AD8856" s="12"/>
      <c r="AK8856" s="12"/>
      <c r="AL8856" s="30"/>
      <c r="AM8856" s="32"/>
      <c r="AQ8856" s="12"/>
      <c r="AR8856" s="12"/>
      <c r="AS8856" s="12"/>
      <c r="AZ8856" s="49"/>
      <c r="BA8856" s="30"/>
      <c r="BB8856" s="12"/>
      <c r="BF8856" s="12"/>
      <c r="BG8856" s="12"/>
      <c r="BH8856" s="12"/>
      <c r="BO8856" s="7"/>
      <c r="BP8856" s="7"/>
      <c r="BQ8856" s="7"/>
      <c r="BU8856" s="7"/>
      <c r="BV8856" s="7"/>
      <c r="BW8856" s="7"/>
      <c r="CD8856" s="7"/>
      <c r="CE8856" s="7"/>
      <c r="CF8856" s="7"/>
      <c r="CJ8856" s="7"/>
      <c r="CK8856" s="7"/>
      <c r="CL8856" s="7"/>
    </row>
    <row r="8857" spans="1:90">
      <c r="A8857" s="11"/>
      <c r="B8857" s="373"/>
      <c r="C8857" s="373"/>
      <c r="D8857" s="373"/>
      <c r="E8857" s="13"/>
      <c r="F8857" s="11"/>
      <c r="G8857" s="25"/>
      <c r="H8857" s="31"/>
      <c r="I8857" s="30"/>
      <c r="M8857" s="25"/>
      <c r="N8857" s="31"/>
      <c r="O8857" s="30"/>
      <c r="V8857" s="12"/>
      <c r="W8857" s="12"/>
      <c r="X8857" s="14"/>
      <c r="AB8857" s="25"/>
      <c r="AC8857" s="12"/>
      <c r="AD8857" s="12"/>
      <c r="AK8857" s="12"/>
      <c r="AL8857" s="30"/>
      <c r="AM8857" s="32"/>
      <c r="AQ8857" s="12"/>
      <c r="AR8857" s="12"/>
      <c r="AS8857" s="12"/>
      <c r="AZ8857" s="49"/>
      <c r="BA8857" s="30"/>
      <c r="BB8857" s="12"/>
      <c r="BF8857" s="12"/>
      <c r="BG8857" s="12"/>
      <c r="BH8857" s="12"/>
      <c r="BO8857" s="7"/>
      <c r="BP8857" s="7"/>
      <c r="BQ8857" s="7"/>
      <c r="BU8857" s="7"/>
      <c r="BV8857" s="7"/>
      <c r="BW8857" s="7"/>
      <c r="CD8857" s="7"/>
      <c r="CE8857" s="7"/>
      <c r="CF8857" s="7"/>
      <c r="CJ8857" s="7"/>
      <c r="CK8857" s="7"/>
      <c r="CL8857" s="7"/>
    </row>
    <row r="8858" spans="1:90">
      <c r="A8858" s="11"/>
      <c r="B8858" s="373"/>
      <c r="C8858" s="373"/>
      <c r="D8858" s="373"/>
      <c r="E8858" s="13"/>
      <c r="F8858" s="11"/>
      <c r="G8858" s="25"/>
      <c r="H8858" s="31"/>
      <c r="I8858" s="30"/>
      <c r="M8858" s="25"/>
      <c r="N8858" s="31"/>
      <c r="O8858" s="30"/>
      <c r="V8858" s="12"/>
      <c r="W8858" s="12"/>
      <c r="X8858" s="14"/>
      <c r="AB8858" s="25"/>
      <c r="AC8858" s="12"/>
      <c r="AD8858" s="12"/>
      <c r="AK8858" s="12"/>
      <c r="AL8858" s="30"/>
      <c r="AM8858" s="32"/>
      <c r="AQ8858" s="12"/>
      <c r="AR8858" s="12"/>
      <c r="AS8858" s="12"/>
      <c r="AZ8858" s="49"/>
      <c r="BA8858" s="30"/>
      <c r="BB8858" s="12"/>
      <c r="BF8858" s="12"/>
      <c r="BG8858" s="12"/>
      <c r="BH8858" s="12"/>
      <c r="BO8858" s="7"/>
      <c r="BP8858" s="7"/>
      <c r="BQ8858" s="7"/>
      <c r="BU8858" s="7"/>
      <c r="BV8858" s="7"/>
      <c r="BW8858" s="7"/>
      <c r="CD8858" s="7"/>
      <c r="CE8858" s="7"/>
      <c r="CF8858" s="7"/>
      <c r="CJ8858" s="7"/>
      <c r="CK8858" s="7"/>
      <c r="CL8858" s="7"/>
    </row>
    <row r="8859" spans="1:90">
      <c r="A8859" s="11"/>
      <c r="B8859" s="373"/>
      <c r="C8859" s="373"/>
      <c r="D8859" s="373"/>
      <c r="E8859" s="13"/>
      <c r="F8859" s="11"/>
      <c r="G8859" s="25"/>
      <c r="H8859" s="31"/>
      <c r="I8859" s="30"/>
      <c r="M8859" s="25"/>
      <c r="N8859" s="31"/>
      <c r="O8859" s="30"/>
      <c r="V8859" s="12"/>
      <c r="W8859" s="12"/>
      <c r="X8859" s="14"/>
      <c r="AB8859" s="25"/>
      <c r="AC8859" s="12"/>
      <c r="AD8859" s="12"/>
      <c r="AK8859" s="12"/>
      <c r="AL8859" s="30"/>
      <c r="AM8859" s="32"/>
      <c r="AQ8859" s="12"/>
      <c r="AR8859" s="12"/>
      <c r="AS8859" s="12"/>
      <c r="AZ8859" s="49"/>
      <c r="BA8859" s="30"/>
      <c r="BB8859" s="12"/>
      <c r="BF8859" s="12"/>
      <c r="BG8859" s="12"/>
      <c r="BH8859" s="12"/>
      <c r="BO8859" s="7"/>
      <c r="BP8859" s="7"/>
      <c r="BQ8859" s="7"/>
      <c r="BU8859" s="7"/>
      <c r="BV8859" s="7"/>
      <c r="BW8859" s="7"/>
      <c r="CD8859" s="7"/>
      <c r="CE8859" s="7"/>
      <c r="CF8859" s="7"/>
      <c r="CJ8859" s="7"/>
      <c r="CK8859" s="7"/>
      <c r="CL8859" s="7"/>
    </row>
    <row r="8860" spans="1:90">
      <c r="A8860" s="11"/>
      <c r="B8860" s="373"/>
      <c r="C8860" s="373"/>
      <c r="D8860" s="373"/>
      <c r="E8860" s="13"/>
      <c r="F8860" s="11"/>
      <c r="G8860" s="25"/>
      <c r="H8860" s="31"/>
      <c r="I8860" s="30"/>
      <c r="M8860" s="25"/>
      <c r="N8860" s="31"/>
      <c r="O8860" s="30"/>
      <c r="V8860" s="12"/>
      <c r="W8860" s="12"/>
      <c r="X8860" s="14"/>
      <c r="AB8860" s="25"/>
      <c r="AC8860" s="12"/>
      <c r="AD8860" s="12"/>
      <c r="AK8860" s="12"/>
      <c r="AL8860" s="30"/>
      <c r="AM8860" s="32"/>
      <c r="AQ8860" s="12"/>
      <c r="AR8860" s="12"/>
      <c r="AS8860" s="12"/>
      <c r="AZ8860" s="49"/>
      <c r="BA8860" s="30"/>
      <c r="BB8860" s="12"/>
      <c r="BF8860" s="12"/>
      <c r="BG8860" s="12"/>
      <c r="BH8860" s="12"/>
      <c r="BO8860" s="7"/>
      <c r="BP8860" s="7"/>
      <c r="BQ8860" s="7"/>
      <c r="BU8860" s="7"/>
      <c r="BV8860" s="7"/>
      <c r="BW8860" s="7"/>
      <c r="CD8860" s="7"/>
      <c r="CE8860" s="7"/>
      <c r="CF8860" s="7"/>
      <c r="CJ8860" s="7"/>
      <c r="CK8860" s="7"/>
      <c r="CL8860" s="7"/>
    </row>
    <row r="8861" spans="1:90">
      <c r="A8861" s="11"/>
      <c r="B8861" s="373"/>
      <c r="C8861" s="373"/>
      <c r="D8861" s="373"/>
      <c r="E8861" s="13"/>
      <c r="F8861" s="11"/>
      <c r="G8861" s="25"/>
      <c r="H8861" s="31"/>
      <c r="I8861" s="30"/>
      <c r="M8861" s="25"/>
      <c r="N8861" s="31"/>
      <c r="O8861" s="30"/>
      <c r="V8861" s="12"/>
      <c r="W8861" s="12"/>
      <c r="X8861" s="14"/>
      <c r="AB8861" s="25"/>
      <c r="AC8861" s="12"/>
      <c r="AD8861" s="12"/>
      <c r="AK8861" s="12"/>
      <c r="AL8861" s="30"/>
      <c r="AM8861" s="32"/>
      <c r="AQ8861" s="12"/>
      <c r="AR8861" s="12"/>
      <c r="AS8861" s="12"/>
      <c r="AZ8861" s="49"/>
      <c r="BA8861" s="30"/>
      <c r="BB8861" s="12"/>
      <c r="BF8861" s="12"/>
      <c r="BG8861" s="12"/>
      <c r="BH8861" s="12"/>
      <c r="BO8861" s="7"/>
      <c r="BP8861" s="7"/>
      <c r="BQ8861" s="7"/>
      <c r="BU8861" s="7"/>
      <c r="BV8861" s="7"/>
      <c r="BW8861" s="7"/>
      <c r="CD8861" s="7"/>
      <c r="CE8861" s="7"/>
      <c r="CF8861" s="7"/>
      <c r="CJ8861" s="7"/>
      <c r="CK8861" s="7"/>
      <c r="CL8861" s="7"/>
    </row>
    <row r="8862" spans="1:90">
      <c r="A8862" s="11"/>
      <c r="B8862" s="373"/>
      <c r="C8862" s="373"/>
      <c r="D8862" s="373"/>
      <c r="E8862" s="13"/>
      <c r="F8862" s="11"/>
      <c r="G8862" s="25"/>
      <c r="H8862" s="31"/>
      <c r="I8862" s="30"/>
      <c r="M8862" s="25"/>
      <c r="N8862" s="31"/>
      <c r="O8862" s="30"/>
      <c r="V8862" s="12"/>
      <c r="W8862" s="12"/>
      <c r="X8862" s="14"/>
      <c r="AB8862" s="25"/>
      <c r="AC8862" s="12"/>
      <c r="AD8862" s="12"/>
      <c r="AK8862" s="12"/>
      <c r="AL8862" s="30"/>
      <c r="AM8862" s="32"/>
      <c r="AQ8862" s="12"/>
      <c r="AR8862" s="12"/>
      <c r="AS8862" s="12"/>
      <c r="AZ8862" s="49"/>
      <c r="BA8862" s="30"/>
      <c r="BB8862" s="12"/>
      <c r="BF8862" s="12"/>
      <c r="BG8862" s="12"/>
      <c r="BH8862" s="12"/>
      <c r="BO8862" s="7"/>
      <c r="BP8862" s="7"/>
      <c r="BQ8862" s="7"/>
      <c r="BU8862" s="7"/>
      <c r="BV8862" s="7"/>
      <c r="BW8862" s="7"/>
      <c r="CD8862" s="7"/>
      <c r="CE8862" s="7"/>
      <c r="CF8862" s="7"/>
      <c r="CJ8862" s="7"/>
      <c r="CK8862" s="7"/>
      <c r="CL8862" s="7"/>
    </row>
    <row r="8863" spans="1:90">
      <c r="A8863" s="11"/>
      <c r="B8863" s="373"/>
      <c r="C8863" s="373"/>
      <c r="D8863" s="373"/>
      <c r="E8863" s="13"/>
      <c r="F8863" s="11"/>
      <c r="G8863" s="25"/>
      <c r="H8863" s="31"/>
      <c r="I8863" s="30"/>
      <c r="M8863" s="25"/>
      <c r="N8863" s="31"/>
      <c r="O8863" s="30"/>
      <c r="V8863" s="12"/>
      <c r="W8863" s="12"/>
      <c r="X8863" s="14"/>
      <c r="AB8863" s="25"/>
      <c r="AC8863" s="12"/>
      <c r="AD8863" s="12"/>
      <c r="AK8863" s="12"/>
      <c r="AL8863" s="30"/>
      <c r="AM8863" s="32"/>
      <c r="AQ8863" s="12"/>
      <c r="AR8863" s="12"/>
      <c r="AS8863" s="12"/>
      <c r="AZ8863" s="49"/>
      <c r="BA8863" s="30"/>
      <c r="BB8863" s="12"/>
      <c r="BF8863" s="12"/>
      <c r="BG8863" s="12"/>
      <c r="BH8863" s="12"/>
      <c r="BO8863" s="7"/>
      <c r="BP8863" s="7"/>
      <c r="BQ8863" s="7"/>
      <c r="BU8863" s="7"/>
      <c r="BV8863" s="7"/>
      <c r="BW8863" s="7"/>
      <c r="CD8863" s="7"/>
      <c r="CE8863" s="7"/>
      <c r="CF8863" s="7"/>
      <c r="CJ8863" s="7"/>
      <c r="CK8863" s="7"/>
      <c r="CL8863" s="7"/>
    </row>
    <row r="8864" spans="1:90">
      <c r="A8864" s="11"/>
      <c r="B8864" s="373"/>
      <c r="C8864" s="373"/>
      <c r="D8864" s="373"/>
      <c r="E8864" s="13"/>
      <c r="F8864" s="11"/>
      <c r="G8864" s="25"/>
      <c r="H8864" s="31"/>
      <c r="I8864" s="30"/>
      <c r="M8864" s="25"/>
      <c r="N8864" s="31"/>
      <c r="O8864" s="30"/>
      <c r="V8864" s="12"/>
      <c r="W8864" s="12"/>
      <c r="X8864" s="14"/>
      <c r="AB8864" s="25"/>
      <c r="AC8864" s="12"/>
      <c r="AD8864" s="12"/>
      <c r="AK8864" s="12"/>
      <c r="AL8864" s="30"/>
      <c r="AM8864" s="32"/>
      <c r="AQ8864" s="12"/>
      <c r="AR8864" s="12"/>
      <c r="AS8864" s="12"/>
      <c r="AZ8864" s="49"/>
      <c r="BA8864" s="30"/>
      <c r="BB8864" s="12"/>
      <c r="BF8864" s="12"/>
      <c r="BG8864" s="12"/>
      <c r="BH8864" s="12"/>
      <c r="BO8864" s="7"/>
      <c r="BP8864" s="7"/>
      <c r="BQ8864" s="7"/>
      <c r="BU8864" s="7"/>
      <c r="BV8864" s="7"/>
      <c r="BW8864" s="7"/>
      <c r="CD8864" s="7"/>
      <c r="CE8864" s="7"/>
      <c r="CF8864" s="7"/>
      <c r="CJ8864" s="7"/>
      <c r="CK8864" s="7"/>
      <c r="CL8864" s="7"/>
    </row>
    <row r="8865" spans="1:90">
      <c r="A8865" s="11"/>
      <c r="B8865" s="373"/>
      <c r="C8865" s="373"/>
      <c r="D8865" s="373"/>
      <c r="E8865" s="13"/>
      <c r="F8865" s="11"/>
      <c r="G8865" s="25"/>
      <c r="H8865" s="31"/>
      <c r="I8865" s="30"/>
      <c r="M8865" s="25"/>
      <c r="N8865" s="31"/>
      <c r="O8865" s="30"/>
      <c r="V8865" s="12"/>
      <c r="W8865" s="12"/>
      <c r="X8865" s="14"/>
      <c r="AB8865" s="25"/>
      <c r="AC8865" s="12"/>
      <c r="AD8865" s="12"/>
      <c r="AK8865" s="12"/>
      <c r="AL8865" s="30"/>
      <c r="AM8865" s="32"/>
      <c r="AQ8865" s="12"/>
      <c r="AR8865" s="12"/>
      <c r="AS8865" s="12"/>
      <c r="AZ8865" s="49"/>
      <c r="BA8865" s="30"/>
      <c r="BB8865" s="12"/>
      <c r="BF8865" s="12"/>
      <c r="BG8865" s="12"/>
      <c r="BH8865" s="12"/>
      <c r="BO8865" s="7"/>
      <c r="BP8865" s="7"/>
      <c r="BQ8865" s="7"/>
      <c r="BU8865" s="7"/>
      <c r="BV8865" s="7"/>
      <c r="BW8865" s="7"/>
      <c r="CD8865" s="7"/>
      <c r="CE8865" s="7"/>
      <c r="CF8865" s="7"/>
      <c r="CJ8865" s="7"/>
      <c r="CK8865" s="7"/>
      <c r="CL8865" s="7"/>
    </row>
    <row r="8866" spans="1:90">
      <c r="A8866" s="11"/>
      <c r="B8866" s="373"/>
      <c r="C8866" s="373"/>
      <c r="D8866" s="373"/>
      <c r="E8866" s="13"/>
      <c r="F8866" s="11"/>
      <c r="G8866" s="25"/>
      <c r="H8866" s="31"/>
      <c r="I8866" s="30"/>
      <c r="M8866" s="25"/>
      <c r="N8866" s="31"/>
      <c r="O8866" s="30"/>
      <c r="V8866" s="12"/>
      <c r="W8866" s="12"/>
      <c r="X8866" s="14"/>
      <c r="AB8866" s="25"/>
      <c r="AC8866" s="12"/>
      <c r="AD8866" s="12"/>
      <c r="AK8866" s="12"/>
      <c r="AL8866" s="30"/>
      <c r="AM8866" s="32"/>
      <c r="AQ8866" s="12"/>
      <c r="AR8866" s="12"/>
      <c r="AS8866" s="12"/>
      <c r="AZ8866" s="49"/>
      <c r="BA8866" s="30"/>
      <c r="BB8866" s="12"/>
      <c r="BF8866" s="12"/>
      <c r="BG8866" s="12"/>
      <c r="BH8866" s="12"/>
      <c r="BO8866" s="7"/>
      <c r="BP8866" s="7"/>
      <c r="BQ8866" s="7"/>
      <c r="BU8866" s="7"/>
      <c r="BV8866" s="7"/>
      <c r="BW8866" s="7"/>
      <c r="CD8866" s="7"/>
      <c r="CE8866" s="7"/>
      <c r="CF8866" s="7"/>
      <c r="CJ8866" s="7"/>
      <c r="CK8866" s="7"/>
      <c r="CL8866" s="7"/>
    </row>
    <row r="8867" spans="1:90">
      <c r="A8867" s="11"/>
      <c r="B8867" s="373"/>
      <c r="C8867" s="373"/>
      <c r="D8867" s="373"/>
      <c r="E8867" s="13"/>
      <c r="F8867" s="11"/>
      <c r="G8867" s="25"/>
      <c r="H8867" s="31"/>
      <c r="I8867" s="30"/>
      <c r="M8867" s="25"/>
      <c r="N8867" s="31"/>
      <c r="O8867" s="30"/>
      <c r="V8867" s="12"/>
      <c r="W8867" s="12"/>
      <c r="X8867" s="14"/>
      <c r="AB8867" s="25"/>
      <c r="AC8867" s="12"/>
      <c r="AD8867" s="12"/>
      <c r="AK8867" s="12"/>
      <c r="AL8867" s="30"/>
      <c r="AM8867" s="32"/>
      <c r="AQ8867" s="12"/>
      <c r="AR8867" s="12"/>
      <c r="AS8867" s="12"/>
      <c r="AZ8867" s="49"/>
      <c r="BA8867" s="30"/>
      <c r="BB8867" s="12"/>
      <c r="BF8867" s="12"/>
      <c r="BG8867" s="12"/>
      <c r="BH8867" s="12"/>
      <c r="BO8867" s="7"/>
      <c r="BP8867" s="7"/>
      <c r="BQ8867" s="7"/>
      <c r="BU8867" s="7"/>
      <c r="BV8867" s="7"/>
      <c r="BW8867" s="7"/>
      <c r="CD8867" s="7"/>
      <c r="CE8867" s="7"/>
      <c r="CF8867" s="7"/>
      <c r="CJ8867" s="7"/>
      <c r="CK8867" s="7"/>
      <c r="CL8867" s="7"/>
    </row>
    <row r="8868" spans="1:90">
      <c r="A8868" s="11"/>
      <c r="B8868" s="373"/>
      <c r="C8868" s="373"/>
      <c r="D8868" s="373"/>
      <c r="E8868" s="13"/>
      <c r="F8868" s="11"/>
      <c r="G8868" s="25"/>
      <c r="H8868" s="31"/>
      <c r="I8868" s="30"/>
      <c r="M8868" s="25"/>
      <c r="N8868" s="31"/>
      <c r="O8868" s="30"/>
      <c r="V8868" s="12"/>
      <c r="W8868" s="12"/>
      <c r="X8868" s="14"/>
      <c r="AB8868" s="25"/>
      <c r="AC8868" s="12"/>
      <c r="AD8868" s="12"/>
      <c r="AK8868" s="12"/>
      <c r="AL8868" s="30"/>
      <c r="AM8868" s="32"/>
      <c r="AQ8868" s="12"/>
      <c r="AR8868" s="12"/>
      <c r="AS8868" s="12"/>
      <c r="AZ8868" s="49"/>
      <c r="BA8868" s="30"/>
      <c r="BB8868" s="12"/>
      <c r="BF8868" s="12"/>
      <c r="BG8868" s="12"/>
      <c r="BH8868" s="12"/>
      <c r="BO8868" s="7"/>
      <c r="BP8868" s="7"/>
      <c r="BQ8868" s="7"/>
      <c r="BU8868" s="7"/>
      <c r="BV8868" s="7"/>
      <c r="BW8868" s="7"/>
      <c r="CD8868" s="7"/>
      <c r="CE8868" s="7"/>
      <c r="CF8868" s="7"/>
      <c r="CJ8868" s="7"/>
      <c r="CK8868" s="7"/>
      <c r="CL8868" s="7"/>
    </row>
    <row r="8869" spans="1:90">
      <c r="A8869" s="11"/>
      <c r="B8869" s="373"/>
      <c r="C8869" s="373"/>
      <c r="D8869" s="373"/>
      <c r="E8869" s="13"/>
      <c r="F8869" s="11"/>
      <c r="G8869" s="25"/>
      <c r="H8869" s="31"/>
      <c r="I8869" s="30"/>
      <c r="M8869" s="25"/>
      <c r="N8869" s="31"/>
      <c r="O8869" s="30"/>
      <c r="V8869" s="12"/>
      <c r="W8869" s="12"/>
      <c r="X8869" s="14"/>
      <c r="AB8869" s="25"/>
      <c r="AC8869" s="12"/>
      <c r="AD8869" s="12"/>
      <c r="AK8869" s="12"/>
      <c r="AL8869" s="30"/>
      <c r="AM8869" s="32"/>
      <c r="AQ8869" s="12"/>
      <c r="AR8869" s="12"/>
      <c r="AS8869" s="12"/>
      <c r="AZ8869" s="49"/>
      <c r="BA8869" s="30"/>
      <c r="BB8869" s="12"/>
      <c r="BF8869" s="12"/>
      <c r="BG8869" s="12"/>
      <c r="BH8869" s="12"/>
      <c r="BO8869" s="7"/>
      <c r="BP8869" s="7"/>
      <c r="BQ8869" s="7"/>
      <c r="BU8869" s="7"/>
      <c r="BV8869" s="7"/>
      <c r="BW8869" s="7"/>
      <c r="CD8869" s="7"/>
      <c r="CE8869" s="7"/>
      <c r="CF8869" s="7"/>
      <c r="CJ8869" s="7"/>
      <c r="CK8869" s="7"/>
      <c r="CL8869" s="7"/>
    </row>
    <row r="8870" spans="1:90">
      <c r="A8870" s="11"/>
      <c r="B8870" s="373"/>
      <c r="C8870" s="373"/>
      <c r="D8870" s="373"/>
      <c r="E8870" s="13"/>
      <c r="F8870" s="11"/>
      <c r="G8870" s="25"/>
      <c r="H8870" s="31"/>
      <c r="I8870" s="30"/>
      <c r="M8870" s="25"/>
      <c r="N8870" s="31"/>
      <c r="O8870" s="30"/>
      <c r="V8870" s="12"/>
      <c r="W8870" s="12"/>
      <c r="X8870" s="14"/>
      <c r="AB8870" s="25"/>
      <c r="AC8870" s="12"/>
      <c r="AD8870" s="12"/>
      <c r="AK8870" s="12"/>
      <c r="AL8870" s="30"/>
      <c r="AM8870" s="32"/>
      <c r="AQ8870" s="12"/>
      <c r="AR8870" s="12"/>
      <c r="AS8870" s="12"/>
      <c r="AZ8870" s="49"/>
      <c r="BA8870" s="30"/>
      <c r="BB8870" s="12"/>
      <c r="BF8870" s="12"/>
      <c r="BG8870" s="12"/>
      <c r="BH8870" s="12"/>
      <c r="BO8870" s="7"/>
      <c r="BP8870" s="7"/>
      <c r="BQ8870" s="7"/>
      <c r="BU8870" s="7"/>
      <c r="BV8870" s="7"/>
      <c r="BW8870" s="7"/>
      <c r="CD8870" s="7"/>
      <c r="CE8870" s="7"/>
      <c r="CF8870" s="7"/>
      <c r="CJ8870" s="7"/>
      <c r="CK8870" s="7"/>
      <c r="CL8870" s="7"/>
    </row>
    <row r="8871" spans="1:90">
      <c r="A8871" s="11"/>
      <c r="B8871" s="373"/>
      <c r="C8871" s="373"/>
      <c r="D8871" s="373"/>
      <c r="E8871" s="13"/>
      <c r="F8871" s="11"/>
      <c r="G8871" s="25"/>
      <c r="H8871" s="31"/>
      <c r="I8871" s="30"/>
      <c r="M8871" s="25"/>
      <c r="N8871" s="31"/>
      <c r="O8871" s="30"/>
      <c r="V8871" s="12"/>
      <c r="W8871" s="12"/>
      <c r="X8871" s="14"/>
      <c r="AB8871" s="25"/>
      <c r="AC8871" s="12"/>
      <c r="AD8871" s="12"/>
      <c r="AK8871" s="12"/>
      <c r="AL8871" s="30"/>
      <c r="AM8871" s="32"/>
      <c r="AQ8871" s="12"/>
      <c r="AR8871" s="12"/>
      <c r="AS8871" s="12"/>
      <c r="AZ8871" s="49"/>
      <c r="BA8871" s="30"/>
      <c r="BB8871" s="12"/>
      <c r="BF8871" s="12"/>
      <c r="BG8871" s="12"/>
      <c r="BH8871" s="12"/>
      <c r="BO8871" s="7"/>
      <c r="BP8871" s="7"/>
      <c r="BQ8871" s="7"/>
      <c r="BU8871" s="7"/>
      <c r="BV8871" s="7"/>
      <c r="BW8871" s="7"/>
      <c r="CD8871" s="7"/>
      <c r="CE8871" s="7"/>
      <c r="CF8871" s="7"/>
      <c r="CJ8871" s="7"/>
      <c r="CK8871" s="7"/>
      <c r="CL8871" s="7"/>
    </row>
    <row r="8872" spans="1:90">
      <c r="A8872" s="11"/>
      <c r="B8872" s="373"/>
      <c r="C8872" s="373"/>
      <c r="D8872" s="373"/>
      <c r="E8872" s="13"/>
      <c r="F8872" s="11"/>
      <c r="G8872" s="25"/>
      <c r="H8872" s="31"/>
      <c r="I8872" s="30"/>
      <c r="M8872" s="25"/>
      <c r="N8872" s="31"/>
      <c r="O8872" s="30"/>
      <c r="V8872" s="12"/>
      <c r="W8872" s="12"/>
      <c r="X8872" s="14"/>
      <c r="AB8872" s="25"/>
      <c r="AC8872" s="12"/>
      <c r="AD8872" s="12"/>
      <c r="AK8872" s="12"/>
      <c r="AL8872" s="30"/>
      <c r="AM8872" s="32"/>
      <c r="AQ8872" s="12"/>
      <c r="AR8872" s="12"/>
      <c r="AS8872" s="12"/>
      <c r="AZ8872" s="49"/>
      <c r="BA8872" s="30"/>
      <c r="BB8872" s="12"/>
      <c r="BF8872" s="12"/>
      <c r="BG8872" s="12"/>
      <c r="BH8872" s="12"/>
      <c r="BO8872" s="7"/>
      <c r="BP8872" s="7"/>
      <c r="BQ8872" s="7"/>
      <c r="BU8872" s="7"/>
      <c r="BV8872" s="7"/>
      <c r="BW8872" s="7"/>
      <c r="CD8872" s="7"/>
      <c r="CE8872" s="7"/>
      <c r="CF8872" s="7"/>
      <c r="CJ8872" s="7"/>
      <c r="CK8872" s="7"/>
      <c r="CL8872" s="7"/>
    </row>
    <row r="8873" spans="1:90">
      <c r="A8873" s="11"/>
      <c r="B8873" s="373"/>
      <c r="C8873" s="373"/>
      <c r="D8873" s="373"/>
      <c r="E8873" s="13"/>
      <c r="F8873" s="11"/>
      <c r="G8873" s="25"/>
      <c r="H8873" s="31"/>
      <c r="I8873" s="30"/>
      <c r="M8873" s="25"/>
      <c r="N8873" s="31"/>
      <c r="O8873" s="30"/>
      <c r="V8873" s="12"/>
      <c r="W8873" s="12"/>
      <c r="X8873" s="14"/>
      <c r="AB8873" s="25"/>
      <c r="AC8873" s="12"/>
      <c r="AD8873" s="12"/>
      <c r="AK8873" s="12"/>
      <c r="AL8873" s="30"/>
      <c r="AM8873" s="32"/>
      <c r="AQ8873" s="12"/>
      <c r="AR8873" s="12"/>
      <c r="AS8873" s="12"/>
      <c r="AZ8873" s="49"/>
      <c r="BA8873" s="30"/>
      <c r="BB8873" s="12"/>
      <c r="BF8873" s="12"/>
      <c r="BG8873" s="12"/>
      <c r="BH8873" s="12"/>
      <c r="BO8873" s="7"/>
      <c r="BP8873" s="7"/>
      <c r="BQ8873" s="7"/>
      <c r="BU8873" s="7"/>
      <c r="BV8873" s="7"/>
      <c r="BW8873" s="7"/>
      <c r="CD8873" s="7"/>
      <c r="CE8873" s="7"/>
      <c r="CF8873" s="7"/>
      <c r="CJ8873" s="7"/>
      <c r="CK8873" s="7"/>
      <c r="CL8873" s="7"/>
    </row>
    <row r="8874" spans="1:90">
      <c r="A8874" s="11"/>
      <c r="B8874" s="373"/>
      <c r="C8874" s="373"/>
      <c r="D8874" s="373"/>
      <c r="E8874" s="13"/>
      <c r="F8874" s="11"/>
      <c r="G8874" s="25"/>
      <c r="H8874" s="31"/>
      <c r="I8874" s="30"/>
      <c r="M8874" s="25"/>
      <c r="N8874" s="31"/>
      <c r="O8874" s="30"/>
      <c r="V8874" s="12"/>
      <c r="W8874" s="12"/>
      <c r="X8874" s="14"/>
      <c r="AB8874" s="25"/>
      <c r="AC8874" s="12"/>
      <c r="AD8874" s="12"/>
      <c r="AK8874" s="12"/>
      <c r="AL8874" s="30"/>
      <c r="AM8874" s="32"/>
      <c r="AQ8874" s="12"/>
      <c r="AR8874" s="12"/>
      <c r="AS8874" s="12"/>
      <c r="AZ8874" s="49"/>
      <c r="BA8874" s="30"/>
      <c r="BB8874" s="12"/>
      <c r="BF8874" s="12"/>
      <c r="BG8874" s="12"/>
      <c r="BH8874" s="12"/>
      <c r="BO8874" s="7"/>
      <c r="BP8874" s="7"/>
      <c r="BQ8874" s="7"/>
      <c r="BU8874" s="7"/>
      <c r="BV8874" s="7"/>
      <c r="BW8874" s="7"/>
      <c r="CD8874" s="7"/>
      <c r="CE8874" s="7"/>
      <c r="CF8874" s="7"/>
      <c r="CJ8874" s="7"/>
      <c r="CK8874" s="7"/>
      <c r="CL8874" s="7"/>
    </row>
    <row r="8875" spans="1:90">
      <c r="A8875" s="11"/>
      <c r="B8875" s="373"/>
      <c r="C8875" s="373"/>
      <c r="D8875" s="373"/>
      <c r="E8875" s="13"/>
      <c r="F8875" s="11"/>
      <c r="G8875" s="25"/>
      <c r="H8875" s="31"/>
      <c r="I8875" s="30"/>
      <c r="M8875" s="25"/>
      <c r="N8875" s="31"/>
      <c r="O8875" s="30"/>
      <c r="V8875" s="12"/>
      <c r="W8875" s="12"/>
      <c r="X8875" s="14"/>
      <c r="AB8875" s="25"/>
      <c r="AC8875" s="12"/>
      <c r="AD8875" s="12"/>
      <c r="AK8875" s="12"/>
      <c r="AL8875" s="30"/>
      <c r="AM8875" s="32"/>
      <c r="AQ8875" s="12"/>
      <c r="AR8875" s="12"/>
      <c r="AS8875" s="12"/>
      <c r="AZ8875" s="49"/>
      <c r="BA8875" s="30"/>
      <c r="BB8875" s="12"/>
      <c r="BF8875" s="12"/>
      <c r="BG8875" s="12"/>
      <c r="BH8875" s="12"/>
      <c r="BO8875" s="7"/>
      <c r="BP8875" s="7"/>
      <c r="BQ8875" s="7"/>
      <c r="BU8875" s="7"/>
      <c r="BV8875" s="7"/>
      <c r="BW8875" s="7"/>
      <c r="CD8875" s="7"/>
      <c r="CE8875" s="7"/>
      <c r="CF8875" s="7"/>
      <c r="CJ8875" s="7"/>
      <c r="CK8875" s="7"/>
      <c r="CL8875" s="7"/>
    </row>
    <row r="8876" spans="1:90">
      <c r="A8876" s="11"/>
      <c r="B8876" s="373"/>
      <c r="C8876" s="373"/>
      <c r="D8876" s="373"/>
      <c r="E8876" s="13"/>
      <c r="F8876" s="11"/>
      <c r="G8876" s="25"/>
      <c r="H8876" s="31"/>
      <c r="I8876" s="30"/>
      <c r="M8876" s="25"/>
      <c r="N8876" s="31"/>
      <c r="O8876" s="30"/>
      <c r="V8876" s="12"/>
      <c r="W8876" s="12"/>
      <c r="X8876" s="14"/>
      <c r="AB8876" s="25"/>
      <c r="AC8876" s="12"/>
      <c r="AD8876" s="12"/>
      <c r="AK8876" s="12"/>
      <c r="AL8876" s="30"/>
      <c r="AM8876" s="32"/>
      <c r="AQ8876" s="12"/>
      <c r="AR8876" s="12"/>
      <c r="AS8876" s="12"/>
      <c r="AZ8876" s="49"/>
      <c r="BA8876" s="30"/>
      <c r="BB8876" s="12"/>
      <c r="BF8876" s="12"/>
      <c r="BG8876" s="12"/>
      <c r="BH8876" s="12"/>
      <c r="BO8876" s="7"/>
      <c r="BP8876" s="7"/>
      <c r="BQ8876" s="7"/>
      <c r="BU8876" s="7"/>
      <c r="BV8876" s="7"/>
      <c r="BW8876" s="7"/>
      <c r="CD8876" s="7"/>
      <c r="CE8876" s="7"/>
      <c r="CF8876" s="7"/>
      <c r="CJ8876" s="7"/>
      <c r="CK8876" s="7"/>
      <c r="CL8876" s="7"/>
    </row>
    <row r="8877" spans="1:90">
      <c r="A8877" s="11"/>
      <c r="B8877" s="373"/>
      <c r="C8877" s="373"/>
      <c r="D8877" s="373"/>
      <c r="E8877" s="13"/>
      <c r="F8877" s="11"/>
      <c r="G8877" s="25"/>
      <c r="H8877" s="31"/>
      <c r="I8877" s="30"/>
      <c r="M8877" s="25"/>
      <c r="N8877" s="31"/>
      <c r="O8877" s="30"/>
      <c r="V8877" s="12"/>
      <c r="W8877" s="12"/>
      <c r="X8877" s="14"/>
      <c r="AB8877" s="25"/>
      <c r="AC8877" s="12"/>
      <c r="AD8877" s="12"/>
      <c r="AK8877" s="12"/>
      <c r="AL8877" s="30"/>
      <c r="AM8877" s="32"/>
      <c r="AQ8877" s="12"/>
      <c r="AR8877" s="12"/>
      <c r="AS8877" s="12"/>
      <c r="AZ8877" s="49"/>
      <c r="BA8877" s="30"/>
      <c r="BB8877" s="12"/>
      <c r="BF8877" s="12"/>
      <c r="BG8877" s="12"/>
      <c r="BH8877" s="12"/>
      <c r="BO8877" s="7"/>
      <c r="BP8877" s="7"/>
      <c r="BQ8877" s="7"/>
      <c r="BU8877" s="7"/>
      <c r="BV8877" s="7"/>
      <c r="BW8877" s="7"/>
      <c r="CD8877" s="7"/>
      <c r="CE8877" s="7"/>
      <c r="CF8877" s="7"/>
      <c r="CJ8877" s="7"/>
      <c r="CK8877" s="7"/>
      <c r="CL8877" s="7"/>
    </row>
    <row r="8878" spans="1:90">
      <c r="A8878" s="11"/>
      <c r="B8878" s="373"/>
      <c r="C8878" s="373"/>
      <c r="D8878" s="373"/>
      <c r="E8878" s="13"/>
      <c r="F8878" s="11"/>
      <c r="G8878" s="25"/>
      <c r="H8878" s="31"/>
      <c r="I8878" s="30"/>
      <c r="M8878" s="25"/>
      <c r="N8878" s="31"/>
      <c r="O8878" s="30"/>
      <c r="V8878" s="12"/>
      <c r="W8878" s="12"/>
      <c r="X8878" s="14"/>
      <c r="AB8878" s="25"/>
      <c r="AC8878" s="12"/>
      <c r="AD8878" s="12"/>
      <c r="AK8878" s="12"/>
      <c r="AL8878" s="30"/>
      <c r="AM8878" s="32"/>
      <c r="AQ8878" s="12"/>
      <c r="AR8878" s="12"/>
      <c r="AS8878" s="12"/>
      <c r="AZ8878" s="49"/>
      <c r="BA8878" s="30"/>
      <c r="BB8878" s="12"/>
      <c r="BF8878" s="12"/>
      <c r="BG8878" s="12"/>
      <c r="BH8878" s="12"/>
      <c r="BO8878" s="7"/>
      <c r="BP8878" s="7"/>
      <c r="BQ8878" s="7"/>
      <c r="BU8878" s="7"/>
      <c r="BV8878" s="7"/>
      <c r="BW8878" s="7"/>
      <c r="CD8878" s="7"/>
      <c r="CE8878" s="7"/>
      <c r="CF8878" s="7"/>
      <c r="CJ8878" s="7"/>
      <c r="CK8878" s="7"/>
      <c r="CL8878" s="7"/>
    </row>
    <row r="8879" spans="1:90">
      <c r="A8879" s="11"/>
      <c r="B8879" s="373"/>
      <c r="C8879" s="373"/>
      <c r="D8879" s="373"/>
      <c r="E8879" s="13"/>
      <c r="F8879" s="11"/>
      <c r="G8879" s="25"/>
      <c r="H8879" s="31"/>
      <c r="I8879" s="30"/>
      <c r="M8879" s="25"/>
      <c r="N8879" s="31"/>
      <c r="O8879" s="30"/>
      <c r="V8879" s="12"/>
      <c r="W8879" s="12"/>
      <c r="X8879" s="14"/>
      <c r="AB8879" s="25"/>
      <c r="AC8879" s="12"/>
      <c r="AD8879" s="12"/>
      <c r="AK8879" s="12"/>
      <c r="AL8879" s="30"/>
      <c r="AM8879" s="32"/>
      <c r="AQ8879" s="12"/>
      <c r="AR8879" s="12"/>
      <c r="AS8879" s="12"/>
      <c r="AZ8879" s="49"/>
      <c r="BA8879" s="30"/>
      <c r="BB8879" s="12"/>
      <c r="BF8879" s="12"/>
      <c r="BG8879" s="12"/>
      <c r="BH8879" s="12"/>
      <c r="BO8879" s="7"/>
      <c r="BP8879" s="7"/>
      <c r="BQ8879" s="7"/>
      <c r="BU8879" s="7"/>
      <c r="BV8879" s="7"/>
      <c r="BW8879" s="7"/>
      <c r="CD8879" s="7"/>
      <c r="CE8879" s="7"/>
      <c r="CF8879" s="7"/>
      <c r="CJ8879" s="7"/>
      <c r="CK8879" s="7"/>
      <c r="CL8879" s="7"/>
    </row>
    <row r="8880" spans="1:90">
      <c r="A8880" s="11"/>
      <c r="B8880" s="373"/>
      <c r="C8880" s="373"/>
      <c r="D8880" s="373"/>
      <c r="E8880" s="13"/>
      <c r="F8880" s="11"/>
      <c r="G8880" s="25"/>
      <c r="H8880" s="31"/>
      <c r="I8880" s="30"/>
      <c r="M8880" s="25"/>
      <c r="N8880" s="31"/>
      <c r="O8880" s="30"/>
      <c r="V8880" s="12"/>
      <c r="W8880" s="12"/>
      <c r="X8880" s="14"/>
      <c r="AB8880" s="25"/>
      <c r="AC8880" s="12"/>
      <c r="AD8880" s="12"/>
      <c r="AK8880" s="12"/>
      <c r="AL8880" s="30"/>
      <c r="AM8880" s="32"/>
      <c r="AQ8880" s="12"/>
      <c r="AR8880" s="12"/>
      <c r="AS8880" s="12"/>
      <c r="AZ8880" s="49"/>
      <c r="BA8880" s="30"/>
      <c r="BB8880" s="12"/>
      <c r="BF8880" s="12"/>
      <c r="BG8880" s="12"/>
      <c r="BH8880" s="12"/>
      <c r="BO8880" s="7"/>
      <c r="BP8880" s="7"/>
      <c r="BQ8880" s="7"/>
      <c r="BU8880" s="7"/>
      <c r="BV8880" s="7"/>
      <c r="BW8880" s="7"/>
      <c r="CD8880" s="7"/>
      <c r="CE8880" s="7"/>
      <c r="CF8880" s="7"/>
      <c r="CJ8880" s="7"/>
      <c r="CK8880" s="7"/>
      <c r="CL8880" s="7"/>
    </row>
    <row r="8881" spans="1:90">
      <c r="A8881" s="11"/>
      <c r="B8881" s="373"/>
      <c r="C8881" s="373"/>
      <c r="D8881" s="373"/>
      <c r="E8881" s="13"/>
      <c r="F8881" s="11"/>
      <c r="G8881" s="25"/>
      <c r="H8881" s="31"/>
      <c r="I8881" s="30"/>
      <c r="M8881" s="25"/>
      <c r="N8881" s="31"/>
      <c r="O8881" s="30"/>
      <c r="V8881" s="12"/>
      <c r="W8881" s="12"/>
      <c r="X8881" s="14"/>
      <c r="AB8881" s="25"/>
      <c r="AC8881" s="12"/>
      <c r="AD8881" s="12"/>
      <c r="AK8881" s="12"/>
      <c r="AL8881" s="30"/>
      <c r="AM8881" s="32"/>
      <c r="AQ8881" s="12"/>
      <c r="AR8881" s="12"/>
      <c r="AS8881" s="12"/>
      <c r="AZ8881" s="49"/>
      <c r="BA8881" s="30"/>
      <c r="BB8881" s="12"/>
      <c r="BF8881" s="12"/>
      <c r="BG8881" s="12"/>
      <c r="BH8881" s="12"/>
      <c r="BO8881" s="7"/>
      <c r="BP8881" s="7"/>
      <c r="BQ8881" s="7"/>
      <c r="BU8881" s="7"/>
      <c r="BV8881" s="7"/>
      <c r="BW8881" s="7"/>
      <c r="CD8881" s="7"/>
      <c r="CE8881" s="7"/>
      <c r="CF8881" s="7"/>
      <c r="CJ8881" s="7"/>
      <c r="CK8881" s="7"/>
      <c r="CL8881" s="7"/>
    </row>
    <row r="8882" spans="1:90">
      <c r="A8882" s="11"/>
      <c r="B8882" s="373"/>
      <c r="C8882" s="373"/>
      <c r="D8882" s="373"/>
      <c r="E8882" s="13"/>
      <c r="F8882" s="11"/>
      <c r="G8882" s="25"/>
      <c r="H8882" s="31"/>
      <c r="I8882" s="30"/>
      <c r="M8882" s="25"/>
      <c r="N8882" s="31"/>
      <c r="O8882" s="30"/>
      <c r="V8882" s="12"/>
      <c r="W8882" s="12"/>
      <c r="X8882" s="14"/>
      <c r="AB8882" s="25"/>
      <c r="AC8882" s="12"/>
      <c r="AD8882" s="12"/>
      <c r="AK8882" s="12"/>
      <c r="AL8882" s="30"/>
      <c r="AM8882" s="32"/>
      <c r="AQ8882" s="12"/>
      <c r="AR8882" s="12"/>
      <c r="AS8882" s="12"/>
      <c r="AZ8882" s="49"/>
      <c r="BA8882" s="30"/>
      <c r="BB8882" s="12"/>
      <c r="BF8882" s="12"/>
      <c r="BG8882" s="12"/>
      <c r="BH8882" s="12"/>
      <c r="BO8882" s="7"/>
      <c r="BP8882" s="7"/>
      <c r="BQ8882" s="7"/>
      <c r="BU8882" s="7"/>
      <c r="BV8882" s="7"/>
      <c r="BW8882" s="7"/>
      <c r="CD8882" s="7"/>
      <c r="CE8882" s="7"/>
      <c r="CF8882" s="7"/>
      <c r="CJ8882" s="7"/>
      <c r="CK8882" s="7"/>
      <c r="CL8882" s="7"/>
    </row>
    <row r="8883" spans="1:90">
      <c r="A8883" s="11"/>
      <c r="B8883" s="373"/>
      <c r="C8883" s="373"/>
      <c r="D8883" s="373"/>
      <c r="E8883" s="13"/>
      <c r="F8883" s="11"/>
      <c r="G8883" s="25"/>
      <c r="H8883" s="31"/>
      <c r="I8883" s="30"/>
      <c r="M8883" s="25"/>
      <c r="N8883" s="31"/>
      <c r="O8883" s="30"/>
      <c r="V8883" s="12"/>
      <c r="W8883" s="12"/>
      <c r="X8883" s="14"/>
      <c r="AB8883" s="25"/>
      <c r="AC8883" s="12"/>
      <c r="AD8883" s="12"/>
      <c r="AK8883" s="12"/>
      <c r="AL8883" s="30"/>
      <c r="AM8883" s="32"/>
      <c r="AQ8883" s="12"/>
      <c r="AR8883" s="12"/>
      <c r="AS8883" s="12"/>
      <c r="AZ8883" s="49"/>
      <c r="BA8883" s="30"/>
      <c r="BB8883" s="12"/>
      <c r="BF8883" s="12"/>
      <c r="BG8883" s="12"/>
      <c r="BH8883" s="12"/>
      <c r="BO8883" s="7"/>
      <c r="BP8883" s="7"/>
      <c r="BQ8883" s="7"/>
      <c r="BU8883" s="7"/>
      <c r="BV8883" s="7"/>
      <c r="BW8883" s="7"/>
      <c r="CD8883" s="7"/>
      <c r="CE8883" s="7"/>
      <c r="CF8883" s="7"/>
      <c r="CJ8883" s="7"/>
      <c r="CK8883" s="7"/>
      <c r="CL8883" s="7"/>
    </row>
    <row r="8884" spans="1:90">
      <c r="A8884" s="11"/>
      <c r="B8884" s="373"/>
      <c r="C8884" s="373"/>
      <c r="D8884" s="373"/>
      <c r="E8884" s="13"/>
      <c r="F8884" s="11"/>
      <c r="G8884" s="25"/>
      <c r="H8884" s="31"/>
      <c r="I8884" s="30"/>
      <c r="M8884" s="25"/>
      <c r="N8884" s="31"/>
      <c r="O8884" s="30"/>
      <c r="V8884" s="12"/>
      <c r="W8884" s="12"/>
      <c r="X8884" s="14"/>
      <c r="AB8884" s="25"/>
      <c r="AC8884" s="12"/>
      <c r="AD8884" s="12"/>
      <c r="AK8884" s="12"/>
      <c r="AL8884" s="30"/>
      <c r="AM8884" s="32"/>
      <c r="AQ8884" s="12"/>
      <c r="AR8884" s="12"/>
      <c r="AS8884" s="12"/>
      <c r="AZ8884" s="49"/>
      <c r="BA8884" s="30"/>
      <c r="BB8884" s="12"/>
      <c r="BF8884" s="12"/>
      <c r="BG8884" s="12"/>
      <c r="BH8884" s="12"/>
      <c r="BO8884" s="7"/>
      <c r="BP8884" s="7"/>
      <c r="BQ8884" s="7"/>
      <c r="BU8884" s="7"/>
      <c r="BV8884" s="7"/>
      <c r="BW8884" s="7"/>
      <c r="CD8884" s="7"/>
      <c r="CE8884" s="7"/>
      <c r="CF8884" s="7"/>
      <c r="CJ8884" s="7"/>
      <c r="CK8884" s="7"/>
      <c r="CL8884" s="7"/>
    </row>
    <row r="8885" spans="1:90">
      <c r="A8885" s="11"/>
      <c r="B8885" s="373"/>
      <c r="C8885" s="373"/>
      <c r="D8885" s="373"/>
      <c r="E8885" s="13"/>
      <c r="F8885" s="11"/>
      <c r="G8885" s="25"/>
      <c r="H8885" s="31"/>
      <c r="I8885" s="30"/>
      <c r="M8885" s="25"/>
      <c r="N8885" s="31"/>
      <c r="O8885" s="30"/>
      <c r="V8885" s="12"/>
      <c r="W8885" s="12"/>
      <c r="X8885" s="14"/>
      <c r="AB8885" s="25"/>
      <c r="AC8885" s="12"/>
      <c r="AD8885" s="12"/>
      <c r="AK8885" s="12"/>
      <c r="AL8885" s="30"/>
      <c r="AM8885" s="32"/>
      <c r="AQ8885" s="12"/>
      <c r="AR8885" s="12"/>
      <c r="AS8885" s="12"/>
      <c r="AZ8885" s="49"/>
      <c r="BA8885" s="30"/>
      <c r="BB8885" s="12"/>
      <c r="BF8885" s="12"/>
      <c r="BG8885" s="12"/>
      <c r="BH8885" s="12"/>
      <c r="BO8885" s="7"/>
      <c r="BP8885" s="7"/>
      <c r="BQ8885" s="7"/>
      <c r="BU8885" s="7"/>
      <c r="BV8885" s="7"/>
      <c r="BW8885" s="7"/>
      <c r="CD8885" s="7"/>
      <c r="CE8885" s="7"/>
      <c r="CF8885" s="7"/>
      <c r="CJ8885" s="7"/>
      <c r="CK8885" s="7"/>
      <c r="CL8885" s="7"/>
    </row>
    <row r="8886" spans="1:90">
      <c r="A8886" s="11"/>
      <c r="B8886" s="373"/>
      <c r="C8886" s="373"/>
      <c r="D8886" s="373"/>
      <c r="E8886" s="13"/>
      <c r="F8886" s="11"/>
      <c r="G8886" s="25"/>
      <c r="H8886" s="31"/>
      <c r="I8886" s="30"/>
      <c r="M8886" s="25"/>
      <c r="N8886" s="31"/>
      <c r="O8886" s="30"/>
      <c r="V8886" s="12"/>
      <c r="W8886" s="12"/>
      <c r="X8886" s="14"/>
      <c r="AB8886" s="25"/>
      <c r="AC8886" s="12"/>
      <c r="AD8886" s="12"/>
      <c r="AK8886" s="12"/>
      <c r="AL8886" s="30"/>
      <c r="AM8886" s="32"/>
      <c r="AQ8886" s="12"/>
      <c r="AR8886" s="12"/>
      <c r="AS8886" s="12"/>
      <c r="AZ8886" s="49"/>
      <c r="BA8886" s="30"/>
      <c r="BB8886" s="12"/>
      <c r="BF8886" s="12"/>
      <c r="BG8886" s="12"/>
      <c r="BH8886" s="12"/>
      <c r="BO8886" s="7"/>
      <c r="BP8886" s="7"/>
      <c r="BQ8886" s="7"/>
      <c r="BU8886" s="7"/>
      <c r="BV8886" s="7"/>
      <c r="BW8886" s="7"/>
      <c r="CD8886" s="7"/>
      <c r="CE8886" s="7"/>
      <c r="CF8886" s="7"/>
      <c r="CJ8886" s="7"/>
      <c r="CK8886" s="7"/>
      <c r="CL8886" s="7"/>
    </row>
    <row r="8887" spans="1:90">
      <c r="A8887" s="11"/>
      <c r="B8887" s="373"/>
      <c r="C8887" s="373"/>
      <c r="D8887" s="373"/>
      <c r="E8887" s="13"/>
      <c r="F8887" s="11"/>
      <c r="G8887" s="25"/>
      <c r="H8887" s="31"/>
      <c r="I8887" s="30"/>
      <c r="M8887" s="25"/>
      <c r="N8887" s="31"/>
      <c r="O8887" s="30"/>
      <c r="V8887" s="12"/>
      <c r="W8887" s="12"/>
      <c r="X8887" s="14"/>
      <c r="AB8887" s="25"/>
      <c r="AC8887" s="12"/>
      <c r="AD8887" s="12"/>
      <c r="AK8887" s="12"/>
      <c r="AL8887" s="30"/>
      <c r="AM8887" s="32"/>
      <c r="AQ8887" s="12"/>
      <c r="AR8887" s="12"/>
      <c r="AS8887" s="12"/>
      <c r="AZ8887" s="49"/>
      <c r="BA8887" s="30"/>
      <c r="BB8887" s="12"/>
      <c r="BF8887" s="12"/>
      <c r="BG8887" s="12"/>
      <c r="BH8887" s="12"/>
      <c r="BO8887" s="7"/>
      <c r="BP8887" s="7"/>
      <c r="BQ8887" s="7"/>
      <c r="BU8887" s="7"/>
      <c r="BV8887" s="7"/>
      <c r="BW8887" s="7"/>
      <c r="CD8887" s="7"/>
      <c r="CE8887" s="7"/>
      <c r="CF8887" s="7"/>
      <c r="CJ8887" s="7"/>
      <c r="CK8887" s="7"/>
      <c r="CL8887" s="7"/>
    </row>
    <row r="8888" spans="1:90">
      <c r="A8888" s="11"/>
      <c r="B8888" s="373"/>
      <c r="C8888" s="373"/>
      <c r="D8888" s="373"/>
      <c r="E8888" s="13"/>
      <c r="F8888" s="11"/>
      <c r="G8888" s="25"/>
      <c r="H8888" s="31"/>
      <c r="I8888" s="30"/>
      <c r="M8888" s="25"/>
      <c r="N8888" s="31"/>
      <c r="O8888" s="30"/>
      <c r="V8888" s="12"/>
      <c r="W8888" s="12"/>
      <c r="X8888" s="14"/>
      <c r="AB8888" s="25"/>
      <c r="AC8888" s="12"/>
      <c r="AD8888" s="12"/>
      <c r="AK8888" s="12"/>
      <c r="AL8888" s="30"/>
      <c r="AM8888" s="32"/>
      <c r="AQ8888" s="12"/>
      <c r="AR8888" s="12"/>
      <c r="AS8888" s="12"/>
      <c r="AZ8888" s="49"/>
      <c r="BA8888" s="30"/>
      <c r="BB8888" s="12"/>
      <c r="BF8888" s="12"/>
      <c r="BG8888" s="12"/>
      <c r="BH8888" s="12"/>
      <c r="BO8888" s="7"/>
      <c r="BP8888" s="7"/>
      <c r="BQ8888" s="7"/>
      <c r="BU8888" s="7"/>
      <c r="BV8888" s="7"/>
      <c r="BW8888" s="7"/>
      <c r="CD8888" s="7"/>
      <c r="CE8888" s="7"/>
      <c r="CF8888" s="7"/>
      <c r="CJ8888" s="7"/>
      <c r="CK8888" s="7"/>
      <c r="CL8888" s="7"/>
    </row>
    <row r="8889" spans="1:90">
      <c r="A8889" s="11"/>
      <c r="B8889" s="373"/>
      <c r="C8889" s="373"/>
      <c r="D8889" s="373"/>
      <c r="E8889" s="13"/>
      <c r="F8889" s="11"/>
      <c r="G8889" s="25"/>
      <c r="H8889" s="31"/>
      <c r="I8889" s="30"/>
      <c r="M8889" s="25"/>
      <c r="N8889" s="31"/>
      <c r="O8889" s="30"/>
      <c r="V8889" s="12"/>
      <c r="W8889" s="12"/>
      <c r="X8889" s="14"/>
      <c r="AB8889" s="25"/>
      <c r="AC8889" s="12"/>
      <c r="AD8889" s="12"/>
      <c r="AK8889" s="12"/>
      <c r="AL8889" s="30"/>
      <c r="AM8889" s="32"/>
      <c r="AQ8889" s="12"/>
      <c r="AR8889" s="12"/>
      <c r="AS8889" s="12"/>
      <c r="AZ8889" s="49"/>
      <c r="BA8889" s="30"/>
      <c r="BB8889" s="12"/>
      <c r="BF8889" s="12"/>
      <c r="BG8889" s="12"/>
      <c r="BH8889" s="12"/>
      <c r="BO8889" s="7"/>
      <c r="BP8889" s="7"/>
      <c r="BQ8889" s="7"/>
      <c r="BU8889" s="7"/>
      <c r="BV8889" s="7"/>
      <c r="BW8889" s="7"/>
      <c r="CD8889" s="7"/>
      <c r="CE8889" s="7"/>
      <c r="CF8889" s="7"/>
      <c r="CJ8889" s="7"/>
      <c r="CK8889" s="7"/>
      <c r="CL8889" s="7"/>
    </row>
    <row r="8890" spans="1:90">
      <c r="A8890" s="11"/>
      <c r="B8890" s="373"/>
      <c r="C8890" s="373"/>
      <c r="D8890" s="373"/>
      <c r="E8890" s="13"/>
      <c r="F8890" s="11"/>
      <c r="G8890" s="25"/>
      <c r="H8890" s="31"/>
      <c r="I8890" s="30"/>
      <c r="M8890" s="25"/>
      <c r="N8890" s="31"/>
      <c r="O8890" s="30"/>
      <c r="V8890" s="12"/>
      <c r="W8890" s="12"/>
      <c r="X8890" s="14"/>
      <c r="AB8890" s="25"/>
      <c r="AC8890" s="12"/>
      <c r="AD8890" s="12"/>
      <c r="AK8890" s="12"/>
      <c r="AL8890" s="30"/>
      <c r="AM8890" s="32"/>
      <c r="AQ8890" s="12"/>
      <c r="AR8890" s="12"/>
      <c r="AS8890" s="12"/>
      <c r="AZ8890" s="49"/>
      <c r="BA8890" s="30"/>
      <c r="BB8890" s="12"/>
      <c r="BF8890" s="12"/>
      <c r="BG8890" s="12"/>
      <c r="BH8890" s="12"/>
      <c r="BO8890" s="7"/>
      <c r="BP8890" s="7"/>
      <c r="BQ8890" s="7"/>
      <c r="BU8890" s="7"/>
      <c r="BV8890" s="7"/>
      <c r="BW8890" s="7"/>
      <c r="CD8890" s="7"/>
      <c r="CE8890" s="7"/>
      <c r="CF8890" s="7"/>
      <c r="CJ8890" s="7"/>
      <c r="CK8890" s="7"/>
      <c r="CL8890" s="7"/>
    </row>
    <row r="8891" spans="1:90">
      <c r="A8891" s="11"/>
      <c r="B8891" s="373"/>
      <c r="C8891" s="373"/>
      <c r="D8891" s="373"/>
      <c r="E8891" s="13"/>
      <c r="F8891" s="11"/>
      <c r="G8891" s="25"/>
      <c r="H8891" s="31"/>
      <c r="I8891" s="30"/>
      <c r="M8891" s="25"/>
      <c r="N8891" s="31"/>
      <c r="O8891" s="30"/>
      <c r="V8891" s="12"/>
      <c r="W8891" s="12"/>
      <c r="X8891" s="14"/>
      <c r="AB8891" s="25"/>
      <c r="AC8891" s="12"/>
      <c r="AD8891" s="12"/>
      <c r="AK8891" s="12"/>
      <c r="AL8891" s="30"/>
      <c r="AM8891" s="32"/>
      <c r="AQ8891" s="12"/>
      <c r="AR8891" s="12"/>
      <c r="AS8891" s="12"/>
      <c r="AZ8891" s="49"/>
      <c r="BA8891" s="30"/>
      <c r="BB8891" s="12"/>
      <c r="BF8891" s="12"/>
      <c r="BG8891" s="12"/>
      <c r="BH8891" s="12"/>
      <c r="BO8891" s="7"/>
      <c r="BP8891" s="7"/>
      <c r="BQ8891" s="7"/>
      <c r="BU8891" s="7"/>
      <c r="BV8891" s="7"/>
      <c r="BW8891" s="7"/>
      <c r="CD8891" s="7"/>
      <c r="CE8891" s="7"/>
      <c r="CF8891" s="7"/>
      <c r="CJ8891" s="7"/>
      <c r="CK8891" s="7"/>
      <c r="CL8891" s="7"/>
    </row>
    <row r="8892" spans="1:90">
      <c r="A8892" s="11"/>
      <c r="B8892" s="373"/>
      <c r="C8892" s="373"/>
      <c r="D8892" s="373"/>
      <c r="E8892" s="13"/>
      <c r="F8892" s="11"/>
      <c r="G8892" s="25"/>
      <c r="H8892" s="31"/>
      <c r="I8892" s="30"/>
      <c r="M8892" s="25"/>
      <c r="N8892" s="31"/>
      <c r="O8892" s="30"/>
      <c r="V8892" s="12"/>
      <c r="W8892" s="12"/>
      <c r="X8892" s="14"/>
      <c r="AB8892" s="25"/>
      <c r="AC8892" s="12"/>
      <c r="AD8892" s="12"/>
      <c r="AK8892" s="12"/>
      <c r="AL8892" s="30"/>
      <c r="AM8892" s="32"/>
      <c r="AQ8892" s="12"/>
      <c r="AR8892" s="12"/>
      <c r="AS8892" s="12"/>
      <c r="AZ8892" s="49"/>
      <c r="BA8892" s="30"/>
      <c r="BB8892" s="12"/>
      <c r="BF8892" s="12"/>
      <c r="BG8892" s="12"/>
      <c r="BH8892" s="12"/>
      <c r="BO8892" s="7"/>
      <c r="BP8892" s="7"/>
      <c r="BQ8892" s="7"/>
      <c r="BU8892" s="7"/>
      <c r="BV8892" s="7"/>
      <c r="BW8892" s="7"/>
      <c r="CD8892" s="7"/>
      <c r="CE8892" s="7"/>
      <c r="CF8892" s="7"/>
      <c r="CJ8892" s="7"/>
      <c r="CK8892" s="7"/>
      <c r="CL8892" s="7"/>
    </row>
    <row r="8893" spans="1:90">
      <c r="A8893" s="11"/>
      <c r="B8893" s="373"/>
      <c r="C8893" s="373"/>
      <c r="D8893" s="373"/>
      <c r="E8893" s="13"/>
      <c r="F8893" s="11"/>
      <c r="G8893" s="25"/>
      <c r="H8893" s="31"/>
      <c r="I8893" s="30"/>
      <c r="M8893" s="25"/>
      <c r="N8893" s="31"/>
      <c r="O8893" s="30"/>
      <c r="V8893" s="12"/>
      <c r="W8893" s="12"/>
      <c r="X8893" s="14"/>
      <c r="AB8893" s="25"/>
      <c r="AC8893" s="12"/>
      <c r="AD8893" s="12"/>
      <c r="AK8893" s="12"/>
      <c r="AL8893" s="30"/>
      <c r="AM8893" s="32"/>
      <c r="AQ8893" s="12"/>
      <c r="AR8893" s="12"/>
      <c r="AS8893" s="12"/>
      <c r="AZ8893" s="49"/>
      <c r="BA8893" s="30"/>
      <c r="BB8893" s="12"/>
      <c r="BF8893" s="12"/>
      <c r="BG8893" s="12"/>
      <c r="BH8893" s="12"/>
      <c r="BO8893" s="7"/>
      <c r="BP8893" s="7"/>
      <c r="BQ8893" s="7"/>
      <c r="BU8893" s="7"/>
      <c r="BV8893" s="7"/>
      <c r="BW8893" s="7"/>
      <c r="CD8893" s="7"/>
      <c r="CE8893" s="7"/>
      <c r="CF8893" s="7"/>
      <c r="CJ8893" s="7"/>
      <c r="CK8893" s="7"/>
      <c r="CL8893" s="7"/>
    </row>
    <row r="8894" spans="1:90">
      <c r="A8894" s="11"/>
      <c r="B8894" s="373"/>
      <c r="C8894" s="373"/>
      <c r="D8894" s="373"/>
      <c r="E8894" s="13"/>
      <c r="F8894" s="11"/>
      <c r="G8894" s="25"/>
      <c r="H8894" s="31"/>
      <c r="I8894" s="30"/>
      <c r="M8894" s="25"/>
      <c r="N8894" s="31"/>
      <c r="O8894" s="30"/>
      <c r="V8894" s="12"/>
      <c r="W8894" s="12"/>
      <c r="X8894" s="14"/>
      <c r="AB8894" s="25"/>
      <c r="AC8894" s="12"/>
      <c r="AD8894" s="12"/>
      <c r="AK8894" s="12"/>
      <c r="AL8894" s="30"/>
      <c r="AM8894" s="32"/>
      <c r="AQ8894" s="12"/>
      <c r="AR8894" s="12"/>
      <c r="AS8894" s="12"/>
      <c r="AZ8894" s="49"/>
      <c r="BA8894" s="30"/>
      <c r="BB8894" s="12"/>
      <c r="BF8894" s="12"/>
      <c r="BG8894" s="12"/>
      <c r="BH8894" s="12"/>
      <c r="BO8894" s="7"/>
      <c r="BP8894" s="7"/>
      <c r="BQ8894" s="7"/>
      <c r="BU8894" s="7"/>
      <c r="BV8894" s="7"/>
      <c r="BW8894" s="7"/>
      <c r="CD8894" s="7"/>
      <c r="CE8894" s="7"/>
      <c r="CF8894" s="7"/>
      <c r="CJ8894" s="7"/>
      <c r="CK8894" s="7"/>
      <c r="CL8894" s="7"/>
    </row>
    <row r="8895" spans="1:90">
      <c r="A8895" s="11"/>
      <c r="B8895" s="373"/>
      <c r="C8895" s="373"/>
      <c r="D8895" s="373"/>
      <c r="E8895" s="13"/>
      <c r="F8895" s="11"/>
      <c r="G8895" s="25"/>
      <c r="H8895" s="31"/>
      <c r="I8895" s="30"/>
      <c r="M8895" s="25"/>
      <c r="N8895" s="31"/>
      <c r="O8895" s="30"/>
      <c r="V8895" s="12"/>
      <c r="W8895" s="12"/>
      <c r="X8895" s="14"/>
      <c r="AB8895" s="25"/>
      <c r="AC8895" s="12"/>
      <c r="AD8895" s="12"/>
      <c r="AK8895" s="12"/>
      <c r="AL8895" s="30"/>
      <c r="AM8895" s="32"/>
      <c r="AQ8895" s="12"/>
      <c r="AR8895" s="12"/>
      <c r="AS8895" s="12"/>
      <c r="AZ8895" s="49"/>
      <c r="BA8895" s="30"/>
      <c r="BB8895" s="12"/>
      <c r="BF8895" s="12"/>
      <c r="BG8895" s="12"/>
      <c r="BH8895" s="12"/>
      <c r="BO8895" s="7"/>
      <c r="BP8895" s="7"/>
      <c r="BQ8895" s="7"/>
      <c r="BU8895" s="7"/>
      <c r="BV8895" s="7"/>
      <c r="BW8895" s="7"/>
      <c r="CD8895" s="7"/>
      <c r="CE8895" s="7"/>
      <c r="CF8895" s="7"/>
      <c r="CJ8895" s="7"/>
      <c r="CK8895" s="7"/>
      <c r="CL8895" s="7"/>
    </row>
    <row r="8896" spans="1:90">
      <c r="A8896" s="11"/>
      <c r="B8896" s="373"/>
      <c r="C8896" s="373"/>
      <c r="D8896" s="373"/>
      <c r="E8896" s="13"/>
      <c r="F8896" s="11"/>
      <c r="G8896" s="25"/>
      <c r="H8896" s="31"/>
      <c r="I8896" s="30"/>
      <c r="M8896" s="25"/>
      <c r="N8896" s="31"/>
      <c r="O8896" s="30"/>
      <c r="V8896" s="12"/>
      <c r="W8896" s="12"/>
      <c r="X8896" s="14"/>
      <c r="AB8896" s="25"/>
      <c r="AC8896" s="12"/>
      <c r="AD8896" s="12"/>
      <c r="AK8896" s="12"/>
      <c r="AL8896" s="30"/>
      <c r="AM8896" s="32"/>
      <c r="AQ8896" s="12"/>
      <c r="AR8896" s="12"/>
      <c r="AS8896" s="12"/>
      <c r="AZ8896" s="49"/>
      <c r="BA8896" s="30"/>
      <c r="BB8896" s="12"/>
      <c r="BF8896" s="12"/>
      <c r="BG8896" s="12"/>
      <c r="BH8896" s="12"/>
      <c r="BO8896" s="7"/>
      <c r="BP8896" s="7"/>
      <c r="BQ8896" s="7"/>
      <c r="BU8896" s="7"/>
      <c r="BV8896" s="7"/>
      <c r="BW8896" s="7"/>
      <c r="CD8896" s="7"/>
      <c r="CE8896" s="7"/>
      <c r="CF8896" s="7"/>
      <c r="CJ8896" s="7"/>
      <c r="CK8896" s="7"/>
      <c r="CL8896" s="7"/>
    </row>
    <row r="8897" spans="1:90">
      <c r="A8897" s="11"/>
      <c r="B8897" s="373"/>
      <c r="C8897" s="373"/>
      <c r="D8897" s="373"/>
      <c r="E8897" s="13"/>
      <c r="F8897" s="11"/>
      <c r="G8897" s="25"/>
      <c r="H8897" s="31"/>
      <c r="I8897" s="30"/>
      <c r="M8897" s="25"/>
      <c r="N8897" s="31"/>
      <c r="O8897" s="30"/>
      <c r="V8897" s="12"/>
      <c r="W8897" s="12"/>
      <c r="X8897" s="14"/>
      <c r="AB8897" s="25"/>
      <c r="AC8897" s="12"/>
      <c r="AD8897" s="12"/>
      <c r="AK8897" s="12"/>
      <c r="AL8897" s="30"/>
      <c r="AM8897" s="32"/>
      <c r="AQ8897" s="12"/>
      <c r="AR8897" s="12"/>
      <c r="AS8897" s="12"/>
      <c r="AZ8897" s="49"/>
      <c r="BA8897" s="30"/>
      <c r="BB8897" s="12"/>
      <c r="BF8897" s="12"/>
      <c r="BG8897" s="12"/>
      <c r="BH8897" s="12"/>
      <c r="BO8897" s="7"/>
      <c r="BP8897" s="7"/>
      <c r="BQ8897" s="7"/>
      <c r="BU8897" s="7"/>
      <c r="BV8897" s="7"/>
      <c r="BW8897" s="7"/>
      <c r="CD8897" s="7"/>
      <c r="CE8897" s="7"/>
      <c r="CF8897" s="7"/>
      <c r="CJ8897" s="7"/>
      <c r="CK8897" s="7"/>
      <c r="CL8897" s="7"/>
    </row>
    <row r="8898" spans="1:90">
      <c r="A8898" s="11"/>
      <c r="B8898" s="373"/>
      <c r="C8898" s="373"/>
      <c r="D8898" s="373"/>
      <c r="E8898" s="13"/>
      <c r="F8898" s="11"/>
      <c r="G8898" s="25"/>
      <c r="H8898" s="31"/>
      <c r="I8898" s="30"/>
      <c r="M8898" s="25"/>
      <c r="N8898" s="31"/>
      <c r="O8898" s="30"/>
      <c r="V8898" s="12"/>
      <c r="W8898" s="12"/>
      <c r="X8898" s="14"/>
      <c r="AB8898" s="25"/>
      <c r="AC8898" s="12"/>
      <c r="AD8898" s="12"/>
      <c r="AK8898" s="12"/>
      <c r="AL8898" s="30"/>
      <c r="AM8898" s="32"/>
      <c r="AQ8898" s="12"/>
      <c r="AR8898" s="12"/>
      <c r="AS8898" s="12"/>
      <c r="AZ8898" s="49"/>
      <c r="BA8898" s="30"/>
      <c r="BB8898" s="12"/>
      <c r="BF8898" s="12"/>
      <c r="BG8898" s="12"/>
      <c r="BH8898" s="12"/>
      <c r="BO8898" s="7"/>
      <c r="BP8898" s="7"/>
      <c r="BQ8898" s="7"/>
      <c r="BU8898" s="7"/>
      <c r="BV8898" s="7"/>
      <c r="BW8898" s="7"/>
      <c r="CD8898" s="7"/>
      <c r="CE8898" s="7"/>
      <c r="CF8898" s="7"/>
      <c r="CJ8898" s="7"/>
      <c r="CK8898" s="7"/>
      <c r="CL8898" s="7"/>
    </row>
    <row r="8899" spans="1:90">
      <c r="A8899" s="11"/>
      <c r="B8899" s="373"/>
      <c r="C8899" s="373"/>
      <c r="D8899" s="373"/>
      <c r="E8899" s="13"/>
      <c r="F8899" s="11"/>
      <c r="G8899" s="25"/>
      <c r="H8899" s="31"/>
      <c r="I8899" s="30"/>
      <c r="M8899" s="25"/>
      <c r="N8899" s="31"/>
      <c r="O8899" s="30"/>
      <c r="V8899" s="12"/>
      <c r="W8899" s="12"/>
      <c r="X8899" s="14"/>
      <c r="AB8899" s="25"/>
      <c r="AC8899" s="12"/>
      <c r="AD8899" s="12"/>
      <c r="AK8899" s="12"/>
      <c r="AL8899" s="30"/>
      <c r="AM8899" s="32"/>
      <c r="AQ8899" s="12"/>
      <c r="AR8899" s="12"/>
      <c r="AS8899" s="12"/>
      <c r="AZ8899" s="49"/>
      <c r="BA8899" s="30"/>
      <c r="BB8899" s="12"/>
      <c r="BF8899" s="12"/>
      <c r="BG8899" s="12"/>
      <c r="BH8899" s="12"/>
      <c r="BO8899" s="7"/>
      <c r="BP8899" s="7"/>
      <c r="BQ8899" s="7"/>
      <c r="BU8899" s="7"/>
      <c r="BV8899" s="7"/>
      <c r="BW8899" s="7"/>
      <c r="CD8899" s="7"/>
      <c r="CE8899" s="7"/>
      <c r="CF8899" s="7"/>
      <c r="CJ8899" s="7"/>
      <c r="CK8899" s="7"/>
      <c r="CL8899" s="7"/>
    </row>
    <row r="8900" spans="1:90">
      <c r="A8900" s="11"/>
      <c r="B8900" s="373"/>
      <c r="C8900" s="373"/>
      <c r="D8900" s="373"/>
      <c r="E8900" s="13"/>
      <c r="F8900" s="11"/>
      <c r="G8900" s="25"/>
      <c r="H8900" s="31"/>
      <c r="I8900" s="30"/>
      <c r="M8900" s="25"/>
      <c r="N8900" s="31"/>
      <c r="O8900" s="30"/>
      <c r="V8900" s="12"/>
      <c r="W8900" s="12"/>
      <c r="X8900" s="14"/>
      <c r="AB8900" s="25"/>
      <c r="AC8900" s="12"/>
      <c r="AD8900" s="12"/>
      <c r="AK8900" s="12"/>
      <c r="AL8900" s="30"/>
      <c r="AM8900" s="32"/>
      <c r="AQ8900" s="12"/>
      <c r="AR8900" s="12"/>
      <c r="AS8900" s="12"/>
      <c r="AZ8900" s="49"/>
      <c r="BA8900" s="30"/>
      <c r="BB8900" s="12"/>
      <c r="BF8900" s="12"/>
      <c r="BG8900" s="12"/>
      <c r="BH8900" s="12"/>
      <c r="BO8900" s="7"/>
      <c r="BP8900" s="7"/>
      <c r="BQ8900" s="7"/>
      <c r="BU8900" s="7"/>
      <c r="BV8900" s="7"/>
      <c r="BW8900" s="7"/>
      <c r="CD8900" s="7"/>
      <c r="CE8900" s="7"/>
      <c r="CF8900" s="7"/>
      <c r="CJ8900" s="7"/>
      <c r="CK8900" s="7"/>
      <c r="CL8900" s="7"/>
    </row>
    <row r="8901" spans="1:90">
      <c r="A8901" s="11"/>
      <c r="B8901" s="373"/>
      <c r="C8901" s="373"/>
      <c r="D8901" s="373"/>
      <c r="E8901" s="13"/>
      <c r="F8901" s="11"/>
      <c r="G8901" s="25"/>
      <c r="H8901" s="31"/>
      <c r="I8901" s="30"/>
      <c r="M8901" s="25"/>
      <c r="N8901" s="31"/>
      <c r="O8901" s="30"/>
      <c r="V8901" s="12"/>
      <c r="W8901" s="12"/>
      <c r="X8901" s="14"/>
      <c r="AB8901" s="25"/>
      <c r="AC8901" s="12"/>
      <c r="AD8901" s="12"/>
      <c r="AK8901" s="12"/>
      <c r="AL8901" s="30"/>
      <c r="AM8901" s="32"/>
      <c r="AQ8901" s="12"/>
      <c r="AR8901" s="12"/>
      <c r="AS8901" s="12"/>
      <c r="AZ8901" s="49"/>
      <c r="BA8901" s="30"/>
      <c r="BB8901" s="12"/>
      <c r="BF8901" s="12"/>
      <c r="BG8901" s="12"/>
      <c r="BH8901" s="12"/>
      <c r="BO8901" s="7"/>
      <c r="BP8901" s="7"/>
      <c r="BQ8901" s="7"/>
      <c r="BU8901" s="7"/>
      <c r="BV8901" s="7"/>
      <c r="BW8901" s="7"/>
      <c r="CD8901" s="7"/>
      <c r="CE8901" s="7"/>
      <c r="CF8901" s="7"/>
      <c r="CJ8901" s="7"/>
      <c r="CK8901" s="7"/>
      <c r="CL8901" s="7"/>
    </row>
    <row r="8902" spans="1:90">
      <c r="A8902" s="11"/>
      <c r="B8902" s="373"/>
      <c r="C8902" s="373"/>
      <c r="D8902" s="373"/>
      <c r="E8902" s="13"/>
      <c r="F8902" s="11"/>
      <c r="G8902" s="25"/>
      <c r="H8902" s="31"/>
      <c r="I8902" s="30"/>
      <c r="M8902" s="25"/>
      <c r="N8902" s="31"/>
      <c r="O8902" s="30"/>
      <c r="V8902" s="12"/>
      <c r="W8902" s="12"/>
      <c r="X8902" s="14"/>
      <c r="AB8902" s="25"/>
      <c r="AC8902" s="12"/>
      <c r="AD8902" s="12"/>
      <c r="AK8902" s="12"/>
      <c r="AL8902" s="30"/>
      <c r="AM8902" s="32"/>
      <c r="AQ8902" s="12"/>
      <c r="AR8902" s="12"/>
      <c r="AS8902" s="12"/>
      <c r="AZ8902" s="49"/>
      <c r="BA8902" s="30"/>
      <c r="BB8902" s="12"/>
      <c r="BF8902" s="12"/>
      <c r="BG8902" s="12"/>
      <c r="BH8902" s="12"/>
      <c r="BO8902" s="7"/>
      <c r="BP8902" s="7"/>
      <c r="BQ8902" s="7"/>
      <c r="BU8902" s="7"/>
      <c r="BV8902" s="7"/>
      <c r="BW8902" s="7"/>
      <c r="CD8902" s="7"/>
      <c r="CE8902" s="7"/>
      <c r="CF8902" s="7"/>
      <c r="CJ8902" s="7"/>
      <c r="CK8902" s="7"/>
      <c r="CL8902" s="7"/>
    </row>
    <row r="8903" spans="1:90">
      <c r="A8903" s="11"/>
      <c r="B8903" s="373"/>
      <c r="C8903" s="373"/>
      <c r="D8903" s="373"/>
      <c r="E8903" s="13"/>
      <c r="F8903" s="11"/>
      <c r="G8903" s="25"/>
      <c r="H8903" s="31"/>
      <c r="I8903" s="30"/>
      <c r="M8903" s="25"/>
      <c r="N8903" s="31"/>
      <c r="O8903" s="30"/>
      <c r="V8903" s="12"/>
      <c r="W8903" s="12"/>
      <c r="X8903" s="14"/>
      <c r="AB8903" s="25"/>
      <c r="AC8903" s="12"/>
      <c r="AD8903" s="12"/>
      <c r="AK8903" s="12"/>
      <c r="AL8903" s="30"/>
      <c r="AM8903" s="32"/>
      <c r="AQ8903" s="12"/>
      <c r="AR8903" s="12"/>
      <c r="AS8903" s="12"/>
      <c r="AZ8903" s="49"/>
      <c r="BA8903" s="30"/>
      <c r="BB8903" s="12"/>
      <c r="BF8903" s="12"/>
      <c r="BG8903" s="12"/>
      <c r="BH8903" s="12"/>
      <c r="BO8903" s="7"/>
      <c r="BP8903" s="7"/>
      <c r="BQ8903" s="7"/>
      <c r="BU8903" s="7"/>
      <c r="BV8903" s="7"/>
      <c r="BW8903" s="7"/>
      <c r="CD8903" s="7"/>
      <c r="CE8903" s="7"/>
      <c r="CF8903" s="7"/>
      <c r="CJ8903" s="7"/>
      <c r="CK8903" s="7"/>
      <c r="CL8903" s="7"/>
    </row>
    <row r="8904" spans="1:90">
      <c r="A8904" s="11"/>
      <c r="B8904" s="373"/>
      <c r="C8904" s="373"/>
      <c r="D8904" s="373"/>
      <c r="E8904" s="13"/>
      <c r="F8904" s="11"/>
      <c r="G8904" s="25"/>
      <c r="H8904" s="31"/>
      <c r="I8904" s="30"/>
      <c r="M8904" s="25"/>
      <c r="N8904" s="31"/>
      <c r="O8904" s="30"/>
      <c r="V8904" s="12"/>
      <c r="W8904" s="12"/>
      <c r="X8904" s="14"/>
      <c r="AB8904" s="25"/>
      <c r="AC8904" s="12"/>
      <c r="AD8904" s="12"/>
      <c r="AK8904" s="12"/>
      <c r="AL8904" s="30"/>
      <c r="AM8904" s="32"/>
      <c r="AQ8904" s="12"/>
      <c r="AR8904" s="12"/>
      <c r="AS8904" s="12"/>
      <c r="AZ8904" s="49"/>
      <c r="BA8904" s="30"/>
      <c r="BB8904" s="12"/>
      <c r="BF8904" s="12"/>
      <c r="BG8904" s="12"/>
      <c r="BH8904" s="12"/>
      <c r="BO8904" s="7"/>
      <c r="BP8904" s="7"/>
      <c r="BQ8904" s="7"/>
      <c r="BU8904" s="7"/>
      <c r="BV8904" s="7"/>
      <c r="BW8904" s="7"/>
      <c r="CD8904" s="7"/>
      <c r="CE8904" s="7"/>
      <c r="CF8904" s="7"/>
      <c r="CJ8904" s="7"/>
      <c r="CK8904" s="7"/>
      <c r="CL8904" s="7"/>
    </row>
    <row r="8905" spans="1:90">
      <c r="A8905" s="11"/>
      <c r="B8905" s="373"/>
      <c r="C8905" s="373"/>
      <c r="D8905" s="373"/>
      <c r="E8905" s="13"/>
      <c r="F8905" s="11"/>
      <c r="G8905" s="25"/>
      <c r="H8905" s="31"/>
      <c r="I8905" s="30"/>
      <c r="M8905" s="25"/>
      <c r="N8905" s="31"/>
      <c r="O8905" s="30"/>
      <c r="V8905" s="12"/>
      <c r="W8905" s="12"/>
      <c r="X8905" s="14"/>
      <c r="AB8905" s="25"/>
      <c r="AC8905" s="12"/>
      <c r="AD8905" s="12"/>
      <c r="AK8905" s="12"/>
      <c r="AL8905" s="30"/>
      <c r="AM8905" s="32"/>
      <c r="AQ8905" s="12"/>
      <c r="AR8905" s="12"/>
      <c r="AS8905" s="12"/>
      <c r="AZ8905" s="49"/>
      <c r="BA8905" s="30"/>
      <c r="BB8905" s="12"/>
      <c r="BF8905" s="12"/>
      <c r="BG8905" s="12"/>
      <c r="BH8905" s="12"/>
      <c r="BO8905" s="7"/>
      <c r="BP8905" s="7"/>
      <c r="BQ8905" s="7"/>
      <c r="BU8905" s="7"/>
      <c r="BV8905" s="7"/>
      <c r="BW8905" s="7"/>
      <c r="CD8905" s="7"/>
      <c r="CE8905" s="7"/>
      <c r="CF8905" s="7"/>
      <c r="CJ8905" s="7"/>
      <c r="CK8905" s="7"/>
      <c r="CL8905" s="7"/>
    </row>
    <row r="8906" spans="1:90">
      <c r="A8906" s="11"/>
      <c r="B8906" s="373"/>
      <c r="C8906" s="373"/>
      <c r="D8906" s="373"/>
      <c r="E8906" s="13"/>
      <c r="F8906" s="11"/>
      <c r="G8906" s="25"/>
      <c r="H8906" s="31"/>
      <c r="I8906" s="30"/>
      <c r="M8906" s="25"/>
      <c r="N8906" s="31"/>
      <c r="O8906" s="30"/>
      <c r="V8906" s="12"/>
      <c r="W8906" s="12"/>
      <c r="X8906" s="14"/>
      <c r="AB8906" s="25"/>
      <c r="AC8906" s="12"/>
      <c r="AD8906" s="12"/>
      <c r="AK8906" s="12"/>
      <c r="AL8906" s="30"/>
      <c r="AM8906" s="32"/>
      <c r="AQ8906" s="12"/>
      <c r="AR8906" s="12"/>
      <c r="AS8906" s="12"/>
      <c r="AZ8906" s="49"/>
      <c r="BA8906" s="30"/>
      <c r="BB8906" s="12"/>
      <c r="BF8906" s="12"/>
      <c r="BG8906" s="12"/>
      <c r="BH8906" s="12"/>
      <c r="BO8906" s="7"/>
      <c r="BP8906" s="7"/>
      <c r="BQ8906" s="7"/>
      <c r="BU8906" s="7"/>
      <c r="BV8906" s="7"/>
      <c r="BW8906" s="7"/>
      <c r="CD8906" s="7"/>
      <c r="CE8906" s="7"/>
      <c r="CF8906" s="7"/>
      <c r="CJ8906" s="7"/>
      <c r="CK8906" s="7"/>
      <c r="CL8906" s="7"/>
    </row>
    <row r="8907" spans="1:90">
      <c r="A8907" s="11"/>
      <c r="B8907" s="373"/>
      <c r="C8907" s="373"/>
      <c r="D8907" s="373"/>
      <c r="E8907" s="13"/>
      <c r="F8907" s="11"/>
      <c r="G8907" s="25"/>
      <c r="H8907" s="31"/>
      <c r="I8907" s="30"/>
      <c r="M8907" s="25"/>
      <c r="N8907" s="31"/>
      <c r="O8907" s="30"/>
      <c r="V8907" s="12"/>
      <c r="W8907" s="12"/>
      <c r="X8907" s="14"/>
      <c r="AB8907" s="25"/>
      <c r="AC8907" s="12"/>
      <c r="AD8907" s="12"/>
      <c r="AK8907" s="12"/>
      <c r="AL8907" s="30"/>
      <c r="AM8907" s="32"/>
      <c r="AQ8907" s="12"/>
      <c r="AR8907" s="12"/>
      <c r="AS8907" s="12"/>
      <c r="AZ8907" s="49"/>
      <c r="BA8907" s="30"/>
      <c r="BB8907" s="12"/>
      <c r="BF8907" s="12"/>
      <c r="BG8907" s="12"/>
      <c r="BH8907" s="12"/>
      <c r="BO8907" s="7"/>
      <c r="BP8907" s="7"/>
      <c r="BQ8907" s="7"/>
      <c r="BU8907" s="7"/>
      <c r="BV8907" s="7"/>
      <c r="BW8907" s="7"/>
      <c r="CD8907" s="7"/>
      <c r="CE8907" s="7"/>
      <c r="CF8907" s="7"/>
      <c r="CJ8907" s="7"/>
      <c r="CK8907" s="7"/>
      <c r="CL8907" s="7"/>
    </row>
    <row r="8908" spans="1:90">
      <c r="A8908" s="11"/>
      <c r="B8908" s="373"/>
      <c r="C8908" s="373"/>
      <c r="D8908" s="373"/>
      <c r="E8908" s="13"/>
      <c r="F8908" s="11"/>
      <c r="G8908" s="25"/>
      <c r="H8908" s="31"/>
      <c r="I8908" s="30"/>
      <c r="M8908" s="25"/>
      <c r="N8908" s="31"/>
      <c r="O8908" s="30"/>
      <c r="V8908" s="12"/>
      <c r="W8908" s="12"/>
      <c r="X8908" s="14"/>
      <c r="AB8908" s="25"/>
      <c r="AC8908" s="12"/>
      <c r="AD8908" s="12"/>
      <c r="AK8908" s="12"/>
      <c r="AL8908" s="30"/>
      <c r="AM8908" s="32"/>
      <c r="AQ8908" s="12"/>
      <c r="AR8908" s="12"/>
      <c r="AS8908" s="12"/>
      <c r="AZ8908" s="49"/>
      <c r="BA8908" s="30"/>
      <c r="BB8908" s="12"/>
      <c r="BF8908" s="12"/>
      <c r="BG8908" s="12"/>
      <c r="BH8908" s="12"/>
      <c r="BO8908" s="7"/>
      <c r="BP8908" s="7"/>
      <c r="BQ8908" s="7"/>
      <c r="BU8908" s="7"/>
      <c r="BV8908" s="7"/>
      <c r="BW8908" s="7"/>
      <c r="CD8908" s="7"/>
      <c r="CE8908" s="7"/>
      <c r="CF8908" s="7"/>
      <c r="CJ8908" s="7"/>
      <c r="CK8908" s="7"/>
      <c r="CL8908" s="7"/>
    </row>
    <row r="8909" spans="1:90">
      <c r="A8909" s="11"/>
      <c r="B8909" s="373"/>
      <c r="C8909" s="373"/>
      <c r="D8909" s="373"/>
      <c r="E8909" s="13"/>
      <c r="F8909" s="11"/>
      <c r="G8909" s="25"/>
      <c r="H8909" s="31"/>
      <c r="I8909" s="30"/>
      <c r="M8909" s="25"/>
      <c r="N8909" s="31"/>
      <c r="O8909" s="30"/>
      <c r="V8909" s="12"/>
      <c r="W8909" s="12"/>
      <c r="X8909" s="14"/>
      <c r="AB8909" s="25"/>
      <c r="AC8909" s="12"/>
      <c r="AD8909" s="12"/>
      <c r="AK8909" s="12"/>
      <c r="AL8909" s="30"/>
      <c r="AM8909" s="32"/>
      <c r="AQ8909" s="12"/>
      <c r="AR8909" s="12"/>
      <c r="AS8909" s="12"/>
      <c r="AZ8909" s="49"/>
      <c r="BA8909" s="30"/>
      <c r="BB8909" s="12"/>
      <c r="BF8909" s="12"/>
      <c r="BG8909" s="12"/>
      <c r="BH8909" s="12"/>
      <c r="BO8909" s="7"/>
      <c r="BP8909" s="7"/>
      <c r="BQ8909" s="7"/>
      <c r="BU8909" s="7"/>
      <c r="BV8909" s="7"/>
      <c r="BW8909" s="7"/>
      <c r="CD8909" s="7"/>
      <c r="CE8909" s="7"/>
      <c r="CF8909" s="7"/>
      <c r="CJ8909" s="7"/>
      <c r="CK8909" s="7"/>
      <c r="CL8909" s="7"/>
    </row>
    <row r="8910" spans="1:90">
      <c r="A8910" s="11"/>
      <c r="B8910" s="373"/>
      <c r="C8910" s="373"/>
      <c r="D8910" s="373"/>
      <c r="E8910" s="13"/>
      <c r="F8910" s="11"/>
      <c r="G8910" s="25"/>
      <c r="H8910" s="31"/>
      <c r="I8910" s="30"/>
      <c r="M8910" s="25"/>
      <c r="N8910" s="31"/>
      <c r="O8910" s="30"/>
      <c r="V8910" s="12"/>
      <c r="W8910" s="12"/>
      <c r="X8910" s="14"/>
      <c r="AB8910" s="25"/>
      <c r="AC8910" s="12"/>
      <c r="AD8910" s="12"/>
      <c r="AK8910" s="12"/>
      <c r="AL8910" s="30"/>
      <c r="AM8910" s="32"/>
      <c r="AQ8910" s="12"/>
      <c r="AR8910" s="12"/>
      <c r="AS8910" s="12"/>
      <c r="AZ8910" s="49"/>
      <c r="BA8910" s="30"/>
      <c r="BB8910" s="12"/>
      <c r="BF8910" s="12"/>
      <c r="BG8910" s="12"/>
      <c r="BH8910" s="12"/>
      <c r="BO8910" s="7"/>
      <c r="BP8910" s="7"/>
      <c r="BQ8910" s="7"/>
      <c r="BU8910" s="7"/>
      <c r="BV8910" s="7"/>
      <c r="BW8910" s="7"/>
      <c r="CD8910" s="7"/>
      <c r="CE8910" s="7"/>
      <c r="CF8910" s="7"/>
      <c r="CJ8910" s="7"/>
      <c r="CK8910" s="7"/>
      <c r="CL8910" s="7"/>
    </row>
    <row r="8911" spans="1:90">
      <c r="A8911" s="11"/>
      <c r="B8911" s="373"/>
      <c r="C8911" s="373"/>
      <c r="D8911" s="373"/>
      <c r="E8911" s="13"/>
      <c r="F8911" s="11"/>
      <c r="G8911" s="25"/>
      <c r="H8911" s="31"/>
      <c r="I8911" s="30"/>
      <c r="M8911" s="25"/>
      <c r="N8911" s="31"/>
      <c r="O8911" s="30"/>
      <c r="V8911" s="12"/>
      <c r="W8911" s="12"/>
      <c r="X8911" s="14"/>
      <c r="AB8911" s="25"/>
      <c r="AC8911" s="12"/>
      <c r="AD8911" s="12"/>
      <c r="AK8911" s="12"/>
      <c r="AL8911" s="30"/>
      <c r="AM8911" s="32"/>
      <c r="AQ8911" s="12"/>
      <c r="AR8911" s="12"/>
      <c r="AS8911" s="12"/>
      <c r="AZ8911" s="49"/>
      <c r="BA8911" s="30"/>
      <c r="BB8911" s="12"/>
      <c r="BF8911" s="12"/>
      <c r="BG8911" s="12"/>
      <c r="BH8911" s="12"/>
      <c r="BO8911" s="7"/>
      <c r="BP8911" s="7"/>
      <c r="BQ8911" s="7"/>
      <c r="BU8911" s="7"/>
      <c r="BV8911" s="7"/>
      <c r="BW8911" s="7"/>
      <c r="CD8911" s="7"/>
      <c r="CE8911" s="7"/>
      <c r="CF8911" s="7"/>
      <c r="CJ8911" s="7"/>
      <c r="CK8911" s="7"/>
      <c r="CL8911" s="7"/>
    </row>
    <row r="8912" spans="1:90">
      <c r="A8912" s="11"/>
      <c r="B8912" s="373"/>
      <c r="C8912" s="373"/>
      <c r="D8912" s="373"/>
      <c r="E8912" s="13"/>
      <c r="F8912" s="11"/>
      <c r="G8912" s="25"/>
      <c r="H8912" s="31"/>
      <c r="I8912" s="30"/>
      <c r="M8912" s="25"/>
      <c r="N8912" s="31"/>
      <c r="O8912" s="30"/>
      <c r="V8912" s="12"/>
      <c r="W8912" s="12"/>
      <c r="X8912" s="14"/>
      <c r="AB8912" s="25"/>
      <c r="AC8912" s="12"/>
      <c r="AD8912" s="12"/>
      <c r="AK8912" s="12"/>
      <c r="AL8912" s="30"/>
      <c r="AM8912" s="32"/>
      <c r="AQ8912" s="12"/>
      <c r="AR8912" s="12"/>
      <c r="AS8912" s="12"/>
      <c r="AZ8912" s="49"/>
      <c r="BA8912" s="30"/>
      <c r="BB8912" s="12"/>
      <c r="BF8912" s="12"/>
      <c r="BG8912" s="12"/>
      <c r="BH8912" s="12"/>
      <c r="BO8912" s="7"/>
      <c r="BP8912" s="7"/>
      <c r="BQ8912" s="7"/>
      <c r="BU8912" s="7"/>
      <c r="BV8912" s="7"/>
      <c r="BW8912" s="7"/>
      <c r="CD8912" s="7"/>
      <c r="CE8912" s="7"/>
      <c r="CF8912" s="7"/>
      <c r="CJ8912" s="7"/>
      <c r="CK8912" s="7"/>
      <c r="CL8912" s="7"/>
    </row>
    <row r="8913" spans="1:90">
      <c r="A8913" s="11"/>
      <c r="B8913" s="373"/>
      <c r="C8913" s="373"/>
      <c r="D8913" s="373"/>
      <c r="E8913" s="13"/>
      <c r="F8913" s="11"/>
      <c r="G8913" s="25"/>
      <c r="H8913" s="31"/>
      <c r="I8913" s="30"/>
      <c r="M8913" s="25"/>
      <c r="N8913" s="31"/>
      <c r="O8913" s="30"/>
      <c r="V8913" s="12"/>
      <c r="W8913" s="12"/>
      <c r="X8913" s="14"/>
      <c r="AB8913" s="25"/>
      <c r="AC8913" s="12"/>
      <c r="AD8913" s="12"/>
      <c r="AK8913" s="12"/>
      <c r="AL8913" s="30"/>
      <c r="AM8913" s="32"/>
      <c r="AQ8913" s="12"/>
      <c r="AR8913" s="12"/>
      <c r="AS8913" s="12"/>
      <c r="AZ8913" s="49"/>
      <c r="BA8913" s="30"/>
      <c r="BB8913" s="12"/>
      <c r="BF8913" s="12"/>
      <c r="BG8913" s="12"/>
      <c r="BH8913" s="12"/>
      <c r="BO8913" s="7"/>
      <c r="BP8913" s="7"/>
      <c r="BQ8913" s="7"/>
      <c r="BU8913" s="7"/>
      <c r="BV8913" s="7"/>
      <c r="BW8913" s="7"/>
      <c r="CD8913" s="7"/>
      <c r="CE8913" s="7"/>
      <c r="CF8913" s="7"/>
      <c r="CJ8913" s="7"/>
      <c r="CK8913" s="7"/>
      <c r="CL8913" s="7"/>
    </row>
    <row r="8914" spans="1:90">
      <c r="A8914" s="11"/>
      <c r="B8914" s="373"/>
      <c r="C8914" s="373"/>
      <c r="D8914" s="373"/>
      <c r="E8914" s="13"/>
      <c r="F8914" s="11"/>
      <c r="G8914" s="25"/>
      <c r="H8914" s="31"/>
      <c r="I8914" s="30"/>
      <c r="M8914" s="25"/>
      <c r="N8914" s="31"/>
      <c r="O8914" s="30"/>
      <c r="V8914" s="12"/>
      <c r="W8914" s="12"/>
      <c r="X8914" s="14"/>
      <c r="AB8914" s="25"/>
      <c r="AC8914" s="12"/>
      <c r="AD8914" s="12"/>
      <c r="AK8914" s="12"/>
      <c r="AL8914" s="30"/>
      <c r="AM8914" s="32"/>
      <c r="AQ8914" s="12"/>
      <c r="AR8914" s="12"/>
      <c r="AS8914" s="12"/>
      <c r="AZ8914" s="49"/>
      <c r="BA8914" s="30"/>
      <c r="BB8914" s="12"/>
      <c r="BF8914" s="12"/>
      <c r="BG8914" s="12"/>
      <c r="BH8914" s="12"/>
      <c r="BO8914" s="7"/>
      <c r="BP8914" s="7"/>
      <c r="BQ8914" s="7"/>
      <c r="BU8914" s="7"/>
      <c r="BV8914" s="7"/>
      <c r="BW8914" s="7"/>
      <c r="CD8914" s="7"/>
      <c r="CE8914" s="7"/>
      <c r="CF8914" s="7"/>
      <c r="CJ8914" s="7"/>
      <c r="CK8914" s="7"/>
      <c r="CL8914" s="7"/>
    </row>
    <row r="8915" spans="1:90">
      <c r="A8915" s="11"/>
      <c r="B8915" s="373"/>
      <c r="C8915" s="373"/>
      <c r="D8915" s="373"/>
      <c r="E8915" s="13"/>
      <c r="F8915" s="11"/>
      <c r="G8915" s="25"/>
      <c r="H8915" s="31"/>
      <c r="I8915" s="30"/>
      <c r="M8915" s="25"/>
      <c r="N8915" s="31"/>
      <c r="O8915" s="30"/>
      <c r="V8915" s="12"/>
      <c r="W8915" s="12"/>
      <c r="X8915" s="14"/>
      <c r="AB8915" s="25"/>
      <c r="AC8915" s="12"/>
      <c r="AD8915" s="12"/>
      <c r="AK8915" s="12"/>
      <c r="AL8915" s="30"/>
      <c r="AM8915" s="32"/>
      <c r="AQ8915" s="12"/>
      <c r="AR8915" s="12"/>
      <c r="AS8915" s="12"/>
      <c r="AZ8915" s="49"/>
      <c r="BA8915" s="30"/>
      <c r="BB8915" s="12"/>
      <c r="BF8915" s="12"/>
      <c r="BG8915" s="12"/>
      <c r="BH8915" s="12"/>
      <c r="BO8915" s="7"/>
      <c r="BP8915" s="7"/>
      <c r="BQ8915" s="7"/>
      <c r="BU8915" s="7"/>
      <c r="BV8915" s="7"/>
      <c r="BW8915" s="7"/>
      <c r="CD8915" s="7"/>
      <c r="CE8915" s="7"/>
      <c r="CF8915" s="7"/>
      <c r="CJ8915" s="7"/>
      <c r="CK8915" s="7"/>
      <c r="CL8915" s="7"/>
    </row>
    <row r="8916" spans="1:90">
      <c r="A8916" s="11"/>
      <c r="B8916" s="373"/>
      <c r="C8916" s="373"/>
      <c r="D8916" s="373"/>
      <c r="E8916" s="13"/>
      <c r="F8916" s="11"/>
      <c r="G8916" s="25"/>
      <c r="H8916" s="31"/>
      <c r="I8916" s="30"/>
      <c r="M8916" s="25"/>
      <c r="N8916" s="31"/>
      <c r="O8916" s="30"/>
      <c r="V8916" s="12"/>
      <c r="W8916" s="12"/>
      <c r="X8916" s="14"/>
      <c r="AB8916" s="25"/>
      <c r="AC8916" s="12"/>
      <c r="AD8916" s="12"/>
      <c r="AK8916" s="12"/>
      <c r="AL8916" s="30"/>
      <c r="AM8916" s="32"/>
      <c r="AQ8916" s="12"/>
      <c r="AR8916" s="12"/>
      <c r="AS8916" s="12"/>
      <c r="AZ8916" s="49"/>
      <c r="BA8916" s="30"/>
      <c r="BB8916" s="12"/>
      <c r="BF8916" s="12"/>
      <c r="BG8916" s="12"/>
      <c r="BH8916" s="12"/>
      <c r="BO8916" s="7"/>
      <c r="BP8916" s="7"/>
      <c r="BQ8916" s="7"/>
      <c r="BU8916" s="7"/>
      <c r="BV8916" s="7"/>
      <c r="BW8916" s="7"/>
      <c r="CD8916" s="7"/>
      <c r="CE8916" s="7"/>
      <c r="CF8916" s="7"/>
      <c r="CJ8916" s="7"/>
      <c r="CK8916" s="7"/>
      <c r="CL8916" s="7"/>
    </row>
    <row r="8917" spans="1:90">
      <c r="A8917" s="11"/>
      <c r="B8917" s="373"/>
      <c r="C8917" s="373"/>
      <c r="D8917" s="373"/>
      <c r="E8917" s="13"/>
      <c r="F8917" s="11"/>
      <c r="G8917" s="25"/>
      <c r="H8917" s="31"/>
      <c r="I8917" s="30"/>
      <c r="M8917" s="25"/>
      <c r="N8917" s="31"/>
      <c r="O8917" s="30"/>
      <c r="V8917" s="12"/>
      <c r="W8917" s="12"/>
      <c r="X8917" s="14"/>
      <c r="AB8917" s="25"/>
      <c r="AC8917" s="12"/>
      <c r="AD8917" s="12"/>
      <c r="AK8917" s="12"/>
      <c r="AL8917" s="30"/>
      <c r="AM8917" s="32"/>
      <c r="AQ8917" s="12"/>
      <c r="AR8917" s="12"/>
      <c r="AS8917" s="12"/>
      <c r="AZ8917" s="49"/>
      <c r="BA8917" s="30"/>
      <c r="BB8917" s="12"/>
      <c r="BF8917" s="12"/>
      <c r="BG8917" s="12"/>
      <c r="BH8917" s="12"/>
      <c r="BO8917" s="7"/>
      <c r="BP8917" s="7"/>
      <c r="BQ8917" s="7"/>
      <c r="BU8917" s="7"/>
      <c r="BV8917" s="7"/>
      <c r="BW8917" s="7"/>
      <c r="CD8917" s="7"/>
      <c r="CE8917" s="7"/>
      <c r="CF8917" s="7"/>
      <c r="CJ8917" s="7"/>
      <c r="CK8917" s="7"/>
      <c r="CL8917" s="7"/>
    </row>
    <row r="8918" spans="1:90">
      <c r="A8918" s="11"/>
      <c r="B8918" s="373"/>
      <c r="C8918" s="373"/>
      <c r="D8918" s="373"/>
      <c r="E8918" s="13"/>
      <c r="F8918" s="11"/>
      <c r="G8918" s="25"/>
      <c r="H8918" s="31"/>
      <c r="I8918" s="30"/>
      <c r="M8918" s="25"/>
      <c r="N8918" s="31"/>
      <c r="O8918" s="30"/>
      <c r="V8918" s="12"/>
      <c r="W8918" s="12"/>
      <c r="X8918" s="14"/>
      <c r="AB8918" s="25"/>
      <c r="AC8918" s="12"/>
      <c r="AD8918" s="12"/>
      <c r="AK8918" s="12"/>
      <c r="AL8918" s="30"/>
      <c r="AM8918" s="32"/>
      <c r="AQ8918" s="12"/>
      <c r="AR8918" s="12"/>
      <c r="AS8918" s="12"/>
      <c r="AZ8918" s="49"/>
      <c r="BA8918" s="30"/>
      <c r="BB8918" s="12"/>
      <c r="BF8918" s="12"/>
      <c r="BG8918" s="12"/>
      <c r="BH8918" s="12"/>
      <c r="BO8918" s="7"/>
      <c r="BP8918" s="7"/>
      <c r="BQ8918" s="7"/>
      <c r="BU8918" s="7"/>
      <c r="BV8918" s="7"/>
      <c r="BW8918" s="7"/>
      <c r="CD8918" s="7"/>
      <c r="CE8918" s="7"/>
      <c r="CF8918" s="7"/>
      <c r="CJ8918" s="7"/>
      <c r="CK8918" s="7"/>
      <c r="CL8918" s="7"/>
    </row>
    <row r="8919" spans="1:90">
      <c r="A8919" s="11"/>
      <c r="B8919" s="373"/>
      <c r="C8919" s="373"/>
      <c r="D8919" s="373"/>
      <c r="E8919" s="13"/>
      <c r="F8919" s="11"/>
      <c r="G8919" s="25"/>
      <c r="H8919" s="31"/>
      <c r="I8919" s="30"/>
      <c r="M8919" s="25"/>
      <c r="N8919" s="31"/>
      <c r="O8919" s="30"/>
      <c r="V8919" s="12"/>
      <c r="W8919" s="12"/>
      <c r="X8919" s="14"/>
      <c r="AB8919" s="25"/>
      <c r="AC8919" s="12"/>
      <c r="AD8919" s="12"/>
      <c r="AK8919" s="12"/>
      <c r="AL8919" s="30"/>
      <c r="AM8919" s="32"/>
      <c r="AQ8919" s="12"/>
      <c r="AR8919" s="12"/>
      <c r="AS8919" s="12"/>
      <c r="AZ8919" s="49"/>
      <c r="BA8919" s="30"/>
      <c r="BB8919" s="12"/>
      <c r="BF8919" s="12"/>
      <c r="BG8919" s="12"/>
      <c r="BH8919" s="12"/>
      <c r="BO8919" s="7"/>
      <c r="BP8919" s="7"/>
      <c r="BQ8919" s="7"/>
      <c r="BU8919" s="7"/>
      <c r="BV8919" s="7"/>
      <c r="BW8919" s="7"/>
      <c r="CD8919" s="7"/>
      <c r="CE8919" s="7"/>
      <c r="CF8919" s="7"/>
      <c r="CJ8919" s="7"/>
      <c r="CK8919" s="7"/>
      <c r="CL8919" s="7"/>
    </row>
    <row r="8920" spans="1:90">
      <c r="A8920" s="11"/>
      <c r="B8920" s="373"/>
      <c r="C8920" s="373"/>
      <c r="D8920" s="373"/>
      <c r="E8920" s="13"/>
      <c r="F8920" s="11"/>
      <c r="G8920" s="25"/>
      <c r="H8920" s="31"/>
      <c r="I8920" s="30"/>
      <c r="M8920" s="25"/>
      <c r="N8920" s="31"/>
      <c r="O8920" s="30"/>
      <c r="V8920" s="12"/>
      <c r="W8920" s="12"/>
      <c r="X8920" s="14"/>
      <c r="AB8920" s="25"/>
      <c r="AC8920" s="12"/>
      <c r="AD8920" s="12"/>
      <c r="AK8920" s="12"/>
      <c r="AL8920" s="30"/>
      <c r="AM8920" s="32"/>
      <c r="AQ8920" s="12"/>
      <c r="AR8920" s="12"/>
      <c r="AS8920" s="12"/>
      <c r="AZ8920" s="49"/>
      <c r="BA8920" s="30"/>
      <c r="BB8920" s="12"/>
      <c r="BF8920" s="12"/>
      <c r="BG8920" s="12"/>
      <c r="BH8920" s="12"/>
      <c r="BO8920" s="7"/>
      <c r="BP8920" s="7"/>
      <c r="BQ8920" s="7"/>
      <c r="BU8920" s="7"/>
      <c r="BV8920" s="7"/>
      <c r="BW8920" s="7"/>
      <c r="CD8920" s="7"/>
      <c r="CE8920" s="7"/>
      <c r="CF8920" s="7"/>
      <c r="CJ8920" s="7"/>
      <c r="CK8920" s="7"/>
      <c r="CL8920" s="7"/>
    </row>
    <row r="8921" spans="1:90">
      <c r="A8921" s="11"/>
      <c r="B8921" s="373"/>
      <c r="C8921" s="373"/>
      <c r="D8921" s="373"/>
      <c r="E8921" s="13"/>
      <c r="F8921" s="11"/>
      <c r="G8921" s="25"/>
      <c r="H8921" s="31"/>
      <c r="I8921" s="30"/>
      <c r="M8921" s="25"/>
      <c r="N8921" s="31"/>
      <c r="O8921" s="30"/>
      <c r="V8921" s="12"/>
      <c r="W8921" s="12"/>
      <c r="X8921" s="14"/>
      <c r="AB8921" s="25"/>
      <c r="AC8921" s="12"/>
      <c r="AD8921" s="12"/>
      <c r="AK8921" s="12"/>
      <c r="AL8921" s="30"/>
      <c r="AM8921" s="32"/>
      <c r="AQ8921" s="12"/>
      <c r="AR8921" s="12"/>
      <c r="AS8921" s="12"/>
      <c r="AZ8921" s="49"/>
      <c r="BA8921" s="30"/>
      <c r="BB8921" s="12"/>
      <c r="BF8921" s="12"/>
      <c r="BG8921" s="12"/>
      <c r="BH8921" s="12"/>
      <c r="BO8921" s="7"/>
      <c r="BP8921" s="7"/>
      <c r="BQ8921" s="7"/>
      <c r="BU8921" s="7"/>
      <c r="BV8921" s="7"/>
      <c r="BW8921" s="7"/>
      <c r="CD8921" s="7"/>
      <c r="CE8921" s="7"/>
      <c r="CF8921" s="7"/>
      <c r="CJ8921" s="7"/>
      <c r="CK8921" s="7"/>
      <c r="CL8921" s="7"/>
    </row>
    <row r="8922" spans="1:90">
      <c r="A8922" s="11"/>
      <c r="B8922" s="373"/>
      <c r="C8922" s="373"/>
      <c r="D8922" s="373"/>
      <c r="E8922" s="13"/>
      <c r="F8922" s="11"/>
      <c r="G8922" s="25"/>
      <c r="H8922" s="31"/>
      <c r="I8922" s="30"/>
      <c r="M8922" s="25"/>
      <c r="N8922" s="31"/>
      <c r="O8922" s="30"/>
      <c r="V8922" s="12"/>
      <c r="W8922" s="12"/>
      <c r="X8922" s="14"/>
      <c r="AB8922" s="25"/>
      <c r="AC8922" s="12"/>
      <c r="AD8922" s="12"/>
      <c r="AK8922" s="12"/>
      <c r="AL8922" s="30"/>
      <c r="AM8922" s="32"/>
      <c r="AQ8922" s="12"/>
      <c r="AR8922" s="12"/>
      <c r="AS8922" s="12"/>
      <c r="AZ8922" s="49"/>
      <c r="BA8922" s="30"/>
      <c r="BB8922" s="12"/>
      <c r="BF8922" s="12"/>
      <c r="BG8922" s="12"/>
      <c r="BH8922" s="12"/>
      <c r="BO8922" s="7"/>
      <c r="BP8922" s="7"/>
      <c r="BQ8922" s="7"/>
      <c r="BU8922" s="7"/>
      <c r="BV8922" s="7"/>
      <c r="BW8922" s="7"/>
      <c r="CD8922" s="7"/>
      <c r="CE8922" s="7"/>
      <c r="CF8922" s="7"/>
      <c r="CJ8922" s="7"/>
      <c r="CK8922" s="7"/>
      <c r="CL8922" s="7"/>
    </row>
    <row r="8923" spans="1:90">
      <c r="A8923" s="11"/>
      <c r="B8923" s="373"/>
      <c r="C8923" s="373"/>
      <c r="D8923" s="373"/>
      <c r="E8923" s="13"/>
      <c r="F8923" s="11"/>
      <c r="G8923" s="25"/>
      <c r="H8923" s="31"/>
      <c r="I8923" s="30"/>
      <c r="M8923" s="25"/>
      <c r="N8923" s="31"/>
      <c r="O8923" s="30"/>
      <c r="V8923" s="12"/>
      <c r="W8923" s="12"/>
      <c r="X8923" s="14"/>
      <c r="AB8923" s="25"/>
      <c r="AC8923" s="12"/>
      <c r="AD8923" s="12"/>
      <c r="AK8923" s="12"/>
      <c r="AL8923" s="30"/>
      <c r="AM8923" s="32"/>
      <c r="AQ8923" s="12"/>
      <c r="AR8923" s="12"/>
      <c r="AS8923" s="12"/>
      <c r="AZ8923" s="49"/>
      <c r="BA8923" s="30"/>
      <c r="BB8923" s="12"/>
      <c r="BF8923" s="12"/>
      <c r="BG8923" s="12"/>
      <c r="BH8923" s="12"/>
      <c r="BO8923" s="7"/>
      <c r="BP8923" s="7"/>
      <c r="BQ8923" s="7"/>
      <c r="BU8923" s="7"/>
      <c r="BV8923" s="7"/>
      <c r="BW8923" s="7"/>
      <c r="CD8923" s="7"/>
      <c r="CE8923" s="7"/>
      <c r="CF8923" s="7"/>
      <c r="CJ8923" s="7"/>
      <c r="CK8923" s="7"/>
      <c r="CL8923" s="7"/>
    </row>
    <row r="8924" spans="1:90">
      <c r="A8924" s="11"/>
      <c r="B8924" s="373"/>
      <c r="C8924" s="373"/>
      <c r="D8924" s="373"/>
      <c r="E8924" s="13"/>
      <c r="F8924" s="11"/>
      <c r="G8924" s="25"/>
      <c r="H8924" s="31"/>
      <c r="I8924" s="30"/>
      <c r="M8924" s="25"/>
      <c r="N8924" s="31"/>
      <c r="O8924" s="30"/>
      <c r="V8924" s="12"/>
      <c r="W8924" s="12"/>
      <c r="X8924" s="14"/>
      <c r="AB8924" s="25"/>
      <c r="AC8924" s="12"/>
      <c r="AD8924" s="12"/>
      <c r="AK8924" s="12"/>
      <c r="AL8924" s="30"/>
      <c r="AM8924" s="32"/>
      <c r="AQ8924" s="12"/>
      <c r="AR8924" s="12"/>
      <c r="AS8924" s="12"/>
      <c r="AZ8924" s="49"/>
      <c r="BA8924" s="30"/>
      <c r="BB8924" s="12"/>
      <c r="BF8924" s="12"/>
      <c r="BG8924" s="12"/>
      <c r="BH8924" s="12"/>
      <c r="BO8924" s="7"/>
      <c r="BP8924" s="7"/>
      <c r="BQ8924" s="7"/>
      <c r="BU8924" s="7"/>
      <c r="BV8924" s="7"/>
      <c r="BW8924" s="7"/>
      <c r="CD8924" s="7"/>
      <c r="CE8924" s="7"/>
      <c r="CF8924" s="7"/>
      <c r="CJ8924" s="7"/>
      <c r="CK8924" s="7"/>
      <c r="CL8924" s="7"/>
    </row>
    <row r="8925" spans="1:90">
      <c r="A8925" s="11"/>
      <c r="B8925" s="373"/>
      <c r="C8925" s="373"/>
      <c r="D8925" s="373"/>
      <c r="E8925" s="13"/>
      <c r="F8925" s="11"/>
      <c r="G8925" s="25"/>
      <c r="H8925" s="31"/>
      <c r="I8925" s="30"/>
      <c r="M8925" s="25"/>
      <c r="N8925" s="31"/>
      <c r="O8925" s="30"/>
      <c r="V8925" s="12"/>
      <c r="W8925" s="12"/>
      <c r="X8925" s="14"/>
      <c r="AB8925" s="25"/>
      <c r="AC8925" s="12"/>
      <c r="AD8925" s="12"/>
      <c r="AK8925" s="12"/>
      <c r="AL8925" s="30"/>
      <c r="AM8925" s="32"/>
      <c r="AQ8925" s="12"/>
      <c r="AR8925" s="12"/>
      <c r="AS8925" s="12"/>
      <c r="AZ8925" s="49"/>
      <c r="BA8925" s="30"/>
      <c r="BB8925" s="12"/>
      <c r="BF8925" s="12"/>
      <c r="BG8925" s="12"/>
      <c r="BH8925" s="12"/>
      <c r="BO8925" s="7"/>
      <c r="BP8925" s="7"/>
      <c r="BQ8925" s="7"/>
      <c r="BU8925" s="7"/>
      <c r="BV8925" s="7"/>
      <c r="BW8925" s="7"/>
      <c r="CD8925" s="7"/>
      <c r="CE8925" s="7"/>
      <c r="CF8925" s="7"/>
      <c r="CJ8925" s="7"/>
      <c r="CK8925" s="7"/>
      <c r="CL8925" s="7"/>
    </row>
    <row r="8926" spans="1:90">
      <c r="A8926" s="11"/>
      <c r="B8926" s="373"/>
      <c r="C8926" s="373"/>
      <c r="D8926" s="373"/>
      <c r="E8926" s="13"/>
      <c r="F8926" s="11"/>
      <c r="G8926" s="25"/>
      <c r="H8926" s="31"/>
      <c r="I8926" s="30"/>
      <c r="M8926" s="25"/>
      <c r="N8926" s="31"/>
      <c r="O8926" s="30"/>
      <c r="V8926" s="12"/>
      <c r="W8926" s="12"/>
      <c r="X8926" s="14"/>
      <c r="AB8926" s="25"/>
      <c r="AC8926" s="12"/>
      <c r="AD8926" s="12"/>
      <c r="AK8926" s="12"/>
      <c r="AL8926" s="30"/>
      <c r="AM8926" s="32"/>
      <c r="AQ8926" s="12"/>
      <c r="AR8926" s="12"/>
      <c r="AS8926" s="12"/>
      <c r="AZ8926" s="49"/>
      <c r="BA8926" s="30"/>
      <c r="BB8926" s="12"/>
      <c r="BF8926" s="12"/>
      <c r="BG8926" s="12"/>
      <c r="BH8926" s="12"/>
      <c r="BO8926" s="7"/>
      <c r="BP8926" s="7"/>
      <c r="BQ8926" s="7"/>
      <c r="BU8926" s="7"/>
      <c r="BV8926" s="7"/>
      <c r="BW8926" s="7"/>
      <c r="CD8926" s="7"/>
      <c r="CE8926" s="7"/>
      <c r="CF8926" s="7"/>
      <c r="CJ8926" s="7"/>
      <c r="CK8926" s="7"/>
      <c r="CL8926" s="7"/>
    </row>
    <row r="8927" spans="1:90">
      <c r="A8927" s="11"/>
      <c r="B8927" s="373"/>
      <c r="C8927" s="373"/>
      <c r="D8927" s="373"/>
      <c r="E8927" s="13"/>
      <c r="F8927" s="11"/>
      <c r="G8927" s="25"/>
      <c r="H8927" s="31"/>
      <c r="I8927" s="30"/>
      <c r="M8927" s="25"/>
      <c r="N8927" s="31"/>
      <c r="O8927" s="30"/>
      <c r="V8927" s="12"/>
      <c r="W8927" s="12"/>
      <c r="X8927" s="14"/>
      <c r="AB8927" s="25"/>
      <c r="AC8927" s="12"/>
      <c r="AD8927" s="12"/>
      <c r="AK8927" s="12"/>
      <c r="AL8927" s="30"/>
      <c r="AM8927" s="32"/>
      <c r="AQ8927" s="12"/>
      <c r="AR8927" s="12"/>
      <c r="AS8927" s="12"/>
      <c r="AZ8927" s="49"/>
      <c r="BA8927" s="30"/>
      <c r="BB8927" s="12"/>
      <c r="BF8927" s="12"/>
      <c r="BG8927" s="12"/>
      <c r="BH8927" s="12"/>
      <c r="BO8927" s="7"/>
      <c r="BP8927" s="7"/>
      <c r="BQ8927" s="7"/>
      <c r="BU8927" s="7"/>
      <c r="BV8927" s="7"/>
      <c r="BW8927" s="7"/>
      <c r="CD8927" s="7"/>
      <c r="CE8927" s="7"/>
      <c r="CF8927" s="7"/>
      <c r="CJ8927" s="7"/>
      <c r="CK8927" s="7"/>
      <c r="CL8927" s="7"/>
    </row>
    <row r="8928" spans="1:90">
      <c r="A8928" s="11"/>
      <c r="B8928" s="373"/>
      <c r="C8928" s="373"/>
      <c r="D8928" s="373"/>
      <c r="E8928" s="13"/>
      <c r="F8928" s="11"/>
      <c r="G8928" s="25"/>
      <c r="H8928" s="31"/>
      <c r="I8928" s="30"/>
      <c r="M8928" s="25"/>
      <c r="N8928" s="31"/>
      <c r="O8928" s="30"/>
      <c r="V8928" s="12"/>
      <c r="W8928" s="12"/>
      <c r="X8928" s="14"/>
      <c r="AB8928" s="25"/>
      <c r="AC8928" s="12"/>
      <c r="AD8928" s="12"/>
      <c r="AK8928" s="12"/>
      <c r="AL8928" s="30"/>
      <c r="AM8928" s="32"/>
      <c r="AQ8928" s="12"/>
      <c r="AR8928" s="12"/>
      <c r="AS8928" s="12"/>
      <c r="AZ8928" s="49"/>
      <c r="BA8928" s="30"/>
      <c r="BB8928" s="12"/>
      <c r="BF8928" s="12"/>
      <c r="BG8928" s="12"/>
      <c r="BH8928" s="12"/>
      <c r="BO8928" s="7"/>
      <c r="BP8928" s="7"/>
      <c r="BQ8928" s="7"/>
      <c r="BU8928" s="7"/>
      <c r="BV8928" s="7"/>
      <c r="BW8928" s="7"/>
      <c r="CD8928" s="7"/>
      <c r="CE8928" s="7"/>
      <c r="CF8928" s="7"/>
      <c r="CJ8928" s="7"/>
      <c r="CK8928" s="7"/>
      <c r="CL8928" s="7"/>
    </row>
    <row r="8929" spans="1:90">
      <c r="A8929" s="11"/>
      <c r="B8929" s="373"/>
      <c r="C8929" s="373"/>
      <c r="D8929" s="373"/>
      <c r="E8929" s="13"/>
      <c r="F8929" s="11"/>
      <c r="G8929" s="25"/>
      <c r="H8929" s="31"/>
      <c r="I8929" s="30"/>
      <c r="M8929" s="25"/>
      <c r="N8929" s="31"/>
      <c r="O8929" s="30"/>
      <c r="V8929" s="12"/>
      <c r="W8929" s="12"/>
      <c r="X8929" s="14"/>
      <c r="AB8929" s="25"/>
      <c r="AC8929" s="12"/>
      <c r="AD8929" s="12"/>
      <c r="AK8929" s="12"/>
      <c r="AL8929" s="30"/>
      <c r="AM8929" s="32"/>
      <c r="AQ8929" s="12"/>
      <c r="AR8929" s="12"/>
      <c r="AS8929" s="12"/>
      <c r="AZ8929" s="49"/>
      <c r="BA8929" s="30"/>
      <c r="BB8929" s="12"/>
      <c r="BF8929" s="12"/>
      <c r="BG8929" s="12"/>
      <c r="BH8929" s="12"/>
      <c r="BO8929" s="7"/>
      <c r="BP8929" s="7"/>
      <c r="BQ8929" s="7"/>
      <c r="BU8929" s="7"/>
      <c r="BV8929" s="7"/>
      <c r="BW8929" s="7"/>
      <c r="CD8929" s="7"/>
      <c r="CE8929" s="7"/>
      <c r="CF8929" s="7"/>
      <c r="CJ8929" s="7"/>
      <c r="CK8929" s="7"/>
      <c r="CL8929" s="7"/>
    </row>
    <row r="8930" spans="1:90">
      <c r="A8930" s="11"/>
      <c r="B8930" s="373"/>
      <c r="C8930" s="373"/>
      <c r="D8930" s="373"/>
      <c r="E8930" s="13"/>
      <c r="F8930" s="11"/>
      <c r="G8930" s="25"/>
      <c r="H8930" s="31"/>
      <c r="I8930" s="30"/>
      <c r="M8930" s="25"/>
      <c r="N8930" s="31"/>
      <c r="O8930" s="30"/>
      <c r="V8930" s="12"/>
      <c r="W8930" s="12"/>
      <c r="X8930" s="14"/>
      <c r="AB8930" s="25"/>
      <c r="AC8930" s="12"/>
      <c r="AD8930" s="12"/>
      <c r="AK8930" s="12"/>
      <c r="AL8930" s="30"/>
      <c r="AM8930" s="32"/>
      <c r="AQ8930" s="12"/>
      <c r="AR8930" s="12"/>
      <c r="AS8930" s="12"/>
      <c r="AZ8930" s="49"/>
      <c r="BA8930" s="30"/>
      <c r="BB8930" s="12"/>
      <c r="BF8930" s="12"/>
      <c r="BG8930" s="12"/>
      <c r="BH8930" s="12"/>
      <c r="BO8930" s="7"/>
      <c r="BP8930" s="7"/>
      <c r="BQ8930" s="7"/>
      <c r="BU8930" s="7"/>
      <c r="BV8930" s="7"/>
      <c r="BW8930" s="7"/>
      <c r="CD8930" s="7"/>
      <c r="CE8930" s="7"/>
      <c r="CF8930" s="7"/>
      <c r="CJ8930" s="7"/>
      <c r="CK8930" s="7"/>
      <c r="CL8930" s="7"/>
    </row>
    <row r="8931" spans="1:90">
      <c r="A8931" s="11"/>
      <c r="B8931" s="373"/>
      <c r="C8931" s="373"/>
      <c r="D8931" s="373"/>
      <c r="E8931" s="13"/>
      <c r="F8931" s="11"/>
      <c r="G8931" s="25"/>
      <c r="H8931" s="31"/>
      <c r="I8931" s="30"/>
      <c r="M8931" s="25"/>
      <c r="N8931" s="31"/>
      <c r="O8931" s="30"/>
      <c r="V8931" s="12"/>
      <c r="W8931" s="12"/>
      <c r="X8931" s="14"/>
      <c r="AB8931" s="25"/>
      <c r="AC8931" s="12"/>
      <c r="AD8931" s="12"/>
      <c r="AK8931" s="12"/>
      <c r="AL8931" s="30"/>
      <c r="AM8931" s="32"/>
      <c r="AQ8931" s="12"/>
      <c r="AR8931" s="12"/>
      <c r="AS8931" s="12"/>
      <c r="AZ8931" s="49"/>
      <c r="BA8931" s="30"/>
      <c r="BB8931" s="12"/>
      <c r="BF8931" s="12"/>
      <c r="BG8931" s="12"/>
      <c r="BH8931" s="12"/>
      <c r="BO8931" s="7"/>
      <c r="BP8931" s="7"/>
      <c r="BQ8931" s="7"/>
      <c r="BU8931" s="7"/>
      <c r="BV8931" s="7"/>
      <c r="BW8931" s="7"/>
      <c r="CD8931" s="7"/>
      <c r="CE8931" s="7"/>
      <c r="CF8931" s="7"/>
      <c r="CJ8931" s="7"/>
      <c r="CK8931" s="7"/>
      <c r="CL8931" s="7"/>
    </row>
    <row r="8932" spans="1:90">
      <c r="A8932" s="11"/>
      <c r="B8932" s="373"/>
      <c r="C8932" s="373"/>
      <c r="D8932" s="373"/>
      <c r="E8932" s="13"/>
      <c r="F8932" s="11"/>
      <c r="G8932" s="25"/>
      <c r="H8932" s="31"/>
      <c r="I8932" s="30"/>
      <c r="M8932" s="25"/>
      <c r="N8932" s="31"/>
      <c r="O8932" s="30"/>
      <c r="V8932" s="12"/>
      <c r="W8932" s="12"/>
      <c r="X8932" s="14"/>
      <c r="AB8932" s="25"/>
      <c r="AC8932" s="12"/>
      <c r="AD8932" s="12"/>
      <c r="AK8932" s="12"/>
      <c r="AL8932" s="30"/>
      <c r="AM8932" s="32"/>
      <c r="AQ8932" s="12"/>
      <c r="AR8932" s="12"/>
      <c r="AS8932" s="12"/>
      <c r="AZ8932" s="49"/>
      <c r="BA8932" s="30"/>
      <c r="BB8932" s="12"/>
      <c r="BF8932" s="12"/>
      <c r="BG8932" s="12"/>
      <c r="BH8932" s="12"/>
      <c r="BO8932" s="7"/>
      <c r="BP8932" s="7"/>
      <c r="BQ8932" s="7"/>
      <c r="BU8932" s="7"/>
      <c r="BV8932" s="7"/>
      <c r="BW8932" s="7"/>
      <c r="CD8932" s="7"/>
      <c r="CE8932" s="7"/>
      <c r="CF8932" s="7"/>
      <c r="CJ8932" s="7"/>
      <c r="CK8932" s="7"/>
      <c r="CL8932" s="7"/>
    </row>
    <row r="8933" spans="1:90">
      <c r="A8933" s="11"/>
      <c r="B8933" s="373"/>
      <c r="C8933" s="373"/>
      <c r="D8933" s="373"/>
      <c r="E8933" s="13"/>
      <c r="F8933" s="11"/>
      <c r="G8933" s="25"/>
      <c r="H8933" s="31"/>
      <c r="I8933" s="30"/>
      <c r="M8933" s="25"/>
      <c r="N8933" s="31"/>
      <c r="O8933" s="30"/>
      <c r="V8933" s="12"/>
      <c r="W8933" s="12"/>
      <c r="X8933" s="14"/>
      <c r="AB8933" s="25"/>
      <c r="AC8933" s="12"/>
      <c r="AD8933" s="12"/>
      <c r="AK8933" s="12"/>
      <c r="AL8933" s="30"/>
      <c r="AM8933" s="32"/>
      <c r="AQ8933" s="12"/>
      <c r="AR8933" s="12"/>
      <c r="AS8933" s="12"/>
      <c r="AZ8933" s="49"/>
      <c r="BA8933" s="30"/>
      <c r="BB8933" s="12"/>
      <c r="BF8933" s="12"/>
      <c r="BG8933" s="12"/>
      <c r="BH8933" s="12"/>
      <c r="BO8933" s="7"/>
      <c r="BP8933" s="7"/>
      <c r="BQ8933" s="7"/>
      <c r="BU8933" s="7"/>
      <c r="BV8933" s="7"/>
      <c r="BW8933" s="7"/>
      <c r="CD8933" s="7"/>
      <c r="CE8933" s="7"/>
      <c r="CF8933" s="7"/>
      <c r="CJ8933" s="7"/>
      <c r="CK8933" s="7"/>
      <c r="CL8933" s="7"/>
    </row>
    <row r="8934" spans="1:90">
      <c r="A8934" s="11"/>
      <c r="B8934" s="373"/>
      <c r="C8934" s="373"/>
      <c r="D8934" s="373"/>
      <c r="E8934" s="13"/>
      <c r="F8934" s="11"/>
      <c r="G8934" s="25"/>
      <c r="H8934" s="31"/>
      <c r="I8934" s="30"/>
      <c r="M8934" s="25"/>
      <c r="N8934" s="31"/>
      <c r="O8934" s="30"/>
      <c r="V8934" s="12"/>
      <c r="W8934" s="12"/>
      <c r="X8934" s="14"/>
      <c r="AB8934" s="25"/>
      <c r="AC8934" s="12"/>
      <c r="AD8934" s="12"/>
      <c r="AK8934" s="12"/>
      <c r="AL8934" s="30"/>
      <c r="AM8934" s="32"/>
      <c r="AQ8934" s="12"/>
      <c r="AR8934" s="12"/>
      <c r="AS8934" s="12"/>
      <c r="AZ8934" s="49"/>
      <c r="BA8934" s="30"/>
      <c r="BB8934" s="12"/>
      <c r="BF8934" s="12"/>
      <c r="BG8934" s="12"/>
      <c r="BH8934" s="12"/>
      <c r="BO8934" s="7"/>
      <c r="BP8934" s="7"/>
      <c r="BQ8934" s="7"/>
      <c r="BU8934" s="7"/>
      <c r="BV8934" s="7"/>
      <c r="BW8934" s="7"/>
      <c r="CD8934" s="7"/>
      <c r="CE8934" s="7"/>
      <c r="CF8934" s="7"/>
      <c r="CJ8934" s="7"/>
      <c r="CK8934" s="7"/>
      <c r="CL8934" s="7"/>
    </row>
    <row r="8935" spans="1:90">
      <c r="A8935" s="11"/>
      <c r="B8935" s="373"/>
      <c r="C8935" s="373"/>
      <c r="D8935" s="373"/>
      <c r="E8935" s="13"/>
      <c r="F8935" s="11"/>
      <c r="G8935" s="25"/>
      <c r="H8935" s="31"/>
      <c r="I8935" s="30"/>
      <c r="M8935" s="25"/>
      <c r="N8935" s="31"/>
      <c r="O8935" s="30"/>
      <c r="V8935" s="12"/>
      <c r="W8935" s="12"/>
      <c r="X8935" s="14"/>
      <c r="AB8935" s="25"/>
      <c r="AC8935" s="12"/>
      <c r="AD8935" s="12"/>
      <c r="AK8935" s="12"/>
      <c r="AL8935" s="30"/>
      <c r="AM8935" s="32"/>
      <c r="AQ8935" s="12"/>
      <c r="AR8935" s="12"/>
      <c r="AS8935" s="12"/>
      <c r="AZ8935" s="49"/>
      <c r="BA8935" s="30"/>
      <c r="BB8935" s="12"/>
      <c r="BF8935" s="12"/>
      <c r="BG8935" s="12"/>
      <c r="BH8935" s="12"/>
      <c r="BO8935" s="7"/>
      <c r="BP8935" s="7"/>
      <c r="BQ8935" s="7"/>
      <c r="BU8935" s="7"/>
      <c r="BV8935" s="7"/>
      <c r="BW8935" s="7"/>
      <c r="CD8935" s="7"/>
      <c r="CE8935" s="7"/>
      <c r="CF8935" s="7"/>
      <c r="CJ8935" s="7"/>
      <c r="CK8935" s="7"/>
      <c r="CL8935" s="7"/>
    </row>
    <row r="8936" spans="1:90">
      <c r="A8936" s="11"/>
      <c r="B8936" s="373"/>
      <c r="C8936" s="373"/>
      <c r="D8936" s="373"/>
      <c r="E8936" s="13"/>
      <c r="F8936" s="11"/>
      <c r="G8936" s="25"/>
      <c r="H8936" s="31"/>
      <c r="I8936" s="30"/>
      <c r="M8936" s="25"/>
      <c r="N8936" s="31"/>
      <c r="O8936" s="30"/>
      <c r="V8936" s="12"/>
      <c r="W8936" s="12"/>
      <c r="X8936" s="14"/>
      <c r="AB8936" s="25"/>
      <c r="AC8936" s="12"/>
      <c r="AD8936" s="12"/>
      <c r="AK8936" s="12"/>
      <c r="AL8936" s="30"/>
      <c r="AM8936" s="32"/>
      <c r="AQ8936" s="12"/>
      <c r="AR8936" s="12"/>
      <c r="AS8936" s="12"/>
      <c r="AZ8936" s="49"/>
      <c r="BA8936" s="30"/>
      <c r="BB8936" s="12"/>
      <c r="BF8936" s="12"/>
      <c r="BG8936" s="12"/>
      <c r="BH8936" s="12"/>
      <c r="BO8936" s="7"/>
      <c r="BP8936" s="7"/>
      <c r="BQ8936" s="7"/>
      <c r="BU8936" s="7"/>
      <c r="BV8936" s="7"/>
      <c r="BW8936" s="7"/>
      <c r="CD8936" s="7"/>
      <c r="CE8936" s="7"/>
      <c r="CF8936" s="7"/>
      <c r="CJ8936" s="7"/>
      <c r="CK8936" s="7"/>
      <c r="CL8936" s="7"/>
    </row>
    <row r="8937" spans="1:90">
      <c r="A8937" s="11"/>
      <c r="B8937" s="373"/>
      <c r="C8937" s="373"/>
      <c r="D8937" s="373"/>
      <c r="E8937" s="13"/>
      <c r="F8937" s="11"/>
      <c r="G8937" s="25"/>
      <c r="H8937" s="31"/>
      <c r="I8937" s="30"/>
      <c r="M8937" s="25"/>
      <c r="N8937" s="31"/>
      <c r="O8937" s="30"/>
      <c r="V8937" s="12"/>
      <c r="W8937" s="12"/>
      <c r="X8937" s="14"/>
      <c r="AB8937" s="25"/>
      <c r="AC8937" s="12"/>
      <c r="AD8937" s="12"/>
      <c r="AK8937" s="12"/>
      <c r="AL8937" s="30"/>
      <c r="AM8937" s="32"/>
      <c r="AQ8937" s="12"/>
      <c r="AR8937" s="12"/>
      <c r="AS8937" s="12"/>
      <c r="AZ8937" s="49"/>
      <c r="BA8937" s="30"/>
      <c r="BB8937" s="12"/>
      <c r="BF8937" s="12"/>
      <c r="BG8937" s="12"/>
      <c r="BH8937" s="12"/>
      <c r="BO8937" s="7"/>
      <c r="BP8937" s="7"/>
      <c r="BQ8937" s="7"/>
      <c r="BU8937" s="7"/>
      <c r="BV8937" s="7"/>
      <c r="BW8937" s="7"/>
      <c r="CD8937" s="7"/>
      <c r="CE8937" s="7"/>
      <c r="CF8937" s="7"/>
      <c r="CJ8937" s="7"/>
      <c r="CK8937" s="7"/>
      <c r="CL8937" s="7"/>
    </row>
    <row r="8938" spans="1:90">
      <c r="A8938" s="11"/>
      <c r="B8938" s="373"/>
      <c r="C8938" s="373"/>
      <c r="D8938" s="373"/>
      <c r="E8938" s="13"/>
      <c r="F8938" s="11"/>
      <c r="G8938" s="25"/>
      <c r="H8938" s="31"/>
      <c r="I8938" s="30"/>
      <c r="M8938" s="25"/>
      <c r="N8938" s="31"/>
      <c r="O8938" s="30"/>
      <c r="V8938" s="12"/>
      <c r="W8938" s="12"/>
      <c r="X8938" s="14"/>
      <c r="AB8938" s="25"/>
      <c r="AC8938" s="12"/>
      <c r="AD8938" s="12"/>
      <c r="AK8938" s="12"/>
      <c r="AL8938" s="30"/>
      <c r="AM8938" s="32"/>
      <c r="AQ8938" s="12"/>
      <c r="AR8938" s="12"/>
      <c r="AS8938" s="12"/>
      <c r="AZ8938" s="49"/>
      <c r="BA8938" s="30"/>
      <c r="BB8938" s="12"/>
      <c r="BF8938" s="12"/>
      <c r="BG8938" s="12"/>
      <c r="BH8938" s="12"/>
      <c r="BO8938" s="7"/>
      <c r="BP8938" s="7"/>
      <c r="BQ8938" s="7"/>
      <c r="BU8938" s="7"/>
      <c r="BV8938" s="7"/>
      <c r="BW8938" s="7"/>
      <c r="CD8938" s="7"/>
      <c r="CE8938" s="7"/>
      <c r="CF8938" s="7"/>
      <c r="CJ8938" s="7"/>
      <c r="CK8938" s="7"/>
      <c r="CL8938" s="7"/>
    </row>
    <row r="8939" spans="1:90">
      <c r="A8939" s="11"/>
      <c r="B8939" s="373"/>
      <c r="C8939" s="373"/>
      <c r="D8939" s="373"/>
      <c r="E8939" s="13"/>
      <c r="F8939" s="11"/>
      <c r="G8939" s="25"/>
      <c r="H8939" s="31"/>
      <c r="I8939" s="30"/>
      <c r="M8939" s="25"/>
      <c r="N8939" s="31"/>
      <c r="O8939" s="30"/>
      <c r="V8939" s="12"/>
      <c r="W8939" s="12"/>
      <c r="X8939" s="14"/>
      <c r="AB8939" s="25"/>
      <c r="AC8939" s="12"/>
      <c r="AD8939" s="12"/>
      <c r="AK8939" s="12"/>
      <c r="AL8939" s="30"/>
      <c r="AM8939" s="32"/>
      <c r="AQ8939" s="12"/>
      <c r="AR8939" s="12"/>
      <c r="AS8939" s="12"/>
      <c r="AZ8939" s="49"/>
      <c r="BA8939" s="30"/>
      <c r="BB8939" s="12"/>
      <c r="BF8939" s="12"/>
      <c r="BG8939" s="12"/>
      <c r="BH8939" s="12"/>
      <c r="BO8939" s="7"/>
      <c r="BP8939" s="7"/>
      <c r="BQ8939" s="7"/>
      <c r="BU8939" s="7"/>
      <c r="BV8939" s="7"/>
      <c r="BW8939" s="7"/>
      <c r="CD8939" s="7"/>
      <c r="CE8939" s="7"/>
      <c r="CF8939" s="7"/>
      <c r="CJ8939" s="7"/>
      <c r="CK8939" s="7"/>
      <c r="CL8939" s="7"/>
    </row>
    <row r="8940" spans="1:90">
      <c r="A8940" s="11"/>
      <c r="B8940" s="373"/>
      <c r="C8940" s="373"/>
      <c r="D8940" s="373"/>
      <c r="E8940" s="13"/>
      <c r="F8940" s="11"/>
      <c r="G8940" s="25"/>
      <c r="H8940" s="31"/>
      <c r="I8940" s="30"/>
      <c r="M8940" s="25"/>
      <c r="N8940" s="31"/>
      <c r="O8940" s="30"/>
      <c r="V8940" s="12"/>
      <c r="W8940" s="12"/>
      <c r="X8940" s="14"/>
      <c r="AB8940" s="25"/>
      <c r="AC8940" s="12"/>
      <c r="AD8940" s="12"/>
      <c r="AK8940" s="12"/>
      <c r="AL8940" s="30"/>
      <c r="AM8940" s="32"/>
      <c r="AQ8940" s="12"/>
      <c r="AR8940" s="12"/>
      <c r="AS8940" s="12"/>
      <c r="AZ8940" s="49"/>
      <c r="BA8940" s="30"/>
      <c r="BB8940" s="12"/>
      <c r="BF8940" s="12"/>
      <c r="BG8940" s="12"/>
      <c r="BH8940" s="12"/>
      <c r="BO8940" s="7"/>
      <c r="BP8940" s="7"/>
      <c r="BQ8940" s="7"/>
      <c r="BU8940" s="7"/>
      <c r="BV8940" s="7"/>
      <c r="BW8940" s="7"/>
      <c r="CD8940" s="7"/>
      <c r="CE8940" s="7"/>
      <c r="CF8940" s="7"/>
      <c r="CJ8940" s="7"/>
      <c r="CK8940" s="7"/>
      <c r="CL8940" s="7"/>
    </row>
    <row r="8941" spans="1:90">
      <c r="A8941" s="11"/>
      <c r="B8941" s="373"/>
      <c r="C8941" s="373"/>
      <c r="D8941" s="373"/>
      <c r="E8941" s="13"/>
      <c r="F8941" s="11"/>
      <c r="G8941" s="25"/>
      <c r="H8941" s="31"/>
      <c r="I8941" s="30"/>
      <c r="M8941" s="25"/>
      <c r="N8941" s="31"/>
      <c r="O8941" s="30"/>
      <c r="V8941" s="12"/>
      <c r="W8941" s="12"/>
      <c r="X8941" s="14"/>
      <c r="AB8941" s="25"/>
      <c r="AC8941" s="12"/>
      <c r="AD8941" s="12"/>
      <c r="AK8941" s="12"/>
      <c r="AL8941" s="30"/>
      <c r="AM8941" s="32"/>
      <c r="AQ8941" s="12"/>
      <c r="AR8941" s="12"/>
      <c r="AS8941" s="12"/>
      <c r="AZ8941" s="49"/>
      <c r="BA8941" s="30"/>
      <c r="BB8941" s="12"/>
      <c r="BF8941" s="12"/>
      <c r="BG8941" s="12"/>
      <c r="BH8941" s="12"/>
      <c r="BO8941" s="7"/>
      <c r="BP8941" s="7"/>
      <c r="BQ8941" s="7"/>
      <c r="BU8941" s="7"/>
      <c r="BV8941" s="7"/>
      <c r="BW8941" s="7"/>
      <c r="CD8941" s="7"/>
      <c r="CE8941" s="7"/>
      <c r="CF8941" s="7"/>
      <c r="CJ8941" s="7"/>
      <c r="CK8941" s="7"/>
      <c r="CL8941" s="7"/>
    </row>
    <row r="8942" spans="1:90">
      <c r="A8942" s="11"/>
      <c r="B8942" s="373"/>
      <c r="C8942" s="373"/>
      <c r="D8942" s="373"/>
      <c r="E8942" s="13"/>
      <c r="F8942" s="11"/>
      <c r="G8942" s="25"/>
      <c r="H8942" s="31"/>
      <c r="I8942" s="30"/>
      <c r="M8942" s="25"/>
      <c r="N8942" s="31"/>
      <c r="O8942" s="30"/>
      <c r="V8942" s="12"/>
      <c r="W8942" s="12"/>
      <c r="X8942" s="14"/>
      <c r="AB8942" s="25"/>
      <c r="AC8942" s="12"/>
      <c r="AD8942" s="12"/>
      <c r="AK8942" s="12"/>
      <c r="AL8942" s="30"/>
      <c r="AM8942" s="32"/>
      <c r="AQ8942" s="12"/>
      <c r="AR8942" s="12"/>
      <c r="AS8942" s="12"/>
      <c r="AZ8942" s="49"/>
      <c r="BA8942" s="30"/>
      <c r="BB8942" s="12"/>
      <c r="BF8942" s="12"/>
      <c r="BG8942" s="12"/>
      <c r="BH8942" s="12"/>
      <c r="BO8942" s="7"/>
      <c r="BP8942" s="7"/>
      <c r="BQ8942" s="7"/>
      <c r="BU8942" s="7"/>
      <c r="BV8942" s="7"/>
      <c r="BW8942" s="7"/>
      <c r="CD8942" s="7"/>
      <c r="CE8942" s="7"/>
      <c r="CF8942" s="7"/>
      <c r="CJ8942" s="7"/>
      <c r="CK8942" s="7"/>
      <c r="CL8942" s="7"/>
    </row>
    <row r="8943" spans="1:90">
      <c r="A8943" s="11"/>
      <c r="B8943" s="373"/>
      <c r="C8943" s="373"/>
      <c r="D8943" s="373"/>
      <c r="E8943" s="13"/>
      <c r="F8943" s="11"/>
      <c r="G8943" s="25"/>
      <c r="H8943" s="31"/>
      <c r="I8943" s="30"/>
      <c r="M8943" s="25"/>
      <c r="N8943" s="31"/>
      <c r="O8943" s="30"/>
      <c r="V8943" s="12"/>
      <c r="W8943" s="12"/>
      <c r="X8943" s="14"/>
      <c r="AB8943" s="25"/>
      <c r="AC8943" s="12"/>
      <c r="AD8943" s="12"/>
      <c r="AK8943" s="12"/>
      <c r="AL8943" s="30"/>
      <c r="AM8943" s="32"/>
      <c r="AQ8943" s="12"/>
      <c r="AR8943" s="12"/>
      <c r="AS8943" s="12"/>
      <c r="AZ8943" s="49"/>
      <c r="BA8943" s="30"/>
      <c r="BB8943" s="12"/>
      <c r="BF8943" s="12"/>
      <c r="BG8943" s="12"/>
      <c r="BH8943" s="12"/>
      <c r="BO8943" s="7"/>
      <c r="BP8943" s="7"/>
      <c r="BQ8943" s="7"/>
      <c r="BU8943" s="7"/>
      <c r="BV8943" s="7"/>
      <c r="BW8943" s="7"/>
      <c r="CD8943" s="7"/>
      <c r="CE8943" s="7"/>
      <c r="CF8943" s="7"/>
      <c r="CJ8943" s="7"/>
      <c r="CK8943" s="7"/>
      <c r="CL8943" s="7"/>
    </row>
    <row r="8944" spans="1:90">
      <c r="A8944" s="11"/>
      <c r="B8944" s="373"/>
      <c r="C8944" s="373"/>
      <c r="D8944" s="373"/>
      <c r="E8944" s="13"/>
      <c r="F8944" s="11"/>
      <c r="G8944" s="25"/>
      <c r="H8944" s="31"/>
      <c r="I8944" s="30"/>
      <c r="M8944" s="25"/>
      <c r="N8944" s="31"/>
      <c r="O8944" s="30"/>
      <c r="V8944" s="12"/>
      <c r="W8944" s="12"/>
      <c r="X8944" s="14"/>
      <c r="AB8944" s="25"/>
      <c r="AC8944" s="12"/>
      <c r="AD8944" s="12"/>
      <c r="AK8944" s="12"/>
      <c r="AL8944" s="30"/>
      <c r="AM8944" s="32"/>
      <c r="AQ8944" s="12"/>
      <c r="AR8944" s="12"/>
      <c r="AS8944" s="12"/>
      <c r="AZ8944" s="49"/>
      <c r="BA8944" s="30"/>
      <c r="BB8944" s="12"/>
      <c r="BF8944" s="12"/>
      <c r="BG8944" s="12"/>
      <c r="BH8944" s="12"/>
      <c r="BO8944" s="7"/>
      <c r="BP8944" s="7"/>
      <c r="BQ8944" s="7"/>
      <c r="BU8944" s="7"/>
      <c r="BV8944" s="7"/>
      <c r="BW8944" s="7"/>
      <c r="CD8944" s="7"/>
      <c r="CE8944" s="7"/>
      <c r="CF8944" s="7"/>
      <c r="CJ8944" s="7"/>
      <c r="CK8944" s="7"/>
      <c r="CL8944" s="7"/>
    </row>
    <row r="8945" spans="1:90">
      <c r="A8945" s="11"/>
      <c r="B8945" s="373"/>
      <c r="C8945" s="373"/>
      <c r="D8945" s="373"/>
      <c r="E8945" s="13"/>
      <c r="F8945" s="11"/>
      <c r="G8945" s="25"/>
      <c r="H8945" s="31"/>
      <c r="I8945" s="30"/>
      <c r="M8945" s="25"/>
      <c r="N8945" s="31"/>
      <c r="O8945" s="30"/>
      <c r="V8945" s="12"/>
      <c r="W8945" s="12"/>
      <c r="X8945" s="14"/>
      <c r="AB8945" s="25"/>
      <c r="AC8945" s="12"/>
      <c r="AD8945" s="12"/>
      <c r="AK8945" s="12"/>
      <c r="AL8945" s="30"/>
      <c r="AM8945" s="32"/>
      <c r="AQ8945" s="12"/>
      <c r="AR8945" s="12"/>
      <c r="AS8945" s="12"/>
      <c r="AZ8945" s="49"/>
      <c r="BA8945" s="30"/>
      <c r="BB8945" s="12"/>
      <c r="BF8945" s="12"/>
      <c r="BG8945" s="12"/>
      <c r="BH8945" s="12"/>
      <c r="BO8945" s="7"/>
      <c r="BP8945" s="7"/>
      <c r="BQ8945" s="7"/>
      <c r="BU8945" s="7"/>
      <c r="BV8945" s="7"/>
      <c r="BW8945" s="7"/>
      <c r="CD8945" s="7"/>
      <c r="CE8945" s="7"/>
      <c r="CF8945" s="7"/>
      <c r="CJ8945" s="7"/>
      <c r="CK8945" s="7"/>
      <c r="CL8945" s="7"/>
    </row>
    <row r="8946" spans="1:90">
      <c r="A8946" s="11"/>
      <c r="B8946" s="373"/>
      <c r="C8946" s="373"/>
      <c r="D8946" s="373"/>
      <c r="E8946" s="13"/>
      <c r="F8946" s="11"/>
      <c r="G8946" s="25"/>
      <c r="H8946" s="31"/>
      <c r="I8946" s="30"/>
      <c r="M8946" s="25"/>
      <c r="N8946" s="31"/>
      <c r="O8946" s="30"/>
      <c r="V8946" s="12"/>
      <c r="W8946" s="12"/>
      <c r="X8946" s="14"/>
      <c r="AB8946" s="25"/>
      <c r="AC8946" s="12"/>
      <c r="AD8946" s="12"/>
      <c r="AK8946" s="12"/>
      <c r="AL8946" s="30"/>
      <c r="AM8946" s="32"/>
      <c r="AQ8946" s="12"/>
      <c r="AR8946" s="12"/>
      <c r="AS8946" s="12"/>
      <c r="AZ8946" s="49"/>
      <c r="BA8946" s="30"/>
      <c r="BB8946" s="12"/>
      <c r="BF8946" s="12"/>
      <c r="BG8946" s="12"/>
      <c r="BH8946" s="12"/>
      <c r="BO8946" s="7"/>
      <c r="BP8946" s="7"/>
      <c r="BQ8946" s="7"/>
      <c r="BU8946" s="7"/>
      <c r="BV8946" s="7"/>
      <c r="BW8946" s="7"/>
      <c r="CD8946" s="7"/>
      <c r="CE8946" s="7"/>
      <c r="CF8946" s="7"/>
      <c r="CJ8946" s="7"/>
      <c r="CK8946" s="7"/>
      <c r="CL8946" s="7"/>
    </row>
    <row r="8947" spans="1:90">
      <c r="A8947" s="11"/>
      <c r="B8947" s="373"/>
      <c r="C8947" s="373"/>
      <c r="D8947" s="373"/>
      <c r="E8947" s="13"/>
      <c r="F8947" s="11"/>
      <c r="G8947" s="25"/>
      <c r="H8947" s="31"/>
      <c r="I8947" s="30"/>
      <c r="M8947" s="25"/>
      <c r="N8947" s="31"/>
      <c r="O8947" s="30"/>
      <c r="V8947" s="12"/>
      <c r="W8947" s="12"/>
      <c r="X8947" s="14"/>
      <c r="AB8947" s="25"/>
      <c r="AC8947" s="12"/>
      <c r="AD8947" s="12"/>
      <c r="AK8947" s="12"/>
      <c r="AL8947" s="30"/>
      <c r="AM8947" s="32"/>
      <c r="AQ8947" s="12"/>
      <c r="AR8947" s="12"/>
      <c r="AS8947" s="12"/>
      <c r="AZ8947" s="49"/>
      <c r="BA8947" s="30"/>
      <c r="BB8947" s="12"/>
      <c r="BF8947" s="12"/>
      <c r="BG8947" s="12"/>
      <c r="BH8947" s="12"/>
      <c r="BO8947" s="7"/>
      <c r="BP8947" s="7"/>
      <c r="BQ8947" s="7"/>
      <c r="BU8947" s="7"/>
      <c r="BV8947" s="7"/>
      <c r="BW8947" s="7"/>
      <c r="CD8947" s="7"/>
      <c r="CE8947" s="7"/>
      <c r="CF8947" s="7"/>
      <c r="CJ8947" s="7"/>
      <c r="CK8947" s="7"/>
      <c r="CL8947" s="7"/>
    </row>
    <row r="8948" spans="1:90">
      <c r="A8948" s="11"/>
      <c r="B8948" s="373"/>
      <c r="C8948" s="373"/>
      <c r="D8948" s="373"/>
      <c r="E8948" s="13"/>
      <c r="F8948" s="11"/>
      <c r="G8948" s="25"/>
      <c r="H8948" s="31"/>
      <c r="I8948" s="30"/>
      <c r="M8948" s="25"/>
      <c r="N8948" s="31"/>
      <c r="O8948" s="30"/>
      <c r="V8948" s="12"/>
      <c r="W8948" s="12"/>
      <c r="X8948" s="14"/>
      <c r="AB8948" s="25"/>
      <c r="AC8948" s="12"/>
      <c r="AD8948" s="12"/>
      <c r="AK8948" s="12"/>
      <c r="AL8948" s="30"/>
      <c r="AM8948" s="32"/>
      <c r="AQ8948" s="12"/>
      <c r="AR8948" s="12"/>
      <c r="AS8948" s="12"/>
      <c r="AZ8948" s="49"/>
      <c r="BA8948" s="30"/>
      <c r="BB8948" s="12"/>
      <c r="BF8948" s="12"/>
      <c r="BG8948" s="12"/>
      <c r="BH8948" s="12"/>
      <c r="BO8948" s="7"/>
      <c r="BP8948" s="7"/>
      <c r="BQ8948" s="7"/>
      <c r="BU8948" s="7"/>
      <c r="BV8948" s="7"/>
      <c r="BW8948" s="7"/>
      <c r="CD8948" s="7"/>
      <c r="CE8948" s="7"/>
      <c r="CF8948" s="7"/>
      <c r="CJ8948" s="7"/>
      <c r="CK8948" s="7"/>
      <c r="CL8948" s="7"/>
    </row>
    <row r="8949" spans="1:90">
      <c r="A8949" s="11"/>
      <c r="B8949" s="373"/>
      <c r="C8949" s="373"/>
      <c r="D8949" s="373"/>
      <c r="E8949" s="13"/>
      <c r="F8949" s="11"/>
      <c r="G8949" s="25"/>
      <c r="H8949" s="31"/>
      <c r="I8949" s="30"/>
      <c r="M8949" s="25"/>
      <c r="N8949" s="31"/>
      <c r="O8949" s="30"/>
      <c r="V8949" s="12"/>
      <c r="W8949" s="12"/>
      <c r="X8949" s="14"/>
      <c r="AB8949" s="25"/>
      <c r="AC8949" s="12"/>
      <c r="AD8949" s="12"/>
      <c r="AK8949" s="12"/>
      <c r="AL8949" s="30"/>
      <c r="AM8949" s="32"/>
      <c r="AQ8949" s="12"/>
      <c r="AR8949" s="12"/>
      <c r="AS8949" s="12"/>
      <c r="AZ8949" s="49"/>
      <c r="BA8949" s="30"/>
      <c r="BB8949" s="12"/>
      <c r="BF8949" s="12"/>
      <c r="BG8949" s="12"/>
      <c r="BH8949" s="12"/>
      <c r="BO8949" s="7"/>
      <c r="BP8949" s="7"/>
      <c r="BQ8949" s="7"/>
      <c r="BU8949" s="7"/>
      <c r="BV8949" s="7"/>
      <c r="BW8949" s="7"/>
      <c r="CD8949" s="7"/>
      <c r="CE8949" s="7"/>
      <c r="CF8949" s="7"/>
      <c r="CJ8949" s="7"/>
      <c r="CK8949" s="7"/>
      <c r="CL8949" s="7"/>
    </row>
    <row r="8950" spans="1:90">
      <c r="A8950" s="11"/>
      <c r="B8950" s="373"/>
      <c r="C8950" s="373"/>
      <c r="D8950" s="373"/>
      <c r="E8950" s="13"/>
      <c r="F8950" s="11"/>
      <c r="G8950" s="25"/>
      <c r="H8950" s="31"/>
      <c r="I8950" s="30"/>
      <c r="M8950" s="25"/>
      <c r="N8950" s="31"/>
      <c r="O8950" s="30"/>
      <c r="V8950" s="12"/>
      <c r="W8950" s="12"/>
      <c r="X8950" s="14"/>
      <c r="AB8950" s="25"/>
      <c r="AC8950" s="12"/>
      <c r="AD8950" s="12"/>
      <c r="AK8950" s="12"/>
      <c r="AL8950" s="30"/>
      <c r="AM8950" s="32"/>
      <c r="AQ8950" s="12"/>
      <c r="AR8950" s="12"/>
      <c r="AS8950" s="12"/>
      <c r="AZ8950" s="49"/>
      <c r="BA8950" s="30"/>
      <c r="BB8950" s="12"/>
      <c r="BF8950" s="12"/>
      <c r="BG8950" s="12"/>
      <c r="BH8950" s="12"/>
      <c r="BO8950" s="7"/>
      <c r="BP8950" s="7"/>
      <c r="BQ8950" s="7"/>
      <c r="BU8950" s="7"/>
      <c r="BV8950" s="7"/>
      <c r="BW8950" s="7"/>
      <c r="CD8950" s="7"/>
      <c r="CE8950" s="7"/>
      <c r="CF8950" s="7"/>
      <c r="CJ8950" s="7"/>
      <c r="CK8950" s="7"/>
      <c r="CL8950" s="7"/>
    </row>
    <row r="8951" spans="1:90">
      <c r="A8951" s="11"/>
      <c r="B8951" s="373"/>
      <c r="C8951" s="373"/>
      <c r="D8951" s="373"/>
      <c r="E8951" s="13"/>
      <c r="F8951" s="11"/>
      <c r="G8951" s="25"/>
      <c r="H8951" s="31"/>
      <c r="I8951" s="30"/>
      <c r="M8951" s="25"/>
      <c r="N8951" s="31"/>
      <c r="O8951" s="30"/>
      <c r="V8951" s="12"/>
      <c r="W8951" s="12"/>
      <c r="X8951" s="14"/>
      <c r="AB8951" s="25"/>
      <c r="AC8951" s="12"/>
      <c r="AD8951" s="12"/>
      <c r="AK8951" s="12"/>
      <c r="AL8951" s="30"/>
      <c r="AM8951" s="32"/>
      <c r="AQ8951" s="12"/>
      <c r="AR8951" s="12"/>
      <c r="AS8951" s="12"/>
      <c r="AZ8951" s="49"/>
      <c r="BA8951" s="30"/>
      <c r="BB8951" s="12"/>
      <c r="BF8951" s="12"/>
      <c r="BG8951" s="12"/>
      <c r="BH8951" s="12"/>
      <c r="BO8951" s="7"/>
      <c r="BP8951" s="7"/>
      <c r="BQ8951" s="7"/>
      <c r="BU8951" s="7"/>
      <c r="BV8951" s="7"/>
      <c r="BW8951" s="7"/>
      <c r="CD8951" s="7"/>
      <c r="CE8951" s="7"/>
      <c r="CF8951" s="7"/>
      <c r="CJ8951" s="7"/>
      <c r="CK8951" s="7"/>
      <c r="CL8951" s="7"/>
    </row>
    <row r="8952" spans="1:90">
      <c r="A8952" s="11"/>
      <c r="B8952" s="373"/>
      <c r="C8952" s="373"/>
      <c r="D8952" s="373"/>
      <c r="E8952" s="13"/>
      <c r="F8952" s="11"/>
      <c r="G8952" s="25"/>
      <c r="H8952" s="31"/>
      <c r="I8952" s="30"/>
      <c r="M8952" s="25"/>
      <c r="N8952" s="31"/>
      <c r="O8952" s="30"/>
      <c r="V8952" s="12"/>
      <c r="W8952" s="12"/>
      <c r="X8952" s="14"/>
      <c r="AB8952" s="25"/>
      <c r="AC8952" s="12"/>
      <c r="AD8952" s="12"/>
      <c r="AK8952" s="12"/>
      <c r="AL8952" s="30"/>
      <c r="AM8952" s="32"/>
      <c r="AQ8952" s="12"/>
      <c r="AR8952" s="12"/>
      <c r="AS8952" s="12"/>
      <c r="AZ8952" s="49"/>
      <c r="BA8952" s="30"/>
      <c r="BB8952" s="12"/>
      <c r="BF8952" s="12"/>
      <c r="BG8952" s="12"/>
      <c r="BH8952" s="12"/>
      <c r="BO8952" s="7"/>
      <c r="BP8952" s="7"/>
      <c r="BQ8952" s="7"/>
      <c r="BU8952" s="7"/>
      <c r="BV8952" s="7"/>
      <c r="BW8952" s="7"/>
      <c r="CD8952" s="7"/>
      <c r="CE8952" s="7"/>
      <c r="CF8952" s="7"/>
      <c r="CJ8952" s="7"/>
      <c r="CK8952" s="7"/>
      <c r="CL8952" s="7"/>
    </row>
    <row r="8953" spans="1:90">
      <c r="A8953" s="11"/>
      <c r="B8953" s="373"/>
      <c r="C8953" s="373"/>
      <c r="D8953" s="373"/>
      <c r="E8953" s="13"/>
      <c r="F8953" s="11"/>
      <c r="G8953" s="25"/>
      <c r="H8953" s="31"/>
      <c r="I8953" s="30"/>
      <c r="M8953" s="25"/>
      <c r="N8953" s="31"/>
      <c r="O8953" s="30"/>
      <c r="V8953" s="12"/>
      <c r="W8953" s="12"/>
      <c r="X8953" s="14"/>
      <c r="AB8953" s="25"/>
      <c r="AC8953" s="12"/>
      <c r="AD8953" s="12"/>
      <c r="AK8953" s="12"/>
      <c r="AL8953" s="30"/>
      <c r="AM8953" s="32"/>
      <c r="AQ8953" s="12"/>
      <c r="AR8953" s="12"/>
      <c r="AS8953" s="12"/>
      <c r="AZ8953" s="49"/>
      <c r="BA8953" s="30"/>
      <c r="BB8953" s="12"/>
      <c r="BF8953" s="12"/>
      <c r="BG8953" s="12"/>
      <c r="BH8953" s="12"/>
      <c r="BO8953" s="7"/>
      <c r="BP8953" s="7"/>
      <c r="BQ8953" s="7"/>
      <c r="BU8953" s="7"/>
      <c r="BV8953" s="7"/>
      <c r="BW8953" s="7"/>
      <c r="CD8953" s="7"/>
      <c r="CE8953" s="7"/>
      <c r="CF8953" s="7"/>
      <c r="CJ8953" s="7"/>
      <c r="CK8953" s="7"/>
      <c r="CL8953" s="7"/>
    </row>
    <row r="8954" spans="1:90">
      <c r="A8954" s="11"/>
      <c r="B8954" s="373"/>
      <c r="C8954" s="373"/>
      <c r="D8954" s="373"/>
      <c r="E8954" s="13"/>
      <c r="F8954" s="11"/>
      <c r="G8954" s="25"/>
      <c r="H8954" s="31"/>
      <c r="I8954" s="30"/>
      <c r="M8954" s="25"/>
      <c r="N8954" s="31"/>
      <c r="O8954" s="30"/>
      <c r="V8954" s="12"/>
      <c r="W8954" s="12"/>
      <c r="X8954" s="14"/>
      <c r="AB8954" s="25"/>
      <c r="AC8954" s="12"/>
      <c r="AD8954" s="12"/>
      <c r="AK8954" s="12"/>
      <c r="AL8954" s="30"/>
      <c r="AM8954" s="32"/>
      <c r="AQ8954" s="12"/>
      <c r="AR8954" s="12"/>
      <c r="AS8954" s="12"/>
      <c r="AZ8954" s="49"/>
      <c r="BA8954" s="30"/>
      <c r="BB8954" s="12"/>
      <c r="BF8954" s="12"/>
      <c r="BG8954" s="12"/>
      <c r="BH8954" s="12"/>
      <c r="BO8954" s="7"/>
      <c r="BP8954" s="7"/>
      <c r="BQ8954" s="7"/>
      <c r="BU8954" s="7"/>
      <c r="BV8954" s="7"/>
      <c r="BW8954" s="7"/>
      <c r="CD8954" s="7"/>
      <c r="CE8954" s="7"/>
      <c r="CF8954" s="7"/>
      <c r="CJ8954" s="7"/>
      <c r="CK8954" s="7"/>
      <c r="CL8954" s="7"/>
    </row>
    <row r="8955" spans="1:90">
      <c r="A8955" s="11"/>
      <c r="B8955" s="373"/>
      <c r="C8955" s="373"/>
      <c r="D8955" s="373"/>
      <c r="E8955" s="13"/>
      <c r="F8955" s="11"/>
      <c r="G8955" s="25"/>
      <c r="H8955" s="31"/>
      <c r="I8955" s="30"/>
      <c r="M8955" s="25"/>
      <c r="N8955" s="31"/>
      <c r="O8955" s="30"/>
      <c r="V8955" s="12"/>
      <c r="W8955" s="12"/>
      <c r="X8955" s="14"/>
      <c r="AB8955" s="25"/>
      <c r="AC8955" s="12"/>
      <c r="AD8955" s="12"/>
      <c r="AK8955" s="12"/>
      <c r="AL8955" s="30"/>
      <c r="AM8955" s="32"/>
      <c r="AQ8955" s="12"/>
      <c r="AR8955" s="12"/>
      <c r="AS8955" s="12"/>
      <c r="AZ8955" s="49"/>
      <c r="BA8955" s="30"/>
      <c r="BB8955" s="12"/>
      <c r="BF8955" s="12"/>
      <c r="BG8955" s="12"/>
      <c r="BH8955" s="12"/>
      <c r="BO8955" s="7"/>
      <c r="BP8955" s="7"/>
      <c r="BQ8955" s="7"/>
      <c r="BU8955" s="7"/>
      <c r="BV8955" s="7"/>
      <c r="BW8955" s="7"/>
      <c r="CD8955" s="7"/>
      <c r="CE8955" s="7"/>
      <c r="CF8955" s="7"/>
      <c r="CJ8955" s="7"/>
      <c r="CK8955" s="7"/>
      <c r="CL8955" s="7"/>
    </row>
    <row r="8956" spans="1:90">
      <c r="A8956" s="11"/>
      <c r="B8956" s="373"/>
      <c r="C8956" s="373"/>
      <c r="D8956" s="373"/>
      <c r="E8956" s="13"/>
      <c r="F8956" s="11"/>
      <c r="G8956" s="25"/>
      <c r="H8956" s="31"/>
      <c r="I8956" s="30"/>
      <c r="M8956" s="25"/>
      <c r="N8956" s="31"/>
      <c r="O8956" s="30"/>
      <c r="V8956" s="12"/>
      <c r="W8956" s="12"/>
      <c r="X8956" s="14"/>
      <c r="AB8956" s="25"/>
      <c r="AC8956" s="12"/>
      <c r="AD8956" s="12"/>
      <c r="AK8956" s="12"/>
      <c r="AL8956" s="30"/>
      <c r="AM8956" s="32"/>
      <c r="AQ8956" s="12"/>
      <c r="AR8956" s="12"/>
      <c r="AS8956" s="12"/>
      <c r="AZ8956" s="49"/>
      <c r="BA8956" s="30"/>
      <c r="BB8956" s="12"/>
      <c r="BF8956" s="12"/>
      <c r="BG8956" s="12"/>
      <c r="BH8956" s="12"/>
      <c r="BO8956" s="7"/>
      <c r="BP8956" s="7"/>
      <c r="BQ8956" s="7"/>
      <c r="BU8956" s="7"/>
      <c r="BV8956" s="7"/>
      <c r="BW8956" s="7"/>
      <c r="CD8956" s="7"/>
      <c r="CE8956" s="7"/>
      <c r="CF8956" s="7"/>
      <c r="CJ8956" s="7"/>
      <c r="CK8956" s="7"/>
      <c r="CL8956" s="7"/>
    </row>
    <row r="8957" spans="1:90">
      <c r="A8957" s="11"/>
      <c r="B8957" s="373"/>
      <c r="C8957" s="373"/>
      <c r="D8957" s="373"/>
      <c r="E8957" s="13"/>
      <c r="F8957" s="11"/>
      <c r="G8957" s="25"/>
      <c r="H8957" s="31"/>
      <c r="I8957" s="30"/>
      <c r="M8957" s="25"/>
      <c r="N8957" s="31"/>
      <c r="O8957" s="30"/>
      <c r="V8957" s="12"/>
      <c r="W8957" s="12"/>
      <c r="X8957" s="14"/>
      <c r="AB8957" s="25"/>
      <c r="AC8957" s="12"/>
      <c r="AD8957" s="12"/>
      <c r="AK8957" s="12"/>
      <c r="AL8957" s="30"/>
      <c r="AM8957" s="32"/>
      <c r="AQ8957" s="12"/>
      <c r="AR8957" s="12"/>
      <c r="AS8957" s="12"/>
      <c r="AZ8957" s="49"/>
      <c r="BA8957" s="30"/>
      <c r="BB8957" s="12"/>
      <c r="BF8957" s="12"/>
      <c r="BG8957" s="12"/>
      <c r="BH8957" s="12"/>
      <c r="BO8957" s="7"/>
      <c r="BP8957" s="7"/>
      <c r="BQ8957" s="7"/>
      <c r="BU8957" s="7"/>
      <c r="BV8957" s="7"/>
      <c r="BW8957" s="7"/>
      <c r="CD8957" s="7"/>
      <c r="CE8957" s="7"/>
      <c r="CF8957" s="7"/>
      <c r="CJ8957" s="7"/>
      <c r="CK8957" s="7"/>
      <c r="CL8957" s="7"/>
    </row>
    <row r="8958" spans="1:90">
      <c r="A8958" s="11"/>
      <c r="B8958" s="373"/>
      <c r="C8958" s="373"/>
      <c r="D8958" s="373"/>
      <c r="E8958" s="13"/>
      <c r="F8958" s="11"/>
      <c r="G8958" s="25"/>
      <c r="H8958" s="31"/>
      <c r="I8958" s="30"/>
      <c r="M8958" s="25"/>
      <c r="N8958" s="31"/>
      <c r="O8958" s="30"/>
      <c r="V8958" s="12"/>
      <c r="W8958" s="12"/>
      <c r="X8958" s="14"/>
      <c r="AB8958" s="25"/>
      <c r="AC8958" s="12"/>
      <c r="AD8958" s="12"/>
      <c r="AK8958" s="12"/>
      <c r="AL8958" s="30"/>
      <c r="AM8958" s="32"/>
      <c r="AQ8958" s="12"/>
      <c r="AR8958" s="12"/>
      <c r="AS8958" s="12"/>
      <c r="AZ8958" s="49"/>
      <c r="BA8958" s="30"/>
      <c r="BB8958" s="12"/>
      <c r="BF8958" s="12"/>
      <c r="BG8958" s="12"/>
      <c r="BH8958" s="12"/>
      <c r="BO8958" s="7"/>
      <c r="BP8958" s="7"/>
      <c r="BQ8958" s="7"/>
      <c r="BU8958" s="7"/>
      <c r="BV8958" s="7"/>
      <c r="BW8958" s="7"/>
      <c r="CD8958" s="7"/>
      <c r="CE8958" s="7"/>
      <c r="CF8958" s="7"/>
      <c r="CJ8958" s="7"/>
      <c r="CK8958" s="7"/>
      <c r="CL8958" s="7"/>
    </row>
    <row r="8959" spans="1:90">
      <c r="A8959" s="11"/>
      <c r="B8959" s="373"/>
      <c r="C8959" s="373"/>
      <c r="D8959" s="373"/>
      <c r="E8959" s="13"/>
      <c r="F8959" s="11"/>
      <c r="G8959" s="25"/>
      <c r="H8959" s="31"/>
      <c r="I8959" s="30"/>
      <c r="M8959" s="25"/>
      <c r="N8959" s="31"/>
      <c r="O8959" s="30"/>
      <c r="V8959" s="12"/>
      <c r="W8959" s="12"/>
      <c r="X8959" s="14"/>
      <c r="AB8959" s="25"/>
      <c r="AC8959" s="12"/>
      <c r="AD8959" s="12"/>
      <c r="AK8959" s="12"/>
      <c r="AL8959" s="30"/>
      <c r="AM8959" s="32"/>
      <c r="AQ8959" s="12"/>
      <c r="AR8959" s="12"/>
      <c r="AS8959" s="12"/>
      <c r="AZ8959" s="49"/>
      <c r="BA8959" s="30"/>
      <c r="BB8959" s="12"/>
      <c r="BF8959" s="12"/>
      <c r="BG8959" s="12"/>
      <c r="BH8959" s="12"/>
      <c r="BO8959" s="7"/>
      <c r="BP8959" s="7"/>
      <c r="BQ8959" s="7"/>
      <c r="BU8959" s="7"/>
      <c r="BV8959" s="7"/>
      <c r="BW8959" s="7"/>
      <c r="CD8959" s="7"/>
      <c r="CE8959" s="7"/>
      <c r="CF8959" s="7"/>
      <c r="CJ8959" s="7"/>
      <c r="CK8959" s="7"/>
      <c r="CL8959" s="7"/>
    </row>
    <row r="8960" spans="1:90">
      <c r="A8960" s="11"/>
      <c r="B8960" s="373"/>
      <c r="C8960" s="373"/>
      <c r="D8960" s="373"/>
      <c r="E8960" s="13"/>
      <c r="F8960" s="11"/>
      <c r="G8960" s="25"/>
      <c r="H8960" s="31"/>
      <c r="I8960" s="30"/>
      <c r="M8960" s="25"/>
      <c r="N8960" s="31"/>
      <c r="O8960" s="30"/>
      <c r="V8960" s="12"/>
      <c r="W8960" s="12"/>
      <c r="X8960" s="14"/>
      <c r="AB8960" s="25"/>
      <c r="AC8960" s="12"/>
      <c r="AD8960" s="12"/>
      <c r="AK8960" s="12"/>
      <c r="AL8960" s="30"/>
      <c r="AM8960" s="32"/>
      <c r="AQ8960" s="12"/>
      <c r="AR8960" s="12"/>
      <c r="AS8960" s="12"/>
      <c r="AZ8960" s="49"/>
      <c r="BA8960" s="30"/>
      <c r="BB8960" s="12"/>
      <c r="BF8960" s="12"/>
      <c r="BG8960" s="12"/>
      <c r="BH8960" s="12"/>
      <c r="BO8960" s="7"/>
      <c r="BP8960" s="7"/>
      <c r="BQ8960" s="7"/>
      <c r="BU8960" s="7"/>
      <c r="BV8960" s="7"/>
      <c r="BW8960" s="7"/>
      <c r="CD8960" s="7"/>
      <c r="CE8960" s="7"/>
      <c r="CF8960" s="7"/>
      <c r="CJ8960" s="7"/>
      <c r="CK8960" s="7"/>
      <c r="CL8960" s="7"/>
    </row>
    <row r="8961" spans="1:90">
      <c r="A8961" s="11"/>
      <c r="B8961" s="373"/>
      <c r="C8961" s="373"/>
      <c r="D8961" s="373"/>
      <c r="E8961" s="13"/>
      <c r="F8961" s="11"/>
      <c r="G8961" s="25"/>
      <c r="H8961" s="31"/>
      <c r="I8961" s="30"/>
      <c r="M8961" s="25"/>
      <c r="N8961" s="31"/>
      <c r="O8961" s="30"/>
      <c r="V8961" s="12"/>
      <c r="W8961" s="12"/>
      <c r="X8961" s="14"/>
      <c r="AB8961" s="25"/>
      <c r="AC8961" s="12"/>
      <c r="AD8961" s="12"/>
      <c r="AK8961" s="12"/>
      <c r="AL8961" s="30"/>
      <c r="AM8961" s="32"/>
      <c r="AQ8961" s="12"/>
      <c r="AR8961" s="12"/>
      <c r="AS8961" s="12"/>
      <c r="AZ8961" s="49"/>
      <c r="BA8961" s="30"/>
      <c r="BB8961" s="12"/>
      <c r="BF8961" s="12"/>
      <c r="BG8961" s="12"/>
      <c r="BH8961" s="12"/>
      <c r="BO8961" s="7"/>
      <c r="BP8961" s="7"/>
      <c r="BQ8961" s="7"/>
      <c r="BU8961" s="7"/>
      <c r="BV8961" s="7"/>
      <c r="BW8961" s="7"/>
      <c r="CD8961" s="7"/>
      <c r="CE8961" s="7"/>
      <c r="CF8961" s="7"/>
      <c r="CJ8961" s="7"/>
      <c r="CK8961" s="7"/>
      <c r="CL8961" s="7"/>
    </row>
    <row r="8962" spans="1:90">
      <c r="A8962" s="11"/>
      <c r="B8962" s="373"/>
      <c r="C8962" s="373"/>
      <c r="D8962" s="373"/>
      <c r="E8962" s="13"/>
      <c r="F8962" s="11"/>
      <c r="G8962" s="25"/>
      <c r="H8962" s="31"/>
      <c r="I8962" s="30"/>
      <c r="M8962" s="25"/>
      <c r="N8962" s="31"/>
      <c r="O8962" s="30"/>
      <c r="V8962" s="12"/>
      <c r="W8962" s="12"/>
      <c r="X8962" s="14"/>
      <c r="AB8962" s="25"/>
      <c r="AC8962" s="12"/>
      <c r="AD8962" s="12"/>
      <c r="AK8962" s="12"/>
      <c r="AL8962" s="30"/>
      <c r="AM8962" s="32"/>
      <c r="AQ8962" s="12"/>
      <c r="AR8962" s="12"/>
      <c r="AS8962" s="12"/>
      <c r="AZ8962" s="49"/>
      <c r="BA8962" s="30"/>
      <c r="BB8962" s="12"/>
      <c r="BF8962" s="12"/>
      <c r="BG8962" s="12"/>
      <c r="BH8962" s="12"/>
      <c r="BO8962" s="7"/>
      <c r="BP8962" s="7"/>
      <c r="BQ8962" s="7"/>
      <c r="BU8962" s="7"/>
      <c r="BV8962" s="7"/>
      <c r="BW8962" s="7"/>
      <c r="CD8962" s="7"/>
      <c r="CE8962" s="7"/>
      <c r="CF8962" s="7"/>
      <c r="CJ8962" s="7"/>
      <c r="CK8962" s="7"/>
      <c r="CL8962" s="7"/>
    </row>
    <row r="8963" spans="1:90">
      <c r="A8963" s="11"/>
      <c r="B8963" s="373"/>
      <c r="C8963" s="373"/>
      <c r="D8963" s="373"/>
      <c r="E8963" s="13"/>
      <c r="F8963" s="11"/>
      <c r="G8963" s="25"/>
      <c r="H8963" s="31"/>
      <c r="I8963" s="30"/>
      <c r="M8963" s="25"/>
      <c r="N8963" s="31"/>
      <c r="O8963" s="30"/>
      <c r="V8963" s="12"/>
      <c r="W8963" s="12"/>
      <c r="X8963" s="14"/>
      <c r="AB8963" s="25"/>
      <c r="AC8963" s="12"/>
      <c r="AD8963" s="12"/>
      <c r="AK8963" s="12"/>
      <c r="AL8963" s="30"/>
      <c r="AM8963" s="32"/>
      <c r="AQ8963" s="12"/>
      <c r="AR8963" s="12"/>
      <c r="AS8963" s="12"/>
      <c r="AZ8963" s="49"/>
      <c r="BA8963" s="30"/>
      <c r="BB8963" s="12"/>
      <c r="BF8963" s="12"/>
      <c r="BG8963" s="12"/>
      <c r="BH8963" s="12"/>
      <c r="BO8963" s="7"/>
      <c r="BP8963" s="7"/>
      <c r="BQ8963" s="7"/>
      <c r="BU8963" s="7"/>
      <c r="BV8963" s="7"/>
      <c r="BW8963" s="7"/>
      <c r="CD8963" s="7"/>
      <c r="CE8963" s="7"/>
      <c r="CF8963" s="7"/>
      <c r="CJ8963" s="7"/>
      <c r="CK8963" s="7"/>
      <c r="CL8963" s="7"/>
    </row>
    <row r="8964" spans="1:90">
      <c r="A8964" s="11"/>
      <c r="B8964" s="373"/>
      <c r="C8964" s="373"/>
      <c r="D8964" s="373"/>
      <c r="E8964" s="13"/>
      <c r="F8964" s="11"/>
      <c r="G8964" s="25"/>
      <c r="H8964" s="31"/>
      <c r="I8964" s="30"/>
      <c r="M8964" s="25"/>
      <c r="N8964" s="31"/>
      <c r="O8964" s="30"/>
      <c r="V8964" s="12"/>
      <c r="W8964" s="12"/>
      <c r="X8964" s="14"/>
      <c r="AB8964" s="25"/>
      <c r="AC8964" s="12"/>
      <c r="AD8964" s="12"/>
      <c r="AK8964" s="12"/>
      <c r="AL8964" s="30"/>
      <c r="AM8964" s="32"/>
      <c r="AQ8964" s="12"/>
      <c r="AR8964" s="12"/>
      <c r="AS8964" s="12"/>
      <c r="AZ8964" s="49"/>
      <c r="BA8964" s="30"/>
      <c r="BB8964" s="12"/>
      <c r="BF8964" s="12"/>
      <c r="BG8964" s="12"/>
      <c r="BH8964" s="12"/>
      <c r="BO8964" s="7"/>
      <c r="BP8964" s="7"/>
      <c r="BQ8964" s="7"/>
      <c r="BU8964" s="7"/>
      <c r="BV8964" s="7"/>
      <c r="BW8964" s="7"/>
      <c r="CD8964" s="7"/>
      <c r="CE8964" s="7"/>
      <c r="CF8964" s="7"/>
      <c r="CJ8964" s="7"/>
      <c r="CK8964" s="7"/>
      <c r="CL8964" s="7"/>
    </row>
    <row r="8965" spans="1:90">
      <c r="A8965" s="11"/>
      <c r="B8965" s="373"/>
      <c r="C8965" s="373"/>
      <c r="D8965" s="373"/>
      <c r="E8965" s="13"/>
      <c r="F8965" s="11"/>
      <c r="G8965" s="25"/>
      <c r="H8965" s="31"/>
      <c r="I8965" s="30"/>
      <c r="M8965" s="25"/>
      <c r="N8965" s="31"/>
      <c r="O8965" s="30"/>
      <c r="V8965" s="12"/>
      <c r="W8965" s="12"/>
      <c r="X8965" s="14"/>
      <c r="AB8965" s="25"/>
      <c r="AC8965" s="12"/>
      <c r="AD8965" s="12"/>
      <c r="AK8965" s="12"/>
      <c r="AL8965" s="30"/>
      <c r="AM8965" s="32"/>
      <c r="AQ8965" s="12"/>
      <c r="AR8965" s="12"/>
      <c r="AS8965" s="12"/>
      <c r="AZ8965" s="49"/>
      <c r="BA8965" s="30"/>
      <c r="BB8965" s="12"/>
      <c r="BF8965" s="12"/>
      <c r="BG8965" s="12"/>
      <c r="BH8965" s="12"/>
      <c r="BO8965" s="7"/>
      <c r="BP8965" s="7"/>
      <c r="BQ8965" s="7"/>
      <c r="BU8965" s="7"/>
      <c r="BV8965" s="7"/>
      <c r="BW8965" s="7"/>
      <c r="CD8965" s="7"/>
      <c r="CE8965" s="7"/>
      <c r="CF8965" s="7"/>
      <c r="CJ8965" s="7"/>
      <c r="CK8965" s="7"/>
      <c r="CL8965" s="7"/>
    </row>
    <row r="8966" spans="1:90">
      <c r="A8966" s="11"/>
      <c r="B8966" s="373"/>
      <c r="C8966" s="373"/>
      <c r="D8966" s="373"/>
      <c r="E8966" s="13"/>
      <c r="F8966" s="11"/>
      <c r="G8966" s="25"/>
      <c r="H8966" s="31"/>
      <c r="I8966" s="30"/>
      <c r="M8966" s="25"/>
      <c r="N8966" s="31"/>
      <c r="O8966" s="30"/>
      <c r="V8966" s="12"/>
      <c r="W8966" s="12"/>
      <c r="X8966" s="14"/>
      <c r="AB8966" s="25"/>
      <c r="AC8966" s="12"/>
      <c r="AD8966" s="12"/>
      <c r="AK8966" s="12"/>
      <c r="AL8966" s="30"/>
      <c r="AM8966" s="32"/>
      <c r="AQ8966" s="12"/>
      <c r="AR8966" s="12"/>
      <c r="AS8966" s="12"/>
      <c r="AZ8966" s="49"/>
      <c r="BA8966" s="30"/>
      <c r="BB8966" s="12"/>
      <c r="BF8966" s="12"/>
      <c r="BG8966" s="12"/>
      <c r="BH8966" s="12"/>
      <c r="BO8966" s="7"/>
      <c r="BP8966" s="7"/>
      <c r="BQ8966" s="7"/>
      <c r="BU8966" s="7"/>
      <c r="BV8966" s="7"/>
      <c r="BW8966" s="7"/>
      <c r="CD8966" s="7"/>
      <c r="CE8966" s="7"/>
      <c r="CF8966" s="7"/>
      <c r="CJ8966" s="7"/>
      <c r="CK8966" s="7"/>
      <c r="CL8966" s="7"/>
    </row>
    <row r="8967" spans="1:90">
      <c r="A8967" s="11"/>
      <c r="B8967" s="373"/>
      <c r="C8967" s="373"/>
      <c r="D8967" s="373"/>
      <c r="E8967" s="13"/>
      <c r="F8967" s="11"/>
      <c r="G8967" s="25"/>
      <c r="H8967" s="31"/>
      <c r="I8967" s="30"/>
      <c r="M8967" s="25"/>
      <c r="N8967" s="31"/>
      <c r="O8967" s="30"/>
      <c r="V8967" s="12"/>
      <c r="W8967" s="12"/>
      <c r="X8967" s="14"/>
      <c r="AB8967" s="25"/>
      <c r="AC8967" s="12"/>
      <c r="AD8967" s="12"/>
      <c r="AK8967" s="12"/>
      <c r="AL8967" s="30"/>
      <c r="AM8967" s="32"/>
      <c r="AQ8967" s="12"/>
      <c r="AR8967" s="12"/>
      <c r="AS8967" s="12"/>
      <c r="AZ8967" s="49"/>
      <c r="BA8967" s="30"/>
      <c r="BB8967" s="12"/>
      <c r="BF8967" s="12"/>
      <c r="BG8967" s="12"/>
      <c r="BH8967" s="12"/>
      <c r="BO8967" s="7"/>
      <c r="BP8967" s="7"/>
      <c r="BQ8967" s="7"/>
      <c r="BU8967" s="7"/>
      <c r="BV8967" s="7"/>
      <c r="BW8967" s="7"/>
      <c r="CD8967" s="7"/>
      <c r="CE8967" s="7"/>
      <c r="CF8967" s="7"/>
      <c r="CJ8967" s="7"/>
      <c r="CK8967" s="7"/>
      <c r="CL8967" s="7"/>
    </row>
    <row r="8968" spans="1:90">
      <c r="A8968" s="11"/>
      <c r="B8968" s="373"/>
      <c r="C8968" s="373"/>
      <c r="D8968" s="373"/>
      <c r="E8968" s="13"/>
      <c r="F8968" s="11"/>
      <c r="G8968" s="25"/>
      <c r="H8968" s="31"/>
      <c r="I8968" s="30"/>
      <c r="M8968" s="25"/>
      <c r="N8968" s="31"/>
      <c r="O8968" s="30"/>
      <c r="V8968" s="12"/>
      <c r="W8968" s="12"/>
      <c r="X8968" s="14"/>
      <c r="AB8968" s="25"/>
      <c r="AC8968" s="12"/>
      <c r="AD8968" s="12"/>
      <c r="AK8968" s="12"/>
      <c r="AL8968" s="30"/>
      <c r="AM8968" s="32"/>
      <c r="AQ8968" s="12"/>
      <c r="AR8968" s="12"/>
      <c r="AS8968" s="12"/>
      <c r="AZ8968" s="49"/>
      <c r="BA8968" s="30"/>
      <c r="BB8968" s="12"/>
      <c r="BF8968" s="12"/>
      <c r="BG8968" s="12"/>
      <c r="BH8968" s="12"/>
      <c r="BO8968" s="7"/>
      <c r="BP8968" s="7"/>
      <c r="BQ8968" s="7"/>
      <c r="BU8968" s="7"/>
      <c r="BV8968" s="7"/>
      <c r="BW8968" s="7"/>
      <c r="CD8968" s="7"/>
      <c r="CE8968" s="7"/>
      <c r="CF8968" s="7"/>
      <c r="CJ8968" s="7"/>
      <c r="CK8968" s="7"/>
      <c r="CL8968" s="7"/>
    </row>
    <row r="8969" spans="1:90">
      <c r="A8969" s="11"/>
      <c r="B8969" s="373"/>
      <c r="C8969" s="373"/>
      <c r="D8969" s="373"/>
      <c r="E8969" s="13"/>
      <c r="F8969" s="11"/>
      <c r="G8969" s="25"/>
      <c r="H8969" s="31"/>
      <c r="I8969" s="30"/>
      <c r="M8969" s="25"/>
      <c r="N8969" s="31"/>
      <c r="O8969" s="30"/>
      <c r="V8969" s="12"/>
      <c r="W8969" s="12"/>
      <c r="X8969" s="14"/>
      <c r="AB8969" s="25"/>
      <c r="AC8969" s="12"/>
      <c r="AD8969" s="12"/>
      <c r="AK8969" s="12"/>
      <c r="AL8969" s="30"/>
      <c r="AM8969" s="32"/>
      <c r="AQ8969" s="12"/>
      <c r="AR8969" s="12"/>
      <c r="AS8969" s="12"/>
      <c r="AZ8969" s="49"/>
      <c r="BA8969" s="30"/>
      <c r="BB8969" s="12"/>
      <c r="BF8969" s="12"/>
      <c r="BG8969" s="12"/>
      <c r="BH8969" s="12"/>
      <c r="BO8969" s="7"/>
      <c r="BP8969" s="7"/>
      <c r="BQ8969" s="7"/>
      <c r="BU8969" s="7"/>
      <c r="BV8969" s="7"/>
      <c r="BW8969" s="7"/>
      <c r="CD8969" s="7"/>
      <c r="CE8969" s="7"/>
      <c r="CF8969" s="7"/>
      <c r="CJ8969" s="7"/>
      <c r="CK8969" s="7"/>
      <c r="CL8969" s="7"/>
    </row>
    <row r="8970" spans="1:90">
      <c r="A8970" s="11"/>
      <c r="B8970" s="373"/>
      <c r="C8970" s="373"/>
      <c r="D8970" s="373"/>
      <c r="E8970" s="13"/>
      <c r="F8970" s="11"/>
      <c r="G8970" s="25"/>
      <c r="H8970" s="31"/>
      <c r="I8970" s="30"/>
      <c r="M8970" s="25"/>
      <c r="N8970" s="31"/>
      <c r="O8970" s="30"/>
      <c r="V8970" s="12"/>
      <c r="W8970" s="12"/>
      <c r="X8970" s="14"/>
      <c r="AB8970" s="25"/>
      <c r="AC8970" s="12"/>
      <c r="AD8970" s="12"/>
      <c r="AK8970" s="12"/>
      <c r="AL8970" s="30"/>
      <c r="AM8970" s="32"/>
      <c r="AQ8970" s="12"/>
      <c r="AR8970" s="12"/>
      <c r="AS8970" s="12"/>
      <c r="AZ8970" s="49"/>
      <c r="BA8970" s="30"/>
      <c r="BB8970" s="12"/>
      <c r="BF8970" s="12"/>
      <c r="BG8970" s="12"/>
      <c r="BH8970" s="12"/>
      <c r="BO8970" s="7"/>
      <c r="BP8970" s="7"/>
      <c r="BQ8970" s="7"/>
      <c r="BU8970" s="7"/>
      <c r="BV8970" s="7"/>
      <c r="BW8970" s="7"/>
      <c r="CD8970" s="7"/>
      <c r="CE8970" s="7"/>
      <c r="CF8970" s="7"/>
      <c r="CJ8970" s="7"/>
      <c r="CK8970" s="7"/>
      <c r="CL8970" s="7"/>
    </row>
    <row r="8971" spans="1:90">
      <c r="A8971" s="11"/>
      <c r="B8971" s="373"/>
      <c r="C8971" s="373"/>
      <c r="D8971" s="373"/>
      <c r="E8971" s="13"/>
      <c r="F8971" s="11"/>
      <c r="G8971" s="25"/>
      <c r="H8971" s="31"/>
      <c r="I8971" s="30"/>
      <c r="M8971" s="25"/>
      <c r="N8971" s="31"/>
      <c r="O8971" s="30"/>
      <c r="V8971" s="12"/>
      <c r="W8971" s="12"/>
      <c r="X8971" s="14"/>
      <c r="AB8971" s="25"/>
      <c r="AC8971" s="12"/>
      <c r="AD8971" s="12"/>
      <c r="AK8971" s="12"/>
      <c r="AL8971" s="30"/>
      <c r="AM8971" s="32"/>
      <c r="AQ8971" s="12"/>
      <c r="AR8971" s="12"/>
      <c r="AS8971" s="12"/>
      <c r="AZ8971" s="49"/>
      <c r="BA8971" s="30"/>
      <c r="BB8971" s="12"/>
      <c r="BF8971" s="12"/>
      <c r="BG8971" s="12"/>
      <c r="BH8971" s="12"/>
      <c r="BO8971" s="7"/>
      <c r="BP8971" s="7"/>
      <c r="BQ8971" s="7"/>
      <c r="BU8971" s="7"/>
      <c r="BV8971" s="7"/>
      <c r="BW8971" s="7"/>
      <c r="CD8971" s="7"/>
      <c r="CE8971" s="7"/>
      <c r="CF8971" s="7"/>
      <c r="CJ8971" s="7"/>
      <c r="CK8971" s="7"/>
      <c r="CL8971" s="7"/>
    </row>
    <row r="8972" spans="1:90">
      <c r="A8972" s="11"/>
      <c r="B8972" s="373"/>
      <c r="C8972" s="373"/>
      <c r="D8972" s="373"/>
      <c r="E8972" s="13"/>
      <c r="F8972" s="11"/>
      <c r="G8972" s="25"/>
      <c r="H8972" s="31"/>
      <c r="I8972" s="30"/>
      <c r="M8972" s="25"/>
      <c r="N8972" s="31"/>
      <c r="O8972" s="30"/>
      <c r="V8972" s="12"/>
      <c r="W8972" s="12"/>
      <c r="X8972" s="14"/>
      <c r="AB8972" s="25"/>
      <c r="AC8972" s="12"/>
      <c r="AD8972" s="12"/>
      <c r="AK8972" s="12"/>
      <c r="AL8972" s="30"/>
      <c r="AM8972" s="32"/>
      <c r="AQ8972" s="12"/>
      <c r="AR8972" s="12"/>
      <c r="AS8972" s="12"/>
      <c r="AZ8972" s="49"/>
      <c r="BA8972" s="30"/>
      <c r="BB8972" s="12"/>
      <c r="BF8972" s="12"/>
      <c r="BG8972" s="12"/>
      <c r="BH8972" s="12"/>
      <c r="BO8972" s="7"/>
      <c r="BP8972" s="7"/>
      <c r="BQ8972" s="7"/>
      <c r="BU8972" s="7"/>
      <c r="BV8972" s="7"/>
      <c r="BW8972" s="7"/>
      <c r="CD8972" s="7"/>
      <c r="CE8972" s="7"/>
      <c r="CF8972" s="7"/>
      <c r="CJ8972" s="7"/>
      <c r="CK8972" s="7"/>
      <c r="CL8972" s="7"/>
    </row>
    <row r="8973" spans="1:90">
      <c r="A8973" s="11"/>
      <c r="B8973" s="373"/>
      <c r="C8973" s="373"/>
      <c r="D8973" s="373"/>
      <c r="E8973" s="13"/>
      <c r="F8973" s="11"/>
      <c r="G8973" s="25"/>
      <c r="H8973" s="31"/>
      <c r="I8973" s="30"/>
      <c r="M8973" s="25"/>
      <c r="N8973" s="31"/>
      <c r="O8973" s="30"/>
      <c r="V8973" s="12"/>
      <c r="W8973" s="12"/>
      <c r="X8973" s="14"/>
      <c r="AB8973" s="25"/>
      <c r="AC8973" s="12"/>
      <c r="AD8973" s="12"/>
      <c r="AK8973" s="12"/>
      <c r="AL8973" s="30"/>
      <c r="AM8973" s="32"/>
      <c r="AQ8973" s="12"/>
      <c r="AR8973" s="12"/>
      <c r="AS8973" s="12"/>
      <c r="AZ8973" s="49"/>
      <c r="BA8973" s="30"/>
      <c r="BB8973" s="12"/>
      <c r="BF8973" s="12"/>
      <c r="BG8973" s="12"/>
      <c r="BH8973" s="12"/>
      <c r="BO8973" s="7"/>
      <c r="BP8973" s="7"/>
      <c r="BQ8973" s="7"/>
      <c r="BU8973" s="7"/>
      <c r="BV8973" s="7"/>
      <c r="BW8973" s="7"/>
      <c r="CD8973" s="7"/>
      <c r="CE8973" s="7"/>
      <c r="CF8973" s="7"/>
      <c r="CJ8973" s="7"/>
      <c r="CK8973" s="7"/>
      <c r="CL8973" s="7"/>
    </row>
    <row r="8974" spans="1:90">
      <c r="A8974" s="11"/>
      <c r="B8974" s="373"/>
      <c r="C8974" s="373"/>
      <c r="D8974" s="373"/>
      <c r="E8974" s="13"/>
      <c r="F8974" s="11"/>
      <c r="G8974" s="25"/>
      <c r="H8974" s="31"/>
      <c r="I8974" s="30"/>
      <c r="M8974" s="25"/>
      <c r="N8974" s="31"/>
      <c r="O8974" s="30"/>
      <c r="V8974" s="12"/>
      <c r="W8974" s="12"/>
      <c r="X8974" s="14"/>
      <c r="AB8974" s="25"/>
      <c r="AC8974" s="12"/>
      <c r="AD8974" s="12"/>
      <c r="AK8974" s="12"/>
      <c r="AL8974" s="30"/>
      <c r="AM8974" s="32"/>
      <c r="AQ8974" s="12"/>
      <c r="AR8974" s="12"/>
      <c r="AS8974" s="12"/>
      <c r="AZ8974" s="49"/>
      <c r="BA8974" s="30"/>
      <c r="BB8974" s="12"/>
      <c r="BF8974" s="12"/>
      <c r="BG8974" s="12"/>
      <c r="BH8974" s="12"/>
      <c r="BO8974" s="7"/>
      <c r="BP8974" s="7"/>
      <c r="BQ8974" s="7"/>
      <c r="BU8974" s="7"/>
      <c r="BV8974" s="7"/>
      <c r="BW8974" s="7"/>
      <c r="CD8974" s="7"/>
      <c r="CE8974" s="7"/>
      <c r="CF8974" s="7"/>
      <c r="CJ8974" s="7"/>
      <c r="CK8974" s="7"/>
      <c r="CL8974" s="7"/>
    </row>
    <row r="8975" spans="1:90">
      <c r="A8975" s="11"/>
      <c r="B8975" s="373"/>
      <c r="C8975" s="373"/>
      <c r="D8975" s="373"/>
      <c r="E8975" s="13"/>
      <c r="F8975" s="11"/>
      <c r="G8975" s="25"/>
      <c r="H8975" s="31"/>
      <c r="I8975" s="30"/>
      <c r="M8975" s="25"/>
      <c r="N8975" s="31"/>
      <c r="O8975" s="30"/>
      <c r="V8975" s="12"/>
      <c r="W8975" s="12"/>
      <c r="X8975" s="14"/>
      <c r="AB8975" s="25"/>
      <c r="AC8975" s="12"/>
      <c r="AD8975" s="12"/>
      <c r="AK8975" s="12"/>
      <c r="AL8975" s="30"/>
      <c r="AM8975" s="32"/>
      <c r="AQ8975" s="12"/>
      <c r="AR8975" s="12"/>
      <c r="AS8975" s="12"/>
      <c r="AZ8975" s="49"/>
      <c r="BA8975" s="30"/>
      <c r="BB8975" s="12"/>
      <c r="BF8975" s="12"/>
      <c r="BG8975" s="12"/>
      <c r="BH8975" s="12"/>
      <c r="BO8975" s="7"/>
      <c r="BP8975" s="7"/>
      <c r="BQ8975" s="7"/>
      <c r="BU8975" s="7"/>
      <c r="BV8975" s="7"/>
      <c r="BW8975" s="7"/>
      <c r="CD8975" s="7"/>
      <c r="CE8975" s="7"/>
      <c r="CF8975" s="7"/>
      <c r="CJ8975" s="7"/>
      <c r="CK8975" s="7"/>
      <c r="CL8975" s="7"/>
    </row>
    <row r="8976" spans="1:90">
      <c r="A8976" s="11"/>
      <c r="B8976" s="373"/>
      <c r="C8976" s="373"/>
      <c r="D8976" s="373"/>
      <c r="E8976" s="13"/>
      <c r="F8976" s="11"/>
      <c r="G8976" s="25"/>
      <c r="H8976" s="31"/>
      <c r="I8976" s="30"/>
      <c r="M8976" s="25"/>
      <c r="N8976" s="31"/>
      <c r="O8976" s="30"/>
      <c r="V8976" s="12"/>
      <c r="W8976" s="12"/>
      <c r="X8976" s="14"/>
      <c r="AB8976" s="25"/>
      <c r="AC8976" s="12"/>
      <c r="AD8976" s="12"/>
      <c r="AK8976" s="12"/>
      <c r="AL8976" s="30"/>
      <c r="AM8976" s="32"/>
      <c r="AQ8976" s="12"/>
      <c r="AR8976" s="12"/>
      <c r="AS8976" s="12"/>
      <c r="AZ8976" s="49"/>
      <c r="BA8976" s="30"/>
      <c r="BB8976" s="12"/>
      <c r="BF8976" s="12"/>
      <c r="BG8976" s="12"/>
      <c r="BH8976" s="12"/>
      <c r="BO8976" s="7"/>
      <c r="BP8976" s="7"/>
      <c r="BQ8976" s="7"/>
      <c r="BU8976" s="7"/>
      <c r="BV8976" s="7"/>
      <c r="BW8976" s="7"/>
      <c r="CD8976" s="7"/>
      <c r="CE8976" s="7"/>
      <c r="CF8976" s="7"/>
      <c r="CJ8976" s="7"/>
      <c r="CK8976" s="7"/>
      <c r="CL8976" s="7"/>
    </row>
    <row r="8977" spans="1:90">
      <c r="A8977" s="11"/>
      <c r="B8977" s="373"/>
      <c r="C8977" s="373"/>
      <c r="D8977" s="373"/>
      <c r="E8977" s="13"/>
      <c r="F8977" s="11"/>
      <c r="G8977" s="25"/>
      <c r="H8977" s="31"/>
      <c r="I8977" s="30"/>
      <c r="M8977" s="25"/>
      <c r="N8977" s="31"/>
      <c r="O8977" s="30"/>
      <c r="V8977" s="12"/>
      <c r="W8977" s="12"/>
      <c r="X8977" s="14"/>
      <c r="AB8977" s="25"/>
      <c r="AC8977" s="12"/>
      <c r="AD8977" s="12"/>
      <c r="AK8977" s="12"/>
      <c r="AL8977" s="30"/>
      <c r="AM8977" s="32"/>
      <c r="AQ8977" s="12"/>
      <c r="AR8977" s="12"/>
      <c r="AS8977" s="12"/>
      <c r="AZ8977" s="49"/>
      <c r="BA8977" s="30"/>
      <c r="BB8977" s="12"/>
      <c r="BF8977" s="12"/>
      <c r="BG8977" s="12"/>
      <c r="BH8977" s="12"/>
      <c r="BO8977" s="7"/>
      <c r="BP8977" s="7"/>
      <c r="BQ8977" s="7"/>
      <c r="BU8977" s="7"/>
      <c r="BV8977" s="7"/>
      <c r="BW8977" s="7"/>
      <c r="CD8977" s="7"/>
      <c r="CE8977" s="7"/>
      <c r="CF8977" s="7"/>
      <c r="CJ8977" s="7"/>
      <c r="CK8977" s="7"/>
      <c r="CL8977" s="7"/>
    </row>
    <row r="8978" spans="1:90">
      <c r="A8978" s="11"/>
      <c r="B8978" s="373"/>
      <c r="C8978" s="373"/>
      <c r="D8978" s="373"/>
      <c r="E8978" s="13"/>
      <c r="F8978" s="11"/>
      <c r="G8978" s="25"/>
      <c r="H8978" s="31"/>
      <c r="I8978" s="30"/>
      <c r="M8978" s="25"/>
      <c r="N8978" s="31"/>
      <c r="O8978" s="30"/>
      <c r="V8978" s="12"/>
      <c r="W8978" s="12"/>
      <c r="X8978" s="14"/>
      <c r="AB8978" s="25"/>
      <c r="AC8978" s="12"/>
      <c r="AD8978" s="12"/>
      <c r="AK8978" s="12"/>
      <c r="AL8978" s="30"/>
      <c r="AM8978" s="32"/>
      <c r="AQ8978" s="12"/>
      <c r="AR8978" s="12"/>
      <c r="AS8978" s="12"/>
      <c r="AZ8978" s="49"/>
      <c r="BA8978" s="30"/>
      <c r="BB8978" s="12"/>
      <c r="BF8978" s="12"/>
      <c r="BG8978" s="12"/>
      <c r="BH8978" s="12"/>
      <c r="BO8978" s="7"/>
      <c r="BP8978" s="7"/>
      <c r="BQ8978" s="7"/>
      <c r="BU8978" s="7"/>
      <c r="BV8978" s="7"/>
      <c r="BW8978" s="7"/>
      <c r="CD8978" s="7"/>
      <c r="CE8978" s="7"/>
      <c r="CF8978" s="7"/>
      <c r="CJ8978" s="7"/>
      <c r="CK8978" s="7"/>
      <c r="CL8978" s="7"/>
    </row>
    <row r="8979" spans="1:90">
      <c r="A8979" s="11"/>
      <c r="B8979" s="373"/>
      <c r="C8979" s="373"/>
      <c r="D8979" s="373"/>
      <c r="E8979" s="13"/>
      <c r="F8979" s="11"/>
      <c r="G8979" s="25"/>
      <c r="H8979" s="31"/>
      <c r="I8979" s="30"/>
      <c r="M8979" s="25"/>
      <c r="N8979" s="31"/>
      <c r="O8979" s="30"/>
      <c r="V8979" s="12"/>
      <c r="W8979" s="12"/>
      <c r="X8979" s="14"/>
      <c r="AB8979" s="25"/>
      <c r="AC8979" s="12"/>
      <c r="AD8979" s="12"/>
      <c r="AK8979" s="12"/>
      <c r="AL8979" s="30"/>
      <c r="AM8979" s="32"/>
      <c r="AQ8979" s="12"/>
      <c r="AR8979" s="12"/>
      <c r="AS8979" s="12"/>
      <c r="AZ8979" s="49"/>
      <c r="BA8979" s="30"/>
      <c r="BB8979" s="12"/>
      <c r="BF8979" s="12"/>
      <c r="BG8979" s="12"/>
      <c r="BH8979" s="12"/>
      <c r="BO8979" s="7"/>
      <c r="BP8979" s="7"/>
      <c r="BQ8979" s="7"/>
      <c r="BU8979" s="7"/>
      <c r="BV8979" s="7"/>
      <c r="BW8979" s="7"/>
      <c r="CD8979" s="7"/>
      <c r="CE8979" s="7"/>
      <c r="CF8979" s="7"/>
      <c r="CJ8979" s="7"/>
      <c r="CK8979" s="7"/>
      <c r="CL8979" s="7"/>
    </row>
    <row r="8980" spans="1:90">
      <c r="A8980" s="11"/>
      <c r="B8980" s="373"/>
      <c r="C8980" s="373"/>
      <c r="D8980" s="373"/>
      <c r="E8980" s="13"/>
      <c r="F8980" s="11"/>
      <c r="G8980" s="25"/>
      <c r="H8980" s="31"/>
      <c r="I8980" s="30"/>
      <c r="M8980" s="25"/>
      <c r="N8980" s="31"/>
      <c r="O8980" s="30"/>
      <c r="V8980" s="12"/>
      <c r="W8980" s="12"/>
      <c r="X8980" s="14"/>
      <c r="AB8980" s="25"/>
      <c r="AC8980" s="12"/>
      <c r="AD8980" s="12"/>
      <c r="AK8980" s="12"/>
      <c r="AL8980" s="30"/>
      <c r="AM8980" s="32"/>
      <c r="AQ8980" s="12"/>
      <c r="AR8980" s="12"/>
      <c r="AS8980" s="12"/>
      <c r="AZ8980" s="49"/>
      <c r="BA8980" s="30"/>
      <c r="BB8980" s="12"/>
      <c r="BF8980" s="12"/>
      <c r="BG8980" s="12"/>
      <c r="BH8980" s="12"/>
      <c r="BO8980" s="7"/>
      <c r="BP8980" s="7"/>
      <c r="BQ8980" s="7"/>
      <c r="BU8980" s="7"/>
      <c r="BV8980" s="7"/>
      <c r="BW8980" s="7"/>
      <c r="CD8980" s="7"/>
      <c r="CE8980" s="7"/>
      <c r="CF8980" s="7"/>
      <c r="CJ8980" s="7"/>
      <c r="CK8980" s="7"/>
      <c r="CL8980" s="7"/>
    </row>
    <row r="8981" spans="1:90">
      <c r="A8981" s="11"/>
      <c r="B8981" s="373"/>
      <c r="C8981" s="373"/>
      <c r="D8981" s="373"/>
      <c r="E8981" s="13"/>
      <c r="F8981" s="11"/>
      <c r="G8981" s="25"/>
      <c r="H8981" s="31"/>
      <c r="I8981" s="30"/>
      <c r="M8981" s="25"/>
      <c r="N8981" s="31"/>
      <c r="O8981" s="30"/>
      <c r="V8981" s="12"/>
      <c r="W8981" s="12"/>
      <c r="X8981" s="14"/>
      <c r="AB8981" s="25"/>
      <c r="AC8981" s="12"/>
      <c r="AD8981" s="12"/>
      <c r="AK8981" s="12"/>
      <c r="AL8981" s="30"/>
      <c r="AM8981" s="32"/>
      <c r="AQ8981" s="12"/>
      <c r="AR8981" s="12"/>
      <c r="AS8981" s="12"/>
      <c r="AZ8981" s="49"/>
      <c r="BA8981" s="30"/>
      <c r="BB8981" s="12"/>
      <c r="BF8981" s="12"/>
      <c r="BG8981" s="12"/>
      <c r="BH8981" s="12"/>
      <c r="BO8981" s="7"/>
      <c r="BP8981" s="7"/>
      <c r="BQ8981" s="7"/>
      <c r="BU8981" s="7"/>
      <c r="BV8981" s="7"/>
      <c r="BW8981" s="7"/>
      <c r="CD8981" s="7"/>
      <c r="CE8981" s="7"/>
      <c r="CF8981" s="7"/>
      <c r="CJ8981" s="7"/>
      <c r="CK8981" s="7"/>
      <c r="CL8981" s="7"/>
    </row>
    <row r="8982" spans="1:90">
      <c r="A8982" s="11"/>
      <c r="B8982" s="373"/>
      <c r="C8982" s="373"/>
      <c r="D8982" s="373"/>
      <c r="E8982" s="13"/>
      <c r="F8982" s="11"/>
      <c r="G8982" s="25"/>
      <c r="H8982" s="31"/>
      <c r="I8982" s="30"/>
      <c r="M8982" s="25"/>
      <c r="N8982" s="31"/>
      <c r="O8982" s="30"/>
      <c r="V8982" s="12"/>
      <c r="W8982" s="12"/>
      <c r="X8982" s="14"/>
      <c r="AB8982" s="25"/>
      <c r="AC8982" s="12"/>
      <c r="AD8982" s="12"/>
      <c r="AK8982" s="12"/>
      <c r="AL8982" s="30"/>
      <c r="AM8982" s="32"/>
      <c r="AQ8982" s="12"/>
      <c r="AR8982" s="12"/>
      <c r="AS8982" s="12"/>
      <c r="AZ8982" s="49"/>
      <c r="BA8982" s="30"/>
      <c r="BB8982" s="12"/>
      <c r="BF8982" s="12"/>
      <c r="BG8982" s="12"/>
      <c r="BH8982" s="12"/>
      <c r="BO8982" s="7"/>
      <c r="BP8982" s="7"/>
      <c r="BQ8982" s="7"/>
      <c r="BU8982" s="7"/>
      <c r="BV8982" s="7"/>
      <c r="BW8982" s="7"/>
      <c r="CD8982" s="7"/>
      <c r="CE8982" s="7"/>
      <c r="CF8982" s="7"/>
      <c r="CJ8982" s="7"/>
      <c r="CK8982" s="7"/>
      <c r="CL8982" s="7"/>
    </row>
    <row r="8983" spans="1:90">
      <c r="A8983" s="11"/>
      <c r="B8983" s="373"/>
      <c r="C8983" s="373"/>
      <c r="D8983" s="373"/>
      <c r="E8983" s="13"/>
      <c r="F8983" s="11"/>
      <c r="G8983" s="25"/>
      <c r="H8983" s="31"/>
      <c r="I8983" s="30"/>
      <c r="M8983" s="25"/>
      <c r="N8983" s="31"/>
      <c r="O8983" s="30"/>
      <c r="V8983" s="12"/>
      <c r="W8983" s="12"/>
      <c r="X8983" s="14"/>
      <c r="AB8983" s="25"/>
      <c r="AC8983" s="12"/>
      <c r="AD8983" s="12"/>
      <c r="AK8983" s="12"/>
      <c r="AL8983" s="30"/>
      <c r="AM8983" s="32"/>
      <c r="AQ8983" s="12"/>
      <c r="AR8983" s="12"/>
      <c r="AS8983" s="12"/>
      <c r="AZ8983" s="49"/>
      <c r="BA8983" s="30"/>
      <c r="BB8983" s="12"/>
      <c r="BF8983" s="12"/>
      <c r="BG8983" s="12"/>
      <c r="BH8983" s="12"/>
      <c r="BO8983" s="7"/>
      <c r="BP8983" s="7"/>
      <c r="BQ8983" s="7"/>
      <c r="BU8983" s="7"/>
      <c r="BV8983" s="7"/>
      <c r="BW8983" s="7"/>
      <c r="CD8983" s="7"/>
      <c r="CE8983" s="7"/>
      <c r="CF8983" s="7"/>
      <c r="CJ8983" s="7"/>
      <c r="CK8983" s="7"/>
      <c r="CL8983" s="7"/>
    </row>
    <row r="8984" spans="1:90">
      <c r="A8984" s="11"/>
      <c r="B8984" s="373"/>
      <c r="C8984" s="373"/>
      <c r="D8984" s="373"/>
      <c r="E8984" s="13"/>
      <c r="F8984" s="11"/>
      <c r="G8984" s="25"/>
      <c r="H8984" s="31"/>
      <c r="I8984" s="30"/>
      <c r="M8984" s="25"/>
      <c r="N8984" s="31"/>
      <c r="O8984" s="30"/>
      <c r="V8984" s="12"/>
      <c r="W8984" s="12"/>
      <c r="X8984" s="14"/>
      <c r="AB8984" s="25"/>
      <c r="AC8984" s="12"/>
      <c r="AD8984" s="12"/>
      <c r="AK8984" s="12"/>
      <c r="AL8984" s="30"/>
      <c r="AM8984" s="32"/>
      <c r="AQ8984" s="12"/>
      <c r="AR8984" s="12"/>
      <c r="AS8984" s="12"/>
      <c r="AZ8984" s="49"/>
      <c r="BA8984" s="30"/>
      <c r="BB8984" s="12"/>
      <c r="BF8984" s="12"/>
      <c r="BG8984" s="12"/>
      <c r="BH8984" s="12"/>
      <c r="BO8984" s="7"/>
      <c r="BP8984" s="7"/>
      <c r="BQ8984" s="7"/>
      <c r="BU8984" s="7"/>
      <c r="BV8984" s="7"/>
      <c r="BW8984" s="7"/>
      <c r="CD8984" s="7"/>
      <c r="CE8984" s="7"/>
      <c r="CF8984" s="7"/>
      <c r="CJ8984" s="7"/>
      <c r="CK8984" s="7"/>
      <c r="CL8984" s="7"/>
    </row>
    <row r="8985" spans="1:90">
      <c r="A8985" s="11"/>
      <c r="B8985" s="373"/>
      <c r="C8985" s="373"/>
      <c r="D8985" s="373"/>
      <c r="E8985" s="13"/>
      <c r="F8985" s="11"/>
      <c r="G8985" s="25"/>
      <c r="H8985" s="31"/>
      <c r="I8985" s="30"/>
      <c r="M8985" s="25"/>
      <c r="N8985" s="31"/>
      <c r="O8985" s="30"/>
      <c r="V8985" s="12"/>
      <c r="W8985" s="12"/>
      <c r="X8985" s="14"/>
      <c r="AB8985" s="25"/>
      <c r="AC8985" s="12"/>
      <c r="AD8985" s="12"/>
      <c r="AK8985" s="12"/>
      <c r="AL8985" s="30"/>
      <c r="AM8985" s="32"/>
      <c r="AQ8985" s="12"/>
      <c r="AR8985" s="12"/>
      <c r="AS8985" s="12"/>
      <c r="AZ8985" s="49"/>
      <c r="BA8985" s="30"/>
      <c r="BB8985" s="12"/>
      <c r="BF8985" s="12"/>
      <c r="BG8985" s="12"/>
      <c r="BH8985" s="12"/>
      <c r="BO8985" s="7"/>
      <c r="BP8985" s="7"/>
      <c r="BQ8985" s="7"/>
      <c r="BU8985" s="7"/>
      <c r="BV8985" s="7"/>
      <c r="BW8985" s="7"/>
      <c r="CD8985" s="7"/>
      <c r="CE8985" s="7"/>
      <c r="CF8985" s="7"/>
      <c r="CJ8985" s="7"/>
      <c r="CK8985" s="7"/>
      <c r="CL8985" s="7"/>
    </row>
    <row r="8986" spans="1:90">
      <c r="A8986" s="11"/>
      <c r="B8986" s="373"/>
      <c r="C8986" s="373"/>
      <c r="D8986" s="373"/>
      <c r="E8986" s="13"/>
      <c r="F8986" s="11"/>
      <c r="G8986" s="25"/>
      <c r="H8986" s="31"/>
      <c r="I8986" s="30"/>
      <c r="M8986" s="25"/>
      <c r="N8986" s="31"/>
      <c r="O8986" s="30"/>
      <c r="V8986" s="12"/>
      <c r="W8986" s="12"/>
      <c r="X8986" s="14"/>
      <c r="AB8986" s="25"/>
      <c r="AC8986" s="12"/>
      <c r="AD8986" s="12"/>
      <c r="AK8986" s="12"/>
      <c r="AL8986" s="30"/>
      <c r="AM8986" s="32"/>
      <c r="AQ8986" s="12"/>
      <c r="AR8986" s="12"/>
      <c r="AS8986" s="12"/>
      <c r="AZ8986" s="49"/>
      <c r="BA8986" s="30"/>
      <c r="BB8986" s="12"/>
      <c r="BF8986" s="12"/>
      <c r="BG8986" s="12"/>
      <c r="BH8986" s="12"/>
      <c r="BO8986" s="7"/>
      <c r="BP8986" s="7"/>
      <c r="BQ8986" s="7"/>
      <c r="BU8986" s="7"/>
      <c r="BV8986" s="7"/>
      <c r="BW8986" s="7"/>
      <c r="CD8986" s="7"/>
      <c r="CE8986" s="7"/>
      <c r="CF8986" s="7"/>
      <c r="CJ8986" s="7"/>
      <c r="CK8986" s="7"/>
      <c r="CL8986" s="7"/>
    </row>
    <row r="8987" spans="1:90">
      <c r="A8987" s="11"/>
      <c r="B8987" s="373"/>
      <c r="C8987" s="373"/>
      <c r="D8987" s="373"/>
      <c r="E8987" s="13"/>
      <c r="F8987" s="11"/>
      <c r="G8987" s="25"/>
      <c r="H8987" s="31"/>
      <c r="I8987" s="30"/>
      <c r="M8987" s="25"/>
      <c r="N8987" s="31"/>
      <c r="O8987" s="30"/>
      <c r="V8987" s="12"/>
      <c r="W8987" s="12"/>
      <c r="X8987" s="14"/>
      <c r="AB8987" s="25"/>
      <c r="AC8987" s="12"/>
      <c r="AD8987" s="12"/>
      <c r="AK8987" s="12"/>
      <c r="AL8987" s="30"/>
      <c r="AM8987" s="32"/>
      <c r="AQ8987" s="12"/>
      <c r="AR8987" s="12"/>
      <c r="AS8987" s="12"/>
      <c r="AZ8987" s="49"/>
      <c r="BA8987" s="30"/>
      <c r="BB8987" s="12"/>
      <c r="BF8987" s="12"/>
      <c r="BG8987" s="12"/>
      <c r="BH8987" s="12"/>
      <c r="BO8987" s="7"/>
      <c r="BP8987" s="7"/>
      <c r="BQ8987" s="7"/>
      <c r="BU8987" s="7"/>
      <c r="BV8987" s="7"/>
      <c r="BW8987" s="7"/>
      <c r="CD8987" s="7"/>
      <c r="CE8987" s="7"/>
      <c r="CF8987" s="7"/>
      <c r="CJ8987" s="7"/>
      <c r="CK8987" s="7"/>
      <c r="CL8987" s="7"/>
    </row>
    <row r="8988" spans="1:90">
      <c r="A8988" s="11"/>
      <c r="B8988" s="373"/>
      <c r="C8988" s="373"/>
      <c r="D8988" s="373"/>
      <c r="E8988" s="13"/>
      <c r="F8988" s="11"/>
      <c r="G8988" s="25"/>
      <c r="H8988" s="31"/>
      <c r="I8988" s="30"/>
      <c r="M8988" s="25"/>
      <c r="N8988" s="31"/>
      <c r="O8988" s="30"/>
      <c r="V8988" s="12"/>
      <c r="W8988" s="12"/>
      <c r="X8988" s="14"/>
      <c r="AB8988" s="25"/>
      <c r="AC8988" s="12"/>
      <c r="AD8988" s="12"/>
      <c r="AK8988" s="12"/>
      <c r="AL8988" s="30"/>
      <c r="AM8988" s="32"/>
      <c r="AQ8988" s="12"/>
      <c r="AR8988" s="12"/>
      <c r="AS8988" s="12"/>
      <c r="AZ8988" s="49"/>
      <c r="BA8988" s="30"/>
      <c r="BB8988" s="12"/>
      <c r="BF8988" s="12"/>
      <c r="BG8988" s="12"/>
      <c r="BH8988" s="12"/>
      <c r="BO8988" s="7"/>
      <c r="BP8988" s="7"/>
      <c r="BQ8988" s="7"/>
      <c r="BU8988" s="7"/>
      <c r="BV8988" s="7"/>
      <c r="BW8988" s="7"/>
      <c r="CD8988" s="7"/>
      <c r="CE8988" s="7"/>
      <c r="CF8988" s="7"/>
      <c r="CJ8988" s="7"/>
      <c r="CK8988" s="7"/>
      <c r="CL8988" s="7"/>
    </row>
    <row r="8989" spans="1:90">
      <c r="A8989" s="11"/>
      <c r="B8989" s="373"/>
      <c r="C8989" s="373"/>
      <c r="D8989" s="373"/>
      <c r="E8989" s="13"/>
      <c r="F8989" s="11"/>
      <c r="G8989" s="25"/>
      <c r="H8989" s="31"/>
      <c r="I8989" s="30"/>
      <c r="M8989" s="25"/>
      <c r="N8989" s="31"/>
      <c r="O8989" s="30"/>
      <c r="V8989" s="12"/>
      <c r="W8989" s="12"/>
      <c r="X8989" s="14"/>
      <c r="AB8989" s="25"/>
      <c r="AC8989" s="12"/>
      <c r="AD8989" s="12"/>
      <c r="AK8989" s="12"/>
      <c r="AL8989" s="30"/>
      <c r="AM8989" s="32"/>
      <c r="AQ8989" s="12"/>
      <c r="AR8989" s="12"/>
      <c r="AS8989" s="12"/>
      <c r="AZ8989" s="49"/>
      <c r="BA8989" s="30"/>
      <c r="BB8989" s="12"/>
      <c r="BF8989" s="12"/>
      <c r="BG8989" s="12"/>
      <c r="BH8989" s="12"/>
      <c r="BO8989" s="7"/>
      <c r="BP8989" s="7"/>
      <c r="BQ8989" s="7"/>
      <c r="BU8989" s="7"/>
      <c r="BV8989" s="7"/>
      <c r="BW8989" s="7"/>
      <c r="CD8989" s="7"/>
      <c r="CE8989" s="7"/>
      <c r="CF8989" s="7"/>
      <c r="CJ8989" s="7"/>
      <c r="CK8989" s="7"/>
      <c r="CL8989" s="7"/>
    </row>
    <row r="8990" spans="1:90">
      <c r="A8990" s="11"/>
      <c r="B8990" s="373"/>
      <c r="C8990" s="373"/>
      <c r="D8990" s="373"/>
      <c r="E8990" s="13"/>
      <c r="F8990" s="11"/>
      <c r="G8990" s="25"/>
      <c r="H8990" s="31"/>
      <c r="I8990" s="30"/>
      <c r="M8990" s="25"/>
      <c r="N8990" s="31"/>
      <c r="O8990" s="30"/>
      <c r="V8990" s="12"/>
      <c r="W8990" s="12"/>
      <c r="X8990" s="14"/>
      <c r="AB8990" s="25"/>
      <c r="AC8990" s="12"/>
      <c r="AD8990" s="12"/>
      <c r="AK8990" s="12"/>
      <c r="AL8990" s="30"/>
      <c r="AM8990" s="32"/>
      <c r="AQ8990" s="12"/>
      <c r="AR8990" s="12"/>
      <c r="AS8990" s="12"/>
      <c r="AZ8990" s="49"/>
      <c r="BA8990" s="30"/>
      <c r="BB8990" s="12"/>
      <c r="BF8990" s="12"/>
      <c r="BG8990" s="12"/>
      <c r="BH8990" s="12"/>
      <c r="BO8990" s="7"/>
      <c r="BP8990" s="7"/>
      <c r="BQ8990" s="7"/>
      <c r="BU8990" s="7"/>
      <c r="BV8990" s="7"/>
      <c r="BW8990" s="7"/>
      <c r="CD8990" s="7"/>
      <c r="CE8990" s="7"/>
      <c r="CF8990" s="7"/>
      <c r="CJ8990" s="7"/>
      <c r="CK8990" s="7"/>
      <c r="CL8990" s="7"/>
    </row>
    <row r="8991" spans="1:90">
      <c r="A8991" s="11"/>
      <c r="B8991" s="373"/>
      <c r="C8991" s="373"/>
      <c r="D8991" s="373"/>
      <c r="E8991" s="13"/>
      <c r="F8991" s="11"/>
      <c r="G8991" s="25"/>
      <c r="H8991" s="31"/>
      <c r="I8991" s="30"/>
      <c r="M8991" s="25"/>
      <c r="N8991" s="31"/>
      <c r="O8991" s="30"/>
      <c r="V8991" s="12"/>
      <c r="W8991" s="12"/>
      <c r="X8991" s="14"/>
      <c r="AB8991" s="25"/>
      <c r="AC8991" s="12"/>
      <c r="AD8991" s="12"/>
      <c r="AK8991" s="12"/>
      <c r="AL8991" s="30"/>
      <c r="AM8991" s="32"/>
      <c r="AQ8991" s="12"/>
      <c r="AR8991" s="12"/>
      <c r="AS8991" s="12"/>
      <c r="AZ8991" s="49"/>
      <c r="BA8991" s="30"/>
      <c r="BB8991" s="12"/>
      <c r="BF8991" s="12"/>
      <c r="BG8991" s="12"/>
      <c r="BH8991" s="12"/>
      <c r="BO8991" s="7"/>
      <c r="BP8991" s="7"/>
      <c r="BQ8991" s="7"/>
      <c r="BU8991" s="7"/>
      <c r="BV8991" s="7"/>
      <c r="BW8991" s="7"/>
      <c r="CD8991" s="7"/>
      <c r="CE8991" s="7"/>
      <c r="CF8991" s="7"/>
      <c r="CJ8991" s="7"/>
      <c r="CK8991" s="7"/>
      <c r="CL8991" s="7"/>
    </row>
    <row r="8992" spans="1:90">
      <c r="A8992" s="11"/>
      <c r="B8992" s="373"/>
      <c r="C8992" s="373"/>
      <c r="D8992" s="373"/>
      <c r="E8992" s="13"/>
      <c r="F8992" s="11"/>
      <c r="G8992" s="25"/>
      <c r="H8992" s="31"/>
      <c r="I8992" s="30"/>
      <c r="M8992" s="25"/>
      <c r="N8992" s="31"/>
      <c r="O8992" s="30"/>
      <c r="V8992" s="12"/>
      <c r="W8992" s="12"/>
      <c r="X8992" s="14"/>
      <c r="AB8992" s="25"/>
      <c r="AC8992" s="12"/>
      <c r="AD8992" s="12"/>
      <c r="AK8992" s="12"/>
      <c r="AL8992" s="30"/>
      <c r="AM8992" s="32"/>
      <c r="AQ8992" s="12"/>
      <c r="AR8992" s="12"/>
      <c r="AS8992" s="12"/>
      <c r="AZ8992" s="49"/>
      <c r="BA8992" s="30"/>
      <c r="BB8992" s="12"/>
      <c r="BF8992" s="12"/>
      <c r="BG8992" s="12"/>
      <c r="BH8992" s="12"/>
      <c r="BO8992" s="7"/>
      <c r="BP8992" s="7"/>
      <c r="BQ8992" s="7"/>
      <c r="BU8992" s="7"/>
      <c r="BV8992" s="7"/>
      <c r="BW8992" s="7"/>
      <c r="CD8992" s="7"/>
      <c r="CE8992" s="7"/>
      <c r="CF8992" s="7"/>
      <c r="CJ8992" s="7"/>
      <c r="CK8992" s="7"/>
      <c r="CL8992" s="7"/>
    </row>
    <row r="8993" spans="1:90">
      <c r="A8993" s="11"/>
      <c r="B8993" s="373"/>
      <c r="C8993" s="373"/>
      <c r="D8993" s="373"/>
      <c r="E8993" s="13"/>
      <c r="F8993" s="11"/>
      <c r="G8993" s="25"/>
      <c r="H8993" s="31"/>
      <c r="I8993" s="30"/>
      <c r="M8993" s="25"/>
      <c r="N8993" s="31"/>
      <c r="O8993" s="30"/>
      <c r="V8993" s="12"/>
      <c r="W8993" s="12"/>
      <c r="X8993" s="14"/>
      <c r="AB8993" s="25"/>
      <c r="AC8993" s="12"/>
      <c r="AD8993" s="12"/>
      <c r="AK8993" s="12"/>
      <c r="AL8993" s="30"/>
      <c r="AM8993" s="32"/>
      <c r="AQ8993" s="12"/>
      <c r="AR8993" s="12"/>
      <c r="AS8993" s="12"/>
      <c r="AZ8993" s="49"/>
      <c r="BA8993" s="30"/>
      <c r="BB8993" s="12"/>
      <c r="BF8993" s="12"/>
      <c r="BG8993" s="12"/>
      <c r="BH8993" s="12"/>
      <c r="BO8993" s="7"/>
      <c r="BP8993" s="7"/>
      <c r="BQ8993" s="7"/>
      <c r="BU8993" s="7"/>
      <c r="BV8993" s="7"/>
      <c r="BW8993" s="7"/>
      <c r="CD8993" s="7"/>
      <c r="CE8993" s="7"/>
      <c r="CF8993" s="7"/>
      <c r="CJ8993" s="7"/>
      <c r="CK8993" s="7"/>
      <c r="CL8993" s="7"/>
    </row>
    <row r="8994" spans="1:90">
      <c r="A8994" s="11"/>
      <c r="B8994" s="373"/>
      <c r="C8994" s="373"/>
      <c r="D8994" s="373"/>
      <c r="E8994" s="13"/>
      <c r="F8994" s="11"/>
      <c r="G8994" s="25"/>
      <c r="H8994" s="31"/>
      <c r="I8994" s="30"/>
      <c r="M8994" s="25"/>
      <c r="N8994" s="31"/>
      <c r="O8994" s="30"/>
      <c r="V8994" s="12"/>
      <c r="W8994" s="12"/>
      <c r="X8994" s="14"/>
      <c r="AB8994" s="25"/>
      <c r="AC8994" s="12"/>
      <c r="AD8994" s="12"/>
      <c r="AK8994" s="12"/>
      <c r="AL8994" s="30"/>
      <c r="AM8994" s="32"/>
      <c r="AQ8994" s="12"/>
      <c r="AR8994" s="12"/>
      <c r="AS8994" s="12"/>
      <c r="AZ8994" s="49"/>
      <c r="BA8994" s="30"/>
      <c r="BB8994" s="12"/>
      <c r="BF8994" s="12"/>
      <c r="BG8994" s="12"/>
      <c r="BH8994" s="12"/>
      <c r="BO8994" s="7"/>
      <c r="BP8994" s="7"/>
      <c r="BQ8994" s="7"/>
      <c r="BU8994" s="7"/>
      <c r="BV8994" s="7"/>
      <c r="BW8994" s="7"/>
      <c r="CD8994" s="7"/>
      <c r="CE8994" s="7"/>
      <c r="CF8994" s="7"/>
      <c r="CJ8994" s="7"/>
      <c r="CK8994" s="7"/>
      <c r="CL8994" s="7"/>
    </row>
    <row r="8995" spans="1:90">
      <c r="A8995" s="11"/>
      <c r="B8995" s="373"/>
      <c r="C8995" s="373"/>
      <c r="D8995" s="373"/>
      <c r="E8995" s="13"/>
      <c r="F8995" s="11"/>
      <c r="G8995" s="25"/>
      <c r="H8995" s="31"/>
      <c r="I8995" s="30"/>
      <c r="M8995" s="25"/>
      <c r="N8995" s="31"/>
      <c r="O8995" s="30"/>
      <c r="V8995" s="12"/>
      <c r="W8995" s="12"/>
      <c r="X8995" s="14"/>
      <c r="AB8995" s="25"/>
      <c r="AC8995" s="12"/>
      <c r="AD8995" s="12"/>
      <c r="AK8995" s="12"/>
      <c r="AL8995" s="30"/>
      <c r="AM8995" s="32"/>
      <c r="AQ8995" s="12"/>
      <c r="AR8995" s="12"/>
      <c r="AS8995" s="12"/>
      <c r="AZ8995" s="49"/>
      <c r="BA8995" s="30"/>
      <c r="BB8995" s="12"/>
      <c r="BF8995" s="12"/>
      <c r="BG8995" s="12"/>
      <c r="BH8995" s="12"/>
      <c r="BO8995" s="7"/>
      <c r="BP8995" s="7"/>
      <c r="BQ8995" s="7"/>
      <c r="BU8995" s="7"/>
      <c r="BV8995" s="7"/>
      <c r="BW8995" s="7"/>
      <c r="CD8995" s="7"/>
      <c r="CE8995" s="7"/>
      <c r="CF8995" s="7"/>
      <c r="CJ8995" s="7"/>
      <c r="CK8995" s="7"/>
      <c r="CL8995" s="7"/>
    </row>
    <row r="8996" spans="1:90">
      <c r="A8996" s="11"/>
      <c r="B8996" s="373"/>
      <c r="C8996" s="373"/>
      <c r="D8996" s="373"/>
      <c r="E8996" s="13"/>
      <c r="F8996" s="11"/>
      <c r="G8996" s="25"/>
      <c r="H8996" s="31"/>
      <c r="I8996" s="30"/>
      <c r="M8996" s="25"/>
      <c r="N8996" s="31"/>
      <c r="O8996" s="30"/>
      <c r="V8996" s="12"/>
      <c r="W8996" s="12"/>
      <c r="X8996" s="14"/>
      <c r="AB8996" s="25"/>
      <c r="AC8996" s="12"/>
      <c r="AD8996" s="12"/>
      <c r="AK8996" s="12"/>
      <c r="AL8996" s="30"/>
      <c r="AM8996" s="32"/>
      <c r="AQ8996" s="12"/>
      <c r="AR8996" s="12"/>
      <c r="AS8996" s="12"/>
      <c r="AZ8996" s="49"/>
      <c r="BA8996" s="30"/>
      <c r="BB8996" s="12"/>
      <c r="BF8996" s="12"/>
      <c r="BG8996" s="12"/>
      <c r="BH8996" s="12"/>
      <c r="BO8996" s="7"/>
      <c r="BP8996" s="7"/>
      <c r="BQ8996" s="7"/>
      <c r="BU8996" s="7"/>
      <c r="BV8996" s="7"/>
      <c r="BW8996" s="7"/>
      <c r="CD8996" s="7"/>
      <c r="CE8996" s="7"/>
      <c r="CF8996" s="7"/>
      <c r="CJ8996" s="7"/>
      <c r="CK8996" s="7"/>
      <c r="CL8996" s="7"/>
    </row>
    <row r="8997" spans="1:90">
      <c r="A8997" s="11"/>
      <c r="B8997" s="373"/>
      <c r="C8997" s="373"/>
      <c r="D8997" s="373"/>
      <c r="E8997" s="13"/>
      <c r="F8997" s="11"/>
      <c r="G8997" s="25"/>
      <c r="H8997" s="31"/>
      <c r="I8997" s="30"/>
      <c r="M8997" s="25"/>
      <c r="N8997" s="31"/>
      <c r="O8997" s="30"/>
      <c r="V8997" s="12"/>
      <c r="W8997" s="12"/>
      <c r="X8997" s="14"/>
      <c r="AB8997" s="25"/>
      <c r="AC8997" s="12"/>
      <c r="AD8997" s="12"/>
      <c r="AK8997" s="12"/>
      <c r="AL8997" s="30"/>
      <c r="AM8997" s="32"/>
      <c r="AQ8997" s="12"/>
      <c r="AR8997" s="12"/>
      <c r="AS8997" s="12"/>
      <c r="AZ8997" s="49"/>
      <c r="BA8997" s="30"/>
      <c r="BB8997" s="12"/>
      <c r="BF8997" s="12"/>
      <c r="BG8997" s="12"/>
      <c r="BH8997" s="12"/>
      <c r="BO8997" s="7"/>
      <c r="BP8997" s="7"/>
      <c r="BQ8997" s="7"/>
      <c r="BU8997" s="7"/>
      <c r="BV8997" s="7"/>
      <c r="BW8997" s="7"/>
      <c r="CD8997" s="7"/>
      <c r="CE8997" s="7"/>
      <c r="CF8997" s="7"/>
      <c r="CJ8997" s="7"/>
      <c r="CK8997" s="7"/>
      <c r="CL8997" s="7"/>
    </row>
    <row r="8998" spans="1:90">
      <c r="A8998" s="11"/>
      <c r="B8998" s="373"/>
      <c r="C8998" s="373"/>
      <c r="D8998" s="373"/>
      <c r="E8998" s="13"/>
      <c r="F8998" s="11"/>
      <c r="G8998" s="25"/>
      <c r="H8998" s="31"/>
      <c r="I8998" s="30"/>
      <c r="M8998" s="25"/>
      <c r="N8998" s="31"/>
      <c r="O8998" s="30"/>
      <c r="V8998" s="12"/>
      <c r="W8998" s="12"/>
      <c r="X8998" s="14"/>
      <c r="AB8998" s="25"/>
      <c r="AC8998" s="12"/>
      <c r="AD8998" s="12"/>
      <c r="AK8998" s="12"/>
      <c r="AL8998" s="30"/>
      <c r="AM8998" s="32"/>
      <c r="AQ8998" s="12"/>
      <c r="AR8998" s="12"/>
      <c r="AS8998" s="12"/>
      <c r="AZ8998" s="49"/>
      <c r="BA8998" s="30"/>
      <c r="BB8998" s="12"/>
      <c r="BF8998" s="12"/>
      <c r="BG8998" s="12"/>
      <c r="BH8998" s="12"/>
      <c r="BO8998" s="7"/>
      <c r="BP8998" s="7"/>
      <c r="BQ8998" s="7"/>
      <c r="BU8998" s="7"/>
      <c r="BV8998" s="7"/>
      <c r="BW8998" s="7"/>
      <c r="CD8998" s="7"/>
      <c r="CE8998" s="7"/>
      <c r="CF8998" s="7"/>
      <c r="CJ8998" s="7"/>
      <c r="CK8998" s="7"/>
      <c r="CL8998" s="7"/>
    </row>
    <row r="8999" spans="1:90">
      <c r="A8999" s="11"/>
      <c r="B8999" s="373"/>
      <c r="C8999" s="373"/>
      <c r="D8999" s="373"/>
      <c r="E8999" s="13"/>
      <c r="F8999" s="11"/>
      <c r="G8999" s="25"/>
      <c r="H8999" s="31"/>
      <c r="I8999" s="30"/>
      <c r="M8999" s="25"/>
      <c r="N8999" s="31"/>
      <c r="O8999" s="30"/>
      <c r="V8999" s="12"/>
      <c r="W8999" s="12"/>
      <c r="X8999" s="14"/>
      <c r="AB8999" s="25"/>
      <c r="AC8999" s="12"/>
      <c r="AD8999" s="12"/>
      <c r="AK8999" s="12"/>
      <c r="AL8999" s="30"/>
      <c r="AM8999" s="32"/>
      <c r="AQ8999" s="12"/>
      <c r="AR8999" s="12"/>
      <c r="AS8999" s="12"/>
      <c r="AZ8999" s="49"/>
      <c r="BA8999" s="30"/>
      <c r="BB8999" s="12"/>
      <c r="BF8999" s="12"/>
      <c r="BG8999" s="12"/>
      <c r="BH8999" s="12"/>
      <c r="BO8999" s="7"/>
      <c r="BP8999" s="7"/>
      <c r="BQ8999" s="7"/>
      <c r="BU8999" s="7"/>
      <c r="BV8999" s="7"/>
      <c r="BW8999" s="7"/>
      <c r="CD8999" s="7"/>
      <c r="CE8999" s="7"/>
      <c r="CF8999" s="7"/>
      <c r="CJ8999" s="7"/>
      <c r="CK8999" s="7"/>
      <c r="CL8999" s="7"/>
    </row>
    <row r="9000" spans="1:90">
      <c r="A9000" s="11"/>
      <c r="B9000" s="373"/>
      <c r="C9000" s="373"/>
      <c r="D9000" s="373"/>
      <c r="E9000" s="13"/>
      <c r="F9000" s="11"/>
      <c r="G9000" s="25"/>
      <c r="H9000" s="31"/>
      <c r="I9000" s="30"/>
      <c r="M9000" s="25"/>
      <c r="N9000" s="31"/>
      <c r="O9000" s="30"/>
      <c r="V9000" s="12"/>
      <c r="W9000" s="12"/>
      <c r="X9000" s="14"/>
      <c r="AB9000" s="25"/>
      <c r="AC9000" s="12"/>
      <c r="AD9000" s="12"/>
      <c r="AK9000" s="12"/>
      <c r="AL9000" s="30"/>
      <c r="AM9000" s="32"/>
      <c r="AQ9000" s="12"/>
      <c r="AR9000" s="12"/>
      <c r="AS9000" s="12"/>
      <c r="AZ9000" s="49"/>
      <c r="BA9000" s="30"/>
      <c r="BB9000" s="12"/>
      <c r="BF9000" s="12"/>
      <c r="BG9000" s="12"/>
      <c r="BH9000" s="12"/>
      <c r="BO9000" s="7"/>
      <c r="BP9000" s="7"/>
      <c r="BQ9000" s="7"/>
      <c r="BU9000" s="7"/>
      <c r="BV9000" s="7"/>
      <c r="BW9000" s="7"/>
      <c r="CD9000" s="7"/>
      <c r="CE9000" s="7"/>
      <c r="CF9000" s="7"/>
      <c r="CJ9000" s="7"/>
      <c r="CK9000" s="7"/>
      <c r="CL9000" s="7"/>
    </row>
    <row r="9001" spans="1:90">
      <c r="A9001" s="11"/>
      <c r="B9001" s="373"/>
      <c r="C9001" s="373"/>
      <c r="D9001" s="373"/>
      <c r="E9001" s="13"/>
      <c r="F9001" s="11"/>
      <c r="G9001" s="25"/>
      <c r="H9001" s="31"/>
      <c r="I9001" s="30"/>
      <c r="M9001" s="25"/>
      <c r="N9001" s="31"/>
      <c r="O9001" s="30"/>
      <c r="V9001" s="12"/>
      <c r="W9001" s="12"/>
      <c r="X9001" s="14"/>
      <c r="AB9001" s="25"/>
      <c r="AC9001" s="12"/>
      <c r="AD9001" s="12"/>
      <c r="AK9001" s="12"/>
      <c r="AL9001" s="30"/>
      <c r="AM9001" s="32"/>
      <c r="AQ9001" s="12"/>
      <c r="AR9001" s="12"/>
      <c r="AS9001" s="12"/>
      <c r="AZ9001" s="49"/>
      <c r="BA9001" s="30"/>
      <c r="BB9001" s="12"/>
      <c r="BF9001" s="12"/>
      <c r="BG9001" s="12"/>
      <c r="BH9001" s="12"/>
      <c r="BO9001" s="7"/>
      <c r="BP9001" s="7"/>
      <c r="BQ9001" s="7"/>
      <c r="BU9001" s="7"/>
      <c r="BV9001" s="7"/>
      <c r="BW9001" s="7"/>
      <c r="CD9001" s="7"/>
      <c r="CE9001" s="7"/>
      <c r="CF9001" s="7"/>
      <c r="CJ9001" s="7"/>
      <c r="CK9001" s="7"/>
      <c r="CL9001" s="7"/>
    </row>
    <row r="9002" spans="1:90">
      <c r="A9002" s="11"/>
      <c r="B9002" s="373"/>
      <c r="C9002" s="373"/>
      <c r="D9002" s="373"/>
      <c r="E9002" s="13"/>
      <c r="F9002" s="11"/>
      <c r="G9002" s="25"/>
      <c r="H9002" s="31"/>
      <c r="I9002" s="30"/>
      <c r="M9002" s="25"/>
      <c r="N9002" s="31"/>
      <c r="O9002" s="30"/>
      <c r="V9002" s="12"/>
      <c r="W9002" s="12"/>
      <c r="X9002" s="14"/>
      <c r="AB9002" s="25"/>
      <c r="AC9002" s="12"/>
      <c r="AD9002" s="12"/>
      <c r="AK9002" s="12"/>
      <c r="AL9002" s="30"/>
      <c r="AM9002" s="32"/>
      <c r="AQ9002" s="12"/>
      <c r="AR9002" s="12"/>
      <c r="AS9002" s="12"/>
      <c r="AZ9002" s="49"/>
      <c r="BA9002" s="30"/>
      <c r="BB9002" s="12"/>
      <c r="BF9002" s="12"/>
      <c r="BG9002" s="12"/>
      <c r="BH9002" s="12"/>
      <c r="BO9002" s="7"/>
      <c r="BP9002" s="7"/>
      <c r="BQ9002" s="7"/>
      <c r="BU9002" s="7"/>
      <c r="BV9002" s="7"/>
      <c r="BW9002" s="7"/>
      <c r="CD9002" s="7"/>
      <c r="CE9002" s="7"/>
      <c r="CF9002" s="7"/>
      <c r="CJ9002" s="7"/>
      <c r="CK9002" s="7"/>
      <c r="CL9002" s="7"/>
    </row>
    <row r="9003" spans="1:90">
      <c r="A9003" s="11"/>
      <c r="B9003" s="373"/>
      <c r="C9003" s="373"/>
      <c r="D9003" s="373"/>
      <c r="E9003" s="13"/>
      <c r="F9003" s="11"/>
      <c r="G9003" s="25"/>
      <c r="H9003" s="31"/>
      <c r="I9003" s="30"/>
      <c r="M9003" s="25"/>
      <c r="N9003" s="31"/>
      <c r="O9003" s="30"/>
      <c r="V9003" s="12"/>
      <c r="W9003" s="12"/>
      <c r="X9003" s="14"/>
      <c r="AB9003" s="25"/>
      <c r="AC9003" s="12"/>
      <c r="AD9003" s="12"/>
      <c r="AK9003" s="12"/>
      <c r="AL9003" s="30"/>
      <c r="AM9003" s="32"/>
      <c r="AQ9003" s="12"/>
      <c r="AR9003" s="12"/>
      <c r="AS9003" s="12"/>
      <c r="AZ9003" s="49"/>
      <c r="BA9003" s="30"/>
      <c r="BB9003" s="12"/>
      <c r="BF9003" s="12"/>
      <c r="BG9003" s="12"/>
      <c r="BH9003" s="12"/>
      <c r="BO9003" s="7"/>
      <c r="BP9003" s="7"/>
      <c r="BQ9003" s="7"/>
      <c r="BU9003" s="7"/>
      <c r="BV9003" s="7"/>
      <c r="BW9003" s="7"/>
      <c r="CD9003" s="7"/>
      <c r="CE9003" s="7"/>
      <c r="CF9003" s="7"/>
      <c r="CJ9003" s="7"/>
      <c r="CK9003" s="7"/>
      <c r="CL9003" s="7"/>
    </row>
    <row r="9004" spans="1:90">
      <c r="A9004" s="11"/>
      <c r="B9004" s="373"/>
      <c r="C9004" s="373"/>
      <c r="D9004" s="373"/>
      <c r="E9004" s="13"/>
      <c r="F9004" s="11"/>
      <c r="G9004" s="25"/>
      <c r="H9004" s="31"/>
      <c r="I9004" s="30"/>
      <c r="M9004" s="25"/>
      <c r="N9004" s="31"/>
      <c r="O9004" s="30"/>
      <c r="V9004" s="12"/>
      <c r="W9004" s="12"/>
      <c r="X9004" s="14"/>
      <c r="AB9004" s="25"/>
      <c r="AC9004" s="12"/>
      <c r="AD9004" s="12"/>
      <c r="AK9004" s="12"/>
      <c r="AL9004" s="30"/>
      <c r="AM9004" s="32"/>
      <c r="AQ9004" s="12"/>
      <c r="AR9004" s="12"/>
      <c r="AS9004" s="12"/>
      <c r="AZ9004" s="49"/>
      <c r="BA9004" s="30"/>
      <c r="BB9004" s="12"/>
      <c r="BF9004" s="12"/>
      <c r="BG9004" s="12"/>
      <c r="BH9004" s="12"/>
      <c r="BO9004" s="7"/>
      <c r="BP9004" s="7"/>
      <c r="BQ9004" s="7"/>
      <c r="BU9004" s="7"/>
      <c r="BV9004" s="7"/>
      <c r="BW9004" s="7"/>
      <c r="CD9004" s="7"/>
      <c r="CE9004" s="7"/>
      <c r="CF9004" s="7"/>
      <c r="CJ9004" s="7"/>
      <c r="CK9004" s="7"/>
      <c r="CL9004" s="7"/>
    </row>
    <row r="9005" spans="1:90">
      <c r="A9005" s="11"/>
      <c r="B9005" s="373"/>
      <c r="C9005" s="373"/>
      <c r="D9005" s="373"/>
      <c r="E9005" s="13"/>
      <c r="F9005" s="11"/>
      <c r="G9005" s="25"/>
      <c r="H9005" s="31"/>
      <c r="I9005" s="30"/>
      <c r="M9005" s="25"/>
      <c r="N9005" s="31"/>
      <c r="O9005" s="30"/>
      <c r="V9005" s="12"/>
      <c r="W9005" s="12"/>
      <c r="X9005" s="14"/>
      <c r="AB9005" s="25"/>
      <c r="AC9005" s="12"/>
      <c r="AD9005" s="12"/>
      <c r="AK9005" s="12"/>
      <c r="AL9005" s="30"/>
      <c r="AM9005" s="32"/>
      <c r="AQ9005" s="12"/>
      <c r="AR9005" s="12"/>
      <c r="AS9005" s="12"/>
      <c r="AZ9005" s="49"/>
      <c r="BA9005" s="30"/>
      <c r="BB9005" s="12"/>
      <c r="BF9005" s="12"/>
      <c r="BG9005" s="12"/>
      <c r="BH9005" s="12"/>
      <c r="BO9005" s="7"/>
      <c r="BP9005" s="7"/>
      <c r="BQ9005" s="7"/>
      <c r="BU9005" s="7"/>
      <c r="BV9005" s="7"/>
      <c r="BW9005" s="7"/>
      <c r="CD9005" s="7"/>
      <c r="CE9005" s="7"/>
      <c r="CF9005" s="7"/>
      <c r="CJ9005" s="7"/>
      <c r="CK9005" s="7"/>
      <c r="CL9005" s="7"/>
    </row>
    <row r="9006" spans="1:90">
      <c r="A9006" s="11"/>
      <c r="B9006" s="373"/>
      <c r="C9006" s="373"/>
      <c r="D9006" s="373"/>
      <c r="E9006" s="13"/>
      <c r="F9006" s="11"/>
      <c r="G9006" s="25"/>
      <c r="H9006" s="31"/>
      <c r="I9006" s="30"/>
      <c r="M9006" s="25"/>
      <c r="N9006" s="31"/>
      <c r="O9006" s="30"/>
      <c r="V9006" s="12"/>
      <c r="W9006" s="12"/>
      <c r="X9006" s="14"/>
      <c r="AB9006" s="25"/>
      <c r="AC9006" s="12"/>
      <c r="AD9006" s="12"/>
      <c r="AK9006" s="12"/>
      <c r="AL9006" s="30"/>
      <c r="AM9006" s="32"/>
      <c r="AQ9006" s="12"/>
      <c r="AR9006" s="12"/>
      <c r="AS9006" s="12"/>
      <c r="AZ9006" s="49"/>
      <c r="BA9006" s="30"/>
      <c r="BB9006" s="12"/>
      <c r="BF9006" s="12"/>
      <c r="BG9006" s="12"/>
      <c r="BH9006" s="12"/>
      <c r="BO9006" s="7"/>
      <c r="BP9006" s="7"/>
      <c r="BQ9006" s="7"/>
      <c r="BU9006" s="7"/>
      <c r="BV9006" s="7"/>
      <c r="BW9006" s="7"/>
      <c r="CD9006" s="7"/>
      <c r="CE9006" s="7"/>
      <c r="CF9006" s="7"/>
      <c r="CJ9006" s="7"/>
      <c r="CK9006" s="7"/>
      <c r="CL9006" s="7"/>
    </row>
    <row r="9007" spans="1:90">
      <c r="A9007" s="11"/>
      <c r="B9007" s="373"/>
      <c r="C9007" s="373"/>
      <c r="D9007" s="373"/>
      <c r="E9007" s="13"/>
      <c r="F9007" s="11"/>
      <c r="G9007" s="25"/>
      <c r="H9007" s="31"/>
      <c r="I9007" s="30"/>
      <c r="M9007" s="25"/>
      <c r="N9007" s="31"/>
      <c r="O9007" s="30"/>
      <c r="V9007" s="12"/>
      <c r="W9007" s="12"/>
      <c r="X9007" s="14"/>
      <c r="AB9007" s="25"/>
      <c r="AC9007" s="12"/>
      <c r="AD9007" s="12"/>
      <c r="AK9007" s="12"/>
      <c r="AL9007" s="30"/>
      <c r="AM9007" s="32"/>
      <c r="AQ9007" s="12"/>
      <c r="AR9007" s="12"/>
      <c r="AS9007" s="12"/>
      <c r="AZ9007" s="49"/>
      <c r="BA9007" s="30"/>
      <c r="BB9007" s="12"/>
      <c r="BF9007" s="12"/>
      <c r="BG9007" s="12"/>
      <c r="BH9007" s="12"/>
      <c r="BO9007" s="7"/>
      <c r="BP9007" s="7"/>
      <c r="BQ9007" s="7"/>
      <c r="BU9007" s="7"/>
      <c r="BV9007" s="7"/>
      <c r="BW9007" s="7"/>
      <c r="CD9007" s="7"/>
      <c r="CE9007" s="7"/>
      <c r="CF9007" s="7"/>
      <c r="CJ9007" s="7"/>
      <c r="CK9007" s="7"/>
      <c r="CL9007" s="7"/>
    </row>
    <row r="9008" spans="1:90">
      <c r="A9008" s="11"/>
      <c r="B9008" s="373"/>
      <c r="C9008" s="373"/>
      <c r="D9008" s="373"/>
      <c r="E9008" s="13"/>
      <c r="F9008" s="11"/>
      <c r="G9008" s="25"/>
      <c r="H9008" s="31"/>
      <c r="I9008" s="30"/>
      <c r="M9008" s="25"/>
      <c r="N9008" s="31"/>
      <c r="O9008" s="30"/>
      <c r="V9008" s="12"/>
      <c r="W9008" s="12"/>
      <c r="X9008" s="14"/>
      <c r="AB9008" s="25"/>
      <c r="AC9008" s="12"/>
      <c r="AD9008" s="12"/>
      <c r="AK9008" s="12"/>
      <c r="AL9008" s="30"/>
      <c r="AM9008" s="32"/>
      <c r="AQ9008" s="12"/>
      <c r="AR9008" s="12"/>
      <c r="AS9008" s="12"/>
      <c r="AZ9008" s="49"/>
      <c r="BA9008" s="30"/>
      <c r="BB9008" s="12"/>
      <c r="BF9008" s="12"/>
      <c r="BG9008" s="12"/>
      <c r="BH9008" s="12"/>
      <c r="BO9008" s="7"/>
      <c r="BP9008" s="7"/>
      <c r="BQ9008" s="7"/>
      <c r="BU9008" s="7"/>
      <c r="BV9008" s="7"/>
      <c r="BW9008" s="7"/>
      <c r="CD9008" s="7"/>
      <c r="CE9008" s="7"/>
      <c r="CF9008" s="7"/>
      <c r="CJ9008" s="7"/>
      <c r="CK9008" s="7"/>
      <c r="CL9008" s="7"/>
    </row>
    <row r="9009" spans="1:90">
      <c r="A9009" s="11"/>
      <c r="B9009" s="373"/>
      <c r="C9009" s="373"/>
      <c r="D9009" s="373"/>
      <c r="E9009" s="13"/>
      <c r="F9009" s="11"/>
      <c r="G9009" s="25"/>
      <c r="H9009" s="31"/>
      <c r="I9009" s="30"/>
      <c r="M9009" s="25"/>
      <c r="N9009" s="31"/>
      <c r="O9009" s="30"/>
      <c r="V9009" s="12"/>
      <c r="W9009" s="12"/>
      <c r="X9009" s="14"/>
      <c r="AB9009" s="25"/>
      <c r="AC9009" s="12"/>
      <c r="AD9009" s="12"/>
      <c r="AK9009" s="12"/>
      <c r="AL9009" s="30"/>
      <c r="AM9009" s="32"/>
      <c r="AQ9009" s="12"/>
      <c r="AR9009" s="12"/>
      <c r="AS9009" s="12"/>
      <c r="AZ9009" s="49"/>
      <c r="BA9009" s="30"/>
      <c r="BB9009" s="12"/>
      <c r="BF9009" s="12"/>
      <c r="BG9009" s="12"/>
      <c r="BH9009" s="12"/>
      <c r="BO9009" s="7"/>
      <c r="BP9009" s="7"/>
      <c r="BQ9009" s="7"/>
      <c r="BU9009" s="7"/>
      <c r="BV9009" s="7"/>
      <c r="BW9009" s="7"/>
      <c r="CD9009" s="7"/>
      <c r="CE9009" s="7"/>
      <c r="CF9009" s="7"/>
      <c r="CJ9009" s="7"/>
      <c r="CK9009" s="7"/>
      <c r="CL9009" s="7"/>
    </row>
    <row r="9010" spans="1:90">
      <c r="A9010" s="11"/>
      <c r="B9010" s="373"/>
      <c r="C9010" s="373"/>
      <c r="D9010" s="373"/>
      <c r="E9010" s="13"/>
      <c r="F9010" s="11"/>
      <c r="G9010" s="25"/>
      <c r="H9010" s="31"/>
      <c r="I9010" s="30"/>
      <c r="M9010" s="25"/>
      <c r="N9010" s="31"/>
      <c r="O9010" s="30"/>
      <c r="V9010" s="12"/>
      <c r="W9010" s="12"/>
      <c r="X9010" s="14"/>
      <c r="AB9010" s="25"/>
      <c r="AC9010" s="12"/>
      <c r="AD9010" s="12"/>
      <c r="AK9010" s="12"/>
      <c r="AL9010" s="30"/>
      <c r="AM9010" s="32"/>
      <c r="AQ9010" s="12"/>
      <c r="AR9010" s="12"/>
      <c r="AS9010" s="12"/>
      <c r="AZ9010" s="49"/>
      <c r="BA9010" s="30"/>
      <c r="BB9010" s="12"/>
      <c r="BF9010" s="12"/>
      <c r="BG9010" s="12"/>
      <c r="BH9010" s="12"/>
      <c r="BO9010" s="7"/>
      <c r="BP9010" s="7"/>
      <c r="BQ9010" s="7"/>
      <c r="BU9010" s="7"/>
      <c r="BV9010" s="7"/>
      <c r="BW9010" s="7"/>
      <c r="CD9010" s="7"/>
      <c r="CE9010" s="7"/>
      <c r="CF9010" s="7"/>
      <c r="CJ9010" s="7"/>
      <c r="CK9010" s="7"/>
      <c r="CL9010" s="7"/>
    </row>
    <row r="9011" spans="1:90">
      <c r="A9011" s="11"/>
      <c r="B9011" s="373"/>
      <c r="C9011" s="373"/>
      <c r="D9011" s="373"/>
      <c r="E9011" s="13"/>
      <c r="F9011" s="11"/>
      <c r="G9011" s="25"/>
      <c r="H9011" s="31"/>
      <c r="I9011" s="30"/>
      <c r="M9011" s="25"/>
      <c r="N9011" s="31"/>
      <c r="O9011" s="30"/>
      <c r="V9011" s="12"/>
      <c r="W9011" s="12"/>
      <c r="X9011" s="14"/>
      <c r="AB9011" s="25"/>
      <c r="AC9011" s="12"/>
      <c r="AD9011" s="12"/>
      <c r="AK9011" s="12"/>
      <c r="AL9011" s="30"/>
      <c r="AM9011" s="32"/>
      <c r="AQ9011" s="12"/>
      <c r="AR9011" s="12"/>
      <c r="AS9011" s="12"/>
      <c r="AZ9011" s="49"/>
      <c r="BA9011" s="30"/>
      <c r="BB9011" s="12"/>
      <c r="BF9011" s="12"/>
      <c r="BG9011" s="12"/>
      <c r="BH9011" s="12"/>
      <c r="BO9011" s="7"/>
      <c r="BP9011" s="7"/>
      <c r="BQ9011" s="7"/>
      <c r="BU9011" s="7"/>
      <c r="BV9011" s="7"/>
      <c r="BW9011" s="7"/>
      <c r="CD9011" s="7"/>
      <c r="CE9011" s="7"/>
      <c r="CF9011" s="7"/>
      <c r="CJ9011" s="7"/>
      <c r="CK9011" s="7"/>
      <c r="CL9011" s="7"/>
    </row>
    <row r="9012" spans="1:90">
      <c r="A9012" s="11"/>
      <c r="B9012" s="373"/>
      <c r="C9012" s="373"/>
      <c r="D9012" s="373"/>
      <c r="E9012" s="13"/>
      <c r="F9012" s="11"/>
      <c r="G9012" s="25"/>
      <c r="H9012" s="31"/>
      <c r="I9012" s="30"/>
      <c r="M9012" s="25"/>
      <c r="N9012" s="31"/>
      <c r="O9012" s="30"/>
      <c r="V9012" s="12"/>
      <c r="W9012" s="12"/>
      <c r="X9012" s="14"/>
      <c r="AB9012" s="25"/>
      <c r="AC9012" s="12"/>
      <c r="AD9012" s="12"/>
      <c r="AK9012" s="12"/>
      <c r="AL9012" s="30"/>
      <c r="AM9012" s="32"/>
      <c r="AQ9012" s="12"/>
      <c r="AR9012" s="12"/>
      <c r="AS9012" s="12"/>
      <c r="AZ9012" s="49"/>
      <c r="BA9012" s="30"/>
      <c r="BB9012" s="12"/>
      <c r="BF9012" s="12"/>
      <c r="BG9012" s="12"/>
      <c r="BH9012" s="12"/>
      <c r="BO9012" s="7"/>
      <c r="BP9012" s="7"/>
      <c r="BQ9012" s="7"/>
      <c r="BU9012" s="7"/>
      <c r="BV9012" s="7"/>
      <c r="BW9012" s="7"/>
      <c r="CD9012" s="7"/>
      <c r="CE9012" s="7"/>
      <c r="CF9012" s="7"/>
      <c r="CJ9012" s="7"/>
      <c r="CK9012" s="7"/>
      <c r="CL9012" s="7"/>
    </row>
    <row r="9013" spans="1:90">
      <c r="A9013" s="11"/>
      <c r="B9013" s="373"/>
      <c r="C9013" s="373"/>
      <c r="D9013" s="373"/>
      <c r="E9013" s="13"/>
      <c r="F9013" s="11"/>
      <c r="G9013" s="25"/>
      <c r="H9013" s="31"/>
      <c r="I9013" s="30"/>
      <c r="M9013" s="25"/>
      <c r="N9013" s="31"/>
      <c r="O9013" s="30"/>
      <c r="V9013" s="12"/>
      <c r="W9013" s="12"/>
      <c r="X9013" s="14"/>
      <c r="AB9013" s="25"/>
      <c r="AC9013" s="12"/>
      <c r="AD9013" s="12"/>
      <c r="AK9013" s="12"/>
      <c r="AL9013" s="30"/>
      <c r="AM9013" s="32"/>
      <c r="AQ9013" s="12"/>
      <c r="AR9013" s="12"/>
      <c r="AS9013" s="12"/>
      <c r="AZ9013" s="49"/>
      <c r="BA9013" s="30"/>
      <c r="BB9013" s="12"/>
      <c r="BF9013" s="12"/>
      <c r="BG9013" s="12"/>
      <c r="BH9013" s="12"/>
      <c r="BO9013" s="7"/>
      <c r="BP9013" s="7"/>
      <c r="BQ9013" s="7"/>
      <c r="BU9013" s="7"/>
      <c r="BV9013" s="7"/>
      <c r="BW9013" s="7"/>
      <c r="CD9013" s="7"/>
      <c r="CE9013" s="7"/>
      <c r="CF9013" s="7"/>
      <c r="CJ9013" s="7"/>
      <c r="CK9013" s="7"/>
      <c r="CL9013" s="7"/>
    </row>
    <row r="9014" spans="1:90">
      <c r="A9014" s="11"/>
      <c r="B9014" s="373"/>
      <c r="C9014" s="373"/>
      <c r="D9014" s="373"/>
      <c r="E9014" s="13"/>
      <c r="F9014" s="11"/>
      <c r="G9014" s="25"/>
      <c r="H9014" s="31"/>
      <c r="I9014" s="30"/>
      <c r="M9014" s="25"/>
      <c r="N9014" s="31"/>
      <c r="O9014" s="30"/>
      <c r="V9014" s="12"/>
      <c r="W9014" s="12"/>
      <c r="X9014" s="14"/>
      <c r="AB9014" s="25"/>
      <c r="AC9014" s="12"/>
      <c r="AD9014" s="12"/>
      <c r="AK9014" s="12"/>
      <c r="AL9014" s="30"/>
      <c r="AM9014" s="32"/>
      <c r="AQ9014" s="12"/>
      <c r="AR9014" s="12"/>
      <c r="AS9014" s="12"/>
      <c r="AZ9014" s="49"/>
      <c r="BA9014" s="30"/>
      <c r="BB9014" s="12"/>
      <c r="BF9014" s="12"/>
      <c r="BG9014" s="12"/>
      <c r="BH9014" s="12"/>
      <c r="BO9014" s="7"/>
      <c r="BP9014" s="7"/>
      <c r="BQ9014" s="7"/>
      <c r="BU9014" s="7"/>
      <c r="BV9014" s="7"/>
      <c r="BW9014" s="7"/>
      <c r="CD9014" s="7"/>
      <c r="CE9014" s="7"/>
      <c r="CF9014" s="7"/>
      <c r="CJ9014" s="7"/>
      <c r="CK9014" s="7"/>
      <c r="CL9014" s="7"/>
    </row>
    <row r="9015" spans="1:90">
      <c r="A9015" s="11"/>
      <c r="B9015" s="373"/>
      <c r="C9015" s="373"/>
      <c r="D9015" s="373"/>
      <c r="E9015" s="13"/>
      <c r="F9015" s="11"/>
      <c r="G9015" s="25"/>
      <c r="H9015" s="31"/>
      <c r="I9015" s="30"/>
      <c r="M9015" s="25"/>
      <c r="N9015" s="31"/>
      <c r="O9015" s="30"/>
      <c r="V9015" s="12"/>
      <c r="W9015" s="12"/>
      <c r="X9015" s="14"/>
      <c r="AB9015" s="25"/>
      <c r="AC9015" s="12"/>
      <c r="AD9015" s="12"/>
      <c r="AK9015" s="12"/>
      <c r="AL9015" s="30"/>
      <c r="AM9015" s="32"/>
      <c r="AQ9015" s="12"/>
      <c r="AR9015" s="12"/>
      <c r="AS9015" s="12"/>
      <c r="AZ9015" s="49"/>
      <c r="BA9015" s="30"/>
      <c r="BB9015" s="12"/>
      <c r="BF9015" s="12"/>
      <c r="BG9015" s="12"/>
      <c r="BH9015" s="12"/>
      <c r="BO9015" s="7"/>
      <c r="BP9015" s="7"/>
      <c r="BQ9015" s="7"/>
      <c r="BU9015" s="7"/>
      <c r="BV9015" s="7"/>
      <c r="BW9015" s="7"/>
      <c r="CD9015" s="7"/>
      <c r="CE9015" s="7"/>
      <c r="CF9015" s="7"/>
      <c r="CJ9015" s="7"/>
      <c r="CK9015" s="7"/>
      <c r="CL9015" s="7"/>
    </row>
    <row r="9016" spans="1:90">
      <c r="A9016" s="11"/>
      <c r="B9016" s="373"/>
      <c r="C9016" s="373"/>
      <c r="D9016" s="373"/>
      <c r="E9016" s="13"/>
      <c r="F9016" s="11"/>
      <c r="G9016" s="25"/>
      <c r="H9016" s="31"/>
      <c r="I9016" s="30"/>
      <c r="M9016" s="25"/>
      <c r="N9016" s="31"/>
      <c r="O9016" s="30"/>
      <c r="V9016" s="12"/>
      <c r="W9016" s="12"/>
      <c r="X9016" s="14"/>
      <c r="AB9016" s="25"/>
      <c r="AC9016" s="12"/>
      <c r="AD9016" s="12"/>
      <c r="AK9016" s="12"/>
      <c r="AL9016" s="30"/>
      <c r="AM9016" s="32"/>
      <c r="AQ9016" s="12"/>
      <c r="AR9016" s="12"/>
      <c r="AS9016" s="12"/>
      <c r="AZ9016" s="49"/>
      <c r="BA9016" s="30"/>
      <c r="BB9016" s="12"/>
      <c r="BF9016" s="12"/>
      <c r="BG9016" s="12"/>
      <c r="BH9016" s="12"/>
      <c r="BO9016" s="7"/>
      <c r="BP9016" s="7"/>
      <c r="BQ9016" s="7"/>
      <c r="BU9016" s="7"/>
      <c r="BV9016" s="7"/>
      <c r="BW9016" s="7"/>
      <c r="CD9016" s="7"/>
      <c r="CE9016" s="7"/>
      <c r="CF9016" s="7"/>
      <c r="CJ9016" s="7"/>
      <c r="CK9016" s="7"/>
      <c r="CL9016" s="7"/>
    </row>
    <row r="9017" spans="1:90">
      <c r="A9017" s="11"/>
      <c r="B9017" s="373"/>
      <c r="C9017" s="373"/>
      <c r="D9017" s="373"/>
      <c r="E9017" s="13"/>
      <c r="F9017" s="11"/>
      <c r="G9017" s="25"/>
      <c r="H9017" s="31"/>
      <c r="I9017" s="30"/>
      <c r="M9017" s="25"/>
      <c r="N9017" s="31"/>
      <c r="O9017" s="30"/>
      <c r="V9017" s="12"/>
      <c r="W9017" s="12"/>
      <c r="X9017" s="14"/>
      <c r="AB9017" s="25"/>
      <c r="AC9017" s="12"/>
      <c r="AD9017" s="12"/>
      <c r="AK9017" s="12"/>
      <c r="AL9017" s="30"/>
      <c r="AM9017" s="32"/>
      <c r="AQ9017" s="12"/>
      <c r="AR9017" s="12"/>
      <c r="AS9017" s="12"/>
      <c r="AZ9017" s="49"/>
      <c r="BA9017" s="30"/>
      <c r="BB9017" s="12"/>
      <c r="BF9017" s="12"/>
      <c r="BG9017" s="12"/>
      <c r="BH9017" s="12"/>
      <c r="BO9017" s="7"/>
      <c r="BP9017" s="7"/>
      <c r="BQ9017" s="7"/>
      <c r="BU9017" s="7"/>
      <c r="BV9017" s="7"/>
      <c r="BW9017" s="7"/>
      <c r="CD9017" s="7"/>
      <c r="CE9017" s="7"/>
      <c r="CF9017" s="7"/>
      <c r="CJ9017" s="7"/>
      <c r="CK9017" s="7"/>
      <c r="CL9017" s="7"/>
    </row>
    <row r="9018" spans="1:90">
      <c r="A9018" s="11"/>
      <c r="B9018" s="373"/>
      <c r="C9018" s="373"/>
      <c r="D9018" s="373"/>
      <c r="E9018" s="13"/>
      <c r="F9018" s="11"/>
      <c r="G9018" s="25"/>
      <c r="H9018" s="31"/>
      <c r="I9018" s="30"/>
      <c r="M9018" s="25"/>
      <c r="N9018" s="31"/>
      <c r="O9018" s="30"/>
      <c r="V9018" s="12"/>
      <c r="W9018" s="12"/>
      <c r="X9018" s="14"/>
      <c r="AB9018" s="25"/>
      <c r="AC9018" s="12"/>
      <c r="AD9018" s="12"/>
      <c r="AK9018" s="12"/>
      <c r="AL9018" s="30"/>
      <c r="AM9018" s="32"/>
      <c r="AQ9018" s="12"/>
      <c r="AR9018" s="12"/>
      <c r="AS9018" s="12"/>
      <c r="AZ9018" s="49"/>
      <c r="BA9018" s="30"/>
      <c r="BB9018" s="12"/>
      <c r="BF9018" s="12"/>
      <c r="BG9018" s="12"/>
      <c r="BH9018" s="12"/>
      <c r="BO9018" s="7"/>
      <c r="BP9018" s="7"/>
      <c r="BQ9018" s="7"/>
      <c r="BU9018" s="7"/>
      <c r="BV9018" s="7"/>
      <c r="BW9018" s="7"/>
      <c r="CD9018" s="7"/>
      <c r="CE9018" s="7"/>
      <c r="CF9018" s="7"/>
      <c r="CJ9018" s="7"/>
      <c r="CK9018" s="7"/>
      <c r="CL9018" s="7"/>
    </row>
    <row r="9019" spans="1:90">
      <c r="A9019" s="11"/>
      <c r="B9019" s="373"/>
      <c r="C9019" s="373"/>
      <c r="D9019" s="373"/>
      <c r="E9019" s="13"/>
      <c r="F9019" s="11"/>
      <c r="G9019" s="25"/>
      <c r="H9019" s="31"/>
      <c r="I9019" s="30"/>
      <c r="M9019" s="25"/>
      <c r="N9019" s="31"/>
      <c r="O9019" s="30"/>
      <c r="V9019" s="12"/>
      <c r="W9019" s="12"/>
      <c r="X9019" s="14"/>
      <c r="AB9019" s="25"/>
      <c r="AC9019" s="12"/>
      <c r="AD9019" s="12"/>
      <c r="AK9019" s="12"/>
      <c r="AL9019" s="30"/>
      <c r="AM9019" s="32"/>
      <c r="AQ9019" s="12"/>
      <c r="AR9019" s="12"/>
      <c r="AS9019" s="12"/>
      <c r="AZ9019" s="49"/>
      <c r="BA9019" s="30"/>
      <c r="BB9019" s="12"/>
      <c r="BF9019" s="12"/>
      <c r="BG9019" s="12"/>
      <c r="BH9019" s="12"/>
      <c r="BO9019" s="7"/>
      <c r="BP9019" s="7"/>
      <c r="BQ9019" s="7"/>
      <c r="BU9019" s="7"/>
      <c r="BV9019" s="7"/>
      <c r="BW9019" s="7"/>
      <c r="CD9019" s="7"/>
      <c r="CE9019" s="7"/>
      <c r="CF9019" s="7"/>
      <c r="CJ9019" s="7"/>
      <c r="CK9019" s="7"/>
      <c r="CL9019" s="7"/>
    </row>
    <row r="9020" spans="1:90">
      <c r="A9020" s="11"/>
      <c r="B9020" s="373"/>
      <c r="C9020" s="373"/>
      <c r="D9020" s="373"/>
      <c r="E9020" s="13"/>
      <c r="F9020" s="11"/>
      <c r="G9020" s="25"/>
      <c r="H9020" s="31"/>
      <c r="I9020" s="30"/>
      <c r="M9020" s="25"/>
      <c r="N9020" s="31"/>
      <c r="O9020" s="30"/>
      <c r="V9020" s="12"/>
      <c r="W9020" s="12"/>
      <c r="X9020" s="14"/>
      <c r="AB9020" s="25"/>
      <c r="AC9020" s="12"/>
      <c r="AD9020" s="12"/>
      <c r="AK9020" s="12"/>
      <c r="AL9020" s="30"/>
      <c r="AM9020" s="32"/>
      <c r="AQ9020" s="12"/>
      <c r="AR9020" s="12"/>
      <c r="AS9020" s="12"/>
      <c r="AZ9020" s="49"/>
      <c r="BA9020" s="30"/>
      <c r="BB9020" s="12"/>
      <c r="BF9020" s="12"/>
      <c r="BG9020" s="12"/>
      <c r="BH9020" s="12"/>
      <c r="BO9020" s="7"/>
      <c r="BP9020" s="7"/>
      <c r="BQ9020" s="7"/>
      <c r="BU9020" s="7"/>
      <c r="BV9020" s="7"/>
      <c r="BW9020" s="7"/>
      <c r="CD9020" s="7"/>
      <c r="CE9020" s="7"/>
      <c r="CF9020" s="7"/>
      <c r="CJ9020" s="7"/>
      <c r="CK9020" s="7"/>
      <c r="CL9020" s="7"/>
    </row>
    <row r="9021" spans="1:90">
      <c r="A9021" s="11"/>
      <c r="B9021" s="373"/>
      <c r="C9021" s="373"/>
      <c r="D9021" s="373"/>
      <c r="E9021" s="13"/>
      <c r="F9021" s="11"/>
      <c r="G9021" s="25"/>
      <c r="H9021" s="31"/>
      <c r="I9021" s="30"/>
      <c r="M9021" s="25"/>
      <c r="N9021" s="31"/>
      <c r="O9021" s="30"/>
      <c r="V9021" s="12"/>
      <c r="W9021" s="12"/>
      <c r="X9021" s="14"/>
      <c r="AB9021" s="25"/>
      <c r="AC9021" s="12"/>
      <c r="AD9021" s="12"/>
      <c r="AK9021" s="12"/>
      <c r="AL9021" s="30"/>
      <c r="AM9021" s="32"/>
      <c r="AQ9021" s="12"/>
      <c r="AR9021" s="12"/>
      <c r="AS9021" s="12"/>
      <c r="AZ9021" s="49"/>
      <c r="BA9021" s="30"/>
      <c r="BB9021" s="12"/>
      <c r="BF9021" s="12"/>
      <c r="BG9021" s="12"/>
      <c r="BH9021" s="12"/>
      <c r="BO9021" s="7"/>
      <c r="BP9021" s="7"/>
      <c r="BQ9021" s="7"/>
      <c r="BU9021" s="7"/>
      <c r="BV9021" s="7"/>
      <c r="BW9021" s="7"/>
      <c r="CD9021" s="7"/>
      <c r="CE9021" s="7"/>
      <c r="CF9021" s="7"/>
      <c r="CJ9021" s="7"/>
      <c r="CK9021" s="7"/>
      <c r="CL9021" s="7"/>
    </row>
    <row r="9022" spans="1:90">
      <c r="A9022" s="11"/>
      <c r="B9022" s="373"/>
      <c r="C9022" s="373"/>
      <c r="D9022" s="373"/>
      <c r="E9022" s="13"/>
      <c r="F9022" s="11"/>
      <c r="G9022" s="25"/>
      <c r="H9022" s="31"/>
      <c r="I9022" s="30"/>
      <c r="M9022" s="25"/>
      <c r="N9022" s="31"/>
      <c r="O9022" s="30"/>
      <c r="V9022" s="12"/>
      <c r="W9022" s="12"/>
      <c r="X9022" s="14"/>
      <c r="AB9022" s="25"/>
      <c r="AC9022" s="12"/>
      <c r="AD9022" s="12"/>
      <c r="AK9022" s="12"/>
      <c r="AL9022" s="30"/>
      <c r="AM9022" s="32"/>
      <c r="AQ9022" s="12"/>
      <c r="AR9022" s="12"/>
      <c r="AS9022" s="12"/>
      <c r="AZ9022" s="49"/>
      <c r="BA9022" s="30"/>
      <c r="BB9022" s="12"/>
      <c r="BF9022" s="12"/>
      <c r="BG9022" s="12"/>
      <c r="BH9022" s="12"/>
      <c r="BO9022" s="7"/>
      <c r="BP9022" s="7"/>
      <c r="BQ9022" s="7"/>
      <c r="BU9022" s="7"/>
      <c r="BV9022" s="7"/>
      <c r="BW9022" s="7"/>
      <c r="CD9022" s="7"/>
      <c r="CE9022" s="7"/>
      <c r="CF9022" s="7"/>
      <c r="CJ9022" s="7"/>
      <c r="CK9022" s="7"/>
      <c r="CL9022" s="7"/>
    </row>
    <row r="9023" spans="1:90">
      <c r="A9023" s="11"/>
      <c r="B9023" s="373"/>
      <c r="C9023" s="373"/>
      <c r="D9023" s="373"/>
      <c r="E9023" s="13"/>
      <c r="F9023" s="11"/>
      <c r="G9023" s="25"/>
      <c r="H9023" s="31"/>
      <c r="I9023" s="30"/>
      <c r="M9023" s="25"/>
      <c r="N9023" s="31"/>
      <c r="O9023" s="30"/>
      <c r="V9023" s="12"/>
      <c r="W9023" s="12"/>
      <c r="X9023" s="14"/>
      <c r="AB9023" s="25"/>
      <c r="AC9023" s="12"/>
      <c r="AD9023" s="12"/>
      <c r="AK9023" s="12"/>
      <c r="AL9023" s="30"/>
      <c r="AM9023" s="32"/>
      <c r="AQ9023" s="12"/>
      <c r="AR9023" s="12"/>
      <c r="AS9023" s="12"/>
      <c r="AZ9023" s="49"/>
      <c r="BA9023" s="30"/>
      <c r="BB9023" s="12"/>
      <c r="BF9023" s="12"/>
      <c r="BG9023" s="12"/>
      <c r="BH9023" s="12"/>
      <c r="BO9023" s="7"/>
      <c r="BP9023" s="7"/>
      <c r="BQ9023" s="7"/>
      <c r="BU9023" s="7"/>
      <c r="BV9023" s="7"/>
      <c r="BW9023" s="7"/>
      <c r="CD9023" s="7"/>
      <c r="CE9023" s="7"/>
      <c r="CF9023" s="7"/>
      <c r="CJ9023" s="7"/>
      <c r="CK9023" s="7"/>
      <c r="CL9023" s="7"/>
    </row>
    <row r="9024" spans="1:90">
      <c r="A9024" s="11"/>
      <c r="B9024" s="373"/>
      <c r="C9024" s="373"/>
      <c r="D9024" s="373"/>
      <c r="E9024" s="13"/>
      <c r="F9024" s="11"/>
      <c r="G9024" s="25"/>
      <c r="H9024" s="31"/>
      <c r="I9024" s="30"/>
      <c r="M9024" s="25"/>
      <c r="N9024" s="31"/>
      <c r="O9024" s="30"/>
      <c r="V9024" s="12"/>
      <c r="W9024" s="12"/>
      <c r="X9024" s="14"/>
      <c r="AB9024" s="25"/>
      <c r="AC9024" s="12"/>
      <c r="AD9024" s="12"/>
      <c r="AK9024" s="12"/>
      <c r="AL9024" s="30"/>
      <c r="AM9024" s="32"/>
      <c r="AQ9024" s="12"/>
      <c r="AR9024" s="12"/>
      <c r="AS9024" s="12"/>
      <c r="AZ9024" s="49"/>
      <c r="BA9024" s="30"/>
      <c r="BB9024" s="12"/>
      <c r="BF9024" s="12"/>
      <c r="BG9024" s="12"/>
      <c r="BH9024" s="12"/>
      <c r="BO9024" s="7"/>
      <c r="BP9024" s="7"/>
      <c r="BQ9024" s="7"/>
      <c r="BU9024" s="7"/>
      <c r="BV9024" s="7"/>
      <c r="BW9024" s="7"/>
      <c r="CD9024" s="7"/>
      <c r="CE9024" s="7"/>
      <c r="CF9024" s="7"/>
      <c r="CJ9024" s="7"/>
      <c r="CK9024" s="7"/>
      <c r="CL9024" s="7"/>
    </row>
    <row r="9025" spans="1:90">
      <c r="A9025" s="11"/>
      <c r="B9025" s="373"/>
      <c r="C9025" s="373"/>
      <c r="D9025" s="373"/>
      <c r="E9025" s="13"/>
      <c r="F9025" s="11"/>
      <c r="G9025" s="25"/>
      <c r="H9025" s="31"/>
      <c r="I9025" s="30"/>
      <c r="M9025" s="25"/>
      <c r="N9025" s="31"/>
      <c r="O9025" s="30"/>
      <c r="V9025" s="12"/>
      <c r="W9025" s="12"/>
      <c r="X9025" s="14"/>
      <c r="AB9025" s="25"/>
      <c r="AC9025" s="12"/>
      <c r="AD9025" s="12"/>
      <c r="AK9025" s="12"/>
      <c r="AL9025" s="30"/>
      <c r="AM9025" s="32"/>
      <c r="AQ9025" s="12"/>
      <c r="AR9025" s="12"/>
      <c r="AS9025" s="12"/>
      <c r="AZ9025" s="49"/>
      <c r="BA9025" s="30"/>
      <c r="BB9025" s="12"/>
      <c r="BF9025" s="12"/>
      <c r="BG9025" s="12"/>
      <c r="BH9025" s="12"/>
      <c r="BO9025" s="7"/>
      <c r="BP9025" s="7"/>
      <c r="BQ9025" s="7"/>
      <c r="BU9025" s="7"/>
      <c r="BV9025" s="7"/>
      <c r="BW9025" s="7"/>
      <c r="CD9025" s="7"/>
      <c r="CE9025" s="7"/>
      <c r="CF9025" s="7"/>
      <c r="CJ9025" s="7"/>
      <c r="CK9025" s="7"/>
      <c r="CL9025" s="7"/>
    </row>
    <row r="9026" spans="1:90">
      <c r="A9026" s="11"/>
      <c r="B9026" s="373"/>
      <c r="C9026" s="373"/>
      <c r="D9026" s="373"/>
      <c r="E9026" s="13"/>
      <c r="F9026" s="11"/>
      <c r="G9026" s="25"/>
      <c r="H9026" s="31"/>
      <c r="I9026" s="30"/>
      <c r="M9026" s="25"/>
      <c r="N9026" s="31"/>
      <c r="O9026" s="30"/>
      <c r="V9026" s="12"/>
      <c r="W9026" s="12"/>
      <c r="X9026" s="14"/>
      <c r="AB9026" s="25"/>
      <c r="AC9026" s="12"/>
      <c r="AD9026" s="12"/>
      <c r="AK9026" s="12"/>
      <c r="AL9026" s="30"/>
      <c r="AM9026" s="32"/>
      <c r="AQ9026" s="12"/>
      <c r="AR9026" s="12"/>
      <c r="AS9026" s="12"/>
      <c r="AZ9026" s="49"/>
      <c r="BA9026" s="30"/>
      <c r="BB9026" s="12"/>
      <c r="BF9026" s="12"/>
      <c r="BG9026" s="12"/>
      <c r="BH9026" s="12"/>
      <c r="BO9026" s="7"/>
      <c r="BP9026" s="7"/>
      <c r="BQ9026" s="7"/>
      <c r="BU9026" s="7"/>
      <c r="BV9026" s="7"/>
      <c r="BW9026" s="7"/>
      <c r="CD9026" s="7"/>
      <c r="CE9026" s="7"/>
      <c r="CF9026" s="7"/>
      <c r="CJ9026" s="7"/>
      <c r="CK9026" s="7"/>
      <c r="CL9026" s="7"/>
    </row>
    <row r="9027" spans="1:90">
      <c r="A9027" s="11"/>
      <c r="B9027" s="373"/>
      <c r="C9027" s="373"/>
      <c r="D9027" s="373"/>
      <c r="E9027" s="13"/>
      <c r="F9027" s="11"/>
      <c r="G9027" s="25"/>
      <c r="H9027" s="31"/>
      <c r="I9027" s="30"/>
      <c r="M9027" s="25"/>
      <c r="N9027" s="31"/>
      <c r="O9027" s="30"/>
      <c r="V9027" s="12"/>
      <c r="W9027" s="12"/>
      <c r="X9027" s="14"/>
      <c r="AB9027" s="25"/>
      <c r="AC9027" s="12"/>
      <c r="AD9027" s="12"/>
      <c r="AK9027" s="12"/>
      <c r="AL9027" s="30"/>
      <c r="AM9027" s="32"/>
      <c r="AQ9027" s="12"/>
      <c r="AR9027" s="12"/>
      <c r="AS9027" s="12"/>
      <c r="AZ9027" s="49"/>
      <c r="BA9027" s="30"/>
      <c r="BB9027" s="12"/>
      <c r="BF9027" s="12"/>
      <c r="BG9027" s="12"/>
      <c r="BH9027" s="12"/>
      <c r="BO9027" s="7"/>
      <c r="BP9027" s="7"/>
      <c r="BQ9027" s="7"/>
      <c r="BU9027" s="7"/>
      <c r="BV9027" s="7"/>
      <c r="BW9027" s="7"/>
      <c r="CD9027" s="7"/>
      <c r="CE9027" s="7"/>
      <c r="CF9027" s="7"/>
      <c r="CJ9027" s="7"/>
      <c r="CK9027" s="7"/>
      <c r="CL9027" s="7"/>
    </row>
    <row r="9028" spans="1:90">
      <c r="A9028" s="11"/>
      <c r="B9028" s="373"/>
      <c r="C9028" s="373"/>
      <c r="D9028" s="373"/>
      <c r="E9028" s="13"/>
      <c r="F9028" s="11"/>
      <c r="G9028" s="25"/>
      <c r="H9028" s="31"/>
      <c r="I9028" s="30"/>
      <c r="M9028" s="25"/>
      <c r="N9028" s="31"/>
      <c r="O9028" s="30"/>
      <c r="V9028" s="12"/>
      <c r="W9028" s="12"/>
      <c r="X9028" s="14"/>
      <c r="AB9028" s="25"/>
      <c r="AC9028" s="12"/>
      <c r="AD9028" s="12"/>
      <c r="AK9028" s="12"/>
      <c r="AL9028" s="30"/>
      <c r="AM9028" s="32"/>
      <c r="AQ9028" s="12"/>
      <c r="AR9028" s="12"/>
      <c r="AS9028" s="12"/>
      <c r="AZ9028" s="49"/>
      <c r="BA9028" s="30"/>
      <c r="BB9028" s="12"/>
      <c r="BF9028" s="12"/>
      <c r="BG9028" s="12"/>
      <c r="BH9028" s="12"/>
      <c r="BO9028" s="7"/>
      <c r="BP9028" s="7"/>
      <c r="BQ9028" s="7"/>
      <c r="BU9028" s="7"/>
      <c r="BV9028" s="7"/>
      <c r="BW9028" s="7"/>
      <c r="CD9028" s="7"/>
      <c r="CE9028" s="7"/>
      <c r="CF9028" s="7"/>
      <c r="CJ9028" s="7"/>
      <c r="CK9028" s="7"/>
      <c r="CL9028" s="7"/>
    </row>
    <row r="9029" spans="1:90">
      <c r="A9029" s="11"/>
      <c r="B9029" s="373"/>
      <c r="C9029" s="373"/>
      <c r="D9029" s="373"/>
      <c r="E9029" s="13"/>
      <c r="F9029" s="11"/>
      <c r="G9029" s="25"/>
      <c r="H9029" s="31"/>
      <c r="I9029" s="30"/>
      <c r="M9029" s="25"/>
      <c r="N9029" s="31"/>
      <c r="O9029" s="30"/>
      <c r="V9029" s="12"/>
      <c r="W9029" s="12"/>
      <c r="X9029" s="14"/>
      <c r="AB9029" s="25"/>
      <c r="AC9029" s="12"/>
      <c r="AD9029" s="12"/>
      <c r="AK9029" s="12"/>
      <c r="AL9029" s="30"/>
      <c r="AM9029" s="32"/>
      <c r="AQ9029" s="12"/>
      <c r="AR9029" s="12"/>
      <c r="AS9029" s="12"/>
      <c r="AZ9029" s="49"/>
      <c r="BA9029" s="30"/>
      <c r="BB9029" s="12"/>
      <c r="BF9029" s="12"/>
      <c r="BG9029" s="12"/>
      <c r="BH9029" s="12"/>
      <c r="BO9029" s="7"/>
      <c r="BP9029" s="7"/>
      <c r="BQ9029" s="7"/>
      <c r="BU9029" s="7"/>
      <c r="BV9029" s="7"/>
      <c r="BW9029" s="7"/>
      <c r="CD9029" s="7"/>
      <c r="CE9029" s="7"/>
      <c r="CF9029" s="7"/>
      <c r="CJ9029" s="7"/>
      <c r="CK9029" s="7"/>
      <c r="CL9029" s="7"/>
    </row>
    <row r="9030" spans="1:90">
      <c r="A9030" s="11"/>
      <c r="B9030" s="373"/>
      <c r="C9030" s="373"/>
      <c r="D9030" s="373"/>
      <c r="E9030" s="13"/>
      <c r="F9030" s="11"/>
      <c r="G9030" s="25"/>
      <c r="H9030" s="31"/>
      <c r="I9030" s="30"/>
      <c r="M9030" s="25"/>
      <c r="N9030" s="31"/>
      <c r="O9030" s="30"/>
      <c r="V9030" s="12"/>
      <c r="W9030" s="12"/>
      <c r="X9030" s="14"/>
      <c r="AB9030" s="25"/>
      <c r="AC9030" s="12"/>
      <c r="AD9030" s="12"/>
      <c r="AK9030" s="12"/>
      <c r="AL9030" s="30"/>
      <c r="AM9030" s="32"/>
      <c r="AQ9030" s="12"/>
      <c r="AR9030" s="12"/>
      <c r="AS9030" s="12"/>
      <c r="AZ9030" s="49"/>
      <c r="BA9030" s="30"/>
      <c r="BB9030" s="12"/>
      <c r="BF9030" s="12"/>
      <c r="BG9030" s="12"/>
      <c r="BH9030" s="12"/>
      <c r="BO9030" s="7"/>
      <c r="BP9030" s="7"/>
      <c r="BQ9030" s="7"/>
      <c r="BU9030" s="7"/>
      <c r="BV9030" s="7"/>
      <c r="BW9030" s="7"/>
      <c r="CD9030" s="7"/>
      <c r="CE9030" s="7"/>
      <c r="CF9030" s="7"/>
      <c r="CJ9030" s="7"/>
      <c r="CK9030" s="7"/>
      <c r="CL9030" s="7"/>
    </row>
    <row r="9031" spans="1:90">
      <c r="A9031" s="11"/>
      <c r="B9031" s="373"/>
      <c r="C9031" s="373"/>
      <c r="D9031" s="373"/>
      <c r="E9031" s="13"/>
      <c r="F9031" s="11"/>
      <c r="G9031" s="25"/>
      <c r="H9031" s="31"/>
      <c r="I9031" s="30"/>
      <c r="M9031" s="25"/>
      <c r="N9031" s="31"/>
      <c r="O9031" s="30"/>
      <c r="V9031" s="12"/>
      <c r="W9031" s="12"/>
      <c r="X9031" s="14"/>
      <c r="AB9031" s="25"/>
      <c r="AC9031" s="12"/>
      <c r="AD9031" s="12"/>
      <c r="AK9031" s="12"/>
      <c r="AL9031" s="30"/>
      <c r="AM9031" s="32"/>
      <c r="AQ9031" s="12"/>
      <c r="AR9031" s="12"/>
      <c r="AS9031" s="12"/>
      <c r="AZ9031" s="49"/>
      <c r="BA9031" s="30"/>
      <c r="BB9031" s="12"/>
      <c r="BF9031" s="12"/>
      <c r="BG9031" s="12"/>
      <c r="BH9031" s="12"/>
      <c r="BO9031" s="7"/>
      <c r="BP9031" s="7"/>
      <c r="BQ9031" s="7"/>
      <c r="BU9031" s="7"/>
      <c r="BV9031" s="7"/>
      <c r="BW9031" s="7"/>
      <c r="CD9031" s="7"/>
      <c r="CE9031" s="7"/>
      <c r="CF9031" s="7"/>
      <c r="CJ9031" s="7"/>
      <c r="CK9031" s="7"/>
      <c r="CL9031" s="7"/>
    </row>
    <row r="9032" spans="1:90">
      <c r="A9032" s="11"/>
      <c r="B9032" s="373"/>
      <c r="C9032" s="373"/>
      <c r="D9032" s="373"/>
      <c r="E9032" s="13"/>
      <c r="F9032" s="11"/>
      <c r="G9032" s="25"/>
      <c r="H9032" s="31"/>
      <c r="I9032" s="30"/>
      <c r="M9032" s="25"/>
      <c r="N9032" s="31"/>
      <c r="O9032" s="30"/>
      <c r="V9032" s="12"/>
      <c r="W9032" s="12"/>
      <c r="X9032" s="14"/>
      <c r="AB9032" s="25"/>
      <c r="AC9032" s="12"/>
      <c r="AD9032" s="12"/>
      <c r="AK9032" s="12"/>
      <c r="AL9032" s="30"/>
      <c r="AM9032" s="32"/>
      <c r="AQ9032" s="12"/>
      <c r="AR9032" s="12"/>
      <c r="AS9032" s="12"/>
      <c r="AZ9032" s="49"/>
      <c r="BA9032" s="30"/>
      <c r="BB9032" s="12"/>
      <c r="BF9032" s="12"/>
      <c r="BG9032" s="12"/>
      <c r="BH9032" s="12"/>
      <c r="BO9032" s="7"/>
      <c r="BP9032" s="7"/>
      <c r="BQ9032" s="7"/>
      <c r="BU9032" s="7"/>
      <c r="BV9032" s="7"/>
      <c r="BW9032" s="7"/>
      <c r="CD9032" s="7"/>
      <c r="CE9032" s="7"/>
      <c r="CF9032" s="7"/>
      <c r="CJ9032" s="7"/>
      <c r="CK9032" s="7"/>
      <c r="CL9032" s="7"/>
    </row>
    <row r="9033" spans="1:90">
      <c r="A9033" s="11"/>
      <c r="B9033" s="373"/>
      <c r="C9033" s="373"/>
      <c r="D9033" s="373"/>
      <c r="E9033" s="13"/>
      <c r="F9033" s="11"/>
      <c r="G9033" s="25"/>
      <c r="H9033" s="31"/>
      <c r="I9033" s="30"/>
      <c r="M9033" s="25"/>
      <c r="N9033" s="31"/>
      <c r="O9033" s="30"/>
      <c r="V9033" s="12"/>
      <c r="W9033" s="12"/>
      <c r="X9033" s="14"/>
      <c r="AB9033" s="25"/>
      <c r="AC9033" s="12"/>
      <c r="AD9033" s="12"/>
      <c r="AK9033" s="12"/>
      <c r="AL9033" s="30"/>
      <c r="AM9033" s="32"/>
      <c r="AQ9033" s="12"/>
      <c r="AR9033" s="12"/>
      <c r="AS9033" s="12"/>
      <c r="AZ9033" s="49"/>
      <c r="BA9033" s="30"/>
      <c r="BB9033" s="12"/>
      <c r="BF9033" s="12"/>
      <c r="BG9033" s="12"/>
      <c r="BH9033" s="12"/>
      <c r="BO9033" s="7"/>
      <c r="BP9033" s="7"/>
      <c r="BQ9033" s="7"/>
      <c r="BU9033" s="7"/>
      <c r="BV9033" s="7"/>
      <c r="BW9033" s="7"/>
      <c r="CD9033" s="7"/>
      <c r="CE9033" s="7"/>
      <c r="CF9033" s="7"/>
      <c r="CJ9033" s="7"/>
      <c r="CK9033" s="7"/>
      <c r="CL9033" s="7"/>
    </row>
    <row r="9034" spans="1:90">
      <c r="A9034" s="11"/>
      <c r="B9034" s="373"/>
      <c r="C9034" s="373"/>
      <c r="D9034" s="373"/>
      <c r="E9034" s="13"/>
      <c r="F9034" s="11"/>
      <c r="G9034" s="25"/>
      <c r="H9034" s="31"/>
      <c r="I9034" s="30"/>
      <c r="M9034" s="25"/>
      <c r="N9034" s="31"/>
      <c r="O9034" s="30"/>
      <c r="V9034" s="12"/>
      <c r="W9034" s="12"/>
      <c r="X9034" s="14"/>
      <c r="AB9034" s="25"/>
      <c r="AC9034" s="12"/>
      <c r="AD9034" s="12"/>
      <c r="AK9034" s="12"/>
      <c r="AL9034" s="30"/>
      <c r="AM9034" s="32"/>
      <c r="AQ9034" s="12"/>
      <c r="AR9034" s="12"/>
      <c r="AS9034" s="12"/>
      <c r="AZ9034" s="49"/>
      <c r="BA9034" s="30"/>
      <c r="BB9034" s="12"/>
      <c r="BF9034" s="12"/>
      <c r="BG9034" s="12"/>
      <c r="BH9034" s="12"/>
      <c r="BO9034" s="7"/>
      <c r="BP9034" s="7"/>
      <c r="BQ9034" s="7"/>
      <c r="BU9034" s="7"/>
      <c r="BV9034" s="7"/>
      <c r="BW9034" s="7"/>
      <c r="CD9034" s="7"/>
      <c r="CE9034" s="7"/>
      <c r="CF9034" s="7"/>
      <c r="CJ9034" s="7"/>
      <c r="CK9034" s="7"/>
      <c r="CL9034" s="7"/>
    </row>
    <row r="9035" spans="1:90">
      <c r="A9035" s="11"/>
      <c r="B9035" s="373"/>
      <c r="C9035" s="373"/>
      <c r="D9035" s="373"/>
      <c r="E9035" s="13"/>
      <c r="F9035" s="11"/>
      <c r="G9035" s="25"/>
      <c r="H9035" s="31"/>
      <c r="I9035" s="30"/>
      <c r="M9035" s="25"/>
      <c r="N9035" s="31"/>
      <c r="O9035" s="30"/>
      <c r="V9035" s="12"/>
      <c r="W9035" s="12"/>
      <c r="X9035" s="14"/>
      <c r="AB9035" s="25"/>
      <c r="AC9035" s="12"/>
      <c r="AD9035" s="12"/>
      <c r="AK9035" s="12"/>
      <c r="AL9035" s="30"/>
      <c r="AM9035" s="32"/>
      <c r="AQ9035" s="12"/>
      <c r="AR9035" s="12"/>
      <c r="AS9035" s="12"/>
      <c r="AZ9035" s="49"/>
      <c r="BA9035" s="30"/>
      <c r="BB9035" s="12"/>
      <c r="BF9035" s="12"/>
      <c r="BG9035" s="12"/>
      <c r="BH9035" s="12"/>
      <c r="BO9035" s="7"/>
      <c r="BP9035" s="7"/>
      <c r="BQ9035" s="7"/>
      <c r="BU9035" s="7"/>
      <c r="BV9035" s="7"/>
      <c r="BW9035" s="7"/>
      <c r="CD9035" s="7"/>
      <c r="CE9035" s="7"/>
      <c r="CF9035" s="7"/>
      <c r="CJ9035" s="7"/>
      <c r="CK9035" s="7"/>
      <c r="CL9035" s="7"/>
    </row>
    <row r="9036" spans="1:90">
      <c r="A9036" s="11"/>
      <c r="B9036" s="373"/>
      <c r="C9036" s="373"/>
      <c r="D9036" s="373"/>
      <c r="E9036" s="13"/>
      <c r="F9036" s="11"/>
      <c r="G9036" s="25"/>
      <c r="H9036" s="31"/>
      <c r="I9036" s="30"/>
      <c r="M9036" s="25"/>
      <c r="N9036" s="31"/>
      <c r="O9036" s="30"/>
      <c r="V9036" s="12"/>
      <c r="W9036" s="12"/>
      <c r="X9036" s="14"/>
      <c r="AB9036" s="25"/>
      <c r="AC9036" s="12"/>
      <c r="AD9036" s="12"/>
      <c r="AK9036" s="12"/>
      <c r="AL9036" s="30"/>
      <c r="AM9036" s="32"/>
      <c r="AQ9036" s="12"/>
      <c r="AR9036" s="12"/>
      <c r="AS9036" s="12"/>
      <c r="AZ9036" s="49"/>
      <c r="BA9036" s="30"/>
      <c r="BB9036" s="12"/>
      <c r="BF9036" s="12"/>
      <c r="BG9036" s="12"/>
      <c r="BH9036" s="12"/>
      <c r="BO9036" s="7"/>
      <c r="BP9036" s="7"/>
      <c r="BQ9036" s="7"/>
      <c r="BU9036" s="7"/>
      <c r="BV9036" s="7"/>
      <c r="BW9036" s="7"/>
      <c r="CD9036" s="7"/>
      <c r="CE9036" s="7"/>
      <c r="CF9036" s="7"/>
      <c r="CJ9036" s="7"/>
      <c r="CK9036" s="7"/>
      <c r="CL9036" s="7"/>
    </row>
    <row r="9037" spans="1:90">
      <c r="A9037" s="11"/>
      <c r="B9037" s="373"/>
      <c r="C9037" s="373"/>
      <c r="D9037" s="373"/>
      <c r="E9037" s="13"/>
      <c r="F9037" s="11"/>
      <c r="G9037" s="25"/>
      <c r="H9037" s="31"/>
      <c r="I9037" s="30"/>
      <c r="M9037" s="25"/>
      <c r="N9037" s="31"/>
      <c r="O9037" s="30"/>
      <c r="V9037" s="12"/>
      <c r="W9037" s="12"/>
      <c r="X9037" s="14"/>
      <c r="AB9037" s="25"/>
      <c r="AC9037" s="12"/>
      <c r="AD9037" s="12"/>
      <c r="AK9037" s="12"/>
      <c r="AL9037" s="30"/>
      <c r="AM9037" s="32"/>
      <c r="AQ9037" s="12"/>
      <c r="AR9037" s="12"/>
      <c r="AS9037" s="12"/>
      <c r="AZ9037" s="49"/>
      <c r="BA9037" s="30"/>
      <c r="BB9037" s="12"/>
      <c r="BF9037" s="12"/>
      <c r="BG9037" s="12"/>
      <c r="BH9037" s="12"/>
      <c r="BO9037" s="7"/>
      <c r="BP9037" s="7"/>
      <c r="BQ9037" s="7"/>
      <c r="BU9037" s="7"/>
      <c r="BV9037" s="7"/>
      <c r="BW9037" s="7"/>
      <c r="CD9037" s="7"/>
      <c r="CE9037" s="7"/>
      <c r="CF9037" s="7"/>
      <c r="CJ9037" s="7"/>
      <c r="CK9037" s="7"/>
      <c r="CL9037" s="7"/>
    </row>
    <row r="9038" spans="1:90">
      <c r="A9038" s="11"/>
      <c r="B9038" s="373"/>
      <c r="C9038" s="373"/>
      <c r="D9038" s="373"/>
      <c r="E9038" s="13"/>
      <c r="F9038" s="11"/>
      <c r="G9038" s="25"/>
      <c r="H9038" s="31"/>
      <c r="I9038" s="30"/>
      <c r="M9038" s="25"/>
      <c r="N9038" s="31"/>
      <c r="O9038" s="30"/>
      <c r="V9038" s="12"/>
      <c r="W9038" s="12"/>
      <c r="X9038" s="14"/>
      <c r="AB9038" s="25"/>
      <c r="AC9038" s="12"/>
      <c r="AD9038" s="12"/>
      <c r="AK9038" s="12"/>
      <c r="AL9038" s="30"/>
      <c r="AM9038" s="32"/>
      <c r="AQ9038" s="12"/>
      <c r="AR9038" s="12"/>
      <c r="AS9038" s="12"/>
      <c r="AZ9038" s="49"/>
      <c r="BA9038" s="30"/>
      <c r="BB9038" s="12"/>
      <c r="BF9038" s="12"/>
      <c r="BG9038" s="12"/>
      <c r="BH9038" s="12"/>
      <c r="BO9038" s="7"/>
      <c r="BP9038" s="7"/>
      <c r="BQ9038" s="7"/>
      <c r="BU9038" s="7"/>
      <c r="BV9038" s="7"/>
      <c r="BW9038" s="7"/>
      <c r="CD9038" s="7"/>
      <c r="CE9038" s="7"/>
      <c r="CF9038" s="7"/>
      <c r="CJ9038" s="7"/>
      <c r="CK9038" s="7"/>
      <c r="CL9038" s="7"/>
    </row>
    <row r="9039" spans="1:90">
      <c r="A9039" s="11"/>
      <c r="B9039" s="373"/>
      <c r="C9039" s="373"/>
      <c r="D9039" s="373"/>
      <c r="E9039" s="13"/>
      <c r="F9039" s="11"/>
      <c r="G9039" s="25"/>
      <c r="H9039" s="31"/>
      <c r="I9039" s="30"/>
      <c r="M9039" s="25"/>
      <c r="N9039" s="31"/>
      <c r="O9039" s="30"/>
      <c r="V9039" s="12"/>
      <c r="W9039" s="12"/>
      <c r="X9039" s="14"/>
      <c r="AB9039" s="25"/>
      <c r="AC9039" s="12"/>
      <c r="AD9039" s="12"/>
      <c r="AK9039" s="12"/>
      <c r="AL9039" s="30"/>
      <c r="AM9039" s="32"/>
      <c r="AQ9039" s="12"/>
      <c r="AR9039" s="12"/>
      <c r="AS9039" s="12"/>
      <c r="AZ9039" s="49"/>
      <c r="BA9039" s="30"/>
      <c r="BB9039" s="12"/>
      <c r="BF9039" s="12"/>
      <c r="BG9039" s="12"/>
      <c r="BH9039" s="12"/>
      <c r="BO9039" s="7"/>
      <c r="BP9039" s="7"/>
      <c r="BQ9039" s="7"/>
      <c r="BU9039" s="7"/>
      <c r="BV9039" s="7"/>
      <c r="BW9039" s="7"/>
      <c r="CD9039" s="7"/>
      <c r="CE9039" s="7"/>
      <c r="CF9039" s="7"/>
      <c r="CJ9039" s="7"/>
      <c r="CK9039" s="7"/>
      <c r="CL9039" s="7"/>
    </row>
    <row r="9040" spans="1:90">
      <c r="A9040" s="11"/>
      <c r="B9040" s="373"/>
      <c r="C9040" s="373"/>
      <c r="D9040" s="373"/>
      <c r="E9040" s="13"/>
      <c r="F9040" s="11"/>
      <c r="G9040" s="25"/>
      <c r="H9040" s="31"/>
      <c r="I9040" s="30"/>
      <c r="M9040" s="25"/>
      <c r="N9040" s="31"/>
      <c r="O9040" s="30"/>
      <c r="V9040" s="12"/>
      <c r="W9040" s="12"/>
      <c r="X9040" s="14"/>
      <c r="AB9040" s="25"/>
      <c r="AC9040" s="12"/>
      <c r="AD9040" s="12"/>
      <c r="AK9040" s="12"/>
      <c r="AL9040" s="30"/>
      <c r="AM9040" s="32"/>
      <c r="AQ9040" s="12"/>
      <c r="AR9040" s="12"/>
      <c r="AS9040" s="12"/>
      <c r="AZ9040" s="49"/>
      <c r="BA9040" s="30"/>
      <c r="BB9040" s="12"/>
      <c r="BF9040" s="12"/>
      <c r="BG9040" s="12"/>
      <c r="BH9040" s="12"/>
      <c r="BO9040" s="7"/>
      <c r="BP9040" s="7"/>
      <c r="BQ9040" s="7"/>
      <c r="BU9040" s="7"/>
      <c r="BV9040" s="7"/>
      <c r="BW9040" s="7"/>
      <c r="CD9040" s="7"/>
      <c r="CE9040" s="7"/>
      <c r="CF9040" s="7"/>
      <c r="CJ9040" s="7"/>
      <c r="CK9040" s="7"/>
      <c r="CL9040" s="7"/>
    </row>
    <row r="9041" spans="1:90">
      <c r="A9041" s="11"/>
      <c r="B9041" s="373"/>
      <c r="C9041" s="373"/>
      <c r="D9041" s="373"/>
      <c r="E9041" s="13"/>
      <c r="F9041" s="11"/>
      <c r="G9041" s="25"/>
      <c r="H9041" s="31"/>
      <c r="I9041" s="30"/>
      <c r="M9041" s="25"/>
      <c r="N9041" s="31"/>
      <c r="O9041" s="30"/>
      <c r="V9041" s="12"/>
      <c r="W9041" s="12"/>
      <c r="X9041" s="14"/>
      <c r="AB9041" s="25"/>
      <c r="AC9041" s="12"/>
      <c r="AD9041" s="12"/>
      <c r="AK9041" s="12"/>
      <c r="AL9041" s="30"/>
      <c r="AM9041" s="32"/>
      <c r="AQ9041" s="12"/>
      <c r="AR9041" s="12"/>
      <c r="AS9041" s="12"/>
      <c r="AZ9041" s="49"/>
      <c r="BA9041" s="30"/>
      <c r="BB9041" s="12"/>
      <c r="BF9041" s="12"/>
      <c r="BG9041" s="12"/>
      <c r="BH9041" s="12"/>
      <c r="BO9041" s="7"/>
      <c r="BP9041" s="7"/>
      <c r="BQ9041" s="7"/>
      <c r="BU9041" s="7"/>
      <c r="BV9041" s="7"/>
      <c r="BW9041" s="7"/>
      <c r="CD9041" s="7"/>
      <c r="CE9041" s="7"/>
      <c r="CF9041" s="7"/>
      <c r="CJ9041" s="7"/>
      <c r="CK9041" s="7"/>
      <c r="CL9041" s="7"/>
    </row>
    <row r="9042" spans="1:90">
      <c r="A9042" s="11"/>
      <c r="B9042" s="373"/>
      <c r="C9042" s="373"/>
      <c r="D9042" s="373"/>
      <c r="E9042" s="13"/>
      <c r="F9042" s="11"/>
      <c r="G9042" s="25"/>
      <c r="H9042" s="31"/>
      <c r="I9042" s="30"/>
      <c r="M9042" s="25"/>
      <c r="N9042" s="31"/>
      <c r="O9042" s="30"/>
      <c r="V9042" s="12"/>
      <c r="W9042" s="12"/>
      <c r="X9042" s="14"/>
      <c r="AB9042" s="25"/>
      <c r="AC9042" s="12"/>
      <c r="AD9042" s="12"/>
      <c r="AK9042" s="12"/>
      <c r="AL9042" s="30"/>
      <c r="AM9042" s="32"/>
      <c r="AQ9042" s="12"/>
      <c r="AR9042" s="12"/>
      <c r="AS9042" s="12"/>
      <c r="AZ9042" s="49"/>
      <c r="BA9042" s="30"/>
      <c r="BB9042" s="12"/>
      <c r="BF9042" s="12"/>
      <c r="BG9042" s="12"/>
      <c r="BH9042" s="12"/>
      <c r="BO9042" s="7"/>
      <c r="BP9042" s="7"/>
      <c r="BQ9042" s="7"/>
      <c r="BU9042" s="7"/>
      <c r="BV9042" s="7"/>
      <c r="BW9042" s="7"/>
      <c r="CD9042" s="7"/>
      <c r="CE9042" s="7"/>
      <c r="CF9042" s="7"/>
      <c r="CJ9042" s="7"/>
      <c r="CK9042" s="7"/>
      <c r="CL9042" s="7"/>
    </row>
    <row r="9043" spans="1:90">
      <c r="A9043" s="11"/>
      <c r="B9043" s="373"/>
      <c r="C9043" s="373"/>
      <c r="D9043" s="373"/>
      <c r="E9043" s="13"/>
      <c r="F9043" s="11"/>
      <c r="G9043" s="25"/>
      <c r="H9043" s="31"/>
      <c r="I9043" s="30"/>
      <c r="M9043" s="25"/>
      <c r="N9043" s="31"/>
      <c r="O9043" s="30"/>
      <c r="V9043" s="12"/>
      <c r="W9043" s="12"/>
      <c r="X9043" s="14"/>
      <c r="AB9043" s="25"/>
      <c r="AC9043" s="12"/>
      <c r="AD9043" s="12"/>
      <c r="AK9043" s="12"/>
      <c r="AL9043" s="30"/>
      <c r="AM9043" s="32"/>
      <c r="AQ9043" s="12"/>
      <c r="AR9043" s="12"/>
      <c r="AS9043" s="12"/>
      <c r="AZ9043" s="49"/>
      <c r="BA9043" s="30"/>
      <c r="BB9043" s="12"/>
      <c r="BF9043" s="12"/>
      <c r="BG9043" s="12"/>
      <c r="BH9043" s="12"/>
      <c r="BO9043" s="7"/>
      <c r="BP9043" s="7"/>
      <c r="BQ9043" s="7"/>
      <c r="BU9043" s="7"/>
      <c r="BV9043" s="7"/>
      <c r="BW9043" s="7"/>
      <c r="CD9043" s="7"/>
      <c r="CE9043" s="7"/>
      <c r="CF9043" s="7"/>
      <c r="CJ9043" s="7"/>
      <c r="CK9043" s="7"/>
      <c r="CL9043" s="7"/>
    </row>
    <row r="9044" spans="1:90">
      <c r="A9044" s="11"/>
      <c r="B9044" s="373"/>
      <c r="C9044" s="373"/>
      <c r="D9044" s="373"/>
      <c r="E9044" s="13"/>
      <c r="F9044" s="11"/>
      <c r="G9044" s="25"/>
      <c r="H9044" s="31"/>
      <c r="I9044" s="30"/>
      <c r="M9044" s="25"/>
      <c r="N9044" s="31"/>
      <c r="O9044" s="30"/>
      <c r="V9044" s="12"/>
      <c r="W9044" s="12"/>
      <c r="X9044" s="14"/>
      <c r="AB9044" s="25"/>
      <c r="AC9044" s="12"/>
      <c r="AD9044" s="12"/>
      <c r="AK9044" s="12"/>
      <c r="AL9044" s="30"/>
      <c r="AM9044" s="32"/>
      <c r="AQ9044" s="12"/>
      <c r="AR9044" s="12"/>
      <c r="AS9044" s="12"/>
      <c r="AZ9044" s="49"/>
      <c r="BA9044" s="30"/>
      <c r="BB9044" s="12"/>
      <c r="BF9044" s="12"/>
      <c r="BG9044" s="12"/>
      <c r="BH9044" s="12"/>
      <c r="BO9044" s="7"/>
      <c r="BP9044" s="7"/>
      <c r="BQ9044" s="7"/>
      <c r="BU9044" s="7"/>
      <c r="BV9044" s="7"/>
      <c r="BW9044" s="7"/>
      <c r="CD9044" s="7"/>
      <c r="CE9044" s="7"/>
      <c r="CF9044" s="7"/>
      <c r="CJ9044" s="7"/>
      <c r="CK9044" s="7"/>
      <c r="CL9044" s="7"/>
    </row>
    <row r="9045" spans="1:90">
      <c r="A9045" s="11"/>
      <c r="B9045" s="373"/>
      <c r="C9045" s="373"/>
      <c r="D9045" s="373"/>
      <c r="E9045" s="13"/>
      <c r="F9045" s="11"/>
      <c r="G9045" s="25"/>
      <c r="H9045" s="31"/>
      <c r="I9045" s="30"/>
      <c r="M9045" s="25"/>
      <c r="N9045" s="31"/>
      <c r="O9045" s="30"/>
      <c r="V9045" s="12"/>
      <c r="W9045" s="12"/>
      <c r="X9045" s="14"/>
      <c r="AB9045" s="25"/>
      <c r="AC9045" s="12"/>
      <c r="AD9045" s="12"/>
      <c r="AK9045" s="12"/>
      <c r="AL9045" s="30"/>
      <c r="AM9045" s="32"/>
      <c r="AQ9045" s="12"/>
      <c r="AR9045" s="12"/>
      <c r="AS9045" s="12"/>
      <c r="AZ9045" s="49"/>
      <c r="BA9045" s="30"/>
      <c r="BB9045" s="12"/>
      <c r="BF9045" s="12"/>
      <c r="BG9045" s="12"/>
      <c r="BH9045" s="12"/>
      <c r="BO9045" s="7"/>
      <c r="BP9045" s="7"/>
      <c r="BQ9045" s="7"/>
      <c r="BU9045" s="7"/>
      <c r="BV9045" s="7"/>
      <c r="BW9045" s="7"/>
      <c r="CD9045" s="7"/>
      <c r="CE9045" s="7"/>
      <c r="CF9045" s="7"/>
      <c r="CJ9045" s="7"/>
      <c r="CK9045" s="7"/>
      <c r="CL9045" s="7"/>
    </row>
    <row r="9046" spans="1:90">
      <c r="A9046" s="11"/>
      <c r="B9046" s="373"/>
      <c r="C9046" s="373"/>
      <c r="D9046" s="373"/>
      <c r="E9046" s="13"/>
      <c r="F9046" s="11"/>
      <c r="G9046" s="25"/>
      <c r="H9046" s="31"/>
      <c r="I9046" s="30"/>
      <c r="M9046" s="25"/>
      <c r="N9046" s="31"/>
      <c r="O9046" s="30"/>
      <c r="V9046" s="12"/>
      <c r="W9046" s="12"/>
      <c r="X9046" s="14"/>
      <c r="AB9046" s="25"/>
      <c r="AC9046" s="12"/>
      <c r="AD9046" s="12"/>
      <c r="AK9046" s="12"/>
      <c r="AL9046" s="30"/>
      <c r="AM9046" s="32"/>
      <c r="AQ9046" s="12"/>
      <c r="AR9046" s="12"/>
      <c r="AS9046" s="12"/>
      <c r="AZ9046" s="49"/>
      <c r="BA9046" s="30"/>
      <c r="BB9046" s="12"/>
      <c r="BF9046" s="12"/>
      <c r="BG9046" s="12"/>
      <c r="BH9046" s="12"/>
      <c r="BO9046" s="7"/>
      <c r="BP9046" s="7"/>
      <c r="BQ9046" s="7"/>
      <c r="BU9046" s="7"/>
      <c r="BV9046" s="7"/>
      <c r="BW9046" s="7"/>
      <c r="CD9046" s="7"/>
      <c r="CE9046" s="7"/>
      <c r="CF9046" s="7"/>
      <c r="CJ9046" s="7"/>
      <c r="CK9046" s="7"/>
      <c r="CL9046" s="7"/>
    </row>
    <row r="9047" spans="1:90">
      <c r="A9047" s="11"/>
      <c r="B9047" s="373"/>
      <c r="C9047" s="373"/>
      <c r="D9047" s="373"/>
      <c r="E9047" s="13"/>
      <c r="F9047" s="11"/>
      <c r="G9047" s="25"/>
      <c r="H9047" s="31"/>
      <c r="I9047" s="30"/>
      <c r="M9047" s="25"/>
      <c r="N9047" s="31"/>
      <c r="O9047" s="30"/>
      <c r="V9047" s="12"/>
      <c r="W9047" s="12"/>
      <c r="X9047" s="14"/>
      <c r="AB9047" s="25"/>
      <c r="AC9047" s="12"/>
      <c r="AD9047" s="12"/>
      <c r="AK9047" s="12"/>
      <c r="AL9047" s="30"/>
      <c r="AM9047" s="32"/>
      <c r="AQ9047" s="12"/>
      <c r="AR9047" s="12"/>
      <c r="AS9047" s="12"/>
      <c r="AZ9047" s="49"/>
      <c r="BA9047" s="30"/>
      <c r="BB9047" s="12"/>
      <c r="BF9047" s="12"/>
      <c r="BG9047" s="12"/>
      <c r="BH9047" s="12"/>
      <c r="BO9047" s="7"/>
      <c r="BP9047" s="7"/>
      <c r="BQ9047" s="7"/>
      <c r="BU9047" s="7"/>
      <c r="BV9047" s="7"/>
      <c r="BW9047" s="7"/>
      <c r="CD9047" s="7"/>
      <c r="CE9047" s="7"/>
      <c r="CF9047" s="7"/>
      <c r="CJ9047" s="7"/>
      <c r="CK9047" s="7"/>
      <c r="CL9047" s="7"/>
    </row>
    <row r="9048" spans="1:90">
      <c r="A9048" s="11"/>
      <c r="B9048" s="373"/>
      <c r="C9048" s="373"/>
      <c r="D9048" s="373"/>
      <c r="E9048" s="13"/>
      <c r="F9048" s="11"/>
      <c r="G9048" s="25"/>
      <c r="H9048" s="31"/>
      <c r="I9048" s="30"/>
      <c r="M9048" s="25"/>
      <c r="N9048" s="31"/>
      <c r="O9048" s="30"/>
      <c r="V9048" s="12"/>
      <c r="W9048" s="12"/>
      <c r="X9048" s="14"/>
      <c r="AB9048" s="25"/>
      <c r="AC9048" s="12"/>
      <c r="AD9048" s="12"/>
      <c r="AK9048" s="12"/>
      <c r="AL9048" s="30"/>
      <c r="AM9048" s="32"/>
      <c r="AQ9048" s="12"/>
      <c r="AR9048" s="12"/>
      <c r="AS9048" s="12"/>
      <c r="AZ9048" s="49"/>
      <c r="BA9048" s="30"/>
      <c r="BB9048" s="12"/>
      <c r="BF9048" s="12"/>
      <c r="BG9048" s="12"/>
      <c r="BH9048" s="12"/>
      <c r="BO9048" s="7"/>
      <c r="BP9048" s="7"/>
      <c r="BQ9048" s="7"/>
      <c r="BU9048" s="7"/>
      <c r="BV9048" s="7"/>
      <c r="BW9048" s="7"/>
      <c r="CD9048" s="7"/>
      <c r="CE9048" s="7"/>
      <c r="CF9048" s="7"/>
      <c r="CJ9048" s="7"/>
      <c r="CK9048" s="7"/>
      <c r="CL9048" s="7"/>
    </row>
    <row r="9049" spans="1:90">
      <c r="A9049" s="11"/>
      <c r="B9049" s="373"/>
      <c r="C9049" s="373"/>
      <c r="D9049" s="373"/>
      <c r="E9049" s="13"/>
      <c r="F9049" s="11"/>
      <c r="G9049" s="25"/>
      <c r="H9049" s="31"/>
      <c r="I9049" s="30"/>
      <c r="M9049" s="25"/>
      <c r="N9049" s="31"/>
      <c r="O9049" s="30"/>
      <c r="V9049" s="12"/>
      <c r="W9049" s="12"/>
      <c r="X9049" s="14"/>
      <c r="AB9049" s="25"/>
      <c r="AC9049" s="12"/>
      <c r="AD9049" s="12"/>
      <c r="AK9049" s="12"/>
      <c r="AL9049" s="30"/>
      <c r="AM9049" s="32"/>
      <c r="AQ9049" s="12"/>
      <c r="AR9049" s="12"/>
      <c r="AS9049" s="12"/>
      <c r="AZ9049" s="49"/>
      <c r="BA9049" s="30"/>
      <c r="BB9049" s="12"/>
      <c r="BF9049" s="12"/>
      <c r="BG9049" s="12"/>
      <c r="BH9049" s="12"/>
      <c r="BO9049" s="7"/>
      <c r="BP9049" s="7"/>
      <c r="BQ9049" s="7"/>
      <c r="BU9049" s="7"/>
      <c r="BV9049" s="7"/>
      <c r="BW9049" s="7"/>
      <c r="CD9049" s="7"/>
      <c r="CE9049" s="7"/>
      <c r="CF9049" s="7"/>
      <c r="CJ9049" s="7"/>
      <c r="CK9049" s="7"/>
      <c r="CL9049" s="7"/>
    </row>
    <row r="9050" spans="1:90">
      <c r="A9050" s="11"/>
      <c r="B9050" s="373"/>
      <c r="C9050" s="373"/>
      <c r="D9050" s="373"/>
      <c r="E9050" s="13"/>
      <c r="F9050" s="11"/>
      <c r="G9050" s="25"/>
      <c r="H9050" s="31"/>
      <c r="I9050" s="30"/>
      <c r="M9050" s="25"/>
      <c r="N9050" s="31"/>
      <c r="O9050" s="30"/>
      <c r="V9050" s="12"/>
      <c r="W9050" s="12"/>
      <c r="X9050" s="14"/>
      <c r="AB9050" s="25"/>
      <c r="AC9050" s="12"/>
      <c r="AD9050" s="12"/>
      <c r="AK9050" s="12"/>
      <c r="AL9050" s="30"/>
      <c r="AM9050" s="32"/>
      <c r="AQ9050" s="12"/>
      <c r="AR9050" s="12"/>
      <c r="AS9050" s="12"/>
      <c r="AZ9050" s="49"/>
      <c r="BA9050" s="30"/>
      <c r="BB9050" s="12"/>
      <c r="BF9050" s="12"/>
      <c r="BG9050" s="12"/>
      <c r="BH9050" s="12"/>
      <c r="BO9050" s="7"/>
      <c r="BP9050" s="7"/>
      <c r="BQ9050" s="7"/>
      <c r="BU9050" s="7"/>
      <c r="BV9050" s="7"/>
      <c r="BW9050" s="7"/>
      <c r="CD9050" s="7"/>
      <c r="CE9050" s="7"/>
      <c r="CF9050" s="7"/>
      <c r="CJ9050" s="7"/>
      <c r="CK9050" s="7"/>
      <c r="CL9050" s="7"/>
    </row>
    <row r="9051" spans="1:90">
      <c r="A9051" s="11"/>
      <c r="B9051" s="373"/>
      <c r="C9051" s="373"/>
      <c r="D9051" s="373"/>
      <c r="E9051" s="13"/>
      <c r="F9051" s="11"/>
      <c r="G9051" s="25"/>
      <c r="H9051" s="31"/>
      <c r="I9051" s="30"/>
      <c r="M9051" s="25"/>
      <c r="N9051" s="31"/>
      <c r="O9051" s="30"/>
      <c r="V9051" s="12"/>
      <c r="W9051" s="12"/>
      <c r="X9051" s="14"/>
      <c r="AB9051" s="25"/>
      <c r="AC9051" s="12"/>
      <c r="AD9051" s="12"/>
      <c r="AK9051" s="12"/>
      <c r="AL9051" s="30"/>
      <c r="AM9051" s="32"/>
      <c r="AQ9051" s="12"/>
      <c r="AR9051" s="12"/>
      <c r="AS9051" s="12"/>
      <c r="AZ9051" s="49"/>
      <c r="BA9051" s="30"/>
      <c r="BB9051" s="12"/>
      <c r="BF9051" s="12"/>
      <c r="BG9051" s="12"/>
      <c r="BH9051" s="12"/>
      <c r="BO9051" s="7"/>
      <c r="BP9051" s="7"/>
      <c r="BQ9051" s="7"/>
      <c r="BU9051" s="7"/>
      <c r="BV9051" s="7"/>
      <c r="BW9051" s="7"/>
      <c r="CD9051" s="7"/>
      <c r="CE9051" s="7"/>
      <c r="CF9051" s="7"/>
      <c r="CJ9051" s="7"/>
      <c r="CK9051" s="7"/>
      <c r="CL9051" s="7"/>
    </row>
    <row r="9052" spans="1:90">
      <c r="A9052" s="11"/>
      <c r="B9052" s="373"/>
      <c r="C9052" s="373"/>
      <c r="D9052" s="373"/>
      <c r="E9052" s="13"/>
      <c r="F9052" s="11"/>
      <c r="G9052" s="25"/>
      <c r="H9052" s="31"/>
      <c r="I9052" s="30"/>
      <c r="M9052" s="25"/>
      <c r="N9052" s="31"/>
      <c r="O9052" s="30"/>
      <c r="V9052" s="12"/>
      <c r="W9052" s="12"/>
      <c r="X9052" s="14"/>
      <c r="AB9052" s="25"/>
      <c r="AC9052" s="12"/>
      <c r="AD9052" s="12"/>
      <c r="AK9052" s="12"/>
      <c r="AL9052" s="30"/>
      <c r="AM9052" s="32"/>
      <c r="AQ9052" s="12"/>
      <c r="AR9052" s="12"/>
      <c r="AS9052" s="12"/>
      <c r="AZ9052" s="49"/>
      <c r="BA9052" s="30"/>
      <c r="BB9052" s="12"/>
      <c r="BF9052" s="12"/>
      <c r="BG9052" s="12"/>
      <c r="BH9052" s="12"/>
      <c r="BO9052" s="7"/>
      <c r="BP9052" s="7"/>
      <c r="BQ9052" s="7"/>
      <c r="BU9052" s="7"/>
      <c r="BV9052" s="7"/>
      <c r="BW9052" s="7"/>
      <c r="CD9052" s="7"/>
      <c r="CE9052" s="7"/>
      <c r="CF9052" s="7"/>
      <c r="CJ9052" s="7"/>
      <c r="CK9052" s="7"/>
      <c r="CL9052" s="7"/>
    </row>
    <row r="9053" spans="1:90">
      <c r="A9053" s="11"/>
      <c r="B9053" s="373"/>
      <c r="C9053" s="373"/>
      <c r="D9053" s="373"/>
      <c r="E9053" s="13"/>
      <c r="F9053" s="11"/>
      <c r="G9053" s="25"/>
      <c r="H9053" s="31"/>
      <c r="I9053" s="30"/>
      <c r="M9053" s="25"/>
      <c r="N9053" s="31"/>
      <c r="O9053" s="30"/>
      <c r="V9053" s="12"/>
      <c r="W9053" s="12"/>
      <c r="X9053" s="14"/>
      <c r="AB9053" s="25"/>
      <c r="AC9053" s="12"/>
      <c r="AD9053" s="12"/>
      <c r="AK9053" s="12"/>
      <c r="AL9053" s="30"/>
      <c r="AM9053" s="32"/>
      <c r="AQ9053" s="12"/>
      <c r="AR9053" s="12"/>
      <c r="AS9053" s="12"/>
      <c r="AZ9053" s="49"/>
      <c r="BA9053" s="30"/>
      <c r="BB9053" s="12"/>
      <c r="BF9053" s="12"/>
      <c r="BG9053" s="12"/>
      <c r="BH9053" s="12"/>
      <c r="BO9053" s="7"/>
      <c r="BP9053" s="7"/>
      <c r="BQ9053" s="7"/>
      <c r="BU9053" s="7"/>
      <c r="BV9053" s="7"/>
      <c r="BW9053" s="7"/>
      <c r="CD9053" s="7"/>
      <c r="CE9053" s="7"/>
      <c r="CF9053" s="7"/>
      <c r="CJ9053" s="7"/>
      <c r="CK9053" s="7"/>
      <c r="CL9053" s="7"/>
    </row>
    <row r="9054" spans="1:90">
      <c r="A9054" s="11"/>
      <c r="B9054" s="373"/>
      <c r="C9054" s="373"/>
      <c r="D9054" s="373"/>
      <c r="E9054" s="13"/>
      <c r="F9054" s="11"/>
      <c r="G9054" s="25"/>
      <c r="H9054" s="31"/>
      <c r="I9054" s="30"/>
      <c r="M9054" s="25"/>
      <c r="N9054" s="31"/>
      <c r="O9054" s="30"/>
      <c r="V9054" s="12"/>
      <c r="W9054" s="12"/>
      <c r="X9054" s="14"/>
      <c r="AB9054" s="25"/>
      <c r="AC9054" s="12"/>
      <c r="AD9054" s="12"/>
      <c r="AK9054" s="12"/>
      <c r="AL9054" s="30"/>
      <c r="AM9054" s="32"/>
      <c r="AQ9054" s="12"/>
      <c r="AR9054" s="12"/>
      <c r="AS9054" s="12"/>
      <c r="AZ9054" s="49"/>
      <c r="BA9054" s="30"/>
      <c r="BB9054" s="12"/>
      <c r="BF9054" s="12"/>
      <c r="BG9054" s="12"/>
      <c r="BH9054" s="12"/>
      <c r="BO9054" s="7"/>
      <c r="BP9054" s="7"/>
      <c r="BQ9054" s="7"/>
      <c r="BU9054" s="7"/>
      <c r="BV9054" s="7"/>
      <c r="BW9054" s="7"/>
      <c r="CD9054" s="7"/>
      <c r="CE9054" s="7"/>
      <c r="CF9054" s="7"/>
      <c r="CJ9054" s="7"/>
      <c r="CK9054" s="7"/>
      <c r="CL9054" s="7"/>
    </row>
    <row r="9055" spans="1:90">
      <c r="A9055" s="11"/>
      <c r="B9055" s="373"/>
      <c r="C9055" s="373"/>
      <c r="D9055" s="373"/>
      <c r="E9055" s="13"/>
      <c r="F9055" s="11"/>
      <c r="G9055" s="25"/>
      <c r="H9055" s="31"/>
      <c r="I9055" s="30"/>
      <c r="M9055" s="25"/>
      <c r="N9055" s="31"/>
      <c r="O9055" s="30"/>
      <c r="V9055" s="12"/>
      <c r="W9055" s="12"/>
      <c r="X9055" s="14"/>
      <c r="AB9055" s="25"/>
      <c r="AC9055" s="12"/>
      <c r="AD9055" s="12"/>
      <c r="AK9055" s="12"/>
      <c r="AL9055" s="30"/>
      <c r="AM9055" s="32"/>
      <c r="AQ9055" s="12"/>
      <c r="AR9055" s="12"/>
      <c r="AS9055" s="12"/>
      <c r="AZ9055" s="49"/>
      <c r="BA9055" s="30"/>
      <c r="BB9055" s="12"/>
      <c r="BF9055" s="12"/>
      <c r="BG9055" s="12"/>
      <c r="BH9055" s="12"/>
      <c r="BO9055" s="7"/>
      <c r="BP9055" s="7"/>
      <c r="BQ9055" s="7"/>
      <c r="BU9055" s="7"/>
      <c r="BV9055" s="7"/>
      <c r="BW9055" s="7"/>
      <c r="CD9055" s="7"/>
      <c r="CE9055" s="7"/>
      <c r="CF9055" s="7"/>
      <c r="CJ9055" s="7"/>
      <c r="CK9055" s="7"/>
      <c r="CL9055" s="7"/>
    </row>
    <row r="9056" spans="1:90">
      <c r="A9056" s="11"/>
      <c r="B9056" s="373"/>
      <c r="C9056" s="373"/>
      <c r="D9056" s="373"/>
      <c r="E9056" s="13"/>
      <c r="F9056" s="11"/>
      <c r="G9056" s="25"/>
      <c r="H9056" s="31"/>
      <c r="I9056" s="30"/>
      <c r="M9056" s="25"/>
      <c r="N9056" s="31"/>
      <c r="O9056" s="30"/>
      <c r="V9056" s="12"/>
      <c r="W9056" s="12"/>
      <c r="X9056" s="14"/>
      <c r="AB9056" s="25"/>
      <c r="AC9056" s="12"/>
      <c r="AD9056" s="12"/>
      <c r="AK9056" s="12"/>
      <c r="AL9056" s="30"/>
      <c r="AM9056" s="32"/>
      <c r="AQ9056" s="12"/>
      <c r="AR9056" s="12"/>
      <c r="AS9056" s="12"/>
      <c r="AZ9056" s="49"/>
      <c r="BA9056" s="30"/>
      <c r="BB9056" s="12"/>
      <c r="BF9056" s="12"/>
      <c r="BG9056" s="12"/>
      <c r="BH9056" s="12"/>
      <c r="BO9056" s="7"/>
      <c r="BP9056" s="7"/>
      <c r="BQ9056" s="7"/>
      <c r="BU9056" s="7"/>
      <c r="BV9056" s="7"/>
      <c r="BW9056" s="7"/>
      <c r="CD9056" s="7"/>
      <c r="CE9056" s="7"/>
      <c r="CF9056" s="7"/>
      <c r="CJ9056" s="7"/>
      <c r="CK9056" s="7"/>
      <c r="CL9056" s="7"/>
    </row>
    <row r="9057" spans="1:90">
      <c r="A9057" s="11"/>
      <c r="B9057" s="373"/>
      <c r="C9057" s="373"/>
      <c r="D9057" s="373"/>
      <c r="E9057" s="13"/>
      <c r="F9057" s="11"/>
      <c r="G9057" s="25"/>
      <c r="H9057" s="31"/>
      <c r="I9057" s="30"/>
      <c r="M9057" s="25"/>
      <c r="N9057" s="31"/>
      <c r="O9057" s="30"/>
      <c r="V9057" s="12"/>
      <c r="W9057" s="12"/>
      <c r="X9057" s="14"/>
      <c r="AB9057" s="25"/>
      <c r="AC9057" s="12"/>
      <c r="AD9057" s="12"/>
      <c r="AK9057" s="12"/>
      <c r="AL9057" s="30"/>
      <c r="AM9057" s="32"/>
      <c r="AQ9057" s="12"/>
      <c r="AR9057" s="12"/>
      <c r="AS9057" s="12"/>
      <c r="AZ9057" s="49"/>
      <c r="BA9057" s="30"/>
      <c r="BB9057" s="12"/>
      <c r="BF9057" s="12"/>
      <c r="BG9057" s="12"/>
      <c r="BH9057" s="12"/>
      <c r="BO9057" s="7"/>
      <c r="BP9057" s="7"/>
      <c r="BQ9057" s="7"/>
      <c r="BU9057" s="7"/>
      <c r="BV9057" s="7"/>
      <c r="BW9057" s="7"/>
      <c r="CD9057" s="7"/>
      <c r="CE9057" s="7"/>
      <c r="CF9057" s="7"/>
      <c r="CJ9057" s="7"/>
      <c r="CK9057" s="7"/>
      <c r="CL9057" s="7"/>
    </row>
    <row r="9058" spans="1:90">
      <c r="A9058" s="11"/>
      <c r="B9058" s="373"/>
      <c r="C9058" s="373"/>
      <c r="D9058" s="373"/>
      <c r="E9058" s="13"/>
      <c r="F9058" s="11"/>
      <c r="G9058" s="25"/>
      <c r="H9058" s="31"/>
      <c r="I9058" s="30"/>
      <c r="M9058" s="25"/>
      <c r="N9058" s="31"/>
      <c r="O9058" s="30"/>
      <c r="V9058" s="12"/>
      <c r="W9058" s="12"/>
      <c r="X9058" s="14"/>
      <c r="AB9058" s="25"/>
      <c r="AC9058" s="12"/>
      <c r="AD9058" s="12"/>
      <c r="AK9058" s="12"/>
      <c r="AL9058" s="30"/>
      <c r="AM9058" s="32"/>
      <c r="AQ9058" s="12"/>
      <c r="AR9058" s="12"/>
      <c r="AS9058" s="12"/>
      <c r="AZ9058" s="49"/>
      <c r="BA9058" s="30"/>
      <c r="BB9058" s="12"/>
      <c r="BF9058" s="12"/>
      <c r="BG9058" s="12"/>
      <c r="BH9058" s="12"/>
      <c r="BO9058" s="7"/>
      <c r="BP9058" s="7"/>
      <c r="BQ9058" s="7"/>
      <c r="BU9058" s="7"/>
      <c r="BV9058" s="7"/>
      <c r="BW9058" s="7"/>
      <c r="CD9058" s="7"/>
      <c r="CE9058" s="7"/>
      <c r="CF9058" s="7"/>
      <c r="CJ9058" s="7"/>
      <c r="CK9058" s="7"/>
      <c r="CL9058" s="7"/>
    </row>
    <row r="9059" spans="1:90">
      <c r="A9059" s="11"/>
      <c r="B9059" s="373"/>
      <c r="C9059" s="373"/>
      <c r="D9059" s="373"/>
      <c r="E9059" s="13"/>
      <c r="F9059" s="11"/>
      <c r="G9059" s="25"/>
      <c r="H9059" s="31"/>
      <c r="I9059" s="30"/>
      <c r="M9059" s="25"/>
      <c r="N9059" s="31"/>
      <c r="O9059" s="30"/>
      <c r="V9059" s="12"/>
      <c r="W9059" s="12"/>
      <c r="X9059" s="14"/>
      <c r="AB9059" s="25"/>
      <c r="AC9059" s="12"/>
      <c r="AD9059" s="12"/>
      <c r="AK9059" s="12"/>
      <c r="AL9059" s="30"/>
      <c r="AM9059" s="32"/>
      <c r="AQ9059" s="12"/>
      <c r="AR9059" s="12"/>
      <c r="AS9059" s="12"/>
      <c r="AZ9059" s="49"/>
      <c r="BA9059" s="30"/>
      <c r="BB9059" s="12"/>
      <c r="BF9059" s="12"/>
      <c r="BG9059" s="12"/>
      <c r="BH9059" s="12"/>
      <c r="BO9059" s="7"/>
      <c r="BP9059" s="7"/>
      <c r="BQ9059" s="7"/>
      <c r="BU9059" s="7"/>
      <c r="BV9059" s="7"/>
      <c r="BW9059" s="7"/>
      <c r="CD9059" s="7"/>
      <c r="CE9059" s="7"/>
      <c r="CF9059" s="7"/>
      <c r="CJ9059" s="7"/>
      <c r="CK9059" s="7"/>
      <c r="CL9059" s="7"/>
    </row>
    <row r="9060" spans="1:90">
      <c r="A9060" s="11"/>
      <c r="B9060" s="373"/>
      <c r="C9060" s="373"/>
      <c r="D9060" s="373"/>
      <c r="E9060" s="13"/>
      <c r="F9060" s="11"/>
      <c r="G9060" s="25"/>
      <c r="H9060" s="31"/>
      <c r="I9060" s="30"/>
      <c r="M9060" s="25"/>
      <c r="N9060" s="31"/>
      <c r="O9060" s="30"/>
      <c r="V9060" s="12"/>
      <c r="W9060" s="12"/>
      <c r="X9060" s="14"/>
      <c r="AB9060" s="25"/>
      <c r="AC9060" s="12"/>
      <c r="AD9060" s="12"/>
      <c r="AK9060" s="12"/>
      <c r="AL9060" s="30"/>
      <c r="AM9060" s="32"/>
      <c r="AQ9060" s="12"/>
      <c r="AR9060" s="12"/>
      <c r="AS9060" s="12"/>
      <c r="AZ9060" s="49"/>
      <c r="BA9060" s="30"/>
      <c r="BB9060" s="12"/>
      <c r="BF9060" s="12"/>
      <c r="BG9060" s="12"/>
      <c r="BH9060" s="12"/>
      <c r="BO9060" s="7"/>
      <c r="BP9060" s="7"/>
      <c r="BQ9060" s="7"/>
      <c r="BU9060" s="7"/>
      <c r="BV9060" s="7"/>
      <c r="BW9060" s="7"/>
      <c r="CD9060" s="7"/>
      <c r="CE9060" s="7"/>
      <c r="CF9060" s="7"/>
      <c r="CJ9060" s="7"/>
      <c r="CK9060" s="7"/>
      <c r="CL9060" s="7"/>
    </row>
    <row r="9061" spans="1:90">
      <c r="A9061" s="11"/>
      <c r="B9061" s="373"/>
      <c r="C9061" s="373"/>
      <c r="D9061" s="373"/>
      <c r="E9061" s="13"/>
      <c r="F9061" s="11"/>
      <c r="G9061" s="25"/>
      <c r="H9061" s="31"/>
      <c r="I9061" s="30"/>
      <c r="M9061" s="25"/>
      <c r="N9061" s="31"/>
      <c r="O9061" s="30"/>
      <c r="V9061" s="12"/>
      <c r="W9061" s="12"/>
      <c r="X9061" s="14"/>
      <c r="AB9061" s="25"/>
      <c r="AC9061" s="12"/>
      <c r="AD9061" s="12"/>
      <c r="AK9061" s="12"/>
      <c r="AL9061" s="30"/>
      <c r="AM9061" s="32"/>
      <c r="AQ9061" s="12"/>
      <c r="AR9061" s="12"/>
      <c r="AS9061" s="12"/>
      <c r="AZ9061" s="49"/>
      <c r="BA9061" s="30"/>
      <c r="BB9061" s="12"/>
      <c r="BF9061" s="12"/>
      <c r="BG9061" s="12"/>
      <c r="BH9061" s="12"/>
      <c r="BO9061" s="7"/>
      <c r="BP9061" s="7"/>
      <c r="BQ9061" s="7"/>
      <c r="BU9061" s="7"/>
      <c r="BV9061" s="7"/>
      <c r="BW9061" s="7"/>
      <c r="CD9061" s="7"/>
      <c r="CE9061" s="7"/>
      <c r="CF9061" s="7"/>
      <c r="CJ9061" s="7"/>
      <c r="CK9061" s="7"/>
      <c r="CL9061" s="7"/>
    </row>
    <row r="9062" spans="1:90">
      <c r="A9062" s="11"/>
      <c r="B9062" s="373"/>
      <c r="C9062" s="373"/>
      <c r="D9062" s="373"/>
      <c r="E9062" s="13"/>
      <c r="F9062" s="11"/>
      <c r="G9062" s="25"/>
      <c r="H9062" s="31"/>
      <c r="I9062" s="30"/>
      <c r="M9062" s="25"/>
      <c r="N9062" s="31"/>
      <c r="O9062" s="30"/>
      <c r="V9062" s="12"/>
      <c r="W9062" s="12"/>
      <c r="X9062" s="14"/>
      <c r="AB9062" s="25"/>
      <c r="AC9062" s="12"/>
      <c r="AD9062" s="12"/>
      <c r="AK9062" s="12"/>
      <c r="AL9062" s="30"/>
      <c r="AM9062" s="32"/>
      <c r="AQ9062" s="12"/>
      <c r="AR9062" s="12"/>
      <c r="AS9062" s="12"/>
      <c r="AZ9062" s="49"/>
      <c r="BA9062" s="30"/>
      <c r="BB9062" s="12"/>
      <c r="BF9062" s="12"/>
      <c r="BG9062" s="12"/>
      <c r="BH9062" s="12"/>
      <c r="BO9062" s="7"/>
      <c r="BP9062" s="7"/>
      <c r="BQ9062" s="7"/>
      <c r="BU9062" s="7"/>
      <c r="BV9062" s="7"/>
      <c r="BW9062" s="7"/>
      <c r="CD9062" s="7"/>
      <c r="CE9062" s="7"/>
      <c r="CF9062" s="7"/>
      <c r="CJ9062" s="7"/>
      <c r="CK9062" s="7"/>
      <c r="CL9062" s="7"/>
    </row>
    <row r="9063" spans="1:90">
      <c r="A9063" s="11"/>
      <c r="B9063" s="373"/>
      <c r="C9063" s="373"/>
      <c r="D9063" s="373"/>
      <c r="E9063" s="13"/>
      <c r="F9063" s="11"/>
      <c r="G9063" s="25"/>
      <c r="H9063" s="31"/>
      <c r="I9063" s="30"/>
      <c r="M9063" s="25"/>
      <c r="N9063" s="31"/>
      <c r="O9063" s="30"/>
      <c r="V9063" s="12"/>
      <c r="W9063" s="12"/>
      <c r="X9063" s="14"/>
      <c r="AB9063" s="25"/>
      <c r="AC9063" s="12"/>
      <c r="AD9063" s="12"/>
      <c r="AK9063" s="12"/>
      <c r="AL9063" s="30"/>
      <c r="AM9063" s="32"/>
      <c r="AQ9063" s="12"/>
      <c r="AR9063" s="12"/>
      <c r="AS9063" s="12"/>
      <c r="AZ9063" s="49"/>
      <c r="BA9063" s="30"/>
      <c r="BB9063" s="12"/>
      <c r="BF9063" s="12"/>
      <c r="BG9063" s="12"/>
      <c r="BH9063" s="12"/>
      <c r="BO9063" s="7"/>
      <c r="BP9063" s="7"/>
      <c r="BQ9063" s="7"/>
      <c r="BU9063" s="7"/>
      <c r="BV9063" s="7"/>
      <c r="BW9063" s="7"/>
      <c r="CD9063" s="7"/>
      <c r="CE9063" s="7"/>
      <c r="CF9063" s="7"/>
      <c r="CJ9063" s="7"/>
      <c r="CK9063" s="7"/>
      <c r="CL9063" s="7"/>
    </row>
    <row r="9064" spans="1:90">
      <c r="A9064" s="11"/>
      <c r="B9064" s="373"/>
      <c r="C9064" s="373"/>
      <c r="D9064" s="373"/>
      <c r="E9064" s="13"/>
      <c r="F9064" s="11"/>
      <c r="G9064" s="25"/>
      <c r="H9064" s="31"/>
      <c r="I9064" s="30"/>
      <c r="M9064" s="25"/>
      <c r="N9064" s="31"/>
      <c r="O9064" s="30"/>
      <c r="V9064" s="12"/>
      <c r="W9064" s="12"/>
      <c r="X9064" s="14"/>
      <c r="AB9064" s="25"/>
      <c r="AC9064" s="12"/>
      <c r="AD9064" s="12"/>
      <c r="AK9064" s="12"/>
      <c r="AL9064" s="30"/>
      <c r="AM9064" s="32"/>
      <c r="AQ9064" s="12"/>
      <c r="AR9064" s="12"/>
      <c r="AS9064" s="12"/>
      <c r="AZ9064" s="49"/>
      <c r="BA9064" s="30"/>
      <c r="BB9064" s="12"/>
      <c r="BF9064" s="12"/>
      <c r="BG9064" s="12"/>
      <c r="BH9064" s="12"/>
      <c r="BO9064" s="7"/>
      <c r="BP9064" s="7"/>
      <c r="BQ9064" s="7"/>
      <c r="BU9064" s="7"/>
      <c r="BV9064" s="7"/>
      <c r="BW9064" s="7"/>
      <c r="CD9064" s="7"/>
      <c r="CE9064" s="7"/>
      <c r="CF9064" s="7"/>
      <c r="CJ9064" s="7"/>
      <c r="CK9064" s="7"/>
      <c r="CL9064" s="7"/>
    </row>
    <row r="9065" spans="1:90">
      <c r="A9065" s="11"/>
      <c r="B9065" s="373"/>
      <c r="C9065" s="373"/>
      <c r="D9065" s="373"/>
      <c r="E9065" s="13"/>
      <c r="F9065" s="11"/>
      <c r="G9065" s="25"/>
      <c r="H9065" s="31"/>
      <c r="I9065" s="30"/>
      <c r="M9065" s="25"/>
      <c r="N9065" s="31"/>
      <c r="O9065" s="30"/>
      <c r="V9065" s="12"/>
      <c r="W9065" s="12"/>
      <c r="X9065" s="14"/>
      <c r="AB9065" s="25"/>
      <c r="AC9065" s="12"/>
      <c r="AD9065" s="12"/>
      <c r="AK9065" s="12"/>
      <c r="AL9065" s="30"/>
      <c r="AM9065" s="32"/>
      <c r="AQ9065" s="12"/>
      <c r="AR9065" s="12"/>
      <c r="AS9065" s="12"/>
      <c r="AZ9065" s="49"/>
      <c r="BA9065" s="30"/>
      <c r="BB9065" s="12"/>
      <c r="BF9065" s="12"/>
      <c r="BG9065" s="12"/>
      <c r="BH9065" s="12"/>
      <c r="BO9065" s="7"/>
      <c r="BP9065" s="7"/>
      <c r="BQ9065" s="7"/>
      <c r="BU9065" s="7"/>
      <c r="BV9065" s="7"/>
      <c r="BW9065" s="7"/>
      <c r="CD9065" s="7"/>
      <c r="CE9065" s="7"/>
      <c r="CF9065" s="7"/>
      <c r="CJ9065" s="7"/>
      <c r="CK9065" s="7"/>
      <c r="CL9065" s="7"/>
    </row>
    <row r="9066" spans="1:90">
      <c r="A9066" s="11"/>
      <c r="B9066" s="373"/>
      <c r="C9066" s="373"/>
      <c r="D9066" s="373"/>
      <c r="E9066" s="13"/>
      <c r="F9066" s="11"/>
      <c r="G9066" s="25"/>
      <c r="H9066" s="31"/>
      <c r="I9066" s="30"/>
      <c r="M9066" s="25"/>
      <c r="N9066" s="31"/>
      <c r="O9066" s="30"/>
      <c r="V9066" s="12"/>
      <c r="W9066" s="12"/>
      <c r="X9066" s="14"/>
      <c r="AB9066" s="25"/>
      <c r="AC9066" s="12"/>
      <c r="AD9066" s="12"/>
      <c r="AK9066" s="12"/>
      <c r="AL9066" s="30"/>
      <c r="AM9066" s="32"/>
      <c r="AQ9066" s="12"/>
      <c r="AR9066" s="12"/>
      <c r="AS9066" s="12"/>
      <c r="AZ9066" s="49"/>
      <c r="BA9066" s="30"/>
      <c r="BB9066" s="12"/>
      <c r="BF9066" s="12"/>
      <c r="BG9066" s="12"/>
      <c r="BH9066" s="12"/>
      <c r="BO9066" s="7"/>
      <c r="BP9066" s="7"/>
      <c r="BQ9066" s="7"/>
      <c r="BU9066" s="7"/>
      <c r="BV9066" s="7"/>
      <c r="BW9066" s="7"/>
      <c r="CD9066" s="7"/>
      <c r="CE9066" s="7"/>
      <c r="CF9066" s="7"/>
      <c r="CJ9066" s="7"/>
      <c r="CK9066" s="7"/>
      <c r="CL9066" s="7"/>
    </row>
    <row r="9067" spans="1:90">
      <c r="A9067" s="11"/>
      <c r="B9067" s="373"/>
      <c r="C9067" s="373"/>
      <c r="D9067" s="373"/>
      <c r="E9067" s="13"/>
      <c r="F9067" s="11"/>
      <c r="G9067" s="25"/>
      <c r="H9067" s="31"/>
      <c r="I9067" s="30"/>
      <c r="M9067" s="25"/>
      <c r="N9067" s="31"/>
      <c r="O9067" s="30"/>
      <c r="V9067" s="12"/>
      <c r="W9067" s="12"/>
      <c r="X9067" s="14"/>
      <c r="AB9067" s="25"/>
      <c r="AC9067" s="12"/>
      <c r="AD9067" s="12"/>
      <c r="AK9067" s="12"/>
      <c r="AL9067" s="30"/>
      <c r="AM9067" s="32"/>
      <c r="AQ9067" s="12"/>
      <c r="AR9067" s="12"/>
      <c r="AS9067" s="12"/>
      <c r="AZ9067" s="49"/>
      <c r="BA9067" s="30"/>
      <c r="BB9067" s="12"/>
      <c r="BF9067" s="12"/>
      <c r="BG9067" s="12"/>
      <c r="BH9067" s="12"/>
      <c r="BO9067" s="7"/>
      <c r="BP9067" s="7"/>
      <c r="BQ9067" s="7"/>
      <c r="BU9067" s="7"/>
      <c r="BV9067" s="7"/>
      <c r="BW9067" s="7"/>
      <c r="CD9067" s="7"/>
      <c r="CE9067" s="7"/>
      <c r="CF9067" s="7"/>
      <c r="CJ9067" s="7"/>
      <c r="CK9067" s="7"/>
      <c r="CL9067" s="7"/>
    </row>
    <row r="9068" spans="1:90">
      <c r="A9068" s="11"/>
      <c r="B9068" s="373"/>
      <c r="C9068" s="373"/>
      <c r="D9068" s="373"/>
      <c r="E9068" s="13"/>
      <c r="F9068" s="11"/>
      <c r="G9068" s="25"/>
      <c r="H9068" s="31"/>
      <c r="I9068" s="30"/>
      <c r="M9068" s="25"/>
      <c r="N9068" s="31"/>
      <c r="O9068" s="30"/>
      <c r="V9068" s="12"/>
      <c r="W9068" s="12"/>
      <c r="X9068" s="14"/>
      <c r="AB9068" s="25"/>
      <c r="AC9068" s="12"/>
      <c r="AD9068" s="12"/>
      <c r="AK9068" s="12"/>
      <c r="AL9068" s="30"/>
      <c r="AM9068" s="32"/>
      <c r="AQ9068" s="12"/>
      <c r="AR9068" s="12"/>
      <c r="AS9068" s="12"/>
      <c r="AZ9068" s="49"/>
      <c r="BA9068" s="30"/>
      <c r="BB9068" s="12"/>
      <c r="BF9068" s="12"/>
      <c r="BG9068" s="12"/>
      <c r="BH9068" s="12"/>
      <c r="BO9068" s="7"/>
      <c r="BP9068" s="7"/>
      <c r="BQ9068" s="7"/>
      <c r="BU9068" s="7"/>
      <c r="BV9068" s="7"/>
      <c r="BW9068" s="7"/>
      <c r="CD9068" s="7"/>
      <c r="CE9068" s="7"/>
      <c r="CF9068" s="7"/>
      <c r="CJ9068" s="7"/>
      <c r="CK9068" s="7"/>
      <c r="CL9068" s="7"/>
    </row>
    <row r="9069" spans="1:90">
      <c r="A9069" s="11"/>
      <c r="B9069" s="373"/>
      <c r="C9069" s="373"/>
      <c r="D9069" s="373"/>
      <c r="E9069" s="13"/>
      <c r="F9069" s="11"/>
      <c r="G9069" s="25"/>
      <c r="H9069" s="31"/>
      <c r="I9069" s="30"/>
      <c r="M9069" s="25"/>
      <c r="N9069" s="31"/>
      <c r="O9069" s="30"/>
      <c r="V9069" s="12"/>
      <c r="W9069" s="12"/>
      <c r="X9069" s="14"/>
      <c r="AB9069" s="25"/>
      <c r="AC9069" s="12"/>
      <c r="AD9069" s="12"/>
      <c r="AK9069" s="12"/>
      <c r="AL9069" s="30"/>
      <c r="AM9069" s="32"/>
      <c r="AQ9069" s="12"/>
      <c r="AR9069" s="12"/>
      <c r="AS9069" s="12"/>
      <c r="AZ9069" s="49"/>
      <c r="BA9069" s="30"/>
      <c r="BB9069" s="12"/>
      <c r="BF9069" s="12"/>
      <c r="BG9069" s="12"/>
      <c r="BH9069" s="12"/>
      <c r="BO9069" s="7"/>
      <c r="BP9069" s="7"/>
      <c r="BQ9069" s="7"/>
      <c r="BU9069" s="7"/>
      <c r="BV9069" s="7"/>
      <c r="BW9069" s="7"/>
      <c r="CD9069" s="7"/>
      <c r="CE9069" s="7"/>
      <c r="CF9069" s="7"/>
      <c r="CJ9069" s="7"/>
      <c r="CK9069" s="7"/>
      <c r="CL9069" s="7"/>
    </row>
    <row r="9070" spans="1:90">
      <c r="A9070" s="11"/>
      <c r="B9070" s="373"/>
      <c r="C9070" s="373"/>
      <c r="D9070" s="373"/>
      <c r="E9070" s="13"/>
      <c r="F9070" s="11"/>
      <c r="G9070" s="25"/>
      <c r="H9070" s="31"/>
      <c r="I9070" s="30"/>
      <c r="M9070" s="25"/>
      <c r="N9070" s="31"/>
      <c r="O9070" s="30"/>
      <c r="V9070" s="12"/>
      <c r="W9070" s="12"/>
      <c r="X9070" s="14"/>
      <c r="AB9070" s="25"/>
      <c r="AC9070" s="12"/>
      <c r="AD9070" s="12"/>
      <c r="AK9070" s="12"/>
      <c r="AL9070" s="30"/>
      <c r="AM9070" s="32"/>
      <c r="AQ9070" s="12"/>
      <c r="AR9070" s="12"/>
      <c r="AS9070" s="12"/>
      <c r="AZ9070" s="49"/>
      <c r="BA9070" s="30"/>
      <c r="BB9070" s="12"/>
      <c r="BF9070" s="12"/>
      <c r="BG9070" s="12"/>
      <c r="BH9070" s="12"/>
      <c r="BO9070" s="7"/>
      <c r="BP9070" s="7"/>
      <c r="BQ9070" s="7"/>
      <c r="BU9070" s="7"/>
      <c r="BV9070" s="7"/>
      <c r="BW9070" s="7"/>
      <c r="CD9070" s="7"/>
      <c r="CE9070" s="7"/>
      <c r="CF9070" s="7"/>
      <c r="CJ9070" s="7"/>
      <c r="CK9070" s="7"/>
      <c r="CL9070" s="7"/>
    </row>
    <row r="9071" spans="1:90">
      <c r="A9071" s="11"/>
      <c r="B9071" s="373"/>
      <c r="C9071" s="373"/>
      <c r="D9071" s="373"/>
      <c r="E9071" s="13"/>
      <c r="F9071" s="11"/>
      <c r="G9071" s="25"/>
      <c r="H9071" s="31"/>
      <c r="I9071" s="30"/>
      <c r="M9071" s="25"/>
      <c r="N9071" s="31"/>
      <c r="O9071" s="30"/>
      <c r="V9071" s="12"/>
      <c r="W9071" s="12"/>
      <c r="X9071" s="14"/>
      <c r="AB9071" s="25"/>
      <c r="AC9071" s="12"/>
      <c r="AD9071" s="12"/>
      <c r="AK9071" s="12"/>
      <c r="AL9071" s="30"/>
      <c r="AM9071" s="32"/>
      <c r="AQ9071" s="12"/>
      <c r="AR9071" s="12"/>
      <c r="AS9071" s="12"/>
      <c r="AZ9071" s="49"/>
      <c r="BA9071" s="30"/>
      <c r="BB9071" s="12"/>
      <c r="BF9071" s="12"/>
      <c r="BG9071" s="12"/>
      <c r="BH9071" s="12"/>
      <c r="BO9071" s="7"/>
      <c r="BP9071" s="7"/>
      <c r="BQ9071" s="7"/>
      <c r="BU9071" s="7"/>
      <c r="BV9071" s="7"/>
      <c r="BW9071" s="7"/>
      <c r="CD9071" s="7"/>
      <c r="CE9071" s="7"/>
      <c r="CF9071" s="7"/>
      <c r="CJ9071" s="7"/>
      <c r="CK9071" s="7"/>
      <c r="CL9071" s="7"/>
    </row>
    <row r="9072" spans="1:90">
      <c r="A9072" s="11"/>
      <c r="B9072" s="373"/>
      <c r="C9072" s="373"/>
      <c r="D9072" s="373"/>
      <c r="E9072" s="13"/>
      <c r="F9072" s="11"/>
      <c r="G9072" s="25"/>
      <c r="H9072" s="31"/>
      <c r="I9072" s="30"/>
      <c r="M9072" s="25"/>
      <c r="N9072" s="31"/>
      <c r="O9072" s="30"/>
      <c r="V9072" s="12"/>
      <c r="W9072" s="12"/>
      <c r="X9072" s="14"/>
      <c r="AB9072" s="25"/>
      <c r="AC9072" s="12"/>
      <c r="AD9072" s="12"/>
      <c r="AK9072" s="12"/>
      <c r="AL9072" s="30"/>
      <c r="AM9072" s="32"/>
      <c r="AQ9072" s="12"/>
      <c r="AR9072" s="12"/>
      <c r="AS9072" s="12"/>
      <c r="AZ9072" s="49"/>
      <c r="BA9072" s="30"/>
      <c r="BB9072" s="12"/>
      <c r="BF9072" s="12"/>
      <c r="BG9072" s="12"/>
      <c r="BH9072" s="12"/>
      <c r="BO9072" s="7"/>
      <c r="BP9072" s="7"/>
      <c r="BQ9072" s="7"/>
      <c r="BU9072" s="7"/>
      <c r="BV9072" s="7"/>
      <c r="BW9072" s="7"/>
      <c r="CD9072" s="7"/>
      <c r="CE9072" s="7"/>
      <c r="CF9072" s="7"/>
      <c r="CJ9072" s="7"/>
      <c r="CK9072" s="7"/>
      <c r="CL9072" s="7"/>
    </row>
    <row r="9073" spans="1:90">
      <c r="A9073" s="11"/>
      <c r="B9073" s="373"/>
      <c r="C9073" s="373"/>
      <c r="D9073" s="373"/>
      <c r="E9073" s="13"/>
      <c r="F9073" s="11"/>
      <c r="G9073" s="25"/>
      <c r="H9073" s="31"/>
      <c r="I9073" s="30"/>
      <c r="M9073" s="25"/>
      <c r="N9073" s="31"/>
      <c r="O9073" s="30"/>
      <c r="V9073" s="12"/>
      <c r="W9073" s="12"/>
      <c r="X9073" s="14"/>
      <c r="AB9073" s="25"/>
      <c r="AC9073" s="12"/>
      <c r="AD9073" s="12"/>
      <c r="AK9073" s="12"/>
      <c r="AL9073" s="30"/>
      <c r="AM9073" s="32"/>
      <c r="AQ9073" s="12"/>
      <c r="AR9073" s="12"/>
      <c r="AS9073" s="12"/>
      <c r="AZ9073" s="49"/>
      <c r="BA9073" s="30"/>
      <c r="BB9073" s="12"/>
      <c r="BF9073" s="12"/>
      <c r="BG9073" s="12"/>
      <c r="BH9073" s="12"/>
      <c r="BO9073" s="7"/>
      <c r="BP9073" s="7"/>
      <c r="BQ9073" s="7"/>
      <c r="BU9073" s="7"/>
      <c r="BV9073" s="7"/>
      <c r="BW9073" s="7"/>
      <c r="CD9073" s="7"/>
      <c r="CE9073" s="7"/>
      <c r="CF9073" s="7"/>
      <c r="CJ9073" s="7"/>
      <c r="CK9073" s="7"/>
      <c r="CL9073" s="7"/>
    </row>
    <row r="9074" spans="1:90">
      <c r="A9074" s="11"/>
      <c r="B9074" s="373"/>
      <c r="C9074" s="373"/>
      <c r="D9074" s="373"/>
      <c r="E9074" s="13"/>
      <c r="F9074" s="11"/>
      <c r="G9074" s="25"/>
      <c r="H9074" s="31"/>
      <c r="I9074" s="30"/>
      <c r="M9074" s="25"/>
      <c r="N9074" s="31"/>
      <c r="O9074" s="30"/>
      <c r="V9074" s="12"/>
      <c r="W9074" s="12"/>
      <c r="X9074" s="14"/>
      <c r="AB9074" s="25"/>
      <c r="AC9074" s="12"/>
      <c r="AD9074" s="12"/>
      <c r="AK9074" s="12"/>
      <c r="AL9074" s="30"/>
      <c r="AM9074" s="32"/>
      <c r="AQ9074" s="12"/>
      <c r="AR9074" s="12"/>
      <c r="AS9074" s="12"/>
      <c r="AZ9074" s="49"/>
      <c r="BA9074" s="30"/>
      <c r="BB9074" s="12"/>
      <c r="BF9074" s="12"/>
      <c r="BG9074" s="12"/>
      <c r="BH9074" s="12"/>
      <c r="BO9074" s="7"/>
      <c r="BP9074" s="7"/>
      <c r="BQ9074" s="7"/>
      <c r="BU9074" s="7"/>
      <c r="BV9074" s="7"/>
      <c r="BW9074" s="7"/>
      <c r="CD9074" s="7"/>
      <c r="CE9074" s="7"/>
      <c r="CF9074" s="7"/>
      <c r="CJ9074" s="7"/>
      <c r="CK9074" s="7"/>
      <c r="CL9074" s="7"/>
    </row>
    <row r="9075" spans="1:90">
      <c r="A9075" s="11"/>
      <c r="B9075" s="373"/>
      <c r="C9075" s="373"/>
      <c r="D9075" s="373"/>
      <c r="E9075" s="13"/>
      <c r="F9075" s="11"/>
      <c r="G9075" s="25"/>
      <c r="H9075" s="31"/>
      <c r="I9075" s="30"/>
      <c r="M9075" s="25"/>
      <c r="N9075" s="31"/>
      <c r="O9075" s="30"/>
      <c r="V9075" s="12"/>
      <c r="W9075" s="12"/>
      <c r="X9075" s="14"/>
      <c r="AB9075" s="25"/>
      <c r="AC9075" s="12"/>
      <c r="AD9075" s="12"/>
      <c r="AK9075" s="12"/>
      <c r="AL9075" s="30"/>
      <c r="AM9075" s="32"/>
      <c r="AQ9075" s="12"/>
      <c r="AR9075" s="12"/>
      <c r="AS9075" s="12"/>
      <c r="AZ9075" s="49"/>
      <c r="BA9075" s="30"/>
      <c r="BB9075" s="12"/>
      <c r="BF9075" s="12"/>
      <c r="BG9075" s="12"/>
      <c r="BH9075" s="12"/>
      <c r="BO9075" s="7"/>
      <c r="BP9075" s="7"/>
      <c r="BQ9075" s="7"/>
      <c r="BU9075" s="7"/>
      <c r="BV9075" s="7"/>
      <c r="BW9075" s="7"/>
      <c r="CD9075" s="7"/>
      <c r="CE9075" s="7"/>
      <c r="CF9075" s="7"/>
      <c r="CJ9075" s="7"/>
      <c r="CK9075" s="7"/>
      <c r="CL9075" s="7"/>
    </row>
    <row r="9076" spans="1:90">
      <c r="A9076" s="11"/>
      <c r="B9076" s="373"/>
      <c r="C9076" s="373"/>
      <c r="D9076" s="373"/>
      <c r="E9076" s="13"/>
      <c r="F9076" s="11"/>
      <c r="G9076" s="25"/>
      <c r="H9076" s="31"/>
      <c r="I9076" s="30"/>
      <c r="M9076" s="25"/>
      <c r="N9076" s="31"/>
      <c r="O9076" s="30"/>
      <c r="V9076" s="12"/>
      <c r="W9076" s="12"/>
      <c r="X9076" s="14"/>
      <c r="AB9076" s="25"/>
      <c r="AC9076" s="12"/>
      <c r="AD9076" s="12"/>
      <c r="AK9076" s="12"/>
      <c r="AL9076" s="30"/>
      <c r="AM9076" s="32"/>
      <c r="AQ9076" s="12"/>
      <c r="AR9076" s="12"/>
      <c r="AS9076" s="12"/>
      <c r="AZ9076" s="49"/>
      <c r="BA9076" s="30"/>
      <c r="BB9076" s="12"/>
      <c r="BF9076" s="12"/>
      <c r="BG9076" s="12"/>
      <c r="BH9076" s="12"/>
      <c r="BO9076" s="7"/>
      <c r="BP9076" s="7"/>
      <c r="BQ9076" s="7"/>
      <c r="BU9076" s="7"/>
      <c r="BV9076" s="7"/>
      <c r="BW9076" s="7"/>
      <c r="CD9076" s="7"/>
      <c r="CE9076" s="7"/>
      <c r="CF9076" s="7"/>
      <c r="CJ9076" s="7"/>
      <c r="CK9076" s="7"/>
      <c r="CL9076" s="7"/>
    </row>
    <row r="9077" spans="1:90">
      <c r="A9077" s="11"/>
      <c r="B9077" s="373"/>
      <c r="C9077" s="373"/>
      <c r="D9077" s="373"/>
      <c r="E9077" s="13"/>
      <c r="F9077" s="11"/>
      <c r="G9077" s="25"/>
      <c r="H9077" s="31"/>
      <c r="I9077" s="30"/>
      <c r="M9077" s="25"/>
      <c r="N9077" s="31"/>
      <c r="O9077" s="30"/>
      <c r="V9077" s="12"/>
      <c r="W9077" s="12"/>
      <c r="X9077" s="14"/>
      <c r="AB9077" s="25"/>
      <c r="AC9077" s="12"/>
      <c r="AD9077" s="12"/>
      <c r="AK9077" s="12"/>
      <c r="AL9077" s="30"/>
      <c r="AM9077" s="32"/>
      <c r="AQ9077" s="12"/>
      <c r="AR9077" s="12"/>
      <c r="AS9077" s="12"/>
      <c r="AZ9077" s="49"/>
      <c r="BA9077" s="30"/>
      <c r="BB9077" s="12"/>
      <c r="BF9077" s="12"/>
      <c r="BG9077" s="12"/>
      <c r="BH9077" s="12"/>
      <c r="BO9077" s="7"/>
      <c r="BP9077" s="7"/>
      <c r="BQ9077" s="7"/>
      <c r="BU9077" s="7"/>
      <c r="BV9077" s="7"/>
      <c r="BW9077" s="7"/>
      <c r="CD9077" s="7"/>
      <c r="CE9077" s="7"/>
      <c r="CF9077" s="7"/>
      <c r="CJ9077" s="7"/>
      <c r="CK9077" s="7"/>
      <c r="CL9077" s="7"/>
    </row>
    <row r="9078" spans="1:90">
      <c r="A9078" s="11"/>
      <c r="B9078" s="373"/>
      <c r="C9078" s="373"/>
      <c r="D9078" s="373"/>
      <c r="E9078" s="13"/>
      <c r="F9078" s="11"/>
      <c r="G9078" s="25"/>
      <c r="H9078" s="31"/>
      <c r="I9078" s="30"/>
      <c r="M9078" s="25"/>
      <c r="N9078" s="31"/>
      <c r="O9078" s="30"/>
      <c r="V9078" s="12"/>
      <c r="W9078" s="12"/>
      <c r="X9078" s="14"/>
      <c r="AB9078" s="25"/>
      <c r="AC9078" s="12"/>
      <c r="AD9078" s="12"/>
      <c r="AK9078" s="12"/>
      <c r="AL9078" s="30"/>
      <c r="AM9078" s="32"/>
      <c r="AQ9078" s="12"/>
      <c r="AR9078" s="12"/>
      <c r="AS9078" s="12"/>
      <c r="AZ9078" s="49"/>
      <c r="BA9078" s="30"/>
      <c r="BB9078" s="12"/>
      <c r="BF9078" s="12"/>
      <c r="BG9078" s="12"/>
      <c r="BH9078" s="12"/>
      <c r="BO9078" s="7"/>
      <c r="BP9078" s="7"/>
      <c r="BQ9078" s="7"/>
      <c r="BU9078" s="7"/>
      <c r="BV9078" s="7"/>
      <c r="BW9078" s="7"/>
      <c r="CD9078" s="7"/>
      <c r="CE9078" s="7"/>
      <c r="CF9078" s="7"/>
      <c r="CJ9078" s="7"/>
      <c r="CK9078" s="7"/>
      <c r="CL9078" s="7"/>
    </row>
    <row r="9079" spans="1:90">
      <c r="A9079" s="11"/>
      <c r="B9079" s="373"/>
      <c r="C9079" s="373"/>
      <c r="D9079" s="373"/>
      <c r="E9079" s="13"/>
      <c r="F9079" s="11"/>
      <c r="G9079" s="25"/>
      <c r="H9079" s="31"/>
      <c r="I9079" s="30"/>
      <c r="M9079" s="25"/>
      <c r="N9079" s="31"/>
      <c r="O9079" s="30"/>
      <c r="V9079" s="12"/>
      <c r="W9079" s="12"/>
      <c r="X9079" s="14"/>
      <c r="AB9079" s="25"/>
      <c r="AC9079" s="12"/>
      <c r="AD9079" s="12"/>
      <c r="AK9079" s="12"/>
      <c r="AL9079" s="30"/>
      <c r="AM9079" s="32"/>
      <c r="AQ9079" s="12"/>
      <c r="AR9079" s="12"/>
      <c r="AS9079" s="12"/>
      <c r="AZ9079" s="49"/>
      <c r="BA9079" s="30"/>
      <c r="BB9079" s="12"/>
      <c r="BF9079" s="12"/>
      <c r="BG9079" s="12"/>
      <c r="BH9079" s="12"/>
      <c r="BO9079" s="7"/>
      <c r="BP9079" s="7"/>
      <c r="BQ9079" s="7"/>
      <c r="BU9079" s="7"/>
      <c r="BV9079" s="7"/>
      <c r="BW9079" s="7"/>
      <c r="CD9079" s="7"/>
      <c r="CE9079" s="7"/>
      <c r="CF9079" s="7"/>
      <c r="CJ9079" s="7"/>
      <c r="CK9079" s="7"/>
      <c r="CL9079" s="7"/>
    </row>
    <row r="9080" spans="1:90">
      <c r="A9080" s="11"/>
      <c r="B9080" s="373"/>
      <c r="C9080" s="373"/>
      <c r="D9080" s="373"/>
      <c r="E9080" s="13"/>
      <c r="F9080" s="11"/>
      <c r="G9080" s="25"/>
      <c r="H9080" s="31"/>
      <c r="I9080" s="30"/>
      <c r="M9080" s="25"/>
      <c r="N9080" s="31"/>
      <c r="O9080" s="30"/>
      <c r="V9080" s="12"/>
      <c r="W9080" s="12"/>
      <c r="X9080" s="14"/>
      <c r="AB9080" s="25"/>
      <c r="AC9080" s="12"/>
      <c r="AD9080" s="12"/>
      <c r="AK9080" s="12"/>
      <c r="AL9080" s="30"/>
      <c r="AM9080" s="32"/>
      <c r="AQ9080" s="12"/>
      <c r="AR9080" s="12"/>
      <c r="AS9080" s="12"/>
      <c r="AZ9080" s="49"/>
      <c r="BA9080" s="30"/>
      <c r="BB9080" s="12"/>
      <c r="BF9080" s="12"/>
      <c r="BG9080" s="12"/>
      <c r="BH9080" s="12"/>
      <c r="BO9080" s="7"/>
      <c r="BP9080" s="7"/>
      <c r="BQ9080" s="7"/>
      <c r="BU9080" s="7"/>
      <c r="BV9080" s="7"/>
      <c r="BW9080" s="7"/>
      <c r="CD9080" s="7"/>
      <c r="CE9080" s="7"/>
      <c r="CF9080" s="7"/>
      <c r="CJ9080" s="7"/>
      <c r="CK9080" s="7"/>
      <c r="CL9080" s="7"/>
    </row>
    <row r="9081" spans="1:90">
      <c r="A9081" s="11"/>
      <c r="B9081" s="373"/>
      <c r="C9081" s="373"/>
      <c r="D9081" s="373"/>
      <c r="E9081" s="13"/>
      <c r="F9081" s="11"/>
      <c r="G9081" s="25"/>
      <c r="H9081" s="31"/>
      <c r="I9081" s="30"/>
      <c r="M9081" s="25"/>
      <c r="N9081" s="31"/>
      <c r="O9081" s="30"/>
      <c r="V9081" s="12"/>
      <c r="W9081" s="12"/>
      <c r="X9081" s="14"/>
      <c r="AB9081" s="25"/>
      <c r="AC9081" s="12"/>
      <c r="AD9081" s="12"/>
      <c r="AK9081" s="12"/>
      <c r="AL9081" s="30"/>
      <c r="AM9081" s="32"/>
      <c r="AQ9081" s="12"/>
      <c r="AR9081" s="12"/>
      <c r="AS9081" s="12"/>
      <c r="AZ9081" s="49"/>
      <c r="BA9081" s="30"/>
      <c r="BB9081" s="12"/>
      <c r="BF9081" s="12"/>
      <c r="BG9081" s="12"/>
      <c r="BH9081" s="12"/>
      <c r="BO9081" s="7"/>
      <c r="BP9081" s="7"/>
      <c r="BQ9081" s="7"/>
      <c r="BU9081" s="7"/>
      <c r="BV9081" s="7"/>
      <c r="BW9081" s="7"/>
      <c r="CD9081" s="7"/>
      <c r="CE9081" s="7"/>
      <c r="CF9081" s="7"/>
      <c r="CJ9081" s="7"/>
      <c r="CK9081" s="7"/>
      <c r="CL9081" s="7"/>
    </row>
    <row r="9082" spans="1:90">
      <c r="A9082" s="11"/>
      <c r="B9082" s="373"/>
      <c r="C9082" s="373"/>
      <c r="D9082" s="373"/>
      <c r="E9082" s="13"/>
      <c r="F9082" s="11"/>
      <c r="G9082" s="25"/>
      <c r="H9082" s="31"/>
      <c r="I9082" s="30"/>
      <c r="M9082" s="25"/>
      <c r="N9082" s="31"/>
      <c r="O9082" s="30"/>
      <c r="V9082" s="12"/>
      <c r="W9082" s="12"/>
      <c r="X9082" s="14"/>
      <c r="AB9082" s="25"/>
      <c r="AC9082" s="12"/>
      <c r="AD9082" s="12"/>
      <c r="AK9082" s="12"/>
      <c r="AL9082" s="30"/>
      <c r="AM9082" s="32"/>
      <c r="AQ9082" s="12"/>
      <c r="AR9082" s="12"/>
      <c r="AS9082" s="12"/>
      <c r="AZ9082" s="49"/>
      <c r="BA9082" s="30"/>
      <c r="BB9082" s="12"/>
      <c r="BF9082" s="12"/>
      <c r="BG9082" s="12"/>
      <c r="BH9082" s="12"/>
      <c r="BO9082" s="7"/>
      <c r="BP9082" s="7"/>
      <c r="BQ9082" s="7"/>
      <c r="BU9082" s="7"/>
      <c r="BV9082" s="7"/>
      <c r="BW9082" s="7"/>
      <c r="CD9082" s="7"/>
      <c r="CE9082" s="7"/>
      <c r="CF9082" s="7"/>
      <c r="CJ9082" s="7"/>
      <c r="CK9082" s="7"/>
      <c r="CL9082" s="7"/>
    </row>
    <row r="9083" spans="1:90">
      <c r="A9083" s="11"/>
      <c r="B9083" s="373"/>
      <c r="C9083" s="373"/>
      <c r="D9083" s="373"/>
      <c r="E9083" s="13"/>
      <c r="F9083" s="11"/>
      <c r="G9083" s="25"/>
      <c r="H9083" s="31"/>
      <c r="I9083" s="30"/>
      <c r="M9083" s="25"/>
      <c r="N9083" s="31"/>
      <c r="O9083" s="30"/>
      <c r="V9083" s="12"/>
      <c r="W9083" s="12"/>
      <c r="X9083" s="14"/>
      <c r="AB9083" s="25"/>
      <c r="AC9083" s="12"/>
      <c r="AD9083" s="12"/>
      <c r="AK9083" s="12"/>
      <c r="AL9083" s="30"/>
      <c r="AM9083" s="32"/>
      <c r="AQ9083" s="12"/>
      <c r="AR9083" s="12"/>
      <c r="AS9083" s="12"/>
      <c r="AZ9083" s="49"/>
      <c r="BA9083" s="30"/>
      <c r="BB9083" s="12"/>
      <c r="BF9083" s="12"/>
      <c r="BG9083" s="12"/>
      <c r="BH9083" s="12"/>
      <c r="BO9083" s="7"/>
      <c r="BP9083" s="7"/>
      <c r="BQ9083" s="7"/>
      <c r="BU9083" s="7"/>
      <c r="BV9083" s="7"/>
      <c r="BW9083" s="7"/>
      <c r="CD9083" s="7"/>
      <c r="CE9083" s="7"/>
      <c r="CF9083" s="7"/>
      <c r="CJ9083" s="7"/>
      <c r="CK9083" s="7"/>
      <c r="CL9083" s="7"/>
    </row>
    <row r="9084" spans="1:90">
      <c r="A9084" s="11"/>
      <c r="B9084" s="373"/>
      <c r="C9084" s="373"/>
      <c r="D9084" s="373"/>
      <c r="E9084" s="13"/>
      <c r="F9084" s="11"/>
      <c r="G9084" s="25"/>
      <c r="H9084" s="31"/>
      <c r="I9084" s="30"/>
      <c r="M9084" s="25"/>
      <c r="N9084" s="31"/>
      <c r="O9084" s="30"/>
      <c r="V9084" s="12"/>
      <c r="W9084" s="12"/>
      <c r="X9084" s="14"/>
      <c r="AB9084" s="25"/>
      <c r="AC9084" s="12"/>
      <c r="AD9084" s="12"/>
      <c r="AK9084" s="12"/>
      <c r="AL9084" s="30"/>
      <c r="AM9084" s="32"/>
      <c r="AQ9084" s="12"/>
      <c r="AR9084" s="12"/>
      <c r="AS9084" s="12"/>
      <c r="AZ9084" s="49"/>
      <c r="BA9084" s="30"/>
      <c r="BB9084" s="12"/>
      <c r="BF9084" s="12"/>
      <c r="BG9084" s="12"/>
      <c r="BH9084" s="12"/>
      <c r="BO9084" s="7"/>
      <c r="BP9084" s="7"/>
      <c r="BQ9084" s="7"/>
      <c r="BU9084" s="7"/>
      <c r="BV9084" s="7"/>
      <c r="BW9084" s="7"/>
      <c r="CD9084" s="7"/>
      <c r="CE9084" s="7"/>
      <c r="CF9084" s="7"/>
      <c r="CJ9084" s="7"/>
      <c r="CK9084" s="7"/>
      <c r="CL9084" s="7"/>
    </row>
    <row r="9085" spans="1:90">
      <c r="A9085" s="11"/>
      <c r="B9085" s="373"/>
      <c r="C9085" s="373"/>
      <c r="D9085" s="373"/>
      <c r="E9085" s="13"/>
      <c r="F9085" s="11"/>
      <c r="G9085" s="25"/>
      <c r="H9085" s="31"/>
      <c r="I9085" s="30"/>
      <c r="M9085" s="25"/>
      <c r="N9085" s="31"/>
      <c r="O9085" s="30"/>
      <c r="V9085" s="12"/>
      <c r="W9085" s="12"/>
      <c r="X9085" s="14"/>
      <c r="AB9085" s="25"/>
      <c r="AC9085" s="12"/>
      <c r="AD9085" s="12"/>
      <c r="AK9085" s="12"/>
      <c r="AL9085" s="30"/>
      <c r="AM9085" s="32"/>
      <c r="AQ9085" s="12"/>
      <c r="AR9085" s="12"/>
      <c r="AS9085" s="12"/>
      <c r="AZ9085" s="49"/>
      <c r="BA9085" s="30"/>
      <c r="BB9085" s="12"/>
      <c r="BF9085" s="12"/>
      <c r="BG9085" s="12"/>
      <c r="BH9085" s="12"/>
      <c r="BO9085" s="7"/>
      <c r="BP9085" s="7"/>
      <c r="BQ9085" s="7"/>
      <c r="BU9085" s="7"/>
      <c r="BV9085" s="7"/>
      <c r="BW9085" s="7"/>
      <c r="CD9085" s="7"/>
      <c r="CE9085" s="7"/>
      <c r="CF9085" s="7"/>
      <c r="CJ9085" s="7"/>
      <c r="CK9085" s="7"/>
      <c r="CL9085" s="7"/>
    </row>
    <row r="9086" spans="1:90">
      <c r="A9086" s="11"/>
      <c r="B9086" s="373"/>
      <c r="C9086" s="373"/>
      <c r="D9086" s="373"/>
      <c r="E9086" s="13"/>
      <c r="F9086" s="11"/>
      <c r="G9086" s="25"/>
      <c r="H9086" s="31"/>
      <c r="I9086" s="30"/>
      <c r="M9086" s="25"/>
      <c r="N9086" s="31"/>
      <c r="O9086" s="30"/>
      <c r="V9086" s="12"/>
      <c r="W9086" s="12"/>
      <c r="X9086" s="14"/>
      <c r="AB9086" s="25"/>
      <c r="AC9086" s="12"/>
      <c r="AD9086" s="12"/>
      <c r="AK9086" s="12"/>
      <c r="AL9086" s="30"/>
      <c r="AM9086" s="32"/>
      <c r="AQ9086" s="12"/>
      <c r="AR9086" s="12"/>
      <c r="AS9086" s="12"/>
      <c r="AZ9086" s="49"/>
      <c r="BA9086" s="30"/>
      <c r="BB9086" s="12"/>
      <c r="BF9086" s="12"/>
      <c r="BG9086" s="12"/>
      <c r="BH9086" s="12"/>
      <c r="BO9086" s="7"/>
      <c r="BP9086" s="7"/>
      <c r="BQ9086" s="7"/>
      <c r="BU9086" s="7"/>
      <c r="BV9086" s="7"/>
      <c r="BW9086" s="7"/>
      <c r="CD9086" s="7"/>
      <c r="CE9086" s="7"/>
      <c r="CF9086" s="7"/>
      <c r="CJ9086" s="7"/>
      <c r="CK9086" s="7"/>
      <c r="CL9086" s="7"/>
    </row>
    <row r="9087" spans="1:90">
      <c r="A9087" s="11"/>
      <c r="B9087" s="373"/>
      <c r="C9087" s="373"/>
      <c r="D9087" s="373"/>
      <c r="E9087" s="13"/>
      <c r="F9087" s="11"/>
      <c r="G9087" s="25"/>
      <c r="H9087" s="31"/>
      <c r="I9087" s="30"/>
      <c r="M9087" s="25"/>
      <c r="N9087" s="31"/>
      <c r="O9087" s="30"/>
      <c r="V9087" s="12"/>
      <c r="W9087" s="12"/>
      <c r="X9087" s="14"/>
      <c r="AB9087" s="25"/>
      <c r="AC9087" s="12"/>
      <c r="AD9087" s="12"/>
      <c r="AK9087" s="12"/>
      <c r="AL9087" s="30"/>
      <c r="AM9087" s="32"/>
      <c r="AQ9087" s="12"/>
      <c r="AR9087" s="12"/>
      <c r="AS9087" s="12"/>
      <c r="AZ9087" s="49"/>
      <c r="BA9087" s="30"/>
      <c r="BB9087" s="12"/>
      <c r="BF9087" s="12"/>
      <c r="BG9087" s="12"/>
      <c r="BH9087" s="12"/>
      <c r="BO9087" s="7"/>
      <c r="BP9087" s="7"/>
      <c r="BQ9087" s="7"/>
      <c r="BU9087" s="7"/>
      <c r="BV9087" s="7"/>
      <c r="BW9087" s="7"/>
      <c r="CD9087" s="7"/>
      <c r="CE9087" s="7"/>
      <c r="CF9087" s="7"/>
      <c r="CJ9087" s="7"/>
      <c r="CK9087" s="7"/>
      <c r="CL9087" s="7"/>
    </row>
    <row r="9088" spans="1:90">
      <c r="A9088" s="11"/>
      <c r="B9088" s="373"/>
      <c r="C9088" s="373"/>
      <c r="D9088" s="373"/>
      <c r="E9088" s="13"/>
      <c r="F9088" s="11"/>
      <c r="G9088" s="25"/>
      <c r="H9088" s="31"/>
      <c r="I9088" s="30"/>
      <c r="M9088" s="25"/>
      <c r="N9088" s="31"/>
      <c r="O9088" s="30"/>
      <c r="V9088" s="12"/>
      <c r="W9088" s="12"/>
      <c r="X9088" s="14"/>
      <c r="AB9088" s="25"/>
      <c r="AC9088" s="12"/>
      <c r="AD9088" s="12"/>
      <c r="AK9088" s="12"/>
      <c r="AL9088" s="30"/>
      <c r="AM9088" s="32"/>
      <c r="AQ9088" s="12"/>
      <c r="AR9088" s="12"/>
      <c r="AS9088" s="12"/>
      <c r="AZ9088" s="49"/>
      <c r="BA9088" s="30"/>
      <c r="BB9088" s="12"/>
      <c r="BF9088" s="12"/>
      <c r="BG9088" s="12"/>
      <c r="BH9088" s="12"/>
      <c r="BO9088" s="7"/>
      <c r="BP9088" s="7"/>
      <c r="BQ9088" s="7"/>
      <c r="BU9088" s="7"/>
      <c r="BV9088" s="7"/>
      <c r="BW9088" s="7"/>
      <c r="CD9088" s="7"/>
      <c r="CE9088" s="7"/>
      <c r="CF9088" s="7"/>
      <c r="CJ9088" s="7"/>
      <c r="CK9088" s="7"/>
      <c r="CL9088" s="7"/>
    </row>
    <row r="9089" spans="1:90">
      <c r="A9089" s="11"/>
      <c r="B9089" s="373"/>
      <c r="C9089" s="373"/>
      <c r="D9089" s="373"/>
      <c r="E9089" s="13"/>
      <c r="F9089" s="11"/>
      <c r="G9089" s="25"/>
      <c r="H9089" s="31"/>
      <c r="I9089" s="30"/>
      <c r="M9089" s="25"/>
      <c r="N9089" s="31"/>
      <c r="O9089" s="30"/>
      <c r="V9089" s="12"/>
      <c r="W9089" s="12"/>
      <c r="X9089" s="14"/>
      <c r="AB9089" s="25"/>
      <c r="AC9089" s="12"/>
      <c r="AD9089" s="12"/>
      <c r="AK9089" s="12"/>
      <c r="AL9089" s="30"/>
      <c r="AM9089" s="32"/>
      <c r="AQ9089" s="12"/>
      <c r="AR9089" s="12"/>
      <c r="AS9089" s="12"/>
      <c r="AZ9089" s="49"/>
      <c r="BA9089" s="30"/>
      <c r="BB9089" s="12"/>
      <c r="BF9089" s="12"/>
      <c r="BG9089" s="12"/>
      <c r="BH9089" s="12"/>
      <c r="BO9089" s="7"/>
      <c r="BP9089" s="7"/>
      <c r="BQ9089" s="7"/>
      <c r="BU9089" s="7"/>
      <c r="BV9089" s="7"/>
      <c r="BW9089" s="7"/>
      <c r="CD9089" s="7"/>
      <c r="CE9089" s="7"/>
      <c r="CF9089" s="7"/>
      <c r="CJ9089" s="7"/>
      <c r="CK9089" s="7"/>
      <c r="CL9089" s="7"/>
    </row>
    <row r="9090" spans="1:90">
      <c r="A9090" s="11"/>
      <c r="B9090" s="373"/>
      <c r="C9090" s="373"/>
      <c r="D9090" s="373"/>
      <c r="E9090" s="13"/>
      <c r="F9090" s="11"/>
      <c r="G9090" s="25"/>
      <c r="H9090" s="31"/>
      <c r="I9090" s="30"/>
      <c r="M9090" s="25"/>
      <c r="N9090" s="31"/>
      <c r="O9090" s="30"/>
      <c r="V9090" s="12"/>
      <c r="W9090" s="12"/>
      <c r="X9090" s="14"/>
      <c r="AB9090" s="25"/>
      <c r="AC9090" s="12"/>
      <c r="AD9090" s="12"/>
      <c r="AK9090" s="12"/>
      <c r="AL9090" s="30"/>
      <c r="AM9090" s="32"/>
      <c r="AQ9090" s="12"/>
      <c r="AR9090" s="12"/>
      <c r="AS9090" s="12"/>
      <c r="AZ9090" s="49"/>
      <c r="BA9090" s="30"/>
      <c r="BB9090" s="12"/>
      <c r="BF9090" s="12"/>
      <c r="BG9090" s="12"/>
      <c r="BH9090" s="12"/>
      <c r="BO9090" s="7"/>
      <c r="BP9090" s="7"/>
      <c r="BQ9090" s="7"/>
      <c r="BU9090" s="7"/>
      <c r="BV9090" s="7"/>
      <c r="BW9090" s="7"/>
      <c r="CD9090" s="7"/>
      <c r="CE9090" s="7"/>
      <c r="CF9090" s="7"/>
      <c r="CJ9090" s="7"/>
      <c r="CK9090" s="7"/>
      <c r="CL9090" s="7"/>
    </row>
    <row r="9091" spans="1:90">
      <c r="A9091" s="11"/>
      <c r="B9091" s="373"/>
      <c r="C9091" s="373"/>
      <c r="D9091" s="373"/>
      <c r="E9091" s="13"/>
      <c r="F9091" s="11"/>
      <c r="G9091" s="25"/>
      <c r="H9091" s="31"/>
      <c r="I9091" s="30"/>
      <c r="M9091" s="25"/>
      <c r="N9091" s="31"/>
      <c r="O9091" s="30"/>
      <c r="V9091" s="12"/>
      <c r="W9091" s="12"/>
      <c r="X9091" s="14"/>
      <c r="AB9091" s="25"/>
      <c r="AC9091" s="12"/>
      <c r="AD9091" s="12"/>
      <c r="AK9091" s="12"/>
      <c r="AL9091" s="30"/>
      <c r="AM9091" s="32"/>
      <c r="AQ9091" s="12"/>
      <c r="AR9091" s="12"/>
      <c r="AS9091" s="12"/>
      <c r="AZ9091" s="49"/>
      <c r="BA9091" s="30"/>
      <c r="BB9091" s="12"/>
      <c r="BF9091" s="12"/>
      <c r="BG9091" s="12"/>
      <c r="BH9091" s="12"/>
      <c r="BO9091" s="7"/>
      <c r="BP9091" s="7"/>
      <c r="BQ9091" s="7"/>
      <c r="BU9091" s="7"/>
      <c r="BV9091" s="7"/>
      <c r="BW9091" s="7"/>
      <c r="CD9091" s="7"/>
      <c r="CE9091" s="7"/>
      <c r="CF9091" s="7"/>
      <c r="CJ9091" s="7"/>
      <c r="CK9091" s="7"/>
      <c r="CL9091" s="7"/>
    </row>
    <row r="9092" spans="1:90">
      <c r="A9092" s="11"/>
      <c r="B9092" s="373"/>
      <c r="C9092" s="373"/>
      <c r="D9092" s="373"/>
      <c r="E9092" s="13"/>
      <c r="F9092" s="11"/>
      <c r="G9092" s="25"/>
      <c r="H9092" s="31"/>
      <c r="I9092" s="30"/>
      <c r="M9092" s="25"/>
      <c r="N9092" s="31"/>
      <c r="O9092" s="30"/>
      <c r="V9092" s="12"/>
      <c r="W9092" s="12"/>
      <c r="X9092" s="14"/>
      <c r="AB9092" s="25"/>
      <c r="AC9092" s="12"/>
      <c r="AD9092" s="12"/>
      <c r="AK9092" s="12"/>
      <c r="AL9092" s="30"/>
      <c r="AM9092" s="32"/>
      <c r="AQ9092" s="12"/>
      <c r="AR9092" s="12"/>
      <c r="AS9092" s="12"/>
      <c r="AZ9092" s="49"/>
      <c r="BA9092" s="30"/>
      <c r="BB9092" s="12"/>
      <c r="BF9092" s="12"/>
      <c r="BG9092" s="12"/>
      <c r="BH9092" s="12"/>
      <c r="BO9092" s="7"/>
      <c r="BP9092" s="7"/>
      <c r="BQ9092" s="7"/>
      <c r="BU9092" s="7"/>
      <c r="BV9092" s="7"/>
      <c r="BW9092" s="7"/>
      <c r="CD9092" s="7"/>
      <c r="CE9092" s="7"/>
      <c r="CF9092" s="7"/>
      <c r="CJ9092" s="7"/>
      <c r="CK9092" s="7"/>
      <c r="CL9092" s="7"/>
    </row>
    <row r="9093" spans="1:90">
      <c r="A9093" s="11"/>
      <c r="B9093" s="373"/>
      <c r="C9093" s="373"/>
      <c r="D9093" s="373"/>
      <c r="E9093" s="13"/>
      <c r="F9093" s="11"/>
      <c r="G9093" s="25"/>
      <c r="H9093" s="31"/>
      <c r="I9093" s="30"/>
      <c r="M9093" s="25"/>
      <c r="N9093" s="31"/>
      <c r="O9093" s="30"/>
      <c r="V9093" s="12"/>
      <c r="W9093" s="12"/>
      <c r="X9093" s="14"/>
      <c r="AB9093" s="25"/>
      <c r="AC9093" s="12"/>
      <c r="AD9093" s="12"/>
      <c r="AK9093" s="12"/>
      <c r="AL9093" s="30"/>
      <c r="AM9093" s="32"/>
      <c r="AQ9093" s="12"/>
      <c r="AR9093" s="12"/>
      <c r="AS9093" s="12"/>
      <c r="AZ9093" s="49"/>
      <c r="BA9093" s="30"/>
      <c r="BB9093" s="12"/>
      <c r="BF9093" s="12"/>
      <c r="BG9093" s="12"/>
      <c r="BH9093" s="12"/>
      <c r="BO9093" s="7"/>
      <c r="BP9093" s="7"/>
      <c r="BQ9093" s="7"/>
      <c r="BU9093" s="7"/>
      <c r="BV9093" s="7"/>
      <c r="BW9093" s="7"/>
      <c r="CD9093" s="7"/>
      <c r="CE9093" s="7"/>
      <c r="CF9093" s="7"/>
      <c r="CJ9093" s="7"/>
      <c r="CK9093" s="7"/>
      <c r="CL9093" s="7"/>
    </row>
    <row r="9094" spans="1:90">
      <c r="A9094" s="11"/>
      <c r="B9094" s="373"/>
      <c r="C9094" s="373"/>
      <c r="D9094" s="373"/>
      <c r="E9094" s="13"/>
      <c r="F9094" s="11"/>
      <c r="G9094" s="25"/>
      <c r="H9094" s="31"/>
      <c r="I9094" s="30"/>
      <c r="M9094" s="25"/>
      <c r="N9094" s="31"/>
      <c r="O9094" s="30"/>
      <c r="V9094" s="12"/>
      <c r="W9094" s="12"/>
      <c r="X9094" s="14"/>
      <c r="AB9094" s="25"/>
      <c r="AC9094" s="12"/>
      <c r="AD9094" s="12"/>
      <c r="AK9094" s="12"/>
      <c r="AL9094" s="30"/>
      <c r="AM9094" s="32"/>
      <c r="AQ9094" s="12"/>
      <c r="AR9094" s="12"/>
      <c r="AS9094" s="12"/>
      <c r="AZ9094" s="49"/>
      <c r="BA9094" s="30"/>
      <c r="BB9094" s="12"/>
      <c r="BF9094" s="12"/>
      <c r="BG9094" s="12"/>
      <c r="BH9094" s="12"/>
      <c r="BO9094" s="7"/>
      <c r="BP9094" s="7"/>
      <c r="BQ9094" s="7"/>
      <c r="BU9094" s="7"/>
      <c r="BV9094" s="7"/>
      <c r="BW9094" s="7"/>
      <c r="CD9094" s="7"/>
      <c r="CE9094" s="7"/>
      <c r="CF9094" s="7"/>
      <c r="CJ9094" s="7"/>
      <c r="CK9094" s="7"/>
      <c r="CL9094" s="7"/>
    </row>
    <row r="9095" spans="1:90">
      <c r="A9095" s="11"/>
      <c r="B9095" s="373"/>
      <c r="C9095" s="373"/>
      <c r="D9095" s="373"/>
      <c r="E9095" s="13"/>
      <c r="F9095" s="11"/>
      <c r="G9095" s="25"/>
      <c r="H9095" s="31"/>
      <c r="I9095" s="30"/>
      <c r="M9095" s="25"/>
      <c r="N9095" s="31"/>
      <c r="O9095" s="30"/>
      <c r="V9095" s="12"/>
      <c r="W9095" s="12"/>
      <c r="X9095" s="14"/>
      <c r="AB9095" s="25"/>
      <c r="AC9095" s="12"/>
      <c r="AD9095" s="12"/>
      <c r="AK9095" s="12"/>
      <c r="AL9095" s="30"/>
      <c r="AM9095" s="32"/>
      <c r="AQ9095" s="12"/>
      <c r="AR9095" s="12"/>
      <c r="AS9095" s="12"/>
      <c r="AZ9095" s="49"/>
      <c r="BA9095" s="30"/>
      <c r="BB9095" s="12"/>
      <c r="BF9095" s="12"/>
      <c r="BG9095" s="12"/>
      <c r="BH9095" s="12"/>
      <c r="BO9095" s="7"/>
      <c r="BP9095" s="7"/>
      <c r="BQ9095" s="7"/>
      <c r="BU9095" s="7"/>
      <c r="BV9095" s="7"/>
      <c r="BW9095" s="7"/>
      <c r="CD9095" s="7"/>
      <c r="CE9095" s="7"/>
      <c r="CF9095" s="7"/>
      <c r="CJ9095" s="7"/>
      <c r="CK9095" s="7"/>
      <c r="CL9095" s="7"/>
    </row>
    <row r="9096" spans="1:90">
      <c r="A9096" s="11"/>
      <c r="B9096" s="373"/>
      <c r="C9096" s="373"/>
      <c r="D9096" s="373"/>
      <c r="E9096" s="13"/>
      <c r="F9096" s="11"/>
      <c r="G9096" s="25"/>
      <c r="H9096" s="31"/>
      <c r="I9096" s="30"/>
      <c r="M9096" s="25"/>
      <c r="N9096" s="31"/>
      <c r="O9096" s="30"/>
      <c r="V9096" s="12"/>
      <c r="W9096" s="12"/>
      <c r="X9096" s="14"/>
      <c r="AB9096" s="25"/>
      <c r="AC9096" s="12"/>
      <c r="AD9096" s="12"/>
      <c r="AK9096" s="12"/>
      <c r="AL9096" s="30"/>
      <c r="AM9096" s="32"/>
      <c r="AQ9096" s="12"/>
      <c r="AR9096" s="12"/>
      <c r="AS9096" s="12"/>
      <c r="AZ9096" s="49"/>
      <c r="BA9096" s="30"/>
      <c r="BB9096" s="12"/>
      <c r="BF9096" s="12"/>
      <c r="BG9096" s="12"/>
      <c r="BH9096" s="12"/>
      <c r="BO9096" s="7"/>
      <c r="BP9096" s="7"/>
      <c r="BQ9096" s="7"/>
      <c r="BU9096" s="7"/>
      <c r="BV9096" s="7"/>
      <c r="BW9096" s="7"/>
      <c r="CD9096" s="7"/>
      <c r="CE9096" s="7"/>
      <c r="CF9096" s="7"/>
      <c r="CJ9096" s="7"/>
      <c r="CK9096" s="7"/>
      <c r="CL9096" s="7"/>
    </row>
    <row r="9097" spans="1:90">
      <c r="A9097" s="11"/>
      <c r="B9097" s="373"/>
      <c r="C9097" s="373"/>
      <c r="D9097" s="373"/>
      <c r="E9097" s="13"/>
      <c r="F9097" s="11"/>
      <c r="G9097" s="25"/>
      <c r="H9097" s="31"/>
      <c r="I9097" s="30"/>
      <c r="M9097" s="25"/>
      <c r="N9097" s="31"/>
      <c r="O9097" s="30"/>
      <c r="V9097" s="12"/>
      <c r="W9097" s="12"/>
      <c r="X9097" s="14"/>
      <c r="AB9097" s="25"/>
      <c r="AC9097" s="12"/>
      <c r="AD9097" s="12"/>
      <c r="AK9097" s="12"/>
      <c r="AL9097" s="30"/>
      <c r="AM9097" s="32"/>
      <c r="AQ9097" s="12"/>
      <c r="AR9097" s="12"/>
      <c r="AS9097" s="12"/>
      <c r="AZ9097" s="49"/>
      <c r="BA9097" s="30"/>
      <c r="BB9097" s="12"/>
      <c r="BF9097" s="12"/>
      <c r="BG9097" s="12"/>
      <c r="BH9097" s="12"/>
      <c r="BO9097" s="7"/>
      <c r="BP9097" s="7"/>
      <c r="BQ9097" s="7"/>
      <c r="BU9097" s="7"/>
      <c r="BV9097" s="7"/>
      <c r="BW9097" s="7"/>
      <c r="CD9097" s="7"/>
      <c r="CE9097" s="7"/>
      <c r="CF9097" s="7"/>
      <c r="CJ9097" s="7"/>
      <c r="CK9097" s="7"/>
      <c r="CL9097" s="7"/>
    </row>
    <row r="9098" spans="1:90">
      <c r="A9098" s="11"/>
      <c r="B9098" s="373"/>
      <c r="C9098" s="373"/>
      <c r="D9098" s="373"/>
      <c r="E9098" s="13"/>
      <c r="F9098" s="11"/>
      <c r="G9098" s="25"/>
      <c r="H9098" s="31"/>
      <c r="I9098" s="30"/>
      <c r="M9098" s="25"/>
      <c r="N9098" s="31"/>
      <c r="O9098" s="30"/>
      <c r="V9098" s="12"/>
      <c r="W9098" s="12"/>
      <c r="X9098" s="14"/>
      <c r="AB9098" s="25"/>
      <c r="AC9098" s="12"/>
      <c r="AD9098" s="12"/>
      <c r="AK9098" s="12"/>
      <c r="AL9098" s="30"/>
      <c r="AM9098" s="32"/>
      <c r="AQ9098" s="12"/>
      <c r="AR9098" s="12"/>
      <c r="AS9098" s="12"/>
      <c r="AZ9098" s="49"/>
      <c r="BA9098" s="30"/>
      <c r="BB9098" s="12"/>
      <c r="BF9098" s="12"/>
      <c r="BG9098" s="12"/>
      <c r="BH9098" s="12"/>
      <c r="BO9098" s="7"/>
      <c r="BP9098" s="7"/>
      <c r="BQ9098" s="7"/>
      <c r="BU9098" s="7"/>
      <c r="BV9098" s="7"/>
      <c r="BW9098" s="7"/>
      <c r="CD9098" s="7"/>
      <c r="CE9098" s="7"/>
      <c r="CF9098" s="7"/>
      <c r="CJ9098" s="7"/>
      <c r="CK9098" s="7"/>
      <c r="CL9098" s="7"/>
    </row>
    <row r="9099" spans="1:90">
      <c r="A9099" s="11"/>
      <c r="B9099" s="373"/>
      <c r="C9099" s="373"/>
      <c r="D9099" s="373"/>
      <c r="E9099" s="13"/>
      <c r="F9099" s="11"/>
      <c r="G9099" s="25"/>
      <c r="H9099" s="31"/>
      <c r="I9099" s="30"/>
      <c r="M9099" s="25"/>
      <c r="N9099" s="31"/>
      <c r="O9099" s="30"/>
      <c r="V9099" s="12"/>
      <c r="W9099" s="12"/>
      <c r="X9099" s="14"/>
      <c r="AB9099" s="25"/>
      <c r="AC9099" s="12"/>
      <c r="AD9099" s="12"/>
      <c r="AK9099" s="12"/>
      <c r="AL9099" s="30"/>
      <c r="AM9099" s="32"/>
      <c r="AQ9099" s="12"/>
      <c r="AR9099" s="12"/>
      <c r="AS9099" s="12"/>
      <c r="AZ9099" s="49"/>
      <c r="BA9099" s="30"/>
      <c r="BB9099" s="12"/>
      <c r="BF9099" s="12"/>
      <c r="BG9099" s="12"/>
      <c r="BH9099" s="12"/>
      <c r="BO9099" s="7"/>
      <c r="BP9099" s="7"/>
      <c r="BQ9099" s="7"/>
      <c r="BU9099" s="7"/>
      <c r="BV9099" s="7"/>
      <c r="BW9099" s="7"/>
      <c r="CD9099" s="7"/>
      <c r="CE9099" s="7"/>
      <c r="CF9099" s="7"/>
      <c r="CJ9099" s="7"/>
      <c r="CK9099" s="7"/>
      <c r="CL9099" s="7"/>
    </row>
    <row r="9100" spans="1:90">
      <c r="A9100" s="11"/>
      <c r="B9100" s="373"/>
      <c r="C9100" s="373"/>
      <c r="D9100" s="373"/>
      <c r="E9100" s="13"/>
      <c r="F9100" s="11"/>
      <c r="G9100" s="25"/>
      <c r="H9100" s="31"/>
      <c r="I9100" s="30"/>
      <c r="M9100" s="25"/>
      <c r="N9100" s="31"/>
      <c r="O9100" s="30"/>
      <c r="V9100" s="12"/>
      <c r="W9100" s="12"/>
      <c r="X9100" s="14"/>
      <c r="AB9100" s="25"/>
      <c r="AC9100" s="12"/>
      <c r="AD9100" s="12"/>
      <c r="AK9100" s="12"/>
      <c r="AL9100" s="30"/>
      <c r="AM9100" s="32"/>
      <c r="AQ9100" s="12"/>
      <c r="AR9100" s="12"/>
      <c r="AS9100" s="12"/>
      <c r="AZ9100" s="49"/>
      <c r="BA9100" s="30"/>
      <c r="BB9100" s="12"/>
      <c r="BF9100" s="12"/>
      <c r="BG9100" s="12"/>
      <c r="BH9100" s="12"/>
      <c r="BO9100" s="7"/>
      <c r="BP9100" s="7"/>
      <c r="BQ9100" s="7"/>
      <c r="BU9100" s="7"/>
      <c r="BV9100" s="7"/>
      <c r="BW9100" s="7"/>
      <c r="CD9100" s="7"/>
      <c r="CE9100" s="7"/>
      <c r="CF9100" s="7"/>
      <c r="CJ9100" s="7"/>
      <c r="CK9100" s="7"/>
      <c r="CL9100" s="7"/>
    </row>
    <row r="9101" spans="1:90">
      <c r="A9101" s="11"/>
      <c r="B9101" s="373"/>
      <c r="C9101" s="373"/>
      <c r="D9101" s="373"/>
      <c r="E9101" s="13"/>
      <c r="F9101" s="11"/>
      <c r="G9101" s="25"/>
      <c r="H9101" s="31"/>
      <c r="I9101" s="30"/>
      <c r="M9101" s="25"/>
      <c r="N9101" s="31"/>
      <c r="O9101" s="30"/>
      <c r="V9101" s="12"/>
      <c r="W9101" s="12"/>
      <c r="X9101" s="14"/>
      <c r="AB9101" s="25"/>
      <c r="AC9101" s="12"/>
      <c r="AD9101" s="12"/>
      <c r="AK9101" s="12"/>
      <c r="AL9101" s="30"/>
      <c r="AM9101" s="32"/>
      <c r="AQ9101" s="12"/>
      <c r="AR9101" s="12"/>
      <c r="AS9101" s="12"/>
      <c r="AZ9101" s="49"/>
      <c r="BA9101" s="30"/>
      <c r="BB9101" s="12"/>
      <c r="BF9101" s="12"/>
      <c r="BG9101" s="12"/>
      <c r="BH9101" s="12"/>
      <c r="BO9101" s="7"/>
      <c r="BP9101" s="7"/>
      <c r="BQ9101" s="7"/>
      <c r="BU9101" s="7"/>
      <c r="BV9101" s="7"/>
      <c r="BW9101" s="7"/>
      <c r="CD9101" s="7"/>
      <c r="CE9101" s="7"/>
      <c r="CF9101" s="7"/>
      <c r="CJ9101" s="7"/>
      <c r="CK9101" s="7"/>
      <c r="CL9101" s="7"/>
    </row>
    <row r="9102" spans="1:90">
      <c r="A9102" s="11"/>
      <c r="B9102" s="373"/>
      <c r="C9102" s="373"/>
      <c r="D9102" s="373"/>
      <c r="E9102" s="13"/>
      <c r="F9102" s="11"/>
      <c r="G9102" s="25"/>
      <c r="H9102" s="31"/>
      <c r="I9102" s="30"/>
      <c r="M9102" s="25"/>
      <c r="N9102" s="31"/>
      <c r="O9102" s="30"/>
      <c r="V9102" s="12"/>
      <c r="W9102" s="12"/>
      <c r="X9102" s="14"/>
      <c r="AB9102" s="25"/>
      <c r="AC9102" s="12"/>
      <c r="AD9102" s="12"/>
      <c r="AK9102" s="12"/>
      <c r="AL9102" s="30"/>
      <c r="AM9102" s="32"/>
      <c r="AQ9102" s="12"/>
      <c r="AR9102" s="12"/>
      <c r="AS9102" s="12"/>
      <c r="AZ9102" s="49"/>
      <c r="BA9102" s="30"/>
      <c r="BB9102" s="12"/>
      <c r="BF9102" s="12"/>
      <c r="BG9102" s="12"/>
      <c r="BH9102" s="12"/>
      <c r="BO9102" s="7"/>
      <c r="BP9102" s="7"/>
      <c r="BQ9102" s="7"/>
      <c r="BU9102" s="7"/>
      <c r="BV9102" s="7"/>
      <c r="BW9102" s="7"/>
      <c r="CD9102" s="7"/>
      <c r="CE9102" s="7"/>
      <c r="CF9102" s="7"/>
      <c r="CJ9102" s="7"/>
      <c r="CK9102" s="7"/>
      <c r="CL9102" s="7"/>
    </row>
    <row r="9103" spans="1:90">
      <c r="A9103" s="11"/>
      <c r="B9103" s="373"/>
      <c r="C9103" s="373"/>
      <c r="D9103" s="373"/>
      <c r="E9103" s="13"/>
      <c r="F9103" s="11"/>
      <c r="G9103" s="25"/>
      <c r="H9103" s="31"/>
      <c r="I9103" s="30"/>
      <c r="M9103" s="25"/>
      <c r="N9103" s="31"/>
      <c r="O9103" s="30"/>
      <c r="V9103" s="12"/>
      <c r="W9103" s="12"/>
      <c r="X9103" s="14"/>
      <c r="AB9103" s="25"/>
      <c r="AC9103" s="12"/>
      <c r="AD9103" s="12"/>
      <c r="AK9103" s="12"/>
      <c r="AL9103" s="30"/>
      <c r="AM9103" s="32"/>
      <c r="AQ9103" s="12"/>
      <c r="AR9103" s="12"/>
      <c r="AS9103" s="12"/>
      <c r="AZ9103" s="49"/>
      <c r="BA9103" s="30"/>
      <c r="BB9103" s="12"/>
      <c r="BF9103" s="12"/>
      <c r="BG9103" s="12"/>
      <c r="BH9103" s="12"/>
      <c r="BO9103" s="7"/>
      <c r="BP9103" s="7"/>
      <c r="BQ9103" s="7"/>
      <c r="BU9103" s="7"/>
      <c r="BV9103" s="7"/>
      <c r="BW9103" s="7"/>
      <c r="CD9103" s="7"/>
      <c r="CE9103" s="7"/>
      <c r="CF9103" s="7"/>
      <c r="CJ9103" s="7"/>
      <c r="CK9103" s="7"/>
      <c r="CL9103" s="7"/>
    </row>
    <row r="9104" spans="1:90">
      <c r="A9104" s="11"/>
      <c r="B9104" s="373"/>
      <c r="C9104" s="373"/>
      <c r="D9104" s="373"/>
      <c r="E9104" s="13"/>
      <c r="F9104" s="11"/>
      <c r="G9104" s="25"/>
      <c r="H9104" s="31"/>
      <c r="I9104" s="30"/>
      <c r="M9104" s="25"/>
      <c r="N9104" s="31"/>
      <c r="O9104" s="30"/>
      <c r="V9104" s="12"/>
      <c r="W9104" s="12"/>
      <c r="X9104" s="14"/>
      <c r="AB9104" s="25"/>
      <c r="AC9104" s="12"/>
      <c r="AD9104" s="12"/>
      <c r="AK9104" s="12"/>
      <c r="AL9104" s="30"/>
      <c r="AM9104" s="32"/>
      <c r="AQ9104" s="12"/>
      <c r="AR9104" s="12"/>
      <c r="AS9104" s="12"/>
      <c r="AZ9104" s="49"/>
      <c r="BA9104" s="30"/>
      <c r="BB9104" s="12"/>
      <c r="BF9104" s="12"/>
      <c r="BG9104" s="12"/>
      <c r="BH9104" s="12"/>
      <c r="BO9104" s="7"/>
      <c r="BP9104" s="7"/>
      <c r="BQ9104" s="7"/>
      <c r="BU9104" s="7"/>
      <c r="BV9104" s="7"/>
      <c r="BW9104" s="7"/>
      <c r="CD9104" s="7"/>
      <c r="CE9104" s="7"/>
      <c r="CF9104" s="7"/>
      <c r="CJ9104" s="7"/>
      <c r="CK9104" s="7"/>
      <c r="CL9104" s="7"/>
    </row>
    <row r="9105" spans="1:90">
      <c r="A9105" s="11"/>
      <c r="B9105" s="373"/>
      <c r="C9105" s="373"/>
      <c r="D9105" s="373"/>
      <c r="E9105" s="13"/>
      <c r="F9105" s="11"/>
      <c r="G9105" s="25"/>
      <c r="H9105" s="31"/>
      <c r="I9105" s="30"/>
      <c r="M9105" s="25"/>
      <c r="N9105" s="31"/>
      <c r="O9105" s="30"/>
      <c r="V9105" s="12"/>
      <c r="W9105" s="12"/>
      <c r="X9105" s="14"/>
      <c r="AB9105" s="25"/>
      <c r="AC9105" s="12"/>
      <c r="AD9105" s="12"/>
      <c r="AK9105" s="12"/>
      <c r="AL9105" s="30"/>
      <c r="AM9105" s="32"/>
      <c r="AQ9105" s="12"/>
      <c r="AR9105" s="12"/>
      <c r="AS9105" s="12"/>
      <c r="AZ9105" s="49"/>
      <c r="BA9105" s="30"/>
      <c r="BB9105" s="12"/>
      <c r="BF9105" s="12"/>
      <c r="BG9105" s="12"/>
      <c r="BH9105" s="12"/>
      <c r="BO9105" s="7"/>
      <c r="BP9105" s="7"/>
      <c r="BQ9105" s="7"/>
      <c r="BU9105" s="7"/>
      <c r="BV9105" s="7"/>
      <c r="BW9105" s="7"/>
      <c r="CD9105" s="7"/>
      <c r="CE9105" s="7"/>
      <c r="CF9105" s="7"/>
      <c r="CJ9105" s="7"/>
      <c r="CK9105" s="7"/>
      <c r="CL9105" s="7"/>
    </row>
    <row r="9106" spans="1:90">
      <c r="A9106" s="11"/>
      <c r="B9106" s="373"/>
      <c r="C9106" s="373"/>
      <c r="D9106" s="373"/>
      <c r="E9106" s="13"/>
      <c r="F9106" s="11"/>
      <c r="G9106" s="25"/>
      <c r="H9106" s="31"/>
      <c r="I9106" s="30"/>
      <c r="M9106" s="25"/>
      <c r="N9106" s="31"/>
      <c r="O9106" s="30"/>
      <c r="V9106" s="12"/>
      <c r="W9106" s="12"/>
      <c r="X9106" s="14"/>
      <c r="AB9106" s="25"/>
      <c r="AC9106" s="12"/>
      <c r="AD9106" s="12"/>
      <c r="AK9106" s="12"/>
      <c r="AL9106" s="30"/>
      <c r="AM9106" s="32"/>
      <c r="AQ9106" s="12"/>
      <c r="AR9106" s="12"/>
      <c r="AS9106" s="12"/>
      <c r="AZ9106" s="49"/>
      <c r="BA9106" s="30"/>
      <c r="BB9106" s="12"/>
      <c r="BF9106" s="12"/>
      <c r="BG9106" s="12"/>
      <c r="BH9106" s="12"/>
      <c r="BO9106" s="7"/>
      <c r="BP9106" s="7"/>
      <c r="BQ9106" s="7"/>
      <c r="BU9106" s="7"/>
      <c r="BV9106" s="7"/>
      <c r="BW9106" s="7"/>
      <c r="CD9106" s="7"/>
      <c r="CE9106" s="7"/>
      <c r="CF9106" s="7"/>
      <c r="CJ9106" s="7"/>
      <c r="CK9106" s="7"/>
      <c r="CL9106" s="7"/>
    </row>
    <row r="9107" spans="1:90">
      <c r="A9107" s="11"/>
      <c r="B9107" s="373"/>
      <c r="C9107" s="373"/>
      <c r="D9107" s="373"/>
      <c r="E9107" s="13"/>
      <c r="F9107" s="11"/>
      <c r="G9107" s="25"/>
      <c r="H9107" s="31"/>
      <c r="I9107" s="30"/>
      <c r="M9107" s="25"/>
      <c r="N9107" s="31"/>
      <c r="O9107" s="30"/>
      <c r="V9107" s="12"/>
      <c r="W9107" s="12"/>
      <c r="X9107" s="14"/>
      <c r="AB9107" s="25"/>
      <c r="AC9107" s="12"/>
      <c r="AD9107" s="12"/>
      <c r="AK9107" s="12"/>
      <c r="AL9107" s="30"/>
      <c r="AM9107" s="32"/>
      <c r="AQ9107" s="12"/>
      <c r="AR9107" s="12"/>
      <c r="AS9107" s="12"/>
      <c r="AZ9107" s="49"/>
      <c r="BA9107" s="30"/>
      <c r="BB9107" s="12"/>
      <c r="BF9107" s="12"/>
      <c r="BG9107" s="12"/>
      <c r="BH9107" s="12"/>
      <c r="BO9107" s="7"/>
      <c r="BP9107" s="7"/>
      <c r="BQ9107" s="7"/>
      <c r="BU9107" s="7"/>
      <c r="BV9107" s="7"/>
      <c r="BW9107" s="7"/>
      <c r="CD9107" s="7"/>
      <c r="CE9107" s="7"/>
      <c r="CF9107" s="7"/>
      <c r="CJ9107" s="7"/>
      <c r="CK9107" s="7"/>
      <c r="CL9107" s="7"/>
    </row>
    <row r="9108" spans="1:90">
      <c r="A9108" s="11"/>
      <c r="B9108" s="373"/>
      <c r="C9108" s="373"/>
      <c r="D9108" s="373"/>
      <c r="E9108" s="13"/>
      <c r="F9108" s="11"/>
      <c r="G9108" s="25"/>
      <c r="H9108" s="31"/>
      <c r="I9108" s="30"/>
      <c r="M9108" s="25"/>
      <c r="N9108" s="31"/>
      <c r="O9108" s="30"/>
      <c r="V9108" s="12"/>
      <c r="W9108" s="12"/>
      <c r="X9108" s="14"/>
      <c r="AB9108" s="25"/>
      <c r="AC9108" s="12"/>
      <c r="AD9108" s="12"/>
      <c r="AK9108" s="12"/>
      <c r="AL9108" s="30"/>
      <c r="AM9108" s="32"/>
      <c r="AQ9108" s="12"/>
      <c r="AR9108" s="12"/>
      <c r="AS9108" s="12"/>
      <c r="AZ9108" s="49"/>
      <c r="BA9108" s="30"/>
      <c r="BB9108" s="12"/>
      <c r="BF9108" s="12"/>
      <c r="BG9108" s="12"/>
      <c r="BH9108" s="12"/>
      <c r="BO9108" s="7"/>
      <c r="BP9108" s="7"/>
      <c r="BQ9108" s="7"/>
      <c r="BU9108" s="7"/>
      <c r="BV9108" s="7"/>
      <c r="BW9108" s="7"/>
      <c r="CD9108" s="7"/>
      <c r="CE9108" s="7"/>
      <c r="CF9108" s="7"/>
      <c r="CJ9108" s="7"/>
      <c r="CK9108" s="7"/>
      <c r="CL9108" s="7"/>
    </row>
    <row r="9109" spans="1:90">
      <c r="A9109" s="11"/>
      <c r="B9109" s="373"/>
      <c r="C9109" s="373"/>
      <c r="D9109" s="373"/>
      <c r="E9109" s="13"/>
      <c r="F9109" s="11"/>
      <c r="G9109" s="25"/>
      <c r="H9109" s="31"/>
      <c r="I9109" s="30"/>
      <c r="M9109" s="25"/>
      <c r="N9109" s="31"/>
      <c r="O9109" s="30"/>
      <c r="V9109" s="12"/>
      <c r="W9109" s="12"/>
      <c r="X9109" s="14"/>
      <c r="AB9109" s="25"/>
      <c r="AC9109" s="12"/>
      <c r="AD9109" s="12"/>
      <c r="AK9109" s="12"/>
      <c r="AL9109" s="30"/>
      <c r="AM9109" s="32"/>
      <c r="AQ9109" s="12"/>
      <c r="AR9109" s="12"/>
      <c r="AS9109" s="12"/>
      <c r="AZ9109" s="49"/>
      <c r="BA9109" s="30"/>
      <c r="BB9109" s="12"/>
      <c r="BF9109" s="12"/>
      <c r="BG9109" s="12"/>
      <c r="BH9109" s="12"/>
      <c r="BO9109" s="7"/>
      <c r="BP9109" s="7"/>
      <c r="BQ9109" s="7"/>
      <c r="BU9109" s="7"/>
      <c r="BV9109" s="7"/>
      <c r="BW9109" s="7"/>
      <c r="CD9109" s="7"/>
      <c r="CE9109" s="7"/>
      <c r="CF9109" s="7"/>
      <c r="CJ9109" s="7"/>
      <c r="CK9109" s="7"/>
      <c r="CL9109" s="7"/>
    </row>
    <row r="9110" spans="1:90">
      <c r="A9110" s="11"/>
      <c r="B9110" s="373"/>
      <c r="C9110" s="373"/>
      <c r="D9110" s="373"/>
      <c r="E9110" s="13"/>
      <c r="F9110" s="11"/>
      <c r="G9110" s="25"/>
      <c r="H9110" s="31"/>
      <c r="I9110" s="30"/>
      <c r="M9110" s="25"/>
      <c r="N9110" s="31"/>
      <c r="O9110" s="30"/>
      <c r="V9110" s="12"/>
      <c r="W9110" s="12"/>
      <c r="X9110" s="14"/>
      <c r="AB9110" s="25"/>
      <c r="AC9110" s="12"/>
      <c r="AD9110" s="12"/>
      <c r="AK9110" s="12"/>
      <c r="AL9110" s="30"/>
      <c r="AM9110" s="32"/>
      <c r="AQ9110" s="12"/>
      <c r="AR9110" s="12"/>
      <c r="AS9110" s="12"/>
      <c r="AZ9110" s="49"/>
      <c r="BA9110" s="30"/>
      <c r="BB9110" s="12"/>
      <c r="BF9110" s="12"/>
      <c r="BG9110" s="12"/>
      <c r="BH9110" s="12"/>
      <c r="BO9110" s="7"/>
      <c r="BP9110" s="7"/>
      <c r="BQ9110" s="7"/>
      <c r="BU9110" s="7"/>
      <c r="BV9110" s="7"/>
      <c r="BW9110" s="7"/>
      <c r="CD9110" s="7"/>
      <c r="CE9110" s="7"/>
      <c r="CF9110" s="7"/>
      <c r="CJ9110" s="7"/>
      <c r="CK9110" s="7"/>
      <c r="CL9110" s="7"/>
    </row>
    <row r="9111" spans="1:90">
      <c r="A9111" s="11"/>
      <c r="B9111" s="373"/>
      <c r="C9111" s="373"/>
      <c r="D9111" s="373"/>
      <c r="E9111" s="13"/>
      <c r="F9111" s="11"/>
      <c r="G9111" s="25"/>
      <c r="H9111" s="31"/>
      <c r="I9111" s="30"/>
      <c r="M9111" s="25"/>
      <c r="N9111" s="31"/>
      <c r="O9111" s="30"/>
      <c r="V9111" s="12"/>
      <c r="W9111" s="12"/>
      <c r="X9111" s="14"/>
      <c r="AB9111" s="25"/>
      <c r="AC9111" s="12"/>
      <c r="AD9111" s="12"/>
      <c r="AK9111" s="12"/>
      <c r="AL9111" s="30"/>
      <c r="AM9111" s="32"/>
      <c r="AQ9111" s="12"/>
      <c r="AR9111" s="12"/>
      <c r="AS9111" s="12"/>
      <c r="AZ9111" s="49"/>
      <c r="BA9111" s="30"/>
      <c r="BB9111" s="12"/>
      <c r="BF9111" s="12"/>
      <c r="BG9111" s="12"/>
      <c r="BH9111" s="12"/>
      <c r="BO9111" s="7"/>
      <c r="BP9111" s="7"/>
      <c r="BQ9111" s="7"/>
      <c r="BU9111" s="7"/>
      <c r="BV9111" s="7"/>
      <c r="BW9111" s="7"/>
      <c r="CD9111" s="7"/>
      <c r="CE9111" s="7"/>
      <c r="CF9111" s="7"/>
      <c r="CJ9111" s="7"/>
      <c r="CK9111" s="7"/>
      <c r="CL9111" s="7"/>
    </row>
    <row r="9112" spans="1:90">
      <c r="A9112" s="11"/>
      <c r="B9112" s="373"/>
      <c r="C9112" s="373"/>
      <c r="D9112" s="373"/>
      <c r="E9112" s="13"/>
      <c r="F9112" s="11"/>
      <c r="G9112" s="25"/>
      <c r="H9112" s="31"/>
      <c r="I9112" s="30"/>
      <c r="M9112" s="25"/>
      <c r="N9112" s="31"/>
      <c r="O9112" s="30"/>
      <c r="V9112" s="12"/>
      <c r="W9112" s="12"/>
      <c r="X9112" s="14"/>
      <c r="AB9112" s="25"/>
      <c r="AC9112" s="12"/>
      <c r="AD9112" s="12"/>
      <c r="AK9112" s="12"/>
      <c r="AL9112" s="30"/>
      <c r="AM9112" s="32"/>
      <c r="AQ9112" s="12"/>
      <c r="AR9112" s="12"/>
      <c r="AS9112" s="12"/>
      <c r="AZ9112" s="49"/>
      <c r="BA9112" s="30"/>
      <c r="BB9112" s="12"/>
      <c r="BF9112" s="12"/>
      <c r="BG9112" s="12"/>
      <c r="BH9112" s="12"/>
      <c r="BO9112" s="7"/>
      <c r="BP9112" s="7"/>
      <c r="BQ9112" s="7"/>
      <c r="BU9112" s="7"/>
      <c r="BV9112" s="7"/>
      <c r="BW9112" s="7"/>
      <c r="CD9112" s="7"/>
      <c r="CE9112" s="7"/>
      <c r="CF9112" s="7"/>
      <c r="CJ9112" s="7"/>
      <c r="CK9112" s="7"/>
      <c r="CL9112" s="7"/>
    </row>
    <row r="9113" spans="1:90">
      <c r="A9113" s="11"/>
      <c r="B9113" s="373"/>
      <c r="C9113" s="373"/>
      <c r="D9113" s="373"/>
      <c r="E9113" s="13"/>
      <c r="F9113" s="11"/>
      <c r="G9113" s="25"/>
      <c r="H9113" s="31"/>
      <c r="I9113" s="30"/>
      <c r="M9113" s="25"/>
      <c r="N9113" s="31"/>
      <c r="O9113" s="30"/>
      <c r="V9113" s="12"/>
      <c r="W9113" s="12"/>
      <c r="X9113" s="14"/>
      <c r="AB9113" s="25"/>
      <c r="AC9113" s="12"/>
      <c r="AD9113" s="12"/>
      <c r="AK9113" s="12"/>
      <c r="AL9113" s="30"/>
      <c r="AM9113" s="32"/>
      <c r="AQ9113" s="12"/>
      <c r="AR9113" s="12"/>
      <c r="AS9113" s="12"/>
      <c r="AZ9113" s="49"/>
      <c r="BA9113" s="30"/>
      <c r="BB9113" s="12"/>
      <c r="BF9113" s="12"/>
      <c r="BG9113" s="12"/>
      <c r="BH9113" s="12"/>
      <c r="BO9113" s="7"/>
      <c r="BP9113" s="7"/>
      <c r="BQ9113" s="7"/>
      <c r="BU9113" s="7"/>
      <c r="BV9113" s="7"/>
      <c r="BW9113" s="7"/>
      <c r="CD9113" s="7"/>
      <c r="CE9113" s="7"/>
      <c r="CF9113" s="7"/>
      <c r="CJ9113" s="7"/>
      <c r="CK9113" s="7"/>
      <c r="CL9113" s="7"/>
    </row>
    <row r="9114" spans="1:90">
      <c r="A9114" s="11"/>
      <c r="B9114" s="373"/>
      <c r="C9114" s="373"/>
      <c r="D9114" s="373"/>
      <c r="E9114" s="13"/>
      <c r="F9114" s="11"/>
      <c r="G9114" s="25"/>
      <c r="H9114" s="31"/>
      <c r="I9114" s="30"/>
      <c r="M9114" s="25"/>
      <c r="N9114" s="31"/>
      <c r="O9114" s="30"/>
      <c r="V9114" s="12"/>
      <c r="W9114" s="12"/>
      <c r="X9114" s="14"/>
      <c r="AB9114" s="25"/>
      <c r="AC9114" s="12"/>
      <c r="AD9114" s="12"/>
      <c r="AK9114" s="12"/>
      <c r="AL9114" s="30"/>
      <c r="AM9114" s="32"/>
      <c r="AQ9114" s="12"/>
      <c r="AR9114" s="12"/>
      <c r="AS9114" s="12"/>
      <c r="AZ9114" s="49"/>
      <c r="BA9114" s="30"/>
      <c r="BB9114" s="12"/>
      <c r="BF9114" s="12"/>
      <c r="BG9114" s="12"/>
      <c r="BH9114" s="12"/>
      <c r="BO9114" s="7"/>
      <c r="BP9114" s="7"/>
      <c r="BQ9114" s="7"/>
      <c r="BU9114" s="7"/>
      <c r="BV9114" s="7"/>
      <c r="BW9114" s="7"/>
      <c r="CD9114" s="7"/>
      <c r="CE9114" s="7"/>
      <c r="CF9114" s="7"/>
      <c r="CJ9114" s="7"/>
      <c r="CK9114" s="7"/>
      <c r="CL9114" s="7"/>
    </row>
    <row r="9115" spans="1:90">
      <c r="A9115" s="11"/>
      <c r="B9115" s="373"/>
      <c r="C9115" s="373"/>
      <c r="D9115" s="373"/>
      <c r="E9115" s="13"/>
      <c r="F9115" s="11"/>
      <c r="G9115" s="25"/>
      <c r="H9115" s="31"/>
      <c r="I9115" s="30"/>
      <c r="M9115" s="25"/>
      <c r="N9115" s="31"/>
      <c r="O9115" s="30"/>
      <c r="V9115" s="12"/>
      <c r="W9115" s="12"/>
      <c r="X9115" s="14"/>
      <c r="AB9115" s="25"/>
      <c r="AC9115" s="12"/>
      <c r="AD9115" s="12"/>
      <c r="AK9115" s="12"/>
      <c r="AL9115" s="30"/>
      <c r="AM9115" s="32"/>
      <c r="AQ9115" s="12"/>
      <c r="AR9115" s="12"/>
      <c r="AS9115" s="12"/>
      <c r="AZ9115" s="49"/>
      <c r="BA9115" s="30"/>
      <c r="BB9115" s="12"/>
      <c r="BF9115" s="12"/>
      <c r="BG9115" s="12"/>
      <c r="BH9115" s="12"/>
      <c r="BO9115" s="7"/>
      <c r="BP9115" s="7"/>
      <c r="BQ9115" s="7"/>
      <c r="BU9115" s="7"/>
      <c r="BV9115" s="7"/>
      <c r="BW9115" s="7"/>
      <c r="CD9115" s="7"/>
      <c r="CE9115" s="7"/>
      <c r="CF9115" s="7"/>
      <c r="CJ9115" s="7"/>
      <c r="CK9115" s="7"/>
      <c r="CL9115" s="7"/>
    </row>
    <row r="9116" spans="1:90">
      <c r="A9116" s="11"/>
      <c r="B9116" s="373"/>
      <c r="C9116" s="373"/>
      <c r="D9116" s="373"/>
      <c r="E9116" s="13"/>
      <c r="F9116" s="11"/>
      <c r="G9116" s="25"/>
      <c r="H9116" s="31"/>
      <c r="I9116" s="30"/>
      <c r="M9116" s="25"/>
      <c r="N9116" s="31"/>
      <c r="O9116" s="30"/>
      <c r="V9116" s="12"/>
      <c r="W9116" s="12"/>
      <c r="X9116" s="14"/>
      <c r="AB9116" s="25"/>
      <c r="AC9116" s="12"/>
      <c r="AD9116" s="12"/>
      <c r="AK9116" s="12"/>
      <c r="AL9116" s="30"/>
      <c r="AM9116" s="32"/>
      <c r="AQ9116" s="12"/>
      <c r="AR9116" s="12"/>
      <c r="AS9116" s="12"/>
      <c r="AZ9116" s="49"/>
      <c r="BA9116" s="30"/>
      <c r="BB9116" s="12"/>
      <c r="BF9116" s="12"/>
      <c r="BG9116" s="12"/>
      <c r="BH9116" s="12"/>
      <c r="BO9116" s="7"/>
      <c r="BP9116" s="7"/>
      <c r="BQ9116" s="7"/>
      <c r="BU9116" s="7"/>
      <c r="BV9116" s="7"/>
      <c r="BW9116" s="7"/>
      <c r="CD9116" s="7"/>
      <c r="CE9116" s="7"/>
      <c r="CF9116" s="7"/>
      <c r="CJ9116" s="7"/>
      <c r="CK9116" s="7"/>
      <c r="CL9116" s="7"/>
    </row>
    <row r="9117" spans="1:90">
      <c r="A9117" s="11"/>
      <c r="B9117" s="373"/>
      <c r="C9117" s="373"/>
      <c r="D9117" s="373"/>
      <c r="E9117" s="13"/>
      <c r="F9117" s="11"/>
      <c r="G9117" s="25"/>
      <c r="H9117" s="31"/>
      <c r="I9117" s="30"/>
      <c r="M9117" s="25"/>
      <c r="N9117" s="31"/>
      <c r="O9117" s="30"/>
      <c r="V9117" s="12"/>
      <c r="W9117" s="12"/>
      <c r="X9117" s="14"/>
      <c r="AB9117" s="25"/>
      <c r="AC9117" s="12"/>
      <c r="AD9117" s="12"/>
      <c r="AK9117" s="12"/>
      <c r="AL9117" s="30"/>
      <c r="AM9117" s="32"/>
      <c r="AQ9117" s="12"/>
      <c r="AR9117" s="12"/>
      <c r="AS9117" s="12"/>
      <c r="AZ9117" s="49"/>
      <c r="BA9117" s="30"/>
      <c r="BB9117" s="12"/>
      <c r="BF9117" s="12"/>
      <c r="BG9117" s="12"/>
      <c r="BH9117" s="12"/>
      <c r="BO9117" s="7"/>
      <c r="BP9117" s="7"/>
      <c r="BQ9117" s="7"/>
      <c r="BU9117" s="7"/>
      <c r="BV9117" s="7"/>
      <c r="BW9117" s="7"/>
      <c r="CD9117" s="7"/>
      <c r="CE9117" s="7"/>
      <c r="CF9117" s="7"/>
      <c r="CJ9117" s="7"/>
      <c r="CK9117" s="7"/>
      <c r="CL9117" s="7"/>
    </row>
    <row r="9118" spans="1:90">
      <c r="A9118" s="11"/>
      <c r="B9118" s="373"/>
      <c r="C9118" s="373"/>
      <c r="D9118" s="373"/>
      <c r="E9118" s="13"/>
      <c r="F9118" s="11"/>
      <c r="G9118" s="25"/>
      <c r="H9118" s="31"/>
      <c r="I9118" s="30"/>
      <c r="M9118" s="25"/>
      <c r="N9118" s="31"/>
      <c r="O9118" s="30"/>
      <c r="V9118" s="12"/>
      <c r="W9118" s="12"/>
      <c r="X9118" s="14"/>
      <c r="AB9118" s="25"/>
      <c r="AC9118" s="12"/>
      <c r="AD9118" s="12"/>
      <c r="AK9118" s="12"/>
      <c r="AL9118" s="30"/>
      <c r="AM9118" s="32"/>
      <c r="AQ9118" s="12"/>
      <c r="AR9118" s="12"/>
      <c r="AS9118" s="12"/>
      <c r="AZ9118" s="49"/>
      <c r="BA9118" s="30"/>
      <c r="BB9118" s="12"/>
      <c r="BF9118" s="12"/>
      <c r="BG9118" s="12"/>
      <c r="BH9118" s="12"/>
      <c r="BO9118" s="7"/>
      <c r="BP9118" s="7"/>
      <c r="BQ9118" s="7"/>
      <c r="BU9118" s="7"/>
      <c r="BV9118" s="7"/>
      <c r="BW9118" s="7"/>
      <c r="CD9118" s="7"/>
      <c r="CE9118" s="7"/>
      <c r="CF9118" s="7"/>
      <c r="CJ9118" s="7"/>
      <c r="CK9118" s="7"/>
      <c r="CL9118" s="7"/>
    </row>
    <row r="9119" spans="1:90">
      <c r="A9119" s="11"/>
      <c r="B9119" s="373"/>
      <c r="C9119" s="373"/>
      <c r="D9119" s="373"/>
      <c r="E9119" s="13"/>
      <c r="F9119" s="11"/>
      <c r="G9119" s="25"/>
      <c r="H9119" s="31"/>
      <c r="I9119" s="30"/>
      <c r="M9119" s="25"/>
      <c r="N9119" s="31"/>
      <c r="O9119" s="30"/>
      <c r="V9119" s="12"/>
      <c r="W9119" s="12"/>
      <c r="X9119" s="14"/>
      <c r="AB9119" s="25"/>
      <c r="AC9119" s="12"/>
      <c r="AD9119" s="12"/>
      <c r="AK9119" s="12"/>
      <c r="AL9119" s="30"/>
      <c r="AM9119" s="32"/>
      <c r="AQ9119" s="12"/>
      <c r="AR9119" s="12"/>
      <c r="AS9119" s="12"/>
      <c r="AZ9119" s="49"/>
      <c r="BA9119" s="30"/>
      <c r="BB9119" s="12"/>
      <c r="BF9119" s="12"/>
      <c r="BG9119" s="12"/>
      <c r="BH9119" s="12"/>
      <c r="BO9119" s="7"/>
      <c r="BP9119" s="7"/>
      <c r="BQ9119" s="7"/>
      <c r="BU9119" s="7"/>
      <c r="BV9119" s="7"/>
      <c r="BW9119" s="7"/>
      <c r="CD9119" s="7"/>
      <c r="CE9119" s="7"/>
      <c r="CF9119" s="7"/>
      <c r="CJ9119" s="7"/>
      <c r="CK9119" s="7"/>
      <c r="CL9119" s="7"/>
    </row>
    <row r="9120" spans="1:90">
      <c r="A9120" s="11"/>
      <c r="B9120" s="373"/>
      <c r="C9120" s="373"/>
      <c r="D9120" s="373"/>
      <c r="E9120" s="13"/>
      <c r="F9120" s="11"/>
      <c r="G9120" s="25"/>
      <c r="H9120" s="31"/>
      <c r="I9120" s="30"/>
      <c r="M9120" s="25"/>
      <c r="N9120" s="31"/>
      <c r="O9120" s="30"/>
      <c r="V9120" s="12"/>
      <c r="W9120" s="12"/>
      <c r="X9120" s="14"/>
      <c r="AB9120" s="25"/>
      <c r="AC9120" s="12"/>
      <c r="AD9120" s="12"/>
      <c r="AK9120" s="12"/>
      <c r="AL9120" s="30"/>
      <c r="AM9120" s="32"/>
      <c r="AQ9120" s="12"/>
      <c r="AR9120" s="12"/>
      <c r="AS9120" s="12"/>
      <c r="AZ9120" s="49"/>
      <c r="BA9120" s="30"/>
      <c r="BB9120" s="12"/>
      <c r="BF9120" s="12"/>
      <c r="BG9120" s="12"/>
      <c r="BH9120" s="12"/>
      <c r="BO9120" s="7"/>
      <c r="BP9120" s="7"/>
      <c r="BQ9120" s="7"/>
      <c r="BU9120" s="7"/>
      <c r="BV9120" s="7"/>
      <c r="BW9120" s="7"/>
      <c r="CD9120" s="7"/>
      <c r="CE9120" s="7"/>
      <c r="CF9120" s="7"/>
      <c r="CJ9120" s="7"/>
      <c r="CK9120" s="7"/>
      <c r="CL9120" s="7"/>
    </row>
    <row r="9121" spans="1:90">
      <c r="A9121" s="11"/>
      <c r="B9121" s="373"/>
      <c r="C9121" s="373"/>
      <c r="D9121" s="373"/>
      <c r="E9121" s="13"/>
      <c r="F9121" s="11"/>
      <c r="G9121" s="25"/>
      <c r="H9121" s="31"/>
      <c r="I9121" s="30"/>
      <c r="M9121" s="25"/>
      <c r="N9121" s="31"/>
      <c r="O9121" s="30"/>
      <c r="V9121" s="12"/>
      <c r="W9121" s="12"/>
      <c r="X9121" s="14"/>
      <c r="AB9121" s="25"/>
      <c r="AC9121" s="12"/>
      <c r="AD9121" s="12"/>
      <c r="AK9121" s="12"/>
      <c r="AL9121" s="30"/>
      <c r="AM9121" s="32"/>
      <c r="AQ9121" s="12"/>
      <c r="AR9121" s="12"/>
      <c r="AS9121" s="12"/>
      <c r="AZ9121" s="49"/>
      <c r="BA9121" s="30"/>
      <c r="BB9121" s="12"/>
      <c r="BF9121" s="12"/>
      <c r="BG9121" s="12"/>
      <c r="BH9121" s="12"/>
      <c r="BO9121" s="7"/>
      <c r="BP9121" s="7"/>
      <c r="BQ9121" s="7"/>
      <c r="BU9121" s="7"/>
      <c r="BV9121" s="7"/>
      <c r="BW9121" s="7"/>
      <c r="CD9121" s="7"/>
      <c r="CE9121" s="7"/>
      <c r="CF9121" s="7"/>
      <c r="CJ9121" s="7"/>
      <c r="CK9121" s="7"/>
      <c r="CL9121" s="7"/>
    </row>
    <row r="9122" spans="1:90">
      <c r="A9122" s="11"/>
      <c r="B9122" s="373"/>
      <c r="C9122" s="373"/>
      <c r="D9122" s="373"/>
      <c r="E9122" s="13"/>
      <c r="F9122" s="11"/>
      <c r="G9122" s="25"/>
      <c r="H9122" s="31"/>
      <c r="I9122" s="30"/>
      <c r="M9122" s="25"/>
      <c r="N9122" s="31"/>
      <c r="O9122" s="30"/>
      <c r="V9122" s="12"/>
      <c r="W9122" s="12"/>
      <c r="X9122" s="14"/>
      <c r="AB9122" s="25"/>
      <c r="AC9122" s="12"/>
      <c r="AD9122" s="12"/>
      <c r="AK9122" s="12"/>
      <c r="AL9122" s="30"/>
      <c r="AM9122" s="32"/>
      <c r="AQ9122" s="12"/>
      <c r="AR9122" s="12"/>
      <c r="AS9122" s="12"/>
      <c r="AZ9122" s="49"/>
      <c r="BA9122" s="30"/>
      <c r="BB9122" s="12"/>
      <c r="BF9122" s="12"/>
      <c r="BG9122" s="12"/>
      <c r="BH9122" s="12"/>
      <c r="BO9122" s="7"/>
      <c r="BP9122" s="7"/>
      <c r="BQ9122" s="7"/>
      <c r="BU9122" s="7"/>
      <c r="BV9122" s="7"/>
      <c r="BW9122" s="7"/>
      <c r="CD9122" s="7"/>
      <c r="CE9122" s="7"/>
      <c r="CF9122" s="7"/>
      <c r="CJ9122" s="7"/>
      <c r="CK9122" s="7"/>
      <c r="CL9122" s="7"/>
    </row>
    <row r="9123" spans="1:90">
      <c r="A9123" s="11"/>
      <c r="B9123" s="373"/>
      <c r="C9123" s="373"/>
      <c r="D9123" s="373"/>
      <c r="E9123" s="13"/>
      <c r="F9123" s="11"/>
      <c r="G9123" s="25"/>
      <c r="H9123" s="31"/>
      <c r="I9123" s="30"/>
      <c r="M9123" s="25"/>
      <c r="N9123" s="31"/>
      <c r="O9123" s="30"/>
      <c r="V9123" s="12"/>
      <c r="W9123" s="12"/>
      <c r="X9123" s="14"/>
      <c r="AB9123" s="25"/>
      <c r="AC9123" s="12"/>
      <c r="AD9123" s="12"/>
      <c r="AK9123" s="12"/>
      <c r="AL9123" s="30"/>
      <c r="AM9123" s="32"/>
      <c r="AQ9123" s="12"/>
      <c r="AR9123" s="12"/>
      <c r="AS9123" s="12"/>
      <c r="AZ9123" s="49"/>
      <c r="BA9123" s="30"/>
      <c r="BB9123" s="12"/>
      <c r="BF9123" s="12"/>
      <c r="BG9123" s="12"/>
      <c r="BH9123" s="12"/>
      <c r="BO9123" s="7"/>
      <c r="BP9123" s="7"/>
      <c r="BQ9123" s="7"/>
      <c r="BU9123" s="7"/>
      <c r="BV9123" s="7"/>
      <c r="BW9123" s="7"/>
      <c r="CD9123" s="7"/>
      <c r="CE9123" s="7"/>
      <c r="CF9123" s="7"/>
      <c r="CJ9123" s="7"/>
      <c r="CK9123" s="7"/>
      <c r="CL9123" s="7"/>
    </row>
    <row r="9124" spans="1:90">
      <c r="A9124" s="11"/>
      <c r="B9124" s="373"/>
      <c r="C9124" s="373"/>
      <c r="D9124" s="373"/>
      <c r="E9124" s="13"/>
      <c r="F9124" s="11"/>
      <c r="G9124" s="25"/>
      <c r="H9124" s="31"/>
      <c r="I9124" s="30"/>
      <c r="M9124" s="25"/>
      <c r="N9124" s="31"/>
      <c r="O9124" s="30"/>
      <c r="V9124" s="12"/>
      <c r="W9124" s="12"/>
      <c r="X9124" s="14"/>
      <c r="AB9124" s="25"/>
      <c r="AC9124" s="12"/>
      <c r="AD9124" s="12"/>
      <c r="AK9124" s="12"/>
      <c r="AL9124" s="30"/>
      <c r="AM9124" s="32"/>
      <c r="AQ9124" s="12"/>
      <c r="AR9124" s="12"/>
      <c r="AS9124" s="12"/>
      <c r="AZ9124" s="49"/>
      <c r="BA9124" s="30"/>
      <c r="BB9124" s="12"/>
      <c r="BF9124" s="12"/>
      <c r="BG9124" s="12"/>
      <c r="BH9124" s="12"/>
      <c r="BO9124" s="7"/>
      <c r="BP9124" s="7"/>
      <c r="BQ9124" s="7"/>
      <c r="BU9124" s="7"/>
      <c r="BV9124" s="7"/>
      <c r="BW9124" s="7"/>
      <c r="CD9124" s="7"/>
      <c r="CE9124" s="7"/>
      <c r="CF9124" s="7"/>
      <c r="CJ9124" s="7"/>
      <c r="CK9124" s="7"/>
      <c r="CL9124" s="7"/>
    </row>
    <row r="9125" spans="1:90">
      <c r="A9125" s="11"/>
      <c r="B9125" s="373"/>
      <c r="C9125" s="373"/>
      <c r="D9125" s="373"/>
      <c r="E9125" s="13"/>
      <c r="F9125" s="11"/>
      <c r="G9125" s="25"/>
      <c r="H9125" s="31"/>
      <c r="I9125" s="30"/>
      <c r="M9125" s="25"/>
      <c r="N9125" s="31"/>
      <c r="O9125" s="30"/>
      <c r="V9125" s="12"/>
      <c r="W9125" s="12"/>
      <c r="X9125" s="14"/>
      <c r="AB9125" s="25"/>
      <c r="AC9125" s="12"/>
      <c r="AD9125" s="12"/>
      <c r="AK9125" s="12"/>
      <c r="AL9125" s="30"/>
      <c r="AM9125" s="32"/>
      <c r="AQ9125" s="12"/>
      <c r="AR9125" s="12"/>
      <c r="AS9125" s="12"/>
      <c r="AZ9125" s="49"/>
      <c r="BA9125" s="30"/>
      <c r="BB9125" s="12"/>
      <c r="BF9125" s="12"/>
      <c r="BG9125" s="12"/>
      <c r="BH9125" s="12"/>
      <c r="BO9125" s="7"/>
      <c r="BP9125" s="7"/>
      <c r="BQ9125" s="7"/>
      <c r="BU9125" s="7"/>
      <c r="BV9125" s="7"/>
      <c r="BW9125" s="7"/>
      <c r="CD9125" s="7"/>
      <c r="CE9125" s="7"/>
      <c r="CF9125" s="7"/>
      <c r="CJ9125" s="7"/>
      <c r="CK9125" s="7"/>
      <c r="CL9125" s="7"/>
    </row>
    <row r="9126" spans="1:90">
      <c r="A9126" s="11"/>
      <c r="B9126" s="373"/>
      <c r="C9126" s="373"/>
      <c r="D9126" s="373"/>
      <c r="E9126" s="13"/>
      <c r="F9126" s="11"/>
      <c r="G9126" s="25"/>
      <c r="H9126" s="31"/>
      <c r="I9126" s="30"/>
      <c r="M9126" s="25"/>
      <c r="N9126" s="31"/>
      <c r="O9126" s="30"/>
      <c r="V9126" s="12"/>
      <c r="W9126" s="12"/>
      <c r="X9126" s="14"/>
      <c r="AB9126" s="25"/>
      <c r="AC9126" s="12"/>
      <c r="AD9126" s="12"/>
      <c r="AK9126" s="12"/>
      <c r="AL9126" s="30"/>
      <c r="AM9126" s="32"/>
      <c r="AQ9126" s="12"/>
      <c r="AR9126" s="12"/>
      <c r="AS9126" s="12"/>
      <c r="AZ9126" s="49"/>
      <c r="BA9126" s="30"/>
      <c r="BB9126" s="12"/>
      <c r="BF9126" s="12"/>
      <c r="BG9126" s="12"/>
      <c r="BH9126" s="12"/>
      <c r="BO9126" s="7"/>
      <c r="BP9126" s="7"/>
      <c r="BQ9126" s="7"/>
      <c r="BU9126" s="7"/>
      <c r="BV9126" s="7"/>
      <c r="BW9126" s="7"/>
      <c r="CD9126" s="7"/>
      <c r="CE9126" s="7"/>
      <c r="CF9126" s="7"/>
      <c r="CJ9126" s="7"/>
      <c r="CK9126" s="7"/>
      <c r="CL9126" s="7"/>
    </row>
    <row r="9127" spans="1:90">
      <c r="A9127" s="11"/>
      <c r="B9127" s="373"/>
      <c r="C9127" s="373"/>
      <c r="D9127" s="373"/>
      <c r="E9127" s="13"/>
      <c r="F9127" s="11"/>
      <c r="G9127" s="25"/>
      <c r="H9127" s="31"/>
      <c r="I9127" s="30"/>
      <c r="M9127" s="25"/>
      <c r="N9127" s="31"/>
      <c r="O9127" s="30"/>
      <c r="V9127" s="12"/>
      <c r="W9127" s="12"/>
      <c r="X9127" s="14"/>
      <c r="AB9127" s="25"/>
      <c r="AC9127" s="12"/>
      <c r="AD9127" s="12"/>
      <c r="AK9127" s="12"/>
      <c r="AL9127" s="30"/>
      <c r="AM9127" s="32"/>
      <c r="AQ9127" s="12"/>
      <c r="AR9127" s="12"/>
      <c r="AS9127" s="12"/>
      <c r="AZ9127" s="49"/>
      <c r="BA9127" s="30"/>
      <c r="BB9127" s="12"/>
      <c r="BF9127" s="12"/>
      <c r="BG9127" s="12"/>
      <c r="BH9127" s="12"/>
      <c r="BO9127" s="7"/>
      <c r="BP9127" s="7"/>
      <c r="BQ9127" s="7"/>
      <c r="BU9127" s="7"/>
      <c r="BV9127" s="7"/>
      <c r="BW9127" s="7"/>
      <c r="CD9127" s="7"/>
      <c r="CE9127" s="7"/>
      <c r="CF9127" s="7"/>
      <c r="CJ9127" s="7"/>
      <c r="CK9127" s="7"/>
      <c r="CL9127" s="7"/>
    </row>
    <row r="9128" spans="1:90">
      <c r="A9128" s="11"/>
      <c r="B9128" s="373"/>
      <c r="C9128" s="373"/>
      <c r="D9128" s="373"/>
      <c r="E9128" s="13"/>
      <c r="F9128" s="11"/>
      <c r="G9128" s="25"/>
      <c r="H9128" s="31"/>
      <c r="I9128" s="30"/>
      <c r="M9128" s="25"/>
      <c r="N9128" s="31"/>
      <c r="O9128" s="30"/>
      <c r="V9128" s="12"/>
      <c r="W9128" s="12"/>
      <c r="X9128" s="14"/>
      <c r="AB9128" s="25"/>
      <c r="AC9128" s="12"/>
      <c r="AD9128" s="12"/>
      <c r="AK9128" s="12"/>
      <c r="AL9128" s="30"/>
      <c r="AM9128" s="32"/>
      <c r="AQ9128" s="12"/>
      <c r="AR9128" s="12"/>
      <c r="AS9128" s="12"/>
      <c r="AZ9128" s="49"/>
      <c r="BA9128" s="30"/>
      <c r="BB9128" s="12"/>
      <c r="BF9128" s="12"/>
      <c r="BG9128" s="12"/>
      <c r="BH9128" s="12"/>
      <c r="BO9128" s="7"/>
      <c r="BP9128" s="7"/>
      <c r="BQ9128" s="7"/>
      <c r="BU9128" s="7"/>
      <c r="BV9128" s="7"/>
      <c r="BW9128" s="7"/>
      <c r="CD9128" s="7"/>
      <c r="CE9128" s="7"/>
      <c r="CF9128" s="7"/>
      <c r="CJ9128" s="7"/>
      <c r="CK9128" s="7"/>
      <c r="CL9128" s="7"/>
    </row>
    <row r="9129" spans="1:90">
      <c r="A9129" s="11"/>
      <c r="B9129" s="373"/>
      <c r="C9129" s="373"/>
      <c r="D9129" s="373"/>
      <c r="E9129" s="13"/>
      <c r="F9129" s="11"/>
      <c r="G9129" s="25"/>
      <c r="H9129" s="31"/>
      <c r="I9129" s="30"/>
      <c r="M9129" s="25"/>
      <c r="N9129" s="31"/>
      <c r="O9129" s="30"/>
      <c r="V9129" s="12"/>
      <c r="W9129" s="12"/>
      <c r="X9129" s="14"/>
      <c r="AB9129" s="25"/>
      <c r="AC9129" s="12"/>
      <c r="AD9129" s="12"/>
      <c r="AK9129" s="12"/>
      <c r="AL9129" s="30"/>
      <c r="AM9129" s="32"/>
      <c r="AQ9129" s="12"/>
      <c r="AR9129" s="12"/>
      <c r="AS9129" s="12"/>
      <c r="AZ9129" s="49"/>
      <c r="BA9129" s="30"/>
      <c r="BB9129" s="12"/>
      <c r="BF9129" s="12"/>
      <c r="BG9129" s="12"/>
      <c r="BH9129" s="12"/>
      <c r="BO9129" s="7"/>
      <c r="BP9129" s="7"/>
      <c r="BQ9129" s="7"/>
      <c r="BU9129" s="7"/>
      <c r="BV9129" s="7"/>
      <c r="BW9129" s="7"/>
      <c r="CD9129" s="7"/>
      <c r="CE9129" s="7"/>
      <c r="CF9129" s="7"/>
      <c r="CJ9129" s="7"/>
      <c r="CK9129" s="7"/>
      <c r="CL9129" s="7"/>
    </row>
    <row r="9130" spans="1:90">
      <c r="A9130" s="11"/>
      <c r="B9130" s="373"/>
      <c r="C9130" s="373"/>
      <c r="D9130" s="373"/>
      <c r="E9130" s="13"/>
      <c r="F9130" s="11"/>
      <c r="G9130" s="25"/>
      <c r="H9130" s="31"/>
      <c r="I9130" s="30"/>
      <c r="M9130" s="25"/>
      <c r="N9130" s="31"/>
      <c r="O9130" s="30"/>
      <c r="V9130" s="12"/>
      <c r="W9130" s="12"/>
      <c r="X9130" s="14"/>
      <c r="AB9130" s="25"/>
      <c r="AC9130" s="12"/>
      <c r="AD9130" s="12"/>
      <c r="AK9130" s="12"/>
      <c r="AL9130" s="30"/>
      <c r="AM9130" s="32"/>
      <c r="AQ9130" s="12"/>
      <c r="AR9130" s="12"/>
      <c r="AS9130" s="12"/>
      <c r="AZ9130" s="49"/>
      <c r="BA9130" s="30"/>
      <c r="BB9130" s="12"/>
      <c r="BF9130" s="12"/>
      <c r="BG9130" s="12"/>
      <c r="BH9130" s="12"/>
      <c r="BO9130" s="7"/>
      <c r="BP9130" s="7"/>
      <c r="BQ9130" s="7"/>
      <c r="BU9130" s="7"/>
      <c r="BV9130" s="7"/>
      <c r="BW9130" s="7"/>
      <c r="CD9130" s="7"/>
      <c r="CE9130" s="7"/>
      <c r="CF9130" s="7"/>
      <c r="CJ9130" s="7"/>
      <c r="CK9130" s="7"/>
      <c r="CL9130" s="7"/>
    </row>
    <row r="9131" spans="1:90">
      <c r="A9131" s="11"/>
      <c r="B9131" s="373"/>
      <c r="C9131" s="373"/>
      <c r="D9131" s="373"/>
      <c r="E9131" s="13"/>
      <c r="F9131" s="11"/>
      <c r="G9131" s="25"/>
      <c r="H9131" s="31"/>
      <c r="I9131" s="30"/>
      <c r="M9131" s="25"/>
      <c r="N9131" s="31"/>
      <c r="O9131" s="30"/>
      <c r="V9131" s="12"/>
      <c r="W9131" s="12"/>
      <c r="X9131" s="14"/>
      <c r="AB9131" s="25"/>
      <c r="AC9131" s="12"/>
      <c r="AD9131" s="12"/>
      <c r="AK9131" s="12"/>
      <c r="AL9131" s="30"/>
      <c r="AM9131" s="32"/>
      <c r="AQ9131" s="12"/>
      <c r="AR9131" s="12"/>
      <c r="AS9131" s="12"/>
      <c r="AZ9131" s="49"/>
      <c r="BA9131" s="30"/>
      <c r="BB9131" s="12"/>
      <c r="BF9131" s="12"/>
      <c r="BG9131" s="12"/>
      <c r="BH9131" s="12"/>
      <c r="BO9131" s="7"/>
      <c r="BP9131" s="7"/>
      <c r="BQ9131" s="7"/>
      <c r="BU9131" s="7"/>
      <c r="BV9131" s="7"/>
      <c r="BW9131" s="7"/>
      <c r="CD9131" s="7"/>
      <c r="CE9131" s="7"/>
      <c r="CF9131" s="7"/>
      <c r="CJ9131" s="7"/>
      <c r="CK9131" s="7"/>
      <c r="CL9131" s="7"/>
    </row>
    <row r="9132" spans="1:90">
      <c r="A9132" s="11"/>
      <c r="B9132" s="373"/>
      <c r="C9132" s="373"/>
      <c r="D9132" s="373"/>
      <c r="E9132" s="13"/>
      <c r="F9132" s="11"/>
      <c r="G9132" s="25"/>
      <c r="H9132" s="31"/>
      <c r="I9132" s="30"/>
      <c r="M9132" s="25"/>
      <c r="N9132" s="31"/>
      <c r="O9132" s="30"/>
      <c r="V9132" s="12"/>
      <c r="W9132" s="12"/>
      <c r="X9132" s="14"/>
      <c r="AB9132" s="25"/>
      <c r="AC9132" s="12"/>
      <c r="AD9132" s="12"/>
      <c r="AK9132" s="12"/>
      <c r="AL9132" s="30"/>
      <c r="AM9132" s="32"/>
      <c r="AQ9132" s="12"/>
      <c r="AR9132" s="12"/>
      <c r="AS9132" s="12"/>
      <c r="AZ9132" s="49"/>
      <c r="BA9132" s="30"/>
      <c r="BB9132" s="12"/>
      <c r="BF9132" s="12"/>
      <c r="BG9132" s="12"/>
      <c r="BH9132" s="12"/>
      <c r="BO9132" s="7"/>
      <c r="BP9132" s="7"/>
      <c r="BQ9132" s="7"/>
      <c r="BU9132" s="7"/>
      <c r="BV9132" s="7"/>
      <c r="BW9132" s="7"/>
      <c r="CD9132" s="7"/>
      <c r="CE9132" s="7"/>
      <c r="CF9132" s="7"/>
      <c r="CJ9132" s="7"/>
      <c r="CK9132" s="7"/>
      <c r="CL9132" s="7"/>
    </row>
    <row r="9133" spans="1:90">
      <c r="A9133" s="11"/>
      <c r="B9133" s="373"/>
      <c r="C9133" s="373"/>
      <c r="D9133" s="373"/>
      <c r="E9133" s="13"/>
      <c r="F9133" s="11"/>
      <c r="G9133" s="25"/>
      <c r="H9133" s="31"/>
      <c r="I9133" s="30"/>
      <c r="M9133" s="25"/>
      <c r="N9133" s="31"/>
      <c r="O9133" s="30"/>
      <c r="V9133" s="12"/>
      <c r="W9133" s="12"/>
      <c r="X9133" s="14"/>
      <c r="AB9133" s="25"/>
      <c r="AC9133" s="12"/>
      <c r="AD9133" s="12"/>
      <c r="AK9133" s="12"/>
      <c r="AL9133" s="30"/>
      <c r="AM9133" s="32"/>
      <c r="AQ9133" s="12"/>
      <c r="AR9133" s="12"/>
      <c r="AS9133" s="12"/>
      <c r="AZ9133" s="49"/>
      <c r="BA9133" s="30"/>
      <c r="BB9133" s="12"/>
      <c r="BF9133" s="12"/>
      <c r="BG9133" s="12"/>
      <c r="BH9133" s="12"/>
      <c r="BO9133" s="7"/>
      <c r="BP9133" s="7"/>
      <c r="BQ9133" s="7"/>
      <c r="BU9133" s="7"/>
      <c r="BV9133" s="7"/>
      <c r="BW9133" s="7"/>
      <c r="CD9133" s="7"/>
      <c r="CE9133" s="7"/>
      <c r="CF9133" s="7"/>
      <c r="CJ9133" s="7"/>
      <c r="CK9133" s="7"/>
      <c r="CL9133" s="7"/>
    </row>
    <row r="9134" spans="1:90">
      <c r="A9134" s="11"/>
      <c r="B9134" s="373"/>
      <c r="C9134" s="373"/>
      <c r="D9134" s="373"/>
      <c r="E9134" s="13"/>
      <c r="F9134" s="11"/>
      <c r="G9134" s="25"/>
      <c r="H9134" s="31"/>
      <c r="I9134" s="30"/>
      <c r="M9134" s="25"/>
      <c r="N9134" s="31"/>
      <c r="O9134" s="30"/>
      <c r="V9134" s="12"/>
      <c r="W9134" s="12"/>
      <c r="X9134" s="14"/>
      <c r="AB9134" s="25"/>
      <c r="AC9134" s="12"/>
      <c r="AD9134" s="12"/>
      <c r="AK9134" s="12"/>
      <c r="AL9134" s="30"/>
      <c r="AM9134" s="32"/>
      <c r="AQ9134" s="12"/>
      <c r="AR9134" s="12"/>
      <c r="AS9134" s="12"/>
      <c r="AZ9134" s="49"/>
      <c r="BA9134" s="30"/>
      <c r="BB9134" s="12"/>
      <c r="BF9134" s="12"/>
      <c r="BG9134" s="12"/>
      <c r="BH9134" s="12"/>
      <c r="BO9134" s="7"/>
      <c r="BP9134" s="7"/>
      <c r="BQ9134" s="7"/>
      <c r="BU9134" s="7"/>
      <c r="BV9134" s="7"/>
      <c r="BW9134" s="7"/>
      <c r="CD9134" s="7"/>
      <c r="CE9134" s="7"/>
      <c r="CF9134" s="7"/>
      <c r="CJ9134" s="7"/>
      <c r="CK9134" s="7"/>
      <c r="CL9134" s="7"/>
    </row>
    <row r="9135" spans="1:90">
      <c r="A9135" s="11"/>
      <c r="B9135" s="373"/>
      <c r="C9135" s="373"/>
      <c r="D9135" s="373"/>
      <c r="E9135" s="13"/>
      <c r="F9135" s="11"/>
      <c r="G9135" s="25"/>
      <c r="H9135" s="31"/>
      <c r="I9135" s="30"/>
      <c r="M9135" s="25"/>
      <c r="N9135" s="31"/>
      <c r="O9135" s="30"/>
      <c r="V9135" s="12"/>
      <c r="W9135" s="12"/>
      <c r="X9135" s="14"/>
      <c r="AB9135" s="25"/>
      <c r="AC9135" s="12"/>
      <c r="AD9135" s="12"/>
      <c r="AK9135" s="12"/>
      <c r="AL9135" s="30"/>
      <c r="AM9135" s="32"/>
      <c r="AQ9135" s="12"/>
      <c r="AR9135" s="12"/>
      <c r="AS9135" s="12"/>
      <c r="AZ9135" s="49"/>
      <c r="BA9135" s="30"/>
      <c r="BB9135" s="12"/>
      <c r="BF9135" s="12"/>
      <c r="BG9135" s="12"/>
      <c r="BH9135" s="12"/>
      <c r="BO9135" s="7"/>
      <c r="BP9135" s="7"/>
      <c r="BQ9135" s="7"/>
      <c r="BU9135" s="7"/>
      <c r="BV9135" s="7"/>
      <c r="BW9135" s="7"/>
      <c r="CD9135" s="7"/>
      <c r="CE9135" s="7"/>
      <c r="CF9135" s="7"/>
      <c r="CJ9135" s="7"/>
      <c r="CK9135" s="7"/>
      <c r="CL9135" s="7"/>
    </row>
    <row r="9136" spans="1:90">
      <c r="A9136" s="11"/>
      <c r="B9136" s="373"/>
      <c r="C9136" s="373"/>
      <c r="D9136" s="373"/>
      <c r="E9136" s="13"/>
      <c r="F9136" s="11"/>
      <c r="G9136" s="25"/>
      <c r="H9136" s="31"/>
      <c r="I9136" s="30"/>
      <c r="M9136" s="25"/>
      <c r="N9136" s="31"/>
      <c r="O9136" s="30"/>
      <c r="V9136" s="12"/>
      <c r="W9136" s="12"/>
      <c r="X9136" s="14"/>
      <c r="AB9136" s="25"/>
      <c r="AC9136" s="12"/>
      <c r="AD9136" s="12"/>
      <c r="AK9136" s="12"/>
      <c r="AL9136" s="30"/>
      <c r="AM9136" s="32"/>
      <c r="AQ9136" s="12"/>
      <c r="AR9136" s="12"/>
      <c r="AS9136" s="12"/>
      <c r="AZ9136" s="49"/>
      <c r="BA9136" s="30"/>
      <c r="BB9136" s="12"/>
      <c r="BF9136" s="12"/>
      <c r="BG9136" s="12"/>
      <c r="BH9136" s="12"/>
      <c r="BO9136" s="7"/>
      <c r="BP9136" s="7"/>
      <c r="BQ9136" s="7"/>
      <c r="BU9136" s="7"/>
      <c r="BV9136" s="7"/>
      <c r="BW9136" s="7"/>
      <c r="CD9136" s="7"/>
      <c r="CE9136" s="7"/>
      <c r="CF9136" s="7"/>
      <c r="CJ9136" s="7"/>
      <c r="CK9136" s="7"/>
      <c r="CL9136" s="7"/>
    </row>
    <row r="9137" spans="1:90">
      <c r="A9137" s="11"/>
      <c r="B9137" s="373"/>
      <c r="C9137" s="373"/>
      <c r="D9137" s="373"/>
      <c r="E9137" s="13"/>
      <c r="F9137" s="11"/>
      <c r="G9137" s="25"/>
      <c r="H9137" s="31"/>
      <c r="I9137" s="30"/>
      <c r="M9137" s="25"/>
      <c r="N9137" s="31"/>
      <c r="O9137" s="30"/>
      <c r="V9137" s="12"/>
      <c r="W9137" s="12"/>
      <c r="X9137" s="14"/>
      <c r="AB9137" s="25"/>
      <c r="AC9137" s="12"/>
      <c r="AD9137" s="12"/>
      <c r="AK9137" s="12"/>
      <c r="AL9137" s="30"/>
      <c r="AM9137" s="32"/>
      <c r="AQ9137" s="12"/>
      <c r="AR9137" s="12"/>
      <c r="AS9137" s="12"/>
      <c r="AZ9137" s="49"/>
      <c r="BA9137" s="30"/>
      <c r="BB9137" s="12"/>
      <c r="BF9137" s="12"/>
      <c r="BG9137" s="12"/>
      <c r="BH9137" s="12"/>
      <c r="BO9137" s="7"/>
      <c r="BP9137" s="7"/>
      <c r="BQ9137" s="7"/>
      <c r="BU9137" s="7"/>
      <c r="BV9137" s="7"/>
      <c r="BW9137" s="7"/>
      <c r="CD9137" s="7"/>
      <c r="CE9137" s="7"/>
      <c r="CF9137" s="7"/>
      <c r="CJ9137" s="7"/>
      <c r="CK9137" s="7"/>
      <c r="CL9137" s="7"/>
    </row>
    <row r="9138" spans="1:90">
      <c r="A9138" s="11"/>
      <c r="B9138" s="373"/>
      <c r="C9138" s="373"/>
      <c r="D9138" s="373"/>
      <c r="E9138" s="13"/>
      <c r="F9138" s="11"/>
      <c r="G9138" s="25"/>
      <c r="H9138" s="31"/>
      <c r="I9138" s="30"/>
      <c r="M9138" s="25"/>
      <c r="N9138" s="31"/>
      <c r="O9138" s="30"/>
      <c r="V9138" s="12"/>
      <c r="W9138" s="12"/>
      <c r="X9138" s="14"/>
      <c r="AB9138" s="25"/>
      <c r="AC9138" s="12"/>
      <c r="AD9138" s="12"/>
      <c r="AK9138" s="12"/>
      <c r="AL9138" s="30"/>
      <c r="AM9138" s="32"/>
      <c r="AQ9138" s="12"/>
      <c r="AR9138" s="12"/>
      <c r="AS9138" s="12"/>
      <c r="AZ9138" s="49"/>
      <c r="BA9138" s="30"/>
      <c r="BB9138" s="12"/>
      <c r="BF9138" s="12"/>
      <c r="BG9138" s="12"/>
      <c r="BH9138" s="12"/>
      <c r="BO9138" s="7"/>
      <c r="BP9138" s="7"/>
      <c r="BQ9138" s="7"/>
      <c r="BU9138" s="7"/>
      <c r="BV9138" s="7"/>
      <c r="BW9138" s="7"/>
      <c r="CD9138" s="7"/>
      <c r="CE9138" s="7"/>
      <c r="CF9138" s="7"/>
      <c r="CJ9138" s="7"/>
      <c r="CK9138" s="7"/>
      <c r="CL9138" s="7"/>
    </row>
    <row r="9139" spans="1:90">
      <c r="A9139" s="11"/>
      <c r="B9139" s="373"/>
      <c r="C9139" s="373"/>
      <c r="D9139" s="373"/>
      <c r="E9139" s="13"/>
      <c r="F9139" s="11"/>
      <c r="G9139" s="25"/>
      <c r="H9139" s="31"/>
      <c r="I9139" s="30"/>
      <c r="M9139" s="25"/>
      <c r="N9139" s="31"/>
      <c r="O9139" s="30"/>
      <c r="V9139" s="12"/>
      <c r="W9139" s="12"/>
      <c r="X9139" s="14"/>
      <c r="AB9139" s="25"/>
      <c r="AC9139" s="12"/>
      <c r="AD9139" s="12"/>
      <c r="AK9139" s="12"/>
      <c r="AL9139" s="30"/>
      <c r="AM9139" s="32"/>
      <c r="AQ9139" s="12"/>
      <c r="AR9139" s="12"/>
      <c r="AS9139" s="12"/>
      <c r="AZ9139" s="49"/>
      <c r="BA9139" s="30"/>
      <c r="BB9139" s="12"/>
      <c r="BF9139" s="12"/>
      <c r="BG9139" s="12"/>
      <c r="BH9139" s="12"/>
      <c r="BO9139" s="7"/>
      <c r="BP9139" s="7"/>
      <c r="BQ9139" s="7"/>
      <c r="BU9139" s="7"/>
      <c r="BV9139" s="7"/>
      <c r="BW9139" s="7"/>
      <c r="CD9139" s="7"/>
      <c r="CE9139" s="7"/>
      <c r="CF9139" s="7"/>
      <c r="CJ9139" s="7"/>
      <c r="CK9139" s="7"/>
      <c r="CL9139" s="7"/>
    </row>
    <row r="9140" spans="1:90">
      <c r="A9140" s="11"/>
      <c r="B9140" s="373"/>
      <c r="C9140" s="373"/>
      <c r="D9140" s="373"/>
      <c r="E9140" s="13"/>
      <c r="F9140" s="11"/>
      <c r="G9140" s="25"/>
      <c r="H9140" s="31"/>
      <c r="I9140" s="30"/>
      <c r="M9140" s="25"/>
      <c r="N9140" s="31"/>
      <c r="O9140" s="30"/>
      <c r="V9140" s="12"/>
      <c r="W9140" s="12"/>
      <c r="X9140" s="14"/>
      <c r="AB9140" s="25"/>
      <c r="AC9140" s="12"/>
      <c r="AD9140" s="12"/>
      <c r="AK9140" s="12"/>
      <c r="AL9140" s="30"/>
      <c r="AM9140" s="32"/>
      <c r="AQ9140" s="12"/>
      <c r="AR9140" s="12"/>
      <c r="AS9140" s="12"/>
      <c r="AZ9140" s="49"/>
      <c r="BA9140" s="30"/>
      <c r="BB9140" s="12"/>
      <c r="BF9140" s="12"/>
      <c r="BG9140" s="12"/>
      <c r="BH9140" s="12"/>
      <c r="BO9140" s="7"/>
      <c r="BP9140" s="7"/>
      <c r="BQ9140" s="7"/>
      <c r="BU9140" s="7"/>
      <c r="BV9140" s="7"/>
      <c r="BW9140" s="7"/>
      <c r="CD9140" s="7"/>
      <c r="CE9140" s="7"/>
      <c r="CF9140" s="7"/>
      <c r="CJ9140" s="7"/>
      <c r="CK9140" s="7"/>
      <c r="CL9140" s="7"/>
    </row>
    <row r="9141" spans="1:90">
      <c r="A9141" s="11"/>
      <c r="B9141" s="373"/>
      <c r="C9141" s="373"/>
      <c r="D9141" s="373"/>
      <c r="E9141" s="13"/>
      <c r="F9141" s="11"/>
      <c r="G9141" s="25"/>
      <c r="H9141" s="31"/>
      <c r="I9141" s="30"/>
      <c r="M9141" s="25"/>
      <c r="N9141" s="31"/>
      <c r="O9141" s="30"/>
      <c r="V9141" s="12"/>
      <c r="W9141" s="12"/>
      <c r="X9141" s="14"/>
      <c r="AB9141" s="25"/>
      <c r="AC9141" s="12"/>
      <c r="AD9141" s="12"/>
      <c r="AK9141" s="12"/>
      <c r="AL9141" s="30"/>
      <c r="AM9141" s="32"/>
      <c r="AQ9141" s="12"/>
      <c r="AR9141" s="12"/>
      <c r="AS9141" s="12"/>
      <c r="AZ9141" s="49"/>
      <c r="BA9141" s="30"/>
      <c r="BB9141" s="12"/>
      <c r="BF9141" s="12"/>
      <c r="BG9141" s="12"/>
      <c r="BH9141" s="12"/>
      <c r="BO9141" s="7"/>
      <c r="BP9141" s="7"/>
      <c r="BQ9141" s="7"/>
      <c r="BU9141" s="7"/>
      <c r="BV9141" s="7"/>
      <c r="BW9141" s="7"/>
      <c r="CD9141" s="7"/>
      <c r="CE9141" s="7"/>
      <c r="CF9141" s="7"/>
      <c r="CJ9141" s="7"/>
      <c r="CK9141" s="7"/>
      <c r="CL9141" s="7"/>
    </row>
    <row r="9142" spans="1:90">
      <c r="A9142" s="11"/>
      <c r="B9142" s="373"/>
      <c r="C9142" s="373"/>
      <c r="D9142" s="373"/>
      <c r="E9142" s="13"/>
      <c r="F9142" s="11"/>
      <c r="G9142" s="25"/>
      <c r="H9142" s="31"/>
      <c r="I9142" s="30"/>
      <c r="M9142" s="25"/>
      <c r="N9142" s="31"/>
      <c r="O9142" s="30"/>
      <c r="V9142" s="12"/>
      <c r="W9142" s="12"/>
      <c r="X9142" s="14"/>
      <c r="AB9142" s="25"/>
      <c r="AC9142" s="12"/>
      <c r="AD9142" s="12"/>
      <c r="AK9142" s="12"/>
      <c r="AL9142" s="30"/>
      <c r="AM9142" s="32"/>
      <c r="AQ9142" s="12"/>
      <c r="AR9142" s="12"/>
      <c r="AS9142" s="12"/>
      <c r="AZ9142" s="49"/>
      <c r="BA9142" s="30"/>
      <c r="BB9142" s="12"/>
      <c r="BF9142" s="12"/>
      <c r="BG9142" s="12"/>
      <c r="BH9142" s="12"/>
      <c r="BO9142" s="7"/>
      <c r="BP9142" s="7"/>
      <c r="BQ9142" s="7"/>
      <c r="BU9142" s="7"/>
      <c r="BV9142" s="7"/>
      <c r="BW9142" s="7"/>
      <c r="CD9142" s="7"/>
      <c r="CE9142" s="7"/>
      <c r="CF9142" s="7"/>
      <c r="CJ9142" s="7"/>
      <c r="CK9142" s="7"/>
      <c r="CL9142" s="7"/>
    </row>
    <row r="9143" spans="1:90">
      <c r="A9143" s="11"/>
      <c r="B9143" s="373"/>
      <c r="C9143" s="373"/>
      <c r="D9143" s="373"/>
      <c r="E9143" s="13"/>
      <c r="F9143" s="11"/>
      <c r="G9143" s="25"/>
      <c r="H9143" s="31"/>
      <c r="I9143" s="30"/>
      <c r="M9143" s="25"/>
      <c r="N9143" s="31"/>
      <c r="O9143" s="30"/>
      <c r="V9143" s="12"/>
      <c r="W9143" s="12"/>
      <c r="X9143" s="14"/>
      <c r="AB9143" s="25"/>
      <c r="AC9143" s="12"/>
      <c r="AD9143" s="12"/>
      <c r="AK9143" s="12"/>
      <c r="AL9143" s="30"/>
      <c r="AM9143" s="32"/>
      <c r="AQ9143" s="12"/>
      <c r="AR9143" s="12"/>
      <c r="AS9143" s="12"/>
      <c r="AZ9143" s="49"/>
      <c r="BA9143" s="30"/>
      <c r="BB9143" s="12"/>
      <c r="BF9143" s="12"/>
      <c r="BG9143" s="12"/>
      <c r="BH9143" s="12"/>
      <c r="BO9143" s="7"/>
      <c r="BP9143" s="7"/>
      <c r="BQ9143" s="7"/>
      <c r="BU9143" s="7"/>
      <c r="BV9143" s="7"/>
      <c r="BW9143" s="7"/>
      <c r="CD9143" s="7"/>
      <c r="CE9143" s="7"/>
      <c r="CF9143" s="7"/>
      <c r="CJ9143" s="7"/>
      <c r="CK9143" s="7"/>
      <c r="CL9143" s="7"/>
    </row>
    <row r="9144" spans="1:90">
      <c r="A9144" s="11"/>
      <c r="B9144" s="373"/>
      <c r="C9144" s="373"/>
      <c r="D9144" s="373"/>
      <c r="E9144" s="13"/>
      <c r="F9144" s="11"/>
      <c r="G9144" s="25"/>
      <c r="H9144" s="31"/>
      <c r="I9144" s="30"/>
      <c r="M9144" s="25"/>
      <c r="N9144" s="31"/>
      <c r="O9144" s="30"/>
      <c r="V9144" s="12"/>
      <c r="W9144" s="12"/>
      <c r="X9144" s="14"/>
      <c r="AB9144" s="25"/>
      <c r="AC9144" s="12"/>
      <c r="AD9144" s="12"/>
      <c r="AK9144" s="12"/>
      <c r="AL9144" s="30"/>
      <c r="AM9144" s="32"/>
      <c r="AQ9144" s="12"/>
      <c r="AR9144" s="12"/>
      <c r="AS9144" s="12"/>
      <c r="AZ9144" s="49"/>
      <c r="BA9144" s="30"/>
      <c r="BB9144" s="12"/>
      <c r="BF9144" s="12"/>
      <c r="BG9144" s="12"/>
      <c r="BH9144" s="12"/>
      <c r="BO9144" s="7"/>
      <c r="BP9144" s="7"/>
      <c r="BQ9144" s="7"/>
      <c r="BU9144" s="7"/>
      <c r="BV9144" s="7"/>
      <c r="BW9144" s="7"/>
      <c r="CD9144" s="7"/>
      <c r="CE9144" s="7"/>
      <c r="CF9144" s="7"/>
      <c r="CJ9144" s="7"/>
      <c r="CK9144" s="7"/>
      <c r="CL9144" s="7"/>
    </row>
    <row r="9145" spans="1:90">
      <c r="A9145" s="11"/>
      <c r="B9145" s="373"/>
      <c r="C9145" s="373"/>
      <c r="D9145" s="373"/>
      <c r="E9145" s="13"/>
      <c r="F9145" s="11"/>
      <c r="G9145" s="25"/>
      <c r="H9145" s="31"/>
      <c r="I9145" s="30"/>
      <c r="M9145" s="25"/>
      <c r="N9145" s="31"/>
      <c r="O9145" s="30"/>
      <c r="V9145" s="12"/>
      <c r="W9145" s="12"/>
      <c r="X9145" s="14"/>
      <c r="AB9145" s="25"/>
      <c r="AC9145" s="12"/>
      <c r="AD9145" s="12"/>
      <c r="AK9145" s="12"/>
      <c r="AL9145" s="30"/>
      <c r="AM9145" s="32"/>
      <c r="AQ9145" s="12"/>
      <c r="AR9145" s="12"/>
      <c r="AS9145" s="12"/>
      <c r="AZ9145" s="49"/>
      <c r="BA9145" s="30"/>
      <c r="BB9145" s="12"/>
      <c r="BF9145" s="12"/>
      <c r="BG9145" s="12"/>
      <c r="BH9145" s="12"/>
      <c r="BO9145" s="7"/>
      <c r="BP9145" s="7"/>
      <c r="BQ9145" s="7"/>
      <c r="BU9145" s="7"/>
      <c r="BV9145" s="7"/>
      <c r="BW9145" s="7"/>
      <c r="CD9145" s="7"/>
      <c r="CE9145" s="7"/>
      <c r="CF9145" s="7"/>
      <c r="CJ9145" s="7"/>
      <c r="CK9145" s="7"/>
      <c r="CL9145" s="7"/>
    </row>
    <row r="9146" spans="1:90">
      <c r="A9146" s="11"/>
      <c r="B9146" s="373"/>
      <c r="C9146" s="373"/>
      <c r="D9146" s="373"/>
      <c r="E9146" s="13"/>
      <c r="F9146" s="11"/>
      <c r="G9146" s="25"/>
      <c r="H9146" s="31"/>
      <c r="I9146" s="30"/>
      <c r="M9146" s="25"/>
      <c r="N9146" s="31"/>
      <c r="O9146" s="30"/>
      <c r="V9146" s="12"/>
      <c r="W9146" s="12"/>
      <c r="X9146" s="14"/>
      <c r="AB9146" s="25"/>
      <c r="AC9146" s="12"/>
      <c r="AD9146" s="12"/>
      <c r="AK9146" s="12"/>
      <c r="AL9146" s="30"/>
      <c r="AM9146" s="32"/>
      <c r="AQ9146" s="12"/>
      <c r="AR9146" s="12"/>
      <c r="AS9146" s="12"/>
      <c r="AZ9146" s="49"/>
      <c r="BA9146" s="30"/>
      <c r="BB9146" s="12"/>
      <c r="BF9146" s="12"/>
      <c r="BG9146" s="12"/>
      <c r="BH9146" s="12"/>
      <c r="BO9146" s="7"/>
      <c r="BP9146" s="7"/>
      <c r="BQ9146" s="7"/>
      <c r="BU9146" s="7"/>
      <c r="BV9146" s="7"/>
      <c r="BW9146" s="7"/>
      <c r="CD9146" s="7"/>
      <c r="CE9146" s="7"/>
      <c r="CF9146" s="7"/>
      <c r="CJ9146" s="7"/>
      <c r="CK9146" s="7"/>
      <c r="CL9146" s="7"/>
    </row>
    <row r="9147" spans="1:90">
      <c r="A9147" s="11"/>
      <c r="B9147" s="373"/>
      <c r="C9147" s="373"/>
      <c r="D9147" s="373"/>
      <c r="E9147" s="13"/>
      <c r="F9147" s="11"/>
      <c r="G9147" s="25"/>
      <c r="H9147" s="31"/>
      <c r="I9147" s="30"/>
      <c r="M9147" s="25"/>
      <c r="N9147" s="31"/>
      <c r="O9147" s="30"/>
      <c r="V9147" s="12"/>
      <c r="W9147" s="12"/>
      <c r="X9147" s="14"/>
      <c r="AB9147" s="25"/>
      <c r="AC9147" s="12"/>
      <c r="AD9147" s="12"/>
      <c r="AK9147" s="12"/>
      <c r="AL9147" s="30"/>
      <c r="AM9147" s="32"/>
      <c r="AQ9147" s="12"/>
      <c r="AR9147" s="12"/>
      <c r="AS9147" s="12"/>
      <c r="AZ9147" s="49"/>
      <c r="BA9147" s="30"/>
      <c r="BB9147" s="12"/>
      <c r="BF9147" s="12"/>
      <c r="BG9147" s="12"/>
      <c r="BH9147" s="12"/>
      <c r="BO9147" s="7"/>
      <c r="BP9147" s="7"/>
      <c r="BQ9147" s="7"/>
      <c r="BU9147" s="7"/>
      <c r="BV9147" s="7"/>
      <c r="BW9147" s="7"/>
      <c r="CD9147" s="7"/>
      <c r="CE9147" s="7"/>
      <c r="CF9147" s="7"/>
      <c r="CJ9147" s="7"/>
      <c r="CK9147" s="7"/>
      <c r="CL9147" s="7"/>
    </row>
    <row r="9148" spans="1:90">
      <c r="A9148" s="11"/>
      <c r="B9148" s="373"/>
      <c r="C9148" s="373"/>
      <c r="D9148" s="373"/>
      <c r="E9148" s="13"/>
      <c r="F9148" s="11"/>
      <c r="G9148" s="25"/>
      <c r="H9148" s="31"/>
      <c r="I9148" s="30"/>
      <c r="M9148" s="25"/>
      <c r="N9148" s="31"/>
      <c r="O9148" s="30"/>
      <c r="V9148" s="12"/>
      <c r="W9148" s="12"/>
      <c r="X9148" s="14"/>
      <c r="AB9148" s="25"/>
      <c r="AC9148" s="12"/>
      <c r="AD9148" s="12"/>
      <c r="AK9148" s="12"/>
      <c r="AL9148" s="30"/>
      <c r="AM9148" s="32"/>
      <c r="AQ9148" s="12"/>
      <c r="AR9148" s="12"/>
      <c r="AS9148" s="12"/>
      <c r="AZ9148" s="49"/>
      <c r="BA9148" s="30"/>
      <c r="BB9148" s="12"/>
      <c r="BF9148" s="12"/>
      <c r="BG9148" s="12"/>
      <c r="BH9148" s="12"/>
      <c r="BO9148" s="7"/>
      <c r="BP9148" s="7"/>
      <c r="BQ9148" s="7"/>
      <c r="BU9148" s="7"/>
      <c r="BV9148" s="7"/>
      <c r="BW9148" s="7"/>
      <c r="CD9148" s="7"/>
      <c r="CE9148" s="7"/>
      <c r="CF9148" s="7"/>
      <c r="CJ9148" s="7"/>
      <c r="CK9148" s="7"/>
      <c r="CL9148" s="7"/>
    </row>
    <row r="9149" spans="1:90">
      <c r="A9149" s="11"/>
      <c r="B9149" s="373"/>
      <c r="C9149" s="373"/>
      <c r="D9149" s="373"/>
      <c r="E9149" s="13"/>
      <c r="F9149" s="11"/>
      <c r="G9149" s="25"/>
      <c r="H9149" s="31"/>
      <c r="I9149" s="30"/>
      <c r="M9149" s="25"/>
      <c r="N9149" s="31"/>
      <c r="O9149" s="30"/>
      <c r="V9149" s="12"/>
      <c r="W9149" s="12"/>
      <c r="X9149" s="14"/>
      <c r="AB9149" s="25"/>
      <c r="AC9149" s="12"/>
      <c r="AD9149" s="12"/>
      <c r="AK9149" s="12"/>
      <c r="AL9149" s="30"/>
      <c r="AM9149" s="32"/>
      <c r="AQ9149" s="12"/>
      <c r="AR9149" s="12"/>
      <c r="AS9149" s="12"/>
      <c r="AZ9149" s="49"/>
      <c r="BA9149" s="30"/>
      <c r="BB9149" s="12"/>
      <c r="BF9149" s="12"/>
      <c r="BG9149" s="12"/>
      <c r="BH9149" s="12"/>
      <c r="BO9149" s="7"/>
      <c r="BP9149" s="7"/>
      <c r="BQ9149" s="7"/>
      <c r="BU9149" s="7"/>
      <c r="BV9149" s="7"/>
      <c r="BW9149" s="7"/>
      <c r="CD9149" s="7"/>
      <c r="CE9149" s="7"/>
      <c r="CF9149" s="7"/>
      <c r="CJ9149" s="7"/>
      <c r="CK9149" s="7"/>
      <c r="CL9149" s="7"/>
    </row>
    <row r="9150" spans="1:90">
      <c r="A9150" s="11"/>
      <c r="B9150" s="373"/>
      <c r="C9150" s="373"/>
      <c r="D9150" s="373"/>
      <c r="E9150" s="13"/>
      <c r="F9150" s="11"/>
      <c r="G9150" s="25"/>
      <c r="H9150" s="31"/>
      <c r="I9150" s="30"/>
      <c r="M9150" s="25"/>
      <c r="N9150" s="31"/>
      <c r="O9150" s="30"/>
      <c r="V9150" s="12"/>
      <c r="W9150" s="12"/>
      <c r="X9150" s="14"/>
      <c r="AB9150" s="25"/>
      <c r="AC9150" s="12"/>
      <c r="AD9150" s="12"/>
      <c r="AK9150" s="12"/>
      <c r="AL9150" s="30"/>
      <c r="AM9150" s="32"/>
      <c r="AQ9150" s="12"/>
      <c r="AR9150" s="12"/>
      <c r="AS9150" s="12"/>
      <c r="AZ9150" s="49"/>
      <c r="BA9150" s="30"/>
      <c r="BB9150" s="12"/>
      <c r="BF9150" s="12"/>
      <c r="BG9150" s="12"/>
      <c r="BH9150" s="12"/>
      <c r="BO9150" s="7"/>
      <c r="BP9150" s="7"/>
      <c r="BQ9150" s="7"/>
      <c r="BU9150" s="7"/>
      <c r="BV9150" s="7"/>
      <c r="BW9150" s="7"/>
      <c r="CD9150" s="7"/>
      <c r="CE9150" s="7"/>
      <c r="CF9150" s="7"/>
      <c r="CJ9150" s="7"/>
      <c r="CK9150" s="7"/>
      <c r="CL9150" s="7"/>
    </row>
    <row r="9151" spans="1:90">
      <c r="A9151" s="11"/>
      <c r="B9151" s="373"/>
      <c r="C9151" s="373"/>
      <c r="D9151" s="373"/>
      <c r="E9151" s="13"/>
      <c r="F9151" s="11"/>
      <c r="G9151" s="25"/>
      <c r="H9151" s="31"/>
      <c r="I9151" s="30"/>
      <c r="M9151" s="25"/>
      <c r="N9151" s="31"/>
      <c r="O9151" s="30"/>
      <c r="V9151" s="12"/>
      <c r="W9151" s="12"/>
      <c r="X9151" s="14"/>
      <c r="AB9151" s="25"/>
      <c r="AC9151" s="12"/>
      <c r="AD9151" s="12"/>
      <c r="AK9151" s="12"/>
      <c r="AL9151" s="30"/>
      <c r="AM9151" s="32"/>
      <c r="AQ9151" s="12"/>
      <c r="AR9151" s="12"/>
      <c r="AS9151" s="12"/>
      <c r="AZ9151" s="49"/>
      <c r="BA9151" s="30"/>
      <c r="BB9151" s="12"/>
      <c r="BF9151" s="12"/>
      <c r="BG9151" s="12"/>
      <c r="BH9151" s="12"/>
      <c r="BO9151" s="7"/>
      <c r="BP9151" s="7"/>
      <c r="BQ9151" s="7"/>
      <c r="BU9151" s="7"/>
      <c r="BV9151" s="7"/>
      <c r="BW9151" s="7"/>
      <c r="CD9151" s="7"/>
      <c r="CE9151" s="7"/>
      <c r="CF9151" s="7"/>
      <c r="CJ9151" s="7"/>
      <c r="CK9151" s="7"/>
      <c r="CL9151" s="7"/>
    </row>
    <row r="9152" spans="1:90">
      <c r="A9152" s="11"/>
      <c r="B9152" s="373"/>
      <c r="C9152" s="373"/>
      <c r="D9152" s="373"/>
      <c r="E9152" s="13"/>
      <c r="F9152" s="11"/>
      <c r="G9152" s="25"/>
      <c r="H9152" s="31"/>
      <c r="I9152" s="30"/>
      <c r="M9152" s="25"/>
      <c r="N9152" s="31"/>
      <c r="O9152" s="30"/>
      <c r="V9152" s="12"/>
      <c r="W9152" s="12"/>
      <c r="X9152" s="14"/>
      <c r="AB9152" s="25"/>
      <c r="AC9152" s="12"/>
      <c r="AD9152" s="12"/>
      <c r="AK9152" s="12"/>
      <c r="AL9152" s="30"/>
      <c r="AM9152" s="32"/>
      <c r="AQ9152" s="12"/>
      <c r="AR9152" s="12"/>
      <c r="AS9152" s="12"/>
      <c r="AZ9152" s="49"/>
      <c r="BA9152" s="30"/>
      <c r="BB9152" s="12"/>
      <c r="BF9152" s="12"/>
      <c r="BG9152" s="12"/>
      <c r="BH9152" s="12"/>
      <c r="BO9152" s="7"/>
      <c r="BP9152" s="7"/>
      <c r="BQ9152" s="7"/>
      <c r="BU9152" s="7"/>
      <c r="BV9152" s="7"/>
      <c r="BW9152" s="7"/>
      <c r="CD9152" s="7"/>
      <c r="CE9152" s="7"/>
      <c r="CF9152" s="7"/>
      <c r="CJ9152" s="7"/>
      <c r="CK9152" s="7"/>
      <c r="CL9152" s="7"/>
    </row>
    <row r="9153" spans="1:90">
      <c r="A9153" s="11"/>
      <c r="B9153" s="373"/>
      <c r="C9153" s="373"/>
      <c r="D9153" s="373"/>
      <c r="E9153" s="13"/>
      <c r="F9153" s="11"/>
      <c r="G9153" s="25"/>
      <c r="H9153" s="31"/>
      <c r="I9153" s="30"/>
      <c r="M9153" s="25"/>
      <c r="N9153" s="31"/>
      <c r="O9153" s="30"/>
      <c r="V9153" s="12"/>
      <c r="W9153" s="12"/>
      <c r="X9153" s="14"/>
      <c r="AB9153" s="25"/>
      <c r="AC9153" s="12"/>
      <c r="AD9153" s="12"/>
      <c r="AK9153" s="12"/>
      <c r="AL9153" s="30"/>
      <c r="AM9153" s="32"/>
      <c r="AQ9153" s="12"/>
      <c r="AR9153" s="12"/>
      <c r="AS9153" s="12"/>
      <c r="AZ9153" s="49"/>
      <c r="BA9153" s="30"/>
      <c r="BB9153" s="12"/>
      <c r="BF9153" s="12"/>
      <c r="BG9153" s="12"/>
      <c r="BH9153" s="12"/>
      <c r="BO9153" s="7"/>
      <c r="BP9153" s="7"/>
      <c r="BQ9153" s="7"/>
      <c r="BU9153" s="7"/>
      <c r="BV9153" s="7"/>
      <c r="BW9153" s="7"/>
      <c r="CD9153" s="7"/>
      <c r="CE9153" s="7"/>
      <c r="CF9153" s="7"/>
      <c r="CJ9153" s="7"/>
      <c r="CK9153" s="7"/>
      <c r="CL9153" s="7"/>
    </row>
    <row r="9154" spans="1:90">
      <c r="A9154" s="11"/>
      <c r="B9154" s="373"/>
      <c r="C9154" s="373"/>
      <c r="D9154" s="373"/>
      <c r="E9154" s="13"/>
      <c r="F9154" s="11"/>
      <c r="G9154" s="25"/>
      <c r="H9154" s="31"/>
      <c r="I9154" s="30"/>
      <c r="M9154" s="25"/>
      <c r="N9154" s="31"/>
      <c r="O9154" s="30"/>
      <c r="V9154" s="12"/>
      <c r="W9154" s="12"/>
      <c r="X9154" s="14"/>
      <c r="AB9154" s="25"/>
      <c r="AC9154" s="12"/>
      <c r="AD9154" s="12"/>
      <c r="AK9154" s="12"/>
      <c r="AL9154" s="30"/>
      <c r="AM9154" s="32"/>
      <c r="AQ9154" s="12"/>
      <c r="AR9154" s="12"/>
      <c r="AS9154" s="12"/>
      <c r="AZ9154" s="49"/>
      <c r="BA9154" s="30"/>
      <c r="BB9154" s="12"/>
      <c r="BF9154" s="12"/>
      <c r="BG9154" s="12"/>
      <c r="BH9154" s="12"/>
      <c r="BO9154" s="7"/>
      <c r="BP9154" s="7"/>
      <c r="BQ9154" s="7"/>
      <c r="BU9154" s="7"/>
      <c r="BV9154" s="7"/>
      <c r="BW9154" s="7"/>
      <c r="CD9154" s="7"/>
      <c r="CE9154" s="7"/>
      <c r="CF9154" s="7"/>
      <c r="CJ9154" s="7"/>
      <c r="CK9154" s="7"/>
      <c r="CL9154" s="7"/>
    </row>
    <row r="9155" spans="1:90">
      <c r="A9155" s="11"/>
      <c r="B9155" s="373"/>
      <c r="C9155" s="373"/>
      <c r="D9155" s="373"/>
      <c r="E9155" s="13"/>
      <c r="F9155" s="11"/>
      <c r="G9155" s="25"/>
      <c r="H9155" s="31"/>
      <c r="I9155" s="30"/>
      <c r="M9155" s="25"/>
      <c r="N9155" s="31"/>
      <c r="O9155" s="30"/>
      <c r="V9155" s="12"/>
      <c r="W9155" s="12"/>
      <c r="X9155" s="14"/>
      <c r="AB9155" s="25"/>
      <c r="AC9155" s="12"/>
      <c r="AD9155" s="12"/>
      <c r="AK9155" s="12"/>
      <c r="AL9155" s="30"/>
      <c r="AM9155" s="32"/>
      <c r="AQ9155" s="12"/>
      <c r="AR9155" s="12"/>
      <c r="AS9155" s="12"/>
      <c r="AZ9155" s="49"/>
      <c r="BA9155" s="30"/>
      <c r="BB9155" s="12"/>
      <c r="BF9155" s="12"/>
      <c r="BG9155" s="12"/>
      <c r="BH9155" s="12"/>
      <c r="BO9155" s="7"/>
      <c r="BP9155" s="7"/>
      <c r="BQ9155" s="7"/>
      <c r="BU9155" s="7"/>
      <c r="BV9155" s="7"/>
      <c r="BW9155" s="7"/>
      <c r="CD9155" s="7"/>
      <c r="CE9155" s="7"/>
      <c r="CF9155" s="7"/>
      <c r="CJ9155" s="7"/>
      <c r="CK9155" s="7"/>
      <c r="CL9155" s="7"/>
    </row>
    <row r="9156" spans="1:90">
      <c r="A9156" s="11"/>
      <c r="B9156" s="373"/>
      <c r="C9156" s="373"/>
      <c r="D9156" s="373"/>
      <c r="E9156" s="13"/>
      <c r="F9156" s="11"/>
      <c r="G9156" s="25"/>
      <c r="H9156" s="31"/>
      <c r="I9156" s="30"/>
      <c r="M9156" s="25"/>
      <c r="N9156" s="31"/>
      <c r="O9156" s="30"/>
      <c r="V9156" s="12"/>
      <c r="W9156" s="12"/>
      <c r="X9156" s="14"/>
      <c r="AB9156" s="25"/>
      <c r="AC9156" s="12"/>
      <c r="AD9156" s="12"/>
      <c r="AK9156" s="12"/>
      <c r="AL9156" s="30"/>
      <c r="AM9156" s="32"/>
      <c r="AQ9156" s="12"/>
      <c r="AR9156" s="12"/>
      <c r="AS9156" s="12"/>
      <c r="AZ9156" s="49"/>
      <c r="BA9156" s="30"/>
      <c r="BB9156" s="12"/>
      <c r="BF9156" s="12"/>
      <c r="BG9156" s="12"/>
      <c r="BH9156" s="12"/>
      <c r="BO9156" s="7"/>
      <c r="BP9156" s="7"/>
      <c r="BQ9156" s="7"/>
      <c r="BU9156" s="7"/>
      <c r="BV9156" s="7"/>
      <c r="BW9156" s="7"/>
      <c r="CD9156" s="7"/>
      <c r="CE9156" s="7"/>
      <c r="CF9156" s="7"/>
      <c r="CJ9156" s="7"/>
      <c r="CK9156" s="7"/>
      <c r="CL9156" s="7"/>
    </row>
    <row r="9157" spans="1:90">
      <c r="A9157" s="11"/>
      <c r="B9157" s="373"/>
      <c r="C9157" s="373"/>
      <c r="D9157" s="373"/>
      <c r="E9157" s="13"/>
      <c r="F9157" s="11"/>
      <c r="G9157" s="25"/>
      <c r="H9157" s="31"/>
      <c r="I9157" s="30"/>
      <c r="M9157" s="25"/>
      <c r="N9157" s="31"/>
      <c r="O9157" s="30"/>
      <c r="V9157" s="12"/>
      <c r="W9157" s="12"/>
      <c r="X9157" s="14"/>
      <c r="AB9157" s="25"/>
      <c r="AC9157" s="12"/>
      <c r="AD9157" s="12"/>
      <c r="AK9157" s="12"/>
      <c r="AL9157" s="30"/>
      <c r="AM9157" s="32"/>
      <c r="AQ9157" s="12"/>
      <c r="AR9157" s="12"/>
      <c r="AS9157" s="12"/>
      <c r="AZ9157" s="49"/>
      <c r="BA9157" s="30"/>
      <c r="BB9157" s="12"/>
      <c r="BF9157" s="12"/>
      <c r="BG9157" s="12"/>
      <c r="BH9157" s="12"/>
      <c r="BO9157" s="7"/>
      <c r="BP9157" s="7"/>
      <c r="BQ9157" s="7"/>
      <c r="BU9157" s="7"/>
      <c r="BV9157" s="7"/>
      <c r="BW9157" s="7"/>
      <c r="CD9157" s="7"/>
      <c r="CE9157" s="7"/>
      <c r="CF9157" s="7"/>
      <c r="CJ9157" s="7"/>
      <c r="CK9157" s="7"/>
      <c r="CL9157" s="7"/>
    </row>
    <row r="9158" spans="1:90">
      <c r="A9158" s="11"/>
      <c r="B9158" s="373"/>
      <c r="C9158" s="373"/>
      <c r="D9158" s="373"/>
      <c r="E9158" s="13"/>
      <c r="F9158" s="11"/>
      <c r="G9158" s="25"/>
      <c r="H9158" s="31"/>
      <c r="I9158" s="30"/>
      <c r="M9158" s="25"/>
      <c r="N9158" s="31"/>
      <c r="O9158" s="30"/>
      <c r="V9158" s="12"/>
      <c r="W9158" s="12"/>
      <c r="X9158" s="14"/>
      <c r="AB9158" s="25"/>
      <c r="AC9158" s="12"/>
      <c r="AD9158" s="12"/>
      <c r="AK9158" s="12"/>
      <c r="AL9158" s="30"/>
      <c r="AM9158" s="32"/>
      <c r="AQ9158" s="12"/>
      <c r="AR9158" s="12"/>
      <c r="AS9158" s="12"/>
      <c r="AZ9158" s="49"/>
      <c r="BA9158" s="30"/>
      <c r="BB9158" s="12"/>
      <c r="BF9158" s="12"/>
      <c r="BG9158" s="12"/>
      <c r="BH9158" s="12"/>
      <c r="BO9158" s="7"/>
      <c r="BP9158" s="7"/>
      <c r="BQ9158" s="7"/>
      <c r="BU9158" s="7"/>
      <c r="BV9158" s="7"/>
      <c r="BW9158" s="7"/>
      <c r="CD9158" s="7"/>
      <c r="CE9158" s="7"/>
      <c r="CF9158" s="7"/>
      <c r="CJ9158" s="7"/>
      <c r="CK9158" s="7"/>
      <c r="CL9158" s="7"/>
    </row>
    <row r="9159" spans="1:90">
      <c r="A9159" s="11"/>
      <c r="B9159" s="373"/>
      <c r="C9159" s="373"/>
      <c r="D9159" s="373"/>
      <c r="E9159" s="13"/>
      <c r="F9159" s="11"/>
      <c r="G9159" s="25"/>
      <c r="H9159" s="31"/>
      <c r="I9159" s="30"/>
      <c r="M9159" s="25"/>
      <c r="N9159" s="31"/>
      <c r="O9159" s="30"/>
      <c r="V9159" s="12"/>
      <c r="W9159" s="12"/>
      <c r="X9159" s="14"/>
      <c r="AB9159" s="25"/>
      <c r="AC9159" s="12"/>
      <c r="AD9159" s="12"/>
      <c r="AK9159" s="12"/>
      <c r="AL9159" s="30"/>
      <c r="AM9159" s="32"/>
      <c r="AQ9159" s="12"/>
      <c r="AR9159" s="12"/>
      <c r="AS9159" s="12"/>
      <c r="AZ9159" s="49"/>
      <c r="BA9159" s="30"/>
      <c r="BB9159" s="12"/>
      <c r="BF9159" s="12"/>
      <c r="BG9159" s="12"/>
      <c r="BH9159" s="12"/>
      <c r="BO9159" s="7"/>
      <c r="BP9159" s="7"/>
      <c r="BQ9159" s="7"/>
      <c r="BU9159" s="7"/>
      <c r="BV9159" s="7"/>
      <c r="BW9159" s="7"/>
      <c r="CD9159" s="7"/>
      <c r="CE9159" s="7"/>
      <c r="CF9159" s="7"/>
      <c r="CJ9159" s="7"/>
      <c r="CK9159" s="7"/>
      <c r="CL9159" s="7"/>
    </row>
    <row r="9160" spans="1:90">
      <c r="A9160" s="11"/>
      <c r="B9160" s="373"/>
      <c r="C9160" s="373"/>
      <c r="D9160" s="373"/>
      <c r="E9160" s="13"/>
      <c r="F9160" s="11"/>
      <c r="G9160" s="25"/>
      <c r="H9160" s="31"/>
      <c r="I9160" s="30"/>
      <c r="M9160" s="25"/>
      <c r="N9160" s="31"/>
      <c r="O9160" s="30"/>
      <c r="V9160" s="12"/>
      <c r="W9160" s="12"/>
      <c r="X9160" s="14"/>
      <c r="AB9160" s="25"/>
      <c r="AC9160" s="12"/>
      <c r="AD9160" s="12"/>
      <c r="AK9160" s="12"/>
      <c r="AL9160" s="30"/>
      <c r="AM9160" s="32"/>
      <c r="AQ9160" s="12"/>
      <c r="AR9160" s="12"/>
      <c r="AS9160" s="12"/>
      <c r="AZ9160" s="49"/>
      <c r="BA9160" s="30"/>
      <c r="BB9160" s="12"/>
      <c r="BF9160" s="12"/>
      <c r="BG9160" s="12"/>
      <c r="BH9160" s="12"/>
      <c r="BO9160" s="7"/>
      <c r="BP9160" s="7"/>
      <c r="BQ9160" s="7"/>
      <c r="BU9160" s="7"/>
      <c r="BV9160" s="7"/>
      <c r="BW9160" s="7"/>
      <c r="CD9160" s="7"/>
      <c r="CE9160" s="7"/>
      <c r="CF9160" s="7"/>
      <c r="CJ9160" s="7"/>
      <c r="CK9160" s="7"/>
      <c r="CL9160" s="7"/>
    </row>
    <row r="9161" spans="1:90">
      <c r="A9161" s="11"/>
      <c r="B9161" s="373"/>
      <c r="C9161" s="373"/>
      <c r="D9161" s="373"/>
      <c r="E9161" s="13"/>
      <c r="F9161" s="11"/>
      <c r="G9161" s="25"/>
      <c r="H9161" s="31"/>
      <c r="I9161" s="30"/>
      <c r="M9161" s="25"/>
      <c r="N9161" s="31"/>
      <c r="O9161" s="30"/>
      <c r="V9161" s="12"/>
      <c r="W9161" s="12"/>
      <c r="X9161" s="14"/>
      <c r="AB9161" s="25"/>
      <c r="AC9161" s="12"/>
      <c r="AD9161" s="12"/>
      <c r="AK9161" s="12"/>
      <c r="AL9161" s="30"/>
      <c r="AM9161" s="32"/>
      <c r="AQ9161" s="12"/>
      <c r="AR9161" s="12"/>
      <c r="AS9161" s="12"/>
      <c r="AZ9161" s="49"/>
      <c r="BA9161" s="30"/>
      <c r="BB9161" s="12"/>
      <c r="BF9161" s="12"/>
      <c r="BG9161" s="12"/>
      <c r="BH9161" s="12"/>
      <c r="BO9161" s="7"/>
      <c r="BP9161" s="7"/>
      <c r="BQ9161" s="7"/>
      <c r="BU9161" s="7"/>
      <c r="BV9161" s="7"/>
      <c r="BW9161" s="7"/>
      <c r="CD9161" s="7"/>
      <c r="CE9161" s="7"/>
      <c r="CF9161" s="7"/>
      <c r="CJ9161" s="7"/>
      <c r="CK9161" s="7"/>
      <c r="CL9161" s="7"/>
    </row>
    <row r="9162" spans="1:90">
      <c r="A9162" s="11"/>
      <c r="B9162" s="373"/>
      <c r="C9162" s="373"/>
      <c r="D9162" s="373"/>
      <c r="E9162" s="13"/>
      <c r="F9162" s="11"/>
      <c r="G9162" s="25"/>
      <c r="H9162" s="31"/>
      <c r="I9162" s="30"/>
      <c r="M9162" s="25"/>
      <c r="N9162" s="31"/>
      <c r="O9162" s="30"/>
      <c r="V9162" s="12"/>
      <c r="W9162" s="12"/>
      <c r="X9162" s="14"/>
      <c r="AB9162" s="25"/>
      <c r="AC9162" s="12"/>
      <c r="AD9162" s="12"/>
      <c r="AK9162" s="12"/>
      <c r="AL9162" s="30"/>
      <c r="AM9162" s="32"/>
      <c r="AQ9162" s="12"/>
      <c r="AR9162" s="12"/>
      <c r="AS9162" s="12"/>
      <c r="AZ9162" s="49"/>
      <c r="BA9162" s="30"/>
      <c r="BB9162" s="12"/>
      <c r="BF9162" s="12"/>
      <c r="BG9162" s="12"/>
      <c r="BH9162" s="12"/>
      <c r="BO9162" s="7"/>
      <c r="BP9162" s="7"/>
      <c r="BQ9162" s="7"/>
      <c r="BU9162" s="7"/>
      <c r="BV9162" s="7"/>
      <c r="BW9162" s="7"/>
      <c r="CD9162" s="7"/>
      <c r="CE9162" s="7"/>
      <c r="CF9162" s="7"/>
      <c r="CJ9162" s="7"/>
      <c r="CK9162" s="7"/>
      <c r="CL9162" s="7"/>
    </row>
    <row r="9163" spans="1:90">
      <c r="A9163" s="11"/>
      <c r="B9163" s="373"/>
      <c r="C9163" s="373"/>
      <c r="D9163" s="373"/>
      <c r="E9163" s="13"/>
      <c r="F9163" s="11"/>
      <c r="G9163" s="25"/>
      <c r="H9163" s="31"/>
      <c r="I9163" s="30"/>
      <c r="M9163" s="25"/>
      <c r="N9163" s="31"/>
      <c r="O9163" s="30"/>
      <c r="V9163" s="12"/>
      <c r="W9163" s="12"/>
      <c r="X9163" s="14"/>
      <c r="AB9163" s="25"/>
      <c r="AC9163" s="12"/>
      <c r="AD9163" s="12"/>
      <c r="AK9163" s="12"/>
      <c r="AL9163" s="30"/>
      <c r="AM9163" s="32"/>
      <c r="AQ9163" s="12"/>
      <c r="AR9163" s="12"/>
      <c r="AS9163" s="12"/>
      <c r="AZ9163" s="49"/>
      <c r="BA9163" s="30"/>
      <c r="BB9163" s="12"/>
      <c r="BF9163" s="12"/>
      <c r="BG9163" s="12"/>
      <c r="BH9163" s="12"/>
      <c r="BO9163" s="7"/>
      <c r="BP9163" s="7"/>
      <c r="BQ9163" s="7"/>
      <c r="BU9163" s="7"/>
      <c r="BV9163" s="7"/>
      <c r="BW9163" s="7"/>
      <c r="CD9163" s="7"/>
      <c r="CE9163" s="7"/>
      <c r="CF9163" s="7"/>
      <c r="CJ9163" s="7"/>
      <c r="CK9163" s="7"/>
      <c r="CL9163" s="7"/>
    </row>
    <row r="9164" spans="1:90">
      <c r="A9164" s="11"/>
      <c r="B9164" s="373"/>
      <c r="C9164" s="373"/>
      <c r="D9164" s="373"/>
      <c r="E9164" s="13"/>
      <c r="F9164" s="11"/>
      <c r="G9164" s="25"/>
      <c r="H9164" s="31"/>
      <c r="I9164" s="30"/>
      <c r="M9164" s="25"/>
      <c r="N9164" s="31"/>
      <c r="O9164" s="30"/>
      <c r="V9164" s="12"/>
      <c r="W9164" s="12"/>
      <c r="X9164" s="14"/>
      <c r="AB9164" s="25"/>
      <c r="AC9164" s="12"/>
      <c r="AD9164" s="12"/>
      <c r="AK9164" s="12"/>
      <c r="AL9164" s="30"/>
      <c r="AM9164" s="32"/>
      <c r="AQ9164" s="12"/>
      <c r="AR9164" s="12"/>
      <c r="AS9164" s="12"/>
      <c r="AZ9164" s="49"/>
      <c r="BA9164" s="30"/>
      <c r="BB9164" s="12"/>
      <c r="BF9164" s="12"/>
      <c r="BG9164" s="12"/>
      <c r="BH9164" s="12"/>
      <c r="BO9164" s="7"/>
      <c r="BP9164" s="7"/>
      <c r="BQ9164" s="7"/>
      <c r="BU9164" s="7"/>
      <c r="BV9164" s="7"/>
      <c r="BW9164" s="7"/>
      <c r="CD9164" s="7"/>
      <c r="CE9164" s="7"/>
      <c r="CF9164" s="7"/>
      <c r="CJ9164" s="7"/>
      <c r="CK9164" s="7"/>
      <c r="CL9164" s="7"/>
    </row>
    <row r="9165" spans="1:90">
      <c r="A9165" s="11"/>
      <c r="B9165" s="373"/>
      <c r="C9165" s="373"/>
      <c r="D9165" s="373"/>
      <c r="E9165" s="13"/>
      <c r="F9165" s="11"/>
      <c r="G9165" s="25"/>
      <c r="H9165" s="31"/>
      <c r="I9165" s="30"/>
      <c r="M9165" s="25"/>
      <c r="N9165" s="31"/>
      <c r="O9165" s="30"/>
      <c r="V9165" s="12"/>
      <c r="W9165" s="12"/>
      <c r="X9165" s="14"/>
      <c r="AB9165" s="25"/>
      <c r="AC9165" s="12"/>
      <c r="AD9165" s="12"/>
      <c r="AK9165" s="12"/>
      <c r="AL9165" s="30"/>
      <c r="AM9165" s="32"/>
      <c r="AQ9165" s="12"/>
      <c r="AR9165" s="12"/>
      <c r="AS9165" s="12"/>
      <c r="AZ9165" s="49"/>
      <c r="BA9165" s="30"/>
      <c r="BB9165" s="12"/>
      <c r="BF9165" s="12"/>
      <c r="BG9165" s="12"/>
      <c r="BH9165" s="12"/>
      <c r="BO9165" s="7"/>
      <c r="BP9165" s="7"/>
      <c r="BQ9165" s="7"/>
      <c r="BU9165" s="7"/>
      <c r="BV9165" s="7"/>
      <c r="BW9165" s="7"/>
      <c r="CD9165" s="7"/>
      <c r="CE9165" s="7"/>
      <c r="CF9165" s="7"/>
      <c r="CJ9165" s="7"/>
      <c r="CK9165" s="7"/>
      <c r="CL9165" s="7"/>
    </row>
    <row r="9166" spans="1:90">
      <c r="A9166" s="11"/>
      <c r="B9166" s="373"/>
      <c r="C9166" s="373"/>
      <c r="D9166" s="373"/>
      <c r="E9166" s="13"/>
      <c r="F9166" s="11"/>
      <c r="G9166" s="25"/>
      <c r="H9166" s="31"/>
      <c r="I9166" s="30"/>
      <c r="M9166" s="25"/>
      <c r="N9166" s="31"/>
      <c r="O9166" s="30"/>
      <c r="V9166" s="12"/>
      <c r="W9166" s="12"/>
      <c r="X9166" s="14"/>
      <c r="AB9166" s="25"/>
      <c r="AC9166" s="12"/>
      <c r="AD9166" s="12"/>
      <c r="AK9166" s="12"/>
      <c r="AL9166" s="30"/>
      <c r="AM9166" s="32"/>
      <c r="AQ9166" s="12"/>
      <c r="AR9166" s="12"/>
      <c r="AS9166" s="12"/>
      <c r="AZ9166" s="49"/>
      <c r="BA9166" s="30"/>
      <c r="BB9166" s="12"/>
      <c r="BF9166" s="12"/>
      <c r="BG9166" s="12"/>
      <c r="BH9166" s="12"/>
      <c r="BO9166" s="7"/>
      <c r="BP9166" s="7"/>
      <c r="BQ9166" s="7"/>
      <c r="BU9166" s="7"/>
      <c r="BV9166" s="7"/>
      <c r="BW9166" s="7"/>
      <c r="CD9166" s="7"/>
      <c r="CE9166" s="7"/>
      <c r="CF9166" s="7"/>
      <c r="CJ9166" s="7"/>
      <c r="CK9166" s="7"/>
      <c r="CL9166" s="7"/>
    </row>
    <row r="9167" spans="1:90">
      <c r="A9167" s="11"/>
      <c r="B9167" s="373"/>
      <c r="C9167" s="373"/>
      <c r="D9167" s="373"/>
      <c r="E9167" s="13"/>
      <c r="F9167" s="11"/>
      <c r="G9167" s="25"/>
      <c r="H9167" s="31"/>
      <c r="I9167" s="30"/>
      <c r="M9167" s="25"/>
      <c r="N9167" s="31"/>
      <c r="O9167" s="30"/>
      <c r="V9167" s="12"/>
      <c r="W9167" s="12"/>
      <c r="X9167" s="14"/>
      <c r="AB9167" s="25"/>
      <c r="AC9167" s="12"/>
      <c r="AD9167" s="12"/>
      <c r="AK9167" s="12"/>
      <c r="AL9167" s="30"/>
      <c r="AM9167" s="32"/>
      <c r="AQ9167" s="12"/>
      <c r="AR9167" s="12"/>
      <c r="AS9167" s="12"/>
      <c r="AZ9167" s="49"/>
      <c r="BA9167" s="30"/>
      <c r="BB9167" s="12"/>
      <c r="BF9167" s="12"/>
      <c r="BG9167" s="12"/>
      <c r="BH9167" s="12"/>
      <c r="BO9167" s="7"/>
      <c r="BP9167" s="7"/>
      <c r="BQ9167" s="7"/>
      <c r="BU9167" s="7"/>
      <c r="BV9167" s="7"/>
      <c r="BW9167" s="7"/>
      <c r="CD9167" s="7"/>
      <c r="CE9167" s="7"/>
      <c r="CF9167" s="7"/>
      <c r="CJ9167" s="7"/>
      <c r="CK9167" s="7"/>
      <c r="CL9167" s="7"/>
    </row>
    <row r="9168" spans="1:90">
      <c r="A9168" s="11"/>
      <c r="B9168" s="373"/>
      <c r="C9168" s="373"/>
      <c r="D9168" s="373"/>
      <c r="E9168" s="13"/>
      <c r="F9168" s="11"/>
      <c r="G9168" s="25"/>
      <c r="H9168" s="31"/>
      <c r="I9168" s="30"/>
      <c r="M9168" s="25"/>
      <c r="N9168" s="31"/>
      <c r="O9168" s="30"/>
      <c r="V9168" s="12"/>
      <c r="W9168" s="12"/>
      <c r="X9168" s="14"/>
      <c r="AB9168" s="25"/>
      <c r="AC9168" s="12"/>
      <c r="AD9168" s="12"/>
      <c r="AK9168" s="12"/>
      <c r="AL9168" s="30"/>
      <c r="AM9168" s="32"/>
      <c r="AQ9168" s="12"/>
      <c r="AR9168" s="12"/>
      <c r="AS9168" s="12"/>
      <c r="AZ9168" s="49"/>
      <c r="BA9168" s="30"/>
      <c r="BB9168" s="12"/>
      <c r="BF9168" s="12"/>
      <c r="BG9168" s="12"/>
      <c r="BH9168" s="12"/>
      <c r="BO9168" s="7"/>
      <c r="BP9168" s="7"/>
      <c r="BQ9168" s="7"/>
      <c r="BU9168" s="7"/>
      <c r="BV9168" s="7"/>
      <c r="BW9168" s="7"/>
      <c r="CD9168" s="7"/>
      <c r="CE9168" s="7"/>
      <c r="CF9168" s="7"/>
      <c r="CJ9168" s="7"/>
      <c r="CK9168" s="7"/>
      <c r="CL9168" s="7"/>
    </row>
    <row r="9169" spans="1:90">
      <c r="A9169" s="11"/>
      <c r="B9169" s="373"/>
      <c r="C9169" s="373"/>
      <c r="D9169" s="373"/>
      <c r="E9169" s="13"/>
      <c r="F9169" s="11"/>
      <c r="G9169" s="25"/>
      <c r="H9169" s="31"/>
      <c r="I9169" s="30"/>
      <c r="M9169" s="25"/>
      <c r="N9169" s="31"/>
      <c r="O9169" s="30"/>
      <c r="V9169" s="12"/>
      <c r="W9169" s="12"/>
      <c r="X9169" s="14"/>
      <c r="AB9169" s="25"/>
      <c r="AC9169" s="12"/>
      <c r="AD9169" s="12"/>
      <c r="AK9169" s="12"/>
      <c r="AL9169" s="30"/>
      <c r="AM9169" s="32"/>
      <c r="AQ9169" s="12"/>
      <c r="AR9169" s="12"/>
      <c r="AS9169" s="12"/>
      <c r="AZ9169" s="49"/>
      <c r="BA9169" s="30"/>
      <c r="BB9169" s="12"/>
      <c r="BF9169" s="12"/>
      <c r="BG9169" s="12"/>
      <c r="BH9169" s="12"/>
      <c r="BO9169" s="7"/>
      <c r="BP9169" s="7"/>
      <c r="BQ9169" s="7"/>
      <c r="BU9169" s="7"/>
      <c r="BV9169" s="7"/>
      <c r="BW9169" s="7"/>
      <c r="CD9169" s="7"/>
      <c r="CE9169" s="7"/>
      <c r="CF9169" s="7"/>
      <c r="CJ9169" s="7"/>
      <c r="CK9169" s="7"/>
      <c r="CL9169" s="7"/>
    </row>
    <row r="9170" spans="1:90">
      <c r="A9170" s="11"/>
      <c r="B9170" s="373"/>
      <c r="C9170" s="373"/>
      <c r="D9170" s="373"/>
      <c r="E9170" s="13"/>
      <c r="F9170" s="11"/>
      <c r="G9170" s="25"/>
      <c r="H9170" s="31"/>
      <c r="I9170" s="30"/>
      <c r="M9170" s="25"/>
      <c r="N9170" s="31"/>
      <c r="O9170" s="30"/>
      <c r="V9170" s="12"/>
      <c r="W9170" s="12"/>
      <c r="X9170" s="14"/>
      <c r="AB9170" s="25"/>
      <c r="AC9170" s="12"/>
      <c r="AD9170" s="12"/>
      <c r="AK9170" s="12"/>
      <c r="AL9170" s="30"/>
      <c r="AM9170" s="32"/>
      <c r="AQ9170" s="12"/>
      <c r="AR9170" s="12"/>
      <c r="AS9170" s="12"/>
      <c r="AZ9170" s="49"/>
      <c r="BA9170" s="30"/>
      <c r="BB9170" s="12"/>
      <c r="BF9170" s="12"/>
      <c r="BG9170" s="12"/>
      <c r="BH9170" s="12"/>
      <c r="BO9170" s="7"/>
      <c r="BP9170" s="7"/>
      <c r="BQ9170" s="7"/>
      <c r="BU9170" s="7"/>
      <c r="BV9170" s="7"/>
      <c r="BW9170" s="7"/>
      <c r="CD9170" s="7"/>
      <c r="CE9170" s="7"/>
      <c r="CF9170" s="7"/>
      <c r="CJ9170" s="7"/>
      <c r="CK9170" s="7"/>
      <c r="CL9170" s="7"/>
    </row>
    <row r="9171" spans="1:90">
      <c r="A9171" s="11"/>
      <c r="B9171" s="373"/>
      <c r="C9171" s="373"/>
      <c r="D9171" s="373"/>
      <c r="E9171" s="13"/>
      <c r="F9171" s="11"/>
      <c r="G9171" s="25"/>
      <c r="H9171" s="31"/>
      <c r="I9171" s="30"/>
      <c r="M9171" s="25"/>
      <c r="N9171" s="31"/>
      <c r="O9171" s="30"/>
      <c r="V9171" s="12"/>
      <c r="W9171" s="12"/>
      <c r="X9171" s="14"/>
      <c r="AB9171" s="25"/>
      <c r="AC9171" s="12"/>
      <c r="AD9171" s="12"/>
      <c r="AK9171" s="12"/>
      <c r="AL9171" s="30"/>
      <c r="AM9171" s="32"/>
      <c r="AQ9171" s="12"/>
      <c r="AR9171" s="12"/>
      <c r="AS9171" s="12"/>
      <c r="AZ9171" s="49"/>
      <c r="BA9171" s="30"/>
      <c r="BB9171" s="12"/>
      <c r="BF9171" s="12"/>
      <c r="BG9171" s="12"/>
      <c r="BH9171" s="12"/>
      <c r="BO9171" s="7"/>
      <c r="BP9171" s="7"/>
      <c r="BQ9171" s="7"/>
      <c r="BU9171" s="7"/>
      <c r="BV9171" s="7"/>
      <c r="BW9171" s="7"/>
      <c r="CD9171" s="7"/>
      <c r="CE9171" s="7"/>
      <c r="CF9171" s="7"/>
      <c r="CJ9171" s="7"/>
      <c r="CK9171" s="7"/>
      <c r="CL9171" s="7"/>
    </row>
    <row r="9172" spans="1:90">
      <c r="A9172" s="11"/>
      <c r="B9172" s="373"/>
      <c r="C9172" s="373"/>
      <c r="D9172" s="373"/>
      <c r="E9172" s="13"/>
      <c r="F9172" s="11"/>
      <c r="G9172" s="25"/>
      <c r="H9172" s="31"/>
      <c r="I9172" s="30"/>
      <c r="M9172" s="25"/>
      <c r="N9172" s="31"/>
      <c r="O9172" s="30"/>
      <c r="V9172" s="12"/>
      <c r="W9172" s="12"/>
      <c r="X9172" s="14"/>
      <c r="AB9172" s="25"/>
      <c r="AC9172" s="12"/>
      <c r="AD9172" s="12"/>
      <c r="AK9172" s="12"/>
      <c r="AL9172" s="30"/>
      <c r="AM9172" s="32"/>
      <c r="AQ9172" s="12"/>
      <c r="AR9172" s="12"/>
      <c r="AS9172" s="12"/>
      <c r="AZ9172" s="49"/>
      <c r="BA9172" s="30"/>
      <c r="BB9172" s="12"/>
      <c r="BF9172" s="12"/>
      <c r="BG9172" s="12"/>
      <c r="BH9172" s="12"/>
      <c r="BO9172" s="7"/>
      <c r="BP9172" s="7"/>
      <c r="BQ9172" s="7"/>
      <c r="BU9172" s="7"/>
      <c r="BV9172" s="7"/>
      <c r="BW9172" s="7"/>
      <c r="CD9172" s="7"/>
      <c r="CE9172" s="7"/>
      <c r="CF9172" s="7"/>
      <c r="CJ9172" s="7"/>
      <c r="CK9172" s="7"/>
      <c r="CL9172" s="7"/>
    </row>
    <row r="9173" spans="1:90">
      <c r="A9173" s="11"/>
      <c r="B9173" s="373"/>
      <c r="C9173" s="373"/>
      <c r="D9173" s="373"/>
      <c r="E9173" s="13"/>
      <c r="F9173" s="11"/>
      <c r="G9173" s="25"/>
      <c r="H9173" s="31"/>
      <c r="I9173" s="30"/>
      <c r="M9173" s="25"/>
      <c r="N9173" s="31"/>
      <c r="O9173" s="30"/>
      <c r="V9173" s="12"/>
      <c r="W9173" s="12"/>
      <c r="X9173" s="14"/>
      <c r="AB9173" s="25"/>
      <c r="AC9173" s="12"/>
      <c r="AD9173" s="12"/>
      <c r="AK9173" s="12"/>
      <c r="AL9173" s="30"/>
      <c r="AM9173" s="32"/>
      <c r="AQ9173" s="12"/>
      <c r="AR9173" s="12"/>
      <c r="AS9173" s="12"/>
      <c r="AZ9173" s="49"/>
      <c r="BA9173" s="30"/>
      <c r="BB9173" s="12"/>
      <c r="BF9173" s="12"/>
      <c r="BG9173" s="12"/>
      <c r="BH9173" s="12"/>
      <c r="BO9173" s="7"/>
      <c r="BP9173" s="7"/>
      <c r="BQ9173" s="7"/>
      <c r="BU9173" s="7"/>
      <c r="BV9173" s="7"/>
      <c r="BW9173" s="7"/>
      <c r="CD9173" s="7"/>
      <c r="CE9173" s="7"/>
      <c r="CF9173" s="7"/>
      <c r="CJ9173" s="7"/>
      <c r="CK9173" s="7"/>
      <c r="CL9173" s="7"/>
    </row>
    <row r="9174" spans="1:90">
      <c r="A9174" s="11"/>
      <c r="B9174" s="373"/>
      <c r="C9174" s="373"/>
      <c r="D9174" s="373"/>
      <c r="E9174" s="13"/>
      <c r="F9174" s="11"/>
      <c r="G9174" s="25"/>
      <c r="H9174" s="31"/>
      <c r="I9174" s="30"/>
      <c r="M9174" s="25"/>
      <c r="N9174" s="31"/>
      <c r="O9174" s="30"/>
      <c r="V9174" s="12"/>
      <c r="W9174" s="12"/>
      <c r="X9174" s="14"/>
      <c r="AB9174" s="25"/>
      <c r="AC9174" s="12"/>
      <c r="AD9174" s="12"/>
      <c r="AK9174" s="12"/>
      <c r="AL9174" s="30"/>
      <c r="AM9174" s="32"/>
      <c r="AQ9174" s="12"/>
      <c r="AR9174" s="12"/>
      <c r="AS9174" s="12"/>
      <c r="AZ9174" s="49"/>
      <c r="BA9174" s="30"/>
      <c r="BB9174" s="12"/>
      <c r="BF9174" s="12"/>
      <c r="BG9174" s="12"/>
      <c r="BH9174" s="12"/>
      <c r="BO9174" s="7"/>
      <c r="BP9174" s="7"/>
      <c r="BQ9174" s="7"/>
      <c r="BU9174" s="7"/>
      <c r="BV9174" s="7"/>
      <c r="BW9174" s="7"/>
      <c r="CD9174" s="7"/>
      <c r="CE9174" s="7"/>
      <c r="CF9174" s="7"/>
      <c r="CJ9174" s="7"/>
      <c r="CK9174" s="7"/>
      <c r="CL9174" s="7"/>
    </row>
    <row r="9175" spans="1:90">
      <c r="A9175" s="11"/>
      <c r="B9175" s="373"/>
      <c r="C9175" s="373"/>
      <c r="D9175" s="373"/>
      <c r="E9175" s="13"/>
      <c r="F9175" s="11"/>
      <c r="G9175" s="25"/>
      <c r="H9175" s="31"/>
      <c r="I9175" s="30"/>
      <c r="M9175" s="25"/>
      <c r="N9175" s="31"/>
      <c r="O9175" s="30"/>
      <c r="V9175" s="12"/>
      <c r="W9175" s="12"/>
      <c r="X9175" s="14"/>
      <c r="AB9175" s="25"/>
      <c r="AC9175" s="12"/>
      <c r="AD9175" s="12"/>
      <c r="AK9175" s="12"/>
      <c r="AL9175" s="30"/>
      <c r="AM9175" s="32"/>
      <c r="AQ9175" s="12"/>
      <c r="AR9175" s="12"/>
      <c r="AS9175" s="12"/>
      <c r="AZ9175" s="49"/>
      <c r="BA9175" s="30"/>
      <c r="BB9175" s="12"/>
      <c r="BF9175" s="12"/>
      <c r="BG9175" s="12"/>
      <c r="BH9175" s="12"/>
      <c r="BO9175" s="7"/>
      <c r="BP9175" s="7"/>
      <c r="BQ9175" s="7"/>
      <c r="BU9175" s="7"/>
      <c r="BV9175" s="7"/>
      <c r="BW9175" s="7"/>
      <c r="CD9175" s="7"/>
      <c r="CE9175" s="7"/>
      <c r="CF9175" s="7"/>
      <c r="CJ9175" s="7"/>
      <c r="CK9175" s="7"/>
      <c r="CL9175" s="7"/>
    </row>
    <row r="9176" spans="1:90">
      <c r="A9176" s="11"/>
      <c r="B9176" s="373"/>
      <c r="C9176" s="373"/>
      <c r="D9176" s="373"/>
      <c r="E9176" s="13"/>
      <c r="F9176" s="11"/>
      <c r="G9176" s="25"/>
      <c r="H9176" s="31"/>
      <c r="I9176" s="30"/>
      <c r="M9176" s="25"/>
      <c r="N9176" s="31"/>
      <c r="O9176" s="30"/>
      <c r="V9176" s="12"/>
      <c r="W9176" s="12"/>
      <c r="X9176" s="14"/>
      <c r="AB9176" s="25"/>
      <c r="AC9176" s="12"/>
      <c r="AD9176" s="12"/>
      <c r="AK9176" s="12"/>
      <c r="AL9176" s="30"/>
      <c r="AM9176" s="32"/>
      <c r="AQ9176" s="12"/>
      <c r="AR9176" s="12"/>
      <c r="AS9176" s="12"/>
      <c r="AZ9176" s="49"/>
      <c r="BA9176" s="30"/>
      <c r="BB9176" s="12"/>
      <c r="BF9176" s="12"/>
      <c r="BG9176" s="12"/>
      <c r="BH9176" s="12"/>
      <c r="BO9176" s="7"/>
      <c r="BP9176" s="7"/>
      <c r="BQ9176" s="7"/>
      <c r="BU9176" s="7"/>
      <c r="BV9176" s="7"/>
      <c r="BW9176" s="7"/>
      <c r="CD9176" s="7"/>
      <c r="CE9176" s="7"/>
      <c r="CF9176" s="7"/>
      <c r="CJ9176" s="7"/>
      <c r="CK9176" s="7"/>
      <c r="CL9176" s="7"/>
    </row>
    <row r="9177" spans="1:90">
      <c r="A9177" s="11"/>
      <c r="B9177" s="373"/>
      <c r="C9177" s="373"/>
      <c r="D9177" s="373"/>
      <c r="E9177" s="13"/>
      <c r="F9177" s="11"/>
      <c r="G9177" s="25"/>
      <c r="H9177" s="31"/>
      <c r="I9177" s="30"/>
      <c r="M9177" s="25"/>
      <c r="N9177" s="31"/>
      <c r="O9177" s="30"/>
      <c r="V9177" s="12"/>
      <c r="W9177" s="12"/>
      <c r="X9177" s="14"/>
      <c r="AB9177" s="25"/>
      <c r="AC9177" s="12"/>
      <c r="AD9177" s="12"/>
      <c r="AK9177" s="12"/>
      <c r="AL9177" s="30"/>
      <c r="AM9177" s="32"/>
      <c r="AQ9177" s="12"/>
      <c r="AR9177" s="12"/>
      <c r="AS9177" s="12"/>
      <c r="AZ9177" s="49"/>
      <c r="BA9177" s="30"/>
      <c r="BB9177" s="12"/>
      <c r="BF9177" s="12"/>
      <c r="BG9177" s="12"/>
      <c r="BH9177" s="12"/>
      <c r="BO9177" s="7"/>
      <c r="BP9177" s="7"/>
      <c r="BQ9177" s="7"/>
      <c r="BU9177" s="7"/>
      <c r="BV9177" s="7"/>
      <c r="BW9177" s="7"/>
      <c r="CD9177" s="7"/>
      <c r="CE9177" s="7"/>
      <c r="CF9177" s="7"/>
      <c r="CJ9177" s="7"/>
      <c r="CK9177" s="7"/>
      <c r="CL9177" s="7"/>
    </row>
    <row r="9178" spans="1:90">
      <c r="A9178" s="11"/>
      <c r="B9178" s="373"/>
      <c r="C9178" s="373"/>
      <c r="D9178" s="373"/>
      <c r="E9178" s="13"/>
      <c r="F9178" s="11"/>
      <c r="G9178" s="25"/>
      <c r="H9178" s="31"/>
      <c r="I9178" s="30"/>
      <c r="M9178" s="25"/>
      <c r="N9178" s="31"/>
      <c r="O9178" s="30"/>
      <c r="V9178" s="12"/>
      <c r="W9178" s="12"/>
      <c r="X9178" s="14"/>
      <c r="AB9178" s="25"/>
      <c r="AC9178" s="12"/>
      <c r="AD9178" s="12"/>
      <c r="AK9178" s="12"/>
      <c r="AL9178" s="30"/>
      <c r="AM9178" s="32"/>
      <c r="AQ9178" s="12"/>
      <c r="AR9178" s="12"/>
      <c r="AS9178" s="12"/>
      <c r="AZ9178" s="49"/>
      <c r="BA9178" s="30"/>
      <c r="BB9178" s="12"/>
      <c r="BF9178" s="12"/>
      <c r="BG9178" s="12"/>
      <c r="BH9178" s="12"/>
      <c r="BO9178" s="7"/>
      <c r="BP9178" s="7"/>
      <c r="BQ9178" s="7"/>
      <c r="BU9178" s="7"/>
      <c r="BV9178" s="7"/>
      <c r="BW9178" s="7"/>
      <c r="CD9178" s="7"/>
      <c r="CE9178" s="7"/>
      <c r="CF9178" s="7"/>
      <c r="CJ9178" s="7"/>
      <c r="CK9178" s="7"/>
      <c r="CL9178" s="7"/>
    </row>
    <row r="9179" spans="1:90">
      <c r="A9179" s="11"/>
      <c r="B9179" s="373"/>
      <c r="C9179" s="373"/>
      <c r="D9179" s="373"/>
      <c r="E9179" s="13"/>
      <c r="F9179" s="11"/>
      <c r="G9179" s="25"/>
      <c r="H9179" s="31"/>
      <c r="I9179" s="30"/>
      <c r="M9179" s="25"/>
      <c r="N9179" s="31"/>
      <c r="O9179" s="30"/>
      <c r="V9179" s="12"/>
      <c r="W9179" s="12"/>
      <c r="X9179" s="14"/>
      <c r="AB9179" s="25"/>
      <c r="AC9179" s="12"/>
      <c r="AD9179" s="12"/>
      <c r="AK9179" s="12"/>
      <c r="AL9179" s="30"/>
      <c r="AM9179" s="32"/>
      <c r="AQ9179" s="12"/>
      <c r="AR9179" s="12"/>
      <c r="AS9179" s="12"/>
      <c r="AZ9179" s="49"/>
      <c r="BA9179" s="30"/>
      <c r="BB9179" s="12"/>
      <c r="BF9179" s="12"/>
      <c r="BG9179" s="12"/>
      <c r="BH9179" s="12"/>
      <c r="BO9179" s="7"/>
      <c r="BP9179" s="7"/>
      <c r="BQ9179" s="7"/>
      <c r="BU9179" s="7"/>
      <c r="BV9179" s="7"/>
      <c r="BW9179" s="7"/>
      <c r="CD9179" s="7"/>
      <c r="CE9179" s="7"/>
      <c r="CF9179" s="7"/>
      <c r="CJ9179" s="7"/>
      <c r="CK9179" s="7"/>
      <c r="CL9179" s="7"/>
    </row>
    <row r="9180" spans="1:90">
      <c r="A9180" s="11"/>
      <c r="B9180" s="373"/>
      <c r="C9180" s="373"/>
      <c r="D9180" s="373"/>
      <c r="E9180" s="13"/>
      <c r="F9180" s="11"/>
      <c r="G9180" s="25"/>
      <c r="H9180" s="31"/>
      <c r="I9180" s="30"/>
      <c r="M9180" s="25"/>
      <c r="N9180" s="31"/>
      <c r="O9180" s="30"/>
      <c r="V9180" s="12"/>
      <c r="W9180" s="12"/>
      <c r="X9180" s="14"/>
      <c r="AB9180" s="25"/>
      <c r="AC9180" s="12"/>
      <c r="AD9180" s="12"/>
      <c r="AK9180" s="12"/>
      <c r="AL9180" s="30"/>
      <c r="AM9180" s="32"/>
      <c r="AQ9180" s="12"/>
      <c r="AR9180" s="12"/>
      <c r="AS9180" s="12"/>
      <c r="AZ9180" s="49"/>
      <c r="BA9180" s="30"/>
      <c r="BB9180" s="12"/>
      <c r="BF9180" s="12"/>
      <c r="BG9180" s="12"/>
      <c r="BH9180" s="12"/>
      <c r="BO9180" s="7"/>
      <c r="BP9180" s="7"/>
      <c r="BQ9180" s="7"/>
      <c r="BU9180" s="7"/>
      <c r="BV9180" s="7"/>
      <c r="BW9180" s="7"/>
      <c r="CD9180" s="7"/>
      <c r="CE9180" s="7"/>
      <c r="CF9180" s="7"/>
      <c r="CJ9180" s="7"/>
      <c r="CK9180" s="7"/>
      <c r="CL9180" s="7"/>
    </row>
    <row r="9181" spans="1:90">
      <c r="A9181" s="11"/>
      <c r="B9181" s="373"/>
      <c r="C9181" s="373"/>
      <c r="D9181" s="373"/>
      <c r="E9181" s="13"/>
      <c r="F9181" s="11"/>
      <c r="G9181" s="25"/>
      <c r="H9181" s="31"/>
      <c r="I9181" s="30"/>
      <c r="M9181" s="25"/>
      <c r="N9181" s="31"/>
      <c r="O9181" s="30"/>
      <c r="V9181" s="12"/>
      <c r="W9181" s="12"/>
      <c r="X9181" s="14"/>
      <c r="AB9181" s="25"/>
      <c r="AC9181" s="12"/>
      <c r="AD9181" s="12"/>
      <c r="AK9181" s="12"/>
      <c r="AL9181" s="30"/>
      <c r="AM9181" s="32"/>
      <c r="AQ9181" s="12"/>
      <c r="AR9181" s="12"/>
      <c r="AS9181" s="12"/>
      <c r="AZ9181" s="49"/>
      <c r="BA9181" s="30"/>
      <c r="BB9181" s="12"/>
      <c r="BF9181" s="12"/>
      <c r="BG9181" s="12"/>
      <c r="BH9181" s="12"/>
      <c r="BO9181" s="7"/>
      <c r="BP9181" s="7"/>
      <c r="BQ9181" s="7"/>
      <c r="BU9181" s="7"/>
      <c r="BV9181" s="7"/>
      <c r="BW9181" s="7"/>
      <c r="CD9181" s="7"/>
      <c r="CE9181" s="7"/>
      <c r="CF9181" s="7"/>
      <c r="CJ9181" s="7"/>
      <c r="CK9181" s="7"/>
      <c r="CL9181" s="7"/>
    </row>
    <row r="9182" spans="1:90">
      <c r="A9182" s="11"/>
      <c r="B9182" s="373"/>
      <c r="C9182" s="373"/>
      <c r="D9182" s="373"/>
      <c r="E9182" s="13"/>
      <c r="F9182" s="11"/>
      <c r="G9182" s="25"/>
      <c r="H9182" s="31"/>
      <c r="I9182" s="30"/>
      <c r="M9182" s="25"/>
      <c r="N9182" s="31"/>
      <c r="O9182" s="30"/>
      <c r="V9182" s="12"/>
      <c r="W9182" s="12"/>
      <c r="X9182" s="14"/>
      <c r="AB9182" s="25"/>
      <c r="AC9182" s="12"/>
      <c r="AD9182" s="12"/>
      <c r="AK9182" s="12"/>
      <c r="AL9182" s="30"/>
      <c r="AM9182" s="32"/>
      <c r="AQ9182" s="12"/>
      <c r="AR9182" s="12"/>
      <c r="AS9182" s="12"/>
      <c r="AZ9182" s="49"/>
      <c r="BA9182" s="30"/>
      <c r="BB9182" s="12"/>
      <c r="BF9182" s="12"/>
      <c r="BG9182" s="12"/>
      <c r="BH9182" s="12"/>
      <c r="BO9182" s="7"/>
      <c r="BP9182" s="7"/>
      <c r="BQ9182" s="7"/>
      <c r="BU9182" s="7"/>
      <c r="BV9182" s="7"/>
      <c r="BW9182" s="7"/>
      <c r="CD9182" s="7"/>
      <c r="CE9182" s="7"/>
      <c r="CF9182" s="7"/>
      <c r="CJ9182" s="7"/>
      <c r="CK9182" s="7"/>
      <c r="CL9182" s="7"/>
    </row>
    <row r="9183" spans="1:90">
      <c r="A9183" s="11"/>
      <c r="B9183" s="373"/>
      <c r="C9183" s="373"/>
      <c r="D9183" s="373"/>
      <c r="E9183" s="13"/>
      <c r="F9183" s="11"/>
      <c r="G9183" s="25"/>
      <c r="H9183" s="31"/>
      <c r="I9183" s="30"/>
      <c r="M9183" s="25"/>
      <c r="N9183" s="31"/>
      <c r="O9183" s="30"/>
      <c r="V9183" s="12"/>
      <c r="W9183" s="12"/>
      <c r="X9183" s="14"/>
      <c r="AB9183" s="25"/>
      <c r="AC9183" s="12"/>
      <c r="AD9183" s="12"/>
      <c r="AK9183" s="12"/>
      <c r="AL9183" s="30"/>
      <c r="AM9183" s="32"/>
      <c r="AQ9183" s="12"/>
      <c r="AR9183" s="12"/>
      <c r="AS9183" s="12"/>
      <c r="AZ9183" s="49"/>
      <c r="BA9183" s="30"/>
      <c r="BB9183" s="12"/>
      <c r="BF9183" s="12"/>
      <c r="BG9183" s="12"/>
      <c r="BH9183" s="12"/>
      <c r="BO9183" s="7"/>
      <c r="BP9183" s="7"/>
      <c r="BQ9183" s="7"/>
      <c r="BU9183" s="7"/>
      <c r="BV9183" s="7"/>
      <c r="BW9183" s="7"/>
      <c r="CD9183" s="7"/>
      <c r="CE9183" s="7"/>
      <c r="CF9183" s="7"/>
      <c r="CJ9183" s="7"/>
      <c r="CK9183" s="7"/>
      <c r="CL9183" s="7"/>
    </row>
    <row r="9184" spans="1:90">
      <c r="A9184" s="11"/>
      <c r="B9184" s="373"/>
      <c r="C9184" s="373"/>
      <c r="D9184" s="373"/>
      <c r="E9184" s="13"/>
      <c r="F9184" s="11"/>
      <c r="G9184" s="25"/>
      <c r="H9184" s="31"/>
      <c r="I9184" s="30"/>
      <c r="M9184" s="25"/>
      <c r="N9184" s="31"/>
      <c r="O9184" s="30"/>
      <c r="V9184" s="12"/>
      <c r="W9184" s="12"/>
      <c r="X9184" s="14"/>
      <c r="AB9184" s="25"/>
      <c r="AC9184" s="12"/>
      <c r="AD9184" s="12"/>
      <c r="AK9184" s="12"/>
      <c r="AL9184" s="30"/>
      <c r="AM9184" s="32"/>
      <c r="AQ9184" s="12"/>
      <c r="AR9184" s="12"/>
      <c r="AS9184" s="12"/>
      <c r="AZ9184" s="49"/>
      <c r="BA9184" s="30"/>
      <c r="BB9184" s="12"/>
      <c r="BF9184" s="12"/>
      <c r="BG9184" s="12"/>
      <c r="BH9184" s="12"/>
      <c r="BO9184" s="7"/>
      <c r="BP9184" s="7"/>
      <c r="BQ9184" s="7"/>
      <c r="BU9184" s="7"/>
      <c r="BV9184" s="7"/>
      <c r="BW9184" s="7"/>
      <c r="CD9184" s="7"/>
      <c r="CE9184" s="7"/>
      <c r="CF9184" s="7"/>
      <c r="CJ9184" s="7"/>
      <c r="CK9184" s="7"/>
      <c r="CL9184" s="7"/>
    </row>
    <row r="9185" spans="1:90">
      <c r="A9185" s="11"/>
      <c r="B9185" s="373"/>
      <c r="C9185" s="373"/>
      <c r="D9185" s="373"/>
      <c r="E9185" s="13"/>
      <c r="F9185" s="11"/>
      <c r="G9185" s="25"/>
      <c r="H9185" s="31"/>
      <c r="I9185" s="30"/>
      <c r="M9185" s="25"/>
      <c r="N9185" s="31"/>
      <c r="O9185" s="30"/>
      <c r="V9185" s="12"/>
      <c r="W9185" s="12"/>
      <c r="X9185" s="14"/>
      <c r="AB9185" s="25"/>
      <c r="AC9185" s="12"/>
      <c r="AD9185" s="12"/>
      <c r="AK9185" s="12"/>
      <c r="AL9185" s="30"/>
      <c r="AM9185" s="32"/>
      <c r="AQ9185" s="12"/>
      <c r="AR9185" s="12"/>
      <c r="AS9185" s="12"/>
      <c r="AZ9185" s="49"/>
      <c r="BA9185" s="30"/>
      <c r="BB9185" s="12"/>
      <c r="BF9185" s="12"/>
      <c r="BG9185" s="12"/>
      <c r="BH9185" s="12"/>
      <c r="BO9185" s="7"/>
      <c r="BP9185" s="7"/>
      <c r="BQ9185" s="7"/>
      <c r="BU9185" s="7"/>
      <c r="BV9185" s="7"/>
      <c r="BW9185" s="7"/>
      <c r="CD9185" s="7"/>
      <c r="CE9185" s="7"/>
      <c r="CF9185" s="7"/>
      <c r="CJ9185" s="7"/>
      <c r="CK9185" s="7"/>
      <c r="CL9185" s="7"/>
    </row>
    <row r="9186" spans="1:90">
      <c r="A9186" s="11"/>
      <c r="B9186" s="373"/>
      <c r="C9186" s="373"/>
      <c r="D9186" s="373"/>
      <c r="E9186" s="13"/>
      <c r="F9186" s="11"/>
      <c r="G9186" s="25"/>
      <c r="H9186" s="31"/>
      <c r="I9186" s="30"/>
      <c r="M9186" s="25"/>
      <c r="N9186" s="31"/>
      <c r="O9186" s="30"/>
      <c r="V9186" s="12"/>
      <c r="W9186" s="12"/>
      <c r="X9186" s="14"/>
      <c r="AB9186" s="25"/>
      <c r="AC9186" s="12"/>
      <c r="AD9186" s="12"/>
      <c r="AK9186" s="12"/>
      <c r="AL9186" s="30"/>
      <c r="AM9186" s="32"/>
      <c r="AQ9186" s="12"/>
      <c r="AR9186" s="12"/>
      <c r="AS9186" s="12"/>
      <c r="AZ9186" s="49"/>
      <c r="BA9186" s="30"/>
      <c r="BB9186" s="12"/>
      <c r="BF9186" s="12"/>
      <c r="BG9186" s="12"/>
      <c r="BH9186" s="12"/>
      <c r="BO9186" s="7"/>
      <c r="BP9186" s="7"/>
      <c r="BQ9186" s="7"/>
      <c r="BU9186" s="7"/>
      <c r="BV9186" s="7"/>
      <c r="BW9186" s="7"/>
      <c r="CD9186" s="7"/>
      <c r="CE9186" s="7"/>
      <c r="CF9186" s="7"/>
      <c r="CJ9186" s="7"/>
      <c r="CK9186" s="7"/>
      <c r="CL9186" s="7"/>
    </row>
    <row r="9187" spans="1:90">
      <c r="A9187" s="11"/>
      <c r="B9187" s="373"/>
      <c r="C9187" s="373"/>
      <c r="D9187" s="373"/>
      <c r="E9187" s="13"/>
      <c r="F9187" s="11"/>
      <c r="G9187" s="25"/>
      <c r="H9187" s="31"/>
      <c r="I9187" s="30"/>
      <c r="M9187" s="25"/>
      <c r="N9187" s="31"/>
      <c r="O9187" s="30"/>
      <c r="V9187" s="12"/>
      <c r="W9187" s="12"/>
      <c r="X9187" s="14"/>
      <c r="AB9187" s="25"/>
      <c r="AC9187" s="12"/>
      <c r="AD9187" s="12"/>
      <c r="AK9187" s="12"/>
      <c r="AL9187" s="30"/>
      <c r="AM9187" s="32"/>
      <c r="AQ9187" s="12"/>
      <c r="AR9187" s="12"/>
      <c r="AS9187" s="12"/>
      <c r="AZ9187" s="49"/>
      <c r="BA9187" s="30"/>
      <c r="BB9187" s="12"/>
      <c r="BF9187" s="12"/>
      <c r="BG9187" s="12"/>
      <c r="BH9187" s="12"/>
      <c r="BO9187" s="7"/>
      <c r="BP9187" s="7"/>
      <c r="BQ9187" s="7"/>
      <c r="BU9187" s="7"/>
      <c r="BV9187" s="7"/>
      <c r="BW9187" s="7"/>
      <c r="CD9187" s="7"/>
      <c r="CE9187" s="7"/>
      <c r="CF9187" s="7"/>
      <c r="CJ9187" s="7"/>
      <c r="CK9187" s="7"/>
      <c r="CL9187" s="7"/>
    </row>
    <row r="9188" spans="1:90">
      <c r="A9188" s="11"/>
      <c r="B9188" s="373"/>
      <c r="C9188" s="373"/>
      <c r="D9188" s="373"/>
      <c r="E9188" s="13"/>
      <c r="F9188" s="11"/>
      <c r="G9188" s="25"/>
      <c r="H9188" s="31"/>
      <c r="I9188" s="30"/>
      <c r="M9188" s="25"/>
      <c r="N9188" s="31"/>
      <c r="O9188" s="30"/>
      <c r="V9188" s="12"/>
      <c r="W9188" s="12"/>
      <c r="X9188" s="14"/>
      <c r="AB9188" s="25"/>
      <c r="AC9188" s="12"/>
      <c r="AD9188" s="12"/>
      <c r="AK9188" s="12"/>
      <c r="AL9188" s="30"/>
      <c r="AM9188" s="32"/>
      <c r="AQ9188" s="12"/>
      <c r="AR9188" s="12"/>
      <c r="AS9188" s="12"/>
      <c r="AZ9188" s="49"/>
      <c r="BA9188" s="30"/>
      <c r="BB9188" s="12"/>
      <c r="BF9188" s="12"/>
      <c r="BG9188" s="12"/>
      <c r="BH9188" s="12"/>
      <c r="BO9188" s="7"/>
      <c r="BP9188" s="7"/>
      <c r="BQ9188" s="7"/>
      <c r="BU9188" s="7"/>
      <c r="BV9188" s="7"/>
      <c r="BW9188" s="7"/>
      <c r="CD9188" s="7"/>
      <c r="CE9188" s="7"/>
      <c r="CF9188" s="7"/>
      <c r="CJ9188" s="7"/>
      <c r="CK9188" s="7"/>
      <c r="CL9188" s="7"/>
    </row>
    <row r="9189" spans="1:90">
      <c r="A9189" s="11"/>
      <c r="B9189" s="373"/>
      <c r="C9189" s="373"/>
      <c r="D9189" s="373"/>
      <c r="E9189" s="13"/>
      <c r="F9189" s="11"/>
      <c r="G9189" s="25"/>
      <c r="H9189" s="31"/>
      <c r="I9189" s="30"/>
      <c r="M9189" s="25"/>
      <c r="N9189" s="31"/>
      <c r="O9189" s="30"/>
      <c r="V9189" s="12"/>
      <c r="W9189" s="12"/>
      <c r="X9189" s="14"/>
      <c r="AB9189" s="25"/>
      <c r="AC9189" s="12"/>
      <c r="AD9189" s="12"/>
      <c r="AK9189" s="12"/>
      <c r="AL9189" s="30"/>
      <c r="AM9189" s="32"/>
      <c r="AQ9189" s="12"/>
      <c r="AR9189" s="12"/>
      <c r="AS9189" s="12"/>
      <c r="AZ9189" s="49"/>
      <c r="BA9189" s="30"/>
      <c r="BB9189" s="12"/>
      <c r="BF9189" s="12"/>
      <c r="BG9189" s="12"/>
      <c r="BH9189" s="12"/>
      <c r="BO9189" s="7"/>
      <c r="BP9189" s="7"/>
      <c r="BQ9189" s="7"/>
      <c r="BU9189" s="7"/>
      <c r="BV9189" s="7"/>
      <c r="BW9189" s="7"/>
      <c r="CD9189" s="7"/>
      <c r="CE9189" s="7"/>
      <c r="CF9189" s="7"/>
      <c r="CJ9189" s="7"/>
      <c r="CK9189" s="7"/>
      <c r="CL9189" s="7"/>
    </row>
    <row r="9190" spans="1:90">
      <c r="A9190" s="11"/>
      <c r="B9190" s="373"/>
      <c r="C9190" s="373"/>
      <c r="D9190" s="373"/>
      <c r="E9190" s="13"/>
      <c r="F9190" s="11"/>
      <c r="G9190" s="25"/>
      <c r="H9190" s="31"/>
      <c r="I9190" s="30"/>
      <c r="M9190" s="25"/>
      <c r="N9190" s="31"/>
      <c r="O9190" s="30"/>
      <c r="V9190" s="12"/>
      <c r="W9190" s="12"/>
      <c r="X9190" s="14"/>
      <c r="AB9190" s="25"/>
      <c r="AC9190" s="12"/>
      <c r="AD9190" s="12"/>
      <c r="AK9190" s="12"/>
      <c r="AL9190" s="30"/>
      <c r="AM9190" s="32"/>
      <c r="AQ9190" s="12"/>
      <c r="AR9190" s="12"/>
      <c r="AS9190" s="12"/>
      <c r="AZ9190" s="49"/>
      <c r="BA9190" s="30"/>
      <c r="BB9190" s="12"/>
      <c r="BF9190" s="12"/>
      <c r="BG9190" s="12"/>
      <c r="BH9190" s="12"/>
      <c r="BO9190" s="7"/>
      <c r="BP9190" s="7"/>
      <c r="BQ9190" s="7"/>
      <c r="BU9190" s="7"/>
      <c r="BV9190" s="7"/>
      <c r="BW9190" s="7"/>
      <c r="CD9190" s="7"/>
      <c r="CE9190" s="7"/>
      <c r="CF9190" s="7"/>
      <c r="CJ9190" s="7"/>
      <c r="CK9190" s="7"/>
      <c r="CL9190" s="7"/>
    </row>
    <row r="9191" spans="1:90">
      <c r="A9191" s="11"/>
      <c r="B9191" s="373"/>
      <c r="C9191" s="373"/>
      <c r="D9191" s="373"/>
      <c r="E9191" s="13"/>
      <c r="F9191" s="11"/>
      <c r="G9191" s="25"/>
      <c r="H9191" s="31"/>
      <c r="I9191" s="30"/>
      <c r="M9191" s="25"/>
      <c r="N9191" s="31"/>
      <c r="O9191" s="30"/>
      <c r="V9191" s="12"/>
      <c r="W9191" s="12"/>
      <c r="X9191" s="14"/>
      <c r="AB9191" s="25"/>
      <c r="AC9191" s="12"/>
      <c r="AD9191" s="12"/>
      <c r="AK9191" s="12"/>
      <c r="AL9191" s="30"/>
      <c r="AM9191" s="32"/>
      <c r="AQ9191" s="12"/>
      <c r="AR9191" s="12"/>
      <c r="AS9191" s="12"/>
      <c r="AZ9191" s="49"/>
      <c r="BA9191" s="30"/>
      <c r="BB9191" s="12"/>
      <c r="BF9191" s="12"/>
      <c r="BG9191" s="12"/>
      <c r="BH9191" s="12"/>
      <c r="BO9191" s="7"/>
      <c r="BP9191" s="7"/>
      <c r="BQ9191" s="7"/>
      <c r="BU9191" s="7"/>
      <c r="BV9191" s="7"/>
      <c r="BW9191" s="7"/>
      <c r="CD9191" s="7"/>
      <c r="CE9191" s="7"/>
      <c r="CF9191" s="7"/>
      <c r="CJ9191" s="7"/>
      <c r="CK9191" s="7"/>
      <c r="CL9191" s="7"/>
    </row>
    <row r="9192" spans="1:90">
      <c r="A9192" s="11"/>
      <c r="B9192" s="373"/>
      <c r="C9192" s="373"/>
      <c r="D9192" s="373"/>
      <c r="E9192" s="13"/>
      <c r="F9192" s="11"/>
      <c r="G9192" s="25"/>
      <c r="H9192" s="31"/>
      <c r="I9192" s="30"/>
      <c r="M9192" s="25"/>
      <c r="N9192" s="31"/>
      <c r="O9192" s="30"/>
      <c r="V9192" s="12"/>
      <c r="W9192" s="12"/>
      <c r="X9192" s="14"/>
      <c r="AB9192" s="25"/>
      <c r="AC9192" s="12"/>
      <c r="AD9192" s="12"/>
      <c r="AK9192" s="12"/>
      <c r="AL9192" s="30"/>
      <c r="AM9192" s="32"/>
      <c r="AQ9192" s="12"/>
      <c r="AR9192" s="12"/>
      <c r="AS9192" s="12"/>
      <c r="AZ9192" s="49"/>
      <c r="BA9192" s="30"/>
      <c r="BB9192" s="12"/>
      <c r="BF9192" s="12"/>
      <c r="BG9192" s="12"/>
      <c r="BH9192" s="12"/>
      <c r="BO9192" s="7"/>
      <c r="BP9192" s="7"/>
      <c r="BQ9192" s="7"/>
      <c r="BU9192" s="7"/>
      <c r="BV9192" s="7"/>
      <c r="BW9192" s="7"/>
      <c r="CD9192" s="7"/>
      <c r="CE9192" s="7"/>
      <c r="CF9192" s="7"/>
      <c r="CJ9192" s="7"/>
      <c r="CK9192" s="7"/>
      <c r="CL9192" s="7"/>
    </row>
    <row r="9193" spans="1:90">
      <c r="A9193" s="11"/>
      <c r="B9193" s="373"/>
      <c r="C9193" s="373"/>
      <c r="D9193" s="373"/>
      <c r="E9193" s="13"/>
      <c r="F9193" s="11"/>
      <c r="G9193" s="25"/>
      <c r="H9193" s="31"/>
      <c r="I9193" s="30"/>
      <c r="M9193" s="25"/>
      <c r="N9193" s="31"/>
      <c r="O9193" s="30"/>
      <c r="V9193" s="12"/>
      <c r="W9193" s="12"/>
      <c r="X9193" s="14"/>
      <c r="AB9193" s="25"/>
      <c r="AC9193" s="12"/>
      <c r="AD9193" s="12"/>
      <c r="AK9193" s="12"/>
      <c r="AL9193" s="30"/>
      <c r="AM9193" s="32"/>
      <c r="AQ9193" s="12"/>
      <c r="AR9193" s="12"/>
      <c r="AS9193" s="12"/>
      <c r="AZ9193" s="49"/>
      <c r="BA9193" s="30"/>
      <c r="BB9193" s="12"/>
      <c r="BF9193" s="12"/>
      <c r="BG9193" s="12"/>
      <c r="BH9193" s="12"/>
      <c r="BO9193" s="7"/>
      <c r="BP9193" s="7"/>
      <c r="BQ9193" s="7"/>
      <c r="BU9193" s="7"/>
      <c r="BV9193" s="7"/>
      <c r="BW9193" s="7"/>
      <c r="CD9193" s="7"/>
      <c r="CE9193" s="7"/>
      <c r="CF9193" s="7"/>
      <c r="CJ9193" s="7"/>
      <c r="CK9193" s="7"/>
      <c r="CL9193" s="7"/>
    </row>
    <row r="9194" spans="1:90">
      <c r="A9194" s="11"/>
      <c r="B9194" s="373"/>
      <c r="C9194" s="373"/>
      <c r="D9194" s="373"/>
      <c r="E9194" s="13"/>
      <c r="F9194" s="11"/>
      <c r="G9194" s="25"/>
      <c r="H9194" s="31"/>
      <c r="I9194" s="30"/>
      <c r="M9194" s="25"/>
      <c r="N9194" s="31"/>
      <c r="O9194" s="30"/>
      <c r="V9194" s="12"/>
      <c r="W9194" s="12"/>
      <c r="X9194" s="14"/>
      <c r="AB9194" s="25"/>
      <c r="AC9194" s="12"/>
      <c r="AD9194" s="12"/>
      <c r="AK9194" s="12"/>
      <c r="AL9194" s="30"/>
      <c r="AM9194" s="32"/>
      <c r="AQ9194" s="12"/>
      <c r="AR9194" s="12"/>
      <c r="AS9194" s="12"/>
      <c r="AZ9194" s="49"/>
      <c r="BA9194" s="30"/>
      <c r="BB9194" s="12"/>
      <c r="BF9194" s="12"/>
      <c r="BG9194" s="12"/>
      <c r="BH9194" s="12"/>
      <c r="BO9194" s="7"/>
      <c r="BP9194" s="7"/>
      <c r="BQ9194" s="7"/>
      <c r="BU9194" s="7"/>
      <c r="BV9194" s="7"/>
      <c r="BW9194" s="7"/>
      <c r="CD9194" s="7"/>
      <c r="CE9194" s="7"/>
      <c r="CF9194" s="7"/>
      <c r="CJ9194" s="7"/>
      <c r="CK9194" s="7"/>
      <c r="CL9194" s="7"/>
    </row>
    <row r="9195" spans="1:90">
      <c r="A9195" s="11"/>
      <c r="B9195" s="373"/>
      <c r="C9195" s="373"/>
      <c r="D9195" s="373"/>
      <c r="E9195" s="13"/>
      <c r="F9195" s="11"/>
      <c r="G9195" s="25"/>
      <c r="H9195" s="31"/>
      <c r="I9195" s="30"/>
      <c r="M9195" s="25"/>
      <c r="N9195" s="31"/>
      <c r="O9195" s="30"/>
      <c r="V9195" s="12"/>
      <c r="W9195" s="12"/>
      <c r="X9195" s="14"/>
      <c r="AB9195" s="25"/>
      <c r="AC9195" s="12"/>
      <c r="AD9195" s="12"/>
      <c r="AK9195" s="12"/>
      <c r="AL9195" s="30"/>
      <c r="AM9195" s="32"/>
      <c r="AQ9195" s="12"/>
      <c r="AR9195" s="12"/>
      <c r="AS9195" s="12"/>
      <c r="AZ9195" s="49"/>
      <c r="BA9195" s="30"/>
      <c r="BB9195" s="12"/>
      <c r="BF9195" s="12"/>
      <c r="BG9195" s="12"/>
      <c r="BH9195" s="12"/>
      <c r="BO9195" s="7"/>
      <c r="BP9195" s="7"/>
      <c r="BQ9195" s="7"/>
      <c r="BU9195" s="7"/>
      <c r="BV9195" s="7"/>
      <c r="BW9195" s="7"/>
      <c r="CD9195" s="7"/>
      <c r="CE9195" s="7"/>
      <c r="CF9195" s="7"/>
      <c r="CJ9195" s="7"/>
      <c r="CK9195" s="7"/>
      <c r="CL9195" s="7"/>
    </row>
    <row r="9196" spans="1:90">
      <c r="A9196" s="11"/>
      <c r="B9196" s="373"/>
      <c r="C9196" s="373"/>
      <c r="D9196" s="373"/>
      <c r="E9196" s="13"/>
      <c r="F9196" s="11"/>
      <c r="G9196" s="25"/>
      <c r="H9196" s="31"/>
      <c r="I9196" s="30"/>
      <c r="M9196" s="25"/>
      <c r="N9196" s="31"/>
      <c r="O9196" s="30"/>
      <c r="V9196" s="12"/>
      <c r="W9196" s="12"/>
      <c r="X9196" s="14"/>
      <c r="AB9196" s="25"/>
      <c r="AC9196" s="12"/>
      <c r="AD9196" s="12"/>
      <c r="AK9196" s="12"/>
      <c r="AL9196" s="30"/>
      <c r="AM9196" s="32"/>
      <c r="AQ9196" s="12"/>
      <c r="AR9196" s="12"/>
      <c r="AS9196" s="12"/>
      <c r="AZ9196" s="49"/>
      <c r="BA9196" s="30"/>
      <c r="BB9196" s="12"/>
      <c r="BF9196" s="12"/>
      <c r="BG9196" s="12"/>
      <c r="BH9196" s="12"/>
      <c r="BO9196" s="7"/>
      <c r="BP9196" s="7"/>
      <c r="BQ9196" s="7"/>
      <c r="BU9196" s="7"/>
      <c r="BV9196" s="7"/>
      <c r="BW9196" s="7"/>
      <c r="CD9196" s="7"/>
      <c r="CE9196" s="7"/>
      <c r="CF9196" s="7"/>
      <c r="CJ9196" s="7"/>
      <c r="CK9196" s="7"/>
      <c r="CL9196" s="7"/>
    </row>
    <row r="9197" spans="1:90">
      <c r="A9197" s="11"/>
      <c r="B9197" s="373"/>
      <c r="C9197" s="373"/>
      <c r="D9197" s="373"/>
      <c r="E9197" s="13"/>
      <c r="F9197" s="11"/>
      <c r="G9197" s="25"/>
      <c r="H9197" s="31"/>
      <c r="I9197" s="30"/>
      <c r="M9197" s="25"/>
      <c r="N9197" s="31"/>
      <c r="O9197" s="30"/>
      <c r="V9197" s="12"/>
      <c r="W9197" s="12"/>
      <c r="X9197" s="14"/>
      <c r="AB9197" s="25"/>
      <c r="AC9197" s="12"/>
      <c r="AD9197" s="12"/>
      <c r="AK9197" s="12"/>
      <c r="AL9197" s="30"/>
      <c r="AM9197" s="32"/>
      <c r="AQ9197" s="12"/>
      <c r="AR9197" s="12"/>
      <c r="AS9197" s="12"/>
      <c r="AZ9197" s="49"/>
      <c r="BA9197" s="30"/>
      <c r="BB9197" s="12"/>
      <c r="BF9197" s="12"/>
      <c r="BG9197" s="12"/>
      <c r="BH9197" s="12"/>
      <c r="BO9197" s="7"/>
      <c r="BP9197" s="7"/>
      <c r="BQ9197" s="7"/>
      <c r="BU9197" s="7"/>
      <c r="BV9197" s="7"/>
      <c r="BW9197" s="7"/>
      <c r="CD9197" s="7"/>
      <c r="CE9197" s="7"/>
      <c r="CF9197" s="7"/>
      <c r="CJ9197" s="7"/>
      <c r="CK9197" s="7"/>
      <c r="CL9197" s="7"/>
    </row>
    <row r="9198" spans="1:90">
      <c r="A9198" s="11"/>
      <c r="B9198" s="373"/>
      <c r="C9198" s="373"/>
      <c r="D9198" s="373"/>
      <c r="E9198" s="13"/>
      <c r="F9198" s="11"/>
      <c r="G9198" s="25"/>
      <c r="H9198" s="31"/>
      <c r="I9198" s="30"/>
      <c r="M9198" s="25"/>
      <c r="N9198" s="31"/>
      <c r="O9198" s="30"/>
      <c r="V9198" s="12"/>
      <c r="W9198" s="12"/>
      <c r="X9198" s="14"/>
      <c r="AB9198" s="25"/>
      <c r="AC9198" s="12"/>
      <c r="AD9198" s="12"/>
      <c r="AK9198" s="12"/>
      <c r="AL9198" s="30"/>
      <c r="AM9198" s="32"/>
      <c r="AQ9198" s="12"/>
      <c r="AR9198" s="12"/>
      <c r="AS9198" s="12"/>
      <c r="AZ9198" s="49"/>
      <c r="BA9198" s="30"/>
      <c r="BB9198" s="12"/>
      <c r="BF9198" s="12"/>
      <c r="BG9198" s="12"/>
      <c r="BH9198" s="12"/>
      <c r="BO9198" s="7"/>
      <c r="BP9198" s="7"/>
      <c r="BQ9198" s="7"/>
      <c r="BU9198" s="7"/>
      <c r="BV9198" s="7"/>
      <c r="BW9198" s="7"/>
      <c r="CD9198" s="7"/>
      <c r="CE9198" s="7"/>
      <c r="CF9198" s="7"/>
      <c r="CJ9198" s="7"/>
      <c r="CK9198" s="7"/>
      <c r="CL9198" s="7"/>
    </row>
    <row r="9199" spans="1:90">
      <c r="A9199" s="11"/>
      <c r="B9199" s="373"/>
      <c r="C9199" s="373"/>
      <c r="D9199" s="373"/>
      <c r="E9199" s="13"/>
      <c r="F9199" s="11"/>
      <c r="G9199" s="25"/>
      <c r="H9199" s="31"/>
      <c r="I9199" s="30"/>
      <c r="M9199" s="25"/>
      <c r="N9199" s="31"/>
      <c r="O9199" s="30"/>
      <c r="V9199" s="12"/>
      <c r="W9199" s="12"/>
      <c r="X9199" s="14"/>
      <c r="AB9199" s="25"/>
      <c r="AC9199" s="12"/>
      <c r="AD9199" s="12"/>
      <c r="AK9199" s="12"/>
      <c r="AL9199" s="30"/>
      <c r="AM9199" s="32"/>
      <c r="AQ9199" s="12"/>
      <c r="AR9199" s="12"/>
      <c r="AS9199" s="12"/>
      <c r="AZ9199" s="49"/>
      <c r="BA9199" s="30"/>
      <c r="BB9199" s="12"/>
      <c r="BF9199" s="12"/>
      <c r="BG9199" s="12"/>
      <c r="BH9199" s="12"/>
      <c r="BO9199" s="7"/>
      <c r="BP9199" s="7"/>
      <c r="BQ9199" s="7"/>
      <c r="BU9199" s="7"/>
      <c r="BV9199" s="7"/>
      <c r="BW9199" s="7"/>
      <c r="CD9199" s="7"/>
      <c r="CE9199" s="7"/>
      <c r="CF9199" s="7"/>
      <c r="CJ9199" s="7"/>
      <c r="CK9199" s="7"/>
      <c r="CL9199" s="7"/>
    </row>
    <row r="9200" spans="1:90">
      <c r="A9200" s="11"/>
      <c r="B9200" s="373"/>
      <c r="C9200" s="373"/>
      <c r="D9200" s="373"/>
      <c r="E9200" s="13"/>
      <c r="F9200" s="11"/>
      <c r="G9200" s="25"/>
      <c r="H9200" s="31"/>
      <c r="I9200" s="30"/>
      <c r="M9200" s="25"/>
      <c r="N9200" s="31"/>
      <c r="O9200" s="30"/>
      <c r="V9200" s="12"/>
      <c r="W9200" s="12"/>
      <c r="X9200" s="14"/>
      <c r="AB9200" s="25"/>
      <c r="AC9200" s="12"/>
      <c r="AD9200" s="12"/>
      <c r="AK9200" s="12"/>
      <c r="AL9200" s="30"/>
      <c r="AM9200" s="32"/>
      <c r="AQ9200" s="12"/>
      <c r="AR9200" s="12"/>
      <c r="AS9200" s="12"/>
      <c r="AZ9200" s="49"/>
      <c r="BA9200" s="30"/>
      <c r="BB9200" s="12"/>
      <c r="BF9200" s="12"/>
      <c r="BG9200" s="12"/>
      <c r="BH9200" s="12"/>
      <c r="BO9200" s="7"/>
      <c r="BP9200" s="7"/>
      <c r="BQ9200" s="7"/>
      <c r="BU9200" s="7"/>
      <c r="BV9200" s="7"/>
      <c r="BW9200" s="7"/>
      <c r="CD9200" s="7"/>
      <c r="CE9200" s="7"/>
      <c r="CF9200" s="7"/>
      <c r="CJ9200" s="7"/>
      <c r="CK9200" s="7"/>
      <c r="CL9200" s="7"/>
    </row>
    <row r="9201" spans="1:90">
      <c r="A9201" s="11"/>
      <c r="B9201" s="373"/>
      <c r="C9201" s="373"/>
      <c r="D9201" s="373"/>
      <c r="E9201" s="13"/>
      <c r="F9201" s="11"/>
      <c r="G9201" s="25"/>
      <c r="H9201" s="31"/>
      <c r="I9201" s="30"/>
      <c r="M9201" s="25"/>
      <c r="N9201" s="31"/>
      <c r="O9201" s="30"/>
      <c r="V9201" s="12"/>
      <c r="W9201" s="12"/>
      <c r="X9201" s="14"/>
      <c r="AB9201" s="25"/>
      <c r="AC9201" s="12"/>
      <c r="AD9201" s="12"/>
      <c r="AK9201" s="12"/>
      <c r="AL9201" s="30"/>
      <c r="AM9201" s="32"/>
      <c r="AQ9201" s="12"/>
      <c r="AR9201" s="12"/>
      <c r="AS9201" s="12"/>
      <c r="AZ9201" s="49"/>
      <c r="BA9201" s="30"/>
      <c r="BB9201" s="12"/>
      <c r="BF9201" s="12"/>
      <c r="BG9201" s="12"/>
      <c r="BH9201" s="12"/>
      <c r="BO9201" s="7"/>
      <c r="BP9201" s="7"/>
      <c r="BQ9201" s="7"/>
      <c r="BU9201" s="7"/>
      <c r="BV9201" s="7"/>
      <c r="BW9201" s="7"/>
      <c r="CD9201" s="7"/>
      <c r="CE9201" s="7"/>
      <c r="CF9201" s="7"/>
      <c r="CJ9201" s="7"/>
      <c r="CK9201" s="7"/>
      <c r="CL9201" s="7"/>
    </row>
    <row r="9202" spans="1:90">
      <c r="A9202" s="11"/>
      <c r="B9202" s="373"/>
      <c r="C9202" s="373"/>
      <c r="D9202" s="373"/>
      <c r="E9202" s="13"/>
      <c r="F9202" s="11"/>
      <c r="G9202" s="25"/>
      <c r="H9202" s="31"/>
      <c r="I9202" s="30"/>
      <c r="M9202" s="25"/>
      <c r="N9202" s="31"/>
      <c r="O9202" s="30"/>
      <c r="V9202" s="12"/>
      <c r="W9202" s="12"/>
      <c r="X9202" s="14"/>
      <c r="AB9202" s="25"/>
      <c r="AC9202" s="12"/>
      <c r="AD9202" s="12"/>
      <c r="AK9202" s="12"/>
      <c r="AL9202" s="30"/>
      <c r="AM9202" s="32"/>
      <c r="AQ9202" s="12"/>
      <c r="AR9202" s="12"/>
      <c r="AS9202" s="12"/>
      <c r="AZ9202" s="49"/>
      <c r="BA9202" s="30"/>
      <c r="BB9202" s="12"/>
      <c r="BF9202" s="12"/>
      <c r="BG9202" s="12"/>
      <c r="BH9202" s="12"/>
      <c r="BO9202" s="7"/>
      <c r="BP9202" s="7"/>
      <c r="BQ9202" s="7"/>
      <c r="BU9202" s="7"/>
      <c r="BV9202" s="7"/>
      <c r="BW9202" s="7"/>
      <c r="CD9202" s="7"/>
      <c r="CE9202" s="7"/>
      <c r="CF9202" s="7"/>
      <c r="CJ9202" s="7"/>
      <c r="CK9202" s="7"/>
      <c r="CL9202" s="7"/>
    </row>
    <row r="9203" spans="1:90">
      <c r="A9203" s="11"/>
      <c r="B9203" s="373"/>
      <c r="C9203" s="373"/>
      <c r="D9203" s="373"/>
      <c r="E9203" s="13"/>
      <c r="F9203" s="11"/>
      <c r="G9203" s="25"/>
      <c r="H9203" s="31"/>
      <c r="I9203" s="30"/>
      <c r="M9203" s="25"/>
      <c r="N9203" s="31"/>
      <c r="O9203" s="30"/>
      <c r="V9203" s="12"/>
      <c r="W9203" s="12"/>
      <c r="X9203" s="14"/>
      <c r="AB9203" s="25"/>
      <c r="AC9203" s="12"/>
      <c r="AD9203" s="12"/>
      <c r="AK9203" s="12"/>
      <c r="AL9203" s="30"/>
      <c r="AM9203" s="32"/>
      <c r="AQ9203" s="12"/>
      <c r="AR9203" s="12"/>
      <c r="AS9203" s="12"/>
      <c r="AZ9203" s="49"/>
      <c r="BA9203" s="30"/>
      <c r="BB9203" s="12"/>
      <c r="BF9203" s="12"/>
      <c r="BG9203" s="12"/>
      <c r="BH9203" s="12"/>
      <c r="BO9203" s="7"/>
      <c r="BP9203" s="7"/>
      <c r="BQ9203" s="7"/>
      <c r="BU9203" s="7"/>
      <c r="BV9203" s="7"/>
      <c r="BW9203" s="7"/>
      <c r="CD9203" s="7"/>
      <c r="CE9203" s="7"/>
      <c r="CF9203" s="7"/>
      <c r="CJ9203" s="7"/>
      <c r="CK9203" s="7"/>
      <c r="CL9203" s="7"/>
    </row>
    <row r="9204" spans="1:90">
      <c r="A9204" s="11"/>
      <c r="B9204" s="373"/>
      <c r="C9204" s="373"/>
      <c r="D9204" s="373"/>
      <c r="E9204" s="13"/>
      <c r="F9204" s="11"/>
      <c r="G9204" s="25"/>
      <c r="H9204" s="31"/>
      <c r="I9204" s="30"/>
      <c r="M9204" s="25"/>
      <c r="N9204" s="31"/>
      <c r="O9204" s="30"/>
      <c r="V9204" s="12"/>
      <c r="W9204" s="12"/>
      <c r="X9204" s="14"/>
      <c r="AB9204" s="25"/>
      <c r="AC9204" s="12"/>
      <c r="AD9204" s="12"/>
      <c r="AK9204" s="12"/>
      <c r="AL9204" s="30"/>
      <c r="AM9204" s="32"/>
      <c r="AQ9204" s="12"/>
      <c r="AR9204" s="12"/>
      <c r="AS9204" s="12"/>
      <c r="AZ9204" s="49"/>
      <c r="BA9204" s="30"/>
      <c r="BB9204" s="12"/>
      <c r="BF9204" s="12"/>
      <c r="BG9204" s="12"/>
      <c r="BH9204" s="12"/>
      <c r="BO9204" s="7"/>
      <c r="BP9204" s="7"/>
      <c r="BQ9204" s="7"/>
      <c r="BU9204" s="7"/>
      <c r="BV9204" s="7"/>
      <c r="BW9204" s="7"/>
      <c r="CD9204" s="7"/>
      <c r="CE9204" s="7"/>
      <c r="CF9204" s="7"/>
      <c r="CJ9204" s="7"/>
      <c r="CK9204" s="7"/>
      <c r="CL9204" s="7"/>
    </row>
    <row r="9205" spans="1:90">
      <c r="A9205" s="11"/>
      <c r="B9205" s="373"/>
      <c r="C9205" s="373"/>
      <c r="D9205" s="373"/>
      <c r="E9205" s="13"/>
      <c r="F9205" s="11"/>
      <c r="G9205" s="25"/>
      <c r="H9205" s="31"/>
      <c r="I9205" s="30"/>
      <c r="M9205" s="25"/>
      <c r="N9205" s="31"/>
      <c r="O9205" s="30"/>
      <c r="V9205" s="12"/>
      <c r="W9205" s="12"/>
      <c r="X9205" s="14"/>
      <c r="AB9205" s="25"/>
      <c r="AC9205" s="12"/>
      <c r="AD9205" s="12"/>
      <c r="AK9205" s="12"/>
      <c r="AL9205" s="30"/>
      <c r="AM9205" s="32"/>
      <c r="AQ9205" s="12"/>
      <c r="AR9205" s="12"/>
      <c r="AS9205" s="12"/>
      <c r="AZ9205" s="49"/>
      <c r="BA9205" s="30"/>
      <c r="BB9205" s="12"/>
      <c r="BF9205" s="12"/>
      <c r="BG9205" s="12"/>
      <c r="BH9205" s="12"/>
      <c r="BO9205" s="7"/>
      <c r="BP9205" s="7"/>
      <c r="BQ9205" s="7"/>
      <c r="BU9205" s="7"/>
      <c r="BV9205" s="7"/>
      <c r="BW9205" s="7"/>
      <c r="CD9205" s="7"/>
      <c r="CE9205" s="7"/>
      <c r="CF9205" s="7"/>
      <c r="CJ9205" s="7"/>
      <c r="CK9205" s="7"/>
      <c r="CL9205" s="7"/>
    </row>
    <row r="9206" spans="1:90">
      <c r="A9206" s="11"/>
      <c r="B9206" s="373"/>
      <c r="C9206" s="373"/>
      <c r="D9206" s="373"/>
      <c r="E9206" s="13"/>
      <c r="F9206" s="11"/>
      <c r="G9206" s="25"/>
      <c r="H9206" s="31"/>
      <c r="I9206" s="30"/>
      <c r="M9206" s="25"/>
      <c r="N9206" s="31"/>
      <c r="O9206" s="30"/>
      <c r="V9206" s="12"/>
      <c r="W9206" s="12"/>
      <c r="X9206" s="14"/>
      <c r="AB9206" s="25"/>
      <c r="AC9206" s="12"/>
      <c r="AD9206" s="12"/>
      <c r="AK9206" s="12"/>
      <c r="AL9206" s="30"/>
      <c r="AM9206" s="32"/>
      <c r="AQ9206" s="12"/>
      <c r="AR9206" s="12"/>
      <c r="AS9206" s="12"/>
      <c r="AZ9206" s="49"/>
      <c r="BA9206" s="30"/>
      <c r="BB9206" s="12"/>
      <c r="BF9206" s="12"/>
      <c r="BG9206" s="12"/>
      <c r="BH9206" s="12"/>
      <c r="BO9206" s="7"/>
      <c r="BP9206" s="7"/>
      <c r="BQ9206" s="7"/>
      <c r="BU9206" s="7"/>
      <c r="BV9206" s="7"/>
      <c r="BW9206" s="7"/>
      <c r="CD9206" s="7"/>
      <c r="CE9206" s="7"/>
      <c r="CF9206" s="7"/>
      <c r="CJ9206" s="7"/>
      <c r="CK9206" s="7"/>
      <c r="CL9206" s="7"/>
    </row>
    <row r="9207" spans="1:90">
      <c r="A9207" s="11"/>
      <c r="B9207" s="373"/>
      <c r="C9207" s="373"/>
      <c r="D9207" s="373"/>
      <c r="E9207" s="13"/>
      <c r="F9207" s="11"/>
      <c r="G9207" s="25"/>
      <c r="H9207" s="31"/>
      <c r="I9207" s="30"/>
      <c r="M9207" s="25"/>
      <c r="N9207" s="31"/>
      <c r="O9207" s="30"/>
      <c r="V9207" s="12"/>
      <c r="W9207" s="12"/>
      <c r="X9207" s="14"/>
      <c r="AB9207" s="25"/>
      <c r="AC9207" s="12"/>
      <c r="AD9207" s="12"/>
      <c r="AK9207" s="12"/>
      <c r="AL9207" s="30"/>
      <c r="AM9207" s="32"/>
      <c r="AQ9207" s="12"/>
      <c r="AR9207" s="12"/>
      <c r="AS9207" s="12"/>
      <c r="AZ9207" s="49"/>
      <c r="BA9207" s="30"/>
      <c r="BB9207" s="12"/>
      <c r="BF9207" s="12"/>
      <c r="BG9207" s="12"/>
      <c r="BH9207" s="12"/>
      <c r="BO9207" s="7"/>
      <c r="BP9207" s="7"/>
      <c r="BQ9207" s="7"/>
      <c r="BU9207" s="7"/>
      <c r="BV9207" s="7"/>
      <c r="BW9207" s="7"/>
      <c r="CD9207" s="7"/>
      <c r="CE9207" s="7"/>
      <c r="CF9207" s="7"/>
      <c r="CJ9207" s="7"/>
      <c r="CK9207" s="7"/>
      <c r="CL9207" s="7"/>
    </row>
    <row r="9208" spans="1:90">
      <c r="A9208" s="11"/>
      <c r="B9208" s="373"/>
      <c r="C9208" s="373"/>
      <c r="D9208" s="373"/>
      <c r="E9208" s="13"/>
      <c r="F9208" s="11"/>
      <c r="G9208" s="25"/>
      <c r="H9208" s="31"/>
      <c r="I9208" s="30"/>
      <c r="M9208" s="25"/>
      <c r="N9208" s="31"/>
      <c r="O9208" s="30"/>
      <c r="V9208" s="12"/>
      <c r="W9208" s="12"/>
      <c r="X9208" s="14"/>
      <c r="AB9208" s="25"/>
      <c r="AC9208" s="12"/>
      <c r="AD9208" s="12"/>
      <c r="AK9208" s="12"/>
      <c r="AL9208" s="30"/>
      <c r="AM9208" s="32"/>
      <c r="AQ9208" s="12"/>
      <c r="AR9208" s="12"/>
      <c r="AS9208" s="12"/>
      <c r="AZ9208" s="49"/>
      <c r="BA9208" s="30"/>
      <c r="BB9208" s="12"/>
      <c r="BF9208" s="12"/>
      <c r="BG9208" s="12"/>
      <c r="BH9208" s="12"/>
      <c r="BO9208" s="7"/>
      <c r="BP9208" s="7"/>
      <c r="BQ9208" s="7"/>
      <c r="BU9208" s="7"/>
      <c r="BV9208" s="7"/>
      <c r="BW9208" s="7"/>
      <c r="CD9208" s="7"/>
      <c r="CE9208" s="7"/>
      <c r="CF9208" s="7"/>
      <c r="CJ9208" s="7"/>
      <c r="CK9208" s="7"/>
      <c r="CL9208" s="7"/>
    </row>
    <row r="9209" spans="1:90">
      <c r="A9209" s="11"/>
      <c r="B9209" s="373"/>
      <c r="C9209" s="373"/>
      <c r="D9209" s="373"/>
      <c r="E9209" s="13"/>
      <c r="F9209" s="11"/>
      <c r="G9209" s="25"/>
      <c r="H9209" s="31"/>
      <c r="I9209" s="30"/>
      <c r="M9209" s="25"/>
      <c r="N9209" s="31"/>
      <c r="O9209" s="30"/>
      <c r="V9209" s="12"/>
      <c r="W9209" s="12"/>
      <c r="X9209" s="14"/>
      <c r="AB9209" s="25"/>
      <c r="AC9209" s="12"/>
      <c r="AD9209" s="12"/>
      <c r="AK9209" s="12"/>
      <c r="AL9209" s="30"/>
      <c r="AM9209" s="32"/>
      <c r="AQ9209" s="12"/>
      <c r="AR9209" s="12"/>
      <c r="AS9209" s="12"/>
      <c r="AZ9209" s="49"/>
      <c r="BA9209" s="30"/>
      <c r="BB9209" s="12"/>
      <c r="BF9209" s="12"/>
      <c r="BG9209" s="12"/>
      <c r="BH9209" s="12"/>
      <c r="BO9209" s="7"/>
      <c r="BP9209" s="7"/>
      <c r="BQ9209" s="7"/>
      <c r="BU9209" s="7"/>
      <c r="BV9209" s="7"/>
      <c r="BW9209" s="7"/>
      <c r="CD9209" s="7"/>
      <c r="CE9209" s="7"/>
      <c r="CF9209" s="7"/>
      <c r="CJ9209" s="7"/>
      <c r="CK9209" s="7"/>
      <c r="CL9209" s="7"/>
    </row>
    <row r="9210" spans="1:90">
      <c r="A9210" s="11"/>
      <c r="B9210" s="373"/>
      <c r="C9210" s="373"/>
      <c r="D9210" s="373"/>
      <c r="E9210" s="13"/>
      <c r="F9210" s="11"/>
      <c r="G9210" s="25"/>
      <c r="H9210" s="31"/>
      <c r="I9210" s="30"/>
      <c r="M9210" s="25"/>
      <c r="N9210" s="31"/>
      <c r="O9210" s="30"/>
      <c r="V9210" s="12"/>
      <c r="W9210" s="12"/>
      <c r="X9210" s="14"/>
      <c r="AB9210" s="25"/>
      <c r="AC9210" s="12"/>
      <c r="AD9210" s="12"/>
      <c r="AK9210" s="12"/>
      <c r="AL9210" s="30"/>
      <c r="AM9210" s="32"/>
      <c r="AQ9210" s="12"/>
      <c r="AR9210" s="12"/>
      <c r="AS9210" s="12"/>
      <c r="AZ9210" s="49"/>
      <c r="BA9210" s="30"/>
      <c r="BB9210" s="12"/>
      <c r="BF9210" s="12"/>
      <c r="BG9210" s="12"/>
      <c r="BH9210" s="12"/>
      <c r="BO9210" s="7"/>
      <c r="BP9210" s="7"/>
      <c r="BQ9210" s="7"/>
      <c r="BU9210" s="7"/>
      <c r="BV9210" s="7"/>
      <c r="BW9210" s="7"/>
      <c r="CD9210" s="7"/>
      <c r="CE9210" s="7"/>
      <c r="CF9210" s="7"/>
      <c r="CJ9210" s="7"/>
      <c r="CK9210" s="7"/>
      <c r="CL9210" s="7"/>
    </row>
    <row r="9211" spans="1:90">
      <c r="A9211" s="11"/>
      <c r="B9211" s="373"/>
      <c r="C9211" s="373"/>
      <c r="D9211" s="373"/>
      <c r="E9211" s="13"/>
      <c r="F9211" s="11"/>
      <c r="G9211" s="25"/>
      <c r="H9211" s="31"/>
      <c r="I9211" s="30"/>
      <c r="M9211" s="25"/>
      <c r="N9211" s="31"/>
      <c r="O9211" s="30"/>
      <c r="V9211" s="12"/>
      <c r="W9211" s="12"/>
      <c r="X9211" s="14"/>
      <c r="AB9211" s="25"/>
      <c r="AC9211" s="12"/>
      <c r="AD9211" s="12"/>
      <c r="AK9211" s="12"/>
      <c r="AL9211" s="30"/>
      <c r="AM9211" s="32"/>
      <c r="AQ9211" s="12"/>
      <c r="AR9211" s="12"/>
      <c r="AS9211" s="12"/>
      <c r="AZ9211" s="49"/>
      <c r="BA9211" s="30"/>
      <c r="BB9211" s="12"/>
      <c r="BF9211" s="12"/>
      <c r="BG9211" s="12"/>
      <c r="BH9211" s="12"/>
      <c r="BO9211" s="7"/>
      <c r="BP9211" s="7"/>
      <c r="BQ9211" s="7"/>
      <c r="BU9211" s="7"/>
      <c r="BV9211" s="7"/>
      <c r="BW9211" s="7"/>
      <c r="CD9211" s="7"/>
      <c r="CE9211" s="7"/>
      <c r="CF9211" s="7"/>
      <c r="CJ9211" s="7"/>
      <c r="CK9211" s="7"/>
      <c r="CL9211" s="7"/>
    </row>
    <row r="9212" spans="1:90">
      <c r="A9212" s="11"/>
      <c r="B9212" s="373"/>
      <c r="C9212" s="373"/>
      <c r="D9212" s="373"/>
      <c r="E9212" s="13"/>
      <c r="F9212" s="11"/>
      <c r="G9212" s="25"/>
      <c r="H9212" s="31"/>
      <c r="I9212" s="30"/>
      <c r="M9212" s="25"/>
      <c r="N9212" s="31"/>
      <c r="O9212" s="30"/>
      <c r="V9212" s="12"/>
      <c r="W9212" s="12"/>
      <c r="X9212" s="14"/>
      <c r="AB9212" s="25"/>
      <c r="AC9212" s="12"/>
      <c r="AD9212" s="12"/>
      <c r="AK9212" s="12"/>
      <c r="AL9212" s="30"/>
      <c r="AM9212" s="32"/>
      <c r="AQ9212" s="12"/>
      <c r="AR9212" s="12"/>
      <c r="AS9212" s="12"/>
      <c r="AZ9212" s="49"/>
      <c r="BA9212" s="30"/>
      <c r="BB9212" s="12"/>
      <c r="BF9212" s="12"/>
      <c r="BG9212" s="12"/>
      <c r="BH9212" s="12"/>
      <c r="BO9212" s="7"/>
      <c r="BP9212" s="7"/>
      <c r="BQ9212" s="7"/>
      <c r="BU9212" s="7"/>
      <c r="BV9212" s="7"/>
      <c r="BW9212" s="7"/>
      <c r="CD9212" s="7"/>
      <c r="CE9212" s="7"/>
      <c r="CF9212" s="7"/>
      <c r="CJ9212" s="7"/>
      <c r="CK9212" s="7"/>
      <c r="CL9212" s="7"/>
    </row>
    <row r="9213" spans="1:90">
      <c r="A9213" s="11"/>
      <c r="B9213" s="373"/>
      <c r="C9213" s="373"/>
      <c r="D9213" s="373"/>
      <c r="E9213" s="13"/>
      <c r="F9213" s="11"/>
      <c r="G9213" s="25"/>
      <c r="H9213" s="31"/>
      <c r="I9213" s="30"/>
      <c r="M9213" s="25"/>
      <c r="N9213" s="31"/>
      <c r="O9213" s="30"/>
      <c r="V9213" s="12"/>
      <c r="W9213" s="12"/>
      <c r="X9213" s="14"/>
      <c r="AB9213" s="25"/>
      <c r="AC9213" s="12"/>
      <c r="AD9213" s="12"/>
      <c r="AK9213" s="12"/>
      <c r="AL9213" s="30"/>
      <c r="AM9213" s="32"/>
      <c r="AQ9213" s="12"/>
      <c r="AR9213" s="12"/>
      <c r="AS9213" s="12"/>
      <c r="AZ9213" s="49"/>
      <c r="BA9213" s="30"/>
      <c r="BB9213" s="12"/>
      <c r="BF9213" s="12"/>
      <c r="BG9213" s="12"/>
      <c r="BH9213" s="12"/>
      <c r="BO9213" s="7"/>
      <c r="BP9213" s="7"/>
      <c r="BQ9213" s="7"/>
      <c r="BU9213" s="7"/>
      <c r="BV9213" s="7"/>
      <c r="BW9213" s="7"/>
      <c r="CD9213" s="7"/>
      <c r="CE9213" s="7"/>
      <c r="CF9213" s="7"/>
      <c r="CJ9213" s="7"/>
      <c r="CK9213" s="7"/>
      <c r="CL9213" s="7"/>
    </row>
    <row r="9214" spans="1:90">
      <c r="A9214" s="11"/>
      <c r="B9214" s="373"/>
      <c r="C9214" s="373"/>
      <c r="D9214" s="373"/>
      <c r="E9214" s="13"/>
      <c r="F9214" s="11"/>
      <c r="G9214" s="25"/>
      <c r="H9214" s="31"/>
      <c r="I9214" s="30"/>
      <c r="M9214" s="25"/>
      <c r="N9214" s="31"/>
      <c r="O9214" s="30"/>
      <c r="V9214" s="12"/>
      <c r="W9214" s="12"/>
      <c r="X9214" s="14"/>
      <c r="AB9214" s="25"/>
      <c r="AC9214" s="12"/>
      <c r="AD9214" s="12"/>
      <c r="AK9214" s="12"/>
      <c r="AL9214" s="30"/>
      <c r="AM9214" s="32"/>
      <c r="AQ9214" s="12"/>
      <c r="AR9214" s="12"/>
      <c r="AS9214" s="12"/>
      <c r="AZ9214" s="49"/>
      <c r="BA9214" s="30"/>
      <c r="BB9214" s="12"/>
      <c r="BF9214" s="12"/>
      <c r="BG9214" s="12"/>
      <c r="BH9214" s="12"/>
      <c r="BO9214" s="7"/>
      <c r="BP9214" s="7"/>
      <c r="BQ9214" s="7"/>
      <c r="BU9214" s="7"/>
      <c r="BV9214" s="7"/>
      <c r="BW9214" s="7"/>
      <c r="CD9214" s="7"/>
      <c r="CE9214" s="7"/>
      <c r="CF9214" s="7"/>
      <c r="CJ9214" s="7"/>
      <c r="CK9214" s="7"/>
      <c r="CL9214" s="7"/>
    </row>
    <row r="9215" spans="1:90">
      <c r="A9215" s="11"/>
      <c r="B9215" s="373"/>
      <c r="C9215" s="373"/>
      <c r="D9215" s="373"/>
      <c r="E9215" s="13"/>
      <c r="F9215" s="11"/>
      <c r="G9215" s="25"/>
      <c r="H9215" s="31"/>
      <c r="I9215" s="30"/>
      <c r="M9215" s="25"/>
      <c r="N9215" s="31"/>
      <c r="O9215" s="30"/>
      <c r="V9215" s="12"/>
      <c r="W9215" s="12"/>
      <c r="X9215" s="14"/>
      <c r="AB9215" s="25"/>
      <c r="AC9215" s="12"/>
      <c r="AD9215" s="12"/>
      <c r="AK9215" s="12"/>
      <c r="AL9215" s="30"/>
      <c r="AM9215" s="32"/>
      <c r="AQ9215" s="12"/>
      <c r="AR9215" s="12"/>
      <c r="AS9215" s="12"/>
      <c r="AZ9215" s="49"/>
      <c r="BA9215" s="30"/>
      <c r="BB9215" s="12"/>
      <c r="BF9215" s="12"/>
      <c r="BG9215" s="12"/>
      <c r="BH9215" s="12"/>
      <c r="BO9215" s="7"/>
      <c r="BP9215" s="7"/>
      <c r="BQ9215" s="7"/>
      <c r="BU9215" s="7"/>
      <c r="BV9215" s="7"/>
      <c r="BW9215" s="7"/>
      <c r="CD9215" s="7"/>
      <c r="CE9215" s="7"/>
      <c r="CF9215" s="7"/>
      <c r="CJ9215" s="7"/>
      <c r="CK9215" s="7"/>
      <c r="CL9215" s="7"/>
    </row>
    <row r="9216" spans="1:90">
      <c r="A9216" s="11"/>
      <c r="B9216" s="373"/>
      <c r="C9216" s="373"/>
      <c r="D9216" s="373"/>
      <c r="E9216" s="13"/>
      <c r="F9216" s="11"/>
      <c r="G9216" s="25"/>
      <c r="H9216" s="31"/>
      <c r="I9216" s="30"/>
      <c r="M9216" s="25"/>
      <c r="N9216" s="31"/>
      <c r="O9216" s="30"/>
      <c r="V9216" s="12"/>
      <c r="W9216" s="12"/>
      <c r="X9216" s="14"/>
      <c r="AB9216" s="25"/>
      <c r="AC9216" s="12"/>
      <c r="AD9216" s="12"/>
      <c r="AK9216" s="12"/>
      <c r="AL9216" s="30"/>
      <c r="AM9216" s="32"/>
      <c r="AQ9216" s="12"/>
      <c r="AR9216" s="12"/>
      <c r="AS9216" s="12"/>
      <c r="AZ9216" s="49"/>
      <c r="BA9216" s="30"/>
      <c r="BB9216" s="12"/>
      <c r="BF9216" s="12"/>
      <c r="BG9216" s="12"/>
      <c r="BH9216" s="12"/>
      <c r="BO9216" s="7"/>
      <c r="BP9216" s="7"/>
      <c r="BQ9216" s="7"/>
      <c r="BU9216" s="7"/>
      <c r="BV9216" s="7"/>
      <c r="BW9216" s="7"/>
      <c r="CD9216" s="7"/>
      <c r="CE9216" s="7"/>
      <c r="CF9216" s="7"/>
      <c r="CJ9216" s="7"/>
      <c r="CK9216" s="7"/>
      <c r="CL9216" s="7"/>
    </row>
    <row r="9217" spans="1:90">
      <c r="A9217" s="11"/>
      <c r="B9217" s="373"/>
      <c r="C9217" s="373"/>
      <c r="D9217" s="373"/>
      <c r="E9217" s="13"/>
      <c r="F9217" s="11"/>
      <c r="G9217" s="25"/>
      <c r="H9217" s="31"/>
      <c r="I9217" s="30"/>
      <c r="M9217" s="25"/>
      <c r="N9217" s="31"/>
      <c r="O9217" s="30"/>
      <c r="V9217" s="12"/>
      <c r="W9217" s="12"/>
      <c r="X9217" s="14"/>
      <c r="AB9217" s="25"/>
      <c r="AC9217" s="12"/>
      <c r="AD9217" s="12"/>
      <c r="AK9217" s="12"/>
      <c r="AL9217" s="30"/>
      <c r="AM9217" s="32"/>
      <c r="AQ9217" s="12"/>
      <c r="AR9217" s="12"/>
      <c r="AS9217" s="12"/>
      <c r="AZ9217" s="49"/>
      <c r="BA9217" s="30"/>
      <c r="BB9217" s="12"/>
      <c r="BF9217" s="12"/>
      <c r="BG9217" s="12"/>
      <c r="BH9217" s="12"/>
      <c r="BO9217" s="7"/>
      <c r="BP9217" s="7"/>
      <c r="BQ9217" s="7"/>
      <c r="BU9217" s="7"/>
      <c r="BV9217" s="7"/>
      <c r="BW9217" s="7"/>
      <c r="CD9217" s="7"/>
      <c r="CE9217" s="7"/>
      <c r="CF9217" s="7"/>
      <c r="CJ9217" s="7"/>
      <c r="CK9217" s="7"/>
      <c r="CL9217" s="7"/>
    </row>
    <row r="9218" spans="1:90">
      <c r="A9218" s="11"/>
      <c r="B9218" s="373"/>
      <c r="C9218" s="373"/>
      <c r="D9218" s="373"/>
      <c r="E9218" s="13"/>
      <c r="F9218" s="11"/>
      <c r="G9218" s="25"/>
      <c r="H9218" s="31"/>
      <c r="I9218" s="30"/>
      <c r="M9218" s="25"/>
      <c r="N9218" s="31"/>
      <c r="O9218" s="30"/>
      <c r="V9218" s="12"/>
      <c r="W9218" s="12"/>
      <c r="X9218" s="14"/>
      <c r="AB9218" s="25"/>
      <c r="AC9218" s="12"/>
      <c r="AD9218" s="12"/>
      <c r="AK9218" s="12"/>
      <c r="AL9218" s="30"/>
      <c r="AM9218" s="32"/>
      <c r="AQ9218" s="12"/>
      <c r="AR9218" s="12"/>
      <c r="AS9218" s="12"/>
      <c r="AZ9218" s="49"/>
      <c r="BA9218" s="30"/>
      <c r="BB9218" s="12"/>
      <c r="BF9218" s="12"/>
      <c r="BG9218" s="12"/>
      <c r="BH9218" s="12"/>
      <c r="BO9218" s="7"/>
      <c r="BP9218" s="7"/>
      <c r="BQ9218" s="7"/>
      <c r="BU9218" s="7"/>
      <c r="BV9218" s="7"/>
      <c r="BW9218" s="7"/>
      <c r="CD9218" s="7"/>
      <c r="CE9218" s="7"/>
      <c r="CF9218" s="7"/>
      <c r="CJ9218" s="7"/>
      <c r="CK9218" s="7"/>
      <c r="CL9218" s="7"/>
    </row>
    <row r="9219" spans="1:90">
      <c r="A9219" s="11"/>
      <c r="B9219" s="373"/>
      <c r="C9219" s="373"/>
      <c r="D9219" s="373"/>
      <c r="E9219" s="13"/>
      <c r="F9219" s="11"/>
      <c r="G9219" s="25"/>
      <c r="H9219" s="31"/>
      <c r="I9219" s="30"/>
      <c r="M9219" s="25"/>
      <c r="N9219" s="31"/>
      <c r="O9219" s="30"/>
      <c r="V9219" s="12"/>
      <c r="W9219" s="12"/>
      <c r="X9219" s="14"/>
      <c r="AB9219" s="25"/>
      <c r="AC9219" s="12"/>
      <c r="AD9219" s="12"/>
      <c r="AK9219" s="12"/>
      <c r="AL9219" s="30"/>
      <c r="AM9219" s="32"/>
      <c r="AQ9219" s="12"/>
      <c r="AR9219" s="12"/>
      <c r="AS9219" s="12"/>
      <c r="AZ9219" s="49"/>
      <c r="BA9219" s="30"/>
      <c r="BB9219" s="12"/>
      <c r="BF9219" s="12"/>
      <c r="BG9219" s="12"/>
      <c r="BH9219" s="12"/>
      <c r="BO9219" s="7"/>
      <c r="BP9219" s="7"/>
      <c r="BQ9219" s="7"/>
      <c r="BU9219" s="7"/>
      <c r="BV9219" s="7"/>
      <c r="BW9219" s="7"/>
      <c r="CD9219" s="7"/>
      <c r="CE9219" s="7"/>
      <c r="CF9219" s="7"/>
      <c r="CJ9219" s="7"/>
      <c r="CK9219" s="7"/>
      <c r="CL9219" s="7"/>
    </row>
    <row r="9220" spans="1:90">
      <c r="A9220" s="11"/>
      <c r="B9220" s="373"/>
      <c r="C9220" s="373"/>
      <c r="D9220" s="373"/>
      <c r="E9220" s="13"/>
      <c r="F9220" s="11"/>
      <c r="G9220" s="25"/>
      <c r="H9220" s="31"/>
      <c r="I9220" s="30"/>
      <c r="M9220" s="25"/>
      <c r="N9220" s="31"/>
      <c r="O9220" s="30"/>
      <c r="V9220" s="12"/>
      <c r="W9220" s="12"/>
      <c r="X9220" s="14"/>
      <c r="AB9220" s="25"/>
      <c r="AC9220" s="12"/>
      <c r="AD9220" s="12"/>
      <c r="AK9220" s="12"/>
      <c r="AL9220" s="30"/>
      <c r="AM9220" s="32"/>
      <c r="AQ9220" s="12"/>
      <c r="AR9220" s="12"/>
      <c r="AS9220" s="12"/>
      <c r="AZ9220" s="49"/>
      <c r="BA9220" s="30"/>
      <c r="BB9220" s="12"/>
      <c r="BF9220" s="12"/>
      <c r="BG9220" s="12"/>
      <c r="BH9220" s="12"/>
      <c r="BO9220" s="7"/>
      <c r="BP9220" s="7"/>
      <c r="BQ9220" s="7"/>
      <c r="BU9220" s="7"/>
      <c r="BV9220" s="7"/>
      <c r="BW9220" s="7"/>
      <c r="CD9220" s="7"/>
      <c r="CE9220" s="7"/>
      <c r="CF9220" s="7"/>
      <c r="CJ9220" s="7"/>
      <c r="CK9220" s="7"/>
      <c r="CL9220" s="7"/>
    </row>
    <row r="9221" spans="1:90">
      <c r="A9221" s="11"/>
      <c r="B9221" s="373"/>
      <c r="C9221" s="373"/>
      <c r="D9221" s="373"/>
      <c r="E9221" s="13"/>
      <c r="F9221" s="11"/>
      <c r="G9221" s="25"/>
      <c r="H9221" s="31"/>
      <c r="I9221" s="30"/>
      <c r="M9221" s="25"/>
      <c r="N9221" s="31"/>
      <c r="O9221" s="30"/>
      <c r="V9221" s="12"/>
      <c r="W9221" s="12"/>
      <c r="X9221" s="14"/>
      <c r="AB9221" s="25"/>
      <c r="AC9221" s="12"/>
      <c r="AD9221" s="12"/>
      <c r="AK9221" s="12"/>
      <c r="AL9221" s="30"/>
      <c r="AM9221" s="32"/>
      <c r="AQ9221" s="12"/>
      <c r="AR9221" s="12"/>
      <c r="AS9221" s="12"/>
      <c r="AZ9221" s="49"/>
      <c r="BA9221" s="30"/>
      <c r="BB9221" s="12"/>
      <c r="BF9221" s="12"/>
      <c r="BG9221" s="12"/>
      <c r="BH9221" s="12"/>
      <c r="BO9221" s="7"/>
      <c r="BP9221" s="7"/>
      <c r="BQ9221" s="7"/>
      <c r="BU9221" s="7"/>
      <c r="BV9221" s="7"/>
      <c r="BW9221" s="7"/>
      <c r="CD9221" s="7"/>
      <c r="CE9221" s="7"/>
      <c r="CF9221" s="7"/>
      <c r="CJ9221" s="7"/>
      <c r="CK9221" s="7"/>
      <c r="CL9221" s="7"/>
    </row>
    <row r="9222" spans="1:90">
      <c r="A9222" s="11"/>
      <c r="B9222" s="373"/>
      <c r="C9222" s="373"/>
      <c r="D9222" s="373"/>
      <c r="E9222" s="13"/>
      <c r="F9222" s="11"/>
      <c r="G9222" s="25"/>
      <c r="H9222" s="31"/>
      <c r="I9222" s="30"/>
      <c r="M9222" s="25"/>
      <c r="N9222" s="31"/>
      <c r="O9222" s="30"/>
      <c r="V9222" s="12"/>
      <c r="W9222" s="12"/>
      <c r="X9222" s="14"/>
      <c r="AB9222" s="25"/>
      <c r="AC9222" s="12"/>
      <c r="AD9222" s="12"/>
      <c r="AK9222" s="12"/>
      <c r="AL9222" s="30"/>
      <c r="AM9222" s="32"/>
      <c r="AQ9222" s="12"/>
      <c r="AR9222" s="12"/>
      <c r="AS9222" s="12"/>
      <c r="AZ9222" s="49"/>
      <c r="BA9222" s="30"/>
      <c r="BB9222" s="12"/>
      <c r="BF9222" s="12"/>
      <c r="BG9222" s="12"/>
      <c r="BH9222" s="12"/>
      <c r="BO9222" s="7"/>
      <c r="BP9222" s="7"/>
      <c r="BQ9222" s="7"/>
      <c r="BU9222" s="7"/>
      <c r="BV9222" s="7"/>
      <c r="BW9222" s="7"/>
      <c r="CD9222" s="7"/>
      <c r="CE9222" s="7"/>
      <c r="CF9222" s="7"/>
      <c r="CJ9222" s="7"/>
      <c r="CK9222" s="7"/>
      <c r="CL9222" s="7"/>
    </row>
    <row r="9223" spans="1:90">
      <c r="A9223" s="11"/>
      <c r="B9223" s="373"/>
      <c r="C9223" s="373"/>
      <c r="D9223" s="373"/>
      <c r="E9223" s="13"/>
      <c r="F9223" s="11"/>
      <c r="G9223" s="25"/>
      <c r="H9223" s="31"/>
      <c r="I9223" s="30"/>
      <c r="M9223" s="25"/>
      <c r="N9223" s="31"/>
      <c r="O9223" s="30"/>
      <c r="V9223" s="12"/>
      <c r="W9223" s="12"/>
      <c r="X9223" s="14"/>
      <c r="AB9223" s="25"/>
      <c r="AC9223" s="12"/>
      <c r="AD9223" s="12"/>
      <c r="AK9223" s="12"/>
      <c r="AL9223" s="30"/>
      <c r="AM9223" s="32"/>
      <c r="AQ9223" s="12"/>
      <c r="AR9223" s="12"/>
      <c r="AS9223" s="12"/>
      <c r="AZ9223" s="49"/>
      <c r="BA9223" s="30"/>
      <c r="BB9223" s="12"/>
      <c r="BF9223" s="12"/>
      <c r="BG9223" s="12"/>
      <c r="BH9223" s="12"/>
      <c r="BO9223" s="7"/>
      <c r="BP9223" s="7"/>
      <c r="BQ9223" s="7"/>
      <c r="BU9223" s="7"/>
      <c r="BV9223" s="7"/>
      <c r="BW9223" s="7"/>
      <c r="CD9223" s="7"/>
      <c r="CE9223" s="7"/>
      <c r="CF9223" s="7"/>
      <c r="CJ9223" s="7"/>
      <c r="CK9223" s="7"/>
      <c r="CL9223" s="7"/>
    </row>
    <row r="9224" spans="1:90">
      <c r="A9224" s="11"/>
      <c r="B9224" s="373"/>
      <c r="C9224" s="373"/>
      <c r="D9224" s="373"/>
      <c r="E9224" s="13"/>
      <c r="F9224" s="11"/>
      <c r="G9224" s="25"/>
      <c r="H9224" s="31"/>
      <c r="I9224" s="30"/>
      <c r="M9224" s="25"/>
      <c r="N9224" s="31"/>
      <c r="O9224" s="30"/>
      <c r="V9224" s="12"/>
      <c r="W9224" s="12"/>
      <c r="X9224" s="14"/>
      <c r="AB9224" s="25"/>
      <c r="AC9224" s="12"/>
      <c r="AD9224" s="12"/>
      <c r="AK9224" s="12"/>
      <c r="AL9224" s="30"/>
      <c r="AM9224" s="32"/>
      <c r="AQ9224" s="12"/>
      <c r="AR9224" s="12"/>
      <c r="AS9224" s="12"/>
      <c r="AZ9224" s="49"/>
      <c r="BA9224" s="30"/>
      <c r="BB9224" s="12"/>
      <c r="BF9224" s="12"/>
      <c r="BG9224" s="12"/>
      <c r="BH9224" s="12"/>
      <c r="BO9224" s="7"/>
      <c r="BP9224" s="7"/>
      <c r="BQ9224" s="7"/>
      <c r="BU9224" s="7"/>
      <c r="BV9224" s="7"/>
      <c r="BW9224" s="7"/>
      <c r="CD9224" s="7"/>
      <c r="CE9224" s="7"/>
      <c r="CF9224" s="7"/>
      <c r="CJ9224" s="7"/>
      <c r="CK9224" s="7"/>
      <c r="CL9224" s="7"/>
    </row>
    <row r="9225" spans="1:90">
      <c r="A9225" s="11"/>
      <c r="B9225" s="373"/>
      <c r="C9225" s="373"/>
      <c r="D9225" s="373"/>
      <c r="E9225" s="13"/>
      <c r="F9225" s="11"/>
      <c r="G9225" s="25"/>
      <c r="H9225" s="31"/>
      <c r="I9225" s="30"/>
      <c r="M9225" s="25"/>
      <c r="N9225" s="31"/>
      <c r="O9225" s="30"/>
      <c r="V9225" s="12"/>
      <c r="W9225" s="12"/>
      <c r="X9225" s="14"/>
      <c r="AB9225" s="25"/>
      <c r="AC9225" s="12"/>
      <c r="AD9225" s="12"/>
      <c r="AK9225" s="12"/>
      <c r="AL9225" s="30"/>
      <c r="AM9225" s="32"/>
      <c r="AQ9225" s="12"/>
      <c r="AR9225" s="12"/>
      <c r="AS9225" s="12"/>
      <c r="AZ9225" s="49"/>
      <c r="BA9225" s="30"/>
      <c r="BB9225" s="12"/>
      <c r="BF9225" s="12"/>
      <c r="BG9225" s="12"/>
      <c r="BH9225" s="12"/>
      <c r="BO9225" s="7"/>
      <c r="BP9225" s="7"/>
      <c r="BQ9225" s="7"/>
      <c r="BU9225" s="7"/>
      <c r="BV9225" s="7"/>
      <c r="BW9225" s="7"/>
      <c r="CD9225" s="7"/>
      <c r="CE9225" s="7"/>
      <c r="CF9225" s="7"/>
      <c r="CJ9225" s="7"/>
      <c r="CK9225" s="7"/>
      <c r="CL9225" s="7"/>
    </row>
    <row r="9226" spans="1:90">
      <c r="A9226" s="11"/>
      <c r="B9226" s="373"/>
      <c r="C9226" s="373"/>
      <c r="D9226" s="373"/>
      <c r="E9226" s="13"/>
      <c r="F9226" s="11"/>
      <c r="G9226" s="25"/>
      <c r="H9226" s="31"/>
      <c r="I9226" s="30"/>
      <c r="M9226" s="25"/>
      <c r="N9226" s="31"/>
      <c r="O9226" s="30"/>
      <c r="V9226" s="12"/>
      <c r="W9226" s="12"/>
      <c r="X9226" s="14"/>
      <c r="AB9226" s="25"/>
      <c r="AC9226" s="12"/>
      <c r="AD9226" s="12"/>
      <c r="AK9226" s="12"/>
      <c r="AL9226" s="30"/>
      <c r="AM9226" s="32"/>
      <c r="AQ9226" s="12"/>
      <c r="AR9226" s="12"/>
      <c r="AS9226" s="12"/>
      <c r="AZ9226" s="49"/>
      <c r="BA9226" s="30"/>
      <c r="BB9226" s="12"/>
      <c r="BF9226" s="12"/>
      <c r="BG9226" s="12"/>
      <c r="BH9226" s="12"/>
      <c r="BO9226" s="7"/>
      <c r="BP9226" s="7"/>
      <c r="BQ9226" s="7"/>
      <c r="BU9226" s="7"/>
      <c r="BV9226" s="7"/>
      <c r="BW9226" s="7"/>
      <c r="CD9226" s="7"/>
      <c r="CE9226" s="7"/>
      <c r="CF9226" s="7"/>
      <c r="CJ9226" s="7"/>
      <c r="CK9226" s="7"/>
      <c r="CL9226" s="7"/>
    </row>
    <row r="9227" spans="1:90">
      <c r="A9227" s="11"/>
      <c r="B9227" s="373"/>
      <c r="C9227" s="373"/>
      <c r="D9227" s="373"/>
      <c r="E9227" s="13"/>
      <c r="F9227" s="11"/>
      <c r="G9227" s="25"/>
      <c r="H9227" s="31"/>
      <c r="I9227" s="30"/>
      <c r="M9227" s="25"/>
      <c r="N9227" s="31"/>
      <c r="O9227" s="30"/>
      <c r="V9227" s="12"/>
      <c r="W9227" s="12"/>
      <c r="X9227" s="14"/>
      <c r="AB9227" s="25"/>
      <c r="AC9227" s="12"/>
      <c r="AD9227" s="12"/>
      <c r="AK9227" s="12"/>
      <c r="AL9227" s="30"/>
      <c r="AM9227" s="32"/>
      <c r="AQ9227" s="12"/>
      <c r="AR9227" s="12"/>
      <c r="AS9227" s="12"/>
      <c r="AZ9227" s="49"/>
      <c r="BA9227" s="30"/>
      <c r="BB9227" s="12"/>
      <c r="BF9227" s="12"/>
      <c r="BG9227" s="12"/>
      <c r="BH9227" s="12"/>
      <c r="BO9227" s="7"/>
      <c r="BP9227" s="7"/>
      <c r="BQ9227" s="7"/>
      <c r="BU9227" s="7"/>
      <c r="BV9227" s="7"/>
      <c r="BW9227" s="7"/>
      <c r="CD9227" s="7"/>
      <c r="CE9227" s="7"/>
      <c r="CF9227" s="7"/>
      <c r="CJ9227" s="7"/>
      <c r="CK9227" s="7"/>
      <c r="CL9227" s="7"/>
    </row>
    <row r="9228" spans="1:90">
      <c r="A9228" s="11"/>
      <c r="B9228" s="373"/>
      <c r="C9228" s="373"/>
      <c r="D9228" s="373"/>
      <c r="E9228" s="13"/>
      <c r="F9228" s="11"/>
      <c r="G9228" s="25"/>
      <c r="H9228" s="31"/>
      <c r="I9228" s="30"/>
      <c r="M9228" s="25"/>
      <c r="N9228" s="31"/>
      <c r="O9228" s="30"/>
      <c r="V9228" s="12"/>
      <c r="W9228" s="12"/>
      <c r="X9228" s="14"/>
      <c r="AB9228" s="25"/>
      <c r="AC9228" s="12"/>
      <c r="AD9228" s="12"/>
      <c r="AK9228" s="12"/>
      <c r="AL9228" s="30"/>
      <c r="AM9228" s="32"/>
      <c r="AQ9228" s="12"/>
      <c r="AR9228" s="12"/>
      <c r="AS9228" s="12"/>
      <c r="AZ9228" s="49"/>
      <c r="BA9228" s="30"/>
      <c r="BB9228" s="12"/>
      <c r="BF9228" s="12"/>
      <c r="BG9228" s="12"/>
      <c r="BH9228" s="12"/>
      <c r="BO9228" s="7"/>
      <c r="BP9228" s="7"/>
      <c r="BQ9228" s="7"/>
      <c r="BU9228" s="7"/>
      <c r="BV9228" s="7"/>
      <c r="BW9228" s="7"/>
      <c r="CD9228" s="7"/>
      <c r="CE9228" s="7"/>
      <c r="CF9228" s="7"/>
      <c r="CJ9228" s="7"/>
      <c r="CK9228" s="7"/>
      <c r="CL9228" s="7"/>
    </row>
    <row r="9229" spans="1:90">
      <c r="A9229" s="11"/>
      <c r="B9229" s="373"/>
      <c r="C9229" s="373"/>
      <c r="D9229" s="373"/>
      <c r="E9229" s="13"/>
      <c r="F9229" s="11"/>
      <c r="G9229" s="25"/>
      <c r="H9229" s="31"/>
      <c r="I9229" s="30"/>
      <c r="M9229" s="25"/>
      <c r="N9229" s="31"/>
      <c r="O9229" s="30"/>
      <c r="V9229" s="12"/>
      <c r="W9229" s="12"/>
      <c r="X9229" s="14"/>
      <c r="AB9229" s="25"/>
      <c r="AC9229" s="12"/>
      <c r="AD9229" s="12"/>
      <c r="AK9229" s="12"/>
      <c r="AL9229" s="30"/>
      <c r="AM9229" s="32"/>
      <c r="AQ9229" s="12"/>
      <c r="AR9229" s="12"/>
      <c r="AS9229" s="12"/>
      <c r="AZ9229" s="49"/>
      <c r="BA9229" s="30"/>
      <c r="BB9229" s="12"/>
      <c r="BF9229" s="12"/>
      <c r="BG9229" s="12"/>
      <c r="BH9229" s="12"/>
      <c r="BO9229" s="7"/>
      <c r="BP9229" s="7"/>
      <c r="BQ9229" s="7"/>
      <c r="BU9229" s="7"/>
      <c r="BV9229" s="7"/>
      <c r="BW9229" s="7"/>
      <c r="CD9229" s="7"/>
      <c r="CE9229" s="7"/>
      <c r="CF9229" s="7"/>
      <c r="CJ9229" s="7"/>
      <c r="CK9229" s="7"/>
      <c r="CL9229" s="7"/>
    </row>
    <row r="9230" spans="1:90">
      <c r="A9230" s="11"/>
      <c r="B9230" s="373"/>
      <c r="C9230" s="373"/>
      <c r="D9230" s="373"/>
      <c r="E9230" s="13"/>
      <c r="F9230" s="11"/>
      <c r="G9230" s="25"/>
      <c r="H9230" s="31"/>
      <c r="I9230" s="30"/>
      <c r="M9230" s="25"/>
      <c r="N9230" s="31"/>
      <c r="O9230" s="30"/>
      <c r="V9230" s="12"/>
      <c r="W9230" s="12"/>
      <c r="X9230" s="14"/>
      <c r="AB9230" s="25"/>
      <c r="AC9230" s="12"/>
      <c r="AD9230" s="12"/>
      <c r="AK9230" s="12"/>
      <c r="AL9230" s="30"/>
      <c r="AM9230" s="32"/>
      <c r="AQ9230" s="12"/>
      <c r="AR9230" s="12"/>
      <c r="AS9230" s="12"/>
      <c r="AZ9230" s="49"/>
      <c r="BA9230" s="30"/>
      <c r="BB9230" s="12"/>
      <c r="BF9230" s="12"/>
      <c r="BG9230" s="12"/>
      <c r="BH9230" s="12"/>
      <c r="BO9230" s="7"/>
      <c r="BP9230" s="7"/>
      <c r="BQ9230" s="7"/>
      <c r="BU9230" s="7"/>
      <c r="BV9230" s="7"/>
      <c r="BW9230" s="7"/>
      <c r="CD9230" s="7"/>
      <c r="CE9230" s="7"/>
      <c r="CF9230" s="7"/>
      <c r="CJ9230" s="7"/>
      <c r="CK9230" s="7"/>
      <c r="CL9230" s="7"/>
    </row>
    <row r="9231" spans="1:90">
      <c r="A9231" s="11"/>
      <c r="B9231" s="373"/>
      <c r="C9231" s="373"/>
      <c r="D9231" s="373"/>
      <c r="E9231" s="13"/>
      <c r="F9231" s="11"/>
      <c r="G9231" s="25"/>
      <c r="H9231" s="31"/>
      <c r="I9231" s="30"/>
      <c r="M9231" s="25"/>
      <c r="N9231" s="31"/>
      <c r="O9231" s="30"/>
      <c r="V9231" s="12"/>
      <c r="W9231" s="12"/>
      <c r="X9231" s="14"/>
      <c r="AB9231" s="25"/>
      <c r="AC9231" s="12"/>
      <c r="AD9231" s="12"/>
      <c r="AK9231" s="12"/>
      <c r="AL9231" s="30"/>
      <c r="AM9231" s="32"/>
      <c r="AQ9231" s="12"/>
      <c r="AR9231" s="12"/>
      <c r="AS9231" s="12"/>
      <c r="AZ9231" s="49"/>
      <c r="BA9231" s="30"/>
      <c r="BB9231" s="12"/>
      <c r="BF9231" s="12"/>
      <c r="BG9231" s="12"/>
      <c r="BH9231" s="12"/>
      <c r="BO9231" s="7"/>
      <c r="BP9231" s="7"/>
      <c r="BQ9231" s="7"/>
      <c r="BU9231" s="7"/>
      <c r="BV9231" s="7"/>
      <c r="BW9231" s="7"/>
      <c r="CD9231" s="7"/>
      <c r="CE9231" s="7"/>
      <c r="CF9231" s="7"/>
      <c r="CJ9231" s="7"/>
      <c r="CK9231" s="7"/>
      <c r="CL9231" s="7"/>
    </row>
    <row r="9232" spans="1:90">
      <c r="A9232" s="11"/>
      <c r="B9232" s="373"/>
      <c r="C9232" s="373"/>
      <c r="D9232" s="373"/>
      <c r="E9232" s="13"/>
      <c r="F9232" s="11"/>
      <c r="G9232" s="25"/>
      <c r="H9232" s="31"/>
      <c r="I9232" s="30"/>
      <c r="M9232" s="25"/>
      <c r="N9232" s="31"/>
      <c r="O9232" s="30"/>
      <c r="V9232" s="12"/>
      <c r="W9232" s="12"/>
      <c r="X9232" s="14"/>
      <c r="AB9232" s="25"/>
      <c r="AC9232" s="12"/>
      <c r="AD9232" s="12"/>
      <c r="AK9232" s="12"/>
      <c r="AL9232" s="30"/>
      <c r="AM9232" s="32"/>
      <c r="AQ9232" s="12"/>
      <c r="AR9232" s="12"/>
      <c r="AS9232" s="12"/>
      <c r="AZ9232" s="49"/>
      <c r="BA9232" s="30"/>
      <c r="BB9232" s="12"/>
      <c r="BF9232" s="12"/>
      <c r="BG9232" s="12"/>
      <c r="BH9232" s="12"/>
      <c r="BO9232" s="7"/>
      <c r="BP9232" s="7"/>
      <c r="BQ9232" s="7"/>
      <c r="BU9232" s="7"/>
      <c r="BV9232" s="7"/>
      <c r="BW9232" s="7"/>
      <c r="CD9232" s="7"/>
      <c r="CE9232" s="7"/>
      <c r="CF9232" s="7"/>
      <c r="CJ9232" s="7"/>
      <c r="CK9232" s="7"/>
      <c r="CL9232" s="7"/>
    </row>
    <row r="9233" spans="1:90">
      <c r="A9233" s="11"/>
      <c r="B9233" s="373"/>
      <c r="C9233" s="373"/>
      <c r="D9233" s="373"/>
      <c r="E9233" s="13"/>
      <c r="F9233" s="11"/>
      <c r="G9233" s="25"/>
      <c r="H9233" s="31"/>
      <c r="I9233" s="30"/>
      <c r="M9233" s="25"/>
      <c r="N9233" s="31"/>
      <c r="O9233" s="30"/>
      <c r="V9233" s="12"/>
      <c r="W9233" s="12"/>
      <c r="X9233" s="14"/>
      <c r="AB9233" s="25"/>
      <c r="AC9233" s="12"/>
      <c r="AD9233" s="12"/>
      <c r="AK9233" s="12"/>
      <c r="AL9233" s="30"/>
      <c r="AM9233" s="32"/>
      <c r="AQ9233" s="12"/>
      <c r="AR9233" s="12"/>
      <c r="AS9233" s="12"/>
      <c r="AZ9233" s="49"/>
      <c r="BA9233" s="30"/>
      <c r="BB9233" s="12"/>
      <c r="BF9233" s="12"/>
      <c r="BG9233" s="12"/>
      <c r="BH9233" s="12"/>
      <c r="BO9233" s="7"/>
      <c r="BP9233" s="7"/>
      <c r="BQ9233" s="7"/>
      <c r="BU9233" s="7"/>
      <c r="BV9233" s="7"/>
      <c r="BW9233" s="7"/>
      <c r="CD9233" s="7"/>
      <c r="CE9233" s="7"/>
      <c r="CF9233" s="7"/>
      <c r="CJ9233" s="7"/>
      <c r="CK9233" s="7"/>
      <c r="CL9233" s="7"/>
    </row>
    <row r="9234" spans="1:90">
      <c r="A9234" s="11"/>
      <c r="B9234" s="373"/>
      <c r="C9234" s="373"/>
      <c r="D9234" s="373"/>
      <c r="E9234" s="13"/>
      <c r="F9234" s="11"/>
      <c r="G9234" s="25"/>
      <c r="H9234" s="31"/>
      <c r="I9234" s="30"/>
      <c r="M9234" s="25"/>
      <c r="N9234" s="31"/>
      <c r="O9234" s="30"/>
      <c r="V9234" s="12"/>
      <c r="W9234" s="12"/>
      <c r="X9234" s="14"/>
      <c r="AB9234" s="25"/>
      <c r="AC9234" s="12"/>
      <c r="AD9234" s="12"/>
      <c r="AK9234" s="12"/>
      <c r="AL9234" s="30"/>
      <c r="AM9234" s="32"/>
      <c r="AQ9234" s="12"/>
      <c r="AR9234" s="12"/>
      <c r="AS9234" s="12"/>
      <c r="AZ9234" s="49"/>
      <c r="BA9234" s="30"/>
      <c r="BB9234" s="12"/>
      <c r="BF9234" s="12"/>
      <c r="BG9234" s="12"/>
      <c r="BH9234" s="12"/>
      <c r="BO9234" s="7"/>
      <c r="BP9234" s="7"/>
      <c r="BQ9234" s="7"/>
      <c r="BU9234" s="7"/>
      <c r="BV9234" s="7"/>
      <c r="BW9234" s="7"/>
      <c r="CD9234" s="7"/>
      <c r="CE9234" s="7"/>
      <c r="CF9234" s="7"/>
      <c r="CJ9234" s="7"/>
      <c r="CK9234" s="7"/>
      <c r="CL9234" s="7"/>
    </row>
    <row r="9235" spans="1:90">
      <c r="A9235" s="11"/>
      <c r="B9235" s="373"/>
      <c r="C9235" s="373"/>
      <c r="D9235" s="373"/>
      <c r="E9235" s="13"/>
      <c r="F9235" s="11"/>
      <c r="G9235" s="25"/>
      <c r="H9235" s="31"/>
      <c r="I9235" s="30"/>
      <c r="M9235" s="25"/>
      <c r="N9235" s="31"/>
      <c r="O9235" s="30"/>
      <c r="V9235" s="12"/>
      <c r="W9235" s="12"/>
      <c r="X9235" s="14"/>
      <c r="AB9235" s="25"/>
      <c r="AC9235" s="12"/>
      <c r="AD9235" s="12"/>
      <c r="AK9235" s="12"/>
      <c r="AL9235" s="30"/>
      <c r="AM9235" s="32"/>
      <c r="AQ9235" s="12"/>
      <c r="AR9235" s="12"/>
      <c r="AS9235" s="12"/>
      <c r="AZ9235" s="49"/>
      <c r="BA9235" s="30"/>
      <c r="BB9235" s="12"/>
      <c r="BF9235" s="12"/>
      <c r="BG9235" s="12"/>
      <c r="BH9235" s="12"/>
      <c r="BO9235" s="7"/>
      <c r="BP9235" s="7"/>
      <c r="BQ9235" s="7"/>
      <c r="BU9235" s="7"/>
      <c r="BV9235" s="7"/>
      <c r="BW9235" s="7"/>
      <c r="CD9235" s="7"/>
      <c r="CE9235" s="7"/>
      <c r="CF9235" s="7"/>
      <c r="CJ9235" s="7"/>
      <c r="CK9235" s="7"/>
      <c r="CL9235" s="7"/>
    </row>
    <row r="9236" spans="1:90">
      <c r="A9236" s="11"/>
      <c r="B9236" s="373"/>
      <c r="C9236" s="373"/>
      <c r="D9236" s="373"/>
      <c r="E9236" s="13"/>
      <c r="F9236" s="11"/>
      <c r="G9236" s="25"/>
      <c r="H9236" s="31"/>
      <c r="I9236" s="30"/>
      <c r="M9236" s="25"/>
      <c r="N9236" s="31"/>
      <c r="O9236" s="30"/>
      <c r="V9236" s="12"/>
      <c r="W9236" s="12"/>
      <c r="X9236" s="14"/>
      <c r="AB9236" s="25"/>
      <c r="AC9236" s="12"/>
      <c r="AD9236" s="12"/>
      <c r="AK9236" s="12"/>
      <c r="AL9236" s="30"/>
      <c r="AM9236" s="32"/>
      <c r="AQ9236" s="12"/>
      <c r="AR9236" s="12"/>
      <c r="AS9236" s="12"/>
      <c r="AZ9236" s="49"/>
      <c r="BA9236" s="30"/>
      <c r="BB9236" s="12"/>
      <c r="BF9236" s="12"/>
      <c r="BG9236" s="12"/>
      <c r="BH9236" s="12"/>
      <c r="BO9236" s="7"/>
      <c r="BP9236" s="7"/>
      <c r="BQ9236" s="7"/>
      <c r="BU9236" s="7"/>
      <c r="BV9236" s="7"/>
      <c r="BW9236" s="7"/>
      <c r="CD9236" s="7"/>
      <c r="CE9236" s="7"/>
      <c r="CF9236" s="7"/>
      <c r="CJ9236" s="7"/>
      <c r="CK9236" s="7"/>
      <c r="CL9236" s="7"/>
    </row>
    <row r="9237" spans="1:90">
      <c r="A9237" s="11"/>
      <c r="B9237" s="373"/>
      <c r="C9237" s="373"/>
      <c r="D9237" s="373"/>
      <c r="E9237" s="13"/>
      <c r="F9237" s="11"/>
      <c r="G9237" s="25"/>
      <c r="H9237" s="31"/>
      <c r="I9237" s="30"/>
      <c r="M9237" s="25"/>
      <c r="N9237" s="31"/>
      <c r="O9237" s="30"/>
      <c r="V9237" s="12"/>
      <c r="W9237" s="12"/>
      <c r="X9237" s="14"/>
      <c r="AB9237" s="25"/>
      <c r="AC9237" s="12"/>
      <c r="AD9237" s="12"/>
      <c r="AK9237" s="12"/>
      <c r="AL9237" s="30"/>
      <c r="AM9237" s="32"/>
      <c r="AQ9237" s="12"/>
      <c r="AR9237" s="12"/>
      <c r="AS9237" s="12"/>
      <c r="AZ9237" s="49"/>
      <c r="BA9237" s="30"/>
      <c r="BB9237" s="12"/>
      <c r="BF9237" s="12"/>
      <c r="BG9237" s="12"/>
      <c r="BH9237" s="12"/>
      <c r="BO9237" s="7"/>
      <c r="BP9237" s="7"/>
      <c r="BQ9237" s="7"/>
      <c r="BU9237" s="7"/>
      <c r="BV9237" s="7"/>
      <c r="BW9237" s="7"/>
      <c r="CD9237" s="7"/>
      <c r="CE9237" s="7"/>
      <c r="CF9237" s="7"/>
      <c r="CJ9237" s="7"/>
      <c r="CK9237" s="7"/>
      <c r="CL9237" s="7"/>
    </row>
    <row r="9238" spans="1:90">
      <c r="A9238" s="11"/>
      <c r="B9238" s="373"/>
      <c r="C9238" s="373"/>
      <c r="D9238" s="373"/>
      <c r="E9238" s="13"/>
      <c r="F9238" s="11"/>
      <c r="G9238" s="25"/>
      <c r="H9238" s="31"/>
      <c r="I9238" s="30"/>
      <c r="M9238" s="25"/>
      <c r="N9238" s="31"/>
      <c r="O9238" s="30"/>
      <c r="V9238" s="12"/>
      <c r="W9238" s="12"/>
      <c r="X9238" s="14"/>
      <c r="AB9238" s="25"/>
      <c r="AC9238" s="12"/>
      <c r="AD9238" s="12"/>
      <c r="AK9238" s="12"/>
      <c r="AL9238" s="30"/>
      <c r="AM9238" s="32"/>
      <c r="AQ9238" s="12"/>
      <c r="AR9238" s="12"/>
      <c r="AS9238" s="12"/>
      <c r="AZ9238" s="49"/>
      <c r="BA9238" s="30"/>
      <c r="BB9238" s="12"/>
      <c r="BF9238" s="12"/>
      <c r="BG9238" s="12"/>
      <c r="BH9238" s="12"/>
      <c r="BO9238" s="7"/>
      <c r="BP9238" s="7"/>
      <c r="BQ9238" s="7"/>
      <c r="BU9238" s="7"/>
      <c r="BV9238" s="7"/>
      <c r="BW9238" s="7"/>
      <c r="CD9238" s="7"/>
      <c r="CE9238" s="7"/>
      <c r="CF9238" s="7"/>
      <c r="CJ9238" s="7"/>
      <c r="CK9238" s="7"/>
      <c r="CL9238" s="7"/>
    </row>
    <row r="9239" spans="1:90">
      <c r="A9239" s="11"/>
      <c r="B9239" s="373"/>
      <c r="C9239" s="373"/>
      <c r="D9239" s="373"/>
      <c r="E9239" s="13"/>
      <c r="F9239" s="11"/>
      <c r="G9239" s="25"/>
      <c r="H9239" s="31"/>
      <c r="I9239" s="30"/>
      <c r="M9239" s="25"/>
      <c r="N9239" s="31"/>
      <c r="O9239" s="30"/>
      <c r="V9239" s="12"/>
      <c r="W9239" s="12"/>
      <c r="X9239" s="14"/>
      <c r="AB9239" s="25"/>
      <c r="AC9239" s="12"/>
      <c r="AD9239" s="12"/>
      <c r="AK9239" s="12"/>
      <c r="AL9239" s="30"/>
      <c r="AM9239" s="32"/>
      <c r="AQ9239" s="12"/>
      <c r="AR9239" s="12"/>
      <c r="AS9239" s="12"/>
      <c r="AZ9239" s="49"/>
      <c r="BA9239" s="30"/>
      <c r="BB9239" s="12"/>
      <c r="BF9239" s="12"/>
      <c r="BG9239" s="12"/>
      <c r="BH9239" s="12"/>
      <c r="BO9239" s="7"/>
      <c r="BP9239" s="7"/>
      <c r="BQ9239" s="7"/>
      <c r="BU9239" s="7"/>
      <c r="BV9239" s="7"/>
      <c r="BW9239" s="7"/>
      <c r="CD9239" s="7"/>
      <c r="CE9239" s="7"/>
      <c r="CF9239" s="7"/>
      <c r="CJ9239" s="7"/>
      <c r="CK9239" s="7"/>
      <c r="CL9239" s="7"/>
    </row>
    <row r="9240" spans="1:90">
      <c r="A9240" s="11"/>
      <c r="B9240" s="373"/>
      <c r="C9240" s="373"/>
      <c r="D9240" s="373"/>
      <c r="E9240" s="13"/>
      <c r="F9240" s="11"/>
      <c r="G9240" s="25"/>
      <c r="H9240" s="31"/>
      <c r="I9240" s="30"/>
      <c r="M9240" s="25"/>
      <c r="N9240" s="31"/>
      <c r="O9240" s="30"/>
      <c r="V9240" s="12"/>
      <c r="W9240" s="12"/>
      <c r="X9240" s="14"/>
      <c r="AB9240" s="25"/>
      <c r="AC9240" s="12"/>
      <c r="AD9240" s="12"/>
      <c r="AK9240" s="12"/>
      <c r="AL9240" s="30"/>
      <c r="AM9240" s="32"/>
      <c r="AQ9240" s="12"/>
      <c r="AR9240" s="12"/>
      <c r="AS9240" s="12"/>
      <c r="AZ9240" s="49"/>
      <c r="BA9240" s="30"/>
      <c r="BB9240" s="12"/>
      <c r="BF9240" s="12"/>
      <c r="BG9240" s="12"/>
      <c r="BH9240" s="12"/>
      <c r="BO9240" s="7"/>
      <c r="BP9240" s="7"/>
      <c r="BQ9240" s="7"/>
      <c r="BU9240" s="7"/>
      <c r="BV9240" s="7"/>
      <c r="BW9240" s="7"/>
      <c r="CD9240" s="7"/>
      <c r="CE9240" s="7"/>
      <c r="CF9240" s="7"/>
      <c r="CJ9240" s="7"/>
      <c r="CK9240" s="7"/>
      <c r="CL9240" s="7"/>
    </row>
    <row r="9241" spans="1:90">
      <c r="A9241" s="11"/>
      <c r="B9241" s="373"/>
      <c r="C9241" s="373"/>
      <c r="D9241" s="373"/>
      <c r="E9241" s="13"/>
      <c r="F9241" s="11"/>
      <c r="G9241" s="25"/>
      <c r="H9241" s="31"/>
      <c r="I9241" s="30"/>
      <c r="M9241" s="25"/>
      <c r="N9241" s="31"/>
      <c r="O9241" s="30"/>
      <c r="V9241" s="12"/>
      <c r="W9241" s="12"/>
      <c r="X9241" s="14"/>
      <c r="AB9241" s="25"/>
      <c r="AC9241" s="12"/>
      <c r="AD9241" s="12"/>
      <c r="AK9241" s="12"/>
      <c r="AL9241" s="30"/>
      <c r="AM9241" s="32"/>
      <c r="AQ9241" s="12"/>
      <c r="AR9241" s="12"/>
      <c r="AS9241" s="12"/>
      <c r="AZ9241" s="49"/>
      <c r="BA9241" s="30"/>
      <c r="BB9241" s="12"/>
      <c r="BF9241" s="12"/>
      <c r="BG9241" s="12"/>
      <c r="BH9241" s="12"/>
      <c r="BO9241" s="7"/>
      <c r="BP9241" s="7"/>
      <c r="BQ9241" s="7"/>
      <c r="BU9241" s="7"/>
      <c r="BV9241" s="7"/>
      <c r="BW9241" s="7"/>
      <c r="CD9241" s="7"/>
      <c r="CE9241" s="7"/>
      <c r="CF9241" s="7"/>
      <c r="CJ9241" s="7"/>
      <c r="CK9241" s="7"/>
      <c r="CL9241" s="7"/>
    </row>
    <row r="9242" spans="1:90">
      <c r="A9242" s="11"/>
      <c r="B9242" s="373"/>
      <c r="C9242" s="373"/>
      <c r="D9242" s="373"/>
      <c r="E9242" s="13"/>
      <c r="F9242" s="11"/>
      <c r="G9242" s="25"/>
      <c r="H9242" s="31"/>
      <c r="I9242" s="30"/>
      <c r="M9242" s="25"/>
      <c r="N9242" s="31"/>
      <c r="O9242" s="30"/>
      <c r="V9242" s="12"/>
      <c r="W9242" s="12"/>
      <c r="X9242" s="14"/>
      <c r="AB9242" s="25"/>
      <c r="AC9242" s="12"/>
      <c r="AD9242" s="12"/>
      <c r="AK9242" s="12"/>
      <c r="AL9242" s="30"/>
      <c r="AM9242" s="32"/>
      <c r="AQ9242" s="12"/>
      <c r="AR9242" s="12"/>
      <c r="AS9242" s="12"/>
      <c r="AZ9242" s="49"/>
      <c r="BA9242" s="30"/>
      <c r="BB9242" s="12"/>
      <c r="BF9242" s="12"/>
      <c r="BG9242" s="12"/>
      <c r="BH9242" s="12"/>
      <c r="BO9242" s="7"/>
      <c r="BP9242" s="7"/>
      <c r="BQ9242" s="7"/>
      <c r="BU9242" s="7"/>
      <c r="BV9242" s="7"/>
      <c r="BW9242" s="7"/>
      <c r="CD9242" s="7"/>
      <c r="CE9242" s="7"/>
      <c r="CF9242" s="7"/>
      <c r="CJ9242" s="7"/>
      <c r="CK9242" s="7"/>
      <c r="CL9242" s="7"/>
    </row>
    <row r="9243" spans="1:90">
      <c r="A9243" s="11"/>
      <c r="B9243" s="373"/>
      <c r="C9243" s="373"/>
      <c r="D9243" s="373"/>
      <c r="E9243" s="13"/>
      <c r="F9243" s="11"/>
      <c r="G9243" s="25"/>
      <c r="H9243" s="31"/>
      <c r="I9243" s="30"/>
      <c r="M9243" s="25"/>
      <c r="N9243" s="31"/>
      <c r="O9243" s="30"/>
      <c r="V9243" s="12"/>
      <c r="W9243" s="12"/>
      <c r="X9243" s="14"/>
      <c r="AB9243" s="25"/>
      <c r="AC9243" s="12"/>
      <c r="AD9243" s="12"/>
      <c r="AK9243" s="12"/>
      <c r="AL9243" s="30"/>
      <c r="AM9243" s="32"/>
      <c r="AQ9243" s="12"/>
      <c r="AR9243" s="12"/>
      <c r="AS9243" s="12"/>
      <c r="AZ9243" s="49"/>
      <c r="BA9243" s="30"/>
      <c r="BB9243" s="12"/>
      <c r="BF9243" s="12"/>
      <c r="BG9243" s="12"/>
      <c r="BH9243" s="12"/>
      <c r="BO9243" s="7"/>
      <c r="BP9243" s="7"/>
      <c r="BQ9243" s="7"/>
      <c r="BU9243" s="7"/>
      <c r="BV9243" s="7"/>
      <c r="BW9243" s="7"/>
      <c r="CD9243" s="7"/>
      <c r="CE9243" s="7"/>
      <c r="CF9243" s="7"/>
      <c r="CJ9243" s="7"/>
      <c r="CK9243" s="7"/>
      <c r="CL9243" s="7"/>
    </row>
    <row r="9244" spans="1:90">
      <c r="A9244" s="11"/>
      <c r="B9244" s="373"/>
      <c r="C9244" s="373"/>
      <c r="D9244" s="373"/>
      <c r="E9244" s="13"/>
      <c r="F9244" s="11"/>
      <c r="G9244" s="25"/>
      <c r="H9244" s="31"/>
      <c r="I9244" s="30"/>
      <c r="M9244" s="25"/>
      <c r="N9244" s="31"/>
      <c r="O9244" s="30"/>
      <c r="V9244" s="12"/>
      <c r="W9244" s="12"/>
      <c r="X9244" s="14"/>
      <c r="AB9244" s="25"/>
      <c r="AC9244" s="12"/>
      <c r="AD9244" s="12"/>
      <c r="AK9244" s="12"/>
      <c r="AL9244" s="30"/>
      <c r="AM9244" s="32"/>
      <c r="AQ9244" s="12"/>
      <c r="AR9244" s="12"/>
      <c r="AS9244" s="12"/>
      <c r="AZ9244" s="49"/>
      <c r="BA9244" s="30"/>
      <c r="BB9244" s="12"/>
      <c r="BF9244" s="12"/>
      <c r="BG9244" s="12"/>
      <c r="BH9244" s="12"/>
      <c r="BO9244" s="7"/>
      <c r="BP9244" s="7"/>
      <c r="BQ9244" s="7"/>
      <c r="BU9244" s="7"/>
      <c r="BV9244" s="7"/>
      <c r="BW9244" s="7"/>
      <c r="CD9244" s="7"/>
      <c r="CE9244" s="7"/>
      <c r="CF9244" s="7"/>
      <c r="CJ9244" s="7"/>
      <c r="CK9244" s="7"/>
      <c r="CL9244" s="7"/>
    </row>
    <row r="9245" spans="1:90">
      <c r="A9245" s="11"/>
      <c r="B9245" s="373"/>
      <c r="C9245" s="373"/>
      <c r="D9245" s="373"/>
      <c r="E9245" s="13"/>
      <c r="F9245" s="11"/>
      <c r="G9245" s="25"/>
      <c r="H9245" s="31"/>
      <c r="I9245" s="30"/>
      <c r="M9245" s="25"/>
      <c r="N9245" s="31"/>
      <c r="O9245" s="30"/>
      <c r="V9245" s="12"/>
      <c r="W9245" s="12"/>
      <c r="X9245" s="14"/>
      <c r="AB9245" s="25"/>
      <c r="AC9245" s="12"/>
      <c r="AD9245" s="12"/>
      <c r="AK9245" s="12"/>
      <c r="AL9245" s="30"/>
      <c r="AM9245" s="32"/>
      <c r="AQ9245" s="12"/>
      <c r="AR9245" s="12"/>
      <c r="AS9245" s="12"/>
      <c r="AZ9245" s="49"/>
      <c r="BA9245" s="30"/>
      <c r="BB9245" s="12"/>
      <c r="BF9245" s="12"/>
      <c r="BG9245" s="12"/>
      <c r="BH9245" s="12"/>
      <c r="BO9245" s="7"/>
      <c r="BP9245" s="7"/>
      <c r="BQ9245" s="7"/>
      <c r="BU9245" s="7"/>
      <c r="BV9245" s="7"/>
      <c r="BW9245" s="7"/>
      <c r="CD9245" s="7"/>
      <c r="CE9245" s="7"/>
      <c r="CF9245" s="7"/>
      <c r="CJ9245" s="7"/>
      <c r="CK9245" s="7"/>
      <c r="CL9245" s="7"/>
    </row>
    <row r="9246" spans="1:90">
      <c r="A9246" s="11"/>
      <c r="B9246" s="373"/>
      <c r="C9246" s="373"/>
      <c r="D9246" s="373"/>
      <c r="E9246" s="13"/>
      <c r="F9246" s="11"/>
      <c r="G9246" s="25"/>
      <c r="H9246" s="31"/>
      <c r="I9246" s="30"/>
      <c r="M9246" s="25"/>
      <c r="N9246" s="31"/>
      <c r="O9246" s="30"/>
      <c r="V9246" s="12"/>
      <c r="W9246" s="12"/>
      <c r="X9246" s="14"/>
      <c r="AB9246" s="25"/>
      <c r="AC9246" s="12"/>
      <c r="AD9246" s="12"/>
      <c r="AK9246" s="12"/>
      <c r="AL9246" s="30"/>
      <c r="AM9246" s="32"/>
      <c r="AQ9246" s="12"/>
      <c r="AR9246" s="12"/>
      <c r="AS9246" s="12"/>
      <c r="AZ9246" s="49"/>
      <c r="BA9246" s="30"/>
      <c r="BB9246" s="12"/>
      <c r="BF9246" s="12"/>
      <c r="BG9246" s="12"/>
      <c r="BH9246" s="12"/>
      <c r="BO9246" s="7"/>
      <c r="BP9246" s="7"/>
      <c r="BQ9246" s="7"/>
      <c r="BU9246" s="7"/>
      <c r="BV9246" s="7"/>
      <c r="BW9246" s="7"/>
      <c r="CD9246" s="7"/>
      <c r="CE9246" s="7"/>
      <c r="CF9246" s="7"/>
      <c r="CJ9246" s="7"/>
      <c r="CK9246" s="7"/>
      <c r="CL9246" s="7"/>
    </row>
    <row r="9247" spans="1:90">
      <c r="A9247" s="11"/>
      <c r="B9247" s="373"/>
      <c r="C9247" s="373"/>
      <c r="D9247" s="373"/>
      <c r="E9247" s="13"/>
      <c r="F9247" s="11"/>
      <c r="G9247" s="25"/>
      <c r="H9247" s="31"/>
      <c r="I9247" s="30"/>
      <c r="M9247" s="25"/>
      <c r="N9247" s="31"/>
      <c r="O9247" s="30"/>
      <c r="V9247" s="12"/>
      <c r="W9247" s="12"/>
      <c r="X9247" s="14"/>
      <c r="AB9247" s="25"/>
      <c r="AC9247" s="12"/>
      <c r="AD9247" s="12"/>
      <c r="AK9247" s="12"/>
      <c r="AL9247" s="30"/>
      <c r="AM9247" s="32"/>
      <c r="AQ9247" s="12"/>
      <c r="AR9247" s="12"/>
      <c r="AS9247" s="12"/>
      <c r="AZ9247" s="49"/>
      <c r="BA9247" s="30"/>
      <c r="BB9247" s="12"/>
      <c r="BF9247" s="12"/>
      <c r="BG9247" s="12"/>
      <c r="BH9247" s="12"/>
      <c r="BO9247" s="7"/>
      <c r="BP9247" s="7"/>
      <c r="BQ9247" s="7"/>
      <c r="BU9247" s="7"/>
      <c r="BV9247" s="7"/>
      <c r="BW9247" s="7"/>
      <c r="CD9247" s="7"/>
      <c r="CE9247" s="7"/>
      <c r="CF9247" s="7"/>
      <c r="CJ9247" s="7"/>
      <c r="CK9247" s="7"/>
      <c r="CL9247" s="7"/>
    </row>
    <row r="9248" spans="1:90">
      <c r="A9248" s="11"/>
      <c r="B9248" s="373"/>
      <c r="C9248" s="373"/>
      <c r="D9248" s="373"/>
      <c r="E9248" s="13"/>
      <c r="F9248" s="11"/>
      <c r="G9248" s="25"/>
      <c r="H9248" s="31"/>
      <c r="I9248" s="30"/>
      <c r="M9248" s="25"/>
      <c r="N9248" s="31"/>
      <c r="O9248" s="30"/>
      <c r="V9248" s="12"/>
      <c r="W9248" s="12"/>
      <c r="X9248" s="14"/>
      <c r="AB9248" s="25"/>
      <c r="AC9248" s="12"/>
      <c r="AD9248" s="12"/>
      <c r="AK9248" s="12"/>
      <c r="AL9248" s="30"/>
      <c r="AM9248" s="32"/>
      <c r="AQ9248" s="12"/>
      <c r="AR9248" s="12"/>
      <c r="AS9248" s="12"/>
      <c r="AZ9248" s="49"/>
      <c r="BA9248" s="30"/>
      <c r="BB9248" s="12"/>
      <c r="BF9248" s="12"/>
      <c r="BG9248" s="12"/>
      <c r="BH9248" s="12"/>
      <c r="BO9248" s="7"/>
      <c r="BP9248" s="7"/>
      <c r="BQ9248" s="7"/>
      <c r="BU9248" s="7"/>
      <c r="BV9248" s="7"/>
      <c r="BW9248" s="7"/>
      <c r="CD9248" s="7"/>
      <c r="CE9248" s="7"/>
      <c r="CF9248" s="7"/>
      <c r="CJ9248" s="7"/>
      <c r="CK9248" s="7"/>
      <c r="CL9248" s="7"/>
    </row>
    <row r="9249" spans="1:90">
      <c r="A9249" s="11"/>
      <c r="B9249" s="373"/>
      <c r="C9249" s="373"/>
      <c r="D9249" s="373"/>
      <c r="E9249" s="13"/>
      <c r="F9249" s="11"/>
      <c r="G9249" s="25"/>
      <c r="H9249" s="31"/>
      <c r="I9249" s="30"/>
      <c r="M9249" s="25"/>
      <c r="N9249" s="31"/>
      <c r="O9249" s="30"/>
      <c r="V9249" s="12"/>
      <c r="W9249" s="12"/>
      <c r="X9249" s="14"/>
      <c r="AB9249" s="25"/>
      <c r="AC9249" s="12"/>
      <c r="AD9249" s="12"/>
      <c r="AK9249" s="12"/>
      <c r="AL9249" s="30"/>
      <c r="AM9249" s="32"/>
      <c r="AQ9249" s="12"/>
      <c r="AR9249" s="12"/>
      <c r="AS9249" s="12"/>
      <c r="AZ9249" s="49"/>
      <c r="BA9249" s="30"/>
      <c r="BB9249" s="12"/>
      <c r="BF9249" s="12"/>
      <c r="BG9249" s="12"/>
      <c r="BH9249" s="12"/>
      <c r="BO9249" s="7"/>
      <c r="BP9249" s="7"/>
      <c r="BQ9249" s="7"/>
      <c r="BU9249" s="7"/>
      <c r="BV9249" s="7"/>
      <c r="BW9249" s="7"/>
      <c r="CD9249" s="7"/>
      <c r="CE9249" s="7"/>
      <c r="CF9249" s="7"/>
      <c r="CJ9249" s="7"/>
      <c r="CK9249" s="7"/>
      <c r="CL9249" s="7"/>
    </row>
    <row r="9250" spans="1:90">
      <c r="A9250" s="11"/>
      <c r="B9250" s="373"/>
      <c r="C9250" s="373"/>
      <c r="D9250" s="373"/>
      <c r="E9250" s="13"/>
      <c r="F9250" s="11"/>
      <c r="G9250" s="25"/>
      <c r="H9250" s="31"/>
      <c r="I9250" s="30"/>
      <c r="M9250" s="25"/>
      <c r="N9250" s="31"/>
      <c r="O9250" s="30"/>
      <c r="V9250" s="12"/>
      <c r="W9250" s="12"/>
      <c r="X9250" s="14"/>
      <c r="AB9250" s="25"/>
      <c r="AC9250" s="12"/>
      <c r="AD9250" s="12"/>
      <c r="AK9250" s="12"/>
      <c r="AL9250" s="30"/>
      <c r="AM9250" s="32"/>
      <c r="AQ9250" s="12"/>
      <c r="AR9250" s="12"/>
      <c r="AS9250" s="12"/>
      <c r="AZ9250" s="49"/>
      <c r="BA9250" s="30"/>
      <c r="BB9250" s="12"/>
      <c r="BF9250" s="12"/>
      <c r="BG9250" s="12"/>
      <c r="BH9250" s="12"/>
      <c r="BO9250" s="7"/>
      <c r="BP9250" s="7"/>
      <c r="BQ9250" s="7"/>
      <c r="BU9250" s="7"/>
      <c r="BV9250" s="7"/>
      <c r="BW9250" s="7"/>
      <c r="CD9250" s="7"/>
      <c r="CE9250" s="7"/>
      <c r="CF9250" s="7"/>
      <c r="CJ9250" s="7"/>
      <c r="CK9250" s="7"/>
      <c r="CL9250" s="7"/>
    </row>
    <row r="9251" spans="1:90">
      <c r="A9251" s="11"/>
      <c r="B9251" s="373"/>
      <c r="C9251" s="373"/>
      <c r="D9251" s="373"/>
      <c r="E9251" s="13"/>
      <c r="F9251" s="11"/>
      <c r="G9251" s="25"/>
      <c r="H9251" s="31"/>
      <c r="I9251" s="30"/>
      <c r="M9251" s="25"/>
      <c r="N9251" s="31"/>
      <c r="O9251" s="30"/>
      <c r="V9251" s="12"/>
      <c r="W9251" s="12"/>
      <c r="X9251" s="14"/>
      <c r="AB9251" s="25"/>
      <c r="AC9251" s="12"/>
      <c r="AD9251" s="12"/>
      <c r="AK9251" s="12"/>
      <c r="AL9251" s="30"/>
      <c r="AM9251" s="32"/>
      <c r="AQ9251" s="12"/>
      <c r="AR9251" s="12"/>
      <c r="AS9251" s="12"/>
      <c r="AZ9251" s="49"/>
      <c r="BA9251" s="30"/>
      <c r="BB9251" s="12"/>
      <c r="BF9251" s="12"/>
      <c r="BG9251" s="12"/>
      <c r="BH9251" s="12"/>
      <c r="BO9251" s="7"/>
      <c r="BP9251" s="7"/>
      <c r="BQ9251" s="7"/>
      <c r="BU9251" s="7"/>
      <c r="BV9251" s="7"/>
      <c r="BW9251" s="7"/>
      <c r="CD9251" s="7"/>
      <c r="CE9251" s="7"/>
      <c r="CF9251" s="7"/>
      <c r="CJ9251" s="7"/>
      <c r="CK9251" s="7"/>
      <c r="CL9251" s="7"/>
    </row>
    <row r="9252" spans="1:90">
      <c r="A9252" s="11"/>
      <c r="B9252" s="373"/>
      <c r="C9252" s="373"/>
      <c r="D9252" s="373"/>
      <c r="E9252" s="13"/>
      <c r="F9252" s="11"/>
      <c r="G9252" s="25"/>
      <c r="H9252" s="31"/>
      <c r="I9252" s="30"/>
      <c r="M9252" s="25"/>
      <c r="N9252" s="31"/>
      <c r="O9252" s="30"/>
      <c r="V9252" s="12"/>
      <c r="W9252" s="12"/>
      <c r="X9252" s="14"/>
      <c r="AB9252" s="25"/>
      <c r="AC9252" s="12"/>
      <c r="AD9252" s="12"/>
      <c r="AK9252" s="12"/>
      <c r="AL9252" s="30"/>
      <c r="AM9252" s="32"/>
      <c r="AQ9252" s="12"/>
      <c r="AR9252" s="12"/>
      <c r="AS9252" s="12"/>
      <c r="AZ9252" s="49"/>
      <c r="BA9252" s="30"/>
      <c r="BB9252" s="12"/>
      <c r="BF9252" s="12"/>
      <c r="BG9252" s="12"/>
      <c r="BH9252" s="12"/>
      <c r="BO9252" s="7"/>
      <c r="BP9252" s="7"/>
      <c r="BQ9252" s="7"/>
      <c r="BU9252" s="7"/>
      <c r="BV9252" s="7"/>
      <c r="BW9252" s="7"/>
      <c r="CD9252" s="7"/>
      <c r="CE9252" s="7"/>
      <c r="CF9252" s="7"/>
      <c r="CJ9252" s="7"/>
      <c r="CK9252" s="7"/>
      <c r="CL9252" s="7"/>
    </row>
    <row r="9253" spans="1:90">
      <c r="A9253" s="11"/>
      <c r="B9253" s="373"/>
      <c r="C9253" s="373"/>
      <c r="D9253" s="373"/>
      <c r="E9253" s="13"/>
      <c r="F9253" s="11"/>
      <c r="G9253" s="25"/>
      <c r="H9253" s="31"/>
      <c r="I9253" s="30"/>
      <c r="M9253" s="25"/>
      <c r="N9253" s="31"/>
      <c r="O9253" s="30"/>
      <c r="V9253" s="12"/>
      <c r="W9253" s="12"/>
      <c r="X9253" s="14"/>
      <c r="AB9253" s="25"/>
      <c r="AC9253" s="12"/>
      <c r="AD9253" s="12"/>
      <c r="AK9253" s="12"/>
      <c r="AL9253" s="30"/>
      <c r="AM9253" s="32"/>
      <c r="AQ9253" s="12"/>
      <c r="AR9253" s="12"/>
      <c r="AS9253" s="12"/>
      <c r="AZ9253" s="49"/>
      <c r="BA9253" s="30"/>
      <c r="BB9253" s="12"/>
      <c r="BF9253" s="12"/>
      <c r="BG9253" s="12"/>
      <c r="BH9253" s="12"/>
      <c r="BO9253" s="7"/>
      <c r="BP9253" s="7"/>
      <c r="BQ9253" s="7"/>
      <c r="BU9253" s="7"/>
      <c r="BV9253" s="7"/>
      <c r="BW9253" s="7"/>
      <c r="CD9253" s="7"/>
      <c r="CE9253" s="7"/>
      <c r="CF9253" s="7"/>
      <c r="CJ9253" s="7"/>
      <c r="CK9253" s="7"/>
      <c r="CL9253" s="7"/>
    </row>
    <row r="9254" spans="1:90">
      <c r="A9254" s="11"/>
      <c r="B9254" s="373"/>
      <c r="C9254" s="373"/>
      <c r="D9254" s="373"/>
      <c r="E9254" s="13"/>
      <c r="F9254" s="11"/>
      <c r="G9254" s="25"/>
      <c r="H9254" s="31"/>
      <c r="I9254" s="30"/>
      <c r="M9254" s="25"/>
      <c r="N9254" s="31"/>
      <c r="O9254" s="30"/>
      <c r="V9254" s="12"/>
      <c r="W9254" s="12"/>
      <c r="X9254" s="14"/>
      <c r="AB9254" s="25"/>
      <c r="AC9254" s="12"/>
      <c r="AD9254" s="12"/>
      <c r="AK9254" s="12"/>
      <c r="AL9254" s="30"/>
      <c r="AM9254" s="32"/>
      <c r="AQ9254" s="12"/>
      <c r="AR9254" s="12"/>
      <c r="AS9254" s="12"/>
      <c r="AZ9254" s="49"/>
      <c r="BA9254" s="30"/>
      <c r="BB9254" s="12"/>
      <c r="BF9254" s="12"/>
      <c r="BG9254" s="12"/>
      <c r="BH9254" s="12"/>
      <c r="BO9254" s="7"/>
      <c r="BP9254" s="7"/>
      <c r="BQ9254" s="7"/>
      <c r="BU9254" s="7"/>
      <c r="BV9254" s="7"/>
      <c r="BW9254" s="7"/>
      <c r="CD9254" s="7"/>
      <c r="CE9254" s="7"/>
      <c r="CF9254" s="7"/>
      <c r="CJ9254" s="7"/>
      <c r="CK9254" s="7"/>
      <c r="CL9254" s="7"/>
    </row>
    <row r="9255" spans="1:90">
      <c r="A9255" s="11"/>
      <c r="B9255" s="373"/>
      <c r="C9255" s="373"/>
      <c r="D9255" s="373"/>
      <c r="E9255" s="13"/>
      <c r="F9255" s="11"/>
      <c r="G9255" s="25"/>
      <c r="H9255" s="31"/>
      <c r="I9255" s="30"/>
      <c r="M9255" s="25"/>
      <c r="N9255" s="31"/>
      <c r="O9255" s="30"/>
      <c r="V9255" s="12"/>
      <c r="W9255" s="12"/>
      <c r="X9255" s="14"/>
      <c r="AB9255" s="25"/>
      <c r="AC9255" s="12"/>
      <c r="AD9255" s="12"/>
      <c r="AK9255" s="12"/>
      <c r="AL9255" s="30"/>
      <c r="AM9255" s="32"/>
      <c r="AQ9255" s="12"/>
      <c r="AR9255" s="12"/>
      <c r="AS9255" s="12"/>
      <c r="AZ9255" s="49"/>
      <c r="BA9255" s="30"/>
      <c r="BB9255" s="12"/>
      <c r="BF9255" s="12"/>
      <c r="BG9255" s="12"/>
      <c r="BH9255" s="12"/>
      <c r="BO9255" s="7"/>
      <c r="BP9255" s="7"/>
      <c r="BQ9255" s="7"/>
      <c r="BU9255" s="7"/>
      <c r="BV9255" s="7"/>
      <c r="BW9255" s="7"/>
      <c r="CD9255" s="7"/>
      <c r="CE9255" s="7"/>
      <c r="CF9255" s="7"/>
      <c r="CJ9255" s="7"/>
      <c r="CK9255" s="7"/>
      <c r="CL9255" s="7"/>
    </row>
    <row r="9256" spans="1:90">
      <c r="A9256" s="11"/>
      <c r="B9256" s="373"/>
      <c r="C9256" s="373"/>
      <c r="D9256" s="373"/>
      <c r="E9256" s="13"/>
      <c r="F9256" s="11"/>
      <c r="G9256" s="25"/>
      <c r="H9256" s="31"/>
      <c r="I9256" s="30"/>
      <c r="M9256" s="25"/>
      <c r="N9256" s="31"/>
      <c r="O9256" s="30"/>
      <c r="V9256" s="12"/>
      <c r="W9256" s="12"/>
      <c r="X9256" s="14"/>
      <c r="AB9256" s="25"/>
      <c r="AC9256" s="12"/>
      <c r="AD9256" s="12"/>
      <c r="AK9256" s="12"/>
      <c r="AL9256" s="30"/>
      <c r="AM9256" s="32"/>
      <c r="AQ9256" s="12"/>
      <c r="AR9256" s="12"/>
      <c r="AS9256" s="12"/>
      <c r="AZ9256" s="49"/>
      <c r="BA9256" s="30"/>
      <c r="BB9256" s="12"/>
      <c r="BF9256" s="12"/>
      <c r="BG9256" s="12"/>
      <c r="BH9256" s="12"/>
      <c r="BO9256" s="7"/>
      <c r="BP9256" s="7"/>
      <c r="BQ9256" s="7"/>
      <c r="BU9256" s="7"/>
      <c r="BV9256" s="7"/>
      <c r="BW9256" s="7"/>
      <c r="CD9256" s="7"/>
      <c r="CE9256" s="7"/>
      <c r="CF9256" s="7"/>
      <c r="CJ9256" s="7"/>
      <c r="CK9256" s="7"/>
      <c r="CL9256" s="7"/>
    </row>
    <row r="9257" spans="1:90">
      <c r="A9257" s="11"/>
      <c r="B9257" s="373"/>
      <c r="C9257" s="373"/>
      <c r="D9257" s="373"/>
      <c r="E9257" s="13"/>
      <c r="F9257" s="11"/>
      <c r="G9257" s="25"/>
      <c r="H9257" s="31"/>
      <c r="I9257" s="30"/>
      <c r="M9257" s="25"/>
      <c r="N9257" s="31"/>
      <c r="O9257" s="30"/>
      <c r="V9257" s="12"/>
      <c r="W9257" s="12"/>
      <c r="X9257" s="14"/>
      <c r="AB9257" s="25"/>
      <c r="AC9257" s="12"/>
      <c r="AD9257" s="12"/>
      <c r="AK9257" s="12"/>
      <c r="AL9257" s="30"/>
      <c r="AM9257" s="32"/>
      <c r="AQ9257" s="12"/>
      <c r="AR9257" s="12"/>
      <c r="AS9257" s="12"/>
      <c r="AZ9257" s="49"/>
      <c r="BA9257" s="30"/>
      <c r="BB9257" s="12"/>
      <c r="BF9257" s="12"/>
      <c r="BG9257" s="12"/>
      <c r="BH9257" s="12"/>
      <c r="BO9257" s="7"/>
      <c r="BP9257" s="7"/>
      <c r="BQ9257" s="7"/>
      <c r="BU9257" s="7"/>
      <c r="BV9257" s="7"/>
      <c r="BW9257" s="7"/>
      <c r="CD9257" s="7"/>
      <c r="CE9257" s="7"/>
      <c r="CF9257" s="7"/>
      <c r="CJ9257" s="7"/>
      <c r="CK9257" s="7"/>
      <c r="CL9257" s="7"/>
    </row>
    <row r="9258" spans="1:90">
      <c r="A9258" s="11"/>
      <c r="B9258" s="373"/>
      <c r="C9258" s="373"/>
      <c r="D9258" s="373"/>
      <c r="E9258" s="13"/>
      <c r="F9258" s="11"/>
      <c r="G9258" s="25"/>
      <c r="H9258" s="31"/>
      <c r="I9258" s="30"/>
      <c r="M9258" s="25"/>
      <c r="N9258" s="31"/>
      <c r="O9258" s="30"/>
      <c r="V9258" s="12"/>
      <c r="W9258" s="12"/>
      <c r="X9258" s="14"/>
      <c r="AB9258" s="25"/>
      <c r="AC9258" s="12"/>
      <c r="AD9258" s="12"/>
      <c r="AK9258" s="12"/>
      <c r="AL9258" s="30"/>
      <c r="AM9258" s="32"/>
      <c r="AQ9258" s="12"/>
      <c r="AR9258" s="12"/>
      <c r="AS9258" s="12"/>
      <c r="AZ9258" s="49"/>
      <c r="BA9258" s="30"/>
      <c r="BB9258" s="12"/>
      <c r="BF9258" s="12"/>
      <c r="BG9258" s="12"/>
      <c r="BH9258" s="12"/>
      <c r="BO9258" s="7"/>
      <c r="BP9258" s="7"/>
      <c r="BQ9258" s="7"/>
      <c r="BU9258" s="7"/>
      <c r="BV9258" s="7"/>
      <c r="BW9258" s="7"/>
      <c r="CD9258" s="7"/>
      <c r="CE9258" s="7"/>
      <c r="CF9258" s="7"/>
      <c r="CJ9258" s="7"/>
      <c r="CK9258" s="7"/>
      <c r="CL9258" s="7"/>
    </row>
    <row r="9259" spans="1:90">
      <c r="A9259" s="11"/>
      <c r="B9259" s="373"/>
      <c r="C9259" s="373"/>
      <c r="D9259" s="373"/>
      <c r="E9259" s="13"/>
      <c r="F9259" s="11"/>
      <c r="G9259" s="25"/>
      <c r="H9259" s="31"/>
      <c r="I9259" s="30"/>
      <c r="M9259" s="25"/>
      <c r="N9259" s="31"/>
      <c r="O9259" s="30"/>
      <c r="V9259" s="12"/>
      <c r="W9259" s="12"/>
      <c r="X9259" s="14"/>
      <c r="AB9259" s="25"/>
      <c r="AC9259" s="12"/>
      <c r="AD9259" s="12"/>
      <c r="AK9259" s="12"/>
      <c r="AL9259" s="30"/>
      <c r="AM9259" s="32"/>
      <c r="AQ9259" s="12"/>
      <c r="AR9259" s="12"/>
      <c r="AS9259" s="12"/>
      <c r="AZ9259" s="49"/>
      <c r="BA9259" s="30"/>
      <c r="BB9259" s="12"/>
      <c r="BF9259" s="12"/>
      <c r="BG9259" s="12"/>
      <c r="BH9259" s="12"/>
      <c r="BO9259" s="7"/>
      <c r="BP9259" s="7"/>
      <c r="BQ9259" s="7"/>
      <c r="BU9259" s="7"/>
      <c r="BV9259" s="7"/>
      <c r="BW9259" s="7"/>
      <c r="CD9259" s="7"/>
      <c r="CE9259" s="7"/>
      <c r="CF9259" s="7"/>
      <c r="CJ9259" s="7"/>
      <c r="CK9259" s="7"/>
      <c r="CL9259" s="7"/>
    </row>
    <row r="9260" spans="1:90">
      <c r="A9260" s="11"/>
      <c r="B9260" s="373"/>
      <c r="C9260" s="373"/>
      <c r="D9260" s="373"/>
      <c r="E9260" s="13"/>
      <c r="F9260" s="11"/>
      <c r="G9260" s="25"/>
      <c r="H9260" s="31"/>
      <c r="I9260" s="30"/>
      <c r="M9260" s="25"/>
      <c r="N9260" s="31"/>
      <c r="O9260" s="30"/>
      <c r="V9260" s="12"/>
      <c r="W9260" s="12"/>
      <c r="X9260" s="14"/>
      <c r="AB9260" s="25"/>
      <c r="AC9260" s="12"/>
      <c r="AD9260" s="12"/>
      <c r="AK9260" s="12"/>
      <c r="AL9260" s="30"/>
      <c r="AM9260" s="32"/>
      <c r="AQ9260" s="12"/>
      <c r="AR9260" s="12"/>
      <c r="AS9260" s="12"/>
      <c r="AZ9260" s="49"/>
      <c r="BA9260" s="30"/>
      <c r="BB9260" s="12"/>
      <c r="BF9260" s="12"/>
      <c r="BG9260" s="12"/>
      <c r="BH9260" s="12"/>
      <c r="BO9260" s="7"/>
      <c r="BP9260" s="7"/>
      <c r="BQ9260" s="7"/>
      <c r="BU9260" s="7"/>
      <c r="BV9260" s="7"/>
      <c r="BW9260" s="7"/>
      <c r="CD9260" s="7"/>
      <c r="CE9260" s="7"/>
      <c r="CF9260" s="7"/>
      <c r="CJ9260" s="7"/>
      <c r="CK9260" s="7"/>
      <c r="CL9260" s="7"/>
    </row>
    <row r="9261" spans="1:90">
      <c r="A9261" s="11"/>
      <c r="B9261" s="373"/>
      <c r="C9261" s="373"/>
      <c r="D9261" s="373"/>
      <c r="E9261" s="13"/>
      <c r="F9261" s="11"/>
      <c r="G9261" s="25"/>
      <c r="H9261" s="31"/>
      <c r="I9261" s="30"/>
      <c r="M9261" s="25"/>
      <c r="N9261" s="31"/>
      <c r="O9261" s="30"/>
      <c r="V9261" s="12"/>
      <c r="W9261" s="12"/>
      <c r="X9261" s="14"/>
      <c r="AB9261" s="25"/>
      <c r="AC9261" s="12"/>
      <c r="AD9261" s="12"/>
      <c r="AK9261" s="12"/>
      <c r="AL9261" s="30"/>
      <c r="AM9261" s="32"/>
      <c r="AQ9261" s="12"/>
      <c r="AR9261" s="12"/>
      <c r="AS9261" s="12"/>
      <c r="AZ9261" s="49"/>
      <c r="BA9261" s="30"/>
      <c r="BB9261" s="12"/>
      <c r="BF9261" s="12"/>
      <c r="BG9261" s="12"/>
      <c r="BH9261" s="12"/>
      <c r="BO9261" s="7"/>
      <c r="BP9261" s="7"/>
      <c r="BQ9261" s="7"/>
      <c r="BU9261" s="7"/>
      <c r="BV9261" s="7"/>
      <c r="BW9261" s="7"/>
      <c r="CD9261" s="7"/>
      <c r="CE9261" s="7"/>
      <c r="CF9261" s="7"/>
      <c r="CJ9261" s="7"/>
      <c r="CK9261" s="7"/>
      <c r="CL9261" s="7"/>
    </row>
    <row r="9262" spans="1:90">
      <c r="A9262" s="11"/>
      <c r="B9262" s="373"/>
      <c r="C9262" s="373"/>
      <c r="D9262" s="373"/>
      <c r="E9262" s="13"/>
      <c r="F9262" s="11"/>
      <c r="G9262" s="25"/>
      <c r="H9262" s="31"/>
      <c r="I9262" s="30"/>
      <c r="M9262" s="25"/>
      <c r="N9262" s="31"/>
      <c r="O9262" s="30"/>
      <c r="V9262" s="12"/>
      <c r="W9262" s="12"/>
      <c r="X9262" s="14"/>
      <c r="AB9262" s="25"/>
      <c r="AC9262" s="12"/>
      <c r="AD9262" s="12"/>
      <c r="AK9262" s="12"/>
      <c r="AL9262" s="30"/>
      <c r="AM9262" s="32"/>
      <c r="AQ9262" s="12"/>
      <c r="AR9262" s="12"/>
      <c r="AS9262" s="12"/>
      <c r="AZ9262" s="49"/>
      <c r="BA9262" s="30"/>
      <c r="BB9262" s="12"/>
      <c r="BF9262" s="12"/>
      <c r="BG9262" s="12"/>
      <c r="BH9262" s="12"/>
      <c r="BO9262" s="7"/>
      <c r="BP9262" s="7"/>
      <c r="BQ9262" s="7"/>
      <c r="BU9262" s="7"/>
      <c r="BV9262" s="7"/>
      <c r="BW9262" s="7"/>
      <c r="CD9262" s="7"/>
      <c r="CE9262" s="7"/>
      <c r="CF9262" s="7"/>
      <c r="CJ9262" s="7"/>
      <c r="CK9262" s="7"/>
      <c r="CL9262" s="7"/>
    </row>
    <row r="9263" spans="1:90">
      <c r="A9263" s="11"/>
      <c r="B9263" s="373"/>
      <c r="C9263" s="373"/>
      <c r="D9263" s="373"/>
      <c r="E9263" s="13"/>
      <c r="F9263" s="11"/>
      <c r="G9263" s="25"/>
      <c r="H9263" s="31"/>
      <c r="I9263" s="30"/>
      <c r="M9263" s="25"/>
      <c r="N9263" s="31"/>
      <c r="O9263" s="30"/>
      <c r="V9263" s="12"/>
      <c r="W9263" s="12"/>
      <c r="X9263" s="14"/>
      <c r="AB9263" s="25"/>
      <c r="AC9263" s="12"/>
      <c r="AD9263" s="12"/>
      <c r="AK9263" s="12"/>
      <c r="AL9263" s="30"/>
      <c r="AM9263" s="32"/>
      <c r="AQ9263" s="12"/>
      <c r="AR9263" s="12"/>
      <c r="AS9263" s="12"/>
      <c r="AZ9263" s="49"/>
      <c r="BA9263" s="30"/>
      <c r="BB9263" s="12"/>
      <c r="BF9263" s="12"/>
      <c r="BG9263" s="12"/>
      <c r="BH9263" s="12"/>
      <c r="BO9263" s="7"/>
      <c r="BP9263" s="7"/>
      <c r="BQ9263" s="7"/>
      <c r="BU9263" s="7"/>
      <c r="BV9263" s="7"/>
      <c r="BW9263" s="7"/>
      <c r="CD9263" s="7"/>
      <c r="CE9263" s="7"/>
      <c r="CF9263" s="7"/>
      <c r="CJ9263" s="7"/>
      <c r="CK9263" s="7"/>
      <c r="CL9263" s="7"/>
    </row>
    <row r="9264" spans="1:90">
      <c r="A9264" s="11"/>
      <c r="B9264" s="373"/>
      <c r="C9264" s="373"/>
      <c r="D9264" s="373"/>
      <c r="E9264" s="13"/>
      <c r="F9264" s="11"/>
      <c r="G9264" s="25"/>
      <c r="H9264" s="31"/>
      <c r="I9264" s="30"/>
      <c r="M9264" s="25"/>
      <c r="N9264" s="31"/>
      <c r="O9264" s="30"/>
      <c r="V9264" s="12"/>
      <c r="W9264" s="12"/>
      <c r="X9264" s="14"/>
      <c r="AB9264" s="25"/>
      <c r="AC9264" s="12"/>
      <c r="AD9264" s="12"/>
      <c r="AK9264" s="12"/>
      <c r="AL9264" s="30"/>
      <c r="AM9264" s="32"/>
      <c r="AQ9264" s="12"/>
      <c r="AR9264" s="12"/>
      <c r="AS9264" s="12"/>
      <c r="AZ9264" s="49"/>
      <c r="BA9264" s="30"/>
      <c r="BB9264" s="12"/>
      <c r="BF9264" s="12"/>
      <c r="BG9264" s="12"/>
      <c r="BH9264" s="12"/>
      <c r="BO9264" s="7"/>
      <c r="BP9264" s="7"/>
      <c r="BQ9264" s="7"/>
      <c r="BU9264" s="7"/>
      <c r="BV9264" s="7"/>
      <c r="BW9264" s="7"/>
      <c r="CD9264" s="7"/>
      <c r="CE9264" s="7"/>
      <c r="CF9264" s="7"/>
      <c r="CJ9264" s="7"/>
      <c r="CK9264" s="7"/>
      <c r="CL9264" s="7"/>
    </row>
    <row r="9265" spans="1:90">
      <c r="A9265" s="11"/>
      <c r="B9265" s="373"/>
      <c r="C9265" s="373"/>
      <c r="D9265" s="373"/>
      <c r="E9265" s="13"/>
      <c r="F9265" s="11"/>
      <c r="G9265" s="25"/>
      <c r="H9265" s="31"/>
      <c r="I9265" s="30"/>
      <c r="M9265" s="25"/>
      <c r="N9265" s="31"/>
      <c r="O9265" s="30"/>
      <c r="V9265" s="12"/>
      <c r="W9265" s="12"/>
      <c r="X9265" s="14"/>
      <c r="AB9265" s="25"/>
      <c r="AC9265" s="12"/>
      <c r="AD9265" s="12"/>
      <c r="AK9265" s="12"/>
      <c r="AL9265" s="30"/>
      <c r="AM9265" s="32"/>
      <c r="AQ9265" s="12"/>
      <c r="AR9265" s="12"/>
      <c r="AS9265" s="12"/>
      <c r="AZ9265" s="49"/>
      <c r="BA9265" s="30"/>
      <c r="BB9265" s="12"/>
      <c r="BF9265" s="12"/>
      <c r="BG9265" s="12"/>
      <c r="BH9265" s="12"/>
      <c r="BO9265" s="7"/>
      <c r="BP9265" s="7"/>
      <c r="BQ9265" s="7"/>
      <c r="BU9265" s="7"/>
      <c r="BV9265" s="7"/>
      <c r="BW9265" s="7"/>
      <c r="CD9265" s="7"/>
      <c r="CE9265" s="7"/>
      <c r="CF9265" s="7"/>
      <c r="CJ9265" s="7"/>
      <c r="CK9265" s="7"/>
      <c r="CL9265" s="7"/>
    </row>
    <row r="9266" spans="1:90">
      <c r="A9266" s="11"/>
      <c r="B9266" s="373"/>
      <c r="C9266" s="373"/>
      <c r="D9266" s="373"/>
      <c r="E9266" s="13"/>
      <c r="F9266" s="11"/>
      <c r="G9266" s="25"/>
      <c r="H9266" s="31"/>
      <c r="I9266" s="30"/>
      <c r="M9266" s="25"/>
      <c r="N9266" s="31"/>
      <c r="O9266" s="30"/>
      <c r="V9266" s="12"/>
      <c r="W9266" s="12"/>
      <c r="X9266" s="14"/>
      <c r="AB9266" s="25"/>
      <c r="AC9266" s="12"/>
      <c r="AD9266" s="12"/>
      <c r="AK9266" s="12"/>
      <c r="AL9266" s="30"/>
      <c r="AM9266" s="32"/>
      <c r="AQ9266" s="12"/>
      <c r="AR9266" s="12"/>
      <c r="AS9266" s="12"/>
      <c r="AZ9266" s="49"/>
      <c r="BA9266" s="30"/>
      <c r="BB9266" s="12"/>
      <c r="BF9266" s="12"/>
      <c r="BG9266" s="12"/>
      <c r="BH9266" s="12"/>
      <c r="BO9266" s="7"/>
      <c r="BP9266" s="7"/>
      <c r="BQ9266" s="7"/>
      <c r="BU9266" s="7"/>
      <c r="BV9266" s="7"/>
      <c r="BW9266" s="7"/>
      <c r="CD9266" s="7"/>
      <c r="CE9266" s="7"/>
      <c r="CF9266" s="7"/>
      <c r="CJ9266" s="7"/>
      <c r="CK9266" s="7"/>
      <c r="CL9266" s="7"/>
    </row>
    <row r="9267" spans="1:90">
      <c r="A9267" s="11"/>
      <c r="B9267" s="373"/>
      <c r="C9267" s="373"/>
      <c r="D9267" s="373"/>
      <c r="E9267" s="13"/>
      <c r="F9267" s="11"/>
      <c r="G9267" s="25"/>
      <c r="H9267" s="31"/>
      <c r="I9267" s="30"/>
      <c r="M9267" s="25"/>
      <c r="N9267" s="31"/>
      <c r="O9267" s="30"/>
      <c r="V9267" s="12"/>
      <c r="W9267" s="12"/>
      <c r="X9267" s="14"/>
      <c r="AB9267" s="25"/>
      <c r="AC9267" s="12"/>
      <c r="AD9267" s="12"/>
      <c r="AK9267" s="12"/>
      <c r="AL9267" s="30"/>
      <c r="AM9267" s="32"/>
      <c r="AQ9267" s="12"/>
      <c r="AR9267" s="12"/>
      <c r="AS9267" s="12"/>
      <c r="AZ9267" s="49"/>
      <c r="BA9267" s="30"/>
      <c r="BB9267" s="12"/>
      <c r="BF9267" s="12"/>
      <c r="BG9267" s="12"/>
      <c r="BH9267" s="12"/>
      <c r="BO9267" s="7"/>
      <c r="BP9267" s="7"/>
      <c r="BQ9267" s="7"/>
      <c r="BU9267" s="7"/>
      <c r="BV9267" s="7"/>
      <c r="BW9267" s="7"/>
      <c r="CD9267" s="7"/>
      <c r="CE9267" s="7"/>
      <c r="CF9267" s="7"/>
      <c r="CJ9267" s="7"/>
      <c r="CK9267" s="7"/>
      <c r="CL9267" s="7"/>
    </row>
    <row r="9268" spans="1:90">
      <c r="A9268" s="11"/>
      <c r="B9268" s="373"/>
      <c r="C9268" s="373"/>
      <c r="D9268" s="373"/>
      <c r="E9268" s="13"/>
      <c r="F9268" s="11"/>
      <c r="G9268" s="25"/>
      <c r="H9268" s="31"/>
      <c r="I9268" s="30"/>
      <c r="M9268" s="25"/>
      <c r="N9268" s="31"/>
      <c r="O9268" s="30"/>
      <c r="V9268" s="12"/>
      <c r="W9268" s="12"/>
      <c r="X9268" s="14"/>
      <c r="AB9268" s="25"/>
      <c r="AC9268" s="12"/>
      <c r="AD9268" s="12"/>
      <c r="AK9268" s="12"/>
      <c r="AL9268" s="30"/>
      <c r="AM9268" s="32"/>
      <c r="AQ9268" s="12"/>
      <c r="AR9268" s="12"/>
      <c r="AS9268" s="12"/>
      <c r="AZ9268" s="49"/>
      <c r="BA9268" s="30"/>
      <c r="BB9268" s="12"/>
      <c r="BF9268" s="12"/>
      <c r="BG9268" s="12"/>
      <c r="BH9268" s="12"/>
      <c r="BO9268" s="7"/>
      <c r="BP9268" s="7"/>
      <c r="BQ9268" s="7"/>
      <c r="BU9268" s="7"/>
      <c r="BV9268" s="7"/>
      <c r="BW9268" s="7"/>
      <c r="CD9268" s="7"/>
      <c r="CE9268" s="7"/>
      <c r="CF9268" s="7"/>
      <c r="CJ9268" s="7"/>
      <c r="CK9268" s="7"/>
      <c r="CL9268" s="7"/>
    </row>
    <row r="9269" spans="1:90">
      <c r="A9269" s="11"/>
      <c r="B9269" s="373"/>
      <c r="C9269" s="373"/>
      <c r="D9269" s="373"/>
      <c r="E9269" s="13"/>
      <c r="F9269" s="11"/>
      <c r="G9269" s="25"/>
      <c r="H9269" s="31"/>
      <c r="I9269" s="30"/>
      <c r="M9269" s="25"/>
      <c r="N9269" s="31"/>
      <c r="O9269" s="30"/>
      <c r="V9269" s="12"/>
      <c r="W9269" s="12"/>
      <c r="X9269" s="14"/>
      <c r="AB9269" s="25"/>
      <c r="AC9269" s="12"/>
      <c r="AD9269" s="12"/>
      <c r="AK9269" s="12"/>
      <c r="AL9269" s="30"/>
      <c r="AM9269" s="32"/>
      <c r="AQ9269" s="12"/>
      <c r="AR9269" s="12"/>
      <c r="AS9269" s="12"/>
      <c r="AZ9269" s="49"/>
      <c r="BA9269" s="30"/>
      <c r="BB9269" s="12"/>
      <c r="BF9269" s="12"/>
      <c r="BG9269" s="12"/>
      <c r="BH9269" s="12"/>
      <c r="BO9269" s="7"/>
      <c r="BP9269" s="7"/>
      <c r="BQ9269" s="7"/>
      <c r="BU9269" s="7"/>
      <c r="BV9269" s="7"/>
      <c r="BW9269" s="7"/>
      <c r="CD9269" s="7"/>
      <c r="CE9269" s="7"/>
      <c r="CF9269" s="7"/>
      <c r="CJ9269" s="7"/>
      <c r="CK9269" s="7"/>
      <c r="CL9269" s="7"/>
    </row>
    <row r="9270" spans="1:90">
      <c r="A9270" s="11"/>
      <c r="B9270" s="373"/>
      <c r="C9270" s="373"/>
      <c r="D9270" s="373"/>
      <c r="E9270" s="13"/>
      <c r="F9270" s="11"/>
      <c r="G9270" s="25"/>
      <c r="H9270" s="31"/>
      <c r="I9270" s="30"/>
      <c r="M9270" s="25"/>
      <c r="N9270" s="31"/>
      <c r="O9270" s="30"/>
      <c r="V9270" s="12"/>
      <c r="W9270" s="12"/>
      <c r="X9270" s="14"/>
      <c r="AB9270" s="25"/>
      <c r="AC9270" s="12"/>
      <c r="AD9270" s="12"/>
      <c r="AK9270" s="12"/>
      <c r="AL9270" s="30"/>
      <c r="AM9270" s="32"/>
      <c r="AQ9270" s="12"/>
      <c r="AR9270" s="12"/>
      <c r="AS9270" s="12"/>
      <c r="AZ9270" s="49"/>
      <c r="BA9270" s="30"/>
      <c r="BB9270" s="12"/>
      <c r="BF9270" s="12"/>
      <c r="BG9270" s="12"/>
      <c r="BH9270" s="12"/>
      <c r="BO9270" s="7"/>
      <c r="BP9270" s="7"/>
      <c r="BQ9270" s="7"/>
      <c r="BU9270" s="7"/>
      <c r="BV9270" s="7"/>
      <c r="BW9270" s="7"/>
      <c r="CD9270" s="7"/>
      <c r="CE9270" s="7"/>
      <c r="CF9270" s="7"/>
      <c r="CJ9270" s="7"/>
      <c r="CK9270" s="7"/>
      <c r="CL9270" s="7"/>
    </row>
    <row r="9271" spans="1:90">
      <c r="A9271" s="11"/>
      <c r="B9271" s="373"/>
      <c r="C9271" s="373"/>
      <c r="D9271" s="373"/>
      <c r="E9271" s="13"/>
      <c r="F9271" s="11"/>
      <c r="G9271" s="25"/>
      <c r="H9271" s="31"/>
      <c r="I9271" s="30"/>
      <c r="M9271" s="25"/>
      <c r="N9271" s="31"/>
      <c r="O9271" s="30"/>
      <c r="V9271" s="12"/>
      <c r="W9271" s="12"/>
      <c r="X9271" s="14"/>
      <c r="AB9271" s="25"/>
      <c r="AC9271" s="12"/>
      <c r="AD9271" s="12"/>
      <c r="AK9271" s="12"/>
      <c r="AL9271" s="30"/>
      <c r="AM9271" s="32"/>
      <c r="AQ9271" s="12"/>
      <c r="AR9271" s="12"/>
      <c r="AS9271" s="12"/>
      <c r="AZ9271" s="49"/>
      <c r="BA9271" s="30"/>
      <c r="BB9271" s="12"/>
      <c r="BF9271" s="12"/>
      <c r="BG9271" s="12"/>
      <c r="BH9271" s="12"/>
      <c r="BO9271" s="7"/>
      <c r="BP9271" s="7"/>
      <c r="BQ9271" s="7"/>
      <c r="BU9271" s="7"/>
      <c r="BV9271" s="7"/>
      <c r="BW9271" s="7"/>
      <c r="CD9271" s="7"/>
      <c r="CE9271" s="7"/>
      <c r="CF9271" s="7"/>
      <c r="CJ9271" s="7"/>
      <c r="CK9271" s="7"/>
      <c r="CL9271" s="7"/>
    </row>
    <row r="9272" spans="1:90">
      <c r="A9272" s="11"/>
      <c r="B9272" s="373"/>
      <c r="C9272" s="373"/>
      <c r="D9272" s="373"/>
      <c r="E9272" s="13"/>
      <c r="F9272" s="11"/>
      <c r="G9272" s="25"/>
      <c r="H9272" s="31"/>
      <c r="I9272" s="30"/>
      <c r="M9272" s="25"/>
      <c r="N9272" s="31"/>
      <c r="O9272" s="30"/>
      <c r="V9272" s="12"/>
      <c r="W9272" s="12"/>
      <c r="X9272" s="14"/>
      <c r="AB9272" s="25"/>
      <c r="AC9272" s="12"/>
      <c r="AD9272" s="12"/>
      <c r="AK9272" s="12"/>
      <c r="AL9272" s="30"/>
      <c r="AM9272" s="32"/>
      <c r="AQ9272" s="12"/>
      <c r="AR9272" s="12"/>
      <c r="AS9272" s="12"/>
      <c r="AZ9272" s="49"/>
      <c r="BA9272" s="30"/>
      <c r="BB9272" s="12"/>
      <c r="BF9272" s="12"/>
      <c r="BG9272" s="12"/>
      <c r="BH9272" s="12"/>
      <c r="BO9272" s="7"/>
      <c r="BP9272" s="7"/>
      <c r="BQ9272" s="7"/>
      <c r="BU9272" s="7"/>
      <c r="BV9272" s="7"/>
      <c r="BW9272" s="7"/>
      <c r="CD9272" s="7"/>
      <c r="CE9272" s="7"/>
      <c r="CF9272" s="7"/>
      <c r="CJ9272" s="7"/>
      <c r="CK9272" s="7"/>
      <c r="CL9272" s="7"/>
    </row>
    <row r="9273" spans="1:90">
      <c r="A9273" s="11"/>
      <c r="B9273" s="373"/>
      <c r="C9273" s="373"/>
      <c r="D9273" s="373"/>
      <c r="E9273" s="13"/>
      <c r="F9273" s="11"/>
      <c r="G9273" s="25"/>
      <c r="H9273" s="31"/>
      <c r="I9273" s="30"/>
      <c r="M9273" s="25"/>
      <c r="N9273" s="31"/>
      <c r="O9273" s="30"/>
      <c r="V9273" s="12"/>
      <c r="W9273" s="12"/>
      <c r="X9273" s="14"/>
      <c r="AB9273" s="25"/>
      <c r="AC9273" s="12"/>
      <c r="AD9273" s="12"/>
      <c r="AK9273" s="12"/>
      <c r="AL9273" s="30"/>
      <c r="AM9273" s="32"/>
      <c r="AQ9273" s="12"/>
      <c r="AR9273" s="12"/>
      <c r="AS9273" s="12"/>
      <c r="AZ9273" s="49"/>
      <c r="BA9273" s="30"/>
      <c r="BB9273" s="12"/>
      <c r="BF9273" s="12"/>
      <c r="BG9273" s="12"/>
      <c r="BH9273" s="12"/>
      <c r="BO9273" s="7"/>
      <c r="BP9273" s="7"/>
      <c r="BQ9273" s="7"/>
      <c r="BU9273" s="7"/>
      <c r="BV9273" s="7"/>
      <c r="BW9273" s="7"/>
      <c r="CD9273" s="7"/>
      <c r="CE9273" s="7"/>
      <c r="CF9273" s="7"/>
      <c r="CJ9273" s="7"/>
      <c r="CK9273" s="7"/>
      <c r="CL9273" s="7"/>
    </row>
    <row r="9274" spans="1:90">
      <c r="A9274" s="11"/>
      <c r="B9274" s="373"/>
      <c r="C9274" s="373"/>
      <c r="D9274" s="373"/>
      <c r="E9274" s="13"/>
      <c r="F9274" s="11"/>
      <c r="G9274" s="25"/>
      <c r="H9274" s="31"/>
      <c r="I9274" s="30"/>
      <c r="M9274" s="25"/>
      <c r="N9274" s="31"/>
      <c r="O9274" s="30"/>
      <c r="V9274" s="12"/>
      <c r="W9274" s="12"/>
      <c r="X9274" s="14"/>
      <c r="AB9274" s="25"/>
      <c r="AC9274" s="12"/>
      <c r="AD9274" s="12"/>
      <c r="AK9274" s="12"/>
      <c r="AL9274" s="30"/>
      <c r="AM9274" s="32"/>
      <c r="AQ9274" s="12"/>
      <c r="AR9274" s="12"/>
      <c r="AS9274" s="12"/>
      <c r="AZ9274" s="49"/>
      <c r="BA9274" s="30"/>
      <c r="BB9274" s="12"/>
      <c r="BF9274" s="12"/>
      <c r="BG9274" s="12"/>
      <c r="BH9274" s="12"/>
      <c r="BO9274" s="7"/>
      <c r="BP9274" s="7"/>
      <c r="BQ9274" s="7"/>
      <c r="BU9274" s="7"/>
      <c r="BV9274" s="7"/>
      <c r="BW9274" s="7"/>
      <c r="CD9274" s="7"/>
      <c r="CE9274" s="7"/>
      <c r="CF9274" s="7"/>
      <c r="CJ9274" s="7"/>
      <c r="CK9274" s="7"/>
      <c r="CL9274" s="7"/>
    </row>
    <row r="9275" spans="1:90">
      <c r="A9275" s="11"/>
      <c r="B9275" s="373"/>
      <c r="C9275" s="373"/>
      <c r="D9275" s="373"/>
      <c r="E9275" s="13"/>
      <c r="F9275" s="11"/>
      <c r="G9275" s="25"/>
      <c r="H9275" s="31"/>
      <c r="I9275" s="30"/>
      <c r="M9275" s="25"/>
      <c r="N9275" s="31"/>
      <c r="O9275" s="30"/>
      <c r="V9275" s="12"/>
      <c r="W9275" s="12"/>
      <c r="X9275" s="14"/>
      <c r="AB9275" s="25"/>
      <c r="AC9275" s="12"/>
      <c r="AD9275" s="12"/>
      <c r="AK9275" s="12"/>
      <c r="AL9275" s="30"/>
      <c r="AM9275" s="32"/>
      <c r="AQ9275" s="12"/>
      <c r="AR9275" s="12"/>
      <c r="AS9275" s="12"/>
      <c r="AZ9275" s="49"/>
      <c r="BA9275" s="30"/>
      <c r="BB9275" s="12"/>
      <c r="BF9275" s="12"/>
      <c r="BG9275" s="12"/>
      <c r="BH9275" s="12"/>
      <c r="BO9275" s="7"/>
      <c r="BP9275" s="7"/>
      <c r="BQ9275" s="7"/>
      <c r="BU9275" s="7"/>
      <c r="BV9275" s="7"/>
      <c r="BW9275" s="7"/>
      <c r="CD9275" s="7"/>
      <c r="CE9275" s="7"/>
      <c r="CF9275" s="7"/>
      <c r="CJ9275" s="7"/>
      <c r="CK9275" s="7"/>
      <c r="CL9275" s="7"/>
    </row>
    <row r="9276" spans="1:90">
      <c r="A9276" s="11"/>
      <c r="B9276" s="373"/>
      <c r="C9276" s="373"/>
      <c r="D9276" s="373"/>
      <c r="E9276" s="13"/>
      <c r="F9276" s="11"/>
      <c r="G9276" s="25"/>
      <c r="H9276" s="31"/>
      <c r="I9276" s="30"/>
      <c r="M9276" s="25"/>
      <c r="N9276" s="31"/>
      <c r="O9276" s="30"/>
      <c r="V9276" s="12"/>
      <c r="W9276" s="12"/>
      <c r="X9276" s="14"/>
      <c r="AB9276" s="25"/>
      <c r="AC9276" s="12"/>
      <c r="AD9276" s="12"/>
      <c r="AK9276" s="12"/>
      <c r="AL9276" s="30"/>
      <c r="AM9276" s="32"/>
      <c r="AQ9276" s="12"/>
      <c r="AR9276" s="12"/>
      <c r="AS9276" s="12"/>
      <c r="AZ9276" s="49"/>
      <c r="BA9276" s="30"/>
      <c r="BB9276" s="12"/>
      <c r="BF9276" s="12"/>
      <c r="BG9276" s="12"/>
      <c r="BH9276" s="12"/>
      <c r="BO9276" s="7"/>
      <c r="BP9276" s="7"/>
      <c r="BQ9276" s="7"/>
      <c r="BU9276" s="7"/>
      <c r="BV9276" s="7"/>
      <c r="BW9276" s="7"/>
      <c r="CD9276" s="7"/>
      <c r="CE9276" s="7"/>
      <c r="CF9276" s="7"/>
      <c r="CJ9276" s="7"/>
      <c r="CK9276" s="7"/>
      <c r="CL9276" s="7"/>
    </row>
    <row r="9277" spans="1:90">
      <c r="A9277" s="11"/>
      <c r="B9277" s="373"/>
      <c r="C9277" s="373"/>
      <c r="D9277" s="373"/>
      <c r="E9277" s="13"/>
      <c r="F9277" s="11"/>
      <c r="G9277" s="25"/>
      <c r="H9277" s="31"/>
      <c r="I9277" s="30"/>
      <c r="M9277" s="25"/>
      <c r="N9277" s="31"/>
      <c r="O9277" s="30"/>
      <c r="V9277" s="12"/>
      <c r="W9277" s="12"/>
      <c r="X9277" s="14"/>
      <c r="AB9277" s="25"/>
      <c r="AC9277" s="12"/>
      <c r="AD9277" s="12"/>
      <c r="AK9277" s="12"/>
      <c r="AL9277" s="30"/>
      <c r="AM9277" s="32"/>
      <c r="AQ9277" s="12"/>
      <c r="AR9277" s="12"/>
      <c r="AS9277" s="12"/>
      <c r="AZ9277" s="49"/>
      <c r="BA9277" s="30"/>
      <c r="BB9277" s="12"/>
      <c r="BF9277" s="12"/>
      <c r="BG9277" s="12"/>
      <c r="BH9277" s="12"/>
      <c r="BO9277" s="7"/>
      <c r="BP9277" s="7"/>
      <c r="BQ9277" s="7"/>
      <c r="BU9277" s="7"/>
      <c r="BV9277" s="7"/>
      <c r="BW9277" s="7"/>
      <c r="CD9277" s="7"/>
      <c r="CE9277" s="7"/>
      <c r="CF9277" s="7"/>
      <c r="CJ9277" s="7"/>
      <c r="CK9277" s="7"/>
      <c r="CL9277" s="7"/>
    </row>
    <row r="9278" spans="1:90">
      <c r="A9278" s="11"/>
      <c r="B9278" s="373"/>
      <c r="C9278" s="373"/>
      <c r="D9278" s="373"/>
      <c r="E9278" s="13"/>
      <c r="F9278" s="11"/>
      <c r="G9278" s="25"/>
      <c r="H9278" s="31"/>
      <c r="I9278" s="30"/>
      <c r="M9278" s="25"/>
      <c r="N9278" s="31"/>
      <c r="O9278" s="30"/>
      <c r="V9278" s="12"/>
      <c r="W9278" s="12"/>
      <c r="X9278" s="14"/>
      <c r="AB9278" s="25"/>
      <c r="AC9278" s="12"/>
      <c r="AD9278" s="12"/>
      <c r="AK9278" s="12"/>
      <c r="AL9278" s="30"/>
      <c r="AM9278" s="32"/>
      <c r="AQ9278" s="12"/>
      <c r="AR9278" s="12"/>
      <c r="AS9278" s="12"/>
      <c r="AZ9278" s="49"/>
      <c r="BA9278" s="30"/>
      <c r="BB9278" s="12"/>
      <c r="BF9278" s="12"/>
      <c r="BG9278" s="12"/>
      <c r="BH9278" s="12"/>
      <c r="BO9278" s="7"/>
      <c r="BP9278" s="7"/>
      <c r="BQ9278" s="7"/>
      <c r="BU9278" s="7"/>
      <c r="BV9278" s="7"/>
      <c r="BW9278" s="7"/>
      <c r="CD9278" s="7"/>
      <c r="CE9278" s="7"/>
      <c r="CF9278" s="7"/>
      <c r="CJ9278" s="7"/>
      <c r="CK9278" s="7"/>
      <c r="CL9278" s="7"/>
    </row>
    <row r="9279" spans="1:90">
      <c r="A9279" s="11"/>
      <c r="B9279" s="373"/>
      <c r="C9279" s="373"/>
      <c r="D9279" s="373"/>
      <c r="E9279" s="13"/>
      <c r="F9279" s="11"/>
      <c r="G9279" s="25"/>
      <c r="H9279" s="31"/>
      <c r="I9279" s="30"/>
      <c r="M9279" s="25"/>
      <c r="N9279" s="31"/>
      <c r="O9279" s="30"/>
      <c r="V9279" s="12"/>
      <c r="W9279" s="12"/>
      <c r="X9279" s="14"/>
      <c r="AB9279" s="25"/>
      <c r="AC9279" s="12"/>
      <c r="AD9279" s="12"/>
      <c r="AK9279" s="12"/>
      <c r="AL9279" s="30"/>
      <c r="AM9279" s="32"/>
      <c r="AQ9279" s="12"/>
      <c r="AR9279" s="12"/>
      <c r="AS9279" s="12"/>
      <c r="AZ9279" s="49"/>
      <c r="BA9279" s="30"/>
      <c r="BB9279" s="12"/>
      <c r="BF9279" s="12"/>
      <c r="BG9279" s="12"/>
      <c r="BH9279" s="12"/>
      <c r="BO9279" s="7"/>
      <c r="BP9279" s="7"/>
      <c r="BQ9279" s="7"/>
      <c r="BU9279" s="7"/>
      <c r="BV9279" s="7"/>
      <c r="BW9279" s="7"/>
      <c r="CD9279" s="7"/>
      <c r="CE9279" s="7"/>
      <c r="CF9279" s="7"/>
      <c r="CJ9279" s="7"/>
      <c r="CK9279" s="7"/>
      <c r="CL9279" s="7"/>
    </row>
    <row r="9280" spans="1:90">
      <c r="A9280" s="11"/>
      <c r="B9280" s="373"/>
      <c r="C9280" s="373"/>
      <c r="D9280" s="373"/>
      <c r="E9280" s="13"/>
      <c r="F9280" s="11"/>
      <c r="G9280" s="25"/>
      <c r="H9280" s="31"/>
      <c r="I9280" s="30"/>
      <c r="M9280" s="25"/>
      <c r="N9280" s="31"/>
      <c r="O9280" s="30"/>
      <c r="V9280" s="12"/>
      <c r="W9280" s="12"/>
      <c r="X9280" s="14"/>
      <c r="AB9280" s="25"/>
      <c r="AC9280" s="12"/>
      <c r="AD9280" s="12"/>
      <c r="AK9280" s="12"/>
      <c r="AL9280" s="30"/>
      <c r="AM9280" s="32"/>
      <c r="AQ9280" s="12"/>
      <c r="AR9280" s="12"/>
      <c r="AS9280" s="12"/>
      <c r="AZ9280" s="49"/>
      <c r="BA9280" s="30"/>
      <c r="BB9280" s="12"/>
      <c r="BF9280" s="12"/>
      <c r="BG9280" s="12"/>
      <c r="BH9280" s="12"/>
      <c r="BO9280" s="7"/>
      <c r="BP9280" s="7"/>
      <c r="BQ9280" s="7"/>
      <c r="BU9280" s="7"/>
      <c r="BV9280" s="7"/>
      <c r="BW9280" s="7"/>
      <c r="CD9280" s="7"/>
      <c r="CE9280" s="7"/>
      <c r="CF9280" s="7"/>
      <c r="CJ9280" s="7"/>
      <c r="CK9280" s="7"/>
      <c r="CL9280" s="7"/>
    </row>
    <row r="9281" spans="1:90">
      <c r="A9281" s="11"/>
      <c r="B9281" s="373"/>
      <c r="C9281" s="373"/>
      <c r="D9281" s="373"/>
      <c r="E9281" s="13"/>
      <c r="F9281" s="11"/>
      <c r="G9281" s="25"/>
      <c r="H9281" s="31"/>
      <c r="I9281" s="30"/>
      <c r="M9281" s="25"/>
      <c r="N9281" s="31"/>
      <c r="O9281" s="30"/>
      <c r="V9281" s="12"/>
      <c r="W9281" s="12"/>
      <c r="X9281" s="14"/>
      <c r="AB9281" s="25"/>
      <c r="AC9281" s="12"/>
      <c r="AD9281" s="12"/>
      <c r="AK9281" s="12"/>
      <c r="AL9281" s="30"/>
      <c r="AM9281" s="32"/>
      <c r="AQ9281" s="12"/>
      <c r="AR9281" s="12"/>
      <c r="AS9281" s="12"/>
      <c r="AZ9281" s="49"/>
      <c r="BA9281" s="30"/>
      <c r="BB9281" s="12"/>
      <c r="BF9281" s="12"/>
      <c r="BG9281" s="12"/>
      <c r="BH9281" s="12"/>
      <c r="BO9281" s="7"/>
      <c r="BP9281" s="7"/>
      <c r="BQ9281" s="7"/>
      <c r="BU9281" s="7"/>
      <c r="BV9281" s="7"/>
      <c r="BW9281" s="7"/>
      <c r="CD9281" s="7"/>
      <c r="CE9281" s="7"/>
      <c r="CF9281" s="7"/>
      <c r="CJ9281" s="7"/>
      <c r="CK9281" s="7"/>
      <c r="CL9281" s="7"/>
    </row>
    <row r="9282" spans="1:90">
      <c r="A9282" s="11"/>
      <c r="B9282" s="373"/>
      <c r="C9282" s="373"/>
      <c r="D9282" s="373"/>
      <c r="E9282" s="13"/>
      <c r="F9282" s="11"/>
      <c r="G9282" s="25"/>
      <c r="H9282" s="31"/>
      <c r="I9282" s="30"/>
      <c r="M9282" s="25"/>
      <c r="N9282" s="31"/>
      <c r="O9282" s="30"/>
      <c r="V9282" s="12"/>
      <c r="W9282" s="12"/>
      <c r="X9282" s="14"/>
      <c r="AB9282" s="25"/>
      <c r="AC9282" s="12"/>
      <c r="AD9282" s="12"/>
      <c r="AK9282" s="12"/>
      <c r="AL9282" s="30"/>
      <c r="AM9282" s="32"/>
      <c r="AQ9282" s="12"/>
      <c r="AR9282" s="12"/>
      <c r="AS9282" s="12"/>
      <c r="AZ9282" s="49"/>
      <c r="BA9282" s="30"/>
      <c r="BB9282" s="12"/>
      <c r="BF9282" s="12"/>
      <c r="BG9282" s="12"/>
      <c r="BH9282" s="12"/>
      <c r="BO9282" s="7"/>
      <c r="BP9282" s="7"/>
      <c r="BQ9282" s="7"/>
      <c r="BU9282" s="7"/>
      <c r="BV9282" s="7"/>
      <c r="BW9282" s="7"/>
      <c r="CD9282" s="7"/>
      <c r="CE9282" s="7"/>
      <c r="CF9282" s="7"/>
      <c r="CJ9282" s="7"/>
      <c r="CK9282" s="7"/>
      <c r="CL9282" s="7"/>
    </row>
    <row r="9283" spans="1:90">
      <c r="A9283" s="11"/>
      <c r="B9283" s="373"/>
      <c r="C9283" s="373"/>
      <c r="D9283" s="373"/>
      <c r="E9283" s="13"/>
      <c r="F9283" s="11"/>
      <c r="G9283" s="25"/>
      <c r="H9283" s="31"/>
      <c r="I9283" s="30"/>
      <c r="M9283" s="25"/>
      <c r="N9283" s="31"/>
      <c r="O9283" s="30"/>
      <c r="V9283" s="12"/>
      <c r="W9283" s="12"/>
      <c r="X9283" s="14"/>
      <c r="AB9283" s="25"/>
      <c r="AC9283" s="12"/>
      <c r="AD9283" s="12"/>
      <c r="AK9283" s="12"/>
      <c r="AL9283" s="30"/>
      <c r="AM9283" s="32"/>
      <c r="AQ9283" s="12"/>
      <c r="AR9283" s="12"/>
      <c r="AS9283" s="12"/>
      <c r="AZ9283" s="49"/>
      <c r="BA9283" s="30"/>
      <c r="BB9283" s="12"/>
      <c r="BF9283" s="12"/>
      <c r="BG9283" s="12"/>
      <c r="BH9283" s="12"/>
      <c r="BO9283" s="7"/>
      <c r="BP9283" s="7"/>
      <c r="BQ9283" s="7"/>
      <c r="BU9283" s="7"/>
      <c r="BV9283" s="7"/>
      <c r="BW9283" s="7"/>
      <c r="CD9283" s="7"/>
      <c r="CE9283" s="7"/>
      <c r="CF9283" s="7"/>
      <c r="CJ9283" s="7"/>
      <c r="CK9283" s="7"/>
      <c r="CL9283" s="7"/>
    </row>
    <row r="9284" spans="1:90">
      <c r="A9284" s="11"/>
      <c r="B9284" s="373"/>
      <c r="C9284" s="373"/>
      <c r="D9284" s="373"/>
      <c r="E9284" s="13"/>
      <c r="F9284" s="11"/>
      <c r="G9284" s="25"/>
      <c r="H9284" s="31"/>
      <c r="I9284" s="30"/>
      <c r="M9284" s="25"/>
      <c r="N9284" s="31"/>
      <c r="O9284" s="30"/>
      <c r="V9284" s="12"/>
      <c r="W9284" s="12"/>
      <c r="X9284" s="14"/>
      <c r="AB9284" s="25"/>
      <c r="AC9284" s="12"/>
      <c r="AD9284" s="12"/>
      <c r="AK9284" s="12"/>
      <c r="AL9284" s="30"/>
      <c r="AM9284" s="32"/>
      <c r="AQ9284" s="12"/>
      <c r="AR9284" s="12"/>
      <c r="AS9284" s="12"/>
      <c r="AZ9284" s="49"/>
      <c r="BA9284" s="30"/>
      <c r="BB9284" s="12"/>
      <c r="BF9284" s="12"/>
      <c r="BG9284" s="12"/>
      <c r="BH9284" s="12"/>
      <c r="BO9284" s="7"/>
      <c r="BP9284" s="7"/>
      <c r="BQ9284" s="7"/>
      <c r="BU9284" s="7"/>
      <c r="BV9284" s="7"/>
      <c r="BW9284" s="7"/>
      <c r="CD9284" s="7"/>
      <c r="CE9284" s="7"/>
      <c r="CF9284" s="7"/>
      <c r="CJ9284" s="7"/>
      <c r="CK9284" s="7"/>
      <c r="CL9284" s="7"/>
    </row>
    <row r="9285" spans="1:90">
      <c r="A9285" s="11"/>
      <c r="B9285" s="373"/>
      <c r="C9285" s="373"/>
      <c r="D9285" s="373"/>
      <c r="E9285" s="13"/>
      <c r="F9285" s="11"/>
      <c r="G9285" s="25"/>
      <c r="H9285" s="31"/>
      <c r="I9285" s="30"/>
      <c r="M9285" s="25"/>
      <c r="N9285" s="31"/>
      <c r="O9285" s="30"/>
      <c r="V9285" s="12"/>
      <c r="W9285" s="12"/>
      <c r="X9285" s="14"/>
      <c r="AB9285" s="25"/>
      <c r="AC9285" s="12"/>
      <c r="AD9285" s="12"/>
      <c r="AK9285" s="12"/>
      <c r="AL9285" s="30"/>
      <c r="AM9285" s="32"/>
      <c r="AQ9285" s="12"/>
      <c r="AR9285" s="12"/>
      <c r="AS9285" s="12"/>
      <c r="AZ9285" s="49"/>
      <c r="BA9285" s="30"/>
      <c r="BB9285" s="12"/>
      <c r="BF9285" s="12"/>
      <c r="BG9285" s="12"/>
      <c r="BH9285" s="12"/>
      <c r="BO9285" s="7"/>
      <c r="BP9285" s="7"/>
      <c r="BQ9285" s="7"/>
      <c r="BU9285" s="7"/>
      <c r="BV9285" s="7"/>
      <c r="BW9285" s="7"/>
      <c r="CD9285" s="7"/>
      <c r="CE9285" s="7"/>
      <c r="CF9285" s="7"/>
      <c r="CJ9285" s="7"/>
      <c r="CK9285" s="7"/>
      <c r="CL9285" s="7"/>
    </row>
    <row r="9286" spans="1:90">
      <c r="A9286" s="11"/>
      <c r="B9286" s="373"/>
      <c r="C9286" s="373"/>
      <c r="D9286" s="373"/>
      <c r="E9286" s="13"/>
      <c r="F9286" s="11"/>
      <c r="G9286" s="25"/>
      <c r="H9286" s="31"/>
      <c r="I9286" s="30"/>
      <c r="M9286" s="25"/>
      <c r="N9286" s="31"/>
      <c r="O9286" s="30"/>
      <c r="V9286" s="12"/>
      <c r="W9286" s="12"/>
      <c r="X9286" s="14"/>
      <c r="AB9286" s="25"/>
      <c r="AC9286" s="12"/>
      <c r="AD9286" s="12"/>
      <c r="AK9286" s="12"/>
      <c r="AL9286" s="30"/>
      <c r="AM9286" s="32"/>
      <c r="AQ9286" s="12"/>
      <c r="AR9286" s="12"/>
      <c r="AS9286" s="12"/>
      <c r="AZ9286" s="49"/>
      <c r="BA9286" s="30"/>
      <c r="BB9286" s="12"/>
      <c r="BF9286" s="12"/>
      <c r="BG9286" s="12"/>
      <c r="BH9286" s="12"/>
      <c r="BO9286" s="7"/>
      <c r="BP9286" s="7"/>
      <c r="BQ9286" s="7"/>
      <c r="BU9286" s="7"/>
      <c r="BV9286" s="7"/>
      <c r="BW9286" s="7"/>
      <c r="CD9286" s="7"/>
      <c r="CE9286" s="7"/>
      <c r="CF9286" s="7"/>
      <c r="CJ9286" s="7"/>
      <c r="CK9286" s="7"/>
      <c r="CL9286" s="7"/>
    </row>
    <row r="9287" spans="1:90">
      <c r="A9287" s="11"/>
      <c r="B9287" s="373"/>
      <c r="C9287" s="373"/>
      <c r="D9287" s="373"/>
      <c r="E9287" s="13"/>
      <c r="F9287" s="11"/>
      <c r="G9287" s="25"/>
      <c r="H9287" s="31"/>
      <c r="I9287" s="30"/>
      <c r="M9287" s="25"/>
      <c r="N9287" s="31"/>
      <c r="O9287" s="30"/>
      <c r="V9287" s="12"/>
      <c r="W9287" s="12"/>
      <c r="X9287" s="14"/>
      <c r="AB9287" s="25"/>
      <c r="AC9287" s="12"/>
      <c r="AD9287" s="12"/>
      <c r="AK9287" s="12"/>
      <c r="AL9287" s="30"/>
      <c r="AM9287" s="32"/>
      <c r="AQ9287" s="12"/>
      <c r="AR9287" s="12"/>
      <c r="AS9287" s="12"/>
      <c r="AZ9287" s="49"/>
      <c r="BA9287" s="30"/>
      <c r="BB9287" s="12"/>
      <c r="BF9287" s="12"/>
      <c r="BG9287" s="12"/>
      <c r="BH9287" s="12"/>
      <c r="BO9287" s="7"/>
      <c r="BP9287" s="7"/>
      <c r="BQ9287" s="7"/>
      <c r="BU9287" s="7"/>
      <c r="BV9287" s="7"/>
      <c r="BW9287" s="7"/>
      <c r="CD9287" s="7"/>
      <c r="CE9287" s="7"/>
      <c r="CF9287" s="7"/>
      <c r="CJ9287" s="7"/>
      <c r="CK9287" s="7"/>
      <c r="CL9287" s="7"/>
    </row>
    <row r="9288" spans="1:90">
      <c r="A9288" s="11"/>
      <c r="B9288" s="373"/>
      <c r="C9288" s="373"/>
      <c r="D9288" s="373"/>
      <c r="E9288" s="13"/>
      <c r="F9288" s="11"/>
      <c r="G9288" s="25"/>
      <c r="H9288" s="31"/>
      <c r="I9288" s="30"/>
      <c r="M9288" s="25"/>
      <c r="N9288" s="31"/>
      <c r="O9288" s="30"/>
      <c r="V9288" s="12"/>
      <c r="W9288" s="12"/>
      <c r="X9288" s="14"/>
      <c r="AB9288" s="25"/>
      <c r="AC9288" s="12"/>
      <c r="AD9288" s="12"/>
      <c r="AK9288" s="12"/>
      <c r="AL9288" s="30"/>
      <c r="AM9288" s="32"/>
      <c r="AQ9288" s="12"/>
      <c r="AR9288" s="12"/>
      <c r="AS9288" s="12"/>
      <c r="AZ9288" s="49"/>
      <c r="BA9288" s="30"/>
      <c r="BB9288" s="12"/>
      <c r="BF9288" s="12"/>
      <c r="BG9288" s="12"/>
      <c r="BH9288" s="12"/>
      <c r="BO9288" s="7"/>
      <c r="BP9288" s="7"/>
      <c r="BQ9288" s="7"/>
      <c r="BU9288" s="7"/>
      <c r="BV9288" s="7"/>
      <c r="BW9288" s="7"/>
      <c r="CD9288" s="7"/>
      <c r="CE9288" s="7"/>
      <c r="CF9288" s="7"/>
      <c r="CJ9288" s="7"/>
      <c r="CK9288" s="7"/>
      <c r="CL9288" s="7"/>
    </row>
    <row r="9289" spans="1:90">
      <c r="A9289" s="11"/>
      <c r="B9289" s="373"/>
      <c r="C9289" s="373"/>
      <c r="D9289" s="373"/>
      <c r="E9289" s="13"/>
      <c r="F9289" s="11"/>
      <c r="G9289" s="25"/>
      <c r="H9289" s="31"/>
      <c r="I9289" s="30"/>
      <c r="M9289" s="25"/>
      <c r="N9289" s="31"/>
      <c r="O9289" s="30"/>
      <c r="V9289" s="12"/>
      <c r="W9289" s="12"/>
      <c r="X9289" s="14"/>
      <c r="AB9289" s="25"/>
      <c r="AC9289" s="12"/>
      <c r="AD9289" s="12"/>
      <c r="AK9289" s="12"/>
      <c r="AL9289" s="30"/>
      <c r="AM9289" s="32"/>
      <c r="AQ9289" s="12"/>
      <c r="AR9289" s="12"/>
      <c r="AS9289" s="12"/>
      <c r="AZ9289" s="49"/>
      <c r="BA9289" s="30"/>
      <c r="BB9289" s="12"/>
      <c r="BF9289" s="12"/>
      <c r="BG9289" s="12"/>
      <c r="BH9289" s="12"/>
      <c r="BO9289" s="7"/>
      <c r="BP9289" s="7"/>
      <c r="BQ9289" s="7"/>
      <c r="BU9289" s="7"/>
      <c r="BV9289" s="7"/>
      <c r="BW9289" s="7"/>
      <c r="CD9289" s="7"/>
      <c r="CE9289" s="7"/>
      <c r="CF9289" s="7"/>
      <c r="CJ9289" s="7"/>
      <c r="CK9289" s="7"/>
      <c r="CL9289" s="7"/>
    </row>
    <row r="9290" spans="1:90">
      <c r="A9290" s="11"/>
      <c r="B9290" s="373"/>
      <c r="C9290" s="373"/>
      <c r="D9290" s="373"/>
      <c r="E9290" s="13"/>
      <c r="F9290" s="11"/>
      <c r="G9290" s="25"/>
      <c r="H9290" s="31"/>
      <c r="I9290" s="30"/>
      <c r="M9290" s="25"/>
      <c r="N9290" s="31"/>
      <c r="O9290" s="30"/>
      <c r="V9290" s="12"/>
      <c r="W9290" s="12"/>
      <c r="X9290" s="14"/>
      <c r="AB9290" s="25"/>
      <c r="AC9290" s="12"/>
      <c r="AD9290" s="12"/>
      <c r="AK9290" s="12"/>
      <c r="AL9290" s="30"/>
      <c r="AM9290" s="32"/>
      <c r="AQ9290" s="12"/>
      <c r="AR9290" s="12"/>
      <c r="AS9290" s="12"/>
      <c r="AZ9290" s="49"/>
      <c r="BA9290" s="30"/>
      <c r="BB9290" s="12"/>
      <c r="BF9290" s="12"/>
      <c r="BG9290" s="12"/>
      <c r="BH9290" s="12"/>
      <c r="BO9290" s="7"/>
      <c r="BP9290" s="7"/>
      <c r="BQ9290" s="7"/>
      <c r="BU9290" s="7"/>
      <c r="BV9290" s="7"/>
      <c r="BW9290" s="7"/>
      <c r="CD9290" s="7"/>
      <c r="CE9290" s="7"/>
      <c r="CF9290" s="7"/>
      <c r="CJ9290" s="7"/>
      <c r="CK9290" s="7"/>
      <c r="CL9290" s="7"/>
    </row>
    <row r="9291" spans="1:90">
      <c r="A9291" s="11"/>
      <c r="B9291" s="373"/>
      <c r="C9291" s="373"/>
      <c r="D9291" s="373"/>
      <c r="E9291" s="13"/>
      <c r="F9291" s="11"/>
      <c r="G9291" s="25"/>
      <c r="H9291" s="31"/>
      <c r="I9291" s="30"/>
      <c r="M9291" s="25"/>
      <c r="N9291" s="31"/>
      <c r="O9291" s="30"/>
      <c r="V9291" s="12"/>
      <c r="W9291" s="12"/>
      <c r="X9291" s="14"/>
      <c r="AB9291" s="25"/>
      <c r="AC9291" s="12"/>
      <c r="AD9291" s="12"/>
      <c r="AK9291" s="12"/>
      <c r="AL9291" s="30"/>
      <c r="AM9291" s="32"/>
      <c r="AQ9291" s="12"/>
      <c r="AR9291" s="12"/>
      <c r="AS9291" s="12"/>
      <c r="AZ9291" s="49"/>
      <c r="BA9291" s="30"/>
      <c r="BB9291" s="12"/>
      <c r="BF9291" s="12"/>
      <c r="BG9291" s="12"/>
      <c r="BH9291" s="12"/>
      <c r="BO9291" s="7"/>
      <c r="BP9291" s="7"/>
      <c r="BQ9291" s="7"/>
      <c r="BU9291" s="7"/>
      <c r="BV9291" s="7"/>
      <c r="BW9291" s="7"/>
      <c r="CD9291" s="7"/>
      <c r="CE9291" s="7"/>
      <c r="CF9291" s="7"/>
      <c r="CJ9291" s="7"/>
      <c r="CK9291" s="7"/>
      <c r="CL9291" s="7"/>
    </row>
    <row r="9292" spans="1:90">
      <c r="A9292" s="11"/>
      <c r="B9292" s="373"/>
      <c r="C9292" s="373"/>
      <c r="D9292" s="373"/>
      <c r="E9292" s="13"/>
      <c r="F9292" s="11"/>
      <c r="G9292" s="25"/>
      <c r="H9292" s="31"/>
      <c r="I9292" s="30"/>
      <c r="M9292" s="25"/>
      <c r="N9292" s="31"/>
      <c r="O9292" s="30"/>
      <c r="V9292" s="12"/>
      <c r="W9292" s="12"/>
      <c r="X9292" s="14"/>
      <c r="AB9292" s="25"/>
      <c r="AC9292" s="12"/>
      <c r="AD9292" s="12"/>
      <c r="AK9292" s="12"/>
      <c r="AL9292" s="30"/>
      <c r="AM9292" s="32"/>
      <c r="AQ9292" s="12"/>
      <c r="AR9292" s="12"/>
      <c r="AS9292" s="12"/>
      <c r="AZ9292" s="49"/>
      <c r="BA9292" s="30"/>
      <c r="BB9292" s="12"/>
      <c r="BF9292" s="12"/>
      <c r="BG9292" s="12"/>
      <c r="BH9292" s="12"/>
      <c r="BO9292" s="7"/>
      <c r="BP9292" s="7"/>
      <c r="BQ9292" s="7"/>
      <c r="BU9292" s="7"/>
      <c r="BV9292" s="7"/>
      <c r="BW9292" s="7"/>
      <c r="CD9292" s="7"/>
      <c r="CE9292" s="7"/>
      <c r="CF9292" s="7"/>
      <c r="CJ9292" s="7"/>
      <c r="CK9292" s="7"/>
      <c r="CL9292" s="7"/>
    </row>
    <row r="9293" spans="1:90">
      <c r="A9293" s="11"/>
      <c r="B9293" s="373"/>
      <c r="C9293" s="373"/>
      <c r="D9293" s="373"/>
      <c r="E9293" s="13"/>
      <c r="F9293" s="11"/>
      <c r="G9293" s="25"/>
      <c r="H9293" s="31"/>
      <c r="I9293" s="30"/>
      <c r="M9293" s="25"/>
      <c r="N9293" s="31"/>
      <c r="O9293" s="30"/>
      <c r="V9293" s="12"/>
      <c r="W9293" s="12"/>
      <c r="X9293" s="14"/>
      <c r="AB9293" s="25"/>
      <c r="AC9293" s="12"/>
      <c r="AD9293" s="12"/>
      <c r="AK9293" s="12"/>
      <c r="AL9293" s="30"/>
      <c r="AM9293" s="32"/>
      <c r="AQ9293" s="12"/>
      <c r="AR9293" s="12"/>
      <c r="AS9293" s="12"/>
      <c r="AZ9293" s="49"/>
      <c r="BA9293" s="30"/>
      <c r="BB9293" s="12"/>
      <c r="BF9293" s="12"/>
      <c r="BG9293" s="12"/>
      <c r="BH9293" s="12"/>
      <c r="BO9293" s="7"/>
      <c r="BP9293" s="7"/>
      <c r="BQ9293" s="7"/>
      <c r="BU9293" s="7"/>
      <c r="BV9293" s="7"/>
      <c r="BW9293" s="7"/>
      <c r="CD9293" s="7"/>
      <c r="CE9293" s="7"/>
      <c r="CF9293" s="7"/>
      <c r="CJ9293" s="7"/>
      <c r="CK9293" s="7"/>
      <c r="CL9293" s="7"/>
    </row>
    <row r="9294" spans="1:90">
      <c r="A9294" s="11"/>
      <c r="B9294" s="373"/>
      <c r="C9294" s="373"/>
      <c r="D9294" s="373"/>
      <c r="E9294" s="13"/>
      <c r="F9294" s="11"/>
      <c r="G9294" s="25"/>
      <c r="H9294" s="31"/>
      <c r="I9294" s="30"/>
      <c r="M9294" s="25"/>
      <c r="N9294" s="31"/>
      <c r="O9294" s="30"/>
      <c r="V9294" s="12"/>
      <c r="W9294" s="12"/>
      <c r="X9294" s="14"/>
      <c r="AB9294" s="25"/>
      <c r="AC9294" s="12"/>
      <c r="AD9294" s="12"/>
      <c r="AK9294" s="12"/>
      <c r="AL9294" s="30"/>
      <c r="AM9294" s="32"/>
      <c r="AQ9294" s="12"/>
      <c r="AR9294" s="12"/>
      <c r="AS9294" s="12"/>
      <c r="AZ9294" s="49"/>
      <c r="BA9294" s="30"/>
      <c r="BB9294" s="12"/>
      <c r="BF9294" s="12"/>
      <c r="BG9294" s="12"/>
      <c r="BH9294" s="12"/>
      <c r="BO9294" s="7"/>
      <c r="BP9294" s="7"/>
      <c r="BQ9294" s="7"/>
      <c r="BU9294" s="7"/>
      <c r="BV9294" s="7"/>
      <c r="BW9294" s="7"/>
      <c r="CD9294" s="7"/>
      <c r="CE9294" s="7"/>
      <c r="CF9294" s="7"/>
      <c r="CJ9294" s="7"/>
      <c r="CK9294" s="7"/>
      <c r="CL9294" s="7"/>
    </row>
    <row r="9295" spans="1:90">
      <c r="A9295" s="11"/>
      <c r="B9295" s="373"/>
      <c r="C9295" s="373"/>
      <c r="D9295" s="373"/>
      <c r="E9295" s="13"/>
      <c r="F9295" s="11"/>
      <c r="G9295" s="25"/>
      <c r="H9295" s="31"/>
      <c r="I9295" s="30"/>
      <c r="M9295" s="25"/>
      <c r="N9295" s="31"/>
      <c r="O9295" s="30"/>
      <c r="V9295" s="12"/>
      <c r="W9295" s="12"/>
      <c r="X9295" s="14"/>
      <c r="AB9295" s="25"/>
      <c r="AC9295" s="12"/>
      <c r="AD9295" s="12"/>
      <c r="AK9295" s="12"/>
      <c r="AL9295" s="30"/>
      <c r="AM9295" s="32"/>
      <c r="AQ9295" s="12"/>
      <c r="AR9295" s="12"/>
      <c r="AS9295" s="12"/>
      <c r="AZ9295" s="49"/>
      <c r="BA9295" s="30"/>
      <c r="BB9295" s="12"/>
      <c r="BF9295" s="12"/>
      <c r="BG9295" s="12"/>
      <c r="BH9295" s="12"/>
      <c r="BO9295" s="7"/>
      <c r="BP9295" s="7"/>
      <c r="BQ9295" s="7"/>
      <c r="BU9295" s="7"/>
      <c r="BV9295" s="7"/>
      <c r="BW9295" s="7"/>
      <c r="CD9295" s="7"/>
      <c r="CE9295" s="7"/>
      <c r="CF9295" s="7"/>
      <c r="CJ9295" s="7"/>
      <c r="CK9295" s="7"/>
      <c r="CL9295" s="7"/>
    </row>
    <row r="9296" spans="1:90">
      <c r="A9296" s="11"/>
      <c r="B9296" s="373"/>
      <c r="C9296" s="373"/>
      <c r="D9296" s="373"/>
      <c r="E9296" s="13"/>
      <c r="F9296" s="11"/>
      <c r="G9296" s="25"/>
      <c r="H9296" s="31"/>
      <c r="I9296" s="30"/>
      <c r="M9296" s="25"/>
      <c r="N9296" s="31"/>
      <c r="O9296" s="30"/>
      <c r="V9296" s="12"/>
      <c r="W9296" s="12"/>
      <c r="X9296" s="14"/>
      <c r="AB9296" s="25"/>
      <c r="AC9296" s="12"/>
      <c r="AD9296" s="12"/>
      <c r="AK9296" s="12"/>
      <c r="AL9296" s="30"/>
      <c r="AM9296" s="32"/>
      <c r="AQ9296" s="12"/>
      <c r="AR9296" s="12"/>
      <c r="AS9296" s="12"/>
      <c r="AZ9296" s="49"/>
      <c r="BA9296" s="30"/>
      <c r="BB9296" s="12"/>
      <c r="BF9296" s="12"/>
      <c r="BG9296" s="12"/>
      <c r="BH9296" s="12"/>
      <c r="BO9296" s="7"/>
      <c r="BP9296" s="7"/>
      <c r="BQ9296" s="7"/>
      <c r="BU9296" s="7"/>
      <c r="BV9296" s="7"/>
      <c r="BW9296" s="7"/>
      <c r="CD9296" s="7"/>
      <c r="CE9296" s="7"/>
      <c r="CF9296" s="7"/>
      <c r="CJ9296" s="7"/>
      <c r="CK9296" s="7"/>
      <c r="CL9296" s="7"/>
    </row>
    <row r="9297" spans="1:90">
      <c r="A9297" s="11"/>
      <c r="B9297" s="373"/>
      <c r="C9297" s="373"/>
      <c r="D9297" s="373"/>
      <c r="E9297" s="13"/>
      <c r="F9297" s="11"/>
      <c r="G9297" s="25"/>
      <c r="H9297" s="31"/>
      <c r="I9297" s="30"/>
      <c r="M9297" s="25"/>
      <c r="N9297" s="31"/>
      <c r="O9297" s="30"/>
      <c r="V9297" s="12"/>
      <c r="W9297" s="12"/>
      <c r="X9297" s="14"/>
      <c r="AB9297" s="25"/>
      <c r="AC9297" s="12"/>
      <c r="AD9297" s="12"/>
      <c r="AK9297" s="12"/>
      <c r="AL9297" s="30"/>
      <c r="AM9297" s="32"/>
      <c r="AQ9297" s="12"/>
      <c r="AR9297" s="12"/>
      <c r="AS9297" s="12"/>
      <c r="AZ9297" s="49"/>
      <c r="BA9297" s="30"/>
      <c r="BB9297" s="12"/>
      <c r="BF9297" s="12"/>
      <c r="BG9297" s="12"/>
      <c r="BH9297" s="12"/>
      <c r="BO9297" s="7"/>
      <c r="BP9297" s="7"/>
      <c r="BQ9297" s="7"/>
      <c r="BU9297" s="7"/>
      <c r="BV9297" s="7"/>
      <c r="BW9297" s="7"/>
      <c r="CD9297" s="7"/>
      <c r="CE9297" s="7"/>
      <c r="CF9297" s="7"/>
      <c r="CJ9297" s="7"/>
      <c r="CK9297" s="7"/>
      <c r="CL9297" s="7"/>
    </row>
    <row r="9298" spans="1:90">
      <c r="A9298" s="11"/>
      <c r="B9298" s="373"/>
      <c r="C9298" s="373"/>
      <c r="D9298" s="373"/>
      <c r="E9298" s="13"/>
      <c r="F9298" s="11"/>
      <c r="G9298" s="25"/>
      <c r="H9298" s="31"/>
      <c r="I9298" s="30"/>
      <c r="M9298" s="25"/>
      <c r="N9298" s="31"/>
      <c r="O9298" s="30"/>
      <c r="V9298" s="12"/>
      <c r="W9298" s="12"/>
      <c r="X9298" s="14"/>
      <c r="AB9298" s="25"/>
      <c r="AC9298" s="12"/>
      <c r="AD9298" s="12"/>
      <c r="AK9298" s="12"/>
      <c r="AL9298" s="30"/>
      <c r="AM9298" s="32"/>
      <c r="AQ9298" s="12"/>
      <c r="AR9298" s="12"/>
      <c r="AS9298" s="12"/>
      <c r="AZ9298" s="49"/>
      <c r="BA9298" s="30"/>
      <c r="BB9298" s="12"/>
      <c r="BF9298" s="12"/>
      <c r="BG9298" s="12"/>
      <c r="BH9298" s="12"/>
      <c r="BO9298" s="7"/>
      <c r="BP9298" s="7"/>
      <c r="BQ9298" s="7"/>
      <c r="BU9298" s="7"/>
      <c r="BV9298" s="7"/>
      <c r="BW9298" s="7"/>
      <c r="CD9298" s="7"/>
      <c r="CE9298" s="7"/>
      <c r="CF9298" s="7"/>
      <c r="CJ9298" s="7"/>
      <c r="CK9298" s="7"/>
      <c r="CL9298" s="7"/>
    </row>
    <row r="9299" spans="1:90">
      <c r="A9299" s="11"/>
      <c r="B9299" s="373"/>
      <c r="C9299" s="373"/>
      <c r="D9299" s="373"/>
      <c r="E9299" s="13"/>
      <c r="F9299" s="11"/>
      <c r="G9299" s="25"/>
      <c r="H9299" s="31"/>
      <c r="I9299" s="30"/>
      <c r="M9299" s="25"/>
      <c r="N9299" s="31"/>
      <c r="O9299" s="30"/>
      <c r="V9299" s="12"/>
      <c r="W9299" s="12"/>
      <c r="X9299" s="14"/>
      <c r="AB9299" s="25"/>
      <c r="AC9299" s="12"/>
      <c r="AD9299" s="12"/>
      <c r="AK9299" s="12"/>
      <c r="AL9299" s="30"/>
      <c r="AM9299" s="32"/>
      <c r="AQ9299" s="12"/>
      <c r="AR9299" s="12"/>
      <c r="AS9299" s="12"/>
      <c r="AZ9299" s="49"/>
      <c r="BA9299" s="30"/>
      <c r="BB9299" s="12"/>
      <c r="BF9299" s="12"/>
      <c r="BG9299" s="12"/>
      <c r="BH9299" s="12"/>
      <c r="BO9299" s="7"/>
      <c r="BP9299" s="7"/>
      <c r="BQ9299" s="7"/>
      <c r="BU9299" s="7"/>
      <c r="BV9299" s="7"/>
      <c r="BW9299" s="7"/>
      <c r="CD9299" s="7"/>
      <c r="CE9299" s="7"/>
      <c r="CF9299" s="7"/>
      <c r="CJ9299" s="7"/>
      <c r="CK9299" s="7"/>
      <c r="CL9299" s="7"/>
    </row>
    <row r="9300" spans="1:90">
      <c r="A9300" s="11"/>
      <c r="B9300" s="373"/>
      <c r="C9300" s="373"/>
      <c r="D9300" s="373"/>
      <c r="E9300" s="13"/>
      <c r="F9300" s="11"/>
      <c r="G9300" s="25"/>
      <c r="H9300" s="31"/>
      <c r="I9300" s="30"/>
      <c r="M9300" s="25"/>
      <c r="N9300" s="31"/>
      <c r="O9300" s="30"/>
      <c r="V9300" s="12"/>
      <c r="W9300" s="12"/>
      <c r="X9300" s="14"/>
      <c r="AB9300" s="25"/>
      <c r="AC9300" s="12"/>
      <c r="AD9300" s="12"/>
      <c r="AK9300" s="12"/>
      <c r="AL9300" s="30"/>
      <c r="AM9300" s="32"/>
      <c r="AQ9300" s="12"/>
      <c r="AR9300" s="12"/>
      <c r="AS9300" s="12"/>
      <c r="AZ9300" s="49"/>
      <c r="BA9300" s="30"/>
      <c r="BB9300" s="12"/>
      <c r="BF9300" s="12"/>
      <c r="BG9300" s="12"/>
      <c r="BH9300" s="12"/>
      <c r="BO9300" s="7"/>
      <c r="BP9300" s="7"/>
      <c r="BQ9300" s="7"/>
      <c r="BU9300" s="7"/>
      <c r="BV9300" s="7"/>
      <c r="BW9300" s="7"/>
      <c r="CD9300" s="7"/>
      <c r="CE9300" s="7"/>
      <c r="CF9300" s="7"/>
      <c r="CJ9300" s="7"/>
      <c r="CK9300" s="7"/>
      <c r="CL9300" s="7"/>
    </row>
    <row r="9301" spans="1:90">
      <c r="A9301" s="11"/>
      <c r="B9301" s="373"/>
      <c r="C9301" s="373"/>
      <c r="D9301" s="373"/>
      <c r="E9301" s="13"/>
      <c r="F9301" s="11"/>
      <c r="G9301" s="25"/>
      <c r="H9301" s="31"/>
      <c r="I9301" s="30"/>
      <c r="M9301" s="25"/>
      <c r="N9301" s="31"/>
      <c r="O9301" s="30"/>
      <c r="V9301" s="12"/>
      <c r="W9301" s="12"/>
      <c r="X9301" s="14"/>
      <c r="AB9301" s="25"/>
      <c r="AC9301" s="12"/>
      <c r="AD9301" s="12"/>
      <c r="AK9301" s="12"/>
      <c r="AL9301" s="30"/>
      <c r="AM9301" s="32"/>
      <c r="AQ9301" s="12"/>
      <c r="AR9301" s="12"/>
      <c r="AS9301" s="12"/>
      <c r="AZ9301" s="49"/>
      <c r="BA9301" s="30"/>
      <c r="BB9301" s="12"/>
      <c r="BF9301" s="12"/>
      <c r="BG9301" s="12"/>
      <c r="BH9301" s="12"/>
      <c r="BO9301" s="7"/>
      <c r="BP9301" s="7"/>
      <c r="BQ9301" s="7"/>
      <c r="BU9301" s="7"/>
      <c r="BV9301" s="7"/>
      <c r="BW9301" s="7"/>
      <c r="CD9301" s="7"/>
      <c r="CE9301" s="7"/>
      <c r="CF9301" s="7"/>
      <c r="CJ9301" s="7"/>
      <c r="CK9301" s="7"/>
      <c r="CL9301" s="7"/>
    </row>
    <row r="9302" spans="1:90">
      <c r="A9302" s="11"/>
      <c r="B9302" s="373"/>
      <c r="C9302" s="373"/>
      <c r="D9302" s="373"/>
      <c r="E9302" s="13"/>
      <c r="F9302" s="11"/>
      <c r="G9302" s="25"/>
      <c r="H9302" s="31"/>
      <c r="I9302" s="30"/>
      <c r="M9302" s="25"/>
      <c r="N9302" s="31"/>
      <c r="O9302" s="30"/>
      <c r="V9302" s="12"/>
      <c r="W9302" s="12"/>
      <c r="X9302" s="14"/>
      <c r="AB9302" s="25"/>
      <c r="AC9302" s="12"/>
      <c r="AD9302" s="12"/>
      <c r="AK9302" s="12"/>
      <c r="AL9302" s="30"/>
      <c r="AM9302" s="32"/>
      <c r="AQ9302" s="12"/>
      <c r="AR9302" s="12"/>
      <c r="AS9302" s="12"/>
      <c r="AZ9302" s="49"/>
      <c r="BA9302" s="30"/>
      <c r="BB9302" s="12"/>
      <c r="BF9302" s="12"/>
      <c r="BG9302" s="12"/>
      <c r="BH9302" s="12"/>
      <c r="BO9302" s="7"/>
      <c r="BP9302" s="7"/>
      <c r="BQ9302" s="7"/>
      <c r="BU9302" s="7"/>
      <c r="BV9302" s="7"/>
      <c r="BW9302" s="7"/>
      <c r="CD9302" s="7"/>
      <c r="CE9302" s="7"/>
      <c r="CF9302" s="7"/>
      <c r="CJ9302" s="7"/>
      <c r="CK9302" s="7"/>
      <c r="CL9302" s="7"/>
    </row>
    <row r="9303" spans="1:90">
      <c r="A9303" s="11"/>
      <c r="B9303" s="373"/>
      <c r="C9303" s="373"/>
      <c r="D9303" s="373"/>
      <c r="E9303" s="13"/>
      <c r="F9303" s="11"/>
      <c r="G9303" s="25"/>
      <c r="H9303" s="31"/>
      <c r="I9303" s="30"/>
      <c r="M9303" s="25"/>
      <c r="N9303" s="31"/>
      <c r="O9303" s="30"/>
      <c r="V9303" s="12"/>
      <c r="W9303" s="12"/>
      <c r="X9303" s="14"/>
      <c r="AB9303" s="25"/>
      <c r="AC9303" s="12"/>
      <c r="AD9303" s="12"/>
      <c r="AK9303" s="12"/>
      <c r="AL9303" s="30"/>
      <c r="AM9303" s="32"/>
      <c r="AQ9303" s="12"/>
      <c r="AR9303" s="12"/>
      <c r="AS9303" s="12"/>
      <c r="AZ9303" s="49"/>
      <c r="BA9303" s="30"/>
      <c r="BB9303" s="12"/>
      <c r="BF9303" s="12"/>
      <c r="BG9303" s="12"/>
      <c r="BH9303" s="12"/>
      <c r="BO9303" s="7"/>
      <c r="BP9303" s="7"/>
      <c r="BQ9303" s="7"/>
      <c r="BU9303" s="7"/>
      <c r="BV9303" s="7"/>
      <c r="BW9303" s="7"/>
      <c r="CD9303" s="7"/>
      <c r="CE9303" s="7"/>
      <c r="CF9303" s="7"/>
      <c r="CJ9303" s="7"/>
      <c r="CK9303" s="7"/>
      <c r="CL9303" s="7"/>
    </row>
    <row r="9304" spans="1:90">
      <c r="A9304" s="11"/>
      <c r="B9304" s="373"/>
      <c r="C9304" s="373"/>
      <c r="D9304" s="373"/>
      <c r="E9304" s="13"/>
      <c r="F9304" s="11"/>
      <c r="G9304" s="25"/>
      <c r="H9304" s="31"/>
      <c r="I9304" s="30"/>
      <c r="M9304" s="25"/>
      <c r="N9304" s="31"/>
      <c r="O9304" s="30"/>
      <c r="V9304" s="12"/>
      <c r="W9304" s="12"/>
      <c r="X9304" s="14"/>
      <c r="AB9304" s="25"/>
      <c r="AC9304" s="12"/>
      <c r="AD9304" s="12"/>
      <c r="AK9304" s="12"/>
      <c r="AL9304" s="30"/>
      <c r="AM9304" s="32"/>
      <c r="AQ9304" s="12"/>
      <c r="AR9304" s="12"/>
      <c r="AS9304" s="12"/>
      <c r="AZ9304" s="49"/>
      <c r="BA9304" s="30"/>
      <c r="BB9304" s="12"/>
      <c r="BF9304" s="12"/>
      <c r="BG9304" s="12"/>
      <c r="BH9304" s="12"/>
      <c r="BO9304" s="7"/>
      <c r="BP9304" s="7"/>
      <c r="BQ9304" s="7"/>
      <c r="BU9304" s="7"/>
      <c r="BV9304" s="7"/>
      <c r="BW9304" s="7"/>
      <c r="CD9304" s="7"/>
      <c r="CE9304" s="7"/>
      <c r="CF9304" s="7"/>
      <c r="CJ9304" s="7"/>
      <c r="CK9304" s="7"/>
      <c r="CL9304" s="7"/>
    </row>
    <row r="9305" spans="1:90">
      <c r="A9305" s="11"/>
      <c r="B9305" s="373"/>
      <c r="C9305" s="373"/>
      <c r="D9305" s="373"/>
      <c r="E9305" s="13"/>
      <c r="F9305" s="11"/>
      <c r="G9305" s="25"/>
      <c r="H9305" s="31"/>
      <c r="I9305" s="30"/>
      <c r="M9305" s="25"/>
      <c r="N9305" s="31"/>
      <c r="O9305" s="30"/>
      <c r="V9305" s="12"/>
      <c r="W9305" s="12"/>
      <c r="X9305" s="14"/>
      <c r="AB9305" s="25"/>
      <c r="AC9305" s="12"/>
      <c r="AD9305" s="12"/>
      <c r="AK9305" s="12"/>
      <c r="AL9305" s="30"/>
      <c r="AM9305" s="32"/>
      <c r="AQ9305" s="12"/>
      <c r="AR9305" s="12"/>
      <c r="AS9305" s="12"/>
      <c r="AZ9305" s="49"/>
      <c r="BA9305" s="30"/>
      <c r="BB9305" s="12"/>
      <c r="BF9305" s="12"/>
      <c r="BG9305" s="12"/>
      <c r="BH9305" s="12"/>
      <c r="BO9305" s="7"/>
      <c r="BP9305" s="7"/>
      <c r="BQ9305" s="7"/>
      <c r="BU9305" s="7"/>
      <c r="BV9305" s="7"/>
      <c r="BW9305" s="7"/>
      <c r="CD9305" s="7"/>
      <c r="CE9305" s="7"/>
      <c r="CF9305" s="7"/>
      <c r="CJ9305" s="7"/>
      <c r="CK9305" s="7"/>
      <c r="CL9305" s="7"/>
    </row>
    <row r="9306" spans="1:90">
      <c r="A9306" s="11"/>
      <c r="B9306" s="373"/>
      <c r="C9306" s="373"/>
      <c r="D9306" s="373"/>
      <c r="E9306" s="13"/>
      <c r="F9306" s="11"/>
      <c r="G9306" s="25"/>
      <c r="H9306" s="31"/>
      <c r="I9306" s="30"/>
      <c r="M9306" s="25"/>
      <c r="N9306" s="31"/>
      <c r="O9306" s="30"/>
      <c r="V9306" s="12"/>
      <c r="W9306" s="12"/>
      <c r="X9306" s="14"/>
      <c r="AB9306" s="25"/>
      <c r="AC9306" s="12"/>
      <c r="AD9306" s="12"/>
      <c r="AK9306" s="12"/>
      <c r="AL9306" s="30"/>
      <c r="AM9306" s="32"/>
      <c r="AQ9306" s="12"/>
      <c r="AR9306" s="12"/>
      <c r="AS9306" s="12"/>
      <c r="AZ9306" s="49"/>
      <c r="BA9306" s="30"/>
      <c r="BB9306" s="12"/>
      <c r="BF9306" s="12"/>
      <c r="BG9306" s="12"/>
      <c r="BH9306" s="12"/>
      <c r="BO9306" s="7"/>
      <c r="BP9306" s="7"/>
      <c r="BQ9306" s="7"/>
      <c r="BU9306" s="7"/>
      <c r="BV9306" s="7"/>
      <c r="BW9306" s="7"/>
      <c r="CD9306" s="7"/>
      <c r="CE9306" s="7"/>
      <c r="CF9306" s="7"/>
      <c r="CJ9306" s="7"/>
      <c r="CK9306" s="7"/>
      <c r="CL9306" s="7"/>
    </row>
    <row r="9307" spans="1:90">
      <c r="A9307" s="11"/>
      <c r="B9307" s="373"/>
      <c r="C9307" s="373"/>
      <c r="D9307" s="373"/>
      <c r="E9307" s="13"/>
      <c r="F9307" s="11"/>
      <c r="G9307" s="25"/>
      <c r="H9307" s="31"/>
      <c r="I9307" s="30"/>
      <c r="M9307" s="25"/>
      <c r="N9307" s="31"/>
      <c r="O9307" s="30"/>
      <c r="V9307" s="12"/>
      <c r="W9307" s="12"/>
      <c r="X9307" s="14"/>
      <c r="AB9307" s="25"/>
      <c r="AC9307" s="12"/>
      <c r="AD9307" s="12"/>
      <c r="AK9307" s="12"/>
      <c r="AL9307" s="30"/>
      <c r="AM9307" s="32"/>
      <c r="AQ9307" s="12"/>
      <c r="AR9307" s="12"/>
      <c r="AS9307" s="12"/>
      <c r="AZ9307" s="49"/>
      <c r="BA9307" s="30"/>
      <c r="BB9307" s="12"/>
      <c r="BF9307" s="12"/>
      <c r="BG9307" s="12"/>
      <c r="BH9307" s="12"/>
      <c r="BO9307" s="7"/>
      <c r="BP9307" s="7"/>
      <c r="BQ9307" s="7"/>
      <c r="BU9307" s="7"/>
      <c r="BV9307" s="7"/>
      <c r="BW9307" s="7"/>
      <c r="CD9307" s="7"/>
      <c r="CE9307" s="7"/>
      <c r="CF9307" s="7"/>
      <c r="CJ9307" s="7"/>
      <c r="CK9307" s="7"/>
      <c r="CL9307" s="7"/>
    </row>
    <row r="9308" spans="1:90">
      <c r="A9308" s="11"/>
      <c r="B9308" s="373"/>
      <c r="C9308" s="373"/>
      <c r="D9308" s="373"/>
      <c r="E9308" s="13"/>
      <c r="F9308" s="11"/>
      <c r="G9308" s="25"/>
      <c r="H9308" s="31"/>
      <c r="I9308" s="30"/>
      <c r="M9308" s="25"/>
      <c r="N9308" s="31"/>
      <c r="O9308" s="30"/>
      <c r="V9308" s="12"/>
      <c r="W9308" s="12"/>
      <c r="X9308" s="14"/>
      <c r="AB9308" s="25"/>
      <c r="AC9308" s="12"/>
      <c r="AD9308" s="12"/>
      <c r="AK9308" s="12"/>
      <c r="AL9308" s="30"/>
      <c r="AM9308" s="32"/>
      <c r="AQ9308" s="12"/>
      <c r="AR9308" s="12"/>
      <c r="AS9308" s="12"/>
      <c r="AZ9308" s="49"/>
      <c r="BA9308" s="30"/>
      <c r="BB9308" s="12"/>
      <c r="BF9308" s="12"/>
      <c r="BG9308" s="12"/>
      <c r="BH9308" s="12"/>
      <c r="BO9308" s="7"/>
      <c r="BP9308" s="7"/>
      <c r="BQ9308" s="7"/>
      <c r="BU9308" s="7"/>
      <c r="BV9308" s="7"/>
      <c r="BW9308" s="7"/>
      <c r="CD9308" s="7"/>
      <c r="CE9308" s="7"/>
      <c r="CF9308" s="7"/>
      <c r="CJ9308" s="7"/>
      <c r="CK9308" s="7"/>
      <c r="CL9308" s="7"/>
    </row>
    <row r="9309" spans="1:90">
      <c r="A9309" s="11"/>
      <c r="B9309" s="373"/>
      <c r="C9309" s="373"/>
      <c r="D9309" s="373"/>
      <c r="E9309" s="13"/>
      <c r="F9309" s="11"/>
      <c r="G9309" s="25"/>
      <c r="H9309" s="31"/>
      <c r="I9309" s="30"/>
      <c r="M9309" s="25"/>
      <c r="N9309" s="31"/>
      <c r="O9309" s="30"/>
      <c r="V9309" s="12"/>
      <c r="W9309" s="12"/>
      <c r="X9309" s="14"/>
      <c r="AB9309" s="25"/>
      <c r="AC9309" s="12"/>
      <c r="AD9309" s="12"/>
      <c r="AK9309" s="12"/>
      <c r="AL9309" s="30"/>
      <c r="AM9309" s="32"/>
      <c r="AQ9309" s="12"/>
      <c r="AR9309" s="12"/>
      <c r="AS9309" s="12"/>
      <c r="AZ9309" s="49"/>
      <c r="BA9309" s="30"/>
      <c r="BB9309" s="12"/>
      <c r="BF9309" s="12"/>
      <c r="BG9309" s="12"/>
      <c r="BH9309" s="12"/>
      <c r="BO9309" s="7"/>
      <c r="BP9309" s="7"/>
      <c r="BQ9309" s="7"/>
      <c r="BU9309" s="7"/>
      <c r="BV9309" s="7"/>
      <c r="BW9309" s="7"/>
      <c r="CD9309" s="7"/>
      <c r="CE9309" s="7"/>
      <c r="CF9309" s="7"/>
      <c r="CJ9309" s="7"/>
      <c r="CK9309" s="7"/>
      <c r="CL9309" s="7"/>
    </row>
    <row r="9310" spans="1:90">
      <c r="A9310" s="11"/>
      <c r="B9310" s="373"/>
      <c r="C9310" s="373"/>
      <c r="D9310" s="373"/>
      <c r="E9310" s="13"/>
      <c r="F9310" s="11"/>
      <c r="G9310" s="25"/>
      <c r="H9310" s="31"/>
      <c r="I9310" s="30"/>
      <c r="M9310" s="25"/>
      <c r="N9310" s="31"/>
      <c r="O9310" s="30"/>
      <c r="V9310" s="12"/>
      <c r="W9310" s="12"/>
      <c r="X9310" s="14"/>
      <c r="AB9310" s="25"/>
      <c r="AC9310" s="12"/>
      <c r="AD9310" s="12"/>
      <c r="AK9310" s="12"/>
      <c r="AL9310" s="30"/>
      <c r="AM9310" s="32"/>
      <c r="AQ9310" s="12"/>
      <c r="AR9310" s="12"/>
      <c r="AS9310" s="12"/>
      <c r="AZ9310" s="49"/>
      <c r="BA9310" s="30"/>
      <c r="BB9310" s="12"/>
      <c r="BF9310" s="12"/>
      <c r="BG9310" s="12"/>
      <c r="BH9310" s="12"/>
      <c r="BO9310" s="7"/>
      <c r="BP9310" s="7"/>
      <c r="BQ9310" s="7"/>
      <c r="BU9310" s="7"/>
      <c r="BV9310" s="7"/>
      <c r="BW9310" s="7"/>
      <c r="CD9310" s="7"/>
      <c r="CE9310" s="7"/>
      <c r="CF9310" s="7"/>
      <c r="CJ9310" s="7"/>
      <c r="CK9310" s="7"/>
      <c r="CL9310" s="7"/>
    </row>
    <row r="9311" spans="1:90">
      <c r="A9311" s="11"/>
      <c r="B9311" s="373"/>
      <c r="C9311" s="373"/>
      <c r="D9311" s="373"/>
      <c r="E9311" s="13"/>
      <c r="F9311" s="11"/>
      <c r="G9311" s="25"/>
      <c r="H9311" s="31"/>
      <c r="I9311" s="30"/>
      <c r="M9311" s="25"/>
      <c r="N9311" s="31"/>
      <c r="O9311" s="30"/>
      <c r="V9311" s="12"/>
      <c r="W9311" s="12"/>
      <c r="X9311" s="14"/>
      <c r="AB9311" s="25"/>
      <c r="AC9311" s="12"/>
      <c r="AD9311" s="12"/>
      <c r="AK9311" s="12"/>
      <c r="AL9311" s="30"/>
      <c r="AM9311" s="32"/>
      <c r="AQ9311" s="12"/>
      <c r="AR9311" s="12"/>
      <c r="AS9311" s="12"/>
      <c r="AZ9311" s="49"/>
      <c r="BA9311" s="30"/>
      <c r="BB9311" s="12"/>
      <c r="BF9311" s="12"/>
      <c r="BG9311" s="12"/>
      <c r="BH9311" s="12"/>
      <c r="BO9311" s="7"/>
      <c r="BP9311" s="7"/>
      <c r="BQ9311" s="7"/>
      <c r="BU9311" s="7"/>
      <c r="BV9311" s="7"/>
      <c r="BW9311" s="7"/>
      <c r="CD9311" s="7"/>
      <c r="CE9311" s="7"/>
      <c r="CF9311" s="7"/>
      <c r="CJ9311" s="7"/>
      <c r="CK9311" s="7"/>
      <c r="CL9311" s="7"/>
    </row>
    <row r="9312" spans="1:90">
      <c r="A9312" s="11"/>
      <c r="B9312" s="373"/>
      <c r="C9312" s="373"/>
      <c r="D9312" s="373"/>
      <c r="E9312" s="13"/>
      <c r="F9312" s="11"/>
      <c r="G9312" s="25"/>
      <c r="H9312" s="31"/>
      <c r="I9312" s="30"/>
      <c r="M9312" s="25"/>
      <c r="N9312" s="31"/>
      <c r="O9312" s="30"/>
      <c r="V9312" s="12"/>
      <c r="W9312" s="12"/>
      <c r="X9312" s="14"/>
      <c r="AB9312" s="25"/>
      <c r="AC9312" s="12"/>
      <c r="AD9312" s="12"/>
      <c r="AK9312" s="12"/>
      <c r="AL9312" s="30"/>
      <c r="AM9312" s="32"/>
      <c r="AQ9312" s="12"/>
      <c r="AR9312" s="12"/>
      <c r="AS9312" s="12"/>
      <c r="AZ9312" s="49"/>
      <c r="BA9312" s="30"/>
      <c r="BB9312" s="12"/>
      <c r="BF9312" s="12"/>
      <c r="BG9312" s="12"/>
      <c r="BH9312" s="12"/>
      <c r="BO9312" s="7"/>
      <c r="BP9312" s="7"/>
      <c r="BQ9312" s="7"/>
      <c r="BU9312" s="7"/>
      <c r="BV9312" s="7"/>
      <c r="BW9312" s="7"/>
      <c r="CD9312" s="7"/>
      <c r="CE9312" s="7"/>
      <c r="CF9312" s="7"/>
      <c r="CJ9312" s="7"/>
      <c r="CK9312" s="7"/>
      <c r="CL9312" s="7"/>
    </row>
    <row r="9313" spans="1:90">
      <c r="A9313" s="11"/>
      <c r="B9313" s="373"/>
      <c r="C9313" s="373"/>
      <c r="D9313" s="373"/>
      <c r="E9313" s="13"/>
      <c r="F9313" s="11"/>
      <c r="G9313" s="25"/>
      <c r="H9313" s="31"/>
      <c r="I9313" s="30"/>
      <c r="M9313" s="25"/>
      <c r="N9313" s="31"/>
      <c r="O9313" s="30"/>
      <c r="V9313" s="12"/>
      <c r="W9313" s="12"/>
      <c r="X9313" s="14"/>
      <c r="AB9313" s="25"/>
      <c r="AC9313" s="12"/>
      <c r="AD9313" s="12"/>
      <c r="AK9313" s="12"/>
      <c r="AL9313" s="30"/>
      <c r="AM9313" s="32"/>
      <c r="AQ9313" s="12"/>
      <c r="AR9313" s="12"/>
      <c r="AS9313" s="12"/>
      <c r="AZ9313" s="49"/>
      <c r="BA9313" s="30"/>
      <c r="BB9313" s="12"/>
      <c r="BF9313" s="12"/>
      <c r="BG9313" s="12"/>
      <c r="BH9313" s="12"/>
      <c r="BO9313" s="7"/>
      <c r="BP9313" s="7"/>
      <c r="BQ9313" s="7"/>
      <c r="BU9313" s="7"/>
      <c r="BV9313" s="7"/>
      <c r="BW9313" s="7"/>
      <c r="CD9313" s="7"/>
      <c r="CE9313" s="7"/>
      <c r="CF9313" s="7"/>
      <c r="CJ9313" s="7"/>
      <c r="CK9313" s="7"/>
      <c r="CL9313" s="7"/>
    </row>
    <row r="9314" spans="1:90">
      <c r="A9314" s="11"/>
      <c r="B9314" s="373"/>
      <c r="C9314" s="373"/>
      <c r="D9314" s="373"/>
      <c r="E9314" s="13"/>
      <c r="F9314" s="11"/>
      <c r="G9314" s="25"/>
      <c r="H9314" s="31"/>
      <c r="I9314" s="30"/>
      <c r="M9314" s="25"/>
      <c r="N9314" s="31"/>
      <c r="O9314" s="30"/>
      <c r="V9314" s="12"/>
      <c r="W9314" s="12"/>
      <c r="X9314" s="14"/>
      <c r="AB9314" s="25"/>
      <c r="AC9314" s="12"/>
      <c r="AD9314" s="12"/>
      <c r="AK9314" s="12"/>
      <c r="AL9314" s="30"/>
      <c r="AM9314" s="32"/>
      <c r="AQ9314" s="12"/>
      <c r="AR9314" s="12"/>
      <c r="AS9314" s="12"/>
      <c r="AZ9314" s="49"/>
      <c r="BA9314" s="30"/>
      <c r="BB9314" s="12"/>
      <c r="BF9314" s="12"/>
      <c r="BG9314" s="12"/>
      <c r="BH9314" s="12"/>
      <c r="BO9314" s="7"/>
      <c r="BP9314" s="7"/>
      <c r="BQ9314" s="7"/>
      <c r="BU9314" s="7"/>
      <c r="BV9314" s="7"/>
      <c r="BW9314" s="7"/>
      <c r="CD9314" s="7"/>
      <c r="CE9314" s="7"/>
      <c r="CF9314" s="7"/>
      <c r="CJ9314" s="7"/>
      <c r="CK9314" s="7"/>
      <c r="CL9314" s="7"/>
    </row>
    <row r="9315" spans="1:90">
      <c r="A9315" s="11"/>
      <c r="B9315" s="373"/>
      <c r="C9315" s="373"/>
      <c r="D9315" s="373"/>
      <c r="E9315" s="13"/>
      <c r="F9315" s="11"/>
      <c r="G9315" s="25"/>
      <c r="H9315" s="31"/>
      <c r="I9315" s="30"/>
      <c r="M9315" s="25"/>
      <c r="N9315" s="31"/>
      <c r="O9315" s="30"/>
      <c r="V9315" s="12"/>
      <c r="W9315" s="12"/>
      <c r="X9315" s="14"/>
      <c r="AB9315" s="25"/>
      <c r="AC9315" s="12"/>
      <c r="AD9315" s="12"/>
      <c r="AK9315" s="12"/>
      <c r="AL9315" s="30"/>
      <c r="AM9315" s="32"/>
      <c r="AQ9315" s="12"/>
      <c r="AR9315" s="12"/>
      <c r="AS9315" s="12"/>
      <c r="AZ9315" s="49"/>
      <c r="BA9315" s="30"/>
      <c r="BB9315" s="12"/>
      <c r="BF9315" s="12"/>
      <c r="BG9315" s="12"/>
      <c r="BH9315" s="12"/>
      <c r="BO9315" s="7"/>
      <c r="BP9315" s="7"/>
      <c r="BQ9315" s="7"/>
      <c r="BU9315" s="7"/>
      <c r="BV9315" s="7"/>
      <c r="BW9315" s="7"/>
      <c r="CD9315" s="7"/>
      <c r="CE9315" s="7"/>
      <c r="CF9315" s="7"/>
      <c r="CJ9315" s="7"/>
      <c r="CK9315" s="7"/>
      <c r="CL9315" s="7"/>
    </row>
    <row r="9316" spans="1:90">
      <c r="A9316" s="11"/>
      <c r="B9316" s="373"/>
      <c r="C9316" s="373"/>
      <c r="D9316" s="373"/>
      <c r="E9316" s="13"/>
      <c r="F9316" s="11"/>
      <c r="G9316" s="25"/>
      <c r="H9316" s="31"/>
      <c r="I9316" s="30"/>
      <c r="M9316" s="25"/>
      <c r="N9316" s="31"/>
      <c r="O9316" s="30"/>
      <c r="V9316" s="12"/>
      <c r="W9316" s="12"/>
      <c r="X9316" s="14"/>
      <c r="AB9316" s="25"/>
      <c r="AC9316" s="12"/>
      <c r="AD9316" s="12"/>
      <c r="AK9316" s="12"/>
      <c r="AL9316" s="30"/>
      <c r="AM9316" s="32"/>
      <c r="AQ9316" s="12"/>
      <c r="AR9316" s="12"/>
      <c r="AS9316" s="12"/>
      <c r="AZ9316" s="49"/>
      <c r="BA9316" s="30"/>
      <c r="BB9316" s="12"/>
      <c r="BF9316" s="12"/>
      <c r="BG9316" s="12"/>
      <c r="BH9316" s="12"/>
      <c r="BO9316" s="7"/>
      <c r="BP9316" s="7"/>
      <c r="BQ9316" s="7"/>
      <c r="BU9316" s="7"/>
      <c r="BV9316" s="7"/>
      <c r="BW9316" s="7"/>
      <c r="CD9316" s="7"/>
      <c r="CE9316" s="7"/>
      <c r="CF9316" s="7"/>
      <c r="CJ9316" s="7"/>
      <c r="CK9316" s="7"/>
      <c r="CL9316" s="7"/>
    </row>
    <row r="9317" spans="1:90">
      <c r="A9317" s="11"/>
      <c r="B9317" s="373"/>
      <c r="C9317" s="373"/>
      <c r="D9317" s="373"/>
      <c r="E9317" s="13"/>
      <c r="F9317" s="11"/>
      <c r="G9317" s="25"/>
      <c r="H9317" s="31"/>
      <c r="I9317" s="30"/>
      <c r="M9317" s="25"/>
      <c r="N9317" s="31"/>
      <c r="O9317" s="30"/>
      <c r="V9317" s="12"/>
      <c r="W9317" s="12"/>
      <c r="X9317" s="14"/>
      <c r="AB9317" s="25"/>
      <c r="AC9317" s="12"/>
      <c r="AD9317" s="12"/>
      <c r="AK9317" s="12"/>
      <c r="AL9317" s="30"/>
      <c r="AM9317" s="32"/>
      <c r="AQ9317" s="12"/>
      <c r="AR9317" s="12"/>
      <c r="AS9317" s="12"/>
      <c r="AZ9317" s="49"/>
      <c r="BA9317" s="30"/>
      <c r="BB9317" s="12"/>
      <c r="BF9317" s="12"/>
      <c r="BG9317" s="12"/>
      <c r="BH9317" s="12"/>
      <c r="BO9317" s="7"/>
      <c r="BP9317" s="7"/>
      <c r="BQ9317" s="7"/>
      <c r="BU9317" s="7"/>
      <c r="BV9317" s="7"/>
      <c r="BW9317" s="7"/>
      <c r="CD9317" s="7"/>
      <c r="CE9317" s="7"/>
      <c r="CF9317" s="7"/>
      <c r="CJ9317" s="7"/>
      <c r="CK9317" s="7"/>
      <c r="CL9317" s="7"/>
    </row>
    <row r="9318" spans="1:90">
      <c r="A9318" s="11"/>
      <c r="B9318" s="373"/>
      <c r="C9318" s="373"/>
      <c r="D9318" s="373"/>
      <c r="E9318" s="13"/>
      <c r="F9318" s="11"/>
      <c r="G9318" s="25"/>
      <c r="H9318" s="31"/>
      <c r="I9318" s="30"/>
      <c r="M9318" s="25"/>
      <c r="N9318" s="31"/>
      <c r="O9318" s="30"/>
      <c r="V9318" s="12"/>
      <c r="W9318" s="12"/>
      <c r="X9318" s="14"/>
      <c r="AB9318" s="25"/>
      <c r="AC9318" s="12"/>
      <c r="AD9318" s="12"/>
      <c r="AK9318" s="12"/>
      <c r="AL9318" s="30"/>
      <c r="AM9318" s="32"/>
      <c r="AQ9318" s="12"/>
      <c r="AR9318" s="12"/>
      <c r="AS9318" s="12"/>
      <c r="AZ9318" s="49"/>
      <c r="BA9318" s="30"/>
      <c r="BB9318" s="12"/>
      <c r="BF9318" s="12"/>
      <c r="BG9318" s="12"/>
      <c r="BH9318" s="12"/>
      <c r="BO9318" s="7"/>
      <c r="BP9318" s="7"/>
      <c r="BQ9318" s="7"/>
      <c r="BU9318" s="7"/>
      <c r="BV9318" s="7"/>
      <c r="BW9318" s="7"/>
      <c r="CD9318" s="7"/>
      <c r="CE9318" s="7"/>
      <c r="CF9318" s="7"/>
      <c r="CJ9318" s="7"/>
      <c r="CK9318" s="7"/>
      <c r="CL9318" s="7"/>
    </row>
    <row r="9319" spans="1:90">
      <c r="A9319" s="11"/>
      <c r="B9319" s="373"/>
      <c r="C9319" s="373"/>
      <c r="D9319" s="373"/>
      <c r="E9319" s="13"/>
      <c r="F9319" s="11"/>
      <c r="G9319" s="25"/>
      <c r="H9319" s="31"/>
      <c r="I9319" s="30"/>
      <c r="M9319" s="25"/>
      <c r="N9319" s="31"/>
      <c r="O9319" s="30"/>
      <c r="V9319" s="12"/>
      <c r="W9319" s="12"/>
      <c r="X9319" s="14"/>
      <c r="AB9319" s="25"/>
      <c r="AC9319" s="12"/>
      <c r="AD9319" s="12"/>
      <c r="AK9319" s="12"/>
      <c r="AL9319" s="30"/>
      <c r="AM9319" s="32"/>
      <c r="AQ9319" s="12"/>
      <c r="AR9319" s="12"/>
      <c r="AS9319" s="12"/>
      <c r="AZ9319" s="49"/>
      <c r="BA9319" s="30"/>
      <c r="BB9319" s="12"/>
      <c r="BF9319" s="12"/>
      <c r="BG9319" s="12"/>
      <c r="BH9319" s="12"/>
      <c r="BO9319" s="7"/>
      <c r="BP9319" s="7"/>
      <c r="BQ9319" s="7"/>
      <c r="BU9319" s="7"/>
      <c r="BV9319" s="7"/>
      <c r="BW9319" s="7"/>
      <c r="CD9319" s="7"/>
      <c r="CE9319" s="7"/>
      <c r="CF9319" s="7"/>
      <c r="CJ9319" s="7"/>
      <c r="CK9319" s="7"/>
      <c r="CL9319" s="7"/>
    </row>
    <row r="9320" spans="1:90">
      <c r="A9320" s="11"/>
      <c r="B9320" s="373"/>
      <c r="C9320" s="373"/>
      <c r="D9320" s="373"/>
      <c r="E9320" s="13"/>
      <c r="F9320" s="11"/>
      <c r="G9320" s="25"/>
      <c r="H9320" s="31"/>
      <c r="I9320" s="30"/>
      <c r="M9320" s="25"/>
      <c r="N9320" s="31"/>
      <c r="O9320" s="30"/>
      <c r="V9320" s="12"/>
      <c r="W9320" s="12"/>
      <c r="X9320" s="14"/>
      <c r="AB9320" s="25"/>
      <c r="AC9320" s="12"/>
      <c r="AD9320" s="12"/>
      <c r="AK9320" s="12"/>
      <c r="AL9320" s="30"/>
      <c r="AM9320" s="32"/>
      <c r="AQ9320" s="12"/>
      <c r="AR9320" s="12"/>
      <c r="AS9320" s="12"/>
      <c r="AZ9320" s="49"/>
      <c r="BA9320" s="30"/>
      <c r="BB9320" s="12"/>
      <c r="BF9320" s="12"/>
      <c r="BG9320" s="12"/>
      <c r="BH9320" s="12"/>
      <c r="BO9320" s="7"/>
      <c r="BP9320" s="7"/>
      <c r="BQ9320" s="7"/>
      <c r="BU9320" s="7"/>
      <c r="BV9320" s="7"/>
      <c r="BW9320" s="7"/>
      <c r="CD9320" s="7"/>
      <c r="CE9320" s="7"/>
      <c r="CF9320" s="7"/>
      <c r="CJ9320" s="7"/>
      <c r="CK9320" s="7"/>
      <c r="CL9320" s="7"/>
    </row>
    <row r="9321" spans="1:90">
      <c r="A9321" s="11"/>
      <c r="B9321" s="373"/>
      <c r="C9321" s="373"/>
      <c r="D9321" s="373"/>
      <c r="E9321" s="13"/>
      <c r="F9321" s="11"/>
      <c r="G9321" s="25"/>
      <c r="H9321" s="31"/>
      <c r="I9321" s="30"/>
      <c r="M9321" s="25"/>
      <c r="N9321" s="31"/>
      <c r="O9321" s="30"/>
      <c r="V9321" s="12"/>
      <c r="W9321" s="12"/>
      <c r="X9321" s="14"/>
      <c r="AB9321" s="25"/>
      <c r="AC9321" s="12"/>
      <c r="AD9321" s="12"/>
      <c r="AK9321" s="12"/>
      <c r="AL9321" s="30"/>
      <c r="AM9321" s="32"/>
      <c r="AQ9321" s="12"/>
      <c r="AR9321" s="12"/>
      <c r="AS9321" s="12"/>
      <c r="AZ9321" s="49"/>
      <c r="BA9321" s="30"/>
      <c r="BB9321" s="12"/>
      <c r="BF9321" s="12"/>
      <c r="BG9321" s="12"/>
      <c r="BH9321" s="12"/>
      <c r="BO9321" s="7"/>
      <c r="BP9321" s="7"/>
      <c r="BQ9321" s="7"/>
      <c r="BU9321" s="7"/>
      <c r="BV9321" s="7"/>
      <c r="BW9321" s="7"/>
      <c r="CD9321" s="7"/>
      <c r="CE9321" s="7"/>
      <c r="CF9321" s="7"/>
      <c r="CJ9321" s="7"/>
      <c r="CK9321" s="7"/>
      <c r="CL9321" s="7"/>
    </row>
    <row r="9322" spans="1:90">
      <c r="A9322" s="11"/>
      <c r="B9322" s="373"/>
      <c r="C9322" s="373"/>
      <c r="D9322" s="373"/>
      <c r="E9322" s="13"/>
      <c r="F9322" s="11"/>
      <c r="G9322" s="25"/>
      <c r="H9322" s="31"/>
      <c r="I9322" s="30"/>
      <c r="M9322" s="25"/>
      <c r="N9322" s="31"/>
      <c r="O9322" s="30"/>
      <c r="V9322" s="12"/>
      <c r="W9322" s="12"/>
      <c r="X9322" s="14"/>
      <c r="AB9322" s="25"/>
      <c r="AC9322" s="12"/>
      <c r="AD9322" s="12"/>
      <c r="AK9322" s="12"/>
      <c r="AL9322" s="30"/>
      <c r="AM9322" s="32"/>
      <c r="AQ9322" s="12"/>
      <c r="AR9322" s="12"/>
      <c r="AS9322" s="12"/>
      <c r="AZ9322" s="49"/>
      <c r="BA9322" s="30"/>
      <c r="BB9322" s="12"/>
      <c r="BF9322" s="12"/>
      <c r="BG9322" s="12"/>
      <c r="BH9322" s="12"/>
      <c r="BO9322" s="7"/>
      <c r="BP9322" s="7"/>
      <c r="BQ9322" s="7"/>
      <c r="BU9322" s="7"/>
      <c r="BV9322" s="7"/>
      <c r="BW9322" s="7"/>
      <c r="CD9322" s="7"/>
      <c r="CE9322" s="7"/>
      <c r="CF9322" s="7"/>
      <c r="CJ9322" s="7"/>
      <c r="CK9322" s="7"/>
      <c r="CL9322" s="7"/>
    </row>
    <row r="9323" spans="1:90">
      <c r="A9323" s="11"/>
      <c r="B9323" s="373"/>
      <c r="C9323" s="373"/>
      <c r="D9323" s="373"/>
      <c r="E9323" s="13"/>
      <c r="F9323" s="11"/>
      <c r="G9323" s="25"/>
      <c r="H9323" s="31"/>
      <c r="I9323" s="30"/>
      <c r="M9323" s="25"/>
      <c r="N9323" s="31"/>
      <c r="O9323" s="30"/>
      <c r="V9323" s="12"/>
      <c r="W9323" s="12"/>
      <c r="X9323" s="14"/>
      <c r="AB9323" s="25"/>
      <c r="AC9323" s="12"/>
      <c r="AD9323" s="12"/>
      <c r="AK9323" s="12"/>
      <c r="AL9323" s="30"/>
      <c r="AM9323" s="32"/>
      <c r="AQ9323" s="12"/>
      <c r="AR9323" s="12"/>
      <c r="AS9323" s="12"/>
      <c r="AZ9323" s="49"/>
      <c r="BA9323" s="30"/>
      <c r="BB9323" s="12"/>
      <c r="BF9323" s="12"/>
      <c r="BG9323" s="12"/>
      <c r="BH9323" s="12"/>
      <c r="BO9323" s="7"/>
      <c r="BP9323" s="7"/>
      <c r="BQ9323" s="7"/>
      <c r="BU9323" s="7"/>
      <c r="BV9323" s="7"/>
      <c r="BW9323" s="7"/>
      <c r="CD9323" s="7"/>
      <c r="CE9323" s="7"/>
      <c r="CF9323" s="7"/>
      <c r="CJ9323" s="7"/>
      <c r="CK9323" s="7"/>
      <c r="CL9323" s="7"/>
    </row>
    <row r="9324" spans="1:90">
      <c r="A9324" s="11"/>
      <c r="B9324" s="373"/>
      <c r="C9324" s="373"/>
      <c r="D9324" s="373"/>
      <c r="E9324" s="13"/>
      <c r="F9324" s="11"/>
      <c r="G9324" s="25"/>
      <c r="H9324" s="31"/>
      <c r="I9324" s="30"/>
      <c r="M9324" s="25"/>
      <c r="N9324" s="31"/>
      <c r="O9324" s="30"/>
      <c r="V9324" s="12"/>
      <c r="W9324" s="12"/>
      <c r="X9324" s="14"/>
      <c r="AB9324" s="25"/>
      <c r="AC9324" s="12"/>
      <c r="AD9324" s="12"/>
      <c r="AK9324" s="12"/>
      <c r="AL9324" s="30"/>
      <c r="AM9324" s="32"/>
      <c r="AQ9324" s="12"/>
      <c r="AR9324" s="12"/>
      <c r="AS9324" s="12"/>
      <c r="AZ9324" s="49"/>
      <c r="BA9324" s="30"/>
      <c r="BB9324" s="12"/>
      <c r="BF9324" s="12"/>
      <c r="BG9324" s="12"/>
      <c r="BH9324" s="12"/>
      <c r="BO9324" s="7"/>
      <c r="BP9324" s="7"/>
      <c r="BQ9324" s="7"/>
      <c r="BU9324" s="7"/>
      <c r="BV9324" s="7"/>
      <c r="BW9324" s="7"/>
      <c r="CD9324" s="7"/>
      <c r="CE9324" s="7"/>
      <c r="CF9324" s="7"/>
      <c r="CJ9324" s="7"/>
      <c r="CK9324" s="7"/>
      <c r="CL9324" s="7"/>
    </row>
    <row r="9325" spans="1:90">
      <c r="A9325" s="11"/>
      <c r="B9325" s="373"/>
      <c r="C9325" s="373"/>
      <c r="D9325" s="373"/>
      <c r="E9325" s="13"/>
      <c r="F9325" s="11"/>
      <c r="G9325" s="25"/>
      <c r="H9325" s="31"/>
      <c r="I9325" s="30"/>
      <c r="M9325" s="25"/>
      <c r="N9325" s="31"/>
      <c r="O9325" s="30"/>
      <c r="V9325" s="12"/>
      <c r="W9325" s="12"/>
      <c r="X9325" s="14"/>
      <c r="AB9325" s="25"/>
      <c r="AC9325" s="12"/>
      <c r="AD9325" s="12"/>
      <c r="AK9325" s="12"/>
      <c r="AL9325" s="30"/>
      <c r="AM9325" s="32"/>
      <c r="AQ9325" s="12"/>
      <c r="AR9325" s="12"/>
      <c r="AS9325" s="12"/>
      <c r="AZ9325" s="49"/>
      <c r="BA9325" s="30"/>
      <c r="BB9325" s="12"/>
      <c r="BF9325" s="12"/>
      <c r="BG9325" s="12"/>
      <c r="BH9325" s="12"/>
      <c r="BO9325" s="7"/>
      <c r="BP9325" s="7"/>
      <c r="BQ9325" s="7"/>
      <c r="BU9325" s="7"/>
      <c r="BV9325" s="7"/>
      <c r="BW9325" s="7"/>
      <c r="CD9325" s="7"/>
      <c r="CE9325" s="7"/>
      <c r="CF9325" s="7"/>
      <c r="CJ9325" s="7"/>
      <c r="CK9325" s="7"/>
      <c r="CL9325" s="7"/>
    </row>
    <row r="9326" spans="1:90">
      <c r="A9326" s="11"/>
      <c r="B9326" s="373"/>
      <c r="C9326" s="373"/>
      <c r="D9326" s="373"/>
      <c r="E9326" s="13"/>
      <c r="F9326" s="11"/>
      <c r="G9326" s="25"/>
      <c r="H9326" s="31"/>
      <c r="I9326" s="30"/>
      <c r="M9326" s="25"/>
      <c r="N9326" s="31"/>
      <c r="O9326" s="30"/>
      <c r="V9326" s="12"/>
      <c r="W9326" s="12"/>
      <c r="X9326" s="14"/>
      <c r="AB9326" s="25"/>
      <c r="AC9326" s="12"/>
      <c r="AD9326" s="12"/>
      <c r="AK9326" s="12"/>
      <c r="AL9326" s="30"/>
      <c r="AM9326" s="32"/>
      <c r="AQ9326" s="12"/>
      <c r="AR9326" s="12"/>
      <c r="AS9326" s="12"/>
      <c r="AZ9326" s="49"/>
      <c r="BA9326" s="30"/>
      <c r="BB9326" s="12"/>
      <c r="BF9326" s="12"/>
      <c r="BG9326" s="12"/>
      <c r="BH9326" s="12"/>
      <c r="BO9326" s="7"/>
      <c r="BP9326" s="7"/>
      <c r="BQ9326" s="7"/>
      <c r="BU9326" s="7"/>
      <c r="BV9326" s="7"/>
      <c r="BW9326" s="7"/>
      <c r="CD9326" s="7"/>
      <c r="CE9326" s="7"/>
      <c r="CF9326" s="7"/>
      <c r="CJ9326" s="7"/>
      <c r="CK9326" s="7"/>
      <c r="CL9326" s="7"/>
    </row>
    <row r="9327" spans="1:90">
      <c r="A9327" s="11"/>
      <c r="B9327" s="373"/>
      <c r="C9327" s="373"/>
      <c r="D9327" s="373"/>
      <c r="E9327" s="13"/>
      <c r="F9327" s="11"/>
      <c r="G9327" s="25"/>
      <c r="H9327" s="31"/>
      <c r="I9327" s="30"/>
      <c r="M9327" s="25"/>
      <c r="N9327" s="31"/>
      <c r="O9327" s="30"/>
      <c r="V9327" s="12"/>
      <c r="W9327" s="12"/>
      <c r="X9327" s="14"/>
      <c r="AB9327" s="25"/>
      <c r="AC9327" s="12"/>
      <c r="AD9327" s="12"/>
      <c r="AK9327" s="12"/>
      <c r="AL9327" s="30"/>
      <c r="AM9327" s="32"/>
      <c r="AQ9327" s="12"/>
      <c r="AR9327" s="12"/>
      <c r="AS9327" s="12"/>
      <c r="AZ9327" s="49"/>
      <c r="BA9327" s="30"/>
      <c r="BB9327" s="12"/>
      <c r="BF9327" s="12"/>
      <c r="BG9327" s="12"/>
      <c r="BH9327" s="12"/>
      <c r="BO9327" s="7"/>
      <c r="BP9327" s="7"/>
      <c r="BQ9327" s="7"/>
      <c r="BU9327" s="7"/>
      <c r="BV9327" s="7"/>
      <c r="BW9327" s="7"/>
      <c r="CD9327" s="7"/>
      <c r="CE9327" s="7"/>
      <c r="CF9327" s="7"/>
      <c r="CJ9327" s="7"/>
      <c r="CK9327" s="7"/>
      <c r="CL9327" s="7"/>
    </row>
    <row r="9328" spans="1:90">
      <c r="A9328" s="11"/>
      <c r="B9328" s="373"/>
      <c r="C9328" s="373"/>
      <c r="D9328" s="373"/>
      <c r="E9328" s="13"/>
      <c r="F9328" s="11"/>
      <c r="G9328" s="25"/>
      <c r="H9328" s="31"/>
      <c r="I9328" s="30"/>
      <c r="M9328" s="25"/>
      <c r="N9328" s="31"/>
      <c r="O9328" s="30"/>
      <c r="V9328" s="12"/>
      <c r="W9328" s="12"/>
      <c r="X9328" s="14"/>
      <c r="AB9328" s="25"/>
      <c r="AC9328" s="12"/>
      <c r="AD9328" s="12"/>
      <c r="AK9328" s="12"/>
      <c r="AL9328" s="30"/>
      <c r="AM9328" s="32"/>
      <c r="AQ9328" s="12"/>
      <c r="AR9328" s="12"/>
      <c r="AS9328" s="12"/>
      <c r="AZ9328" s="49"/>
      <c r="BA9328" s="30"/>
      <c r="BB9328" s="12"/>
      <c r="BF9328" s="12"/>
      <c r="BG9328" s="12"/>
      <c r="BH9328" s="12"/>
      <c r="BO9328" s="7"/>
      <c r="BP9328" s="7"/>
      <c r="BQ9328" s="7"/>
      <c r="BU9328" s="7"/>
      <c r="BV9328" s="7"/>
      <c r="BW9328" s="7"/>
      <c r="CD9328" s="7"/>
      <c r="CE9328" s="7"/>
      <c r="CF9328" s="7"/>
      <c r="CJ9328" s="7"/>
      <c r="CK9328" s="7"/>
      <c r="CL9328" s="7"/>
    </row>
    <row r="9329" spans="1:90">
      <c r="A9329" s="11"/>
      <c r="B9329" s="373"/>
      <c r="C9329" s="373"/>
      <c r="D9329" s="373"/>
      <c r="E9329" s="13"/>
      <c r="F9329" s="11"/>
      <c r="G9329" s="25"/>
      <c r="H9329" s="31"/>
      <c r="I9329" s="30"/>
      <c r="M9329" s="25"/>
      <c r="N9329" s="31"/>
      <c r="O9329" s="30"/>
      <c r="V9329" s="12"/>
      <c r="W9329" s="12"/>
      <c r="X9329" s="14"/>
      <c r="AB9329" s="25"/>
      <c r="AC9329" s="12"/>
      <c r="AD9329" s="12"/>
      <c r="AK9329" s="12"/>
      <c r="AL9329" s="30"/>
      <c r="AM9329" s="32"/>
      <c r="AQ9329" s="12"/>
      <c r="AR9329" s="12"/>
      <c r="AS9329" s="12"/>
      <c r="AZ9329" s="49"/>
      <c r="BA9329" s="30"/>
      <c r="BB9329" s="12"/>
      <c r="BF9329" s="12"/>
      <c r="BG9329" s="12"/>
      <c r="BH9329" s="12"/>
      <c r="BO9329" s="7"/>
      <c r="BP9329" s="7"/>
      <c r="BQ9329" s="7"/>
      <c r="BU9329" s="7"/>
      <c r="BV9329" s="7"/>
      <c r="BW9329" s="7"/>
      <c r="CD9329" s="7"/>
      <c r="CE9329" s="7"/>
      <c r="CF9329" s="7"/>
      <c r="CJ9329" s="7"/>
      <c r="CK9329" s="7"/>
      <c r="CL9329" s="7"/>
    </row>
    <row r="9330" spans="1:90">
      <c r="A9330" s="11"/>
      <c r="B9330" s="373"/>
      <c r="C9330" s="373"/>
      <c r="D9330" s="373"/>
      <c r="E9330" s="13"/>
      <c r="F9330" s="11"/>
      <c r="G9330" s="25"/>
      <c r="H9330" s="31"/>
      <c r="I9330" s="30"/>
      <c r="M9330" s="25"/>
      <c r="N9330" s="31"/>
      <c r="O9330" s="30"/>
      <c r="V9330" s="12"/>
      <c r="W9330" s="12"/>
      <c r="X9330" s="14"/>
      <c r="AB9330" s="25"/>
      <c r="AC9330" s="12"/>
      <c r="AD9330" s="12"/>
      <c r="AK9330" s="12"/>
      <c r="AL9330" s="30"/>
      <c r="AM9330" s="32"/>
      <c r="AQ9330" s="12"/>
      <c r="AR9330" s="12"/>
      <c r="AS9330" s="12"/>
      <c r="AZ9330" s="49"/>
      <c r="BA9330" s="30"/>
      <c r="BB9330" s="12"/>
      <c r="BF9330" s="12"/>
      <c r="BG9330" s="12"/>
      <c r="BH9330" s="12"/>
      <c r="BO9330" s="7"/>
      <c r="BP9330" s="7"/>
      <c r="BQ9330" s="7"/>
      <c r="BU9330" s="7"/>
      <c r="BV9330" s="7"/>
      <c r="BW9330" s="7"/>
      <c r="CD9330" s="7"/>
      <c r="CE9330" s="7"/>
      <c r="CF9330" s="7"/>
      <c r="CJ9330" s="7"/>
      <c r="CK9330" s="7"/>
      <c r="CL9330" s="7"/>
    </row>
    <row r="9331" spans="1:90">
      <c r="A9331" s="11"/>
      <c r="B9331" s="373"/>
      <c r="C9331" s="373"/>
      <c r="D9331" s="373"/>
      <c r="E9331" s="13"/>
      <c r="F9331" s="11"/>
      <c r="G9331" s="25"/>
      <c r="H9331" s="31"/>
      <c r="I9331" s="30"/>
      <c r="M9331" s="25"/>
      <c r="N9331" s="31"/>
      <c r="O9331" s="30"/>
      <c r="V9331" s="12"/>
      <c r="W9331" s="12"/>
      <c r="X9331" s="14"/>
      <c r="AB9331" s="25"/>
      <c r="AC9331" s="12"/>
      <c r="AD9331" s="12"/>
      <c r="AK9331" s="12"/>
      <c r="AL9331" s="30"/>
      <c r="AM9331" s="32"/>
      <c r="AQ9331" s="12"/>
      <c r="AR9331" s="12"/>
      <c r="AS9331" s="12"/>
      <c r="AZ9331" s="49"/>
      <c r="BA9331" s="30"/>
      <c r="BB9331" s="12"/>
      <c r="BF9331" s="12"/>
      <c r="BG9331" s="12"/>
      <c r="BH9331" s="12"/>
      <c r="BO9331" s="7"/>
      <c r="BP9331" s="7"/>
      <c r="BQ9331" s="7"/>
      <c r="BU9331" s="7"/>
      <c r="BV9331" s="7"/>
      <c r="BW9331" s="7"/>
      <c r="CD9331" s="7"/>
      <c r="CE9331" s="7"/>
      <c r="CF9331" s="7"/>
      <c r="CJ9331" s="7"/>
      <c r="CK9331" s="7"/>
      <c r="CL9331" s="7"/>
    </row>
    <row r="9332" spans="1:90">
      <c r="A9332" s="11"/>
      <c r="B9332" s="373"/>
      <c r="C9332" s="373"/>
      <c r="D9332" s="373"/>
      <c r="E9332" s="13"/>
      <c r="F9332" s="11"/>
      <c r="G9332" s="25"/>
      <c r="H9332" s="31"/>
      <c r="I9332" s="30"/>
      <c r="M9332" s="25"/>
      <c r="N9332" s="31"/>
      <c r="O9332" s="30"/>
      <c r="V9332" s="12"/>
      <c r="W9332" s="12"/>
      <c r="X9332" s="14"/>
      <c r="AB9332" s="25"/>
      <c r="AC9332" s="12"/>
      <c r="AD9332" s="12"/>
      <c r="AK9332" s="12"/>
      <c r="AL9332" s="30"/>
      <c r="AM9332" s="32"/>
      <c r="AQ9332" s="12"/>
      <c r="AR9332" s="12"/>
      <c r="AS9332" s="12"/>
      <c r="AZ9332" s="49"/>
      <c r="BA9332" s="30"/>
      <c r="BB9332" s="12"/>
      <c r="BF9332" s="12"/>
      <c r="BG9332" s="12"/>
      <c r="BH9332" s="12"/>
      <c r="BO9332" s="7"/>
      <c r="BP9332" s="7"/>
      <c r="BQ9332" s="7"/>
      <c r="BU9332" s="7"/>
      <c r="BV9332" s="7"/>
      <c r="BW9332" s="7"/>
      <c r="CD9332" s="7"/>
      <c r="CE9332" s="7"/>
      <c r="CF9332" s="7"/>
      <c r="CJ9332" s="7"/>
      <c r="CK9332" s="7"/>
      <c r="CL9332" s="7"/>
    </row>
    <row r="9333" spans="1:90">
      <c r="A9333" s="11"/>
      <c r="B9333" s="373"/>
      <c r="C9333" s="373"/>
      <c r="D9333" s="373"/>
      <c r="E9333" s="13"/>
      <c r="F9333" s="11"/>
      <c r="G9333" s="25"/>
      <c r="H9333" s="31"/>
      <c r="I9333" s="30"/>
      <c r="M9333" s="25"/>
      <c r="N9333" s="31"/>
      <c r="O9333" s="30"/>
      <c r="V9333" s="12"/>
      <c r="W9333" s="12"/>
      <c r="X9333" s="14"/>
      <c r="AB9333" s="25"/>
      <c r="AC9333" s="12"/>
      <c r="AD9333" s="12"/>
      <c r="AK9333" s="12"/>
      <c r="AL9333" s="30"/>
      <c r="AM9333" s="32"/>
      <c r="AQ9333" s="12"/>
      <c r="AR9333" s="12"/>
      <c r="AS9333" s="12"/>
      <c r="AZ9333" s="49"/>
      <c r="BA9333" s="30"/>
      <c r="BB9333" s="12"/>
      <c r="BF9333" s="12"/>
      <c r="BG9333" s="12"/>
      <c r="BH9333" s="12"/>
      <c r="BO9333" s="7"/>
      <c r="BP9333" s="7"/>
      <c r="BQ9333" s="7"/>
      <c r="BU9333" s="7"/>
      <c r="BV9333" s="7"/>
      <c r="BW9333" s="7"/>
      <c r="CD9333" s="7"/>
      <c r="CE9333" s="7"/>
      <c r="CF9333" s="7"/>
      <c r="CJ9333" s="7"/>
      <c r="CK9333" s="7"/>
      <c r="CL9333" s="7"/>
    </row>
    <row r="9334" spans="1:90">
      <c r="A9334" s="11"/>
      <c r="B9334" s="373"/>
      <c r="C9334" s="373"/>
      <c r="D9334" s="373"/>
      <c r="E9334" s="13"/>
      <c r="F9334" s="11"/>
      <c r="G9334" s="25"/>
      <c r="H9334" s="31"/>
      <c r="I9334" s="30"/>
      <c r="M9334" s="25"/>
      <c r="N9334" s="31"/>
      <c r="O9334" s="30"/>
      <c r="V9334" s="12"/>
      <c r="W9334" s="12"/>
      <c r="X9334" s="14"/>
      <c r="AB9334" s="25"/>
      <c r="AC9334" s="12"/>
      <c r="AD9334" s="12"/>
      <c r="AK9334" s="12"/>
      <c r="AL9334" s="30"/>
      <c r="AM9334" s="32"/>
      <c r="AQ9334" s="12"/>
      <c r="AR9334" s="12"/>
      <c r="AS9334" s="12"/>
      <c r="AZ9334" s="49"/>
      <c r="BA9334" s="30"/>
      <c r="BB9334" s="12"/>
      <c r="BF9334" s="12"/>
      <c r="BG9334" s="12"/>
      <c r="BH9334" s="12"/>
      <c r="BO9334" s="7"/>
      <c r="BP9334" s="7"/>
      <c r="BQ9334" s="7"/>
      <c r="BU9334" s="7"/>
      <c r="BV9334" s="7"/>
      <c r="BW9334" s="7"/>
      <c r="CD9334" s="7"/>
      <c r="CE9334" s="7"/>
      <c r="CF9334" s="7"/>
      <c r="CJ9334" s="7"/>
      <c r="CK9334" s="7"/>
      <c r="CL9334" s="7"/>
    </row>
    <row r="9335" spans="1:90">
      <c r="A9335" s="11"/>
      <c r="B9335" s="373"/>
      <c r="C9335" s="373"/>
      <c r="D9335" s="373"/>
      <c r="E9335" s="13"/>
      <c r="F9335" s="11"/>
      <c r="G9335" s="25"/>
      <c r="H9335" s="31"/>
      <c r="I9335" s="30"/>
      <c r="M9335" s="25"/>
      <c r="N9335" s="31"/>
      <c r="O9335" s="30"/>
      <c r="V9335" s="12"/>
      <c r="W9335" s="12"/>
      <c r="X9335" s="14"/>
      <c r="AB9335" s="25"/>
      <c r="AC9335" s="12"/>
      <c r="AD9335" s="12"/>
      <c r="AK9335" s="12"/>
      <c r="AL9335" s="30"/>
      <c r="AM9335" s="32"/>
      <c r="AQ9335" s="12"/>
      <c r="AR9335" s="12"/>
      <c r="AS9335" s="12"/>
      <c r="AZ9335" s="49"/>
      <c r="BA9335" s="30"/>
      <c r="BB9335" s="12"/>
      <c r="BF9335" s="12"/>
      <c r="BG9335" s="12"/>
      <c r="BH9335" s="12"/>
      <c r="BO9335" s="7"/>
      <c r="BP9335" s="7"/>
      <c r="BQ9335" s="7"/>
      <c r="BU9335" s="7"/>
      <c r="BV9335" s="7"/>
      <c r="BW9335" s="7"/>
      <c r="CD9335" s="7"/>
      <c r="CE9335" s="7"/>
      <c r="CF9335" s="7"/>
      <c r="CJ9335" s="7"/>
      <c r="CK9335" s="7"/>
      <c r="CL9335" s="7"/>
    </row>
    <row r="9336" spans="1:90">
      <c r="A9336" s="11"/>
      <c r="B9336" s="373"/>
      <c r="C9336" s="373"/>
      <c r="D9336" s="373"/>
      <c r="E9336" s="13"/>
      <c r="F9336" s="11"/>
      <c r="G9336" s="25"/>
      <c r="H9336" s="31"/>
      <c r="I9336" s="30"/>
      <c r="M9336" s="25"/>
      <c r="N9336" s="31"/>
      <c r="O9336" s="30"/>
      <c r="V9336" s="12"/>
      <c r="W9336" s="12"/>
      <c r="X9336" s="14"/>
      <c r="AB9336" s="25"/>
      <c r="AC9336" s="12"/>
      <c r="AD9336" s="12"/>
      <c r="AK9336" s="12"/>
      <c r="AL9336" s="30"/>
      <c r="AM9336" s="32"/>
      <c r="AQ9336" s="12"/>
      <c r="AR9336" s="12"/>
      <c r="AS9336" s="12"/>
      <c r="AZ9336" s="49"/>
      <c r="BA9336" s="30"/>
      <c r="BB9336" s="12"/>
      <c r="BF9336" s="12"/>
      <c r="BG9336" s="12"/>
      <c r="BH9336" s="12"/>
      <c r="BO9336" s="7"/>
      <c r="BP9336" s="7"/>
      <c r="BQ9336" s="7"/>
      <c r="BU9336" s="7"/>
      <c r="BV9336" s="7"/>
      <c r="BW9336" s="7"/>
      <c r="CD9336" s="7"/>
      <c r="CE9336" s="7"/>
      <c r="CF9336" s="7"/>
      <c r="CJ9336" s="7"/>
      <c r="CK9336" s="7"/>
      <c r="CL9336" s="7"/>
    </row>
    <row r="9337" spans="1:90">
      <c r="A9337" s="11"/>
      <c r="B9337" s="373"/>
      <c r="C9337" s="373"/>
      <c r="D9337" s="373"/>
      <c r="E9337" s="13"/>
      <c r="F9337" s="11"/>
      <c r="G9337" s="25"/>
      <c r="H9337" s="31"/>
      <c r="I9337" s="30"/>
      <c r="M9337" s="25"/>
      <c r="N9337" s="31"/>
      <c r="O9337" s="30"/>
      <c r="V9337" s="12"/>
      <c r="W9337" s="12"/>
      <c r="X9337" s="14"/>
      <c r="AB9337" s="25"/>
      <c r="AC9337" s="12"/>
      <c r="AD9337" s="12"/>
      <c r="AK9337" s="12"/>
      <c r="AL9337" s="30"/>
      <c r="AM9337" s="32"/>
      <c r="AQ9337" s="12"/>
      <c r="AR9337" s="12"/>
      <c r="AS9337" s="12"/>
      <c r="AZ9337" s="49"/>
      <c r="BA9337" s="30"/>
      <c r="BB9337" s="12"/>
      <c r="BF9337" s="12"/>
      <c r="BG9337" s="12"/>
      <c r="BH9337" s="12"/>
      <c r="BO9337" s="7"/>
      <c r="BP9337" s="7"/>
      <c r="BQ9337" s="7"/>
      <c r="BU9337" s="7"/>
      <c r="BV9337" s="7"/>
      <c r="BW9337" s="7"/>
      <c r="CD9337" s="7"/>
      <c r="CE9337" s="7"/>
      <c r="CF9337" s="7"/>
      <c r="CJ9337" s="7"/>
      <c r="CK9337" s="7"/>
      <c r="CL9337" s="7"/>
    </row>
    <row r="9338" spans="1:90">
      <c r="A9338" s="11"/>
      <c r="B9338" s="373"/>
      <c r="C9338" s="373"/>
      <c r="D9338" s="373"/>
      <c r="E9338" s="13"/>
      <c r="F9338" s="11"/>
      <c r="G9338" s="25"/>
      <c r="H9338" s="31"/>
      <c r="I9338" s="30"/>
      <c r="M9338" s="25"/>
      <c r="N9338" s="31"/>
      <c r="O9338" s="30"/>
      <c r="V9338" s="12"/>
      <c r="W9338" s="12"/>
      <c r="X9338" s="14"/>
      <c r="AB9338" s="25"/>
      <c r="AC9338" s="12"/>
      <c r="AD9338" s="12"/>
      <c r="AK9338" s="12"/>
      <c r="AL9338" s="30"/>
      <c r="AM9338" s="32"/>
      <c r="AQ9338" s="12"/>
      <c r="AR9338" s="12"/>
      <c r="AS9338" s="12"/>
      <c r="AZ9338" s="49"/>
      <c r="BA9338" s="30"/>
      <c r="BB9338" s="12"/>
      <c r="BF9338" s="12"/>
      <c r="BG9338" s="12"/>
      <c r="BH9338" s="12"/>
      <c r="BO9338" s="7"/>
      <c r="BP9338" s="7"/>
      <c r="BQ9338" s="7"/>
      <c r="BU9338" s="7"/>
      <c r="BV9338" s="7"/>
      <c r="BW9338" s="7"/>
      <c r="CD9338" s="7"/>
      <c r="CE9338" s="7"/>
      <c r="CF9338" s="7"/>
      <c r="CJ9338" s="7"/>
      <c r="CK9338" s="7"/>
      <c r="CL9338" s="7"/>
    </row>
    <row r="9339" spans="1:90">
      <c r="A9339" s="11"/>
      <c r="B9339" s="373"/>
      <c r="C9339" s="373"/>
      <c r="D9339" s="373"/>
      <c r="E9339" s="13"/>
      <c r="F9339" s="11"/>
      <c r="G9339" s="25"/>
      <c r="H9339" s="31"/>
      <c r="I9339" s="30"/>
      <c r="M9339" s="25"/>
      <c r="N9339" s="31"/>
      <c r="O9339" s="30"/>
      <c r="V9339" s="12"/>
      <c r="W9339" s="12"/>
      <c r="X9339" s="14"/>
      <c r="AB9339" s="25"/>
      <c r="AC9339" s="12"/>
      <c r="AD9339" s="12"/>
      <c r="AK9339" s="12"/>
      <c r="AL9339" s="30"/>
      <c r="AM9339" s="32"/>
      <c r="AQ9339" s="12"/>
      <c r="AR9339" s="12"/>
      <c r="AS9339" s="12"/>
      <c r="AZ9339" s="49"/>
      <c r="BA9339" s="30"/>
      <c r="BB9339" s="12"/>
      <c r="BF9339" s="12"/>
      <c r="BG9339" s="12"/>
      <c r="BH9339" s="12"/>
      <c r="BO9339" s="7"/>
      <c r="BP9339" s="7"/>
      <c r="BQ9339" s="7"/>
      <c r="BU9339" s="7"/>
      <c r="BV9339" s="7"/>
      <c r="BW9339" s="7"/>
      <c r="CD9339" s="7"/>
      <c r="CE9339" s="7"/>
      <c r="CF9339" s="7"/>
      <c r="CJ9339" s="7"/>
      <c r="CK9339" s="7"/>
      <c r="CL9339" s="7"/>
    </row>
    <row r="9340" spans="1:90">
      <c r="A9340" s="11"/>
      <c r="B9340" s="373"/>
      <c r="C9340" s="373"/>
      <c r="D9340" s="373"/>
      <c r="E9340" s="13"/>
      <c r="F9340" s="11"/>
      <c r="G9340" s="25"/>
      <c r="H9340" s="31"/>
      <c r="I9340" s="30"/>
      <c r="M9340" s="25"/>
      <c r="N9340" s="31"/>
      <c r="O9340" s="30"/>
      <c r="V9340" s="12"/>
      <c r="W9340" s="12"/>
      <c r="X9340" s="14"/>
      <c r="AB9340" s="25"/>
      <c r="AC9340" s="12"/>
      <c r="AD9340" s="12"/>
      <c r="AK9340" s="12"/>
      <c r="AL9340" s="30"/>
      <c r="AM9340" s="32"/>
      <c r="AQ9340" s="12"/>
      <c r="AR9340" s="12"/>
      <c r="AS9340" s="12"/>
      <c r="AZ9340" s="49"/>
      <c r="BA9340" s="30"/>
      <c r="BB9340" s="12"/>
      <c r="BF9340" s="12"/>
      <c r="BG9340" s="12"/>
      <c r="BH9340" s="12"/>
      <c r="BO9340" s="7"/>
      <c r="BP9340" s="7"/>
      <c r="BQ9340" s="7"/>
      <c r="BU9340" s="7"/>
      <c r="BV9340" s="7"/>
      <c r="BW9340" s="7"/>
      <c r="CD9340" s="7"/>
      <c r="CE9340" s="7"/>
      <c r="CF9340" s="7"/>
      <c r="CJ9340" s="7"/>
      <c r="CK9340" s="7"/>
      <c r="CL9340" s="7"/>
    </row>
    <row r="9341" spans="1:90">
      <c r="A9341" s="11"/>
      <c r="B9341" s="373"/>
      <c r="C9341" s="373"/>
      <c r="D9341" s="373"/>
      <c r="E9341" s="13"/>
      <c r="F9341" s="11"/>
      <c r="G9341" s="25"/>
      <c r="H9341" s="31"/>
      <c r="I9341" s="30"/>
      <c r="M9341" s="25"/>
      <c r="N9341" s="31"/>
      <c r="O9341" s="30"/>
      <c r="V9341" s="12"/>
      <c r="W9341" s="12"/>
      <c r="X9341" s="14"/>
      <c r="AB9341" s="25"/>
      <c r="AC9341" s="12"/>
      <c r="AD9341" s="12"/>
      <c r="AK9341" s="12"/>
      <c r="AL9341" s="30"/>
      <c r="AM9341" s="32"/>
      <c r="AQ9341" s="12"/>
      <c r="AR9341" s="12"/>
      <c r="AS9341" s="12"/>
      <c r="AZ9341" s="49"/>
      <c r="BA9341" s="30"/>
      <c r="BB9341" s="12"/>
      <c r="BF9341" s="12"/>
      <c r="BG9341" s="12"/>
      <c r="BH9341" s="12"/>
      <c r="BO9341" s="7"/>
      <c r="BP9341" s="7"/>
      <c r="BQ9341" s="7"/>
      <c r="BU9341" s="7"/>
      <c r="BV9341" s="7"/>
      <c r="BW9341" s="7"/>
      <c r="CD9341" s="7"/>
      <c r="CE9341" s="7"/>
      <c r="CF9341" s="7"/>
      <c r="CJ9341" s="7"/>
      <c r="CK9341" s="7"/>
      <c r="CL9341" s="7"/>
    </row>
    <row r="9342" spans="1:90">
      <c r="A9342" s="11"/>
      <c r="B9342" s="373"/>
      <c r="C9342" s="373"/>
      <c r="D9342" s="373"/>
      <c r="E9342" s="13"/>
      <c r="F9342" s="11"/>
      <c r="G9342" s="25"/>
      <c r="H9342" s="31"/>
      <c r="I9342" s="30"/>
      <c r="M9342" s="25"/>
      <c r="N9342" s="31"/>
      <c r="O9342" s="30"/>
      <c r="V9342" s="12"/>
      <c r="W9342" s="12"/>
      <c r="X9342" s="14"/>
      <c r="AB9342" s="25"/>
      <c r="AC9342" s="12"/>
      <c r="AD9342" s="12"/>
      <c r="AK9342" s="12"/>
      <c r="AL9342" s="30"/>
      <c r="AM9342" s="32"/>
      <c r="AQ9342" s="12"/>
      <c r="AR9342" s="12"/>
      <c r="AS9342" s="12"/>
      <c r="AZ9342" s="49"/>
      <c r="BA9342" s="30"/>
      <c r="BB9342" s="12"/>
      <c r="BF9342" s="12"/>
      <c r="BG9342" s="12"/>
      <c r="BH9342" s="12"/>
      <c r="BO9342" s="7"/>
      <c r="BP9342" s="7"/>
      <c r="BQ9342" s="7"/>
      <c r="BU9342" s="7"/>
      <c r="BV9342" s="7"/>
      <c r="BW9342" s="7"/>
      <c r="CD9342" s="7"/>
      <c r="CE9342" s="7"/>
      <c r="CF9342" s="7"/>
      <c r="CJ9342" s="7"/>
      <c r="CK9342" s="7"/>
      <c r="CL9342" s="7"/>
    </row>
    <row r="9343" spans="1:90">
      <c r="A9343" s="11"/>
      <c r="B9343" s="373"/>
      <c r="C9343" s="373"/>
      <c r="D9343" s="373"/>
      <c r="E9343" s="13"/>
      <c r="F9343" s="11"/>
      <c r="G9343" s="25"/>
      <c r="H9343" s="31"/>
      <c r="I9343" s="30"/>
      <c r="M9343" s="25"/>
      <c r="N9343" s="31"/>
      <c r="O9343" s="30"/>
      <c r="V9343" s="12"/>
      <c r="W9343" s="12"/>
      <c r="X9343" s="14"/>
      <c r="AB9343" s="25"/>
      <c r="AC9343" s="12"/>
      <c r="AD9343" s="12"/>
      <c r="AK9343" s="12"/>
      <c r="AL9343" s="30"/>
      <c r="AM9343" s="32"/>
      <c r="AQ9343" s="12"/>
      <c r="AR9343" s="12"/>
      <c r="AS9343" s="12"/>
      <c r="AZ9343" s="49"/>
      <c r="BA9343" s="30"/>
      <c r="BB9343" s="12"/>
      <c r="BF9343" s="12"/>
      <c r="BG9343" s="12"/>
      <c r="BH9343" s="12"/>
      <c r="BO9343" s="7"/>
      <c r="BP9343" s="7"/>
      <c r="BQ9343" s="7"/>
      <c r="BU9343" s="7"/>
      <c r="BV9343" s="7"/>
      <c r="BW9343" s="7"/>
      <c r="CD9343" s="7"/>
      <c r="CE9343" s="7"/>
      <c r="CF9343" s="7"/>
      <c r="CJ9343" s="7"/>
      <c r="CK9343" s="7"/>
      <c r="CL9343" s="7"/>
    </row>
    <row r="9344" spans="1:90">
      <c r="A9344" s="11"/>
      <c r="B9344" s="373"/>
      <c r="C9344" s="373"/>
      <c r="D9344" s="373"/>
      <c r="E9344" s="13"/>
      <c r="F9344" s="11"/>
      <c r="G9344" s="25"/>
      <c r="H9344" s="31"/>
      <c r="I9344" s="30"/>
      <c r="M9344" s="25"/>
      <c r="N9344" s="31"/>
      <c r="O9344" s="30"/>
      <c r="V9344" s="12"/>
      <c r="W9344" s="12"/>
      <c r="X9344" s="14"/>
      <c r="AB9344" s="25"/>
      <c r="AC9344" s="12"/>
      <c r="AD9344" s="12"/>
      <c r="AK9344" s="12"/>
      <c r="AL9344" s="30"/>
      <c r="AM9344" s="32"/>
      <c r="AQ9344" s="12"/>
      <c r="AR9344" s="12"/>
      <c r="AS9344" s="12"/>
      <c r="AZ9344" s="49"/>
      <c r="BA9344" s="30"/>
      <c r="BB9344" s="12"/>
      <c r="BF9344" s="12"/>
      <c r="BG9344" s="12"/>
      <c r="BH9344" s="12"/>
      <c r="BO9344" s="7"/>
      <c r="BP9344" s="7"/>
      <c r="BQ9344" s="7"/>
      <c r="BU9344" s="7"/>
      <c r="BV9344" s="7"/>
      <c r="BW9344" s="7"/>
      <c r="CD9344" s="7"/>
      <c r="CE9344" s="7"/>
      <c r="CF9344" s="7"/>
      <c r="CJ9344" s="7"/>
      <c r="CK9344" s="7"/>
      <c r="CL9344" s="7"/>
    </row>
    <row r="9345" spans="1:90">
      <c r="A9345" s="11"/>
      <c r="B9345" s="373"/>
      <c r="C9345" s="373"/>
      <c r="D9345" s="373"/>
      <c r="E9345" s="13"/>
      <c r="F9345" s="11"/>
      <c r="G9345" s="25"/>
      <c r="H9345" s="31"/>
      <c r="I9345" s="30"/>
      <c r="M9345" s="25"/>
      <c r="N9345" s="31"/>
      <c r="O9345" s="30"/>
      <c r="V9345" s="12"/>
      <c r="W9345" s="12"/>
      <c r="X9345" s="14"/>
      <c r="AB9345" s="25"/>
      <c r="AC9345" s="12"/>
      <c r="AD9345" s="12"/>
      <c r="AK9345" s="12"/>
      <c r="AL9345" s="30"/>
      <c r="AM9345" s="32"/>
      <c r="AQ9345" s="12"/>
      <c r="AR9345" s="12"/>
      <c r="AS9345" s="12"/>
      <c r="AZ9345" s="49"/>
      <c r="BA9345" s="30"/>
      <c r="BB9345" s="12"/>
      <c r="BF9345" s="12"/>
      <c r="BG9345" s="12"/>
      <c r="BH9345" s="12"/>
      <c r="BO9345" s="7"/>
      <c r="BP9345" s="7"/>
      <c r="BQ9345" s="7"/>
      <c r="BU9345" s="7"/>
      <c r="BV9345" s="7"/>
      <c r="BW9345" s="7"/>
      <c r="CD9345" s="7"/>
      <c r="CE9345" s="7"/>
      <c r="CF9345" s="7"/>
      <c r="CJ9345" s="7"/>
      <c r="CK9345" s="7"/>
      <c r="CL9345" s="7"/>
    </row>
    <row r="9346" spans="1:90">
      <c r="A9346" s="11"/>
      <c r="B9346" s="373"/>
      <c r="C9346" s="373"/>
      <c r="D9346" s="373"/>
      <c r="E9346" s="13"/>
      <c r="F9346" s="11"/>
      <c r="G9346" s="25"/>
      <c r="H9346" s="31"/>
      <c r="I9346" s="30"/>
      <c r="M9346" s="25"/>
      <c r="N9346" s="31"/>
      <c r="O9346" s="30"/>
      <c r="V9346" s="12"/>
      <c r="W9346" s="12"/>
      <c r="X9346" s="14"/>
      <c r="AB9346" s="25"/>
      <c r="AC9346" s="12"/>
      <c r="AD9346" s="12"/>
      <c r="AK9346" s="12"/>
      <c r="AL9346" s="30"/>
      <c r="AM9346" s="32"/>
      <c r="AQ9346" s="12"/>
      <c r="AR9346" s="12"/>
      <c r="AS9346" s="12"/>
      <c r="AZ9346" s="49"/>
      <c r="BA9346" s="30"/>
      <c r="BB9346" s="12"/>
      <c r="BF9346" s="12"/>
      <c r="BG9346" s="12"/>
      <c r="BH9346" s="12"/>
      <c r="BO9346" s="7"/>
      <c r="BP9346" s="7"/>
      <c r="BQ9346" s="7"/>
      <c r="BU9346" s="7"/>
      <c r="BV9346" s="7"/>
      <c r="BW9346" s="7"/>
      <c r="CD9346" s="7"/>
      <c r="CE9346" s="7"/>
      <c r="CF9346" s="7"/>
      <c r="CJ9346" s="7"/>
      <c r="CK9346" s="7"/>
      <c r="CL9346" s="7"/>
    </row>
    <row r="9347" spans="1:90">
      <c r="A9347" s="11"/>
      <c r="B9347" s="373"/>
      <c r="C9347" s="373"/>
      <c r="D9347" s="373"/>
      <c r="E9347" s="13"/>
      <c r="F9347" s="11"/>
      <c r="G9347" s="25"/>
      <c r="H9347" s="31"/>
      <c r="I9347" s="30"/>
      <c r="M9347" s="25"/>
      <c r="N9347" s="31"/>
      <c r="O9347" s="30"/>
      <c r="V9347" s="12"/>
      <c r="W9347" s="12"/>
      <c r="X9347" s="14"/>
      <c r="AB9347" s="25"/>
      <c r="AC9347" s="12"/>
      <c r="AD9347" s="12"/>
      <c r="AK9347" s="12"/>
      <c r="AL9347" s="30"/>
      <c r="AM9347" s="32"/>
      <c r="AQ9347" s="12"/>
      <c r="AR9347" s="12"/>
      <c r="AS9347" s="12"/>
      <c r="AZ9347" s="49"/>
      <c r="BA9347" s="30"/>
      <c r="BB9347" s="12"/>
      <c r="BF9347" s="12"/>
      <c r="BG9347" s="12"/>
      <c r="BH9347" s="12"/>
      <c r="BO9347" s="7"/>
      <c r="BP9347" s="7"/>
      <c r="BQ9347" s="7"/>
      <c r="BU9347" s="7"/>
      <c r="BV9347" s="7"/>
      <c r="BW9347" s="7"/>
      <c r="CD9347" s="7"/>
      <c r="CE9347" s="7"/>
      <c r="CF9347" s="7"/>
      <c r="CJ9347" s="7"/>
      <c r="CK9347" s="7"/>
      <c r="CL9347" s="7"/>
    </row>
    <row r="9348" spans="1:90">
      <c r="A9348" s="11"/>
      <c r="B9348" s="373"/>
      <c r="C9348" s="373"/>
      <c r="D9348" s="373"/>
      <c r="E9348" s="13"/>
      <c r="F9348" s="11"/>
      <c r="G9348" s="25"/>
      <c r="H9348" s="31"/>
      <c r="I9348" s="30"/>
      <c r="M9348" s="25"/>
      <c r="N9348" s="31"/>
      <c r="O9348" s="30"/>
      <c r="V9348" s="12"/>
      <c r="W9348" s="12"/>
      <c r="X9348" s="14"/>
      <c r="AB9348" s="25"/>
      <c r="AC9348" s="12"/>
      <c r="AD9348" s="12"/>
      <c r="AK9348" s="12"/>
      <c r="AL9348" s="30"/>
      <c r="AM9348" s="32"/>
      <c r="AQ9348" s="12"/>
      <c r="AR9348" s="12"/>
      <c r="AS9348" s="12"/>
      <c r="AZ9348" s="49"/>
      <c r="BA9348" s="30"/>
      <c r="BB9348" s="12"/>
      <c r="BF9348" s="12"/>
      <c r="BG9348" s="12"/>
      <c r="BH9348" s="12"/>
      <c r="BO9348" s="7"/>
      <c r="BP9348" s="7"/>
      <c r="BQ9348" s="7"/>
      <c r="BU9348" s="7"/>
      <c r="BV9348" s="7"/>
      <c r="BW9348" s="7"/>
      <c r="CD9348" s="7"/>
      <c r="CE9348" s="7"/>
      <c r="CF9348" s="7"/>
      <c r="CJ9348" s="7"/>
      <c r="CK9348" s="7"/>
      <c r="CL9348" s="7"/>
    </row>
    <row r="9349" spans="1:90">
      <c r="A9349" s="11"/>
      <c r="B9349" s="373"/>
      <c r="C9349" s="373"/>
      <c r="D9349" s="373"/>
      <c r="E9349" s="13"/>
      <c r="F9349" s="11"/>
      <c r="G9349" s="25"/>
      <c r="H9349" s="31"/>
      <c r="I9349" s="30"/>
      <c r="M9349" s="25"/>
      <c r="N9349" s="31"/>
      <c r="O9349" s="30"/>
      <c r="V9349" s="12"/>
      <c r="W9349" s="12"/>
      <c r="X9349" s="14"/>
      <c r="AB9349" s="25"/>
      <c r="AC9349" s="12"/>
      <c r="AD9349" s="12"/>
      <c r="AK9349" s="12"/>
      <c r="AL9349" s="30"/>
      <c r="AM9349" s="32"/>
      <c r="AQ9349" s="12"/>
      <c r="AR9349" s="12"/>
      <c r="AS9349" s="12"/>
      <c r="AZ9349" s="49"/>
      <c r="BA9349" s="30"/>
      <c r="BB9349" s="12"/>
      <c r="BF9349" s="12"/>
      <c r="BG9349" s="12"/>
      <c r="BH9349" s="12"/>
      <c r="BO9349" s="7"/>
      <c r="BP9349" s="7"/>
      <c r="BQ9349" s="7"/>
      <c r="BU9349" s="7"/>
      <c r="BV9349" s="7"/>
      <c r="BW9349" s="7"/>
      <c r="CD9349" s="7"/>
      <c r="CE9349" s="7"/>
      <c r="CF9349" s="7"/>
      <c r="CJ9349" s="7"/>
      <c r="CK9349" s="7"/>
      <c r="CL9349" s="7"/>
    </row>
    <row r="9350" spans="1:90">
      <c r="A9350" s="11"/>
      <c r="B9350" s="373"/>
      <c r="C9350" s="373"/>
      <c r="D9350" s="373"/>
      <c r="E9350" s="13"/>
      <c r="F9350" s="11"/>
      <c r="G9350" s="25"/>
      <c r="H9350" s="31"/>
      <c r="I9350" s="30"/>
      <c r="M9350" s="25"/>
      <c r="N9350" s="31"/>
      <c r="O9350" s="30"/>
      <c r="V9350" s="12"/>
      <c r="W9350" s="12"/>
      <c r="X9350" s="14"/>
      <c r="AB9350" s="25"/>
      <c r="AC9350" s="12"/>
      <c r="AD9350" s="12"/>
      <c r="AK9350" s="12"/>
      <c r="AL9350" s="30"/>
      <c r="AM9350" s="32"/>
      <c r="AQ9350" s="12"/>
      <c r="AR9350" s="12"/>
      <c r="AS9350" s="12"/>
      <c r="AZ9350" s="49"/>
      <c r="BA9350" s="30"/>
      <c r="BB9350" s="12"/>
      <c r="BF9350" s="12"/>
      <c r="BG9350" s="12"/>
      <c r="BH9350" s="12"/>
      <c r="BO9350" s="7"/>
      <c r="BP9350" s="7"/>
      <c r="BQ9350" s="7"/>
      <c r="BU9350" s="7"/>
      <c r="BV9350" s="7"/>
      <c r="BW9350" s="7"/>
      <c r="CD9350" s="7"/>
      <c r="CE9350" s="7"/>
      <c r="CF9350" s="7"/>
      <c r="CJ9350" s="7"/>
      <c r="CK9350" s="7"/>
      <c r="CL9350" s="7"/>
    </row>
    <row r="9351" spans="1:90">
      <c r="A9351" s="11"/>
      <c r="B9351" s="373"/>
      <c r="C9351" s="373"/>
      <c r="D9351" s="373"/>
      <c r="E9351" s="13"/>
      <c r="F9351" s="11"/>
      <c r="G9351" s="25"/>
      <c r="H9351" s="31"/>
      <c r="I9351" s="30"/>
      <c r="M9351" s="25"/>
      <c r="N9351" s="31"/>
      <c r="O9351" s="30"/>
      <c r="V9351" s="12"/>
      <c r="W9351" s="12"/>
      <c r="X9351" s="14"/>
      <c r="AB9351" s="25"/>
      <c r="AC9351" s="12"/>
      <c r="AD9351" s="12"/>
      <c r="AK9351" s="12"/>
      <c r="AL9351" s="30"/>
      <c r="AM9351" s="32"/>
      <c r="AQ9351" s="12"/>
      <c r="AR9351" s="12"/>
      <c r="AS9351" s="12"/>
      <c r="AZ9351" s="49"/>
      <c r="BA9351" s="30"/>
      <c r="BB9351" s="12"/>
      <c r="BF9351" s="12"/>
      <c r="BG9351" s="12"/>
      <c r="BH9351" s="12"/>
      <c r="BO9351" s="7"/>
      <c r="BP9351" s="7"/>
      <c r="BQ9351" s="7"/>
      <c r="BU9351" s="7"/>
      <c r="BV9351" s="7"/>
      <c r="BW9351" s="7"/>
      <c r="CD9351" s="7"/>
      <c r="CE9351" s="7"/>
      <c r="CF9351" s="7"/>
      <c r="CJ9351" s="7"/>
      <c r="CK9351" s="7"/>
      <c r="CL9351" s="7"/>
    </row>
    <row r="9352" spans="1:90">
      <c r="A9352" s="11"/>
      <c r="B9352" s="373"/>
      <c r="C9352" s="373"/>
      <c r="D9352" s="373"/>
      <c r="E9352" s="13"/>
      <c r="F9352" s="11"/>
      <c r="G9352" s="25"/>
      <c r="H9352" s="31"/>
      <c r="I9352" s="30"/>
      <c r="M9352" s="25"/>
      <c r="N9352" s="31"/>
      <c r="O9352" s="30"/>
      <c r="V9352" s="12"/>
      <c r="W9352" s="12"/>
      <c r="X9352" s="14"/>
      <c r="AB9352" s="25"/>
      <c r="AC9352" s="12"/>
      <c r="AD9352" s="12"/>
      <c r="AK9352" s="12"/>
      <c r="AL9352" s="30"/>
      <c r="AM9352" s="32"/>
      <c r="AQ9352" s="12"/>
      <c r="AR9352" s="12"/>
      <c r="AS9352" s="12"/>
      <c r="AZ9352" s="49"/>
      <c r="BA9352" s="30"/>
      <c r="BB9352" s="12"/>
      <c r="BF9352" s="12"/>
      <c r="BG9352" s="12"/>
      <c r="BH9352" s="12"/>
      <c r="BO9352" s="7"/>
      <c r="BP9352" s="7"/>
      <c r="BQ9352" s="7"/>
      <c r="BU9352" s="7"/>
      <c r="BV9352" s="7"/>
      <c r="BW9352" s="7"/>
      <c r="CD9352" s="7"/>
      <c r="CE9352" s="7"/>
      <c r="CF9352" s="7"/>
      <c r="CJ9352" s="7"/>
      <c r="CK9352" s="7"/>
      <c r="CL9352" s="7"/>
    </row>
    <row r="9353" spans="1:90">
      <c r="A9353" s="11"/>
      <c r="B9353" s="373"/>
      <c r="C9353" s="373"/>
      <c r="D9353" s="373"/>
      <c r="E9353" s="13"/>
      <c r="F9353" s="11"/>
      <c r="G9353" s="25"/>
      <c r="H9353" s="31"/>
      <c r="I9353" s="30"/>
      <c r="M9353" s="25"/>
      <c r="N9353" s="31"/>
      <c r="O9353" s="30"/>
      <c r="V9353" s="12"/>
      <c r="W9353" s="12"/>
      <c r="X9353" s="14"/>
      <c r="AB9353" s="25"/>
      <c r="AC9353" s="12"/>
      <c r="AD9353" s="12"/>
      <c r="AK9353" s="12"/>
      <c r="AL9353" s="30"/>
      <c r="AM9353" s="32"/>
      <c r="AQ9353" s="12"/>
      <c r="AR9353" s="12"/>
      <c r="AS9353" s="12"/>
      <c r="AZ9353" s="49"/>
      <c r="BA9353" s="30"/>
      <c r="BB9353" s="12"/>
      <c r="BF9353" s="12"/>
      <c r="BG9353" s="12"/>
      <c r="BH9353" s="12"/>
      <c r="BO9353" s="7"/>
      <c r="BP9353" s="7"/>
      <c r="BQ9353" s="7"/>
      <c r="BU9353" s="7"/>
      <c r="BV9353" s="7"/>
      <c r="BW9353" s="7"/>
      <c r="CD9353" s="7"/>
      <c r="CE9353" s="7"/>
      <c r="CF9353" s="7"/>
      <c r="CJ9353" s="7"/>
      <c r="CK9353" s="7"/>
      <c r="CL9353" s="7"/>
    </row>
    <row r="9354" spans="1:90">
      <c r="A9354" s="11"/>
      <c r="B9354" s="373"/>
      <c r="C9354" s="373"/>
      <c r="D9354" s="373"/>
      <c r="E9354" s="13"/>
      <c r="F9354" s="11"/>
      <c r="G9354" s="25"/>
      <c r="H9354" s="31"/>
      <c r="I9354" s="30"/>
      <c r="M9354" s="25"/>
      <c r="N9354" s="31"/>
      <c r="O9354" s="30"/>
      <c r="V9354" s="12"/>
      <c r="W9354" s="12"/>
      <c r="X9354" s="14"/>
      <c r="AB9354" s="25"/>
      <c r="AC9354" s="12"/>
      <c r="AD9354" s="12"/>
      <c r="AK9354" s="12"/>
      <c r="AL9354" s="30"/>
      <c r="AM9354" s="32"/>
      <c r="AQ9354" s="12"/>
      <c r="AR9354" s="12"/>
      <c r="AS9354" s="12"/>
      <c r="AZ9354" s="49"/>
      <c r="BA9354" s="30"/>
      <c r="BB9354" s="12"/>
      <c r="BF9354" s="12"/>
      <c r="BG9354" s="12"/>
      <c r="BH9354" s="12"/>
      <c r="BO9354" s="7"/>
      <c r="BP9354" s="7"/>
      <c r="BQ9354" s="7"/>
      <c r="BU9354" s="7"/>
      <c r="BV9354" s="7"/>
      <c r="BW9354" s="7"/>
      <c r="CD9354" s="7"/>
      <c r="CE9354" s="7"/>
      <c r="CF9354" s="7"/>
      <c r="CJ9354" s="7"/>
      <c r="CK9354" s="7"/>
      <c r="CL9354" s="7"/>
    </row>
    <row r="9355" spans="1:90">
      <c r="A9355" s="11"/>
      <c r="B9355" s="373"/>
      <c r="C9355" s="373"/>
      <c r="D9355" s="373"/>
      <c r="E9355" s="13"/>
      <c r="F9355" s="11"/>
      <c r="G9355" s="25"/>
      <c r="H9355" s="31"/>
      <c r="I9355" s="30"/>
      <c r="M9355" s="25"/>
      <c r="N9355" s="31"/>
      <c r="O9355" s="30"/>
      <c r="V9355" s="12"/>
      <c r="W9355" s="12"/>
      <c r="X9355" s="14"/>
      <c r="AB9355" s="25"/>
      <c r="AC9355" s="12"/>
      <c r="AD9355" s="12"/>
      <c r="AK9355" s="12"/>
      <c r="AL9355" s="30"/>
      <c r="AM9355" s="32"/>
      <c r="AQ9355" s="12"/>
      <c r="AR9355" s="12"/>
      <c r="AS9355" s="12"/>
      <c r="AZ9355" s="49"/>
      <c r="BA9355" s="30"/>
      <c r="BB9355" s="12"/>
      <c r="BF9355" s="12"/>
      <c r="BG9355" s="12"/>
      <c r="BH9355" s="12"/>
      <c r="BO9355" s="7"/>
      <c r="BP9355" s="7"/>
      <c r="BQ9355" s="7"/>
      <c r="BU9355" s="7"/>
      <c r="BV9355" s="7"/>
      <c r="BW9355" s="7"/>
      <c r="CD9355" s="7"/>
      <c r="CE9355" s="7"/>
      <c r="CF9355" s="7"/>
      <c r="CJ9355" s="7"/>
      <c r="CK9355" s="7"/>
      <c r="CL9355" s="7"/>
    </row>
    <row r="9356" spans="1:90">
      <c r="A9356" s="11"/>
      <c r="B9356" s="373"/>
      <c r="C9356" s="373"/>
      <c r="D9356" s="373"/>
      <c r="E9356" s="13"/>
      <c r="F9356" s="11"/>
      <c r="G9356" s="25"/>
      <c r="H9356" s="31"/>
      <c r="I9356" s="30"/>
      <c r="M9356" s="25"/>
      <c r="N9356" s="31"/>
      <c r="O9356" s="30"/>
      <c r="V9356" s="12"/>
      <c r="W9356" s="12"/>
      <c r="X9356" s="14"/>
      <c r="AB9356" s="25"/>
      <c r="AC9356" s="12"/>
      <c r="AD9356" s="12"/>
      <c r="AK9356" s="12"/>
      <c r="AL9356" s="30"/>
      <c r="AM9356" s="32"/>
      <c r="AQ9356" s="12"/>
      <c r="AR9356" s="12"/>
      <c r="AS9356" s="12"/>
      <c r="AZ9356" s="49"/>
      <c r="BA9356" s="30"/>
      <c r="BB9356" s="12"/>
      <c r="BF9356" s="12"/>
      <c r="BG9356" s="12"/>
      <c r="BH9356" s="12"/>
      <c r="BO9356" s="7"/>
      <c r="BP9356" s="7"/>
      <c r="BQ9356" s="7"/>
      <c r="BU9356" s="7"/>
      <c r="BV9356" s="7"/>
      <c r="BW9356" s="7"/>
      <c r="CD9356" s="7"/>
      <c r="CE9356" s="7"/>
      <c r="CF9356" s="7"/>
      <c r="CJ9356" s="7"/>
      <c r="CK9356" s="7"/>
      <c r="CL9356" s="7"/>
    </row>
    <row r="9357" spans="1:90">
      <c r="A9357" s="11"/>
      <c r="B9357" s="373"/>
      <c r="C9357" s="373"/>
      <c r="D9357" s="373"/>
      <c r="E9357" s="13"/>
      <c r="F9357" s="11"/>
      <c r="G9357" s="25"/>
      <c r="H9357" s="31"/>
      <c r="I9357" s="30"/>
      <c r="M9357" s="25"/>
      <c r="N9357" s="31"/>
      <c r="O9357" s="30"/>
      <c r="V9357" s="12"/>
      <c r="W9357" s="12"/>
      <c r="X9357" s="14"/>
      <c r="AB9357" s="25"/>
      <c r="AC9357" s="12"/>
      <c r="AD9357" s="12"/>
      <c r="AK9357" s="12"/>
      <c r="AL9357" s="30"/>
      <c r="AM9357" s="32"/>
      <c r="AQ9357" s="12"/>
      <c r="AR9357" s="12"/>
      <c r="AS9357" s="12"/>
      <c r="AZ9357" s="49"/>
      <c r="BA9357" s="30"/>
      <c r="BB9357" s="12"/>
      <c r="BF9357" s="12"/>
      <c r="BG9357" s="12"/>
      <c r="BH9357" s="12"/>
      <c r="BO9357" s="7"/>
      <c r="BP9357" s="7"/>
      <c r="BQ9357" s="7"/>
      <c r="BU9357" s="7"/>
      <c r="BV9357" s="7"/>
      <c r="BW9357" s="7"/>
      <c r="CD9357" s="7"/>
      <c r="CE9357" s="7"/>
      <c r="CF9357" s="7"/>
      <c r="CJ9357" s="7"/>
      <c r="CK9357" s="7"/>
      <c r="CL9357" s="7"/>
    </row>
    <row r="9358" spans="1:90">
      <c r="A9358" s="11"/>
      <c r="B9358" s="373"/>
      <c r="C9358" s="373"/>
      <c r="D9358" s="373"/>
      <c r="E9358" s="13"/>
      <c r="F9358" s="11"/>
      <c r="G9358" s="25"/>
      <c r="H9358" s="31"/>
      <c r="I9358" s="30"/>
      <c r="M9358" s="25"/>
      <c r="N9358" s="31"/>
      <c r="O9358" s="30"/>
      <c r="V9358" s="12"/>
      <c r="W9358" s="12"/>
      <c r="X9358" s="14"/>
      <c r="AB9358" s="25"/>
      <c r="AC9358" s="12"/>
      <c r="AD9358" s="12"/>
      <c r="AK9358" s="12"/>
      <c r="AL9358" s="30"/>
      <c r="AM9358" s="32"/>
      <c r="AQ9358" s="12"/>
      <c r="AR9358" s="12"/>
      <c r="AS9358" s="12"/>
      <c r="AZ9358" s="49"/>
      <c r="BA9358" s="30"/>
      <c r="BB9358" s="12"/>
      <c r="BF9358" s="12"/>
      <c r="BG9358" s="12"/>
      <c r="BH9358" s="12"/>
      <c r="BO9358" s="7"/>
      <c r="BP9358" s="7"/>
      <c r="BQ9358" s="7"/>
      <c r="BU9358" s="7"/>
      <c r="BV9358" s="7"/>
      <c r="BW9358" s="7"/>
      <c r="CD9358" s="7"/>
      <c r="CE9358" s="7"/>
      <c r="CF9358" s="7"/>
      <c r="CJ9358" s="7"/>
      <c r="CK9358" s="7"/>
      <c r="CL9358" s="7"/>
    </row>
    <row r="9359" spans="1:90">
      <c r="A9359" s="11"/>
      <c r="B9359" s="373"/>
      <c r="C9359" s="373"/>
      <c r="D9359" s="373"/>
      <c r="E9359" s="13"/>
      <c r="F9359" s="11"/>
      <c r="G9359" s="25"/>
      <c r="H9359" s="31"/>
      <c r="I9359" s="30"/>
      <c r="M9359" s="25"/>
      <c r="N9359" s="31"/>
      <c r="O9359" s="30"/>
      <c r="V9359" s="12"/>
      <c r="W9359" s="12"/>
      <c r="X9359" s="14"/>
      <c r="AB9359" s="25"/>
      <c r="AC9359" s="12"/>
      <c r="AD9359" s="12"/>
      <c r="AK9359" s="12"/>
      <c r="AL9359" s="30"/>
      <c r="AM9359" s="32"/>
      <c r="AQ9359" s="12"/>
      <c r="AR9359" s="12"/>
      <c r="AS9359" s="12"/>
      <c r="AZ9359" s="49"/>
      <c r="BA9359" s="30"/>
      <c r="BB9359" s="12"/>
      <c r="BF9359" s="12"/>
      <c r="BG9359" s="12"/>
      <c r="BH9359" s="12"/>
      <c r="BO9359" s="7"/>
      <c r="BP9359" s="7"/>
      <c r="BQ9359" s="7"/>
      <c r="BU9359" s="7"/>
      <c r="BV9359" s="7"/>
      <c r="BW9359" s="7"/>
      <c r="CD9359" s="7"/>
      <c r="CE9359" s="7"/>
      <c r="CF9359" s="7"/>
      <c r="CJ9359" s="7"/>
      <c r="CK9359" s="7"/>
      <c r="CL9359" s="7"/>
    </row>
    <row r="9360" spans="1:90">
      <c r="A9360" s="11"/>
      <c r="B9360" s="373"/>
      <c r="C9360" s="373"/>
      <c r="D9360" s="373"/>
      <c r="E9360" s="13"/>
      <c r="F9360" s="11"/>
      <c r="G9360" s="25"/>
      <c r="H9360" s="31"/>
      <c r="I9360" s="30"/>
      <c r="M9360" s="25"/>
      <c r="N9360" s="31"/>
      <c r="O9360" s="30"/>
      <c r="V9360" s="12"/>
      <c r="W9360" s="12"/>
      <c r="X9360" s="14"/>
      <c r="AB9360" s="25"/>
      <c r="AC9360" s="12"/>
      <c r="AD9360" s="12"/>
      <c r="AK9360" s="12"/>
      <c r="AL9360" s="30"/>
      <c r="AM9360" s="32"/>
      <c r="AQ9360" s="12"/>
      <c r="AR9360" s="12"/>
      <c r="AS9360" s="12"/>
      <c r="AZ9360" s="49"/>
      <c r="BA9360" s="30"/>
      <c r="BB9360" s="12"/>
      <c r="BF9360" s="12"/>
      <c r="BG9360" s="12"/>
      <c r="BH9360" s="12"/>
      <c r="BO9360" s="7"/>
      <c r="BP9360" s="7"/>
      <c r="BQ9360" s="7"/>
      <c r="BU9360" s="7"/>
      <c r="BV9360" s="7"/>
      <c r="BW9360" s="7"/>
      <c r="CD9360" s="7"/>
      <c r="CE9360" s="7"/>
      <c r="CF9360" s="7"/>
      <c r="CJ9360" s="7"/>
      <c r="CK9360" s="7"/>
      <c r="CL9360" s="7"/>
    </row>
    <row r="9361" spans="1:90">
      <c r="A9361" s="11"/>
      <c r="B9361" s="373"/>
      <c r="C9361" s="373"/>
      <c r="D9361" s="373"/>
      <c r="E9361" s="13"/>
      <c r="F9361" s="11"/>
      <c r="G9361" s="25"/>
      <c r="H9361" s="31"/>
      <c r="I9361" s="30"/>
      <c r="M9361" s="25"/>
      <c r="N9361" s="31"/>
      <c r="O9361" s="30"/>
      <c r="V9361" s="12"/>
      <c r="W9361" s="12"/>
      <c r="X9361" s="14"/>
      <c r="AB9361" s="25"/>
      <c r="AC9361" s="12"/>
      <c r="AD9361" s="12"/>
      <c r="AK9361" s="12"/>
      <c r="AL9361" s="30"/>
      <c r="AM9361" s="32"/>
      <c r="AQ9361" s="12"/>
      <c r="AR9361" s="12"/>
      <c r="AS9361" s="12"/>
      <c r="AZ9361" s="49"/>
      <c r="BA9361" s="30"/>
      <c r="BB9361" s="12"/>
      <c r="BF9361" s="12"/>
      <c r="BG9361" s="12"/>
      <c r="BH9361" s="12"/>
      <c r="BO9361" s="7"/>
      <c r="BP9361" s="7"/>
      <c r="BQ9361" s="7"/>
      <c r="BU9361" s="7"/>
      <c r="BV9361" s="7"/>
      <c r="BW9361" s="7"/>
      <c r="CD9361" s="7"/>
      <c r="CE9361" s="7"/>
      <c r="CF9361" s="7"/>
      <c r="CJ9361" s="7"/>
      <c r="CK9361" s="7"/>
      <c r="CL9361" s="7"/>
    </row>
    <row r="9362" spans="1:90">
      <c r="A9362" s="11"/>
      <c r="B9362" s="373"/>
      <c r="C9362" s="373"/>
      <c r="D9362" s="373"/>
      <c r="E9362" s="13"/>
      <c r="F9362" s="11"/>
      <c r="G9362" s="25"/>
      <c r="H9362" s="31"/>
      <c r="I9362" s="30"/>
      <c r="M9362" s="25"/>
      <c r="N9362" s="31"/>
      <c r="O9362" s="30"/>
      <c r="V9362" s="12"/>
      <c r="W9362" s="12"/>
      <c r="X9362" s="14"/>
      <c r="AB9362" s="25"/>
      <c r="AC9362" s="12"/>
      <c r="AD9362" s="12"/>
      <c r="AK9362" s="12"/>
      <c r="AL9362" s="30"/>
      <c r="AM9362" s="32"/>
      <c r="AQ9362" s="12"/>
      <c r="AR9362" s="12"/>
      <c r="AS9362" s="12"/>
      <c r="AZ9362" s="49"/>
      <c r="BA9362" s="30"/>
      <c r="BB9362" s="12"/>
      <c r="BF9362" s="12"/>
      <c r="BG9362" s="12"/>
      <c r="BH9362" s="12"/>
      <c r="BO9362" s="7"/>
      <c r="BP9362" s="7"/>
      <c r="BQ9362" s="7"/>
      <c r="BU9362" s="7"/>
      <c r="BV9362" s="7"/>
      <c r="BW9362" s="7"/>
      <c r="CD9362" s="7"/>
      <c r="CE9362" s="7"/>
      <c r="CF9362" s="7"/>
      <c r="CJ9362" s="7"/>
      <c r="CK9362" s="7"/>
      <c r="CL9362" s="7"/>
    </row>
    <row r="9363" spans="1:90">
      <c r="A9363" s="11"/>
      <c r="B9363" s="373"/>
      <c r="C9363" s="373"/>
      <c r="D9363" s="373"/>
      <c r="E9363" s="13"/>
      <c r="F9363" s="11"/>
      <c r="G9363" s="25"/>
      <c r="H9363" s="31"/>
      <c r="I9363" s="30"/>
      <c r="M9363" s="25"/>
      <c r="N9363" s="31"/>
      <c r="O9363" s="30"/>
      <c r="V9363" s="12"/>
      <c r="W9363" s="12"/>
      <c r="X9363" s="14"/>
      <c r="AB9363" s="25"/>
      <c r="AC9363" s="12"/>
      <c r="AD9363" s="12"/>
      <c r="AK9363" s="12"/>
      <c r="AL9363" s="30"/>
      <c r="AM9363" s="32"/>
      <c r="AQ9363" s="12"/>
      <c r="AR9363" s="12"/>
      <c r="AS9363" s="12"/>
      <c r="AZ9363" s="49"/>
      <c r="BA9363" s="30"/>
      <c r="BB9363" s="12"/>
      <c r="BF9363" s="12"/>
      <c r="BG9363" s="12"/>
      <c r="BH9363" s="12"/>
      <c r="BO9363" s="7"/>
      <c r="BP9363" s="7"/>
      <c r="BQ9363" s="7"/>
      <c r="BU9363" s="7"/>
      <c r="BV9363" s="7"/>
      <c r="BW9363" s="7"/>
      <c r="CD9363" s="7"/>
      <c r="CE9363" s="7"/>
      <c r="CF9363" s="7"/>
      <c r="CJ9363" s="7"/>
      <c r="CK9363" s="7"/>
      <c r="CL9363" s="7"/>
    </row>
    <row r="9364" spans="1:90">
      <c r="A9364" s="11"/>
      <c r="B9364" s="373"/>
      <c r="C9364" s="373"/>
      <c r="D9364" s="373"/>
      <c r="E9364" s="13"/>
      <c r="F9364" s="11"/>
      <c r="G9364" s="25"/>
      <c r="H9364" s="31"/>
      <c r="I9364" s="30"/>
      <c r="M9364" s="25"/>
      <c r="N9364" s="31"/>
      <c r="O9364" s="30"/>
      <c r="V9364" s="12"/>
      <c r="W9364" s="12"/>
      <c r="X9364" s="14"/>
      <c r="AB9364" s="25"/>
      <c r="AC9364" s="12"/>
      <c r="AD9364" s="12"/>
      <c r="AK9364" s="12"/>
      <c r="AL9364" s="30"/>
      <c r="AM9364" s="32"/>
      <c r="AQ9364" s="12"/>
      <c r="AR9364" s="12"/>
      <c r="AS9364" s="12"/>
      <c r="AZ9364" s="49"/>
      <c r="BA9364" s="30"/>
      <c r="BB9364" s="12"/>
      <c r="BF9364" s="12"/>
      <c r="BG9364" s="12"/>
      <c r="BH9364" s="12"/>
      <c r="BO9364" s="7"/>
      <c r="BP9364" s="7"/>
      <c r="BQ9364" s="7"/>
      <c r="BU9364" s="7"/>
      <c r="BV9364" s="7"/>
      <c r="BW9364" s="7"/>
      <c r="CD9364" s="7"/>
      <c r="CE9364" s="7"/>
      <c r="CF9364" s="7"/>
      <c r="CJ9364" s="7"/>
      <c r="CK9364" s="7"/>
      <c r="CL9364" s="7"/>
    </row>
    <row r="9365" spans="1:90">
      <c r="A9365" s="11"/>
      <c r="B9365" s="373"/>
      <c r="C9365" s="373"/>
      <c r="D9365" s="373"/>
      <c r="E9365" s="13"/>
      <c r="F9365" s="11"/>
      <c r="G9365" s="25"/>
      <c r="H9365" s="31"/>
      <c r="I9365" s="30"/>
      <c r="M9365" s="25"/>
      <c r="N9365" s="31"/>
      <c r="O9365" s="30"/>
      <c r="V9365" s="12"/>
      <c r="W9365" s="12"/>
      <c r="X9365" s="14"/>
      <c r="AB9365" s="25"/>
      <c r="AC9365" s="12"/>
      <c r="AD9365" s="12"/>
      <c r="AK9365" s="12"/>
      <c r="AL9365" s="30"/>
      <c r="AM9365" s="32"/>
      <c r="AQ9365" s="12"/>
      <c r="AR9365" s="12"/>
      <c r="AS9365" s="12"/>
      <c r="AZ9365" s="49"/>
      <c r="BA9365" s="30"/>
      <c r="BB9365" s="12"/>
      <c r="BF9365" s="12"/>
      <c r="BG9365" s="12"/>
      <c r="BH9365" s="12"/>
      <c r="BO9365" s="7"/>
      <c r="BP9365" s="7"/>
      <c r="BQ9365" s="7"/>
      <c r="BU9365" s="7"/>
      <c r="BV9365" s="7"/>
      <c r="BW9365" s="7"/>
      <c r="CD9365" s="7"/>
      <c r="CE9365" s="7"/>
      <c r="CF9365" s="7"/>
      <c r="CJ9365" s="7"/>
      <c r="CK9365" s="7"/>
      <c r="CL9365" s="7"/>
    </row>
    <row r="9366" spans="1:90">
      <c r="A9366" s="11"/>
      <c r="B9366" s="373"/>
      <c r="C9366" s="373"/>
      <c r="D9366" s="373"/>
      <c r="E9366" s="13"/>
      <c r="F9366" s="11"/>
      <c r="G9366" s="25"/>
      <c r="H9366" s="31"/>
      <c r="I9366" s="30"/>
      <c r="M9366" s="25"/>
      <c r="N9366" s="31"/>
      <c r="O9366" s="30"/>
      <c r="V9366" s="12"/>
      <c r="W9366" s="12"/>
      <c r="X9366" s="14"/>
      <c r="AB9366" s="25"/>
      <c r="AC9366" s="12"/>
      <c r="AD9366" s="12"/>
      <c r="AK9366" s="12"/>
      <c r="AL9366" s="30"/>
      <c r="AM9366" s="32"/>
      <c r="AQ9366" s="12"/>
      <c r="AR9366" s="12"/>
      <c r="AS9366" s="12"/>
      <c r="AZ9366" s="49"/>
      <c r="BA9366" s="30"/>
      <c r="BB9366" s="12"/>
      <c r="BF9366" s="12"/>
      <c r="BG9366" s="12"/>
      <c r="BH9366" s="12"/>
      <c r="BO9366" s="7"/>
      <c r="BP9366" s="7"/>
      <c r="BQ9366" s="7"/>
      <c r="BU9366" s="7"/>
      <c r="BV9366" s="7"/>
      <c r="BW9366" s="7"/>
      <c r="CD9366" s="7"/>
      <c r="CE9366" s="7"/>
      <c r="CF9366" s="7"/>
      <c r="CJ9366" s="7"/>
      <c r="CK9366" s="7"/>
      <c r="CL9366" s="7"/>
    </row>
    <row r="9367" spans="1:90">
      <c r="A9367" s="11"/>
      <c r="B9367" s="373"/>
      <c r="C9367" s="373"/>
      <c r="D9367" s="373"/>
      <c r="E9367" s="13"/>
      <c r="F9367" s="11"/>
      <c r="G9367" s="25"/>
      <c r="H9367" s="31"/>
      <c r="I9367" s="30"/>
      <c r="M9367" s="25"/>
      <c r="N9367" s="31"/>
      <c r="O9367" s="30"/>
      <c r="V9367" s="12"/>
      <c r="W9367" s="12"/>
      <c r="X9367" s="14"/>
      <c r="AB9367" s="25"/>
      <c r="AC9367" s="12"/>
      <c r="AD9367" s="12"/>
      <c r="AK9367" s="12"/>
      <c r="AL9367" s="30"/>
      <c r="AM9367" s="32"/>
      <c r="AQ9367" s="12"/>
      <c r="AR9367" s="12"/>
      <c r="AS9367" s="12"/>
      <c r="AZ9367" s="49"/>
      <c r="BA9367" s="30"/>
      <c r="BB9367" s="12"/>
      <c r="BF9367" s="12"/>
      <c r="BG9367" s="12"/>
      <c r="BH9367" s="12"/>
      <c r="BO9367" s="7"/>
      <c r="BP9367" s="7"/>
      <c r="BQ9367" s="7"/>
      <c r="BU9367" s="7"/>
      <c r="BV9367" s="7"/>
      <c r="BW9367" s="7"/>
      <c r="CD9367" s="7"/>
      <c r="CE9367" s="7"/>
      <c r="CF9367" s="7"/>
      <c r="CJ9367" s="7"/>
      <c r="CK9367" s="7"/>
      <c r="CL9367" s="7"/>
    </row>
    <row r="9368" spans="1:90">
      <c r="A9368" s="11"/>
      <c r="B9368" s="373"/>
      <c r="C9368" s="373"/>
      <c r="D9368" s="373"/>
      <c r="E9368" s="13"/>
      <c r="F9368" s="11"/>
      <c r="G9368" s="25"/>
      <c r="H9368" s="31"/>
      <c r="I9368" s="30"/>
      <c r="M9368" s="25"/>
      <c r="N9368" s="31"/>
      <c r="O9368" s="30"/>
      <c r="V9368" s="12"/>
      <c r="W9368" s="12"/>
      <c r="X9368" s="14"/>
      <c r="AB9368" s="25"/>
      <c r="AC9368" s="12"/>
      <c r="AD9368" s="12"/>
      <c r="AK9368" s="12"/>
      <c r="AL9368" s="30"/>
      <c r="AM9368" s="32"/>
      <c r="AQ9368" s="12"/>
      <c r="AR9368" s="12"/>
      <c r="AS9368" s="12"/>
      <c r="AZ9368" s="49"/>
      <c r="BA9368" s="30"/>
      <c r="BB9368" s="12"/>
      <c r="BF9368" s="12"/>
      <c r="BG9368" s="12"/>
      <c r="BH9368" s="12"/>
      <c r="BO9368" s="7"/>
      <c r="BP9368" s="7"/>
      <c r="BQ9368" s="7"/>
      <c r="BU9368" s="7"/>
      <c r="BV9368" s="7"/>
      <c r="BW9368" s="7"/>
      <c r="CD9368" s="7"/>
      <c r="CE9368" s="7"/>
      <c r="CF9368" s="7"/>
      <c r="CJ9368" s="7"/>
      <c r="CK9368" s="7"/>
      <c r="CL9368" s="7"/>
    </row>
    <row r="9369" spans="1:90">
      <c r="A9369" s="11"/>
      <c r="B9369" s="373"/>
      <c r="C9369" s="373"/>
      <c r="D9369" s="373"/>
      <c r="E9369" s="13"/>
      <c r="F9369" s="11"/>
      <c r="G9369" s="25"/>
      <c r="H9369" s="31"/>
      <c r="I9369" s="30"/>
      <c r="M9369" s="25"/>
      <c r="N9369" s="31"/>
      <c r="O9369" s="30"/>
      <c r="V9369" s="12"/>
      <c r="W9369" s="12"/>
      <c r="X9369" s="14"/>
      <c r="AB9369" s="25"/>
      <c r="AC9369" s="12"/>
      <c r="AD9369" s="12"/>
      <c r="AK9369" s="12"/>
      <c r="AL9369" s="30"/>
      <c r="AM9369" s="32"/>
      <c r="AQ9369" s="12"/>
      <c r="AR9369" s="12"/>
      <c r="AS9369" s="12"/>
      <c r="AZ9369" s="49"/>
      <c r="BA9369" s="30"/>
      <c r="BB9369" s="12"/>
      <c r="BF9369" s="12"/>
      <c r="BG9369" s="12"/>
      <c r="BH9369" s="12"/>
      <c r="BO9369" s="7"/>
      <c r="BP9369" s="7"/>
      <c r="BQ9369" s="7"/>
      <c r="BU9369" s="7"/>
      <c r="BV9369" s="7"/>
      <c r="BW9369" s="7"/>
      <c r="CD9369" s="7"/>
      <c r="CE9369" s="7"/>
      <c r="CF9369" s="7"/>
      <c r="CJ9369" s="7"/>
      <c r="CK9369" s="7"/>
      <c r="CL9369" s="7"/>
    </row>
    <row r="9370" spans="1:90">
      <c r="A9370" s="11"/>
      <c r="B9370" s="373"/>
      <c r="C9370" s="373"/>
      <c r="D9370" s="373"/>
      <c r="E9370" s="13"/>
      <c r="F9370" s="11"/>
      <c r="G9370" s="25"/>
      <c r="H9370" s="31"/>
      <c r="I9370" s="30"/>
      <c r="M9370" s="25"/>
      <c r="N9370" s="31"/>
      <c r="O9370" s="30"/>
      <c r="V9370" s="12"/>
      <c r="W9370" s="12"/>
      <c r="X9370" s="14"/>
      <c r="AB9370" s="25"/>
      <c r="AC9370" s="12"/>
      <c r="AD9370" s="12"/>
      <c r="AK9370" s="12"/>
      <c r="AL9370" s="30"/>
      <c r="AM9370" s="32"/>
      <c r="AQ9370" s="12"/>
      <c r="AR9370" s="12"/>
      <c r="AS9370" s="12"/>
      <c r="AZ9370" s="49"/>
      <c r="BA9370" s="30"/>
      <c r="BB9370" s="12"/>
      <c r="BF9370" s="12"/>
      <c r="BG9370" s="12"/>
      <c r="BH9370" s="12"/>
      <c r="BO9370" s="7"/>
      <c r="BP9370" s="7"/>
      <c r="BQ9370" s="7"/>
      <c r="BU9370" s="7"/>
      <c r="BV9370" s="7"/>
      <c r="BW9370" s="7"/>
      <c r="CD9370" s="7"/>
      <c r="CE9370" s="7"/>
      <c r="CF9370" s="7"/>
      <c r="CJ9370" s="7"/>
      <c r="CK9370" s="7"/>
      <c r="CL9370" s="7"/>
    </row>
    <row r="9371" spans="1:90">
      <c r="A9371" s="11"/>
      <c r="B9371" s="373"/>
      <c r="C9371" s="373"/>
      <c r="D9371" s="373"/>
      <c r="E9371" s="13"/>
      <c r="F9371" s="11"/>
      <c r="G9371" s="25"/>
      <c r="H9371" s="31"/>
      <c r="I9371" s="30"/>
      <c r="M9371" s="25"/>
      <c r="N9371" s="31"/>
      <c r="O9371" s="30"/>
      <c r="V9371" s="12"/>
      <c r="W9371" s="12"/>
      <c r="X9371" s="14"/>
      <c r="AB9371" s="25"/>
      <c r="AC9371" s="12"/>
      <c r="AD9371" s="12"/>
      <c r="AK9371" s="12"/>
      <c r="AL9371" s="30"/>
      <c r="AM9371" s="32"/>
      <c r="AQ9371" s="12"/>
      <c r="AR9371" s="12"/>
      <c r="AS9371" s="12"/>
      <c r="AZ9371" s="49"/>
      <c r="BA9371" s="30"/>
      <c r="BB9371" s="12"/>
      <c r="BF9371" s="12"/>
      <c r="BG9371" s="12"/>
      <c r="BH9371" s="12"/>
      <c r="BO9371" s="7"/>
      <c r="BP9371" s="7"/>
      <c r="BQ9371" s="7"/>
      <c r="BU9371" s="7"/>
      <c r="BV9371" s="7"/>
      <c r="BW9371" s="7"/>
      <c r="CD9371" s="7"/>
      <c r="CE9371" s="7"/>
      <c r="CF9371" s="7"/>
      <c r="CJ9371" s="7"/>
      <c r="CK9371" s="7"/>
      <c r="CL9371" s="7"/>
    </row>
    <row r="9372" spans="1:90">
      <c r="A9372" s="11"/>
      <c r="B9372" s="373"/>
      <c r="C9372" s="373"/>
      <c r="D9372" s="373"/>
      <c r="E9372" s="13"/>
      <c r="F9372" s="11"/>
      <c r="G9372" s="25"/>
      <c r="H9372" s="31"/>
      <c r="I9372" s="30"/>
      <c r="M9372" s="25"/>
      <c r="N9372" s="31"/>
      <c r="O9372" s="30"/>
      <c r="V9372" s="12"/>
      <c r="W9372" s="12"/>
      <c r="X9372" s="14"/>
      <c r="AB9372" s="25"/>
      <c r="AC9372" s="12"/>
      <c r="AD9372" s="12"/>
      <c r="AK9372" s="12"/>
      <c r="AL9372" s="30"/>
      <c r="AM9372" s="32"/>
      <c r="AQ9372" s="12"/>
      <c r="AR9372" s="12"/>
      <c r="AS9372" s="12"/>
      <c r="AZ9372" s="49"/>
      <c r="BA9372" s="30"/>
      <c r="BB9372" s="12"/>
      <c r="BF9372" s="12"/>
      <c r="BG9372" s="12"/>
      <c r="BH9372" s="12"/>
      <c r="BO9372" s="7"/>
      <c r="BP9372" s="7"/>
      <c r="BQ9372" s="7"/>
      <c r="BU9372" s="7"/>
      <c r="BV9372" s="7"/>
      <c r="BW9372" s="7"/>
      <c r="CD9372" s="7"/>
      <c r="CE9372" s="7"/>
      <c r="CF9372" s="7"/>
      <c r="CJ9372" s="7"/>
      <c r="CK9372" s="7"/>
      <c r="CL9372" s="7"/>
    </row>
    <row r="9373" spans="1:90">
      <c r="A9373" s="11"/>
      <c r="B9373" s="373"/>
      <c r="C9373" s="373"/>
      <c r="D9373" s="373"/>
      <c r="E9373" s="13"/>
      <c r="F9373" s="11"/>
      <c r="G9373" s="25"/>
      <c r="H9373" s="31"/>
      <c r="I9373" s="30"/>
      <c r="M9373" s="25"/>
      <c r="N9373" s="31"/>
      <c r="O9373" s="30"/>
      <c r="V9373" s="12"/>
      <c r="W9373" s="12"/>
      <c r="X9373" s="14"/>
      <c r="AB9373" s="25"/>
      <c r="AC9373" s="12"/>
      <c r="AD9373" s="12"/>
      <c r="AK9373" s="12"/>
      <c r="AL9373" s="30"/>
      <c r="AM9373" s="32"/>
      <c r="AQ9373" s="12"/>
      <c r="AR9373" s="12"/>
      <c r="AS9373" s="12"/>
      <c r="AZ9373" s="49"/>
      <c r="BA9373" s="30"/>
      <c r="BB9373" s="12"/>
      <c r="BF9373" s="12"/>
      <c r="BG9373" s="12"/>
      <c r="BH9373" s="12"/>
      <c r="BO9373" s="7"/>
      <c r="BP9373" s="7"/>
      <c r="BQ9373" s="7"/>
      <c r="BU9373" s="7"/>
      <c r="BV9373" s="7"/>
      <c r="BW9373" s="7"/>
      <c r="CD9373" s="7"/>
      <c r="CE9373" s="7"/>
      <c r="CF9373" s="7"/>
      <c r="CJ9373" s="7"/>
      <c r="CK9373" s="7"/>
      <c r="CL9373" s="7"/>
    </row>
    <row r="9374" spans="1:90">
      <c r="A9374" s="11"/>
      <c r="B9374" s="373"/>
      <c r="C9374" s="373"/>
      <c r="D9374" s="373"/>
      <c r="E9374" s="13"/>
      <c r="F9374" s="11"/>
      <c r="G9374" s="25"/>
      <c r="H9374" s="31"/>
      <c r="I9374" s="30"/>
      <c r="M9374" s="25"/>
      <c r="N9374" s="31"/>
      <c r="O9374" s="30"/>
      <c r="V9374" s="12"/>
      <c r="W9374" s="12"/>
      <c r="X9374" s="14"/>
      <c r="AB9374" s="25"/>
      <c r="AC9374" s="12"/>
      <c r="AD9374" s="12"/>
      <c r="AK9374" s="12"/>
      <c r="AL9374" s="30"/>
      <c r="AM9374" s="32"/>
      <c r="AQ9374" s="12"/>
      <c r="AR9374" s="12"/>
      <c r="AS9374" s="12"/>
      <c r="AZ9374" s="49"/>
      <c r="BA9374" s="30"/>
      <c r="BB9374" s="12"/>
      <c r="BF9374" s="12"/>
      <c r="BG9374" s="12"/>
      <c r="BH9374" s="12"/>
      <c r="BO9374" s="7"/>
      <c r="BP9374" s="7"/>
      <c r="BQ9374" s="7"/>
      <c r="BU9374" s="7"/>
      <c r="BV9374" s="7"/>
      <c r="BW9374" s="7"/>
      <c r="CD9374" s="7"/>
      <c r="CE9374" s="7"/>
      <c r="CF9374" s="7"/>
      <c r="CJ9374" s="7"/>
      <c r="CK9374" s="7"/>
      <c r="CL9374" s="7"/>
    </row>
    <row r="9375" spans="1:90">
      <c r="A9375" s="11"/>
      <c r="B9375" s="373"/>
      <c r="C9375" s="373"/>
      <c r="D9375" s="373"/>
      <c r="E9375" s="13"/>
      <c r="F9375" s="11"/>
      <c r="G9375" s="25"/>
      <c r="H9375" s="31"/>
      <c r="I9375" s="30"/>
      <c r="M9375" s="25"/>
      <c r="N9375" s="31"/>
      <c r="O9375" s="30"/>
      <c r="V9375" s="12"/>
      <c r="W9375" s="12"/>
      <c r="X9375" s="14"/>
      <c r="AB9375" s="25"/>
      <c r="AC9375" s="12"/>
      <c r="AD9375" s="12"/>
      <c r="AK9375" s="12"/>
      <c r="AL9375" s="30"/>
      <c r="AM9375" s="32"/>
      <c r="AQ9375" s="12"/>
      <c r="AR9375" s="12"/>
      <c r="AS9375" s="12"/>
      <c r="AZ9375" s="49"/>
      <c r="BA9375" s="30"/>
      <c r="BB9375" s="12"/>
      <c r="BF9375" s="12"/>
      <c r="BG9375" s="12"/>
      <c r="BH9375" s="12"/>
      <c r="BO9375" s="7"/>
      <c r="BP9375" s="7"/>
      <c r="BQ9375" s="7"/>
      <c r="BU9375" s="7"/>
      <c r="BV9375" s="7"/>
      <c r="BW9375" s="7"/>
      <c r="CD9375" s="7"/>
      <c r="CE9375" s="7"/>
      <c r="CF9375" s="7"/>
      <c r="CJ9375" s="7"/>
      <c r="CK9375" s="7"/>
      <c r="CL9375" s="7"/>
    </row>
    <row r="9376" spans="1:90">
      <c r="A9376" s="11"/>
      <c r="B9376" s="373"/>
      <c r="C9376" s="373"/>
      <c r="D9376" s="373"/>
      <c r="E9376" s="13"/>
      <c r="F9376" s="11"/>
      <c r="G9376" s="25"/>
      <c r="H9376" s="31"/>
      <c r="I9376" s="30"/>
      <c r="M9376" s="25"/>
      <c r="N9376" s="31"/>
      <c r="O9376" s="30"/>
      <c r="V9376" s="12"/>
      <c r="W9376" s="12"/>
      <c r="X9376" s="14"/>
      <c r="AB9376" s="25"/>
      <c r="AC9376" s="12"/>
      <c r="AD9376" s="12"/>
      <c r="AK9376" s="12"/>
      <c r="AL9376" s="30"/>
      <c r="AM9376" s="32"/>
      <c r="AQ9376" s="12"/>
      <c r="AR9376" s="12"/>
      <c r="AS9376" s="12"/>
      <c r="AZ9376" s="49"/>
      <c r="BA9376" s="30"/>
      <c r="BB9376" s="12"/>
      <c r="BF9376" s="12"/>
      <c r="BG9376" s="12"/>
      <c r="BH9376" s="12"/>
      <c r="BO9376" s="7"/>
      <c r="BP9376" s="7"/>
      <c r="BQ9376" s="7"/>
      <c r="BU9376" s="7"/>
      <c r="BV9376" s="7"/>
      <c r="BW9376" s="7"/>
      <c r="CD9376" s="7"/>
      <c r="CE9376" s="7"/>
      <c r="CF9376" s="7"/>
      <c r="CJ9376" s="7"/>
      <c r="CK9376" s="7"/>
      <c r="CL9376" s="7"/>
    </row>
    <row r="9377" spans="1:90">
      <c r="A9377" s="11"/>
      <c r="B9377" s="373"/>
      <c r="C9377" s="373"/>
      <c r="D9377" s="373"/>
      <c r="E9377" s="13"/>
      <c r="F9377" s="11"/>
      <c r="G9377" s="25"/>
      <c r="H9377" s="31"/>
      <c r="I9377" s="30"/>
      <c r="M9377" s="25"/>
      <c r="N9377" s="31"/>
      <c r="O9377" s="30"/>
      <c r="V9377" s="12"/>
      <c r="W9377" s="12"/>
      <c r="X9377" s="14"/>
      <c r="AB9377" s="25"/>
      <c r="AC9377" s="12"/>
      <c r="AD9377" s="12"/>
      <c r="AK9377" s="12"/>
      <c r="AL9377" s="30"/>
      <c r="AM9377" s="32"/>
      <c r="AQ9377" s="12"/>
      <c r="AR9377" s="12"/>
      <c r="AS9377" s="12"/>
      <c r="AZ9377" s="49"/>
      <c r="BA9377" s="30"/>
      <c r="BB9377" s="12"/>
      <c r="BF9377" s="12"/>
      <c r="BG9377" s="12"/>
      <c r="BH9377" s="12"/>
      <c r="BO9377" s="7"/>
      <c r="BP9377" s="7"/>
      <c r="BQ9377" s="7"/>
      <c r="BU9377" s="7"/>
      <c r="BV9377" s="7"/>
      <c r="BW9377" s="7"/>
      <c r="CD9377" s="7"/>
      <c r="CE9377" s="7"/>
      <c r="CF9377" s="7"/>
      <c r="CJ9377" s="7"/>
      <c r="CK9377" s="7"/>
      <c r="CL9377" s="7"/>
    </row>
    <row r="9378" spans="1:90">
      <c r="A9378" s="11"/>
      <c r="B9378" s="373"/>
      <c r="C9378" s="373"/>
      <c r="D9378" s="373"/>
      <c r="E9378" s="13"/>
      <c r="F9378" s="11"/>
      <c r="G9378" s="25"/>
      <c r="H9378" s="31"/>
      <c r="I9378" s="30"/>
      <c r="M9378" s="25"/>
      <c r="N9378" s="31"/>
      <c r="O9378" s="30"/>
      <c r="V9378" s="12"/>
      <c r="W9378" s="12"/>
      <c r="X9378" s="14"/>
      <c r="AB9378" s="25"/>
      <c r="AC9378" s="12"/>
      <c r="AD9378" s="12"/>
      <c r="AK9378" s="12"/>
      <c r="AL9378" s="30"/>
      <c r="AM9378" s="32"/>
      <c r="AQ9378" s="12"/>
      <c r="AR9378" s="12"/>
      <c r="AS9378" s="12"/>
      <c r="AZ9378" s="49"/>
      <c r="BA9378" s="30"/>
      <c r="BB9378" s="12"/>
      <c r="BF9378" s="12"/>
      <c r="BG9378" s="12"/>
      <c r="BH9378" s="12"/>
      <c r="BO9378" s="7"/>
      <c r="BP9378" s="7"/>
      <c r="BQ9378" s="7"/>
      <c r="BU9378" s="7"/>
      <c r="BV9378" s="7"/>
      <c r="BW9378" s="7"/>
      <c r="CD9378" s="7"/>
      <c r="CE9378" s="7"/>
      <c r="CF9378" s="7"/>
      <c r="CJ9378" s="7"/>
      <c r="CK9378" s="7"/>
      <c r="CL9378" s="7"/>
    </row>
    <row r="9379" spans="1:90">
      <c r="A9379" s="11"/>
      <c r="B9379" s="373"/>
      <c r="C9379" s="373"/>
      <c r="D9379" s="373"/>
      <c r="E9379" s="13"/>
      <c r="F9379" s="11"/>
      <c r="G9379" s="25"/>
      <c r="H9379" s="31"/>
      <c r="I9379" s="30"/>
      <c r="M9379" s="25"/>
      <c r="N9379" s="31"/>
      <c r="O9379" s="30"/>
      <c r="V9379" s="12"/>
      <c r="W9379" s="12"/>
      <c r="X9379" s="14"/>
      <c r="AB9379" s="25"/>
      <c r="AC9379" s="12"/>
      <c r="AD9379" s="12"/>
      <c r="AK9379" s="12"/>
      <c r="AL9379" s="30"/>
      <c r="AM9379" s="32"/>
      <c r="AQ9379" s="12"/>
      <c r="AR9379" s="12"/>
      <c r="AS9379" s="12"/>
      <c r="AZ9379" s="49"/>
      <c r="BA9379" s="30"/>
      <c r="BB9379" s="12"/>
      <c r="BF9379" s="12"/>
      <c r="BG9379" s="12"/>
      <c r="BH9379" s="12"/>
      <c r="BO9379" s="7"/>
      <c r="BP9379" s="7"/>
      <c r="BQ9379" s="7"/>
      <c r="BU9379" s="7"/>
      <c r="BV9379" s="7"/>
      <c r="BW9379" s="7"/>
      <c r="CD9379" s="7"/>
      <c r="CE9379" s="7"/>
      <c r="CF9379" s="7"/>
      <c r="CJ9379" s="7"/>
      <c r="CK9379" s="7"/>
      <c r="CL9379" s="7"/>
    </row>
    <row r="9380" spans="1:90">
      <c r="A9380" s="11"/>
      <c r="B9380" s="373"/>
      <c r="C9380" s="373"/>
      <c r="D9380" s="373"/>
      <c r="E9380" s="13"/>
      <c r="F9380" s="11"/>
      <c r="G9380" s="25"/>
      <c r="H9380" s="31"/>
      <c r="I9380" s="30"/>
      <c r="M9380" s="25"/>
      <c r="N9380" s="31"/>
      <c r="O9380" s="30"/>
      <c r="V9380" s="12"/>
      <c r="W9380" s="12"/>
      <c r="X9380" s="14"/>
      <c r="AB9380" s="25"/>
      <c r="AC9380" s="12"/>
      <c r="AD9380" s="12"/>
      <c r="AK9380" s="12"/>
      <c r="AL9380" s="30"/>
      <c r="AM9380" s="32"/>
      <c r="AQ9380" s="12"/>
      <c r="AR9380" s="12"/>
      <c r="AS9380" s="12"/>
      <c r="AZ9380" s="49"/>
      <c r="BA9380" s="30"/>
      <c r="BB9380" s="12"/>
      <c r="BF9380" s="12"/>
      <c r="BG9380" s="12"/>
      <c r="BH9380" s="12"/>
      <c r="BO9380" s="7"/>
      <c r="BP9380" s="7"/>
      <c r="BQ9380" s="7"/>
      <c r="BU9380" s="7"/>
      <c r="BV9380" s="7"/>
      <c r="BW9380" s="7"/>
      <c r="CD9380" s="7"/>
      <c r="CE9380" s="7"/>
      <c r="CF9380" s="7"/>
      <c r="CJ9380" s="7"/>
      <c r="CK9380" s="7"/>
      <c r="CL9380" s="7"/>
    </row>
    <row r="9381" spans="1:90">
      <c r="A9381" s="11"/>
      <c r="B9381" s="373"/>
      <c r="C9381" s="373"/>
      <c r="D9381" s="373"/>
      <c r="E9381" s="13"/>
      <c r="F9381" s="11"/>
      <c r="G9381" s="25"/>
      <c r="H9381" s="31"/>
      <c r="I9381" s="30"/>
      <c r="M9381" s="25"/>
      <c r="N9381" s="31"/>
      <c r="O9381" s="30"/>
      <c r="V9381" s="12"/>
      <c r="W9381" s="12"/>
      <c r="X9381" s="14"/>
      <c r="AB9381" s="25"/>
      <c r="AC9381" s="12"/>
      <c r="AD9381" s="12"/>
      <c r="AK9381" s="12"/>
      <c r="AL9381" s="30"/>
      <c r="AM9381" s="32"/>
      <c r="AQ9381" s="12"/>
      <c r="AR9381" s="12"/>
      <c r="AS9381" s="12"/>
      <c r="AZ9381" s="49"/>
      <c r="BA9381" s="30"/>
      <c r="BB9381" s="12"/>
      <c r="BF9381" s="12"/>
      <c r="BG9381" s="12"/>
      <c r="BH9381" s="12"/>
      <c r="BO9381" s="7"/>
      <c r="BP9381" s="7"/>
      <c r="BQ9381" s="7"/>
      <c r="BU9381" s="7"/>
      <c r="BV9381" s="7"/>
      <c r="BW9381" s="7"/>
      <c r="CD9381" s="7"/>
      <c r="CE9381" s="7"/>
      <c r="CF9381" s="7"/>
      <c r="CJ9381" s="7"/>
      <c r="CK9381" s="7"/>
      <c r="CL9381" s="7"/>
    </row>
    <row r="9382" spans="1:90">
      <c r="A9382" s="11"/>
      <c r="B9382" s="373"/>
      <c r="C9382" s="373"/>
      <c r="D9382" s="373"/>
      <c r="E9382" s="13"/>
      <c r="F9382" s="11"/>
      <c r="G9382" s="25"/>
      <c r="H9382" s="31"/>
      <c r="I9382" s="30"/>
      <c r="M9382" s="25"/>
      <c r="N9382" s="31"/>
      <c r="O9382" s="30"/>
      <c r="V9382" s="12"/>
      <c r="W9382" s="12"/>
      <c r="X9382" s="14"/>
      <c r="AB9382" s="25"/>
      <c r="AC9382" s="12"/>
      <c r="AD9382" s="12"/>
      <c r="AK9382" s="12"/>
      <c r="AL9382" s="30"/>
      <c r="AM9382" s="32"/>
      <c r="AQ9382" s="12"/>
      <c r="AR9382" s="12"/>
      <c r="AS9382" s="12"/>
      <c r="AZ9382" s="49"/>
      <c r="BA9382" s="30"/>
      <c r="BB9382" s="12"/>
      <c r="BF9382" s="12"/>
      <c r="BG9382" s="12"/>
      <c r="BH9382" s="12"/>
      <c r="BO9382" s="7"/>
      <c r="BP9382" s="7"/>
      <c r="BQ9382" s="7"/>
      <c r="BU9382" s="7"/>
      <c r="BV9382" s="7"/>
      <c r="BW9382" s="7"/>
      <c r="CD9382" s="7"/>
      <c r="CE9382" s="7"/>
      <c r="CF9382" s="7"/>
      <c r="CJ9382" s="7"/>
      <c r="CK9382" s="7"/>
      <c r="CL9382" s="7"/>
    </row>
    <row r="9383" spans="1:90">
      <c r="A9383" s="11"/>
      <c r="B9383" s="373"/>
      <c r="C9383" s="373"/>
      <c r="D9383" s="373"/>
      <c r="E9383" s="13"/>
      <c r="F9383" s="11"/>
      <c r="G9383" s="25"/>
      <c r="H9383" s="31"/>
      <c r="I9383" s="30"/>
      <c r="M9383" s="25"/>
      <c r="N9383" s="31"/>
      <c r="O9383" s="30"/>
      <c r="V9383" s="12"/>
      <c r="W9383" s="12"/>
      <c r="X9383" s="14"/>
      <c r="AB9383" s="25"/>
      <c r="AC9383" s="12"/>
      <c r="AD9383" s="12"/>
      <c r="AK9383" s="12"/>
      <c r="AL9383" s="30"/>
      <c r="AM9383" s="32"/>
      <c r="AQ9383" s="12"/>
      <c r="AR9383" s="12"/>
      <c r="AS9383" s="12"/>
      <c r="AZ9383" s="49"/>
      <c r="BA9383" s="30"/>
      <c r="BB9383" s="12"/>
      <c r="BF9383" s="12"/>
      <c r="BG9383" s="12"/>
      <c r="BH9383" s="12"/>
      <c r="BO9383" s="7"/>
      <c r="BP9383" s="7"/>
      <c r="BQ9383" s="7"/>
      <c r="BU9383" s="7"/>
      <c r="BV9383" s="7"/>
      <c r="BW9383" s="7"/>
      <c r="CD9383" s="7"/>
      <c r="CE9383" s="7"/>
      <c r="CF9383" s="7"/>
      <c r="CJ9383" s="7"/>
      <c r="CK9383" s="7"/>
      <c r="CL9383" s="7"/>
    </row>
    <row r="9384" spans="1:90">
      <c r="A9384" s="11"/>
      <c r="B9384" s="373"/>
      <c r="C9384" s="373"/>
      <c r="D9384" s="373"/>
      <c r="E9384" s="13"/>
      <c r="F9384" s="11"/>
      <c r="G9384" s="25"/>
      <c r="H9384" s="31"/>
      <c r="I9384" s="30"/>
      <c r="M9384" s="25"/>
      <c r="N9384" s="31"/>
      <c r="O9384" s="30"/>
      <c r="V9384" s="12"/>
      <c r="W9384" s="12"/>
      <c r="X9384" s="14"/>
      <c r="AB9384" s="25"/>
      <c r="AC9384" s="12"/>
      <c r="AD9384" s="12"/>
      <c r="AK9384" s="12"/>
      <c r="AL9384" s="30"/>
      <c r="AM9384" s="32"/>
      <c r="AQ9384" s="12"/>
      <c r="AR9384" s="12"/>
      <c r="AS9384" s="12"/>
      <c r="AZ9384" s="49"/>
      <c r="BA9384" s="30"/>
      <c r="BB9384" s="12"/>
      <c r="BF9384" s="12"/>
      <c r="BG9384" s="12"/>
      <c r="BH9384" s="12"/>
      <c r="BO9384" s="7"/>
      <c r="BP9384" s="7"/>
      <c r="BQ9384" s="7"/>
      <c r="BU9384" s="7"/>
      <c r="BV9384" s="7"/>
      <c r="BW9384" s="7"/>
      <c r="CD9384" s="7"/>
      <c r="CE9384" s="7"/>
      <c r="CF9384" s="7"/>
      <c r="CJ9384" s="7"/>
      <c r="CK9384" s="7"/>
      <c r="CL9384" s="7"/>
    </row>
    <row r="9385" spans="1:90">
      <c r="A9385" s="11"/>
      <c r="B9385" s="373"/>
      <c r="C9385" s="373"/>
      <c r="D9385" s="373"/>
      <c r="E9385" s="13"/>
      <c r="F9385" s="11"/>
      <c r="G9385" s="25"/>
      <c r="H9385" s="31"/>
      <c r="I9385" s="30"/>
      <c r="M9385" s="25"/>
      <c r="N9385" s="31"/>
      <c r="O9385" s="30"/>
      <c r="V9385" s="12"/>
      <c r="W9385" s="12"/>
      <c r="X9385" s="14"/>
      <c r="AB9385" s="25"/>
      <c r="AC9385" s="12"/>
      <c r="AD9385" s="12"/>
      <c r="AK9385" s="12"/>
      <c r="AL9385" s="30"/>
      <c r="AM9385" s="32"/>
      <c r="AQ9385" s="12"/>
      <c r="AR9385" s="12"/>
      <c r="AS9385" s="12"/>
      <c r="AZ9385" s="49"/>
      <c r="BA9385" s="30"/>
      <c r="BB9385" s="12"/>
      <c r="BF9385" s="12"/>
      <c r="BG9385" s="12"/>
      <c r="BH9385" s="12"/>
      <c r="BO9385" s="7"/>
      <c r="BP9385" s="7"/>
      <c r="BQ9385" s="7"/>
      <c r="BU9385" s="7"/>
      <c r="BV9385" s="7"/>
      <c r="BW9385" s="7"/>
      <c r="CD9385" s="7"/>
      <c r="CE9385" s="7"/>
      <c r="CF9385" s="7"/>
      <c r="CJ9385" s="7"/>
      <c r="CK9385" s="7"/>
      <c r="CL9385" s="7"/>
    </row>
    <row r="9386" spans="1:90">
      <c r="A9386" s="11"/>
      <c r="B9386" s="373"/>
      <c r="C9386" s="373"/>
      <c r="D9386" s="373"/>
      <c r="E9386" s="13"/>
      <c r="F9386" s="11"/>
      <c r="G9386" s="25"/>
      <c r="H9386" s="31"/>
      <c r="I9386" s="30"/>
      <c r="M9386" s="25"/>
      <c r="N9386" s="31"/>
      <c r="O9386" s="30"/>
      <c r="V9386" s="12"/>
      <c r="W9386" s="12"/>
      <c r="X9386" s="14"/>
      <c r="AB9386" s="25"/>
      <c r="AC9386" s="12"/>
      <c r="AD9386" s="12"/>
      <c r="AK9386" s="12"/>
      <c r="AL9386" s="30"/>
      <c r="AM9386" s="32"/>
      <c r="AQ9386" s="12"/>
      <c r="AR9386" s="12"/>
      <c r="AS9386" s="12"/>
      <c r="AZ9386" s="49"/>
      <c r="BA9386" s="30"/>
      <c r="BB9386" s="12"/>
      <c r="BF9386" s="12"/>
      <c r="BG9386" s="12"/>
      <c r="BH9386" s="12"/>
      <c r="BO9386" s="7"/>
      <c r="BP9386" s="7"/>
      <c r="BQ9386" s="7"/>
      <c r="BU9386" s="7"/>
      <c r="BV9386" s="7"/>
      <c r="BW9386" s="7"/>
      <c r="CD9386" s="7"/>
      <c r="CE9386" s="7"/>
      <c r="CF9386" s="7"/>
      <c r="CJ9386" s="7"/>
      <c r="CK9386" s="7"/>
      <c r="CL9386" s="7"/>
    </row>
    <row r="9387" spans="1:90">
      <c r="A9387" s="11"/>
      <c r="B9387" s="373"/>
      <c r="C9387" s="373"/>
      <c r="D9387" s="373"/>
      <c r="E9387" s="13"/>
      <c r="F9387" s="11"/>
      <c r="G9387" s="25"/>
      <c r="H9387" s="31"/>
      <c r="I9387" s="30"/>
      <c r="M9387" s="25"/>
      <c r="N9387" s="31"/>
      <c r="O9387" s="30"/>
      <c r="V9387" s="12"/>
      <c r="W9387" s="12"/>
      <c r="X9387" s="14"/>
      <c r="AB9387" s="25"/>
      <c r="AC9387" s="12"/>
      <c r="AD9387" s="12"/>
      <c r="AK9387" s="12"/>
      <c r="AL9387" s="30"/>
      <c r="AM9387" s="32"/>
      <c r="AQ9387" s="12"/>
      <c r="AR9387" s="12"/>
      <c r="AS9387" s="12"/>
      <c r="AZ9387" s="49"/>
      <c r="BA9387" s="30"/>
      <c r="BB9387" s="12"/>
      <c r="BF9387" s="12"/>
      <c r="BG9387" s="12"/>
      <c r="BH9387" s="12"/>
      <c r="BO9387" s="7"/>
      <c r="BP9387" s="7"/>
      <c r="BQ9387" s="7"/>
      <c r="BU9387" s="7"/>
      <c r="BV9387" s="7"/>
      <c r="BW9387" s="7"/>
      <c r="CD9387" s="7"/>
      <c r="CE9387" s="7"/>
      <c r="CF9387" s="7"/>
      <c r="CJ9387" s="7"/>
      <c r="CK9387" s="7"/>
      <c r="CL9387" s="7"/>
    </row>
    <row r="9388" spans="1:90">
      <c r="A9388" s="11"/>
      <c r="B9388" s="373"/>
      <c r="C9388" s="373"/>
      <c r="D9388" s="373"/>
      <c r="E9388" s="13"/>
      <c r="F9388" s="11"/>
      <c r="G9388" s="25"/>
      <c r="H9388" s="31"/>
      <c r="I9388" s="30"/>
      <c r="M9388" s="25"/>
      <c r="N9388" s="31"/>
      <c r="O9388" s="30"/>
      <c r="V9388" s="12"/>
      <c r="W9388" s="12"/>
      <c r="X9388" s="14"/>
      <c r="AB9388" s="25"/>
      <c r="AC9388" s="12"/>
      <c r="AD9388" s="12"/>
      <c r="AK9388" s="12"/>
      <c r="AL9388" s="30"/>
      <c r="AM9388" s="32"/>
      <c r="AQ9388" s="12"/>
      <c r="AR9388" s="12"/>
      <c r="AS9388" s="12"/>
      <c r="AZ9388" s="49"/>
      <c r="BA9388" s="30"/>
      <c r="BB9388" s="12"/>
      <c r="BF9388" s="12"/>
      <c r="BG9388" s="12"/>
      <c r="BH9388" s="12"/>
      <c r="BO9388" s="7"/>
      <c r="BP9388" s="7"/>
      <c r="BQ9388" s="7"/>
      <c r="BU9388" s="7"/>
      <c r="BV9388" s="7"/>
      <c r="BW9388" s="7"/>
      <c r="CD9388" s="7"/>
      <c r="CE9388" s="7"/>
      <c r="CF9388" s="7"/>
      <c r="CJ9388" s="7"/>
      <c r="CK9388" s="7"/>
      <c r="CL9388" s="7"/>
    </row>
    <row r="9389" spans="1:90">
      <c r="A9389" s="11"/>
      <c r="B9389" s="373"/>
      <c r="C9389" s="373"/>
      <c r="D9389" s="373"/>
      <c r="E9389" s="13"/>
      <c r="F9389" s="11"/>
      <c r="G9389" s="25"/>
      <c r="H9389" s="31"/>
      <c r="I9389" s="30"/>
      <c r="M9389" s="25"/>
      <c r="N9389" s="31"/>
      <c r="O9389" s="30"/>
      <c r="V9389" s="12"/>
      <c r="W9389" s="12"/>
      <c r="X9389" s="14"/>
      <c r="AB9389" s="25"/>
      <c r="AC9389" s="12"/>
      <c r="AD9389" s="12"/>
      <c r="AK9389" s="12"/>
      <c r="AL9389" s="30"/>
      <c r="AM9389" s="32"/>
      <c r="AQ9389" s="12"/>
      <c r="AR9389" s="12"/>
      <c r="AS9389" s="12"/>
      <c r="AZ9389" s="49"/>
      <c r="BA9389" s="30"/>
      <c r="BB9389" s="12"/>
      <c r="BF9389" s="12"/>
      <c r="BG9389" s="12"/>
      <c r="BH9389" s="12"/>
      <c r="BO9389" s="7"/>
      <c r="BP9389" s="7"/>
      <c r="BQ9389" s="7"/>
      <c r="BU9389" s="7"/>
      <c r="BV9389" s="7"/>
      <c r="BW9389" s="7"/>
      <c r="CD9389" s="7"/>
      <c r="CE9389" s="7"/>
      <c r="CF9389" s="7"/>
      <c r="CJ9389" s="7"/>
      <c r="CK9389" s="7"/>
      <c r="CL9389" s="7"/>
    </row>
    <row r="9390" spans="1:90">
      <c r="A9390" s="11"/>
      <c r="B9390" s="373"/>
      <c r="C9390" s="373"/>
      <c r="D9390" s="373"/>
      <c r="E9390" s="13"/>
      <c r="F9390" s="11"/>
      <c r="G9390" s="25"/>
      <c r="H9390" s="31"/>
      <c r="I9390" s="30"/>
      <c r="M9390" s="25"/>
      <c r="N9390" s="31"/>
      <c r="O9390" s="30"/>
      <c r="V9390" s="12"/>
      <c r="W9390" s="12"/>
      <c r="X9390" s="14"/>
      <c r="AB9390" s="25"/>
      <c r="AC9390" s="12"/>
      <c r="AD9390" s="12"/>
      <c r="AK9390" s="12"/>
      <c r="AL9390" s="30"/>
      <c r="AM9390" s="32"/>
      <c r="AQ9390" s="12"/>
      <c r="AR9390" s="12"/>
      <c r="AS9390" s="12"/>
      <c r="AZ9390" s="49"/>
      <c r="BA9390" s="30"/>
      <c r="BB9390" s="12"/>
      <c r="BF9390" s="12"/>
      <c r="BG9390" s="12"/>
      <c r="BH9390" s="12"/>
      <c r="BO9390" s="7"/>
      <c r="BP9390" s="7"/>
      <c r="BQ9390" s="7"/>
      <c r="BU9390" s="7"/>
      <c r="BV9390" s="7"/>
      <c r="BW9390" s="7"/>
      <c r="CD9390" s="7"/>
      <c r="CE9390" s="7"/>
      <c r="CF9390" s="7"/>
      <c r="CJ9390" s="7"/>
      <c r="CK9390" s="7"/>
      <c r="CL9390" s="7"/>
    </row>
    <row r="9391" spans="1:90">
      <c r="A9391" s="11"/>
      <c r="B9391" s="373"/>
      <c r="C9391" s="373"/>
      <c r="D9391" s="373"/>
      <c r="E9391" s="13"/>
      <c r="F9391" s="11"/>
      <c r="G9391" s="25"/>
      <c r="H9391" s="31"/>
      <c r="I9391" s="30"/>
      <c r="M9391" s="25"/>
      <c r="N9391" s="31"/>
      <c r="O9391" s="30"/>
      <c r="V9391" s="12"/>
      <c r="W9391" s="12"/>
      <c r="X9391" s="14"/>
      <c r="AB9391" s="25"/>
      <c r="AC9391" s="12"/>
      <c r="AD9391" s="12"/>
      <c r="AK9391" s="12"/>
      <c r="AL9391" s="30"/>
      <c r="AM9391" s="32"/>
      <c r="AQ9391" s="12"/>
      <c r="AR9391" s="12"/>
      <c r="AS9391" s="12"/>
      <c r="AZ9391" s="49"/>
      <c r="BA9391" s="30"/>
      <c r="BB9391" s="12"/>
      <c r="BF9391" s="12"/>
      <c r="BG9391" s="12"/>
      <c r="BH9391" s="12"/>
      <c r="BO9391" s="7"/>
      <c r="BP9391" s="7"/>
      <c r="BQ9391" s="7"/>
      <c r="BU9391" s="7"/>
      <c r="BV9391" s="7"/>
      <c r="BW9391" s="7"/>
      <c r="CD9391" s="7"/>
      <c r="CE9391" s="7"/>
      <c r="CF9391" s="7"/>
      <c r="CJ9391" s="7"/>
      <c r="CK9391" s="7"/>
      <c r="CL9391" s="7"/>
    </row>
    <row r="9392" spans="1:90">
      <c r="A9392" s="11"/>
      <c r="B9392" s="373"/>
      <c r="C9392" s="373"/>
      <c r="D9392" s="373"/>
      <c r="E9392" s="13"/>
      <c r="F9392" s="11"/>
      <c r="G9392" s="25"/>
      <c r="H9392" s="31"/>
      <c r="I9392" s="30"/>
      <c r="M9392" s="25"/>
      <c r="N9392" s="31"/>
      <c r="O9392" s="30"/>
      <c r="V9392" s="12"/>
      <c r="W9392" s="12"/>
      <c r="X9392" s="14"/>
      <c r="AB9392" s="25"/>
      <c r="AC9392" s="12"/>
      <c r="AD9392" s="12"/>
      <c r="AK9392" s="12"/>
      <c r="AL9392" s="30"/>
      <c r="AM9392" s="32"/>
      <c r="AQ9392" s="12"/>
      <c r="AR9392" s="12"/>
      <c r="AS9392" s="12"/>
      <c r="AZ9392" s="49"/>
      <c r="BA9392" s="30"/>
      <c r="BB9392" s="12"/>
      <c r="BF9392" s="12"/>
      <c r="BG9392" s="12"/>
      <c r="BH9392" s="12"/>
      <c r="BO9392" s="7"/>
      <c r="BP9392" s="7"/>
      <c r="BQ9392" s="7"/>
      <c r="BU9392" s="7"/>
      <c r="BV9392" s="7"/>
      <c r="BW9392" s="7"/>
      <c r="CD9392" s="7"/>
      <c r="CE9392" s="7"/>
      <c r="CF9392" s="7"/>
      <c r="CJ9392" s="7"/>
      <c r="CK9392" s="7"/>
      <c r="CL9392" s="7"/>
    </row>
    <row r="9393" spans="1:90">
      <c r="A9393" s="11"/>
      <c r="B9393" s="373"/>
      <c r="C9393" s="373"/>
      <c r="D9393" s="373"/>
      <c r="E9393" s="13"/>
      <c r="F9393" s="11"/>
      <c r="G9393" s="25"/>
      <c r="H9393" s="31"/>
      <c r="I9393" s="30"/>
      <c r="M9393" s="25"/>
      <c r="N9393" s="31"/>
      <c r="O9393" s="30"/>
      <c r="V9393" s="12"/>
      <c r="W9393" s="12"/>
      <c r="X9393" s="14"/>
      <c r="AB9393" s="25"/>
      <c r="AC9393" s="12"/>
      <c r="AD9393" s="12"/>
      <c r="AK9393" s="12"/>
      <c r="AL9393" s="30"/>
      <c r="AM9393" s="32"/>
      <c r="AQ9393" s="12"/>
      <c r="AR9393" s="12"/>
      <c r="AS9393" s="12"/>
      <c r="AZ9393" s="49"/>
      <c r="BA9393" s="30"/>
      <c r="BB9393" s="12"/>
      <c r="BF9393" s="12"/>
      <c r="BG9393" s="12"/>
      <c r="BH9393" s="12"/>
      <c r="BO9393" s="7"/>
      <c r="BP9393" s="7"/>
      <c r="BQ9393" s="7"/>
      <c r="BU9393" s="7"/>
      <c r="BV9393" s="7"/>
      <c r="BW9393" s="7"/>
      <c r="CD9393" s="7"/>
      <c r="CE9393" s="7"/>
      <c r="CF9393" s="7"/>
      <c r="CJ9393" s="7"/>
      <c r="CK9393" s="7"/>
      <c r="CL9393" s="7"/>
    </row>
    <row r="9394" spans="1:90">
      <c r="A9394" s="11"/>
      <c r="B9394" s="373"/>
      <c r="C9394" s="373"/>
      <c r="D9394" s="373"/>
      <c r="E9394" s="13"/>
      <c r="F9394" s="11"/>
      <c r="G9394" s="25"/>
      <c r="H9394" s="31"/>
      <c r="I9394" s="30"/>
      <c r="M9394" s="25"/>
      <c r="N9394" s="31"/>
      <c r="O9394" s="30"/>
      <c r="V9394" s="12"/>
      <c r="W9394" s="12"/>
      <c r="X9394" s="14"/>
      <c r="AB9394" s="25"/>
      <c r="AC9394" s="12"/>
      <c r="AD9394" s="12"/>
      <c r="AK9394" s="12"/>
      <c r="AL9394" s="30"/>
      <c r="AM9394" s="32"/>
      <c r="AQ9394" s="12"/>
      <c r="AR9394" s="12"/>
      <c r="AS9394" s="12"/>
      <c r="AZ9394" s="49"/>
      <c r="BA9394" s="30"/>
      <c r="BB9394" s="12"/>
      <c r="BF9394" s="12"/>
      <c r="BG9394" s="12"/>
      <c r="BH9394" s="12"/>
      <c r="BO9394" s="7"/>
      <c r="BP9394" s="7"/>
      <c r="BQ9394" s="7"/>
      <c r="BU9394" s="7"/>
      <c r="BV9394" s="7"/>
      <c r="BW9394" s="7"/>
      <c r="CD9394" s="7"/>
      <c r="CE9394" s="7"/>
      <c r="CF9394" s="7"/>
      <c r="CJ9394" s="7"/>
      <c r="CK9394" s="7"/>
      <c r="CL9394" s="7"/>
    </row>
    <row r="9395" spans="1:90">
      <c r="A9395" s="11"/>
      <c r="B9395" s="373"/>
      <c r="C9395" s="373"/>
      <c r="D9395" s="373"/>
      <c r="E9395" s="13"/>
      <c r="F9395" s="11"/>
      <c r="G9395" s="25"/>
      <c r="H9395" s="31"/>
      <c r="I9395" s="30"/>
      <c r="M9395" s="25"/>
      <c r="N9395" s="31"/>
      <c r="O9395" s="30"/>
      <c r="V9395" s="12"/>
      <c r="W9395" s="12"/>
      <c r="X9395" s="14"/>
      <c r="AB9395" s="25"/>
      <c r="AC9395" s="12"/>
      <c r="AD9395" s="12"/>
      <c r="AK9395" s="12"/>
      <c r="AL9395" s="30"/>
      <c r="AM9395" s="32"/>
      <c r="AQ9395" s="12"/>
      <c r="AR9395" s="12"/>
      <c r="AS9395" s="12"/>
      <c r="AZ9395" s="49"/>
      <c r="BA9395" s="30"/>
      <c r="BB9395" s="12"/>
      <c r="BF9395" s="12"/>
      <c r="BG9395" s="12"/>
      <c r="BH9395" s="12"/>
      <c r="BO9395" s="7"/>
      <c r="BP9395" s="7"/>
      <c r="BQ9395" s="7"/>
      <c r="BU9395" s="7"/>
      <c r="BV9395" s="7"/>
      <c r="BW9395" s="7"/>
      <c r="CD9395" s="7"/>
      <c r="CE9395" s="7"/>
      <c r="CF9395" s="7"/>
      <c r="CJ9395" s="7"/>
      <c r="CK9395" s="7"/>
      <c r="CL9395" s="7"/>
    </row>
    <row r="9396" spans="1:90">
      <c r="A9396" s="11"/>
      <c r="B9396" s="373"/>
      <c r="C9396" s="373"/>
      <c r="D9396" s="373"/>
      <c r="E9396" s="13"/>
      <c r="F9396" s="11"/>
      <c r="G9396" s="25"/>
      <c r="H9396" s="31"/>
      <c r="I9396" s="30"/>
      <c r="M9396" s="25"/>
      <c r="N9396" s="31"/>
      <c r="O9396" s="30"/>
      <c r="V9396" s="12"/>
      <c r="W9396" s="12"/>
      <c r="X9396" s="14"/>
      <c r="AB9396" s="25"/>
      <c r="AC9396" s="12"/>
      <c r="AD9396" s="12"/>
      <c r="AK9396" s="12"/>
      <c r="AL9396" s="30"/>
      <c r="AM9396" s="32"/>
      <c r="AQ9396" s="12"/>
      <c r="AR9396" s="12"/>
      <c r="AS9396" s="12"/>
      <c r="AZ9396" s="49"/>
      <c r="BA9396" s="30"/>
      <c r="BB9396" s="12"/>
      <c r="BF9396" s="12"/>
      <c r="BG9396" s="12"/>
      <c r="BH9396" s="12"/>
      <c r="BO9396" s="7"/>
      <c r="BP9396" s="7"/>
      <c r="BQ9396" s="7"/>
      <c r="BU9396" s="7"/>
      <c r="BV9396" s="7"/>
      <c r="BW9396" s="7"/>
      <c r="CD9396" s="7"/>
      <c r="CE9396" s="7"/>
      <c r="CF9396" s="7"/>
      <c r="CJ9396" s="7"/>
      <c r="CK9396" s="7"/>
      <c r="CL9396" s="7"/>
    </row>
    <row r="9397" spans="1:90">
      <c r="A9397" s="11"/>
      <c r="B9397" s="373"/>
      <c r="C9397" s="373"/>
      <c r="D9397" s="373"/>
      <c r="E9397" s="13"/>
      <c r="F9397" s="11"/>
      <c r="G9397" s="25"/>
      <c r="H9397" s="31"/>
      <c r="I9397" s="30"/>
      <c r="M9397" s="25"/>
      <c r="N9397" s="31"/>
      <c r="O9397" s="30"/>
      <c r="V9397" s="12"/>
      <c r="W9397" s="12"/>
      <c r="X9397" s="14"/>
      <c r="AB9397" s="25"/>
      <c r="AC9397" s="12"/>
      <c r="AD9397" s="12"/>
      <c r="AK9397" s="12"/>
      <c r="AL9397" s="30"/>
      <c r="AM9397" s="32"/>
      <c r="AQ9397" s="12"/>
      <c r="AR9397" s="12"/>
      <c r="AS9397" s="12"/>
      <c r="AZ9397" s="49"/>
      <c r="BA9397" s="30"/>
      <c r="BB9397" s="12"/>
      <c r="BF9397" s="12"/>
      <c r="BG9397" s="12"/>
      <c r="BH9397" s="12"/>
      <c r="BO9397" s="7"/>
      <c r="BP9397" s="7"/>
      <c r="BQ9397" s="7"/>
      <c r="BU9397" s="7"/>
      <c r="BV9397" s="7"/>
      <c r="BW9397" s="7"/>
      <c r="CD9397" s="7"/>
      <c r="CE9397" s="7"/>
      <c r="CF9397" s="7"/>
      <c r="CJ9397" s="7"/>
      <c r="CK9397" s="7"/>
      <c r="CL9397" s="7"/>
    </row>
    <row r="9398" spans="1:90">
      <c r="A9398" s="11"/>
      <c r="B9398" s="373"/>
      <c r="C9398" s="373"/>
      <c r="D9398" s="373"/>
      <c r="E9398" s="13"/>
      <c r="F9398" s="11"/>
      <c r="G9398" s="25"/>
      <c r="H9398" s="31"/>
      <c r="I9398" s="30"/>
      <c r="M9398" s="25"/>
      <c r="N9398" s="31"/>
      <c r="O9398" s="30"/>
      <c r="V9398" s="12"/>
      <c r="W9398" s="12"/>
      <c r="X9398" s="14"/>
      <c r="AB9398" s="25"/>
      <c r="AC9398" s="12"/>
      <c r="AD9398" s="12"/>
      <c r="AK9398" s="12"/>
      <c r="AL9398" s="30"/>
      <c r="AM9398" s="32"/>
      <c r="AQ9398" s="12"/>
      <c r="AR9398" s="12"/>
      <c r="AS9398" s="12"/>
      <c r="AZ9398" s="49"/>
      <c r="BA9398" s="30"/>
      <c r="BB9398" s="12"/>
      <c r="BF9398" s="12"/>
      <c r="BG9398" s="12"/>
      <c r="BH9398" s="12"/>
      <c r="BO9398" s="7"/>
      <c r="BP9398" s="7"/>
      <c r="BQ9398" s="7"/>
      <c r="BU9398" s="7"/>
      <c r="BV9398" s="7"/>
      <c r="BW9398" s="7"/>
      <c r="CD9398" s="7"/>
      <c r="CE9398" s="7"/>
      <c r="CF9398" s="7"/>
      <c r="CJ9398" s="7"/>
      <c r="CK9398" s="7"/>
      <c r="CL9398" s="7"/>
    </row>
    <row r="9399" spans="1:90">
      <c r="A9399" s="11"/>
      <c r="B9399" s="373"/>
      <c r="C9399" s="373"/>
      <c r="D9399" s="373"/>
      <c r="E9399" s="13"/>
      <c r="F9399" s="11"/>
      <c r="G9399" s="25"/>
      <c r="H9399" s="31"/>
      <c r="I9399" s="30"/>
      <c r="M9399" s="25"/>
      <c r="N9399" s="31"/>
      <c r="O9399" s="30"/>
      <c r="V9399" s="12"/>
      <c r="W9399" s="12"/>
      <c r="X9399" s="14"/>
      <c r="AB9399" s="25"/>
      <c r="AC9399" s="12"/>
      <c r="AD9399" s="12"/>
      <c r="AK9399" s="12"/>
      <c r="AL9399" s="30"/>
      <c r="AM9399" s="32"/>
      <c r="AQ9399" s="12"/>
      <c r="AR9399" s="12"/>
      <c r="AS9399" s="12"/>
      <c r="AZ9399" s="49"/>
      <c r="BA9399" s="30"/>
      <c r="BB9399" s="12"/>
      <c r="BF9399" s="12"/>
      <c r="BG9399" s="12"/>
      <c r="BH9399" s="12"/>
      <c r="BO9399" s="7"/>
      <c r="BP9399" s="7"/>
      <c r="BQ9399" s="7"/>
      <c r="BU9399" s="7"/>
      <c r="BV9399" s="7"/>
      <c r="BW9399" s="7"/>
      <c r="CD9399" s="7"/>
      <c r="CE9399" s="7"/>
      <c r="CF9399" s="7"/>
      <c r="CJ9399" s="7"/>
      <c r="CK9399" s="7"/>
      <c r="CL9399" s="7"/>
    </row>
    <row r="9400" spans="1:90">
      <c r="A9400" s="11"/>
      <c r="B9400" s="373"/>
      <c r="C9400" s="373"/>
      <c r="D9400" s="373"/>
      <c r="E9400" s="13"/>
      <c r="F9400" s="11"/>
      <c r="G9400" s="25"/>
      <c r="H9400" s="31"/>
      <c r="I9400" s="30"/>
      <c r="M9400" s="25"/>
      <c r="N9400" s="31"/>
      <c r="O9400" s="30"/>
      <c r="V9400" s="12"/>
      <c r="W9400" s="12"/>
      <c r="X9400" s="14"/>
      <c r="AB9400" s="25"/>
      <c r="AC9400" s="12"/>
      <c r="AD9400" s="12"/>
      <c r="AK9400" s="12"/>
      <c r="AL9400" s="30"/>
      <c r="AM9400" s="32"/>
      <c r="AQ9400" s="12"/>
      <c r="AR9400" s="12"/>
      <c r="AS9400" s="12"/>
      <c r="AZ9400" s="49"/>
      <c r="BA9400" s="30"/>
      <c r="BB9400" s="12"/>
      <c r="BF9400" s="12"/>
      <c r="BG9400" s="12"/>
      <c r="BH9400" s="12"/>
      <c r="BO9400" s="7"/>
      <c r="BP9400" s="7"/>
      <c r="BQ9400" s="7"/>
      <c r="BU9400" s="7"/>
      <c r="BV9400" s="7"/>
      <c r="BW9400" s="7"/>
      <c r="CD9400" s="7"/>
      <c r="CE9400" s="7"/>
      <c r="CF9400" s="7"/>
      <c r="CJ9400" s="7"/>
      <c r="CK9400" s="7"/>
      <c r="CL9400" s="7"/>
    </row>
    <row r="9401" spans="1:90">
      <c r="A9401" s="11"/>
      <c r="B9401" s="373"/>
      <c r="C9401" s="373"/>
      <c r="D9401" s="373"/>
      <c r="E9401" s="13"/>
      <c r="F9401" s="11"/>
      <c r="G9401" s="25"/>
      <c r="H9401" s="31"/>
      <c r="I9401" s="30"/>
      <c r="M9401" s="25"/>
      <c r="N9401" s="31"/>
      <c r="O9401" s="30"/>
      <c r="V9401" s="12"/>
      <c r="W9401" s="12"/>
      <c r="X9401" s="14"/>
      <c r="AB9401" s="25"/>
      <c r="AC9401" s="12"/>
      <c r="AD9401" s="12"/>
      <c r="AK9401" s="12"/>
      <c r="AL9401" s="30"/>
      <c r="AM9401" s="32"/>
      <c r="AQ9401" s="12"/>
      <c r="AR9401" s="12"/>
      <c r="AS9401" s="12"/>
      <c r="AZ9401" s="49"/>
      <c r="BA9401" s="30"/>
      <c r="BB9401" s="12"/>
      <c r="BF9401" s="12"/>
      <c r="BG9401" s="12"/>
      <c r="BH9401" s="12"/>
      <c r="BO9401" s="7"/>
      <c r="BP9401" s="7"/>
      <c r="BQ9401" s="7"/>
      <c r="BU9401" s="7"/>
      <c r="BV9401" s="7"/>
      <c r="BW9401" s="7"/>
      <c r="CD9401" s="7"/>
      <c r="CE9401" s="7"/>
      <c r="CF9401" s="7"/>
      <c r="CJ9401" s="7"/>
      <c r="CK9401" s="7"/>
      <c r="CL9401" s="7"/>
    </row>
    <row r="9402" spans="1:90">
      <c r="A9402" s="11"/>
      <c r="B9402" s="373"/>
      <c r="C9402" s="373"/>
      <c r="D9402" s="373"/>
      <c r="E9402" s="13"/>
      <c r="F9402" s="11"/>
      <c r="G9402" s="25"/>
      <c r="H9402" s="31"/>
      <c r="I9402" s="30"/>
      <c r="M9402" s="25"/>
      <c r="N9402" s="31"/>
      <c r="O9402" s="30"/>
      <c r="V9402" s="12"/>
      <c r="W9402" s="12"/>
      <c r="X9402" s="14"/>
      <c r="AB9402" s="25"/>
      <c r="AC9402" s="12"/>
      <c r="AD9402" s="12"/>
      <c r="AK9402" s="12"/>
      <c r="AL9402" s="30"/>
      <c r="AM9402" s="32"/>
      <c r="AQ9402" s="12"/>
      <c r="AR9402" s="12"/>
      <c r="AS9402" s="12"/>
      <c r="AZ9402" s="49"/>
      <c r="BA9402" s="30"/>
      <c r="BB9402" s="12"/>
      <c r="BF9402" s="12"/>
      <c r="BG9402" s="12"/>
      <c r="BH9402" s="12"/>
      <c r="BO9402" s="7"/>
      <c r="BP9402" s="7"/>
      <c r="BQ9402" s="7"/>
      <c r="BU9402" s="7"/>
      <c r="BV9402" s="7"/>
      <c r="BW9402" s="7"/>
      <c r="CD9402" s="7"/>
      <c r="CE9402" s="7"/>
      <c r="CF9402" s="7"/>
      <c r="CJ9402" s="7"/>
      <c r="CK9402" s="7"/>
      <c r="CL9402" s="7"/>
    </row>
    <row r="9403" spans="1:90">
      <c r="A9403" s="11"/>
      <c r="B9403" s="373"/>
      <c r="C9403" s="373"/>
      <c r="D9403" s="373"/>
      <c r="E9403" s="13"/>
      <c r="F9403" s="11"/>
      <c r="G9403" s="25"/>
      <c r="H9403" s="31"/>
      <c r="I9403" s="30"/>
      <c r="M9403" s="25"/>
      <c r="N9403" s="31"/>
      <c r="O9403" s="30"/>
      <c r="V9403" s="12"/>
      <c r="W9403" s="12"/>
      <c r="X9403" s="14"/>
      <c r="AB9403" s="25"/>
      <c r="AC9403" s="12"/>
      <c r="AD9403" s="12"/>
      <c r="AK9403" s="12"/>
      <c r="AL9403" s="30"/>
      <c r="AM9403" s="32"/>
      <c r="AQ9403" s="12"/>
      <c r="AR9403" s="12"/>
      <c r="AS9403" s="12"/>
      <c r="AZ9403" s="49"/>
      <c r="BA9403" s="30"/>
      <c r="BB9403" s="12"/>
      <c r="BF9403" s="12"/>
      <c r="BG9403" s="12"/>
      <c r="BH9403" s="12"/>
      <c r="BO9403" s="7"/>
      <c r="BP9403" s="7"/>
      <c r="BQ9403" s="7"/>
      <c r="BU9403" s="7"/>
      <c r="BV9403" s="7"/>
      <c r="BW9403" s="7"/>
      <c r="CD9403" s="7"/>
      <c r="CE9403" s="7"/>
      <c r="CF9403" s="7"/>
      <c r="CJ9403" s="7"/>
      <c r="CK9403" s="7"/>
      <c r="CL9403" s="7"/>
    </row>
    <row r="9404" spans="1:90">
      <c r="A9404" s="11"/>
      <c r="B9404" s="373"/>
      <c r="C9404" s="373"/>
      <c r="D9404" s="373"/>
      <c r="E9404" s="13"/>
      <c r="F9404" s="11"/>
      <c r="G9404" s="25"/>
      <c r="H9404" s="31"/>
      <c r="I9404" s="30"/>
      <c r="M9404" s="25"/>
      <c r="N9404" s="31"/>
      <c r="O9404" s="30"/>
      <c r="V9404" s="12"/>
      <c r="W9404" s="12"/>
      <c r="X9404" s="14"/>
      <c r="AB9404" s="25"/>
      <c r="AC9404" s="12"/>
      <c r="AD9404" s="12"/>
      <c r="AK9404" s="12"/>
      <c r="AL9404" s="30"/>
      <c r="AM9404" s="32"/>
      <c r="AQ9404" s="12"/>
      <c r="AR9404" s="12"/>
      <c r="AS9404" s="12"/>
      <c r="AZ9404" s="49"/>
      <c r="BA9404" s="30"/>
      <c r="BB9404" s="12"/>
      <c r="BF9404" s="12"/>
      <c r="BG9404" s="12"/>
      <c r="BH9404" s="12"/>
      <c r="BO9404" s="7"/>
      <c r="BP9404" s="7"/>
      <c r="BQ9404" s="7"/>
      <c r="BU9404" s="7"/>
      <c r="BV9404" s="7"/>
      <c r="BW9404" s="7"/>
      <c r="CD9404" s="7"/>
      <c r="CE9404" s="7"/>
      <c r="CF9404" s="7"/>
      <c r="CJ9404" s="7"/>
      <c r="CK9404" s="7"/>
      <c r="CL9404" s="7"/>
    </row>
    <row r="9405" spans="1:90">
      <c r="A9405" s="11"/>
      <c r="B9405" s="373"/>
      <c r="C9405" s="373"/>
      <c r="D9405" s="373"/>
      <c r="E9405" s="13"/>
      <c r="F9405" s="11"/>
      <c r="G9405" s="25"/>
      <c r="H9405" s="31"/>
      <c r="I9405" s="30"/>
      <c r="M9405" s="25"/>
      <c r="N9405" s="31"/>
      <c r="O9405" s="30"/>
      <c r="V9405" s="12"/>
      <c r="W9405" s="12"/>
      <c r="X9405" s="14"/>
      <c r="AB9405" s="25"/>
      <c r="AC9405" s="12"/>
      <c r="AD9405" s="12"/>
      <c r="AK9405" s="12"/>
      <c r="AL9405" s="30"/>
      <c r="AM9405" s="32"/>
      <c r="AQ9405" s="12"/>
      <c r="AR9405" s="12"/>
      <c r="AS9405" s="12"/>
      <c r="AZ9405" s="49"/>
      <c r="BA9405" s="30"/>
      <c r="BB9405" s="12"/>
      <c r="BF9405" s="12"/>
      <c r="BG9405" s="12"/>
      <c r="BH9405" s="12"/>
      <c r="BO9405" s="7"/>
      <c r="BP9405" s="7"/>
      <c r="BQ9405" s="7"/>
      <c r="BU9405" s="7"/>
      <c r="BV9405" s="7"/>
      <c r="BW9405" s="7"/>
      <c r="CD9405" s="7"/>
      <c r="CE9405" s="7"/>
      <c r="CF9405" s="7"/>
      <c r="CJ9405" s="7"/>
      <c r="CK9405" s="7"/>
      <c r="CL9405" s="7"/>
    </row>
    <row r="9406" spans="1:90">
      <c r="A9406" s="11"/>
      <c r="B9406" s="373"/>
      <c r="C9406" s="373"/>
      <c r="D9406" s="373"/>
      <c r="E9406" s="13"/>
      <c r="F9406" s="11"/>
      <c r="G9406" s="25"/>
      <c r="H9406" s="31"/>
      <c r="I9406" s="30"/>
      <c r="M9406" s="25"/>
      <c r="N9406" s="31"/>
      <c r="O9406" s="30"/>
      <c r="V9406" s="12"/>
      <c r="W9406" s="12"/>
      <c r="X9406" s="14"/>
      <c r="AB9406" s="25"/>
      <c r="AC9406" s="12"/>
      <c r="AD9406" s="12"/>
      <c r="AK9406" s="12"/>
      <c r="AL9406" s="30"/>
      <c r="AM9406" s="32"/>
      <c r="AQ9406" s="12"/>
      <c r="AR9406" s="12"/>
      <c r="AS9406" s="12"/>
      <c r="AZ9406" s="49"/>
      <c r="BA9406" s="30"/>
      <c r="BB9406" s="12"/>
      <c r="BF9406" s="12"/>
      <c r="BG9406" s="12"/>
      <c r="BH9406" s="12"/>
      <c r="BO9406" s="7"/>
      <c r="BP9406" s="7"/>
      <c r="BQ9406" s="7"/>
      <c r="BU9406" s="7"/>
      <c r="BV9406" s="7"/>
      <c r="BW9406" s="7"/>
      <c r="CD9406" s="7"/>
      <c r="CE9406" s="7"/>
      <c r="CF9406" s="7"/>
      <c r="CJ9406" s="7"/>
      <c r="CK9406" s="7"/>
      <c r="CL9406" s="7"/>
    </row>
    <row r="9407" spans="1:90">
      <c r="A9407" s="11"/>
      <c r="B9407" s="373"/>
      <c r="C9407" s="373"/>
      <c r="D9407" s="373"/>
      <c r="E9407" s="13"/>
      <c r="F9407" s="11"/>
      <c r="G9407" s="25"/>
      <c r="H9407" s="31"/>
      <c r="I9407" s="30"/>
      <c r="M9407" s="25"/>
      <c r="N9407" s="31"/>
      <c r="O9407" s="30"/>
      <c r="V9407" s="12"/>
      <c r="W9407" s="12"/>
      <c r="X9407" s="14"/>
      <c r="AB9407" s="25"/>
      <c r="AC9407" s="12"/>
      <c r="AD9407" s="12"/>
      <c r="AK9407" s="12"/>
      <c r="AL9407" s="30"/>
      <c r="AM9407" s="32"/>
      <c r="AQ9407" s="12"/>
      <c r="AR9407" s="12"/>
      <c r="AS9407" s="12"/>
      <c r="AZ9407" s="49"/>
      <c r="BA9407" s="30"/>
      <c r="BB9407" s="12"/>
      <c r="BF9407" s="12"/>
      <c r="BG9407" s="12"/>
      <c r="BH9407" s="12"/>
      <c r="BO9407" s="7"/>
      <c r="BP9407" s="7"/>
      <c r="BQ9407" s="7"/>
      <c r="BU9407" s="7"/>
      <c r="BV9407" s="7"/>
      <c r="BW9407" s="7"/>
      <c r="CD9407" s="7"/>
      <c r="CE9407" s="7"/>
      <c r="CF9407" s="7"/>
      <c r="CJ9407" s="7"/>
      <c r="CK9407" s="7"/>
      <c r="CL9407" s="7"/>
    </row>
    <row r="9408" spans="1:90">
      <c r="A9408" s="11"/>
      <c r="B9408" s="373"/>
      <c r="C9408" s="373"/>
      <c r="D9408" s="373"/>
      <c r="E9408" s="13"/>
      <c r="F9408" s="11"/>
      <c r="G9408" s="25"/>
      <c r="H9408" s="31"/>
      <c r="I9408" s="30"/>
      <c r="M9408" s="25"/>
      <c r="N9408" s="31"/>
      <c r="O9408" s="30"/>
      <c r="V9408" s="12"/>
      <c r="W9408" s="12"/>
      <c r="X9408" s="14"/>
      <c r="AB9408" s="25"/>
      <c r="AC9408" s="12"/>
      <c r="AD9408" s="12"/>
      <c r="AK9408" s="12"/>
      <c r="AL9408" s="30"/>
      <c r="AM9408" s="32"/>
      <c r="AQ9408" s="12"/>
      <c r="AR9408" s="12"/>
      <c r="AS9408" s="12"/>
      <c r="AZ9408" s="49"/>
      <c r="BA9408" s="30"/>
      <c r="BB9408" s="12"/>
      <c r="BF9408" s="12"/>
      <c r="BG9408" s="12"/>
      <c r="BH9408" s="12"/>
      <c r="BO9408" s="7"/>
      <c r="BP9408" s="7"/>
      <c r="BQ9408" s="7"/>
      <c r="BU9408" s="7"/>
      <c r="BV9408" s="7"/>
      <c r="BW9408" s="7"/>
      <c r="CD9408" s="7"/>
      <c r="CE9408" s="7"/>
      <c r="CF9408" s="7"/>
      <c r="CJ9408" s="7"/>
      <c r="CK9408" s="7"/>
      <c r="CL9408" s="7"/>
    </row>
    <row r="9409" spans="1:90">
      <c r="A9409" s="11"/>
      <c r="B9409" s="373"/>
      <c r="C9409" s="373"/>
      <c r="D9409" s="373"/>
      <c r="E9409" s="13"/>
      <c r="F9409" s="11"/>
      <c r="G9409" s="25"/>
      <c r="H9409" s="31"/>
      <c r="I9409" s="30"/>
      <c r="M9409" s="25"/>
      <c r="N9409" s="31"/>
      <c r="O9409" s="30"/>
      <c r="V9409" s="12"/>
      <c r="W9409" s="12"/>
      <c r="X9409" s="14"/>
      <c r="AB9409" s="25"/>
      <c r="AC9409" s="12"/>
      <c r="AD9409" s="12"/>
      <c r="AK9409" s="12"/>
      <c r="AL9409" s="30"/>
      <c r="AM9409" s="32"/>
      <c r="AQ9409" s="12"/>
      <c r="AR9409" s="12"/>
      <c r="AS9409" s="12"/>
      <c r="AZ9409" s="49"/>
      <c r="BA9409" s="30"/>
      <c r="BB9409" s="12"/>
      <c r="BF9409" s="12"/>
      <c r="BG9409" s="12"/>
      <c r="BH9409" s="12"/>
      <c r="BO9409" s="7"/>
      <c r="BP9409" s="7"/>
      <c r="BQ9409" s="7"/>
      <c r="BU9409" s="7"/>
      <c r="BV9409" s="7"/>
      <c r="BW9409" s="7"/>
      <c r="CD9409" s="7"/>
      <c r="CE9409" s="7"/>
      <c r="CF9409" s="7"/>
      <c r="CJ9409" s="7"/>
      <c r="CK9409" s="7"/>
      <c r="CL9409" s="7"/>
    </row>
    <row r="9410" spans="1:90">
      <c r="A9410" s="11"/>
      <c r="B9410" s="373"/>
      <c r="C9410" s="373"/>
      <c r="D9410" s="373"/>
      <c r="E9410" s="13"/>
      <c r="F9410" s="11"/>
      <c r="G9410" s="25"/>
      <c r="H9410" s="31"/>
      <c r="I9410" s="30"/>
      <c r="M9410" s="25"/>
      <c r="N9410" s="31"/>
      <c r="O9410" s="30"/>
      <c r="V9410" s="12"/>
      <c r="W9410" s="12"/>
      <c r="X9410" s="14"/>
      <c r="AB9410" s="25"/>
      <c r="AC9410" s="12"/>
      <c r="AD9410" s="12"/>
      <c r="AK9410" s="12"/>
      <c r="AL9410" s="30"/>
      <c r="AM9410" s="32"/>
      <c r="AQ9410" s="12"/>
      <c r="AR9410" s="12"/>
      <c r="AS9410" s="12"/>
      <c r="AZ9410" s="49"/>
      <c r="BA9410" s="30"/>
      <c r="BB9410" s="12"/>
      <c r="BF9410" s="12"/>
      <c r="BG9410" s="12"/>
      <c r="BH9410" s="12"/>
      <c r="BO9410" s="7"/>
      <c r="BP9410" s="7"/>
      <c r="BQ9410" s="7"/>
      <c r="BU9410" s="7"/>
      <c r="BV9410" s="7"/>
      <c r="BW9410" s="7"/>
      <c r="CD9410" s="7"/>
      <c r="CE9410" s="7"/>
      <c r="CF9410" s="7"/>
      <c r="CJ9410" s="7"/>
      <c r="CK9410" s="7"/>
      <c r="CL9410" s="7"/>
    </row>
    <row r="9411" spans="1:90">
      <c r="A9411" s="11"/>
      <c r="B9411" s="373"/>
      <c r="C9411" s="373"/>
      <c r="D9411" s="373"/>
      <c r="E9411" s="13"/>
      <c r="F9411" s="11"/>
      <c r="G9411" s="25"/>
      <c r="H9411" s="31"/>
      <c r="I9411" s="30"/>
      <c r="M9411" s="25"/>
      <c r="N9411" s="31"/>
      <c r="O9411" s="30"/>
      <c r="V9411" s="12"/>
      <c r="W9411" s="12"/>
      <c r="X9411" s="14"/>
      <c r="AB9411" s="25"/>
      <c r="AC9411" s="12"/>
      <c r="AD9411" s="12"/>
      <c r="AK9411" s="12"/>
      <c r="AL9411" s="30"/>
      <c r="AM9411" s="32"/>
      <c r="AQ9411" s="12"/>
      <c r="AR9411" s="12"/>
      <c r="AS9411" s="12"/>
      <c r="AZ9411" s="49"/>
      <c r="BA9411" s="30"/>
      <c r="BB9411" s="12"/>
      <c r="BF9411" s="12"/>
      <c r="BG9411" s="12"/>
      <c r="BH9411" s="12"/>
      <c r="BO9411" s="7"/>
      <c r="BP9411" s="7"/>
      <c r="BQ9411" s="7"/>
      <c r="BU9411" s="7"/>
      <c r="BV9411" s="7"/>
      <c r="BW9411" s="7"/>
      <c r="CD9411" s="7"/>
      <c r="CE9411" s="7"/>
      <c r="CF9411" s="7"/>
      <c r="CJ9411" s="7"/>
      <c r="CK9411" s="7"/>
      <c r="CL9411" s="7"/>
    </row>
    <row r="9412" spans="1:90">
      <c r="A9412" s="11"/>
      <c r="B9412" s="373"/>
      <c r="C9412" s="373"/>
      <c r="D9412" s="373"/>
      <c r="E9412" s="13"/>
      <c r="F9412" s="11"/>
      <c r="G9412" s="25"/>
      <c r="H9412" s="31"/>
      <c r="I9412" s="30"/>
      <c r="M9412" s="25"/>
      <c r="N9412" s="31"/>
      <c r="O9412" s="30"/>
      <c r="V9412" s="12"/>
      <c r="W9412" s="12"/>
      <c r="X9412" s="14"/>
      <c r="AB9412" s="25"/>
      <c r="AC9412" s="12"/>
      <c r="AD9412" s="12"/>
      <c r="AK9412" s="12"/>
      <c r="AL9412" s="30"/>
      <c r="AM9412" s="32"/>
      <c r="AQ9412" s="12"/>
      <c r="AR9412" s="12"/>
      <c r="AS9412" s="12"/>
      <c r="AZ9412" s="49"/>
      <c r="BA9412" s="30"/>
      <c r="BB9412" s="12"/>
      <c r="BF9412" s="12"/>
      <c r="BG9412" s="12"/>
      <c r="BH9412" s="12"/>
      <c r="BO9412" s="7"/>
      <c r="BP9412" s="7"/>
      <c r="BQ9412" s="7"/>
      <c r="BU9412" s="7"/>
      <c r="BV9412" s="7"/>
      <c r="BW9412" s="7"/>
      <c r="CD9412" s="7"/>
      <c r="CE9412" s="7"/>
      <c r="CF9412" s="7"/>
      <c r="CJ9412" s="7"/>
      <c r="CK9412" s="7"/>
      <c r="CL9412" s="7"/>
    </row>
    <row r="9413" spans="1:90">
      <c r="A9413" s="11"/>
      <c r="B9413" s="373"/>
      <c r="C9413" s="373"/>
      <c r="D9413" s="373"/>
      <c r="E9413" s="13"/>
      <c r="F9413" s="11"/>
      <c r="G9413" s="25"/>
      <c r="H9413" s="31"/>
      <c r="I9413" s="30"/>
      <c r="M9413" s="25"/>
      <c r="N9413" s="31"/>
      <c r="O9413" s="30"/>
      <c r="V9413" s="12"/>
      <c r="W9413" s="12"/>
      <c r="X9413" s="14"/>
      <c r="AB9413" s="25"/>
      <c r="AC9413" s="12"/>
      <c r="AD9413" s="12"/>
      <c r="AK9413" s="12"/>
      <c r="AL9413" s="30"/>
      <c r="AM9413" s="32"/>
      <c r="AQ9413" s="12"/>
      <c r="AR9413" s="12"/>
      <c r="AS9413" s="12"/>
      <c r="AZ9413" s="49"/>
      <c r="BA9413" s="30"/>
      <c r="BB9413" s="12"/>
      <c r="BF9413" s="12"/>
      <c r="BG9413" s="12"/>
      <c r="BH9413" s="12"/>
      <c r="BO9413" s="7"/>
      <c r="BP9413" s="7"/>
      <c r="BQ9413" s="7"/>
      <c r="BU9413" s="7"/>
      <c r="BV9413" s="7"/>
      <c r="BW9413" s="7"/>
      <c r="CD9413" s="7"/>
      <c r="CE9413" s="7"/>
      <c r="CF9413" s="7"/>
      <c r="CJ9413" s="7"/>
      <c r="CK9413" s="7"/>
      <c r="CL9413" s="7"/>
    </row>
    <row r="9414" spans="1:90">
      <c r="A9414" s="11"/>
      <c r="B9414" s="373"/>
      <c r="C9414" s="373"/>
      <c r="D9414" s="373"/>
      <c r="E9414" s="13"/>
      <c r="F9414" s="11"/>
      <c r="G9414" s="25"/>
      <c r="H9414" s="31"/>
      <c r="I9414" s="30"/>
      <c r="M9414" s="25"/>
      <c r="N9414" s="31"/>
      <c r="O9414" s="30"/>
      <c r="V9414" s="12"/>
      <c r="W9414" s="12"/>
      <c r="X9414" s="14"/>
      <c r="AB9414" s="25"/>
      <c r="AC9414" s="12"/>
      <c r="AD9414" s="12"/>
      <c r="AK9414" s="12"/>
      <c r="AL9414" s="30"/>
      <c r="AM9414" s="32"/>
      <c r="AQ9414" s="12"/>
      <c r="AR9414" s="12"/>
      <c r="AS9414" s="12"/>
      <c r="AZ9414" s="49"/>
      <c r="BA9414" s="30"/>
      <c r="BB9414" s="12"/>
      <c r="BF9414" s="12"/>
      <c r="BG9414" s="12"/>
      <c r="BH9414" s="12"/>
      <c r="BO9414" s="7"/>
      <c r="BP9414" s="7"/>
      <c r="BQ9414" s="7"/>
      <c r="BU9414" s="7"/>
      <c r="BV9414" s="7"/>
      <c r="BW9414" s="7"/>
      <c r="CD9414" s="7"/>
      <c r="CE9414" s="7"/>
      <c r="CF9414" s="7"/>
      <c r="CJ9414" s="7"/>
      <c r="CK9414" s="7"/>
      <c r="CL9414" s="7"/>
    </row>
    <row r="9415" spans="1:90">
      <c r="A9415" s="11"/>
      <c r="B9415" s="373"/>
      <c r="C9415" s="373"/>
      <c r="D9415" s="373"/>
      <c r="E9415" s="13"/>
      <c r="F9415" s="11"/>
      <c r="G9415" s="25"/>
      <c r="H9415" s="31"/>
      <c r="I9415" s="30"/>
      <c r="M9415" s="25"/>
      <c r="N9415" s="31"/>
      <c r="O9415" s="30"/>
      <c r="V9415" s="12"/>
      <c r="W9415" s="12"/>
      <c r="X9415" s="14"/>
      <c r="AB9415" s="25"/>
      <c r="AC9415" s="12"/>
      <c r="AD9415" s="12"/>
      <c r="AK9415" s="12"/>
      <c r="AL9415" s="30"/>
      <c r="AM9415" s="32"/>
      <c r="AQ9415" s="12"/>
      <c r="AR9415" s="12"/>
      <c r="AS9415" s="12"/>
      <c r="AZ9415" s="49"/>
      <c r="BA9415" s="30"/>
      <c r="BB9415" s="12"/>
      <c r="BF9415" s="12"/>
      <c r="BG9415" s="12"/>
      <c r="BH9415" s="12"/>
      <c r="BO9415" s="7"/>
      <c r="BP9415" s="7"/>
      <c r="BQ9415" s="7"/>
      <c r="BU9415" s="7"/>
      <c r="BV9415" s="7"/>
      <c r="BW9415" s="7"/>
      <c r="CD9415" s="7"/>
      <c r="CE9415" s="7"/>
      <c r="CF9415" s="7"/>
      <c r="CJ9415" s="7"/>
      <c r="CK9415" s="7"/>
      <c r="CL9415" s="7"/>
    </row>
    <row r="9416" spans="1:90">
      <c r="A9416" s="11"/>
      <c r="B9416" s="373"/>
      <c r="C9416" s="373"/>
      <c r="D9416" s="373"/>
      <c r="E9416" s="13"/>
      <c r="F9416" s="11"/>
      <c r="G9416" s="25"/>
      <c r="H9416" s="31"/>
      <c r="I9416" s="30"/>
      <c r="M9416" s="25"/>
      <c r="N9416" s="31"/>
      <c r="O9416" s="30"/>
      <c r="V9416" s="12"/>
      <c r="W9416" s="12"/>
      <c r="X9416" s="14"/>
      <c r="AB9416" s="25"/>
      <c r="AC9416" s="12"/>
      <c r="AD9416" s="12"/>
      <c r="AK9416" s="12"/>
      <c r="AL9416" s="30"/>
      <c r="AM9416" s="32"/>
      <c r="AQ9416" s="12"/>
      <c r="AR9416" s="12"/>
      <c r="AS9416" s="12"/>
      <c r="AZ9416" s="49"/>
      <c r="BA9416" s="30"/>
      <c r="BB9416" s="12"/>
      <c r="BF9416" s="12"/>
      <c r="BG9416" s="12"/>
      <c r="BH9416" s="12"/>
      <c r="BO9416" s="7"/>
      <c r="BP9416" s="7"/>
      <c r="BQ9416" s="7"/>
      <c r="BU9416" s="7"/>
      <c r="BV9416" s="7"/>
      <c r="BW9416" s="7"/>
      <c r="CD9416" s="7"/>
      <c r="CE9416" s="7"/>
      <c r="CF9416" s="7"/>
      <c r="CJ9416" s="7"/>
      <c r="CK9416" s="7"/>
      <c r="CL9416" s="7"/>
    </row>
    <row r="9417" spans="1:90">
      <c r="A9417" s="11"/>
      <c r="B9417" s="373"/>
      <c r="C9417" s="373"/>
      <c r="D9417" s="373"/>
      <c r="E9417" s="13"/>
      <c r="F9417" s="11"/>
      <c r="G9417" s="25"/>
      <c r="H9417" s="31"/>
      <c r="I9417" s="30"/>
      <c r="M9417" s="25"/>
      <c r="N9417" s="31"/>
      <c r="O9417" s="30"/>
      <c r="V9417" s="12"/>
      <c r="W9417" s="12"/>
      <c r="X9417" s="14"/>
      <c r="AB9417" s="25"/>
      <c r="AC9417" s="12"/>
      <c r="AD9417" s="12"/>
      <c r="AK9417" s="12"/>
      <c r="AL9417" s="30"/>
      <c r="AM9417" s="32"/>
      <c r="AQ9417" s="12"/>
      <c r="AR9417" s="12"/>
      <c r="AS9417" s="12"/>
      <c r="AZ9417" s="49"/>
      <c r="BA9417" s="30"/>
      <c r="BB9417" s="12"/>
      <c r="BF9417" s="12"/>
      <c r="BG9417" s="12"/>
      <c r="BH9417" s="12"/>
      <c r="BO9417" s="7"/>
      <c r="BP9417" s="7"/>
      <c r="BQ9417" s="7"/>
      <c r="BU9417" s="7"/>
      <c r="BV9417" s="7"/>
      <c r="BW9417" s="7"/>
      <c r="CD9417" s="7"/>
      <c r="CE9417" s="7"/>
      <c r="CF9417" s="7"/>
      <c r="CJ9417" s="7"/>
      <c r="CK9417" s="7"/>
      <c r="CL9417" s="7"/>
    </row>
    <row r="9418" spans="1:90">
      <c r="A9418" s="11"/>
      <c r="B9418" s="373"/>
      <c r="C9418" s="373"/>
      <c r="D9418" s="373"/>
      <c r="E9418" s="13"/>
      <c r="F9418" s="11"/>
      <c r="G9418" s="25"/>
      <c r="H9418" s="31"/>
      <c r="I9418" s="30"/>
      <c r="M9418" s="25"/>
      <c r="N9418" s="31"/>
      <c r="O9418" s="30"/>
      <c r="V9418" s="12"/>
      <c r="W9418" s="12"/>
      <c r="X9418" s="14"/>
      <c r="AB9418" s="25"/>
      <c r="AC9418" s="12"/>
      <c r="AD9418" s="12"/>
      <c r="AK9418" s="12"/>
      <c r="AL9418" s="30"/>
      <c r="AM9418" s="32"/>
      <c r="AQ9418" s="12"/>
      <c r="AR9418" s="12"/>
      <c r="AS9418" s="12"/>
      <c r="AZ9418" s="49"/>
      <c r="BA9418" s="30"/>
      <c r="BB9418" s="12"/>
      <c r="BF9418" s="12"/>
      <c r="BG9418" s="12"/>
      <c r="BH9418" s="12"/>
      <c r="BO9418" s="7"/>
      <c r="BP9418" s="7"/>
      <c r="BQ9418" s="7"/>
      <c r="BU9418" s="7"/>
      <c r="BV9418" s="7"/>
      <c r="BW9418" s="7"/>
      <c r="CD9418" s="7"/>
      <c r="CE9418" s="7"/>
      <c r="CF9418" s="7"/>
      <c r="CJ9418" s="7"/>
      <c r="CK9418" s="7"/>
      <c r="CL9418" s="7"/>
    </row>
    <row r="9419" spans="1:90">
      <c r="A9419" s="11"/>
      <c r="B9419" s="373"/>
      <c r="C9419" s="373"/>
      <c r="D9419" s="373"/>
      <c r="E9419" s="13"/>
      <c r="F9419" s="11"/>
      <c r="G9419" s="25"/>
      <c r="H9419" s="31"/>
      <c r="I9419" s="30"/>
      <c r="M9419" s="25"/>
      <c r="N9419" s="31"/>
      <c r="O9419" s="30"/>
      <c r="V9419" s="12"/>
      <c r="W9419" s="12"/>
      <c r="X9419" s="14"/>
      <c r="AB9419" s="25"/>
      <c r="AC9419" s="12"/>
      <c r="AD9419" s="12"/>
      <c r="AK9419" s="12"/>
      <c r="AL9419" s="30"/>
      <c r="AM9419" s="32"/>
      <c r="AQ9419" s="12"/>
      <c r="AR9419" s="12"/>
      <c r="AS9419" s="12"/>
      <c r="AZ9419" s="49"/>
      <c r="BA9419" s="30"/>
      <c r="BB9419" s="12"/>
      <c r="BF9419" s="12"/>
      <c r="BG9419" s="12"/>
      <c r="BH9419" s="12"/>
      <c r="BO9419" s="7"/>
      <c r="BP9419" s="7"/>
      <c r="BQ9419" s="7"/>
      <c r="BU9419" s="7"/>
      <c r="BV9419" s="7"/>
      <c r="BW9419" s="7"/>
      <c r="CD9419" s="7"/>
      <c r="CE9419" s="7"/>
      <c r="CF9419" s="7"/>
      <c r="CJ9419" s="7"/>
      <c r="CK9419" s="7"/>
      <c r="CL9419" s="7"/>
    </row>
    <row r="9420" spans="1:90">
      <c r="A9420" s="11"/>
      <c r="B9420" s="373"/>
      <c r="C9420" s="373"/>
      <c r="D9420" s="373"/>
      <c r="E9420" s="13"/>
      <c r="F9420" s="11"/>
      <c r="G9420" s="25"/>
      <c r="H9420" s="31"/>
      <c r="I9420" s="30"/>
      <c r="M9420" s="25"/>
      <c r="N9420" s="31"/>
      <c r="O9420" s="30"/>
      <c r="V9420" s="12"/>
      <c r="W9420" s="12"/>
      <c r="X9420" s="14"/>
      <c r="AB9420" s="25"/>
      <c r="AC9420" s="12"/>
      <c r="AD9420" s="12"/>
      <c r="AK9420" s="12"/>
      <c r="AL9420" s="30"/>
      <c r="AM9420" s="32"/>
      <c r="AQ9420" s="12"/>
      <c r="AR9420" s="12"/>
      <c r="AS9420" s="12"/>
      <c r="AZ9420" s="49"/>
      <c r="BA9420" s="30"/>
      <c r="BB9420" s="12"/>
      <c r="BF9420" s="12"/>
      <c r="BG9420" s="12"/>
      <c r="BH9420" s="12"/>
      <c r="BO9420" s="7"/>
      <c r="BP9420" s="7"/>
      <c r="BQ9420" s="7"/>
      <c r="BU9420" s="7"/>
      <c r="BV9420" s="7"/>
      <c r="BW9420" s="7"/>
      <c r="CD9420" s="7"/>
      <c r="CE9420" s="7"/>
      <c r="CF9420" s="7"/>
      <c r="CJ9420" s="7"/>
      <c r="CK9420" s="7"/>
      <c r="CL9420" s="7"/>
    </row>
    <row r="9421" spans="1:90">
      <c r="A9421" s="11"/>
      <c r="B9421" s="373"/>
      <c r="C9421" s="373"/>
      <c r="D9421" s="373"/>
      <c r="E9421" s="13"/>
      <c r="F9421" s="11"/>
      <c r="G9421" s="25"/>
      <c r="H9421" s="31"/>
      <c r="I9421" s="30"/>
      <c r="M9421" s="25"/>
      <c r="N9421" s="31"/>
      <c r="O9421" s="30"/>
      <c r="V9421" s="12"/>
      <c r="W9421" s="12"/>
      <c r="X9421" s="14"/>
      <c r="AB9421" s="25"/>
      <c r="AC9421" s="12"/>
      <c r="AD9421" s="12"/>
      <c r="AK9421" s="12"/>
      <c r="AL9421" s="30"/>
      <c r="AM9421" s="32"/>
      <c r="AQ9421" s="12"/>
      <c r="AR9421" s="12"/>
      <c r="AS9421" s="12"/>
      <c r="AZ9421" s="49"/>
      <c r="BA9421" s="30"/>
      <c r="BB9421" s="12"/>
      <c r="BF9421" s="12"/>
      <c r="BG9421" s="12"/>
      <c r="BH9421" s="12"/>
      <c r="BO9421" s="7"/>
      <c r="BP9421" s="7"/>
      <c r="BQ9421" s="7"/>
      <c r="BU9421" s="7"/>
      <c r="BV9421" s="7"/>
      <c r="BW9421" s="7"/>
      <c r="CD9421" s="7"/>
      <c r="CE9421" s="7"/>
      <c r="CF9421" s="7"/>
      <c r="CJ9421" s="7"/>
      <c r="CK9421" s="7"/>
      <c r="CL9421" s="7"/>
    </row>
    <row r="9422" spans="1:90">
      <c r="A9422" s="11"/>
      <c r="B9422" s="373"/>
      <c r="C9422" s="373"/>
      <c r="D9422" s="373"/>
      <c r="E9422" s="13"/>
      <c r="F9422" s="11"/>
      <c r="G9422" s="25"/>
      <c r="H9422" s="31"/>
      <c r="I9422" s="30"/>
      <c r="M9422" s="25"/>
      <c r="N9422" s="31"/>
      <c r="O9422" s="30"/>
      <c r="V9422" s="12"/>
      <c r="W9422" s="12"/>
      <c r="X9422" s="14"/>
      <c r="AB9422" s="25"/>
      <c r="AC9422" s="12"/>
      <c r="AD9422" s="12"/>
      <c r="AK9422" s="12"/>
      <c r="AL9422" s="30"/>
      <c r="AM9422" s="32"/>
      <c r="AQ9422" s="12"/>
      <c r="AR9422" s="12"/>
      <c r="AS9422" s="12"/>
      <c r="AZ9422" s="49"/>
      <c r="BA9422" s="30"/>
      <c r="BB9422" s="12"/>
      <c r="BF9422" s="12"/>
      <c r="BG9422" s="12"/>
      <c r="BH9422" s="12"/>
      <c r="BO9422" s="7"/>
      <c r="BP9422" s="7"/>
      <c r="BQ9422" s="7"/>
      <c r="BU9422" s="7"/>
      <c r="BV9422" s="7"/>
      <c r="BW9422" s="7"/>
      <c r="CD9422" s="7"/>
      <c r="CE9422" s="7"/>
      <c r="CF9422" s="7"/>
      <c r="CJ9422" s="7"/>
      <c r="CK9422" s="7"/>
      <c r="CL9422" s="7"/>
    </row>
    <row r="9423" spans="1:90">
      <c r="A9423" s="11"/>
      <c r="B9423" s="373"/>
      <c r="C9423" s="373"/>
      <c r="D9423" s="373"/>
      <c r="E9423" s="13"/>
      <c r="F9423" s="11"/>
      <c r="G9423" s="25"/>
      <c r="H9423" s="31"/>
      <c r="I9423" s="30"/>
      <c r="M9423" s="25"/>
      <c r="N9423" s="31"/>
      <c r="O9423" s="30"/>
      <c r="V9423" s="12"/>
      <c r="W9423" s="12"/>
      <c r="X9423" s="14"/>
      <c r="AB9423" s="25"/>
      <c r="AC9423" s="12"/>
      <c r="AD9423" s="12"/>
      <c r="AK9423" s="12"/>
      <c r="AL9423" s="30"/>
      <c r="AM9423" s="32"/>
      <c r="AQ9423" s="12"/>
      <c r="AR9423" s="12"/>
      <c r="AS9423" s="12"/>
      <c r="AZ9423" s="49"/>
      <c r="BA9423" s="30"/>
      <c r="BB9423" s="12"/>
      <c r="BF9423" s="12"/>
      <c r="BG9423" s="12"/>
      <c r="BH9423" s="12"/>
      <c r="BO9423" s="7"/>
      <c r="BP9423" s="7"/>
      <c r="BQ9423" s="7"/>
      <c r="BU9423" s="7"/>
      <c r="BV9423" s="7"/>
      <c r="BW9423" s="7"/>
      <c r="CD9423" s="7"/>
      <c r="CE9423" s="7"/>
      <c r="CF9423" s="7"/>
      <c r="CJ9423" s="7"/>
      <c r="CK9423" s="7"/>
      <c r="CL9423" s="7"/>
    </row>
    <row r="9424" spans="1:90">
      <c r="A9424" s="11"/>
      <c r="B9424" s="373"/>
      <c r="C9424" s="373"/>
      <c r="D9424" s="373"/>
      <c r="E9424" s="13"/>
      <c r="F9424" s="11"/>
      <c r="G9424" s="25"/>
      <c r="H9424" s="31"/>
      <c r="I9424" s="30"/>
      <c r="M9424" s="25"/>
      <c r="N9424" s="31"/>
      <c r="O9424" s="30"/>
      <c r="V9424" s="12"/>
      <c r="W9424" s="12"/>
      <c r="X9424" s="14"/>
      <c r="AB9424" s="25"/>
      <c r="AC9424" s="12"/>
      <c r="AD9424" s="12"/>
      <c r="AK9424" s="12"/>
      <c r="AL9424" s="30"/>
      <c r="AM9424" s="32"/>
      <c r="AQ9424" s="12"/>
      <c r="AR9424" s="12"/>
      <c r="AS9424" s="12"/>
      <c r="AZ9424" s="49"/>
      <c r="BA9424" s="30"/>
      <c r="BB9424" s="12"/>
      <c r="BF9424" s="12"/>
      <c r="BG9424" s="12"/>
      <c r="BH9424" s="12"/>
      <c r="BO9424" s="7"/>
      <c r="BP9424" s="7"/>
      <c r="BQ9424" s="7"/>
      <c r="BU9424" s="7"/>
      <c r="BV9424" s="7"/>
      <c r="BW9424" s="7"/>
      <c r="CD9424" s="7"/>
      <c r="CE9424" s="7"/>
      <c r="CF9424" s="7"/>
      <c r="CJ9424" s="7"/>
      <c r="CK9424" s="7"/>
      <c r="CL9424" s="7"/>
    </row>
    <row r="9425" spans="1:90">
      <c r="A9425" s="11"/>
      <c r="B9425" s="373"/>
      <c r="C9425" s="373"/>
      <c r="D9425" s="373"/>
      <c r="E9425" s="13"/>
      <c r="F9425" s="11"/>
      <c r="G9425" s="25"/>
      <c r="H9425" s="31"/>
      <c r="I9425" s="30"/>
      <c r="M9425" s="25"/>
      <c r="N9425" s="31"/>
      <c r="O9425" s="30"/>
      <c r="V9425" s="12"/>
      <c r="W9425" s="12"/>
      <c r="X9425" s="14"/>
      <c r="AB9425" s="25"/>
      <c r="AC9425" s="12"/>
      <c r="AD9425" s="12"/>
      <c r="AK9425" s="12"/>
      <c r="AL9425" s="30"/>
      <c r="AM9425" s="32"/>
      <c r="AQ9425" s="12"/>
      <c r="AR9425" s="12"/>
      <c r="AS9425" s="12"/>
      <c r="AZ9425" s="49"/>
      <c r="BA9425" s="30"/>
      <c r="BB9425" s="12"/>
      <c r="BF9425" s="12"/>
      <c r="BG9425" s="12"/>
      <c r="BH9425" s="12"/>
      <c r="BO9425" s="7"/>
      <c r="BP9425" s="7"/>
      <c r="BQ9425" s="7"/>
      <c r="BU9425" s="7"/>
      <c r="BV9425" s="7"/>
      <c r="BW9425" s="7"/>
      <c r="CD9425" s="7"/>
      <c r="CE9425" s="7"/>
      <c r="CF9425" s="7"/>
      <c r="CJ9425" s="7"/>
      <c r="CK9425" s="7"/>
      <c r="CL9425" s="7"/>
    </row>
    <row r="9426" spans="1:90">
      <c r="A9426" s="11"/>
      <c r="B9426" s="373"/>
      <c r="C9426" s="373"/>
      <c r="D9426" s="373"/>
      <c r="E9426" s="13"/>
      <c r="F9426" s="11"/>
      <c r="G9426" s="25"/>
      <c r="H9426" s="31"/>
      <c r="I9426" s="30"/>
      <c r="M9426" s="25"/>
      <c r="N9426" s="31"/>
      <c r="O9426" s="30"/>
      <c r="V9426" s="12"/>
      <c r="W9426" s="12"/>
      <c r="X9426" s="14"/>
      <c r="AB9426" s="25"/>
      <c r="AC9426" s="12"/>
      <c r="AD9426" s="12"/>
      <c r="AK9426" s="12"/>
      <c r="AL9426" s="30"/>
      <c r="AM9426" s="32"/>
      <c r="AQ9426" s="12"/>
      <c r="AR9426" s="12"/>
      <c r="AS9426" s="12"/>
      <c r="AZ9426" s="49"/>
      <c r="BA9426" s="30"/>
      <c r="BB9426" s="12"/>
      <c r="BF9426" s="12"/>
      <c r="BG9426" s="12"/>
      <c r="BH9426" s="12"/>
      <c r="BO9426" s="7"/>
      <c r="BP9426" s="7"/>
      <c r="BQ9426" s="7"/>
      <c r="BU9426" s="7"/>
      <c r="BV9426" s="7"/>
      <c r="BW9426" s="7"/>
      <c r="CD9426" s="7"/>
      <c r="CE9426" s="7"/>
      <c r="CF9426" s="7"/>
      <c r="CJ9426" s="7"/>
      <c r="CK9426" s="7"/>
      <c r="CL9426" s="7"/>
    </row>
    <row r="9427" spans="1:90">
      <c r="A9427" s="11"/>
      <c r="B9427" s="373"/>
      <c r="C9427" s="373"/>
      <c r="D9427" s="373"/>
      <c r="E9427" s="13"/>
      <c r="F9427" s="11"/>
      <c r="G9427" s="25"/>
      <c r="H9427" s="31"/>
      <c r="I9427" s="30"/>
      <c r="M9427" s="25"/>
      <c r="N9427" s="31"/>
      <c r="O9427" s="30"/>
      <c r="V9427" s="12"/>
      <c r="W9427" s="12"/>
      <c r="X9427" s="14"/>
      <c r="AB9427" s="25"/>
      <c r="AC9427" s="12"/>
      <c r="AD9427" s="12"/>
      <c r="AK9427" s="12"/>
      <c r="AL9427" s="30"/>
      <c r="AM9427" s="32"/>
      <c r="AQ9427" s="12"/>
      <c r="AR9427" s="12"/>
      <c r="AS9427" s="12"/>
      <c r="AZ9427" s="49"/>
      <c r="BA9427" s="30"/>
      <c r="BB9427" s="12"/>
      <c r="BF9427" s="12"/>
      <c r="BG9427" s="12"/>
      <c r="BH9427" s="12"/>
      <c r="BO9427" s="7"/>
      <c r="BP9427" s="7"/>
      <c r="BQ9427" s="7"/>
      <c r="BU9427" s="7"/>
      <c r="BV9427" s="7"/>
      <c r="BW9427" s="7"/>
      <c r="CD9427" s="7"/>
      <c r="CE9427" s="7"/>
      <c r="CF9427" s="7"/>
      <c r="CJ9427" s="7"/>
      <c r="CK9427" s="7"/>
      <c r="CL9427" s="7"/>
    </row>
    <row r="9428" spans="1:90">
      <c r="A9428" s="11"/>
      <c r="B9428" s="373"/>
      <c r="C9428" s="373"/>
      <c r="D9428" s="373"/>
      <c r="E9428" s="13"/>
      <c r="F9428" s="11"/>
      <c r="G9428" s="25"/>
      <c r="H9428" s="31"/>
      <c r="I9428" s="30"/>
      <c r="M9428" s="25"/>
      <c r="N9428" s="31"/>
      <c r="O9428" s="30"/>
      <c r="V9428" s="12"/>
      <c r="W9428" s="12"/>
      <c r="X9428" s="14"/>
      <c r="AB9428" s="25"/>
      <c r="AC9428" s="12"/>
      <c r="AD9428" s="12"/>
      <c r="AK9428" s="12"/>
      <c r="AL9428" s="30"/>
      <c r="AM9428" s="32"/>
      <c r="AQ9428" s="12"/>
      <c r="AR9428" s="12"/>
      <c r="AS9428" s="12"/>
      <c r="AZ9428" s="49"/>
      <c r="BA9428" s="30"/>
      <c r="BB9428" s="12"/>
      <c r="BF9428" s="12"/>
      <c r="BG9428" s="12"/>
      <c r="BH9428" s="12"/>
      <c r="BO9428" s="7"/>
      <c r="BP9428" s="7"/>
      <c r="BQ9428" s="7"/>
      <c r="BU9428" s="7"/>
      <c r="BV9428" s="7"/>
      <c r="BW9428" s="7"/>
      <c r="CD9428" s="7"/>
      <c r="CE9428" s="7"/>
      <c r="CF9428" s="7"/>
      <c r="CJ9428" s="7"/>
      <c r="CK9428" s="7"/>
      <c r="CL9428" s="7"/>
    </row>
    <row r="9429" spans="1:90">
      <c r="A9429" s="11"/>
      <c r="B9429" s="373"/>
      <c r="C9429" s="373"/>
      <c r="D9429" s="373"/>
      <c r="E9429" s="13"/>
      <c r="F9429" s="11"/>
      <c r="G9429" s="25"/>
      <c r="H9429" s="31"/>
      <c r="I9429" s="30"/>
      <c r="M9429" s="25"/>
      <c r="N9429" s="31"/>
      <c r="O9429" s="30"/>
      <c r="V9429" s="12"/>
      <c r="W9429" s="12"/>
      <c r="X9429" s="14"/>
      <c r="AB9429" s="25"/>
      <c r="AC9429" s="12"/>
      <c r="AD9429" s="12"/>
      <c r="AK9429" s="12"/>
      <c r="AL9429" s="30"/>
      <c r="AM9429" s="32"/>
      <c r="AQ9429" s="12"/>
      <c r="AR9429" s="12"/>
      <c r="AS9429" s="12"/>
      <c r="AZ9429" s="49"/>
      <c r="BA9429" s="30"/>
      <c r="BB9429" s="12"/>
      <c r="BF9429" s="12"/>
      <c r="BG9429" s="12"/>
      <c r="BH9429" s="12"/>
      <c r="BO9429" s="7"/>
      <c r="BP9429" s="7"/>
      <c r="BQ9429" s="7"/>
      <c r="BU9429" s="7"/>
      <c r="BV9429" s="7"/>
      <c r="BW9429" s="7"/>
      <c r="CD9429" s="7"/>
      <c r="CE9429" s="7"/>
      <c r="CF9429" s="7"/>
      <c r="CJ9429" s="7"/>
      <c r="CK9429" s="7"/>
      <c r="CL9429" s="7"/>
    </row>
    <row r="9430" spans="1:90">
      <c r="A9430" s="11"/>
      <c r="B9430" s="373"/>
      <c r="C9430" s="373"/>
      <c r="D9430" s="373"/>
      <c r="E9430" s="13"/>
      <c r="F9430" s="11"/>
      <c r="G9430" s="25"/>
      <c r="H9430" s="31"/>
      <c r="I9430" s="30"/>
      <c r="M9430" s="25"/>
      <c r="N9430" s="31"/>
      <c r="O9430" s="30"/>
      <c r="V9430" s="12"/>
      <c r="W9430" s="12"/>
      <c r="X9430" s="14"/>
      <c r="AB9430" s="25"/>
      <c r="AC9430" s="12"/>
      <c r="AD9430" s="12"/>
      <c r="AK9430" s="12"/>
      <c r="AL9430" s="30"/>
      <c r="AM9430" s="32"/>
      <c r="AQ9430" s="12"/>
      <c r="AR9430" s="12"/>
      <c r="AS9430" s="12"/>
      <c r="AZ9430" s="49"/>
      <c r="BA9430" s="30"/>
      <c r="BB9430" s="12"/>
      <c r="BF9430" s="12"/>
      <c r="BG9430" s="12"/>
      <c r="BH9430" s="12"/>
      <c r="BO9430" s="7"/>
      <c r="BP9430" s="7"/>
      <c r="BQ9430" s="7"/>
      <c r="BU9430" s="7"/>
      <c r="BV9430" s="7"/>
      <c r="BW9430" s="7"/>
      <c r="CD9430" s="7"/>
      <c r="CE9430" s="7"/>
      <c r="CF9430" s="7"/>
      <c r="CJ9430" s="7"/>
      <c r="CK9430" s="7"/>
      <c r="CL9430" s="7"/>
    </row>
    <row r="9431" spans="1:90">
      <c r="A9431" s="11"/>
      <c r="B9431" s="373"/>
      <c r="C9431" s="373"/>
      <c r="D9431" s="373"/>
      <c r="E9431" s="13"/>
      <c r="F9431" s="11"/>
      <c r="G9431" s="25"/>
      <c r="H9431" s="31"/>
      <c r="I9431" s="30"/>
      <c r="M9431" s="25"/>
      <c r="N9431" s="31"/>
      <c r="O9431" s="30"/>
      <c r="V9431" s="12"/>
      <c r="W9431" s="12"/>
      <c r="X9431" s="14"/>
      <c r="AB9431" s="25"/>
      <c r="AC9431" s="12"/>
      <c r="AD9431" s="12"/>
      <c r="AK9431" s="12"/>
      <c r="AL9431" s="30"/>
      <c r="AM9431" s="32"/>
      <c r="AQ9431" s="12"/>
      <c r="AR9431" s="12"/>
      <c r="AS9431" s="12"/>
      <c r="AZ9431" s="49"/>
      <c r="BA9431" s="30"/>
      <c r="BB9431" s="12"/>
      <c r="BF9431" s="12"/>
      <c r="BG9431" s="12"/>
      <c r="BH9431" s="12"/>
      <c r="BO9431" s="7"/>
      <c r="BP9431" s="7"/>
      <c r="BQ9431" s="7"/>
      <c r="BU9431" s="7"/>
      <c r="BV9431" s="7"/>
      <c r="BW9431" s="7"/>
      <c r="CD9431" s="7"/>
      <c r="CE9431" s="7"/>
      <c r="CF9431" s="7"/>
      <c r="CJ9431" s="7"/>
      <c r="CK9431" s="7"/>
      <c r="CL9431" s="7"/>
    </row>
    <row r="9432" spans="1:90">
      <c r="A9432" s="11"/>
      <c r="B9432" s="373"/>
      <c r="C9432" s="373"/>
      <c r="D9432" s="373"/>
      <c r="E9432" s="13"/>
      <c r="F9432" s="11"/>
      <c r="G9432" s="25"/>
      <c r="H9432" s="31"/>
      <c r="I9432" s="30"/>
      <c r="M9432" s="25"/>
      <c r="N9432" s="31"/>
      <c r="O9432" s="30"/>
      <c r="V9432" s="12"/>
      <c r="W9432" s="12"/>
      <c r="X9432" s="14"/>
      <c r="AB9432" s="25"/>
      <c r="AC9432" s="12"/>
      <c r="AD9432" s="12"/>
      <c r="AK9432" s="12"/>
      <c r="AL9432" s="30"/>
      <c r="AM9432" s="32"/>
      <c r="AQ9432" s="12"/>
      <c r="AR9432" s="12"/>
      <c r="AS9432" s="12"/>
      <c r="AZ9432" s="49"/>
      <c r="BA9432" s="30"/>
      <c r="BB9432" s="12"/>
      <c r="BF9432" s="12"/>
      <c r="BG9432" s="12"/>
      <c r="BH9432" s="12"/>
      <c r="BO9432" s="7"/>
      <c r="BP9432" s="7"/>
      <c r="BQ9432" s="7"/>
      <c r="BU9432" s="7"/>
      <c r="BV9432" s="7"/>
      <c r="BW9432" s="7"/>
      <c r="CD9432" s="7"/>
      <c r="CE9432" s="7"/>
      <c r="CF9432" s="7"/>
      <c r="CJ9432" s="7"/>
      <c r="CK9432" s="7"/>
      <c r="CL9432" s="7"/>
    </row>
    <row r="9433" spans="1:90">
      <c r="A9433" s="11"/>
      <c r="B9433" s="373"/>
      <c r="C9433" s="373"/>
      <c r="D9433" s="373"/>
      <c r="E9433" s="13"/>
      <c r="F9433" s="11"/>
      <c r="G9433" s="25"/>
      <c r="H9433" s="31"/>
      <c r="I9433" s="30"/>
      <c r="M9433" s="25"/>
      <c r="N9433" s="31"/>
      <c r="O9433" s="30"/>
      <c r="V9433" s="12"/>
      <c r="W9433" s="12"/>
      <c r="X9433" s="14"/>
      <c r="AB9433" s="25"/>
      <c r="AC9433" s="12"/>
      <c r="AD9433" s="12"/>
      <c r="AK9433" s="12"/>
      <c r="AL9433" s="30"/>
      <c r="AM9433" s="32"/>
      <c r="AQ9433" s="12"/>
      <c r="AR9433" s="12"/>
      <c r="AS9433" s="12"/>
      <c r="AZ9433" s="49"/>
      <c r="BA9433" s="30"/>
      <c r="BB9433" s="12"/>
      <c r="BF9433" s="12"/>
      <c r="BG9433" s="12"/>
      <c r="BH9433" s="12"/>
      <c r="BO9433" s="7"/>
      <c r="BP9433" s="7"/>
      <c r="BQ9433" s="7"/>
      <c r="BU9433" s="7"/>
      <c r="BV9433" s="7"/>
      <c r="BW9433" s="7"/>
      <c r="CD9433" s="7"/>
      <c r="CE9433" s="7"/>
      <c r="CF9433" s="7"/>
      <c r="CJ9433" s="7"/>
      <c r="CK9433" s="7"/>
      <c r="CL9433" s="7"/>
    </row>
    <row r="9434" spans="1:90">
      <c r="A9434" s="11"/>
      <c r="B9434" s="373"/>
      <c r="C9434" s="373"/>
      <c r="D9434" s="373"/>
      <c r="E9434" s="13"/>
      <c r="F9434" s="11"/>
      <c r="G9434" s="25"/>
      <c r="H9434" s="31"/>
      <c r="I9434" s="30"/>
      <c r="M9434" s="25"/>
      <c r="N9434" s="31"/>
      <c r="O9434" s="30"/>
      <c r="V9434" s="12"/>
      <c r="W9434" s="12"/>
      <c r="X9434" s="14"/>
      <c r="AB9434" s="25"/>
      <c r="AC9434" s="12"/>
      <c r="AD9434" s="12"/>
      <c r="AK9434" s="12"/>
      <c r="AL9434" s="30"/>
      <c r="AM9434" s="32"/>
      <c r="AQ9434" s="12"/>
      <c r="AR9434" s="12"/>
      <c r="AS9434" s="12"/>
      <c r="AZ9434" s="49"/>
      <c r="BA9434" s="30"/>
      <c r="BB9434" s="12"/>
      <c r="BF9434" s="12"/>
      <c r="BG9434" s="12"/>
      <c r="BH9434" s="12"/>
      <c r="BO9434" s="7"/>
      <c r="BP9434" s="7"/>
      <c r="BQ9434" s="7"/>
      <c r="BU9434" s="7"/>
      <c r="BV9434" s="7"/>
      <c r="BW9434" s="7"/>
      <c r="CD9434" s="7"/>
      <c r="CE9434" s="7"/>
      <c r="CF9434" s="7"/>
      <c r="CJ9434" s="7"/>
      <c r="CK9434" s="7"/>
      <c r="CL9434" s="7"/>
    </row>
    <row r="9435" spans="1:90">
      <c r="A9435" s="11"/>
      <c r="B9435" s="373"/>
      <c r="C9435" s="373"/>
      <c r="D9435" s="373"/>
      <c r="E9435" s="13"/>
      <c r="F9435" s="11"/>
      <c r="G9435" s="25"/>
      <c r="H9435" s="31"/>
      <c r="I9435" s="30"/>
      <c r="M9435" s="25"/>
      <c r="N9435" s="31"/>
      <c r="O9435" s="30"/>
      <c r="V9435" s="12"/>
      <c r="W9435" s="12"/>
      <c r="X9435" s="14"/>
      <c r="AB9435" s="25"/>
      <c r="AC9435" s="12"/>
      <c r="AD9435" s="12"/>
      <c r="AK9435" s="12"/>
      <c r="AL9435" s="30"/>
      <c r="AM9435" s="32"/>
      <c r="AQ9435" s="12"/>
      <c r="AR9435" s="12"/>
      <c r="AS9435" s="12"/>
      <c r="AZ9435" s="49"/>
      <c r="BA9435" s="30"/>
      <c r="BB9435" s="12"/>
      <c r="BF9435" s="12"/>
      <c r="BG9435" s="12"/>
      <c r="BH9435" s="12"/>
      <c r="BO9435" s="7"/>
      <c r="BP9435" s="7"/>
      <c r="BQ9435" s="7"/>
      <c r="BU9435" s="7"/>
      <c r="BV9435" s="7"/>
      <c r="BW9435" s="7"/>
      <c r="CD9435" s="7"/>
      <c r="CE9435" s="7"/>
      <c r="CF9435" s="7"/>
      <c r="CJ9435" s="7"/>
      <c r="CK9435" s="7"/>
      <c r="CL9435" s="7"/>
    </row>
    <row r="9436" spans="1:90">
      <c r="A9436" s="11"/>
      <c r="B9436" s="373"/>
      <c r="C9436" s="373"/>
      <c r="D9436" s="373"/>
      <c r="E9436" s="13"/>
      <c r="F9436" s="11"/>
      <c r="G9436" s="25"/>
      <c r="H9436" s="31"/>
      <c r="I9436" s="30"/>
      <c r="M9436" s="25"/>
      <c r="N9436" s="31"/>
      <c r="O9436" s="30"/>
      <c r="V9436" s="12"/>
      <c r="W9436" s="12"/>
      <c r="X9436" s="14"/>
      <c r="AB9436" s="25"/>
      <c r="AC9436" s="12"/>
      <c r="AD9436" s="12"/>
      <c r="AK9436" s="12"/>
      <c r="AL9436" s="30"/>
      <c r="AM9436" s="32"/>
      <c r="AQ9436" s="12"/>
      <c r="AR9436" s="12"/>
      <c r="AS9436" s="12"/>
      <c r="AZ9436" s="49"/>
      <c r="BA9436" s="30"/>
      <c r="BB9436" s="12"/>
      <c r="BF9436" s="12"/>
      <c r="BG9436" s="12"/>
      <c r="BH9436" s="12"/>
      <c r="BO9436" s="7"/>
      <c r="BP9436" s="7"/>
      <c r="BQ9436" s="7"/>
      <c r="BU9436" s="7"/>
      <c r="BV9436" s="7"/>
      <c r="BW9436" s="7"/>
      <c r="CD9436" s="7"/>
      <c r="CE9436" s="7"/>
      <c r="CF9436" s="7"/>
      <c r="CJ9436" s="7"/>
      <c r="CK9436" s="7"/>
      <c r="CL9436" s="7"/>
    </row>
    <row r="9437" spans="1:90">
      <c r="A9437" s="11"/>
      <c r="B9437" s="373"/>
      <c r="C9437" s="373"/>
      <c r="D9437" s="373"/>
      <c r="E9437" s="13"/>
      <c r="F9437" s="11"/>
      <c r="G9437" s="25"/>
      <c r="H9437" s="31"/>
      <c r="I9437" s="30"/>
      <c r="M9437" s="25"/>
      <c r="N9437" s="31"/>
      <c r="O9437" s="30"/>
      <c r="V9437" s="12"/>
      <c r="W9437" s="12"/>
      <c r="X9437" s="14"/>
      <c r="AB9437" s="25"/>
      <c r="AC9437" s="12"/>
      <c r="AD9437" s="12"/>
      <c r="AK9437" s="12"/>
      <c r="AL9437" s="30"/>
      <c r="AM9437" s="32"/>
      <c r="AQ9437" s="12"/>
      <c r="AR9437" s="12"/>
      <c r="AS9437" s="12"/>
      <c r="AZ9437" s="49"/>
      <c r="BA9437" s="30"/>
      <c r="BB9437" s="12"/>
      <c r="BF9437" s="12"/>
      <c r="BG9437" s="12"/>
      <c r="BH9437" s="12"/>
      <c r="BO9437" s="7"/>
      <c r="BP9437" s="7"/>
      <c r="BQ9437" s="7"/>
      <c r="BU9437" s="7"/>
      <c r="BV9437" s="7"/>
      <c r="BW9437" s="7"/>
      <c r="CD9437" s="7"/>
      <c r="CE9437" s="7"/>
      <c r="CF9437" s="7"/>
      <c r="CJ9437" s="7"/>
      <c r="CK9437" s="7"/>
      <c r="CL9437" s="7"/>
    </row>
    <row r="9438" spans="1:90">
      <c r="A9438" s="11"/>
      <c r="B9438" s="373"/>
      <c r="C9438" s="373"/>
      <c r="D9438" s="373"/>
      <c r="E9438" s="13"/>
      <c r="F9438" s="11"/>
      <c r="G9438" s="25"/>
      <c r="H9438" s="31"/>
      <c r="I9438" s="30"/>
      <c r="M9438" s="25"/>
      <c r="N9438" s="31"/>
      <c r="O9438" s="30"/>
      <c r="V9438" s="12"/>
      <c r="W9438" s="12"/>
      <c r="X9438" s="14"/>
      <c r="AB9438" s="25"/>
      <c r="AC9438" s="12"/>
      <c r="AD9438" s="12"/>
      <c r="AK9438" s="12"/>
      <c r="AL9438" s="30"/>
      <c r="AM9438" s="32"/>
      <c r="AQ9438" s="12"/>
      <c r="AR9438" s="12"/>
      <c r="AS9438" s="12"/>
      <c r="AZ9438" s="49"/>
      <c r="BA9438" s="30"/>
      <c r="BB9438" s="12"/>
      <c r="BF9438" s="12"/>
      <c r="BG9438" s="12"/>
      <c r="BH9438" s="12"/>
      <c r="BO9438" s="7"/>
      <c r="BP9438" s="7"/>
      <c r="BQ9438" s="7"/>
      <c r="BU9438" s="7"/>
      <c r="BV9438" s="7"/>
      <c r="BW9438" s="7"/>
      <c r="CD9438" s="7"/>
      <c r="CE9438" s="7"/>
      <c r="CF9438" s="7"/>
      <c r="CJ9438" s="7"/>
      <c r="CK9438" s="7"/>
      <c r="CL9438" s="7"/>
    </row>
    <row r="9439" spans="1:90">
      <c r="A9439" s="11"/>
      <c r="B9439" s="373"/>
      <c r="C9439" s="373"/>
      <c r="D9439" s="373"/>
      <c r="E9439" s="13"/>
      <c r="F9439" s="11"/>
      <c r="G9439" s="25"/>
      <c r="H9439" s="31"/>
      <c r="I9439" s="30"/>
      <c r="M9439" s="25"/>
      <c r="N9439" s="31"/>
      <c r="O9439" s="30"/>
      <c r="V9439" s="12"/>
      <c r="W9439" s="12"/>
      <c r="X9439" s="14"/>
      <c r="AB9439" s="25"/>
      <c r="AC9439" s="12"/>
      <c r="AD9439" s="12"/>
      <c r="AK9439" s="12"/>
      <c r="AL9439" s="30"/>
      <c r="AM9439" s="32"/>
      <c r="AQ9439" s="12"/>
      <c r="AR9439" s="12"/>
      <c r="AS9439" s="12"/>
      <c r="AZ9439" s="49"/>
      <c r="BA9439" s="30"/>
      <c r="BB9439" s="12"/>
      <c r="BF9439" s="12"/>
      <c r="BG9439" s="12"/>
      <c r="BH9439" s="12"/>
      <c r="BO9439" s="7"/>
      <c r="BP9439" s="7"/>
      <c r="BQ9439" s="7"/>
      <c r="BU9439" s="7"/>
      <c r="BV9439" s="7"/>
      <c r="BW9439" s="7"/>
      <c r="CD9439" s="7"/>
      <c r="CE9439" s="7"/>
      <c r="CF9439" s="7"/>
      <c r="CJ9439" s="7"/>
      <c r="CK9439" s="7"/>
      <c r="CL9439" s="7"/>
    </row>
    <row r="9440" spans="1:90">
      <c r="A9440" s="11"/>
      <c r="B9440" s="373"/>
      <c r="C9440" s="373"/>
      <c r="D9440" s="373"/>
      <c r="E9440" s="13"/>
      <c r="F9440" s="11"/>
      <c r="G9440" s="25"/>
      <c r="H9440" s="31"/>
      <c r="I9440" s="30"/>
      <c r="M9440" s="25"/>
      <c r="N9440" s="31"/>
      <c r="O9440" s="30"/>
      <c r="V9440" s="12"/>
      <c r="W9440" s="12"/>
      <c r="X9440" s="14"/>
      <c r="AB9440" s="25"/>
      <c r="AC9440" s="12"/>
      <c r="AD9440" s="12"/>
      <c r="AK9440" s="12"/>
      <c r="AL9440" s="30"/>
      <c r="AM9440" s="32"/>
      <c r="AQ9440" s="12"/>
      <c r="AR9440" s="12"/>
      <c r="AS9440" s="12"/>
      <c r="AZ9440" s="49"/>
      <c r="BA9440" s="30"/>
      <c r="BB9440" s="12"/>
      <c r="BF9440" s="12"/>
      <c r="BG9440" s="12"/>
      <c r="BH9440" s="12"/>
      <c r="BO9440" s="7"/>
      <c r="BP9440" s="7"/>
      <c r="BQ9440" s="7"/>
      <c r="BU9440" s="7"/>
      <c r="BV9440" s="7"/>
      <c r="BW9440" s="7"/>
      <c r="CD9440" s="7"/>
      <c r="CE9440" s="7"/>
      <c r="CF9440" s="7"/>
      <c r="CJ9440" s="7"/>
      <c r="CK9440" s="7"/>
      <c r="CL9440" s="7"/>
    </row>
    <row r="9441" spans="1:90">
      <c r="A9441" s="11"/>
      <c r="B9441" s="373"/>
      <c r="C9441" s="373"/>
      <c r="D9441" s="373"/>
      <c r="E9441" s="13"/>
      <c r="F9441" s="11"/>
      <c r="G9441" s="25"/>
      <c r="H9441" s="31"/>
      <c r="I9441" s="30"/>
      <c r="M9441" s="25"/>
      <c r="N9441" s="31"/>
      <c r="O9441" s="30"/>
      <c r="V9441" s="12"/>
      <c r="W9441" s="12"/>
      <c r="X9441" s="14"/>
      <c r="AB9441" s="25"/>
      <c r="AC9441" s="12"/>
      <c r="AD9441" s="12"/>
      <c r="AK9441" s="12"/>
      <c r="AL9441" s="30"/>
      <c r="AM9441" s="32"/>
      <c r="AQ9441" s="12"/>
      <c r="AR9441" s="12"/>
      <c r="AS9441" s="12"/>
      <c r="AZ9441" s="49"/>
      <c r="BA9441" s="30"/>
      <c r="BB9441" s="12"/>
      <c r="BF9441" s="12"/>
      <c r="BG9441" s="12"/>
      <c r="BH9441" s="12"/>
      <c r="BO9441" s="7"/>
      <c r="BP9441" s="7"/>
      <c r="BQ9441" s="7"/>
      <c r="BU9441" s="7"/>
      <c r="BV9441" s="7"/>
      <c r="BW9441" s="7"/>
      <c r="CD9441" s="7"/>
      <c r="CE9441" s="7"/>
      <c r="CF9441" s="7"/>
      <c r="CJ9441" s="7"/>
      <c r="CK9441" s="7"/>
      <c r="CL9441" s="7"/>
    </row>
    <row r="9442" spans="1:90">
      <c r="A9442" s="11"/>
      <c r="B9442" s="373"/>
      <c r="C9442" s="373"/>
      <c r="D9442" s="373"/>
      <c r="E9442" s="13"/>
      <c r="F9442" s="11"/>
      <c r="G9442" s="25"/>
      <c r="H9442" s="31"/>
      <c r="I9442" s="30"/>
      <c r="M9442" s="25"/>
      <c r="N9442" s="31"/>
      <c r="O9442" s="30"/>
      <c r="V9442" s="12"/>
      <c r="W9442" s="12"/>
      <c r="X9442" s="14"/>
      <c r="AB9442" s="25"/>
      <c r="AC9442" s="12"/>
      <c r="AD9442" s="12"/>
      <c r="AK9442" s="12"/>
      <c r="AL9442" s="30"/>
      <c r="AM9442" s="32"/>
      <c r="AQ9442" s="12"/>
      <c r="AR9442" s="12"/>
      <c r="AS9442" s="12"/>
      <c r="AZ9442" s="49"/>
      <c r="BA9442" s="30"/>
      <c r="BB9442" s="12"/>
      <c r="BF9442" s="12"/>
      <c r="BG9442" s="12"/>
      <c r="BH9442" s="12"/>
      <c r="BO9442" s="7"/>
      <c r="BP9442" s="7"/>
      <c r="BQ9442" s="7"/>
      <c r="BU9442" s="7"/>
      <c r="BV9442" s="7"/>
      <c r="BW9442" s="7"/>
      <c r="CD9442" s="7"/>
      <c r="CE9442" s="7"/>
      <c r="CF9442" s="7"/>
      <c r="CJ9442" s="7"/>
      <c r="CK9442" s="7"/>
      <c r="CL9442" s="7"/>
    </row>
    <row r="9443" spans="1:90">
      <c r="A9443" s="11"/>
      <c r="B9443" s="373"/>
      <c r="C9443" s="373"/>
      <c r="D9443" s="373"/>
      <c r="E9443" s="13"/>
      <c r="F9443" s="11"/>
      <c r="G9443" s="25"/>
      <c r="H9443" s="31"/>
      <c r="I9443" s="30"/>
      <c r="M9443" s="25"/>
      <c r="N9443" s="31"/>
      <c r="O9443" s="30"/>
      <c r="V9443" s="12"/>
      <c r="W9443" s="12"/>
      <c r="X9443" s="14"/>
      <c r="AB9443" s="25"/>
      <c r="AC9443" s="12"/>
      <c r="AD9443" s="12"/>
      <c r="AK9443" s="12"/>
      <c r="AL9443" s="30"/>
      <c r="AM9443" s="32"/>
      <c r="AQ9443" s="12"/>
      <c r="AR9443" s="12"/>
      <c r="AS9443" s="12"/>
      <c r="AZ9443" s="49"/>
      <c r="BA9443" s="30"/>
      <c r="BB9443" s="12"/>
      <c r="BF9443" s="12"/>
      <c r="BG9443" s="12"/>
      <c r="BH9443" s="12"/>
      <c r="BO9443" s="7"/>
      <c r="BP9443" s="7"/>
      <c r="BQ9443" s="7"/>
      <c r="BU9443" s="7"/>
      <c r="BV9443" s="7"/>
      <c r="BW9443" s="7"/>
      <c r="CD9443" s="7"/>
      <c r="CE9443" s="7"/>
      <c r="CF9443" s="7"/>
      <c r="CJ9443" s="7"/>
      <c r="CK9443" s="7"/>
      <c r="CL9443" s="7"/>
    </row>
    <row r="9444" spans="1:90">
      <c r="A9444" s="11"/>
      <c r="B9444" s="373"/>
      <c r="C9444" s="373"/>
      <c r="D9444" s="373"/>
      <c r="E9444" s="13"/>
      <c r="F9444" s="11"/>
      <c r="G9444" s="25"/>
      <c r="H9444" s="31"/>
      <c r="I9444" s="30"/>
      <c r="M9444" s="25"/>
      <c r="N9444" s="31"/>
      <c r="O9444" s="30"/>
      <c r="V9444" s="12"/>
      <c r="W9444" s="12"/>
      <c r="X9444" s="14"/>
      <c r="AB9444" s="25"/>
      <c r="AC9444" s="12"/>
      <c r="AD9444" s="12"/>
      <c r="AK9444" s="12"/>
      <c r="AL9444" s="30"/>
      <c r="AM9444" s="32"/>
      <c r="AQ9444" s="12"/>
      <c r="AR9444" s="12"/>
      <c r="AS9444" s="12"/>
      <c r="AZ9444" s="49"/>
      <c r="BA9444" s="30"/>
      <c r="BB9444" s="12"/>
      <c r="BF9444" s="12"/>
      <c r="BG9444" s="12"/>
      <c r="BH9444" s="12"/>
      <c r="BO9444" s="7"/>
      <c r="BP9444" s="7"/>
      <c r="BQ9444" s="7"/>
      <c r="BU9444" s="7"/>
      <c r="BV9444" s="7"/>
      <c r="BW9444" s="7"/>
      <c r="CD9444" s="7"/>
      <c r="CE9444" s="7"/>
      <c r="CF9444" s="7"/>
      <c r="CJ9444" s="7"/>
      <c r="CK9444" s="7"/>
      <c r="CL9444" s="7"/>
    </row>
    <row r="9445" spans="1:90">
      <c r="A9445" s="11"/>
      <c r="B9445" s="373"/>
      <c r="C9445" s="373"/>
      <c r="D9445" s="373"/>
      <c r="E9445" s="13"/>
      <c r="F9445" s="11"/>
      <c r="G9445" s="25"/>
      <c r="H9445" s="31"/>
      <c r="I9445" s="30"/>
      <c r="M9445" s="25"/>
      <c r="N9445" s="31"/>
      <c r="O9445" s="30"/>
      <c r="V9445" s="12"/>
      <c r="W9445" s="12"/>
      <c r="X9445" s="14"/>
      <c r="AB9445" s="25"/>
      <c r="AC9445" s="12"/>
      <c r="AD9445" s="12"/>
      <c r="AK9445" s="12"/>
      <c r="AL9445" s="30"/>
      <c r="AM9445" s="32"/>
      <c r="AQ9445" s="12"/>
      <c r="AR9445" s="12"/>
      <c r="AS9445" s="12"/>
      <c r="AZ9445" s="49"/>
      <c r="BA9445" s="30"/>
      <c r="BB9445" s="12"/>
      <c r="BF9445" s="12"/>
      <c r="BG9445" s="12"/>
      <c r="BH9445" s="12"/>
      <c r="BO9445" s="7"/>
      <c r="BP9445" s="7"/>
      <c r="BQ9445" s="7"/>
      <c r="BU9445" s="7"/>
      <c r="BV9445" s="7"/>
      <c r="BW9445" s="7"/>
      <c r="CD9445" s="7"/>
      <c r="CE9445" s="7"/>
      <c r="CF9445" s="7"/>
      <c r="CJ9445" s="7"/>
      <c r="CK9445" s="7"/>
      <c r="CL9445" s="7"/>
    </row>
    <row r="9446" spans="1:90">
      <c r="A9446" s="11"/>
      <c r="B9446" s="373"/>
      <c r="C9446" s="373"/>
      <c r="D9446" s="373"/>
      <c r="E9446" s="13"/>
      <c r="F9446" s="11"/>
      <c r="G9446" s="25"/>
      <c r="H9446" s="31"/>
      <c r="I9446" s="30"/>
      <c r="M9446" s="25"/>
      <c r="N9446" s="31"/>
      <c r="O9446" s="30"/>
      <c r="V9446" s="12"/>
      <c r="W9446" s="12"/>
      <c r="X9446" s="14"/>
      <c r="AB9446" s="25"/>
      <c r="AC9446" s="12"/>
      <c r="AD9446" s="12"/>
      <c r="AK9446" s="12"/>
      <c r="AL9446" s="30"/>
      <c r="AM9446" s="32"/>
      <c r="AQ9446" s="12"/>
      <c r="AR9446" s="12"/>
      <c r="AS9446" s="12"/>
      <c r="AZ9446" s="49"/>
      <c r="BA9446" s="30"/>
      <c r="BB9446" s="12"/>
      <c r="BF9446" s="12"/>
      <c r="BG9446" s="12"/>
      <c r="BH9446" s="12"/>
      <c r="BO9446" s="7"/>
      <c r="BP9446" s="7"/>
      <c r="BQ9446" s="7"/>
      <c r="BU9446" s="7"/>
      <c r="BV9446" s="7"/>
      <c r="BW9446" s="7"/>
      <c r="CD9446" s="7"/>
      <c r="CE9446" s="7"/>
      <c r="CF9446" s="7"/>
      <c r="CJ9446" s="7"/>
      <c r="CK9446" s="7"/>
      <c r="CL9446" s="7"/>
    </row>
    <row r="9447" spans="1:90">
      <c r="A9447" s="11"/>
      <c r="B9447" s="373"/>
      <c r="C9447" s="373"/>
      <c r="D9447" s="373"/>
      <c r="E9447" s="13"/>
      <c r="F9447" s="11"/>
      <c r="G9447" s="25"/>
      <c r="H9447" s="31"/>
      <c r="I9447" s="30"/>
      <c r="M9447" s="25"/>
      <c r="N9447" s="31"/>
      <c r="O9447" s="30"/>
      <c r="V9447" s="12"/>
      <c r="W9447" s="12"/>
      <c r="X9447" s="14"/>
      <c r="AB9447" s="25"/>
      <c r="AC9447" s="12"/>
      <c r="AD9447" s="12"/>
      <c r="AK9447" s="12"/>
      <c r="AL9447" s="30"/>
      <c r="AM9447" s="32"/>
      <c r="AQ9447" s="12"/>
      <c r="AR9447" s="12"/>
      <c r="AS9447" s="12"/>
      <c r="AZ9447" s="49"/>
      <c r="BA9447" s="30"/>
      <c r="BB9447" s="12"/>
      <c r="BF9447" s="12"/>
      <c r="BG9447" s="12"/>
      <c r="BH9447" s="12"/>
      <c r="BO9447" s="7"/>
      <c r="BP9447" s="7"/>
      <c r="BQ9447" s="7"/>
      <c r="BU9447" s="7"/>
      <c r="BV9447" s="7"/>
      <c r="BW9447" s="7"/>
      <c r="CD9447" s="7"/>
      <c r="CE9447" s="7"/>
      <c r="CF9447" s="7"/>
      <c r="CJ9447" s="7"/>
      <c r="CK9447" s="7"/>
      <c r="CL9447" s="7"/>
    </row>
    <row r="9448" spans="1:90">
      <c r="A9448" s="11"/>
      <c r="B9448" s="373"/>
      <c r="C9448" s="373"/>
      <c r="D9448" s="373"/>
      <c r="E9448" s="13"/>
      <c r="F9448" s="11"/>
      <c r="G9448" s="25"/>
      <c r="H9448" s="31"/>
      <c r="I9448" s="30"/>
      <c r="M9448" s="25"/>
      <c r="N9448" s="31"/>
      <c r="O9448" s="30"/>
      <c r="V9448" s="12"/>
      <c r="W9448" s="12"/>
      <c r="X9448" s="14"/>
      <c r="AB9448" s="25"/>
      <c r="AC9448" s="12"/>
      <c r="AD9448" s="12"/>
      <c r="AK9448" s="12"/>
      <c r="AL9448" s="30"/>
      <c r="AM9448" s="32"/>
      <c r="AQ9448" s="12"/>
      <c r="AR9448" s="12"/>
      <c r="AS9448" s="12"/>
      <c r="AZ9448" s="49"/>
      <c r="BA9448" s="30"/>
      <c r="BB9448" s="12"/>
      <c r="BF9448" s="12"/>
      <c r="BG9448" s="12"/>
      <c r="BH9448" s="12"/>
      <c r="BO9448" s="7"/>
      <c r="BP9448" s="7"/>
      <c r="BQ9448" s="7"/>
      <c r="BU9448" s="7"/>
      <c r="BV9448" s="7"/>
      <c r="BW9448" s="7"/>
      <c r="CD9448" s="7"/>
      <c r="CE9448" s="7"/>
      <c r="CF9448" s="7"/>
      <c r="CJ9448" s="7"/>
      <c r="CK9448" s="7"/>
      <c r="CL9448" s="7"/>
    </row>
    <row r="9449" spans="1:90">
      <c r="A9449" s="11"/>
      <c r="B9449" s="373"/>
      <c r="C9449" s="373"/>
      <c r="D9449" s="373"/>
      <c r="E9449" s="13"/>
      <c r="F9449" s="11"/>
      <c r="G9449" s="25"/>
      <c r="H9449" s="31"/>
      <c r="I9449" s="30"/>
      <c r="M9449" s="25"/>
      <c r="N9449" s="31"/>
      <c r="O9449" s="30"/>
      <c r="V9449" s="12"/>
      <c r="W9449" s="12"/>
      <c r="X9449" s="14"/>
      <c r="AB9449" s="25"/>
      <c r="AC9449" s="12"/>
      <c r="AD9449" s="12"/>
      <c r="AK9449" s="12"/>
      <c r="AL9449" s="30"/>
      <c r="AM9449" s="32"/>
      <c r="AQ9449" s="12"/>
      <c r="AR9449" s="12"/>
      <c r="AS9449" s="12"/>
      <c r="AZ9449" s="49"/>
      <c r="BA9449" s="30"/>
      <c r="BB9449" s="12"/>
      <c r="BF9449" s="12"/>
      <c r="BG9449" s="12"/>
      <c r="BH9449" s="12"/>
      <c r="BO9449" s="7"/>
      <c r="BP9449" s="7"/>
      <c r="BQ9449" s="7"/>
      <c r="BU9449" s="7"/>
      <c r="BV9449" s="7"/>
      <c r="BW9449" s="7"/>
      <c r="CD9449" s="7"/>
      <c r="CE9449" s="7"/>
      <c r="CF9449" s="7"/>
      <c r="CJ9449" s="7"/>
      <c r="CK9449" s="7"/>
      <c r="CL9449" s="7"/>
    </row>
    <row r="9450" spans="1:90">
      <c r="A9450" s="11"/>
      <c r="B9450" s="373"/>
      <c r="C9450" s="373"/>
      <c r="D9450" s="373"/>
      <c r="E9450" s="13"/>
      <c r="F9450" s="11"/>
      <c r="G9450" s="25"/>
      <c r="H9450" s="31"/>
      <c r="I9450" s="30"/>
      <c r="M9450" s="25"/>
      <c r="N9450" s="31"/>
      <c r="O9450" s="30"/>
      <c r="V9450" s="12"/>
      <c r="W9450" s="12"/>
      <c r="X9450" s="14"/>
      <c r="AB9450" s="25"/>
      <c r="AC9450" s="12"/>
      <c r="AD9450" s="12"/>
      <c r="AK9450" s="12"/>
      <c r="AL9450" s="30"/>
      <c r="AM9450" s="32"/>
      <c r="AQ9450" s="12"/>
      <c r="AR9450" s="12"/>
      <c r="AS9450" s="12"/>
      <c r="AZ9450" s="49"/>
      <c r="BA9450" s="30"/>
      <c r="BB9450" s="12"/>
      <c r="BF9450" s="12"/>
      <c r="BG9450" s="12"/>
      <c r="BH9450" s="12"/>
      <c r="BO9450" s="7"/>
      <c r="BP9450" s="7"/>
      <c r="BQ9450" s="7"/>
      <c r="BU9450" s="7"/>
      <c r="BV9450" s="7"/>
      <c r="BW9450" s="7"/>
      <c r="CD9450" s="7"/>
      <c r="CE9450" s="7"/>
      <c r="CF9450" s="7"/>
      <c r="CJ9450" s="7"/>
      <c r="CK9450" s="7"/>
      <c r="CL9450" s="7"/>
    </row>
    <row r="9451" spans="1:90">
      <c r="A9451" s="11"/>
      <c r="B9451" s="373"/>
      <c r="C9451" s="373"/>
      <c r="D9451" s="373"/>
      <c r="E9451" s="13"/>
      <c r="F9451" s="11"/>
      <c r="G9451" s="25"/>
      <c r="H9451" s="31"/>
      <c r="I9451" s="30"/>
      <c r="M9451" s="25"/>
      <c r="N9451" s="31"/>
      <c r="O9451" s="30"/>
      <c r="V9451" s="12"/>
      <c r="W9451" s="12"/>
      <c r="X9451" s="14"/>
      <c r="AB9451" s="25"/>
      <c r="AC9451" s="12"/>
      <c r="AD9451" s="12"/>
      <c r="AK9451" s="12"/>
      <c r="AL9451" s="30"/>
      <c r="AM9451" s="32"/>
      <c r="AQ9451" s="12"/>
      <c r="AR9451" s="12"/>
      <c r="AS9451" s="12"/>
      <c r="AZ9451" s="49"/>
      <c r="BA9451" s="30"/>
      <c r="BB9451" s="12"/>
      <c r="BF9451" s="12"/>
      <c r="BG9451" s="12"/>
      <c r="BH9451" s="12"/>
      <c r="BO9451" s="7"/>
      <c r="BP9451" s="7"/>
      <c r="BQ9451" s="7"/>
      <c r="BU9451" s="7"/>
      <c r="BV9451" s="7"/>
      <c r="BW9451" s="7"/>
      <c r="CD9451" s="7"/>
      <c r="CE9451" s="7"/>
      <c r="CF9451" s="7"/>
      <c r="CJ9451" s="7"/>
      <c r="CK9451" s="7"/>
      <c r="CL9451" s="7"/>
    </row>
    <row r="9452" spans="1:90">
      <c r="A9452" s="11"/>
      <c r="B9452" s="373"/>
      <c r="C9452" s="373"/>
      <c r="D9452" s="373"/>
      <c r="E9452" s="13"/>
      <c r="F9452" s="11"/>
      <c r="G9452" s="25"/>
      <c r="H9452" s="31"/>
      <c r="I9452" s="30"/>
      <c r="M9452" s="25"/>
      <c r="N9452" s="31"/>
      <c r="O9452" s="30"/>
      <c r="V9452" s="12"/>
      <c r="W9452" s="12"/>
      <c r="X9452" s="14"/>
      <c r="AB9452" s="25"/>
      <c r="AC9452" s="12"/>
      <c r="AD9452" s="12"/>
      <c r="AK9452" s="12"/>
      <c r="AL9452" s="30"/>
      <c r="AM9452" s="32"/>
      <c r="AQ9452" s="12"/>
      <c r="AR9452" s="12"/>
      <c r="AS9452" s="12"/>
      <c r="AZ9452" s="49"/>
      <c r="BA9452" s="30"/>
      <c r="BB9452" s="12"/>
      <c r="BF9452" s="12"/>
      <c r="BG9452" s="12"/>
      <c r="BH9452" s="12"/>
      <c r="BO9452" s="7"/>
      <c r="BP9452" s="7"/>
      <c r="BQ9452" s="7"/>
      <c r="BU9452" s="7"/>
      <c r="BV9452" s="7"/>
      <c r="BW9452" s="7"/>
      <c r="CD9452" s="7"/>
      <c r="CE9452" s="7"/>
      <c r="CF9452" s="7"/>
      <c r="CJ9452" s="7"/>
      <c r="CK9452" s="7"/>
      <c r="CL9452" s="7"/>
    </row>
    <row r="9453" spans="1:90">
      <c r="A9453" s="11"/>
      <c r="B9453" s="373"/>
      <c r="C9453" s="373"/>
      <c r="D9453" s="373"/>
      <c r="E9453" s="13"/>
      <c r="F9453" s="11"/>
      <c r="G9453" s="25"/>
      <c r="H9453" s="31"/>
      <c r="I9453" s="30"/>
      <c r="M9453" s="25"/>
      <c r="N9453" s="31"/>
      <c r="O9453" s="30"/>
      <c r="V9453" s="12"/>
      <c r="W9453" s="12"/>
      <c r="X9453" s="14"/>
      <c r="AB9453" s="25"/>
      <c r="AC9453" s="12"/>
      <c r="AD9453" s="12"/>
      <c r="AK9453" s="12"/>
      <c r="AL9453" s="30"/>
      <c r="AM9453" s="32"/>
      <c r="AQ9453" s="12"/>
      <c r="AR9453" s="12"/>
      <c r="AS9453" s="12"/>
      <c r="AZ9453" s="49"/>
      <c r="BA9453" s="30"/>
      <c r="BB9453" s="12"/>
      <c r="BF9453" s="12"/>
      <c r="BG9453" s="12"/>
      <c r="BH9453" s="12"/>
      <c r="BO9453" s="7"/>
      <c r="BP9453" s="7"/>
      <c r="BQ9453" s="7"/>
      <c r="BU9453" s="7"/>
      <c r="BV9453" s="7"/>
      <c r="BW9453" s="7"/>
      <c r="CD9453" s="7"/>
      <c r="CE9453" s="7"/>
      <c r="CF9453" s="7"/>
      <c r="CJ9453" s="7"/>
      <c r="CK9453" s="7"/>
      <c r="CL9453" s="7"/>
    </row>
    <row r="9454" spans="1:90">
      <c r="A9454" s="11"/>
      <c r="B9454" s="373"/>
      <c r="C9454" s="373"/>
      <c r="D9454" s="373"/>
      <c r="E9454" s="13"/>
      <c r="F9454" s="11"/>
      <c r="G9454" s="25"/>
      <c r="H9454" s="31"/>
      <c r="I9454" s="30"/>
      <c r="M9454" s="25"/>
      <c r="N9454" s="31"/>
      <c r="O9454" s="30"/>
      <c r="V9454" s="12"/>
      <c r="W9454" s="12"/>
      <c r="X9454" s="14"/>
      <c r="AB9454" s="25"/>
      <c r="AC9454" s="12"/>
      <c r="AD9454" s="12"/>
      <c r="AK9454" s="12"/>
      <c r="AL9454" s="30"/>
      <c r="AM9454" s="32"/>
      <c r="AQ9454" s="12"/>
      <c r="AR9454" s="12"/>
      <c r="AS9454" s="12"/>
      <c r="AZ9454" s="49"/>
      <c r="BA9454" s="30"/>
      <c r="BB9454" s="12"/>
      <c r="BF9454" s="12"/>
      <c r="BG9454" s="12"/>
      <c r="BH9454" s="12"/>
      <c r="BO9454" s="7"/>
      <c r="BP9454" s="7"/>
      <c r="BQ9454" s="7"/>
      <c r="BU9454" s="7"/>
      <c r="BV9454" s="7"/>
      <c r="BW9454" s="7"/>
      <c r="CD9454" s="7"/>
      <c r="CE9454" s="7"/>
      <c r="CF9454" s="7"/>
      <c r="CJ9454" s="7"/>
      <c r="CK9454" s="7"/>
      <c r="CL9454" s="7"/>
    </row>
    <row r="9455" spans="1:90">
      <c r="A9455" s="11"/>
      <c r="B9455" s="373"/>
      <c r="C9455" s="373"/>
      <c r="D9455" s="373"/>
      <c r="E9455" s="13"/>
      <c r="F9455" s="11"/>
      <c r="G9455" s="25"/>
      <c r="H9455" s="31"/>
      <c r="I9455" s="30"/>
      <c r="M9455" s="25"/>
      <c r="N9455" s="31"/>
      <c r="O9455" s="30"/>
      <c r="V9455" s="12"/>
      <c r="W9455" s="12"/>
      <c r="X9455" s="14"/>
      <c r="AB9455" s="25"/>
      <c r="AC9455" s="12"/>
      <c r="AD9455" s="12"/>
      <c r="AK9455" s="12"/>
      <c r="AL9455" s="30"/>
      <c r="AM9455" s="32"/>
      <c r="AQ9455" s="12"/>
      <c r="AR9455" s="12"/>
      <c r="AS9455" s="12"/>
      <c r="AZ9455" s="49"/>
      <c r="BA9455" s="30"/>
      <c r="BB9455" s="12"/>
      <c r="BF9455" s="12"/>
      <c r="BG9455" s="12"/>
      <c r="BH9455" s="12"/>
      <c r="BO9455" s="7"/>
      <c r="BP9455" s="7"/>
      <c r="BQ9455" s="7"/>
      <c r="BU9455" s="7"/>
      <c r="BV9455" s="7"/>
      <c r="BW9455" s="7"/>
      <c r="CD9455" s="7"/>
      <c r="CE9455" s="7"/>
      <c r="CF9455" s="7"/>
      <c r="CJ9455" s="7"/>
      <c r="CK9455" s="7"/>
      <c r="CL9455" s="7"/>
    </row>
    <row r="9456" spans="1:90">
      <c r="A9456" s="11"/>
      <c r="B9456" s="373"/>
      <c r="C9456" s="373"/>
      <c r="D9456" s="373"/>
      <c r="E9456" s="13"/>
      <c r="F9456" s="11"/>
      <c r="G9456" s="25"/>
      <c r="H9456" s="31"/>
      <c r="I9456" s="30"/>
      <c r="M9456" s="25"/>
      <c r="N9456" s="31"/>
      <c r="O9456" s="30"/>
      <c r="V9456" s="12"/>
      <c r="W9456" s="12"/>
      <c r="X9456" s="14"/>
      <c r="AB9456" s="25"/>
      <c r="AC9456" s="12"/>
      <c r="AD9456" s="12"/>
      <c r="AK9456" s="12"/>
      <c r="AL9456" s="30"/>
      <c r="AM9456" s="32"/>
      <c r="AQ9456" s="12"/>
      <c r="AR9456" s="12"/>
      <c r="AS9456" s="12"/>
      <c r="AZ9456" s="49"/>
      <c r="BA9456" s="30"/>
      <c r="BB9456" s="12"/>
      <c r="BF9456" s="12"/>
      <c r="BG9456" s="12"/>
      <c r="BH9456" s="12"/>
      <c r="BO9456" s="7"/>
      <c r="BP9456" s="7"/>
      <c r="BQ9456" s="7"/>
      <c r="BU9456" s="7"/>
      <c r="BV9456" s="7"/>
      <c r="BW9456" s="7"/>
      <c r="CD9456" s="7"/>
      <c r="CE9456" s="7"/>
      <c r="CF9456" s="7"/>
      <c r="CJ9456" s="7"/>
      <c r="CK9456" s="7"/>
      <c r="CL9456" s="7"/>
    </row>
    <row r="9457" spans="1:90">
      <c r="A9457" s="11"/>
      <c r="B9457" s="373"/>
      <c r="C9457" s="373"/>
      <c r="D9457" s="373"/>
      <c r="E9457" s="13"/>
      <c r="F9457" s="11"/>
      <c r="G9457" s="25"/>
      <c r="H9457" s="31"/>
      <c r="I9457" s="30"/>
      <c r="M9457" s="25"/>
      <c r="N9457" s="31"/>
      <c r="O9457" s="30"/>
      <c r="V9457" s="12"/>
      <c r="W9457" s="12"/>
      <c r="X9457" s="14"/>
      <c r="AB9457" s="25"/>
      <c r="AC9457" s="12"/>
      <c r="AD9457" s="12"/>
      <c r="AK9457" s="12"/>
      <c r="AL9457" s="30"/>
      <c r="AM9457" s="32"/>
      <c r="AQ9457" s="12"/>
      <c r="AR9457" s="12"/>
      <c r="AS9457" s="12"/>
      <c r="AZ9457" s="49"/>
      <c r="BA9457" s="30"/>
      <c r="BB9457" s="12"/>
      <c r="BF9457" s="12"/>
      <c r="BG9457" s="12"/>
      <c r="BH9457" s="12"/>
      <c r="BO9457" s="7"/>
      <c r="BP9457" s="7"/>
      <c r="BQ9457" s="7"/>
      <c r="BU9457" s="7"/>
      <c r="BV9457" s="7"/>
      <c r="BW9457" s="7"/>
      <c r="CD9457" s="7"/>
      <c r="CE9457" s="7"/>
      <c r="CF9457" s="7"/>
      <c r="CJ9457" s="7"/>
      <c r="CK9457" s="7"/>
      <c r="CL9457" s="7"/>
    </row>
    <row r="9458" spans="1:90">
      <c r="A9458" s="11"/>
      <c r="B9458" s="373"/>
      <c r="C9458" s="373"/>
      <c r="D9458" s="373"/>
      <c r="E9458" s="13"/>
      <c r="F9458" s="11"/>
      <c r="G9458" s="25"/>
      <c r="H9458" s="31"/>
      <c r="I9458" s="30"/>
      <c r="M9458" s="25"/>
      <c r="N9458" s="31"/>
      <c r="O9458" s="30"/>
      <c r="V9458" s="12"/>
      <c r="W9458" s="12"/>
      <c r="X9458" s="14"/>
      <c r="AB9458" s="25"/>
      <c r="AC9458" s="12"/>
      <c r="AD9458" s="12"/>
      <c r="AK9458" s="12"/>
      <c r="AL9458" s="30"/>
      <c r="AM9458" s="32"/>
      <c r="AQ9458" s="12"/>
      <c r="AR9458" s="12"/>
      <c r="AS9458" s="12"/>
      <c r="AZ9458" s="49"/>
      <c r="BA9458" s="30"/>
      <c r="BB9458" s="12"/>
      <c r="BF9458" s="12"/>
      <c r="BG9458" s="12"/>
      <c r="BH9458" s="12"/>
      <c r="BO9458" s="7"/>
      <c r="BP9458" s="7"/>
      <c r="BQ9458" s="7"/>
      <c r="BU9458" s="7"/>
      <c r="BV9458" s="7"/>
      <c r="BW9458" s="7"/>
      <c r="CD9458" s="7"/>
      <c r="CE9458" s="7"/>
      <c r="CF9458" s="7"/>
      <c r="CJ9458" s="7"/>
      <c r="CK9458" s="7"/>
      <c r="CL9458" s="7"/>
    </row>
    <row r="9459" spans="1:90">
      <c r="A9459" s="11"/>
      <c r="B9459" s="373"/>
      <c r="C9459" s="373"/>
      <c r="D9459" s="373"/>
      <c r="E9459" s="13"/>
      <c r="F9459" s="11"/>
      <c r="G9459" s="25"/>
      <c r="H9459" s="31"/>
      <c r="I9459" s="30"/>
      <c r="M9459" s="25"/>
      <c r="N9459" s="31"/>
      <c r="O9459" s="30"/>
      <c r="V9459" s="12"/>
      <c r="W9459" s="12"/>
      <c r="X9459" s="14"/>
      <c r="AB9459" s="25"/>
      <c r="AC9459" s="12"/>
      <c r="AD9459" s="12"/>
      <c r="AK9459" s="12"/>
      <c r="AL9459" s="30"/>
      <c r="AM9459" s="32"/>
      <c r="AQ9459" s="12"/>
      <c r="AR9459" s="12"/>
      <c r="AS9459" s="12"/>
      <c r="AZ9459" s="49"/>
      <c r="BA9459" s="30"/>
      <c r="BB9459" s="12"/>
      <c r="BF9459" s="12"/>
      <c r="BG9459" s="12"/>
      <c r="BH9459" s="12"/>
      <c r="BO9459" s="7"/>
      <c r="BP9459" s="7"/>
      <c r="BQ9459" s="7"/>
      <c r="BU9459" s="7"/>
      <c r="BV9459" s="7"/>
      <c r="BW9459" s="7"/>
      <c r="CD9459" s="7"/>
      <c r="CE9459" s="7"/>
      <c r="CF9459" s="7"/>
      <c r="CJ9459" s="7"/>
      <c r="CK9459" s="7"/>
      <c r="CL9459" s="7"/>
    </row>
    <row r="9460" spans="1:90">
      <c r="A9460" s="11"/>
      <c r="B9460" s="373"/>
      <c r="C9460" s="373"/>
      <c r="D9460" s="373"/>
      <c r="E9460" s="13"/>
      <c r="F9460" s="11"/>
      <c r="G9460" s="25"/>
      <c r="H9460" s="31"/>
      <c r="I9460" s="30"/>
      <c r="M9460" s="25"/>
      <c r="N9460" s="31"/>
      <c r="O9460" s="30"/>
      <c r="V9460" s="12"/>
      <c r="W9460" s="12"/>
      <c r="X9460" s="14"/>
      <c r="AB9460" s="25"/>
      <c r="AC9460" s="12"/>
      <c r="AD9460" s="12"/>
      <c r="AK9460" s="12"/>
      <c r="AL9460" s="30"/>
      <c r="AM9460" s="32"/>
      <c r="AQ9460" s="12"/>
      <c r="AR9460" s="12"/>
      <c r="AS9460" s="12"/>
      <c r="AZ9460" s="49"/>
      <c r="BA9460" s="30"/>
      <c r="BB9460" s="12"/>
      <c r="BF9460" s="12"/>
      <c r="BG9460" s="12"/>
      <c r="BH9460" s="12"/>
      <c r="BO9460" s="7"/>
      <c r="BP9460" s="7"/>
      <c r="BQ9460" s="7"/>
      <c r="BU9460" s="7"/>
      <c r="BV9460" s="7"/>
      <c r="BW9460" s="7"/>
      <c r="CD9460" s="7"/>
      <c r="CE9460" s="7"/>
      <c r="CF9460" s="7"/>
      <c r="CJ9460" s="7"/>
      <c r="CK9460" s="7"/>
      <c r="CL9460" s="7"/>
    </row>
    <row r="9461" spans="1:90">
      <c r="A9461" s="11"/>
      <c r="B9461" s="373"/>
      <c r="C9461" s="373"/>
      <c r="D9461" s="373"/>
      <c r="E9461" s="13"/>
      <c r="F9461" s="11"/>
      <c r="G9461" s="25"/>
      <c r="H9461" s="31"/>
      <c r="I9461" s="30"/>
      <c r="M9461" s="25"/>
      <c r="N9461" s="31"/>
      <c r="O9461" s="30"/>
      <c r="V9461" s="12"/>
      <c r="W9461" s="12"/>
      <c r="X9461" s="14"/>
      <c r="AB9461" s="25"/>
      <c r="AC9461" s="12"/>
      <c r="AD9461" s="12"/>
      <c r="AK9461" s="12"/>
      <c r="AL9461" s="30"/>
      <c r="AM9461" s="32"/>
      <c r="AQ9461" s="12"/>
      <c r="AR9461" s="12"/>
      <c r="AS9461" s="12"/>
      <c r="AZ9461" s="49"/>
      <c r="BA9461" s="30"/>
      <c r="BB9461" s="12"/>
      <c r="BF9461" s="12"/>
      <c r="BG9461" s="12"/>
      <c r="BH9461" s="12"/>
      <c r="BO9461" s="7"/>
      <c r="BP9461" s="7"/>
      <c r="BQ9461" s="7"/>
      <c r="BU9461" s="7"/>
      <c r="BV9461" s="7"/>
      <c r="BW9461" s="7"/>
      <c r="CD9461" s="7"/>
      <c r="CE9461" s="7"/>
      <c r="CF9461" s="7"/>
      <c r="CJ9461" s="7"/>
      <c r="CK9461" s="7"/>
      <c r="CL9461" s="7"/>
    </row>
    <row r="9462" spans="1:90">
      <c r="A9462" s="11"/>
      <c r="B9462" s="373"/>
      <c r="C9462" s="373"/>
      <c r="D9462" s="373"/>
      <c r="E9462" s="13"/>
      <c r="F9462" s="11"/>
      <c r="G9462" s="25"/>
      <c r="H9462" s="31"/>
      <c r="I9462" s="30"/>
      <c r="M9462" s="25"/>
      <c r="N9462" s="31"/>
      <c r="O9462" s="30"/>
      <c r="V9462" s="12"/>
      <c r="W9462" s="12"/>
      <c r="X9462" s="14"/>
      <c r="AB9462" s="25"/>
      <c r="AC9462" s="12"/>
      <c r="AD9462" s="12"/>
      <c r="AK9462" s="12"/>
      <c r="AL9462" s="30"/>
      <c r="AM9462" s="32"/>
      <c r="AQ9462" s="12"/>
      <c r="AR9462" s="12"/>
      <c r="AS9462" s="12"/>
      <c r="AZ9462" s="49"/>
      <c r="BA9462" s="30"/>
      <c r="BB9462" s="12"/>
      <c r="BF9462" s="12"/>
      <c r="BG9462" s="12"/>
      <c r="BH9462" s="12"/>
      <c r="BO9462" s="7"/>
      <c r="BP9462" s="7"/>
      <c r="BQ9462" s="7"/>
      <c r="BU9462" s="7"/>
      <c r="BV9462" s="7"/>
      <c r="BW9462" s="7"/>
      <c r="CD9462" s="7"/>
      <c r="CE9462" s="7"/>
      <c r="CF9462" s="7"/>
      <c r="CJ9462" s="7"/>
      <c r="CK9462" s="7"/>
      <c r="CL9462" s="7"/>
    </row>
    <row r="9463" spans="1:90">
      <c r="A9463" s="11"/>
      <c r="B9463" s="373"/>
      <c r="C9463" s="373"/>
      <c r="D9463" s="373"/>
      <c r="E9463" s="13"/>
      <c r="F9463" s="11"/>
      <c r="G9463" s="25"/>
      <c r="H9463" s="31"/>
      <c r="I9463" s="30"/>
      <c r="M9463" s="25"/>
      <c r="N9463" s="31"/>
      <c r="O9463" s="30"/>
      <c r="V9463" s="12"/>
      <c r="W9463" s="12"/>
      <c r="X9463" s="14"/>
      <c r="AB9463" s="25"/>
      <c r="AC9463" s="12"/>
      <c r="AD9463" s="12"/>
      <c r="AK9463" s="12"/>
      <c r="AL9463" s="30"/>
      <c r="AM9463" s="32"/>
      <c r="AQ9463" s="12"/>
      <c r="AR9463" s="12"/>
      <c r="AS9463" s="12"/>
      <c r="AZ9463" s="49"/>
      <c r="BA9463" s="30"/>
      <c r="BB9463" s="12"/>
      <c r="BF9463" s="12"/>
      <c r="BG9463" s="12"/>
      <c r="BH9463" s="12"/>
      <c r="BO9463" s="7"/>
      <c r="BP9463" s="7"/>
      <c r="BQ9463" s="7"/>
      <c r="BU9463" s="7"/>
      <c r="BV9463" s="7"/>
      <c r="BW9463" s="7"/>
      <c r="CD9463" s="7"/>
      <c r="CE9463" s="7"/>
      <c r="CF9463" s="7"/>
      <c r="CJ9463" s="7"/>
      <c r="CK9463" s="7"/>
      <c r="CL9463" s="7"/>
    </row>
    <row r="9464" spans="1:90">
      <c r="A9464" s="11"/>
      <c r="B9464" s="373"/>
      <c r="C9464" s="373"/>
      <c r="D9464" s="373"/>
      <c r="E9464" s="13"/>
      <c r="F9464" s="11"/>
      <c r="G9464" s="25"/>
      <c r="H9464" s="31"/>
      <c r="I9464" s="30"/>
      <c r="M9464" s="25"/>
      <c r="N9464" s="31"/>
      <c r="O9464" s="30"/>
      <c r="V9464" s="12"/>
      <c r="W9464" s="12"/>
      <c r="X9464" s="14"/>
      <c r="AB9464" s="25"/>
      <c r="AC9464" s="12"/>
      <c r="AD9464" s="12"/>
      <c r="AK9464" s="12"/>
      <c r="AL9464" s="30"/>
      <c r="AM9464" s="32"/>
      <c r="AQ9464" s="12"/>
      <c r="AR9464" s="12"/>
      <c r="AS9464" s="12"/>
      <c r="AZ9464" s="49"/>
      <c r="BA9464" s="30"/>
      <c r="BB9464" s="12"/>
      <c r="BF9464" s="12"/>
      <c r="BG9464" s="12"/>
      <c r="BH9464" s="12"/>
      <c r="BO9464" s="7"/>
      <c r="BP9464" s="7"/>
      <c r="BQ9464" s="7"/>
      <c r="BU9464" s="7"/>
      <c r="BV9464" s="7"/>
      <c r="BW9464" s="7"/>
      <c r="CD9464" s="7"/>
      <c r="CE9464" s="7"/>
      <c r="CF9464" s="7"/>
      <c r="CJ9464" s="7"/>
      <c r="CK9464" s="7"/>
      <c r="CL9464" s="7"/>
    </row>
    <row r="9465" spans="1:90">
      <c r="A9465" s="11"/>
      <c r="B9465" s="373"/>
      <c r="C9465" s="373"/>
      <c r="D9465" s="373"/>
      <c r="E9465" s="13"/>
      <c r="F9465" s="11"/>
      <c r="G9465" s="25"/>
      <c r="H9465" s="31"/>
      <c r="I9465" s="30"/>
      <c r="M9465" s="25"/>
      <c r="N9465" s="31"/>
      <c r="O9465" s="30"/>
      <c r="V9465" s="12"/>
      <c r="W9465" s="12"/>
      <c r="X9465" s="14"/>
      <c r="AB9465" s="25"/>
      <c r="AC9465" s="12"/>
      <c r="AD9465" s="12"/>
      <c r="AK9465" s="12"/>
      <c r="AL9465" s="30"/>
      <c r="AM9465" s="32"/>
      <c r="AQ9465" s="12"/>
      <c r="AR9465" s="12"/>
      <c r="AS9465" s="12"/>
      <c r="AZ9465" s="49"/>
      <c r="BA9465" s="30"/>
      <c r="BB9465" s="12"/>
      <c r="BF9465" s="12"/>
      <c r="BG9465" s="12"/>
      <c r="BH9465" s="12"/>
      <c r="BO9465" s="7"/>
      <c r="BP9465" s="7"/>
      <c r="BQ9465" s="7"/>
      <c r="BU9465" s="7"/>
      <c r="BV9465" s="7"/>
      <c r="BW9465" s="7"/>
      <c r="CD9465" s="7"/>
      <c r="CE9465" s="7"/>
      <c r="CF9465" s="7"/>
      <c r="CJ9465" s="7"/>
      <c r="CK9465" s="7"/>
      <c r="CL9465" s="7"/>
    </row>
    <row r="9466" spans="1:90">
      <c r="A9466" s="11"/>
      <c r="B9466" s="373"/>
      <c r="C9466" s="373"/>
      <c r="D9466" s="373"/>
      <c r="E9466" s="13"/>
      <c r="F9466" s="11"/>
      <c r="G9466" s="25"/>
      <c r="H9466" s="31"/>
      <c r="I9466" s="30"/>
      <c r="M9466" s="25"/>
      <c r="N9466" s="31"/>
      <c r="O9466" s="30"/>
      <c r="V9466" s="12"/>
      <c r="W9466" s="12"/>
      <c r="X9466" s="14"/>
      <c r="AB9466" s="25"/>
      <c r="AC9466" s="12"/>
      <c r="AD9466" s="12"/>
      <c r="AK9466" s="12"/>
      <c r="AL9466" s="30"/>
      <c r="AM9466" s="32"/>
      <c r="AQ9466" s="12"/>
      <c r="AR9466" s="12"/>
      <c r="AS9466" s="12"/>
      <c r="AZ9466" s="49"/>
      <c r="BA9466" s="30"/>
      <c r="BB9466" s="12"/>
      <c r="BF9466" s="12"/>
      <c r="BG9466" s="12"/>
      <c r="BH9466" s="12"/>
      <c r="BO9466" s="7"/>
      <c r="BP9466" s="7"/>
      <c r="BQ9466" s="7"/>
      <c r="BU9466" s="7"/>
      <c r="BV9466" s="7"/>
      <c r="BW9466" s="7"/>
      <c r="CD9466" s="7"/>
      <c r="CE9466" s="7"/>
      <c r="CF9466" s="7"/>
      <c r="CJ9466" s="7"/>
      <c r="CK9466" s="7"/>
      <c r="CL9466" s="7"/>
    </row>
    <row r="9467" spans="1:90">
      <c r="A9467" s="11"/>
      <c r="B9467" s="373"/>
      <c r="C9467" s="373"/>
      <c r="D9467" s="373"/>
      <c r="E9467" s="13"/>
      <c r="F9467" s="11"/>
      <c r="G9467" s="25"/>
      <c r="H9467" s="31"/>
      <c r="I9467" s="30"/>
      <c r="M9467" s="25"/>
      <c r="N9467" s="31"/>
      <c r="O9467" s="30"/>
      <c r="V9467" s="12"/>
      <c r="W9467" s="12"/>
      <c r="X9467" s="14"/>
      <c r="AB9467" s="25"/>
      <c r="AC9467" s="12"/>
      <c r="AD9467" s="12"/>
      <c r="AK9467" s="12"/>
      <c r="AL9467" s="30"/>
      <c r="AM9467" s="32"/>
      <c r="AQ9467" s="12"/>
      <c r="AR9467" s="12"/>
      <c r="AS9467" s="12"/>
      <c r="AZ9467" s="49"/>
      <c r="BA9467" s="30"/>
      <c r="BB9467" s="12"/>
      <c r="BF9467" s="12"/>
      <c r="BG9467" s="12"/>
      <c r="BH9467" s="12"/>
      <c r="BO9467" s="7"/>
      <c r="BP9467" s="7"/>
      <c r="BQ9467" s="7"/>
      <c r="BU9467" s="7"/>
      <c r="BV9467" s="7"/>
      <c r="BW9467" s="7"/>
      <c r="CD9467" s="7"/>
      <c r="CE9467" s="7"/>
      <c r="CF9467" s="7"/>
      <c r="CJ9467" s="7"/>
      <c r="CK9467" s="7"/>
      <c r="CL9467" s="7"/>
    </row>
    <row r="9468" spans="1:90">
      <c r="A9468" s="11"/>
      <c r="B9468" s="373"/>
      <c r="C9468" s="373"/>
      <c r="D9468" s="373"/>
      <c r="E9468" s="13"/>
      <c r="F9468" s="11"/>
      <c r="G9468" s="25"/>
      <c r="H9468" s="31"/>
      <c r="I9468" s="30"/>
      <c r="M9468" s="25"/>
      <c r="N9468" s="31"/>
      <c r="O9468" s="30"/>
      <c r="V9468" s="12"/>
      <c r="W9468" s="12"/>
      <c r="X9468" s="14"/>
      <c r="AB9468" s="25"/>
      <c r="AC9468" s="12"/>
      <c r="AD9468" s="12"/>
      <c r="AK9468" s="12"/>
      <c r="AL9468" s="30"/>
      <c r="AM9468" s="32"/>
      <c r="AQ9468" s="12"/>
      <c r="AR9468" s="12"/>
      <c r="AS9468" s="12"/>
      <c r="AZ9468" s="49"/>
      <c r="BA9468" s="30"/>
      <c r="BB9468" s="12"/>
      <c r="BF9468" s="12"/>
      <c r="BG9468" s="12"/>
      <c r="BH9468" s="12"/>
      <c r="BO9468" s="7"/>
      <c r="BP9468" s="7"/>
      <c r="BQ9468" s="7"/>
      <c r="BU9468" s="7"/>
      <c r="BV9468" s="7"/>
      <c r="BW9468" s="7"/>
      <c r="CD9468" s="7"/>
      <c r="CE9468" s="7"/>
      <c r="CF9468" s="7"/>
      <c r="CJ9468" s="7"/>
      <c r="CK9468" s="7"/>
      <c r="CL9468" s="7"/>
    </row>
    <row r="9469" spans="1:90">
      <c r="A9469" s="11"/>
      <c r="B9469" s="373"/>
      <c r="C9469" s="373"/>
      <c r="D9469" s="373"/>
      <c r="E9469" s="13"/>
      <c r="F9469" s="11"/>
      <c r="G9469" s="25"/>
      <c r="H9469" s="31"/>
      <c r="I9469" s="30"/>
      <c r="M9469" s="25"/>
      <c r="N9469" s="31"/>
      <c r="O9469" s="30"/>
      <c r="V9469" s="12"/>
      <c r="W9469" s="12"/>
      <c r="X9469" s="14"/>
      <c r="AB9469" s="25"/>
      <c r="AC9469" s="12"/>
      <c r="AD9469" s="12"/>
      <c r="AK9469" s="12"/>
      <c r="AL9469" s="30"/>
      <c r="AM9469" s="32"/>
      <c r="AQ9469" s="12"/>
      <c r="AR9469" s="12"/>
      <c r="AS9469" s="12"/>
      <c r="AZ9469" s="49"/>
      <c r="BA9469" s="30"/>
      <c r="BB9469" s="12"/>
      <c r="BF9469" s="12"/>
      <c r="BG9469" s="12"/>
      <c r="BH9469" s="12"/>
      <c r="BO9469" s="7"/>
      <c r="BP9469" s="7"/>
      <c r="BQ9469" s="7"/>
      <c r="BU9469" s="7"/>
      <c r="BV9469" s="7"/>
      <c r="BW9469" s="7"/>
      <c r="CD9469" s="7"/>
      <c r="CE9469" s="7"/>
      <c r="CF9469" s="7"/>
      <c r="CJ9469" s="7"/>
      <c r="CK9469" s="7"/>
      <c r="CL9469" s="7"/>
    </row>
    <row r="9470" spans="1:90">
      <c r="A9470" s="11"/>
      <c r="B9470" s="373"/>
      <c r="C9470" s="373"/>
      <c r="D9470" s="373"/>
      <c r="E9470" s="13"/>
      <c r="F9470" s="11"/>
      <c r="G9470" s="25"/>
      <c r="H9470" s="31"/>
      <c r="I9470" s="30"/>
      <c r="M9470" s="25"/>
      <c r="N9470" s="31"/>
      <c r="O9470" s="30"/>
      <c r="V9470" s="12"/>
      <c r="W9470" s="12"/>
      <c r="X9470" s="14"/>
      <c r="AB9470" s="25"/>
      <c r="AC9470" s="12"/>
      <c r="AD9470" s="12"/>
      <c r="AK9470" s="12"/>
      <c r="AL9470" s="30"/>
      <c r="AM9470" s="32"/>
      <c r="AQ9470" s="12"/>
      <c r="AR9470" s="12"/>
      <c r="AS9470" s="12"/>
      <c r="AZ9470" s="49"/>
      <c r="BA9470" s="30"/>
      <c r="BB9470" s="12"/>
      <c r="BF9470" s="12"/>
      <c r="BG9470" s="12"/>
      <c r="BH9470" s="12"/>
      <c r="BO9470" s="7"/>
      <c r="BP9470" s="7"/>
      <c r="BQ9470" s="7"/>
      <c r="BU9470" s="7"/>
      <c r="BV9470" s="7"/>
      <c r="BW9470" s="7"/>
      <c r="CD9470" s="7"/>
      <c r="CE9470" s="7"/>
      <c r="CF9470" s="7"/>
      <c r="CJ9470" s="7"/>
      <c r="CK9470" s="7"/>
      <c r="CL9470" s="7"/>
    </row>
    <row r="9471" spans="1:90">
      <c r="A9471" s="11"/>
      <c r="B9471" s="373"/>
      <c r="C9471" s="373"/>
      <c r="D9471" s="373"/>
      <c r="E9471" s="13"/>
      <c r="F9471" s="11"/>
      <c r="G9471" s="25"/>
      <c r="H9471" s="31"/>
      <c r="I9471" s="30"/>
      <c r="M9471" s="25"/>
      <c r="N9471" s="31"/>
      <c r="O9471" s="30"/>
      <c r="V9471" s="12"/>
      <c r="W9471" s="12"/>
      <c r="X9471" s="14"/>
      <c r="AB9471" s="25"/>
      <c r="AC9471" s="12"/>
      <c r="AD9471" s="12"/>
      <c r="AK9471" s="12"/>
      <c r="AL9471" s="30"/>
      <c r="AM9471" s="32"/>
      <c r="AQ9471" s="12"/>
      <c r="AR9471" s="12"/>
      <c r="AS9471" s="12"/>
      <c r="AZ9471" s="49"/>
      <c r="BA9471" s="30"/>
      <c r="BB9471" s="12"/>
      <c r="BF9471" s="12"/>
      <c r="BG9471" s="12"/>
      <c r="BH9471" s="12"/>
      <c r="BO9471" s="7"/>
      <c r="BP9471" s="7"/>
      <c r="BQ9471" s="7"/>
      <c r="BU9471" s="7"/>
      <c r="BV9471" s="7"/>
      <c r="BW9471" s="7"/>
      <c r="CD9471" s="7"/>
      <c r="CE9471" s="7"/>
      <c r="CF9471" s="7"/>
      <c r="CJ9471" s="7"/>
      <c r="CK9471" s="7"/>
      <c r="CL9471" s="7"/>
    </row>
    <row r="9472" spans="1:90">
      <c r="A9472" s="11"/>
      <c r="B9472" s="373"/>
      <c r="C9472" s="373"/>
      <c r="D9472" s="373"/>
      <c r="E9472" s="13"/>
      <c r="F9472" s="11"/>
      <c r="G9472" s="25"/>
      <c r="H9472" s="31"/>
      <c r="I9472" s="30"/>
      <c r="M9472" s="25"/>
      <c r="N9472" s="31"/>
      <c r="O9472" s="30"/>
      <c r="V9472" s="12"/>
      <c r="W9472" s="12"/>
      <c r="X9472" s="14"/>
      <c r="AB9472" s="25"/>
      <c r="AC9472" s="12"/>
      <c r="AD9472" s="12"/>
      <c r="AK9472" s="12"/>
      <c r="AL9472" s="30"/>
      <c r="AM9472" s="32"/>
      <c r="AQ9472" s="12"/>
      <c r="AR9472" s="12"/>
      <c r="AS9472" s="12"/>
      <c r="AZ9472" s="49"/>
      <c r="BA9472" s="30"/>
      <c r="BB9472" s="12"/>
      <c r="BF9472" s="12"/>
      <c r="BG9472" s="12"/>
      <c r="BH9472" s="12"/>
      <c r="BO9472" s="7"/>
      <c r="BP9472" s="7"/>
      <c r="BQ9472" s="7"/>
      <c r="BU9472" s="7"/>
      <c r="BV9472" s="7"/>
      <c r="BW9472" s="7"/>
      <c r="CD9472" s="7"/>
      <c r="CE9472" s="7"/>
      <c r="CF9472" s="7"/>
      <c r="CJ9472" s="7"/>
      <c r="CK9472" s="7"/>
      <c r="CL9472" s="7"/>
    </row>
    <row r="9473" spans="1:90">
      <c r="A9473" s="11"/>
      <c r="B9473" s="373"/>
      <c r="C9473" s="373"/>
      <c r="D9473" s="373"/>
      <c r="E9473" s="13"/>
      <c r="F9473" s="11"/>
      <c r="G9473" s="25"/>
      <c r="H9473" s="31"/>
      <c r="I9473" s="30"/>
      <c r="M9473" s="25"/>
      <c r="N9473" s="31"/>
      <c r="O9473" s="30"/>
      <c r="V9473" s="12"/>
      <c r="W9473" s="12"/>
      <c r="X9473" s="14"/>
      <c r="AB9473" s="25"/>
      <c r="AC9473" s="12"/>
      <c r="AD9473" s="12"/>
      <c r="AK9473" s="12"/>
      <c r="AL9473" s="30"/>
      <c r="AM9473" s="32"/>
      <c r="AQ9473" s="12"/>
      <c r="AR9473" s="12"/>
      <c r="AS9473" s="12"/>
      <c r="AZ9473" s="49"/>
      <c r="BA9473" s="30"/>
      <c r="BB9473" s="12"/>
      <c r="BF9473" s="12"/>
      <c r="BG9473" s="12"/>
      <c r="BH9473" s="12"/>
      <c r="BO9473" s="7"/>
      <c r="BP9473" s="7"/>
      <c r="BQ9473" s="7"/>
      <c r="BU9473" s="7"/>
      <c r="BV9473" s="7"/>
      <c r="BW9473" s="7"/>
      <c r="CD9473" s="7"/>
      <c r="CE9473" s="7"/>
      <c r="CF9473" s="7"/>
      <c r="CJ9473" s="7"/>
      <c r="CK9473" s="7"/>
      <c r="CL9473" s="7"/>
    </row>
    <row r="9474" spans="1:90">
      <c r="A9474" s="11"/>
      <c r="B9474" s="373"/>
      <c r="C9474" s="373"/>
      <c r="D9474" s="373"/>
      <c r="E9474" s="13"/>
      <c r="F9474" s="11"/>
      <c r="G9474" s="25"/>
      <c r="H9474" s="31"/>
      <c r="I9474" s="30"/>
      <c r="M9474" s="25"/>
      <c r="N9474" s="31"/>
      <c r="O9474" s="30"/>
      <c r="V9474" s="12"/>
      <c r="W9474" s="12"/>
      <c r="X9474" s="14"/>
      <c r="AB9474" s="25"/>
      <c r="AC9474" s="12"/>
      <c r="AD9474" s="12"/>
      <c r="AK9474" s="12"/>
      <c r="AL9474" s="30"/>
      <c r="AM9474" s="32"/>
      <c r="AQ9474" s="12"/>
      <c r="AR9474" s="12"/>
      <c r="AS9474" s="12"/>
      <c r="AZ9474" s="49"/>
      <c r="BA9474" s="30"/>
      <c r="BB9474" s="12"/>
      <c r="BF9474" s="12"/>
      <c r="BG9474" s="12"/>
      <c r="BH9474" s="12"/>
      <c r="BO9474" s="7"/>
      <c r="BP9474" s="7"/>
      <c r="BQ9474" s="7"/>
      <c r="BU9474" s="7"/>
      <c r="BV9474" s="7"/>
      <c r="BW9474" s="7"/>
      <c r="CD9474" s="7"/>
      <c r="CE9474" s="7"/>
      <c r="CF9474" s="7"/>
      <c r="CJ9474" s="7"/>
      <c r="CK9474" s="7"/>
      <c r="CL9474" s="7"/>
    </row>
    <row r="9475" spans="1:90">
      <c r="A9475" s="11"/>
      <c r="B9475" s="373"/>
      <c r="C9475" s="373"/>
      <c r="D9475" s="373"/>
      <c r="E9475" s="13"/>
      <c r="F9475" s="11"/>
      <c r="G9475" s="25"/>
      <c r="H9475" s="31"/>
      <c r="I9475" s="30"/>
      <c r="M9475" s="25"/>
      <c r="N9475" s="31"/>
      <c r="O9475" s="30"/>
      <c r="V9475" s="12"/>
      <c r="W9475" s="12"/>
      <c r="X9475" s="14"/>
      <c r="AB9475" s="25"/>
      <c r="AC9475" s="12"/>
      <c r="AD9475" s="12"/>
      <c r="AK9475" s="12"/>
      <c r="AL9475" s="30"/>
      <c r="AM9475" s="32"/>
      <c r="AQ9475" s="12"/>
      <c r="AR9475" s="12"/>
      <c r="AS9475" s="12"/>
      <c r="AZ9475" s="49"/>
      <c r="BA9475" s="30"/>
      <c r="BB9475" s="12"/>
      <c r="BF9475" s="12"/>
      <c r="BG9475" s="12"/>
      <c r="BH9475" s="12"/>
      <c r="BO9475" s="7"/>
      <c r="BP9475" s="7"/>
      <c r="BQ9475" s="7"/>
      <c r="BU9475" s="7"/>
      <c r="BV9475" s="7"/>
      <c r="BW9475" s="7"/>
      <c r="CD9475" s="7"/>
      <c r="CE9475" s="7"/>
      <c r="CF9475" s="7"/>
      <c r="CJ9475" s="7"/>
      <c r="CK9475" s="7"/>
      <c r="CL9475" s="7"/>
    </row>
    <row r="9476" spans="1:90">
      <c r="A9476" s="11"/>
      <c r="B9476" s="373"/>
      <c r="C9476" s="373"/>
      <c r="D9476" s="373"/>
      <c r="E9476" s="13"/>
      <c r="F9476" s="11"/>
      <c r="G9476" s="25"/>
      <c r="H9476" s="31"/>
      <c r="I9476" s="30"/>
      <c r="M9476" s="25"/>
      <c r="N9476" s="31"/>
      <c r="O9476" s="30"/>
      <c r="V9476" s="12"/>
      <c r="W9476" s="12"/>
      <c r="X9476" s="14"/>
      <c r="AB9476" s="25"/>
      <c r="AC9476" s="12"/>
      <c r="AD9476" s="12"/>
      <c r="AK9476" s="12"/>
      <c r="AL9476" s="30"/>
      <c r="AM9476" s="32"/>
      <c r="AQ9476" s="12"/>
      <c r="AR9476" s="12"/>
      <c r="AS9476" s="12"/>
      <c r="AZ9476" s="49"/>
      <c r="BA9476" s="30"/>
      <c r="BB9476" s="12"/>
      <c r="BF9476" s="12"/>
      <c r="BG9476" s="12"/>
      <c r="BH9476" s="12"/>
      <c r="BO9476" s="7"/>
      <c r="BP9476" s="7"/>
      <c r="BQ9476" s="7"/>
      <c r="BU9476" s="7"/>
      <c r="BV9476" s="7"/>
      <c r="BW9476" s="7"/>
      <c r="CD9476" s="7"/>
      <c r="CE9476" s="7"/>
      <c r="CF9476" s="7"/>
      <c r="CJ9476" s="7"/>
      <c r="CK9476" s="7"/>
      <c r="CL9476" s="7"/>
    </row>
    <row r="9477" spans="1:90">
      <c r="A9477" s="11"/>
      <c r="B9477" s="373"/>
      <c r="C9477" s="373"/>
      <c r="D9477" s="373"/>
      <c r="E9477" s="13"/>
      <c r="F9477" s="11"/>
      <c r="G9477" s="25"/>
      <c r="H9477" s="31"/>
      <c r="I9477" s="30"/>
      <c r="M9477" s="25"/>
      <c r="N9477" s="31"/>
      <c r="O9477" s="30"/>
      <c r="V9477" s="12"/>
      <c r="W9477" s="12"/>
      <c r="X9477" s="14"/>
      <c r="AB9477" s="25"/>
      <c r="AC9477" s="12"/>
      <c r="AD9477" s="12"/>
      <c r="AK9477" s="12"/>
      <c r="AL9477" s="30"/>
      <c r="AM9477" s="32"/>
      <c r="AQ9477" s="12"/>
      <c r="AR9477" s="12"/>
      <c r="AS9477" s="12"/>
      <c r="AZ9477" s="49"/>
      <c r="BA9477" s="30"/>
      <c r="BB9477" s="12"/>
      <c r="BF9477" s="12"/>
      <c r="BG9477" s="12"/>
      <c r="BH9477" s="12"/>
      <c r="BO9477" s="7"/>
      <c r="BP9477" s="7"/>
      <c r="BQ9477" s="7"/>
      <c r="BU9477" s="7"/>
      <c r="BV9477" s="7"/>
      <c r="BW9477" s="7"/>
      <c r="CD9477" s="7"/>
      <c r="CE9477" s="7"/>
      <c r="CF9477" s="7"/>
      <c r="CJ9477" s="7"/>
      <c r="CK9477" s="7"/>
      <c r="CL9477" s="7"/>
    </row>
    <row r="9478" spans="1:90">
      <c r="A9478" s="11"/>
      <c r="B9478" s="373"/>
      <c r="C9478" s="373"/>
      <c r="D9478" s="373"/>
      <c r="E9478" s="13"/>
      <c r="F9478" s="11"/>
      <c r="G9478" s="25"/>
      <c r="H9478" s="31"/>
      <c r="I9478" s="30"/>
      <c r="M9478" s="25"/>
      <c r="N9478" s="31"/>
      <c r="O9478" s="30"/>
      <c r="V9478" s="12"/>
      <c r="W9478" s="12"/>
      <c r="X9478" s="14"/>
      <c r="AB9478" s="25"/>
      <c r="AC9478" s="12"/>
      <c r="AD9478" s="12"/>
      <c r="AK9478" s="12"/>
      <c r="AL9478" s="30"/>
      <c r="AM9478" s="32"/>
      <c r="AQ9478" s="12"/>
      <c r="AR9478" s="12"/>
      <c r="AS9478" s="12"/>
      <c r="AZ9478" s="49"/>
      <c r="BA9478" s="30"/>
      <c r="BB9478" s="12"/>
      <c r="BF9478" s="12"/>
      <c r="BG9478" s="12"/>
      <c r="BH9478" s="12"/>
      <c r="BO9478" s="7"/>
      <c r="BP9478" s="7"/>
      <c r="BQ9478" s="7"/>
      <c r="BU9478" s="7"/>
      <c r="BV9478" s="7"/>
      <c r="BW9478" s="7"/>
      <c r="CD9478" s="7"/>
      <c r="CE9478" s="7"/>
      <c r="CF9478" s="7"/>
      <c r="CJ9478" s="7"/>
      <c r="CK9478" s="7"/>
      <c r="CL9478" s="7"/>
    </row>
    <row r="9479" spans="1:90">
      <c r="A9479" s="11"/>
      <c r="B9479" s="373"/>
      <c r="C9479" s="373"/>
      <c r="D9479" s="373"/>
      <c r="E9479" s="13"/>
      <c r="F9479" s="11"/>
      <c r="G9479" s="25"/>
      <c r="H9479" s="31"/>
      <c r="I9479" s="30"/>
      <c r="M9479" s="25"/>
      <c r="N9479" s="31"/>
      <c r="O9479" s="30"/>
      <c r="V9479" s="12"/>
      <c r="W9479" s="12"/>
      <c r="X9479" s="14"/>
      <c r="AB9479" s="25"/>
      <c r="AC9479" s="12"/>
      <c r="AD9479" s="12"/>
      <c r="AK9479" s="12"/>
      <c r="AL9479" s="30"/>
      <c r="AM9479" s="32"/>
      <c r="AQ9479" s="12"/>
      <c r="AR9479" s="12"/>
      <c r="AS9479" s="12"/>
      <c r="AZ9479" s="49"/>
      <c r="BA9479" s="30"/>
      <c r="BB9479" s="12"/>
      <c r="BF9479" s="12"/>
      <c r="BG9479" s="12"/>
      <c r="BH9479" s="12"/>
      <c r="BO9479" s="7"/>
      <c r="BP9479" s="7"/>
      <c r="BQ9479" s="7"/>
      <c r="BU9479" s="7"/>
      <c r="BV9479" s="7"/>
      <c r="BW9479" s="7"/>
      <c r="CD9479" s="7"/>
      <c r="CE9479" s="7"/>
      <c r="CF9479" s="7"/>
      <c r="CJ9479" s="7"/>
      <c r="CK9479" s="7"/>
      <c r="CL9479" s="7"/>
    </row>
    <row r="9480" spans="1:90">
      <c r="A9480" s="11"/>
      <c r="B9480" s="373"/>
      <c r="C9480" s="373"/>
      <c r="D9480" s="373"/>
      <c r="E9480" s="13"/>
      <c r="F9480" s="11"/>
      <c r="G9480" s="25"/>
      <c r="H9480" s="31"/>
      <c r="I9480" s="30"/>
      <c r="M9480" s="25"/>
      <c r="N9480" s="31"/>
      <c r="O9480" s="30"/>
      <c r="V9480" s="12"/>
      <c r="W9480" s="12"/>
      <c r="X9480" s="14"/>
      <c r="AB9480" s="25"/>
      <c r="AC9480" s="12"/>
      <c r="AD9480" s="12"/>
      <c r="AK9480" s="12"/>
      <c r="AL9480" s="30"/>
      <c r="AM9480" s="32"/>
      <c r="AQ9480" s="12"/>
      <c r="AR9480" s="12"/>
      <c r="AS9480" s="12"/>
      <c r="AZ9480" s="49"/>
      <c r="BA9480" s="30"/>
      <c r="BB9480" s="12"/>
      <c r="BF9480" s="12"/>
      <c r="BG9480" s="12"/>
      <c r="BH9480" s="12"/>
      <c r="BO9480" s="7"/>
      <c r="BP9480" s="7"/>
      <c r="BQ9480" s="7"/>
      <c r="BU9480" s="7"/>
      <c r="BV9480" s="7"/>
      <c r="BW9480" s="7"/>
      <c r="CD9480" s="7"/>
      <c r="CE9480" s="7"/>
      <c r="CF9480" s="7"/>
      <c r="CJ9480" s="7"/>
      <c r="CK9480" s="7"/>
      <c r="CL9480" s="7"/>
    </row>
    <row r="9481" spans="1:90">
      <c r="A9481" s="11"/>
      <c r="B9481" s="373"/>
      <c r="C9481" s="373"/>
      <c r="D9481" s="373"/>
      <c r="E9481" s="13"/>
      <c r="F9481" s="11"/>
      <c r="G9481" s="25"/>
      <c r="H9481" s="31"/>
      <c r="I9481" s="30"/>
      <c r="M9481" s="25"/>
      <c r="N9481" s="31"/>
      <c r="O9481" s="30"/>
      <c r="V9481" s="12"/>
      <c r="W9481" s="12"/>
      <c r="X9481" s="14"/>
      <c r="AB9481" s="25"/>
      <c r="AC9481" s="12"/>
      <c r="AD9481" s="12"/>
      <c r="AK9481" s="12"/>
      <c r="AL9481" s="30"/>
      <c r="AM9481" s="32"/>
      <c r="AQ9481" s="12"/>
      <c r="AR9481" s="12"/>
      <c r="AS9481" s="12"/>
      <c r="AZ9481" s="49"/>
      <c r="BA9481" s="30"/>
      <c r="BB9481" s="12"/>
      <c r="BF9481" s="12"/>
      <c r="BG9481" s="12"/>
      <c r="BH9481" s="12"/>
      <c r="BO9481" s="7"/>
      <c r="BP9481" s="7"/>
      <c r="BQ9481" s="7"/>
      <c r="BU9481" s="7"/>
      <c r="BV9481" s="7"/>
      <c r="BW9481" s="7"/>
      <c r="CD9481" s="7"/>
      <c r="CE9481" s="7"/>
      <c r="CF9481" s="7"/>
      <c r="CJ9481" s="7"/>
      <c r="CK9481" s="7"/>
      <c r="CL9481" s="7"/>
    </row>
    <row r="9482" spans="1:90">
      <c r="A9482" s="11"/>
      <c r="B9482" s="373"/>
      <c r="C9482" s="373"/>
      <c r="D9482" s="373"/>
      <c r="E9482" s="13"/>
      <c r="F9482" s="11"/>
      <c r="G9482" s="25"/>
      <c r="H9482" s="31"/>
      <c r="I9482" s="30"/>
      <c r="M9482" s="25"/>
      <c r="N9482" s="31"/>
      <c r="O9482" s="30"/>
      <c r="V9482" s="12"/>
      <c r="W9482" s="12"/>
      <c r="X9482" s="14"/>
      <c r="AB9482" s="25"/>
      <c r="AC9482" s="12"/>
      <c r="AD9482" s="12"/>
      <c r="AK9482" s="12"/>
      <c r="AL9482" s="30"/>
      <c r="AM9482" s="32"/>
      <c r="AQ9482" s="12"/>
      <c r="AR9482" s="12"/>
      <c r="AS9482" s="12"/>
      <c r="AZ9482" s="49"/>
      <c r="BA9482" s="30"/>
      <c r="BB9482" s="12"/>
      <c r="BF9482" s="12"/>
      <c r="BG9482" s="12"/>
      <c r="BH9482" s="12"/>
      <c r="BO9482" s="7"/>
      <c r="BP9482" s="7"/>
      <c r="BQ9482" s="7"/>
      <c r="BU9482" s="7"/>
      <c r="BV9482" s="7"/>
      <c r="BW9482" s="7"/>
      <c r="CD9482" s="7"/>
      <c r="CE9482" s="7"/>
      <c r="CF9482" s="7"/>
      <c r="CJ9482" s="7"/>
      <c r="CK9482" s="7"/>
      <c r="CL9482" s="7"/>
    </row>
    <row r="9483" spans="1:90">
      <c r="A9483" s="11"/>
      <c r="B9483" s="373"/>
      <c r="C9483" s="373"/>
      <c r="D9483" s="373"/>
      <c r="E9483" s="13"/>
      <c r="F9483" s="11"/>
      <c r="G9483" s="25"/>
      <c r="H9483" s="31"/>
      <c r="I9483" s="30"/>
      <c r="M9483" s="25"/>
      <c r="N9483" s="31"/>
      <c r="O9483" s="30"/>
      <c r="V9483" s="12"/>
      <c r="W9483" s="12"/>
      <c r="X9483" s="14"/>
      <c r="AB9483" s="25"/>
      <c r="AC9483" s="12"/>
      <c r="AD9483" s="12"/>
      <c r="AK9483" s="12"/>
      <c r="AL9483" s="30"/>
      <c r="AM9483" s="32"/>
      <c r="AQ9483" s="12"/>
      <c r="AR9483" s="12"/>
      <c r="AS9483" s="12"/>
      <c r="AZ9483" s="49"/>
      <c r="BA9483" s="30"/>
      <c r="BB9483" s="12"/>
      <c r="BF9483" s="12"/>
      <c r="BG9483" s="12"/>
      <c r="BH9483" s="12"/>
      <c r="BO9483" s="7"/>
      <c r="BP9483" s="7"/>
      <c r="BQ9483" s="7"/>
      <c r="BU9483" s="7"/>
      <c r="BV9483" s="7"/>
      <c r="BW9483" s="7"/>
      <c r="CD9483" s="7"/>
      <c r="CE9483" s="7"/>
      <c r="CF9483" s="7"/>
      <c r="CJ9483" s="7"/>
      <c r="CK9483" s="7"/>
      <c r="CL9483" s="7"/>
    </row>
    <row r="9484" spans="1:90">
      <c r="A9484" s="11"/>
      <c r="B9484" s="373"/>
      <c r="C9484" s="373"/>
      <c r="D9484" s="373"/>
      <c r="E9484" s="13"/>
      <c r="F9484" s="11"/>
      <c r="G9484" s="25"/>
      <c r="H9484" s="31"/>
      <c r="I9484" s="30"/>
      <c r="M9484" s="25"/>
      <c r="N9484" s="31"/>
      <c r="O9484" s="30"/>
      <c r="V9484" s="12"/>
      <c r="W9484" s="12"/>
      <c r="X9484" s="14"/>
      <c r="AB9484" s="25"/>
      <c r="AC9484" s="12"/>
      <c r="AD9484" s="12"/>
      <c r="AK9484" s="12"/>
      <c r="AL9484" s="30"/>
      <c r="AM9484" s="32"/>
      <c r="AQ9484" s="12"/>
      <c r="AR9484" s="12"/>
      <c r="AS9484" s="12"/>
      <c r="AZ9484" s="49"/>
      <c r="BA9484" s="30"/>
      <c r="BB9484" s="12"/>
      <c r="BF9484" s="12"/>
      <c r="BG9484" s="12"/>
      <c r="BH9484" s="12"/>
      <c r="BO9484" s="7"/>
      <c r="BP9484" s="7"/>
      <c r="BQ9484" s="7"/>
      <c r="BU9484" s="7"/>
      <c r="BV9484" s="7"/>
      <c r="BW9484" s="7"/>
      <c r="CD9484" s="7"/>
      <c r="CE9484" s="7"/>
      <c r="CF9484" s="7"/>
      <c r="CJ9484" s="7"/>
      <c r="CK9484" s="7"/>
      <c r="CL9484" s="7"/>
    </row>
    <row r="9485" spans="1:90">
      <c r="A9485" s="11"/>
      <c r="B9485" s="373"/>
      <c r="C9485" s="373"/>
      <c r="D9485" s="373"/>
      <c r="E9485" s="13"/>
      <c r="F9485" s="11"/>
      <c r="G9485" s="25"/>
      <c r="H9485" s="31"/>
      <c r="I9485" s="30"/>
      <c r="M9485" s="25"/>
      <c r="N9485" s="31"/>
      <c r="O9485" s="30"/>
      <c r="V9485" s="12"/>
      <c r="W9485" s="12"/>
      <c r="X9485" s="14"/>
      <c r="AB9485" s="25"/>
      <c r="AC9485" s="12"/>
      <c r="AD9485" s="12"/>
      <c r="AK9485" s="12"/>
      <c r="AL9485" s="30"/>
      <c r="AM9485" s="32"/>
      <c r="AQ9485" s="12"/>
      <c r="AR9485" s="12"/>
      <c r="AS9485" s="12"/>
      <c r="AZ9485" s="49"/>
      <c r="BA9485" s="30"/>
      <c r="BB9485" s="12"/>
      <c r="BF9485" s="12"/>
      <c r="BG9485" s="12"/>
      <c r="BH9485" s="12"/>
      <c r="BO9485" s="7"/>
      <c r="BP9485" s="7"/>
      <c r="BQ9485" s="7"/>
      <c r="BU9485" s="7"/>
      <c r="BV9485" s="7"/>
      <c r="BW9485" s="7"/>
      <c r="CD9485" s="7"/>
      <c r="CE9485" s="7"/>
      <c r="CF9485" s="7"/>
      <c r="CJ9485" s="7"/>
      <c r="CK9485" s="7"/>
      <c r="CL9485" s="7"/>
    </row>
    <row r="9486" spans="1:90">
      <c r="A9486" s="11"/>
      <c r="B9486" s="373"/>
      <c r="C9486" s="373"/>
      <c r="D9486" s="373"/>
      <c r="E9486" s="13"/>
      <c r="F9486" s="11"/>
      <c r="G9486" s="25"/>
      <c r="H9486" s="31"/>
      <c r="I9486" s="30"/>
      <c r="M9486" s="25"/>
      <c r="N9486" s="31"/>
      <c r="O9486" s="30"/>
      <c r="V9486" s="12"/>
      <c r="W9486" s="12"/>
      <c r="X9486" s="14"/>
      <c r="AB9486" s="25"/>
      <c r="AC9486" s="12"/>
      <c r="AD9486" s="12"/>
      <c r="AK9486" s="12"/>
      <c r="AL9486" s="30"/>
      <c r="AM9486" s="32"/>
      <c r="AQ9486" s="12"/>
      <c r="AR9486" s="12"/>
      <c r="AS9486" s="12"/>
      <c r="AZ9486" s="49"/>
      <c r="BA9486" s="30"/>
      <c r="BB9486" s="12"/>
      <c r="BF9486" s="12"/>
      <c r="BG9486" s="12"/>
      <c r="BH9486" s="12"/>
      <c r="BO9486" s="7"/>
      <c r="BP9486" s="7"/>
      <c r="BQ9486" s="7"/>
      <c r="BU9486" s="7"/>
      <c r="BV9486" s="7"/>
      <c r="BW9486" s="7"/>
      <c r="CD9486" s="7"/>
      <c r="CE9486" s="7"/>
      <c r="CF9486" s="7"/>
      <c r="CJ9486" s="7"/>
      <c r="CK9486" s="7"/>
      <c r="CL9486" s="7"/>
    </row>
    <row r="9487" spans="1:90">
      <c r="A9487" s="11"/>
      <c r="B9487" s="373"/>
      <c r="C9487" s="373"/>
      <c r="D9487" s="373"/>
      <c r="E9487" s="13"/>
      <c r="F9487" s="11"/>
      <c r="G9487" s="25"/>
      <c r="H9487" s="31"/>
      <c r="I9487" s="30"/>
      <c r="M9487" s="25"/>
      <c r="N9487" s="31"/>
      <c r="O9487" s="30"/>
      <c r="V9487" s="12"/>
      <c r="W9487" s="12"/>
      <c r="X9487" s="14"/>
      <c r="AB9487" s="25"/>
      <c r="AC9487" s="12"/>
      <c r="AD9487" s="12"/>
      <c r="AK9487" s="12"/>
      <c r="AL9487" s="30"/>
      <c r="AM9487" s="32"/>
      <c r="AQ9487" s="12"/>
      <c r="AR9487" s="12"/>
      <c r="AS9487" s="12"/>
      <c r="AZ9487" s="49"/>
      <c r="BA9487" s="30"/>
      <c r="BB9487" s="12"/>
      <c r="BF9487" s="12"/>
      <c r="BG9487" s="12"/>
      <c r="BH9487" s="12"/>
      <c r="BO9487" s="7"/>
      <c r="BP9487" s="7"/>
      <c r="BQ9487" s="7"/>
      <c r="BU9487" s="7"/>
      <c r="BV9487" s="7"/>
      <c r="BW9487" s="7"/>
      <c r="CD9487" s="7"/>
      <c r="CE9487" s="7"/>
      <c r="CF9487" s="7"/>
      <c r="CJ9487" s="7"/>
      <c r="CK9487" s="7"/>
      <c r="CL9487" s="7"/>
    </row>
    <row r="9488" spans="1:90">
      <c r="A9488" s="11"/>
      <c r="B9488" s="373"/>
      <c r="C9488" s="373"/>
      <c r="D9488" s="373"/>
      <c r="E9488" s="13"/>
      <c r="F9488" s="11"/>
      <c r="G9488" s="25"/>
      <c r="H9488" s="31"/>
      <c r="I9488" s="30"/>
      <c r="M9488" s="25"/>
      <c r="N9488" s="31"/>
      <c r="O9488" s="30"/>
      <c r="V9488" s="12"/>
      <c r="W9488" s="12"/>
      <c r="X9488" s="14"/>
      <c r="AB9488" s="25"/>
      <c r="AC9488" s="12"/>
      <c r="AD9488" s="12"/>
      <c r="AK9488" s="12"/>
      <c r="AL9488" s="30"/>
      <c r="AM9488" s="32"/>
      <c r="AQ9488" s="12"/>
      <c r="AR9488" s="12"/>
      <c r="AS9488" s="12"/>
      <c r="AZ9488" s="49"/>
      <c r="BA9488" s="30"/>
      <c r="BB9488" s="12"/>
      <c r="BF9488" s="12"/>
      <c r="BG9488" s="12"/>
      <c r="BH9488" s="12"/>
      <c r="BO9488" s="7"/>
      <c r="BP9488" s="7"/>
      <c r="BQ9488" s="7"/>
      <c r="BU9488" s="7"/>
      <c r="BV9488" s="7"/>
      <c r="BW9488" s="7"/>
      <c r="CD9488" s="7"/>
      <c r="CE9488" s="7"/>
      <c r="CF9488" s="7"/>
      <c r="CJ9488" s="7"/>
      <c r="CK9488" s="7"/>
      <c r="CL9488" s="7"/>
    </row>
    <row r="9489" spans="1:90">
      <c r="A9489" s="11"/>
      <c r="B9489" s="373"/>
      <c r="C9489" s="373"/>
      <c r="D9489" s="373"/>
      <c r="E9489" s="13"/>
      <c r="F9489" s="11"/>
      <c r="G9489" s="25"/>
      <c r="H9489" s="31"/>
      <c r="I9489" s="30"/>
      <c r="M9489" s="25"/>
      <c r="N9489" s="31"/>
      <c r="O9489" s="30"/>
      <c r="V9489" s="12"/>
      <c r="W9489" s="12"/>
      <c r="X9489" s="14"/>
      <c r="AB9489" s="25"/>
      <c r="AC9489" s="12"/>
      <c r="AD9489" s="12"/>
      <c r="AK9489" s="12"/>
      <c r="AL9489" s="30"/>
      <c r="AM9489" s="32"/>
      <c r="AQ9489" s="12"/>
      <c r="AR9489" s="12"/>
      <c r="AS9489" s="12"/>
      <c r="AZ9489" s="49"/>
      <c r="BA9489" s="30"/>
      <c r="BB9489" s="12"/>
      <c r="BF9489" s="12"/>
      <c r="BG9489" s="12"/>
      <c r="BH9489" s="12"/>
      <c r="BO9489" s="7"/>
      <c r="BP9489" s="7"/>
      <c r="BQ9489" s="7"/>
      <c r="BU9489" s="7"/>
      <c r="BV9489" s="7"/>
      <c r="BW9489" s="7"/>
      <c r="CD9489" s="7"/>
      <c r="CE9489" s="7"/>
      <c r="CF9489" s="7"/>
      <c r="CJ9489" s="7"/>
      <c r="CK9489" s="7"/>
      <c r="CL9489" s="7"/>
    </row>
    <row r="9490" spans="1:90">
      <c r="A9490" s="11"/>
      <c r="B9490" s="373"/>
      <c r="C9490" s="373"/>
      <c r="D9490" s="373"/>
      <c r="E9490" s="13"/>
      <c r="F9490" s="11"/>
      <c r="G9490" s="25"/>
      <c r="H9490" s="31"/>
      <c r="I9490" s="30"/>
      <c r="M9490" s="25"/>
      <c r="N9490" s="31"/>
      <c r="O9490" s="30"/>
      <c r="V9490" s="12"/>
      <c r="W9490" s="12"/>
      <c r="X9490" s="14"/>
      <c r="AB9490" s="25"/>
      <c r="AC9490" s="12"/>
      <c r="AD9490" s="12"/>
      <c r="AK9490" s="12"/>
      <c r="AL9490" s="30"/>
      <c r="AM9490" s="32"/>
      <c r="AQ9490" s="12"/>
      <c r="AR9490" s="12"/>
      <c r="AS9490" s="12"/>
      <c r="AZ9490" s="49"/>
      <c r="BA9490" s="30"/>
      <c r="BB9490" s="12"/>
      <c r="BF9490" s="12"/>
      <c r="BG9490" s="12"/>
      <c r="BH9490" s="12"/>
      <c r="BO9490" s="7"/>
      <c r="BP9490" s="7"/>
      <c r="BQ9490" s="7"/>
      <c r="BU9490" s="7"/>
      <c r="BV9490" s="7"/>
      <c r="BW9490" s="7"/>
      <c r="CD9490" s="7"/>
      <c r="CE9490" s="7"/>
      <c r="CF9490" s="7"/>
      <c r="CJ9490" s="7"/>
      <c r="CK9490" s="7"/>
      <c r="CL9490" s="7"/>
    </row>
    <row r="9491" spans="1:90">
      <c r="A9491" s="11"/>
      <c r="B9491" s="373"/>
      <c r="C9491" s="373"/>
      <c r="D9491" s="373"/>
      <c r="E9491" s="13"/>
      <c r="F9491" s="11"/>
      <c r="G9491" s="25"/>
      <c r="H9491" s="31"/>
      <c r="I9491" s="30"/>
      <c r="M9491" s="25"/>
      <c r="N9491" s="31"/>
      <c r="O9491" s="30"/>
      <c r="V9491" s="12"/>
      <c r="W9491" s="12"/>
      <c r="X9491" s="14"/>
      <c r="AB9491" s="25"/>
      <c r="AC9491" s="12"/>
      <c r="AD9491" s="12"/>
      <c r="AK9491" s="12"/>
      <c r="AL9491" s="30"/>
      <c r="AM9491" s="32"/>
      <c r="AQ9491" s="12"/>
      <c r="AR9491" s="12"/>
      <c r="AS9491" s="12"/>
      <c r="AZ9491" s="49"/>
      <c r="BA9491" s="30"/>
      <c r="BB9491" s="12"/>
      <c r="BF9491" s="12"/>
      <c r="BG9491" s="12"/>
      <c r="BH9491" s="12"/>
      <c r="BO9491" s="7"/>
      <c r="BP9491" s="7"/>
      <c r="BQ9491" s="7"/>
      <c r="BU9491" s="7"/>
      <c r="BV9491" s="7"/>
      <c r="BW9491" s="7"/>
      <c r="CD9491" s="7"/>
      <c r="CE9491" s="7"/>
      <c r="CF9491" s="7"/>
      <c r="CJ9491" s="7"/>
      <c r="CK9491" s="7"/>
      <c r="CL9491" s="7"/>
    </row>
    <row r="9492" spans="1:90">
      <c r="A9492" s="11"/>
      <c r="B9492" s="373"/>
      <c r="C9492" s="373"/>
      <c r="D9492" s="373"/>
      <c r="E9492" s="13"/>
      <c r="F9492" s="11"/>
      <c r="G9492" s="25"/>
      <c r="H9492" s="31"/>
      <c r="I9492" s="30"/>
      <c r="M9492" s="25"/>
      <c r="N9492" s="31"/>
      <c r="O9492" s="30"/>
      <c r="V9492" s="12"/>
      <c r="W9492" s="12"/>
      <c r="X9492" s="14"/>
      <c r="AB9492" s="25"/>
      <c r="AC9492" s="12"/>
      <c r="AD9492" s="12"/>
      <c r="AK9492" s="12"/>
      <c r="AL9492" s="30"/>
      <c r="AM9492" s="32"/>
      <c r="AQ9492" s="12"/>
      <c r="AR9492" s="12"/>
      <c r="AS9492" s="12"/>
      <c r="AZ9492" s="49"/>
      <c r="BA9492" s="30"/>
      <c r="BB9492" s="12"/>
      <c r="BF9492" s="12"/>
      <c r="BG9492" s="12"/>
      <c r="BH9492" s="12"/>
      <c r="BO9492" s="7"/>
      <c r="BP9492" s="7"/>
      <c r="BQ9492" s="7"/>
      <c r="BU9492" s="7"/>
      <c r="BV9492" s="7"/>
      <c r="BW9492" s="7"/>
      <c r="CD9492" s="7"/>
      <c r="CE9492" s="7"/>
      <c r="CF9492" s="7"/>
      <c r="CJ9492" s="7"/>
      <c r="CK9492" s="7"/>
      <c r="CL9492" s="7"/>
    </row>
    <row r="9493" spans="1:90">
      <c r="A9493" s="11"/>
      <c r="B9493" s="373"/>
      <c r="C9493" s="373"/>
      <c r="D9493" s="373"/>
      <c r="E9493" s="13"/>
      <c r="F9493" s="11"/>
      <c r="G9493" s="25"/>
      <c r="H9493" s="31"/>
      <c r="I9493" s="30"/>
      <c r="M9493" s="25"/>
      <c r="N9493" s="31"/>
      <c r="O9493" s="30"/>
      <c r="V9493" s="12"/>
      <c r="W9493" s="12"/>
      <c r="X9493" s="14"/>
      <c r="AB9493" s="25"/>
      <c r="AC9493" s="12"/>
      <c r="AD9493" s="12"/>
      <c r="AK9493" s="12"/>
      <c r="AL9493" s="30"/>
      <c r="AM9493" s="32"/>
      <c r="AQ9493" s="12"/>
      <c r="AR9493" s="12"/>
      <c r="AS9493" s="12"/>
      <c r="AZ9493" s="49"/>
      <c r="BA9493" s="30"/>
      <c r="BB9493" s="12"/>
      <c r="BF9493" s="12"/>
      <c r="BG9493" s="12"/>
      <c r="BH9493" s="12"/>
      <c r="BO9493" s="7"/>
      <c r="BP9493" s="7"/>
      <c r="BQ9493" s="7"/>
      <c r="BU9493" s="7"/>
      <c r="BV9493" s="7"/>
      <c r="BW9493" s="7"/>
      <c r="CD9493" s="7"/>
      <c r="CE9493" s="7"/>
      <c r="CF9493" s="7"/>
      <c r="CJ9493" s="7"/>
      <c r="CK9493" s="7"/>
      <c r="CL9493" s="7"/>
    </row>
    <row r="9494" spans="1:90">
      <c r="A9494" s="11"/>
      <c r="B9494" s="373"/>
      <c r="C9494" s="373"/>
      <c r="D9494" s="373"/>
      <c r="E9494" s="13"/>
      <c r="F9494" s="11"/>
      <c r="G9494" s="25"/>
      <c r="H9494" s="31"/>
      <c r="I9494" s="30"/>
      <c r="M9494" s="25"/>
      <c r="N9494" s="31"/>
      <c r="O9494" s="30"/>
      <c r="V9494" s="12"/>
      <c r="W9494" s="12"/>
      <c r="X9494" s="14"/>
      <c r="AB9494" s="25"/>
      <c r="AC9494" s="12"/>
      <c r="AD9494" s="12"/>
      <c r="AK9494" s="12"/>
      <c r="AL9494" s="30"/>
      <c r="AM9494" s="32"/>
      <c r="AQ9494" s="12"/>
      <c r="AR9494" s="12"/>
      <c r="AS9494" s="12"/>
      <c r="AZ9494" s="49"/>
      <c r="BA9494" s="30"/>
      <c r="BB9494" s="12"/>
      <c r="BF9494" s="12"/>
      <c r="BG9494" s="12"/>
      <c r="BH9494" s="12"/>
      <c r="BO9494" s="7"/>
      <c r="BP9494" s="7"/>
      <c r="BQ9494" s="7"/>
      <c r="BU9494" s="7"/>
      <c r="BV9494" s="7"/>
      <c r="BW9494" s="7"/>
      <c r="CD9494" s="7"/>
      <c r="CE9494" s="7"/>
      <c r="CF9494" s="7"/>
      <c r="CJ9494" s="7"/>
      <c r="CK9494" s="7"/>
      <c r="CL9494" s="7"/>
    </row>
    <row r="9495" spans="1:90">
      <c r="A9495" s="11"/>
      <c r="B9495" s="373"/>
      <c r="C9495" s="373"/>
      <c r="D9495" s="373"/>
      <c r="E9495" s="13"/>
      <c r="F9495" s="11"/>
      <c r="G9495" s="25"/>
      <c r="H9495" s="31"/>
      <c r="I9495" s="30"/>
      <c r="M9495" s="25"/>
      <c r="N9495" s="31"/>
      <c r="O9495" s="30"/>
      <c r="V9495" s="12"/>
      <c r="W9495" s="12"/>
      <c r="X9495" s="14"/>
      <c r="AB9495" s="25"/>
      <c r="AC9495" s="12"/>
      <c r="AD9495" s="12"/>
      <c r="AK9495" s="12"/>
      <c r="AL9495" s="30"/>
      <c r="AM9495" s="32"/>
      <c r="AQ9495" s="12"/>
      <c r="AR9495" s="12"/>
      <c r="AS9495" s="12"/>
      <c r="AZ9495" s="49"/>
      <c r="BA9495" s="30"/>
      <c r="BB9495" s="12"/>
      <c r="BF9495" s="12"/>
      <c r="BG9495" s="12"/>
      <c r="BH9495" s="12"/>
      <c r="BO9495" s="7"/>
      <c r="BP9495" s="7"/>
      <c r="BQ9495" s="7"/>
      <c r="BU9495" s="7"/>
      <c r="BV9495" s="7"/>
      <c r="BW9495" s="7"/>
      <c r="CD9495" s="7"/>
      <c r="CE9495" s="7"/>
      <c r="CF9495" s="7"/>
      <c r="CJ9495" s="7"/>
      <c r="CK9495" s="7"/>
      <c r="CL9495" s="7"/>
    </row>
    <row r="9496" spans="1:90">
      <c r="A9496" s="11"/>
      <c r="B9496" s="373"/>
      <c r="C9496" s="373"/>
      <c r="D9496" s="373"/>
      <c r="E9496" s="13"/>
      <c r="F9496" s="11"/>
      <c r="G9496" s="25"/>
      <c r="H9496" s="31"/>
      <c r="I9496" s="30"/>
      <c r="M9496" s="25"/>
      <c r="N9496" s="31"/>
      <c r="O9496" s="30"/>
      <c r="V9496" s="12"/>
      <c r="W9496" s="12"/>
      <c r="X9496" s="14"/>
      <c r="AB9496" s="25"/>
      <c r="AC9496" s="12"/>
      <c r="AD9496" s="12"/>
      <c r="AK9496" s="12"/>
      <c r="AL9496" s="30"/>
      <c r="AM9496" s="32"/>
      <c r="AQ9496" s="12"/>
      <c r="AR9496" s="12"/>
      <c r="AS9496" s="12"/>
      <c r="AZ9496" s="49"/>
      <c r="BA9496" s="30"/>
      <c r="BB9496" s="12"/>
      <c r="BF9496" s="12"/>
      <c r="BG9496" s="12"/>
      <c r="BH9496" s="12"/>
      <c r="BO9496" s="7"/>
      <c r="BP9496" s="7"/>
      <c r="BQ9496" s="7"/>
      <c r="BU9496" s="7"/>
      <c r="BV9496" s="7"/>
      <c r="BW9496" s="7"/>
      <c r="CD9496" s="7"/>
      <c r="CE9496" s="7"/>
      <c r="CF9496" s="7"/>
      <c r="CJ9496" s="7"/>
      <c r="CK9496" s="7"/>
      <c r="CL9496" s="7"/>
    </row>
    <row r="9497" spans="1:90">
      <c r="A9497" s="11"/>
      <c r="B9497" s="373"/>
      <c r="C9497" s="373"/>
      <c r="D9497" s="373"/>
      <c r="E9497" s="13"/>
      <c r="F9497" s="11"/>
      <c r="G9497" s="25"/>
      <c r="H9497" s="31"/>
      <c r="I9497" s="30"/>
      <c r="M9497" s="25"/>
      <c r="N9497" s="31"/>
      <c r="O9497" s="30"/>
      <c r="V9497" s="12"/>
      <c r="W9497" s="12"/>
      <c r="X9497" s="14"/>
      <c r="AB9497" s="25"/>
      <c r="AC9497" s="12"/>
      <c r="AD9497" s="12"/>
      <c r="AK9497" s="12"/>
      <c r="AL9497" s="30"/>
      <c r="AM9497" s="32"/>
      <c r="AQ9497" s="12"/>
      <c r="AR9497" s="12"/>
      <c r="AS9497" s="12"/>
      <c r="AZ9497" s="49"/>
      <c r="BA9497" s="30"/>
      <c r="BB9497" s="12"/>
      <c r="BF9497" s="12"/>
      <c r="BG9497" s="12"/>
      <c r="BH9497" s="12"/>
      <c r="BO9497" s="7"/>
      <c r="BP9497" s="7"/>
      <c r="BQ9497" s="7"/>
      <c r="BU9497" s="7"/>
      <c r="BV9497" s="7"/>
      <c r="BW9497" s="7"/>
      <c r="CD9497" s="7"/>
      <c r="CE9497" s="7"/>
      <c r="CF9497" s="7"/>
      <c r="CJ9497" s="7"/>
      <c r="CK9497" s="7"/>
      <c r="CL9497" s="7"/>
    </row>
    <row r="9498" spans="1:90">
      <c r="A9498" s="11"/>
      <c r="B9498" s="373"/>
      <c r="C9498" s="373"/>
      <c r="D9498" s="373"/>
      <c r="E9498" s="13"/>
      <c r="F9498" s="11"/>
      <c r="G9498" s="25"/>
      <c r="H9498" s="31"/>
      <c r="I9498" s="30"/>
      <c r="M9498" s="25"/>
      <c r="N9498" s="31"/>
      <c r="O9498" s="30"/>
      <c r="V9498" s="12"/>
      <c r="W9498" s="12"/>
      <c r="X9498" s="14"/>
      <c r="AB9498" s="25"/>
      <c r="AC9498" s="12"/>
      <c r="AD9498" s="12"/>
      <c r="AK9498" s="12"/>
      <c r="AL9498" s="30"/>
      <c r="AM9498" s="32"/>
      <c r="AQ9498" s="12"/>
      <c r="AR9498" s="12"/>
      <c r="AS9498" s="12"/>
      <c r="AZ9498" s="49"/>
      <c r="BA9498" s="30"/>
      <c r="BB9498" s="12"/>
      <c r="BF9498" s="12"/>
      <c r="BG9498" s="12"/>
      <c r="BH9498" s="12"/>
      <c r="BO9498" s="7"/>
      <c r="BP9498" s="7"/>
      <c r="BQ9498" s="7"/>
      <c r="BU9498" s="7"/>
      <c r="BV9498" s="7"/>
      <c r="BW9498" s="7"/>
      <c r="CD9498" s="7"/>
      <c r="CE9498" s="7"/>
      <c r="CF9498" s="7"/>
      <c r="CJ9498" s="7"/>
      <c r="CK9498" s="7"/>
      <c r="CL9498" s="7"/>
    </row>
    <row r="9499" spans="1:90">
      <c r="A9499" s="11"/>
      <c r="B9499" s="373"/>
      <c r="C9499" s="373"/>
      <c r="D9499" s="373"/>
      <c r="E9499" s="13"/>
      <c r="F9499" s="11"/>
      <c r="G9499" s="25"/>
      <c r="H9499" s="31"/>
      <c r="I9499" s="30"/>
      <c r="M9499" s="25"/>
      <c r="N9499" s="31"/>
      <c r="O9499" s="30"/>
      <c r="V9499" s="12"/>
      <c r="W9499" s="12"/>
      <c r="X9499" s="14"/>
      <c r="AB9499" s="25"/>
      <c r="AC9499" s="12"/>
      <c r="AD9499" s="12"/>
      <c r="AK9499" s="12"/>
      <c r="AL9499" s="30"/>
      <c r="AM9499" s="32"/>
      <c r="AQ9499" s="12"/>
      <c r="AR9499" s="12"/>
      <c r="AS9499" s="12"/>
      <c r="AZ9499" s="49"/>
      <c r="BA9499" s="30"/>
      <c r="BB9499" s="12"/>
      <c r="BF9499" s="12"/>
      <c r="BG9499" s="12"/>
      <c r="BH9499" s="12"/>
      <c r="BO9499" s="7"/>
      <c r="BP9499" s="7"/>
      <c r="BQ9499" s="7"/>
      <c r="BU9499" s="7"/>
      <c r="BV9499" s="7"/>
      <c r="BW9499" s="7"/>
      <c r="CD9499" s="7"/>
      <c r="CE9499" s="7"/>
      <c r="CF9499" s="7"/>
      <c r="CJ9499" s="7"/>
      <c r="CK9499" s="7"/>
      <c r="CL9499" s="7"/>
    </row>
    <row r="9500" spans="1:90">
      <c r="A9500" s="11"/>
      <c r="B9500" s="373"/>
      <c r="C9500" s="373"/>
      <c r="D9500" s="373"/>
      <c r="E9500" s="13"/>
      <c r="F9500" s="11"/>
      <c r="G9500" s="25"/>
      <c r="H9500" s="31"/>
      <c r="I9500" s="30"/>
      <c r="M9500" s="25"/>
      <c r="N9500" s="31"/>
      <c r="O9500" s="30"/>
      <c r="V9500" s="12"/>
      <c r="W9500" s="12"/>
      <c r="X9500" s="14"/>
      <c r="AB9500" s="25"/>
      <c r="AC9500" s="12"/>
      <c r="AD9500" s="12"/>
      <c r="AK9500" s="12"/>
      <c r="AL9500" s="30"/>
      <c r="AM9500" s="32"/>
      <c r="AQ9500" s="12"/>
      <c r="AR9500" s="12"/>
      <c r="AS9500" s="12"/>
      <c r="AZ9500" s="49"/>
      <c r="BA9500" s="30"/>
      <c r="BB9500" s="12"/>
      <c r="BF9500" s="12"/>
      <c r="BG9500" s="12"/>
      <c r="BH9500" s="12"/>
      <c r="BO9500" s="7"/>
      <c r="BP9500" s="7"/>
      <c r="BQ9500" s="7"/>
      <c r="BU9500" s="7"/>
      <c r="BV9500" s="7"/>
      <c r="BW9500" s="7"/>
      <c r="CD9500" s="7"/>
      <c r="CE9500" s="7"/>
      <c r="CF9500" s="7"/>
      <c r="CJ9500" s="7"/>
      <c r="CK9500" s="7"/>
      <c r="CL9500" s="7"/>
    </row>
    <row r="9501" spans="1:90">
      <c r="A9501" s="11"/>
      <c r="B9501" s="373"/>
      <c r="C9501" s="373"/>
      <c r="D9501" s="373"/>
      <c r="E9501" s="13"/>
      <c r="F9501" s="11"/>
      <c r="G9501" s="25"/>
      <c r="H9501" s="31"/>
      <c r="I9501" s="30"/>
      <c r="M9501" s="25"/>
      <c r="N9501" s="31"/>
      <c r="O9501" s="30"/>
      <c r="V9501" s="12"/>
      <c r="W9501" s="12"/>
      <c r="X9501" s="14"/>
      <c r="AB9501" s="25"/>
      <c r="AC9501" s="12"/>
      <c r="AD9501" s="12"/>
      <c r="AK9501" s="12"/>
      <c r="AL9501" s="30"/>
      <c r="AM9501" s="32"/>
      <c r="AQ9501" s="12"/>
      <c r="AR9501" s="12"/>
      <c r="AS9501" s="12"/>
      <c r="AZ9501" s="49"/>
      <c r="BA9501" s="30"/>
      <c r="BB9501" s="12"/>
      <c r="BF9501" s="12"/>
      <c r="BG9501" s="12"/>
      <c r="BH9501" s="12"/>
      <c r="BO9501" s="7"/>
      <c r="BP9501" s="7"/>
      <c r="BQ9501" s="7"/>
      <c r="BU9501" s="7"/>
      <c r="BV9501" s="7"/>
      <c r="BW9501" s="7"/>
      <c r="CD9501" s="7"/>
      <c r="CE9501" s="7"/>
      <c r="CF9501" s="7"/>
      <c r="CJ9501" s="7"/>
      <c r="CK9501" s="7"/>
      <c r="CL9501" s="7"/>
    </row>
    <row r="9502" spans="1:90">
      <c r="A9502" s="11"/>
      <c r="B9502" s="373"/>
      <c r="C9502" s="373"/>
      <c r="D9502" s="373"/>
      <c r="E9502" s="13"/>
      <c r="F9502" s="11"/>
      <c r="G9502" s="25"/>
      <c r="H9502" s="31"/>
      <c r="I9502" s="30"/>
      <c r="M9502" s="25"/>
      <c r="N9502" s="31"/>
      <c r="O9502" s="30"/>
      <c r="V9502" s="12"/>
      <c r="W9502" s="12"/>
      <c r="X9502" s="14"/>
      <c r="AB9502" s="25"/>
      <c r="AC9502" s="12"/>
      <c r="AD9502" s="12"/>
      <c r="AK9502" s="12"/>
      <c r="AL9502" s="30"/>
      <c r="AM9502" s="32"/>
      <c r="AQ9502" s="12"/>
      <c r="AR9502" s="12"/>
      <c r="AS9502" s="12"/>
      <c r="AZ9502" s="49"/>
      <c r="BA9502" s="30"/>
      <c r="BB9502" s="12"/>
      <c r="BF9502" s="12"/>
      <c r="BG9502" s="12"/>
      <c r="BH9502" s="12"/>
      <c r="BO9502" s="7"/>
      <c r="BP9502" s="7"/>
      <c r="BQ9502" s="7"/>
      <c r="BU9502" s="7"/>
      <c r="BV9502" s="7"/>
      <c r="BW9502" s="7"/>
      <c r="CD9502" s="7"/>
      <c r="CE9502" s="7"/>
      <c r="CF9502" s="7"/>
      <c r="CJ9502" s="7"/>
      <c r="CK9502" s="7"/>
      <c r="CL9502" s="7"/>
    </row>
    <row r="9503" spans="1:90">
      <c r="A9503" s="11"/>
      <c r="B9503" s="373"/>
      <c r="C9503" s="373"/>
      <c r="D9503" s="373"/>
      <c r="E9503" s="13"/>
      <c r="F9503" s="11"/>
      <c r="G9503" s="25"/>
      <c r="H9503" s="31"/>
      <c r="I9503" s="30"/>
      <c r="M9503" s="25"/>
      <c r="N9503" s="31"/>
      <c r="O9503" s="30"/>
      <c r="V9503" s="12"/>
      <c r="W9503" s="12"/>
      <c r="X9503" s="14"/>
      <c r="AB9503" s="25"/>
      <c r="AC9503" s="12"/>
      <c r="AD9503" s="12"/>
      <c r="AK9503" s="12"/>
      <c r="AL9503" s="30"/>
      <c r="AM9503" s="32"/>
      <c r="AQ9503" s="12"/>
      <c r="AR9503" s="12"/>
      <c r="AS9503" s="12"/>
      <c r="AZ9503" s="49"/>
      <c r="BA9503" s="30"/>
      <c r="BB9503" s="12"/>
      <c r="BF9503" s="12"/>
      <c r="BG9503" s="12"/>
      <c r="BH9503" s="12"/>
      <c r="BO9503" s="7"/>
      <c r="BP9503" s="7"/>
      <c r="BQ9503" s="7"/>
      <c r="BU9503" s="7"/>
      <c r="BV9503" s="7"/>
      <c r="BW9503" s="7"/>
      <c r="CD9503" s="7"/>
      <c r="CE9503" s="7"/>
      <c r="CF9503" s="7"/>
      <c r="CJ9503" s="7"/>
      <c r="CK9503" s="7"/>
      <c r="CL9503" s="7"/>
    </row>
    <row r="9504" spans="1:90">
      <c r="A9504" s="11"/>
      <c r="B9504" s="373"/>
      <c r="C9504" s="373"/>
      <c r="D9504" s="373"/>
      <c r="E9504" s="13"/>
      <c r="F9504" s="11"/>
      <c r="G9504" s="25"/>
      <c r="H9504" s="31"/>
      <c r="I9504" s="30"/>
      <c r="M9504" s="25"/>
      <c r="N9504" s="31"/>
      <c r="O9504" s="30"/>
      <c r="V9504" s="12"/>
      <c r="W9504" s="12"/>
      <c r="X9504" s="14"/>
      <c r="AB9504" s="25"/>
      <c r="AC9504" s="12"/>
      <c r="AD9504" s="12"/>
      <c r="AK9504" s="12"/>
      <c r="AL9504" s="30"/>
      <c r="AM9504" s="32"/>
      <c r="AQ9504" s="12"/>
      <c r="AR9504" s="12"/>
      <c r="AS9504" s="12"/>
      <c r="AZ9504" s="49"/>
      <c r="BA9504" s="30"/>
      <c r="BB9504" s="12"/>
      <c r="BF9504" s="12"/>
      <c r="BG9504" s="12"/>
      <c r="BH9504" s="12"/>
      <c r="BO9504" s="7"/>
      <c r="BP9504" s="7"/>
      <c r="BQ9504" s="7"/>
      <c r="BU9504" s="7"/>
      <c r="BV9504" s="7"/>
      <c r="BW9504" s="7"/>
      <c r="CD9504" s="7"/>
      <c r="CE9504" s="7"/>
      <c r="CF9504" s="7"/>
      <c r="CJ9504" s="7"/>
      <c r="CK9504" s="7"/>
      <c r="CL9504" s="7"/>
    </row>
    <row r="9505" spans="1:90">
      <c r="A9505" s="11"/>
      <c r="B9505" s="373"/>
      <c r="C9505" s="373"/>
      <c r="D9505" s="373"/>
      <c r="E9505" s="13"/>
      <c r="F9505" s="11"/>
      <c r="G9505" s="25"/>
      <c r="H9505" s="31"/>
      <c r="I9505" s="30"/>
      <c r="M9505" s="25"/>
      <c r="N9505" s="31"/>
      <c r="O9505" s="30"/>
      <c r="V9505" s="12"/>
      <c r="W9505" s="12"/>
      <c r="X9505" s="14"/>
      <c r="AB9505" s="25"/>
      <c r="AC9505" s="12"/>
      <c r="AD9505" s="12"/>
      <c r="AK9505" s="12"/>
      <c r="AL9505" s="30"/>
      <c r="AM9505" s="32"/>
      <c r="AQ9505" s="12"/>
      <c r="AR9505" s="12"/>
      <c r="AS9505" s="12"/>
      <c r="AZ9505" s="49"/>
      <c r="BA9505" s="30"/>
      <c r="BB9505" s="12"/>
      <c r="BF9505" s="12"/>
      <c r="BG9505" s="12"/>
      <c r="BH9505" s="12"/>
      <c r="BO9505" s="7"/>
      <c r="BP9505" s="7"/>
      <c r="BQ9505" s="7"/>
      <c r="BU9505" s="7"/>
      <c r="BV9505" s="7"/>
      <c r="BW9505" s="7"/>
      <c r="CD9505" s="7"/>
      <c r="CE9505" s="7"/>
      <c r="CF9505" s="7"/>
      <c r="CJ9505" s="7"/>
      <c r="CK9505" s="7"/>
      <c r="CL9505" s="7"/>
    </row>
    <row r="9506" spans="1:90">
      <c r="A9506" s="11"/>
      <c r="B9506" s="373"/>
      <c r="C9506" s="373"/>
      <c r="D9506" s="373"/>
      <c r="E9506" s="13"/>
      <c r="F9506" s="11"/>
      <c r="G9506" s="25"/>
      <c r="H9506" s="31"/>
      <c r="I9506" s="30"/>
      <c r="M9506" s="25"/>
      <c r="N9506" s="31"/>
      <c r="O9506" s="30"/>
      <c r="V9506" s="12"/>
      <c r="W9506" s="12"/>
      <c r="X9506" s="14"/>
      <c r="AB9506" s="25"/>
      <c r="AC9506" s="12"/>
      <c r="AD9506" s="12"/>
      <c r="AK9506" s="12"/>
      <c r="AL9506" s="30"/>
      <c r="AM9506" s="32"/>
      <c r="AQ9506" s="12"/>
      <c r="AR9506" s="12"/>
      <c r="AS9506" s="12"/>
      <c r="AZ9506" s="49"/>
      <c r="BA9506" s="30"/>
      <c r="BB9506" s="12"/>
      <c r="BF9506" s="12"/>
      <c r="BG9506" s="12"/>
      <c r="BH9506" s="12"/>
      <c r="BO9506" s="7"/>
      <c r="BP9506" s="7"/>
      <c r="BQ9506" s="7"/>
      <c r="BU9506" s="7"/>
      <c r="BV9506" s="7"/>
      <c r="BW9506" s="7"/>
      <c r="CD9506" s="7"/>
      <c r="CE9506" s="7"/>
      <c r="CF9506" s="7"/>
      <c r="CJ9506" s="7"/>
      <c r="CK9506" s="7"/>
      <c r="CL9506" s="7"/>
    </row>
    <row r="9507" spans="1:90">
      <c r="A9507" s="11"/>
      <c r="B9507" s="373"/>
      <c r="C9507" s="373"/>
      <c r="D9507" s="373"/>
      <c r="E9507" s="13"/>
      <c r="F9507" s="11"/>
      <c r="G9507" s="25"/>
      <c r="H9507" s="31"/>
      <c r="I9507" s="30"/>
      <c r="M9507" s="25"/>
      <c r="N9507" s="31"/>
      <c r="O9507" s="30"/>
      <c r="V9507" s="12"/>
      <c r="W9507" s="12"/>
      <c r="X9507" s="14"/>
      <c r="AB9507" s="25"/>
      <c r="AC9507" s="12"/>
      <c r="AD9507" s="12"/>
      <c r="AK9507" s="12"/>
      <c r="AL9507" s="30"/>
      <c r="AM9507" s="32"/>
      <c r="AQ9507" s="12"/>
      <c r="AR9507" s="12"/>
      <c r="AS9507" s="12"/>
      <c r="AZ9507" s="49"/>
      <c r="BA9507" s="30"/>
      <c r="BB9507" s="12"/>
      <c r="BF9507" s="12"/>
      <c r="BG9507" s="12"/>
      <c r="BH9507" s="12"/>
      <c r="BO9507" s="7"/>
      <c r="BP9507" s="7"/>
      <c r="BQ9507" s="7"/>
      <c r="BU9507" s="7"/>
      <c r="BV9507" s="7"/>
      <c r="BW9507" s="7"/>
      <c r="CD9507" s="7"/>
      <c r="CE9507" s="7"/>
      <c r="CF9507" s="7"/>
      <c r="CJ9507" s="7"/>
      <c r="CK9507" s="7"/>
      <c r="CL9507" s="7"/>
    </row>
    <row r="9508" spans="1:90">
      <c r="A9508" s="11"/>
      <c r="B9508" s="373"/>
      <c r="C9508" s="373"/>
      <c r="D9508" s="373"/>
      <c r="E9508" s="13"/>
      <c r="F9508" s="11"/>
      <c r="G9508" s="25"/>
      <c r="H9508" s="31"/>
      <c r="I9508" s="30"/>
      <c r="M9508" s="25"/>
      <c r="N9508" s="31"/>
      <c r="O9508" s="30"/>
      <c r="V9508" s="12"/>
      <c r="W9508" s="12"/>
      <c r="X9508" s="14"/>
      <c r="AB9508" s="25"/>
      <c r="AC9508" s="12"/>
      <c r="AD9508" s="12"/>
      <c r="AK9508" s="12"/>
      <c r="AL9508" s="30"/>
      <c r="AM9508" s="32"/>
      <c r="AQ9508" s="12"/>
      <c r="AR9508" s="12"/>
      <c r="AS9508" s="12"/>
      <c r="AZ9508" s="49"/>
      <c r="BA9508" s="30"/>
      <c r="BB9508" s="12"/>
      <c r="BF9508" s="12"/>
      <c r="BG9508" s="12"/>
      <c r="BH9508" s="12"/>
      <c r="BO9508" s="7"/>
      <c r="BP9508" s="7"/>
      <c r="BQ9508" s="7"/>
      <c r="BU9508" s="7"/>
      <c r="BV9508" s="7"/>
      <c r="BW9508" s="7"/>
      <c r="CD9508" s="7"/>
      <c r="CE9508" s="7"/>
      <c r="CF9508" s="7"/>
      <c r="CJ9508" s="7"/>
      <c r="CK9508" s="7"/>
      <c r="CL9508" s="7"/>
    </row>
    <row r="9509" spans="1:90">
      <c r="A9509" s="11"/>
      <c r="B9509" s="373"/>
      <c r="C9509" s="373"/>
      <c r="D9509" s="373"/>
      <c r="E9509" s="13"/>
      <c r="F9509" s="11"/>
      <c r="G9509" s="25"/>
      <c r="H9509" s="31"/>
      <c r="I9509" s="30"/>
      <c r="M9509" s="25"/>
      <c r="N9509" s="31"/>
      <c r="O9509" s="30"/>
      <c r="V9509" s="12"/>
      <c r="W9509" s="12"/>
      <c r="X9509" s="14"/>
      <c r="AB9509" s="25"/>
      <c r="AC9509" s="12"/>
      <c r="AD9509" s="12"/>
      <c r="AK9509" s="12"/>
      <c r="AL9509" s="30"/>
      <c r="AM9509" s="32"/>
      <c r="AQ9509" s="12"/>
      <c r="AR9509" s="12"/>
      <c r="AS9509" s="12"/>
      <c r="AZ9509" s="49"/>
      <c r="BA9509" s="30"/>
      <c r="BB9509" s="12"/>
      <c r="BF9509" s="12"/>
      <c r="BG9509" s="12"/>
      <c r="BH9509" s="12"/>
      <c r="BO9509" s="7"/>
      <c r="BP9509" s="7"/>
      <c r="BQ9509" s="7"/>
      <c r="BU9509" s="7"/>
      <c r="BV9509" s="7"/>
      <c r="BW9509" s="7"/>
      <c r="CD9509" s="7"/>
      <c r="CE9509" s="7"/>
      <c r="CF9509" s="7"/>
      <c r="CJ9509" s="7"/>
      <c r="CK9509" s="7"/>
      <c r="CL9509" s="7"/>
    </row>
    <row r="9510" spans="1:90">
      <c r="A9510" s="11"/>
      <c r="B9510" s="373"/>
      <c r="C9510" s="373"/>
      <c r="D9510" s="373"/>
      <c r="E9510" s="13"/>
      <c r="F9510" s="11"/>
      <c r="G9510" s="25"/>
      <c r="H9510" s="31"/>
      <c r="I9510" s="30"/>
      <c r="M9510" s="25"/>
      <c r="N9510" s="31"/>
      <c r="O9510" s="30"/>
      <c r="V9510" s="12"/>
      <c r="W9510" s="12"/>
      <c r="X9510" s="14"/>
      <c r="AB9510" s="25"/>
      <c r="AC9510" s="12"/>
      <c r="AD9510" s="12"/>
      <c r="AK9510" s="12"/>
      <c r="AL9510" s="30"/>
      <c r="AM9510" s="32"/>
      <c r="AQ9510" s="12"/>
      <c r="AR9510" s="12"/>
      <c r="AS9510" s="12"/>
      <c r="AZ9510" s="49"/>
      <c r="BA9510" s="30"/>
      <c r="BB9510" s="12"/>
      <c r="BF9510" s="12"/>
      <c r="BG9510" s="12"/>
      <c r="BH9510" s="12"/>
      <c r="BO9510" s="7"/>
      <c r="BP9510" s="7"/>
      <c r="BQ9510" s="7"/>
      <c r="BU9510" s="7"/>
      <c r="BV9510" s="7"/>
      <c r="BW9510" s="7"/>
      <c r="CD9510" s="7"/>
      <c r="CE9510" s="7"/>
      <c r="CF9510" s="7"/>
      <c r="CJ9510" s="7"/>
      <c r="CK9510" s="7"/>
      <c r="CL9510" s="7"/>
    </row>
    <row r="9511" spans="1:90">
      <c r="A9511" s="11"/>
      <c r="B9511" s="373"/>
      <c r="C9511" s="373"/>
      <c r="D9511" s="373"/>
      <c r="E9511" s="13"/>
      <c r="F9511" s="11"/>
      <c r="G9511" s="25"/>
      <c r="H9511" s="31"/>
      <c r="I9511" s="30"/>
      <c r="M9511" s="25"/>
      <c r="N9511" s="31"/>
      <c r="O9511" s="30"/>
      <c r="V9511" s="12"/>
      <c r="W9511" s="12"/>
      <c r="X9511" s="14"/>
      <c r="AB9511" s="25"/>
      <c r="AC9511" s="12"/>
      <c r="AD9511" s="12"/>
      <c r="AK9511" s="12"/>
      <c r="AL9511" s="30"/>
      <c r="AM9511" s="32"/>
      <c r="AQ9511" s="12"/>
      <c r="AR9511" s="12"/>
      <c r="AS9511" s="12"/>
      <c r="AZ9511" s="49"/>
      <c r="BA9511" s="30"/>
      <c r="BB9511" s="12"/>
      <c r="BF9511" s="12"/>
      <c r="BG9511" s="12"/>
      <c r="BH9511" s="12"/>
      <c r="BO9511" s="7"/>
      <c r="BP9511" s="7"/>
      <c r="BQ9511" s="7"/>
      <c r="BU9511" s="7"/>
      <c r="BV9511" s="7"/>
      <c r="BW9511" s="7"/>
      <c r="CD9511" s="7"/>
      <c r="CE9511" s="7"/>
      <c r="CF9511" s="7"/>
      <c r="CJ9511" s="7"/>
      <c r="CK9511" s="7"/>
      <c r="CL9511" s="7"/>
    </row>
    <row r="9512" spans="1:90">
      <c r="A9512" s="11"/>
      <c r="B9512" s="373"/>
      <c r="C9512" s="373"/>
      <c r="D9512" s="373"/>
      <c r="E9512" s="13"/>
      <c r="F9512" s="11"/>
      <c r="G9512" s="25"/>
      <c r="H9512" s="31"/>
      <c r="I9512" s="30"/>
      <c r="M9512" s="25"/>
      <c r="N9512" s="31"/>
      <c r="O9512" s="30"/>
      <c r="V9512" s="12"/>
      <c r="W9512" s="12"/>
      <c r="X9512" s="14"/>
      <c r="AB9512" s="25"/>
      <c r="AC9512" s="12"/>
      <c r="AD9512" s="12"/>
      <c r="AK9512" s="12"/>
      <c r="AL9512" s="30"/>
      <c r="AM9512" s="32"/>
      <c r="AQ9512" s="12"/>
      <c r="AR9512" s="12"/>
      <c r="AS9512" s="12"/>
      <c r="AZ9512" s="49"/>
      <c r="BA9512" s="30"/>
      <c r="BB9512" s="12"/>
      <c r="BF9512" s="12"/>
      <c r="BG9512" s="12"/>
      <c r="BH9512" s="12"/>
      <c r="BO9512" s="7"/>
      <c r="BP9512" s="7"/>
      <c r="BQ9512" s="7"/>
      <c r="BU9512" s="7"/>
      <c r="BV9512" s="7"/>
      <c r="BW9512" s="7"/>
      <c r="CD9512" s="7"/>
      <c r="CE9512" s="7"/>
      <c r="CF9512" s="7"/>
      <c r="CJ9512" s="7"/>
      <c r="CK9512" s="7"/>
      <c r="CL9512" s="7"/>
    </row>
    <row r="9513" spans="1:90">
      <c r="A9513" s="11"/>
      <c r="B9513" s="373"/>
      <c r="C9513" s="373"/>
      <c r="D9513" s="373"/>
      <c r="E9513" s="13"/>
      <c r="F9513" s="11"/>
      <c r="G9513" s="25"/>
      <c r="H9513" s="31"/>
      <c r="I9513" s="30"/>
      <c r="M9513" s="25"/>
      <c r="N9513" s="31"/>
      <c r="O9513" s="30"/>
      <c r="V9513" s="12"/>
      <c r="W9513" s="12"/>
      <c r="X9513" s="14"/>
      <c r="AB9513" s="25"/>
      <c r="AC9513" s="12"/>
      <c r="AD9513" s="12"/>
      <c r="AK9513" s="12"/>
      <c r="AL9513" s="30"/>
      <c r="AM9513" s="32"/>
      <c r="AQ9513" s="12"/>
      <c r="AR9513" s="12"/>
      <c r="AS9513" s="12"/>
      <c r="AZ9513" s="49"/>
      <c r="BA9513" s="30"/>
      <c r="BB9513" s="12"/>
      <c r="BF9513" s="12"/>
      <c r="BG9513" s="12"/>
      <c r="BH9513" s="12"/>
      <c r="BO9513" s="7"/>
      <c r="BP9513" s="7"/>
      <c r="BQ9513" s="7"/>
      <c r="BU9513" s="7"/>
      <c r="BV9513" s="7"/>
      <c r="BW9513" s="7"/>
      <c r="CD9513" s="7"/>
      <c r="CE9513" s="7"/>
      <c r="CF9513" s="7"/>
      <c r="CJ9513" s="7"/>
      <c r="CK9513" s="7"/>
      <c r="CL9513" s="7"/>
    </row>
    <row r="9514" spans="1:90">
      <c r="A9514" s="11"/>
      <c r="B9514" s="373"/>
      <c r="C9514" s="373"/>
      <c r="D9514" s="373"/>
      <c r="E9514" s="13"/>
      <c r="F9514" s="11"/>
      <c r="G9514" s="25"/>
      <c r="H9514" s="31"/>
      <c r="I9514" s="30"/>
      <c r="M9514" s="25"/>
      <c r="N9514" s="31"/>
      <c r="O9514" s="30"/>
      <c r="V9514" s="12"/>
      <c r="W9514" s="12"/>
      <c r="X9514" s="14"/>
      <c r="AB9514" s="25"/>
      <c r="AC9514" s="12"/>
      <c r="AD9514" s="12"/>
      <c r="AK9514" s="12"/>
      <c r="AL9514" s="30"/>
      <c r="AM9514" s="32"/>
      <c r="AQ9514" s="12"/>
      <c r="AR9514" s="12"/>
      <c r="AS9514" s="12"/>
      <c r="AZ9514" s="49"/>
      <c r="BA9514" s="30"/>
      <c r="BB9514" s="12"/>
      <c r="BF9514" s="12"/>
      <c r="BG9514" s="12"/>
      <c r="BH9514" s="12"/>
      <c r="BO9514" s="7"/>
      <c r="BP9514" s="7"/>
      <c r="BQ9514" s="7"/>
      <c r="BU9514" s="7"/>
      <c r="BV9514" s="7"/>
      <c r="BW9514" s="7"/>
      <c r="CD9514" s="7"/>
      <c r="CE9514" s="7"/>
      <c r="CF9514" s="7"/>
      <c r="CJ9514" s="7"/>
      <c r="CK9514" s="7"/>
      <c r="CL9514" s="7"/>
    </row>
    <row r="9515" spans="1:90">
      <c r="A9515" s="11"/>
      <c r="B9515" s="373"/>
      <c r="C9515" s="373"/>
      <c r="D9515" s="373"/>
      <c r="E9515" s="13"/>
      <c r="F9515" s="11"/>
      <c r="G9515" s="25"/>
      <c r="H9515" s="31"/>
      <c r="I9515" s="30"/>
      <c r="M9515" s="25"/>
      <c r="N9515" s="31"/>
      <c r="O9515" s="30"/>
      <c r="V9515" s="12"/>
      <c r="W9515" s="12"/>
      <c r="X9515" s="14"/>
      <c r="AB9515" s="25"/>
      <c r="AC9515" s="12"/>
      <c r="AD9515" s="12"/>
      <c r="AK9515" s="12"/>
      <c r="AL9515" s="30"/>
      <c r="AM9515" s="32"/>
      <c r="AQ9515" s="12"/>
      <c r="AR9515" s="12"/>
      <c r="AS9515" s="12"/>
      <c r="AZ9515" s="49"/>
      <c r="BA9515" s="30"/>
      <c r="BB9515" s="12"/>
      <c r="BF9515" s="12"/>
      <c r="BG9515" s="12"/>
      <c r="BH9515" s="12"/>
      <c r="BO9515" s="7"/>
      <c r="BP9515" s="7"/>
      <c r="BQ9515" s="7"/>
      <c r="BU9515" s="7"/>
      <c r="BV9515" s="7"/>
      <c r="BW9515" s="7"/>
      <c r="CD9515" s="7"/>
      <c r="CE9515" s="7"/>
      <c r="CF9515" s="7"/>
      <c r="CJ9515" s="7"/>
      <c r="CK9515" s="7"/>
      <c r="CL9515" s="7"/>
    </row>
    <row r="9516" spans="1:90">
      <c r="A9516" s="11"/>
      <c r="B9516" s="373"/>
      <c r="C9516" s="373"/>
      <c r="D9516" s="373"/>
      <c r="E9516" s="13"/>
      <c r="F9516" s="11"/>
      <c r="G9516" s="25"/>
      <c r="H9516" s="31"/>
      <c r="I9516" s="30"/>
      <c r="M9516" s="25"/>
      <c r="N9516" s="31"/>
      <c r="O9516" s="30"/>
      <c r="V9516" s="12"/>
      <c r="W9516" s="12"/>
      <c r="X9516" s="14"/>
      <c r="AB9516" s="25"/>
      <c r="AC9516" s="12"/>
      <c r="AD9516" s="12"/>
      <c r="AK9516" s="12"/>
      <c r="AL9516" s="30"/>
      <c r="AM9516" s="32"/>
      <c r="AQ9516" s="12"/>
      <c r="AR9516" s="12"/>
      <c r="AS9516" s="12"/>
      <c r="AZ9516" s="49"/>
      <c r="BA9516" s="30"/>
      <c r="BB9516" s="12"/>
      <c r="BF9516" s="12"/>
      <c r="BG9516" s="12"/>
      <c r="BH9516" s="12"/>
      <c r="BO9516" s="7"/>
      <c r="BP9516" s="7"/>
      <c r="BQ9516" s="7"/>
      <c r="BU9516" s="7"/>
      <c r="BV9516" s="7"/>
      <c r="BW9516" s="7"/>
      <c r="CD9516" s="7"/>
      <c r="CE9516" s="7"/>
      <c r="CF9516" s="7"/>
      <c r="CJ9516" s="7"/>
      <c r="CK9516" s="7"/>
      <c r="CL9516" s="7"/>
    </row>
    <row r="9517" spans="1:90">
      <c r="A9517" s="11"/>
      <c r="B9517" s="373"/>
      <c r="C9517" s="373"/>
      <c r="D9517" s="373"/>
      <c r="E9517" s="13"/>
      <c r="F9517" s="11"/>
      <c r="G9517" s="25"/>
      <c r="H9517" s="31"/>
      <c r="I9517" s="30"/>
      <c r="M9517" s="25"/>
      <c r="N9517" s="31"/>
      <c r="O9517" s="30"/>
      <c r="V9517" s="12"/>
      <c r="W9517" s="12"/>
      <c r="X9517" s="14"/>
      <c r="AB9517" s="25"/>
      <c r="AC9517" s="12"/>
      <c r="AD9517" s="12"/>
      <c r="AK9517" s="12"/>
      <c r="AL9517" s="30"/>
      <c r="AM9517" s="32"/>
      <c r="AQ9517" s="12"/>
      <c r="AR9517" s="12"/>
      <c r="AS9517" s="12"/>
      <c r="AZ9517" s="49"/>
      <c r="BA9517" s="30"/>
      <c r="BB9517" s="12"/>
      <c r="BF9517" s="12"/>
      <c r="BG9517" s="12"/>
      <c r="BH9517" s="12"/>
      <c r="BO9517" s="7"/>
      <c r="BP9517" s="7"/>
      <c r="BQ9517" s="7"/>
      <c r="BU9517" s="7"/>
      <c r="BV9517" s="7"/>
      <c r="BW9517" s="7"/>
      <c r="CD9517" s="7"/>
      <c r="CE9517" s="7"/>
      <c r="CF9517" s="7"/>
      <c r="CJ9517" s="7"/>
      <c r="CK9517" s="7"/>
      <c r="CL9517" s="7"/>
    </row>
    <row r="9518" spans="1:90">
      <c r="A9518" s="11"/>
      <c r="B9518" s="373"/>
      <c r="C9518" s="373"/>
      <c r="D9518" s="373"/>
      <c r="E9518" s="13"/>
      <c r="F9518" s="11"/>
      <c r="G9518" s="25"/>
      <c r="H9518" s="31"/>
      <c r="I9518" s="30"/>
      <c r="M9518" s="25"/>
      <c r="N9518" s="31"/>
      <c r="O9518" s="30"/>
      <c r="V9518" s="12"/>
      <c r="W9518" s="12"/>
      <c r="X9518" s="14"/>
      <c r="AB9518" s="25"/>
      <c r="AC9518" s="12"/>
      <c r="AD9518" s="12"/>
      <c r="AK9518" s="12"/>
      <c r="AL9518" s="30"/>
      <c r="AM9518" s="32"/>
      <c r="AQ9518" s="12"/>
      <c r="AR9518" s="12"/>
      <c r="AS9518" s="12"/>
      <c r="AZ9518" s="49"/>
      <c r="BA9518" s="30"/>
      <c r="BB9518" s="12"/>
      <c r="BF9518" s="12"/>
      <c r="BG9518" s="12"/>
      <c r="BH9518" s="12"/>
      <c r="BO9518" s="7"/>
      <c r="BP9518" s="7"/>
      <c r="BQ9518" s="7"/>
      <c r="BU9518" s="7"/>
      <c r="BV9518" s="7"/>
      <c r="BW9518" s="7"/>
      <c r="CD9518" s="7"/>
      <c r="CE9518" s="7"/>
      <c r="CF9518" s="7"/>
      <c r="CJ9518" s="7"/>
      <c r="CK9518" s="7"/>
      <c r="CL9518" s="7"/>
    </row>
    <row r="9519" spans="1:90">
      <c r="A9519" s="11"/>
      <c r="B9519" s="373"/>
      <c r="C9519" s="373"/>
      <c r="D9519" s="373"/>
      <c r="E9519" s="13"/>
      <c r="F9519" s="11"/>
      <c r="G9519" s="25"/>
      <c r="H9519" s="31"/>
      <c r="I9519" s="30"/>
      <c r="M9519" s="25"/>
      <c r="N9519" s="31"/>
      <c r="O9519" s="30"/>
      <c r="V9519" s="12"/>
      <c r="W9519" s="12"/>
      <c r="X9519" s="14"/>
      <c r="AB9519" s="25"/>
      <c r="AC9519" s="12"/>
      <c r="AD9519" s="12"/>
      <c r="AK9519" s="12"/>
      <c r="AL9519" s="30"/>
      <c r="AM9519" s="32"/>
      <c r="AQ9519" s="12"/>
      <c r="AR9519" s="12"/>
      <c r="AS9519" s="12"/>
      <c r="AZ9519" s="49"/>
      <c r="BA9519" s="30"/>
      <c r="BB9519" s="12"/>
      <c r="BF9519" s="12"/>
      <c r="BG9519" s="12"/>
      <c r="BH9519" s="12"/>
      <c r="BO9519" s="7"/>
      <c r="BP9519" s="7"/>
      <c r="BQ9519" s="7"/>
      <c r="BU9519" s="7"/>
      <c r="BV9519" s="7"/>
      <c r="BW9519" s="7"/>
      <c r="CD9519" s="7"/>
      <c r="CE9519" s="7"/>
      <c r="CF9519" s="7"/>
      <c r="CJ9519" s="7"/>
      <c r="CK9519" s="7"/>
      <c r="CL9519" s="7"/>
    </row>
    <row r="9520" spans="1:90">
      <c r="A9520" s="11"/>
      <c r="B9520" s="373"/>
      <c r="C9520" s="373"/>
      <c r="D9520" s="373"/>
      <c r="E9520" s="13"/>
      <c r="F9520" s="11"/>
      <c r="G9520" s="25"/>
      <c r="H9520" s="31"/>
      <c r="I9520" s="30"/>
      <c r="M9520" s="25"/>
      <c r="N9520" s="31"/>
      <c r="O9520" s="30"/>
      <c r="V9520" s="12"/>
      <c r="W9520" s="12"/>
      <c r="X9520" s="14"/>
      <c r="AB9520" s="25"/>
      <c r="AC9520" s="12"/>
      <c r="AD9520" s="12"/>
      <c r="AK9520" s="12"/>
      <c r="AL9520" s="30"/>
      <c r="AM9520" s="32"/>
      <c r="AQ9520" s="12"/>
      <c r="AR9520" s="12"/>
      <c r="AS9520" s="12"/>
      <c r="AZ9520" s="49"/>
      <c r="BA9520" s="30"/>
      <c r="BB9520" s="12"/>
      <c r="BF9520" s="12"/>
      <c r="BG9520" s="12"/>
      <c r="BH9520" s="12"/>
      <c r="BO9520" s="7"/>
      <c r="BP9520" s="7"/>
      <c r="BQ9520" s="7"/>
      <c r="BU9520" s="7"/>
      <c r="BV9520" s="7"/>
      <c r="BW9520" s="7"/>
      <c r="CD9520" s="7"/>
      <c r="CE9520" s="7"/>
      <c r="CF9520" s="7"/>
      <c r="CJ9520" s="7"/>
      <c r="CK9520" s="7"/>
      <c r="CL9520" s="7"/>
    </row>
    <row r="9521" spans="1:90">
      <c r="A9521" s="11"/>
      <c r="B9521" s="373"/>
      <c r="C9521" s="373"/>
      <c r="D9521" s="373"/>
      <c r="E9521" s="13"/>
      <c r="F9521" s="11"/>
      <c r="G9521" s="25"/>
      <c r="H9521" s="31"/>
      <c r="I9521" s="30"/>
      <c r="M9521" s="25"/>
      <c r="N9521" s="31"/>
      <c r="O9521" s="30"/>
      <c r="V9521" s="12"/>
      <c r="W9521" s="12"/>
      <c r="X9521" s="14"/>
      <c r="AB9521" s="25"/>
      <c r="AC9521" s="12"/>
      <c r="AD9521" s="12"/>
      <c r="AK9521" s="12"/>
      <c r="AL9521" s="30"/>
      <c r="AM9521" s="32"/>
      <c r="AQ9521" s="12"/>
      <c r="AR9521" s="12"/>
      <c r="AS9521" s="12"/>
      <c r="AZ9521" s="49"/>
      <c r="BA9521" s="30"/>
      <c r="BB9521" s="12"/>
      <c r="BF9521" s="12"/>
      <c r="BG9521" s="12"/>
      <c r="BH9521" s="12"/>
      <c r="BO9521" s="7"/>
      <c r="BP9521" s="7"/>
      <c r="BQ9521" s="7"/>
      <c r="BU9521" s="7"/>
      <c r="BV9521" s="7"/>
      <c r="BW9521" s="7"/>
      <c r="CD9521" s="7"/>
      <c r="CE9521" s="7"/>
      <c r="CF9521" s="7"/>
      <c r="CJ9521" s="7"/>
      <c r="CK9521" s="7"/>
      <c r="CL9521" s="7"/>
    </row>
    <row r="9522" spans="1:90">
      <c r="A9522" s="11"/>
      <c r="B9522" s="373"/>
      <c r="C9522" s="373"/>
      <c r="D9522" s="373"/>
      <c r="E9522" s="13"/>
      <c r="F9522" s="11"/>
      <c r="G9522" s="25"/>
      <c r="H9522" s="31"/>
      <c r="I9522" s="30"/>
      <c r="M9522" s="25"/>
      <c r="N9522" s="31"/>
      <c r="O9522" s="30"/>
      <c r="V9522" s="12"/>
      <c r="W9522" s="12"/>
      <c r="X9522" s="14"/>
      <c r="AB9522" s="25"/>
      <c r="AC9522" s="12"/>
      <c r="AD9522" s="12"/>
      <c r="AK9522" s="12"/>
      <c r="AL9522" s="30"/>
      <c r="AM9522" s="32"/>
      <c r="AQ9522" s="12"/>
      <c r="AR9522" s="12"/>
      <c r="AS9522" s="12"/>
      <c r="AZ9522" s="49"/>
      <c r="BA9522" s="30"/>
      <c r="BB9522" s="12"/>
      <c r="BF9522" s="12"/>
      <c r="BG9522" s="12"/>
      <c r="BH9522" s="12"/>
      <c r="BO9522" s="7"/>
      <c r="BP9522" s="7"/>
      <c r="BQ9522" s="7"/>
      <c r="BU9522" s="7"/>
      <c r="BV9522" s="7"/>
      <c r="BW9522" s="7"/>
      <c r="CD9522" s="7"/>
      <c r="CE9522" s="7"/>
      <c r="CF9522" s="7"/>
      <c r="CJ9522" s="7"/>
      <c r="CK9522" s="7"/>
      <c r="CL9522" s="7"/>
    </row>
    <row r="9523" spans="1:90">
      <c r="A9523" s="11"/>
      <c r="B9523" s="373"/>
      <c r="C9523" s="373"/>
      <c r="D9523" s="373"/>
      <c r="E9523" s="13"/>
      <c r="F9523" s="11"/>
      <c r="G9523" s="25"/>
      <c r="H9523" s="31"/>
      <c r="I9523" s="30"/>
      <c r="M9523" s="25"/>
      <c r="N9523" s="31"/>
      <c r="O9523" s="30"/>
      <c r="V9523" s="12"/>
      <c r="W9523" s="12"/>
      <c r="X9523" s="14"/>
      <c r="AB9523" s="25"/>
      <c r="AC9523" s="12"/>
      <c r="AD9523" s="12"/>
      <c r="AK9523" s="12"/>
      <c r="AL9523" s="30"/>
      <c r="AM9523" s="32"/>
      <c r="AQ9523" s="12"/>
      <c r="AR9523" s="12"/>
      <c r="AS9523" s="12"/>
      <c r="AZ9523" s="49"/>
      <c r="BA9523" s="30"/>
      <c r="BB9523" s="12"/>
      <c r="BF9523" s="12"/>
      <c r="BG9523" s="12"/>
      <c r="BH9523" s="12"/>
      <c r="BO9523" s="7"/>
      <c r="BP9523" s="7"/>
      <c r="BQ9523" s="7"/>
      <c r="BU9523" s="7"/>
      <c r="BV9523" s="7"/>
      <c r="BW9523" s="7"/>
      <c r="CD9523" s="7"/>
      <c r="CE9523" s="7"/>
      <c r="CF9523" s="7"/>
      <c r="CJ9523" s="7"/>
      <c r="CK9523" s="7"/>
      <c r="CL9523" s="7"/>
    </row>
    <row r="9524" spans="1:90">
      <c r="A9524" s="11"/>
      <c r="B9524" s="373"/>
      <c r="C9524" s="373"/>
      <c r="D9524" s="373"/>
      <c r="E9524" s="13"/>
      <c r="F9524" s="11"/>
      <c r="G9524" s="25"/>
      <c r="H9524" s="31"/>
      <c r="I9524" s="30"/>
      <c r="M9524" s="25"/>
      <c r="N9524" s="31"/>
      <c r="O9524" s="30"/>
      <c r="V9524" s="12"/>
      <c r="W9524" s="12"/>
      <c r="X9524" s="14"/>
      <c r="AB9524" s="25"/>
      <c r="AC9524" s="12"/>
      <c r="AD9524" s="12"/>
      <c r="AK9524" s="12"/>
      <c r="AL9524" s="30"/>
      <c r="AM9524" s="32"/>
      <c r="AQ9524" s="12"/>
      <c r="AR9524" s="12"/>
      <c r="AS9524" s="12"/>
      <c r="AZ9524" s="49"/>
      <c r="BA9524" s="30"/>
      <c r="BB9524" s="12"/>
      <c r="BF9524" s="12"/>
      <c r="BG9524" s="12"/>
      <c r="BH9524" s="12"/>
      <c r="BO9524" s="7"/>
      <c r="BP9524" s="7"/>
      <c r="BQ9524" s="7"/>
      <c r="BU9524" s="7"/>
      <c r="BV9524" s="7"/>
      <c r="BW9524" s="7"/>
      <c r="CD9524" s="7"/>
      <c r="CE9524" s="7"/>
      <c r="CF9524" s="7"/>
      <c r="CJ9524" s="7"/>
      <c r="CK9524" s="7"/>
      <c r="CL9524" s="7"/>
    </row>
    <row r="9525" spans="1:90">
      <c r="A9525" s="11"/>
      <c r="B9525" s="373"/>
      <c r="C9525" s="373"/>
      <c r="D9525" s="373"/>
      <c r="E9525" s="13"/>
      <c r="F9525" s="11"/>
      <c r="G9525" s="25"/>
      <c r="H9525" s="31"/>
      <c r="I9525" s="30"/>
      <c r="M9525" s="25"/>
      <c r="N9525" s="31"/>
      <c r="O9525" s="30"/>
      <c r="V9525" s="12"/>
      <c r="W9525" s="12"/>
      <c r="X9525" s="14"/>
      <c r="AB9525" s="25"/>
      <c r="AC9525" s="12"/>
      <c r="AD9525" s="12"/>
      <c r="AK9525" s="12"/>
      <c r="AL9525" s="30"/>
      <c r="AM9525" s="32"/>
      <c r="AQ9525" s="12"/>
      <c r="AR9525" s="12"/>
      <c r="AS9525" s="12"/>
      <c r="AZ9525" s="49"/>
      <c r="BA9525" s="30"/>
      <c r="BB9525" s="12"/>
      <c r="BF9525" s="12"/>
      <c r="BG9525" s="12"/>
      <c r="BH9525" s="12"/>
      <c r="BO9525" s="7"/>
      <c r="BP9525" s="7"/>
      <c r="BQ9525" s="7"/>
      <c r="BU9525" s="7"/>
      <c r="BV9525" s="7"/>
      <c r="BW9525" s="7"/>
      <c r="CD9525" s="7"/>
      <c r="CE9525" s="7"/>
      <c r="CF9525" s="7"/>
      <c r="CJ9525" s="7"/>
      <c r="CK9525" s="7"/>
      <c r="CL9525" s="7"/>
    </row>
    <row r="9526" spans="1:90">
      <c r="A9526" s="11"/>
      <c r="B9526" s="373"/>
      <c r="C9526" s="373"/>
      <c r="D9526" s="373"/>
      <c r="E9526" s="13"/>
      <c r="F9526" s="11"/>
      <c r="G9526" s="25"/>
      <c r="H9526" s="31"/>
      <c r="I9526" s="30"/>
      <c r="M9526" s="25"/>
      <c r="N9526" s="31"/>
      <c r="O9526" s="30"/>
      <c r="V9526" s="12"/>
      <c r="W9526" s="12"/>
      <c r="X9526" s="14"/>
      <c r="AB9526" s="25"/>
      <c r="AC9526" s="12"/>
      <c r="AD9526" s="12"/>
      <c r="AK9526" s="12"/>
      <c r="AL9526" s="30"/>
      <c r="AM9526" s="32"/>
      <c r="AQ9526" s="12"/>
      <c r="AR9526" s="12"/>
      <c r="AS9526" s="12"/>
      <c r="AZ9526" s="49"/>
      <c r="BA9526" s="30"/>
      <c r="BB9526" s="12"/>
      <c r="BF9526" s="12"/>
      <c r="BG9526" s="12"/>
      <c r="BH9526" s="12"/>
      <c r="BO9526" s="7"/>
      <c r="BP9526" s="7"/>
      <c r="BQ9526" s="7"/>
      <c r="BU9526" s="7"/>
      <c r="BV9526" s="7"/>
      <c r="BW9526" s="7"/>
      <c r="CD9526" s="7"/>
      <c r="CE9526" s="7"/>
      <c r="CF9526" s="7"/>
      <c r="CJ9526" s="7"/>
      <c r="CK9526" s="7"/>
      <c r="CL9526" s="7"/>
    </row>
    <row r="9527" spans="1:90">
      <c r="A9527" s="11"/>
      <c r="B9527" s="373"/>
      <c r="C9527" s="373"/>
      <c r="D9527" s="373"/>
      <c r="E9527" s="13"/>
      <c r="F9527" s="11"/>
      <c r="G9527" s="25"/>
      <c r="H9527" s="31"/>
      <c r="I9527" s="30"/>
      <c r="M9527" s="25"/>
      <c r="N9527" s="31"/>
      <c r="O9527" s="30"/>
      <c r="V9527" s="12"/>
      <c r="W9527" s="12"/>
      <c r="X9527" s="14"/>
      <c r="AB9527" s="25"/>
      <c r="AC9527" s="12"/>
      <c r="AD9527" s="12"/>
      <c r="AK9527" s="12"/>
      <c r="AL9527" s="30"/>
      <c r="AM9527" s="32"/>
      <c r="AQ9527" s="12"/>
      <c r="AR9527" s="12"/>
      <c r="AS9527" s="12"/>
      <c r="AZ9527" s="49"/>
      <c r="BA9527" s="30"/>
      <c r="BB9527" s="12"/>
      <c r="BF9527" s="12"/>
      <c r="BG9527" s="12"/>
      <c r="BH9527" s="12"/>
      <c r="BO9527" s="7"/>
      <c r="BP9527" s="7"/>
      <c r="BQ9527" s="7"/>
      <c r="BU9527" s="7"/>
      <c r="BV9527" s="7"/>
      <c r="BW9527" s="7"/>
      <c r="CD9527" s="7"/>
      <c r="CE9527" s="7"/>
      <c r="CF9527" s="7"/>
      <c r="CJ9527" s="7"/>
      <c r="CK9527" s="7"/>
      <c r="CL9527" s="7"/>
    </row>
    <row r="9528" spans="1:90">
      <c r="A9528" s="11"/>
      <c r="B9528" s="373"/>
      <c r="C9528" s="373"/>
      <c r="D9528" s="373"/>
      <c r="E9528" s="13"/>
      <c r="F9528" s="11"/>
      <c r="G9528" s="25"/>
      <c r="H9528" s="31"/>
      <c r="I9528" s="30"/>
      <c r="M9528" s="25"/>
      <c r="N9528" s="31"/>
      <c r="O9528" s="30"/>
      <c r="V9528" s="12"/>
      <c r="W9528" s="12"/>
      <c r="X9528" s="14"/>
      <c r="AB9528" s="25"/>
      <c r="AC9528" s="12"/>
      <c r="AD9528" s="12"/>
      <c r="AK9528" s="12"/>
      <c r="AL9528" s="30"/>
      <c r="AM9528" s="32"/>
      <c r="AQ9528" s="12"/>
      <c r="AR9528" s="12"/>
      <c r="AS9528" s="12"/>
      <c r="AZ9528" s="49"/>
      <c r="BA9528" s="30"/>
      <c r="BB9528" s="12"/>
      <c r="BF9528" s="12"/>
      <c r="BG9528" s="12"/>
      <c r="BH9528" s="12"/>
      <c r="BO9528" s="7"/>
      <c r="BP9528" s="7"/>
      <c r="BQ9528" s="7"/>
      <c r="BU9528" s="7"/>
      <c r="BV9528" s="7"/>
      <c r="BW9528" s="7"/>
      <c r="CD9528" s="7"/>
      <c r="CE9528" s="7"/>
      <c r="CF9528" s="7"/>
      <c r="CJ9528" s="7"/>
      <c r="CK9528" s="7"/>
      <c r="CL9528" s="7"/>
    </row>
    <row r="9529" spans="1:90">
      <c r="A9529" s="11"/>
      <c r="B9529" s="373"/>
      <c r="C9529" s="373"/>
      <c r="D9529" s="373"/>
      <c r="E9529" s="13"/>
      <c r="F9529" s="11"/>
      <c r="G9529" s="25"/>
      <c r="H9529" s="31"/>
      <c r="I9529" s="30"/>
      <c r="M9529" s="25"/>
      <c r="N9529" s="31"/>
      <c r="O9529" s="30"/>
      <c r="V9529" s="12"/>
      <c r="W9529" s="12"/>
      <c r="X9529" s="14"/>
      <c r="AB9529" s="25"/>
      <c r="AC9529" s="12"/>
      <c r="AD9529" s="12"/>
      <c r="AK9529" s="12"/>
      <c r="AL9529" s="30"/>
      <c r="AM9529" s="32"/>
      <c r="AQ9529" s="12"/>
      <c r="AR9529" s="12"/>
      <c r="AS9529" s="12"/>
      <c r="AZ9529" s="49"/>
      <c r="BA9529" s="30"/>
      <c r="BB9529" s="12"/>
      <c r="BF9529" s="12"/>
      <c r="BG9529" s="12"/>
      <c r="BH9529" s="12"/>
      <c r="BO9529" s="7"/>
      <c r="BP9529" s="7"/>
      <c r="BQ9529" s="7"/>
      <c r="BU9529" s="7"/>
      <c r="BV9529" s="7"/>
      <c r="BW9529" s="7"/>
      <c r="CD9529" s="7"/>
      <c r="CE9529" s="7"/>
      <c r="CF9529" s="7"/>
      <c r="CJ9529" s="7"/>
      <c r="CK9529" s="7"/>
      <c r="CL9529" s="7"/>
    </row>
    <row r="9530" spans="1:90">
      <c r="A9530" s="11"/>
      <c r="B9530" s="373"/>
      <c r="C9530" s="373"/>
      <c r="D9530" s="373"/>
      <c r="E9530" s="13"/>
      <c r="F9530" s="11"/>
      <c r="G9530" s="25"/>
      <c r="H9530" s="31"/>
      <c r="I9530" s="30"/>
      <c r="M9530" s="25"/>
      <c r="N9530" s="31"/>
      <c r="O9530" s="30"/>
      <c r="V9530" s="12"/>
      <c r="W9530" s="12"/>
      <c r="X9530" s="14"/>
      <c r="AB9530" s="25"/>
      <c r="AC9530" s="12"/>
      <c r="AD9530" s="12"/>
      <c r="AK9530" s="12"/>
      <c r="AL9530" s="30"/>
      <c r="AM9530" s="32"/>
      <c r="AQ9530" s="12"/>
      <c r="AR9530" s="12"/>
      <c r="AS9530" s="12"/>
      <c r="AZ9530" s="49"/>
      <c r="BA9530" s="30"/>
      <c r="BB9530" s="12"/>
      <c r="BF9530" s="12"/>
      <c r="BG9530" s="12"/>
      <c r="BH9530" s="12"/>
      <c r="BO9530" s="7"/>
      <c r="BP9530" s="7"/>
      <c r="BQ9530" s="7"/>
      <c r="BU9530" s="7"/>
      <c r="BV9530" s="7"/>
      <c r="BW9530" s="7"/>
      <c r="CD9530" s="7"/>
      <c r="CE9530" s="7"/>
      <c r="CF9530" s="7"/>
      <c r="CJ9530" s="7"/>
      <c r="CK9530" s="7"/>
      <c r="CL9530" s="7"/>
    </row>
    <row r="9531" spans="1:90">
      <c r="A9531" s="11"/>
      <c r="B9531" s="373"/>
      <c r="C9531" s="373"/>
      <c r="D9531" s="373"/>
      <c r="E9531" s="13"/>
      <c r="F9531" s="11"/>
      <c r="G9531" s="25"/>
      <c r="H9531" s="31"/>
      <c r="I9531" s="30"/>
      <c r="M9531" s="25"/>
      <c r="N9531" s="31"/>
      <c r="O9531" s="30"/>
      <c r="V9531" s="12"/>
      <c r="W9531" s="12"/>
      <c r="X9531" s="14"/>
      <c r="AB9531" s="25"/>
      <c r="AC9531" s="12"/>
      <c r="AD9531" s="12"/>
      <c r="AK9531" s="12"/>
      <c r="AL9531" s="30"/>
      <c r="AM9531" s="32"/>
      <c r="AQ9531" s="12"/>
      <c r="AR9531" s="12"/>
      <c r="AS9531" s="12"/>
      <c r="AZ9531" s="49"/>
      <c r="BA9531" s="30"/>
      <c r="BB9531" s="12"/>
      <c r="BF9531" s="12"/>
      <c r="BG9531" s="12"/>
      <c r="BH9531" s="12"/>
      <c r="BO9531" s="7"/>
      <c r="BP9531" s="7"/>
      <c r="BQ9531" s="7"/>
      <c r="BU9531" s="7"/>
      <c r="BV9531" s="7"/>
      <c r="BW9531" s="7"/>
      <c r="CD9531" s="7"/>
      <c r="CE9531" s="7"/>
      <c r="CF9531" s="7"/>
      <c r="CJ9531" s="7"/>
      <c r="CK9531" s="7"/>
      <c r="CL9531" s="7"/>
    </row>
    <row r="9532" spans="1:90">
      <c r="A9532" s="11"/>
      <c r="B9532" s="373"/>
      <c r="C9532" s="373"/>
      <c r="D9532" s="373"/>
      <c r="E9532" s="13"/>
      <c r="F9532" s="11"/>
      <c r="G9532" s="25"/>
      <c r="H9532" s="31"/>
      <c r="I9532" s="30"/>
      <c r="M9532" s="25"/>
      <c r="N9532" s="31"/>
      <c r="O9532" s="30"/>
      <c r="V9532" s="12"/>
      <c r="W9532" s="12"/>
      <c r="X9532" s="14"/>
      <c r="AB9532" s="25"/>
      <c r="AC9532" s="12"/>
      <c r="AD9532" s="12"/>
      <c r="AK9532" s="12"/>
      <c r="AL9532" s="30"/>
      <c r="AM9532" s="32"/>
      <c r="AQ9532" s="12"/>
      <c r="AR9532" s="12"/>
      <c r="AS9532" s="12"/>
      <c r="AZ9532" s="49"/>
      <c r="BA9532" s="30"/>
      <c r="BB9532" s="12"/>
      <c r="BF9532" s="12"/>
      <c r="BG9532" s="12"/>
      <c r="BH9532" s="12"/>
      <c r="BO9532" s="7"/>
      <c r="BP9532" s="7"/>
      <c r="BQ9532" s="7"/>
      <c r="BU9532" s="7"/>
      <c r="BV9532" s="7"/>
      <c r="BW9532" s="7"/>
      <c r="CD9532" s="7"/>
      <c r="CE9532" s="7"/>
      <c r="CF9532" s="7"/>
      <c r="CJ9532" s="7"/>
      <c r="CK9532" s="7"/>
      <c r="CL9532" s="7"/>
    </row>
    <row r="9533" spans="1:90">
      <c r="A9533" s="11"/>
      <c r="B9533" s="373"/>
      <c r="C9533" s="373"/>
      <c r="D9533" s="373"/>
      <c r="E9533" s="13"/>
      <c r="F9533" s="11"/>
      <c r="G9533" s="25"/>
      <c r="H9533" s="31"/>
      <c r="I9533" s="30"/>
      <c r="M9533" s="25"/>
      <c r="N9533" s="31"/>
      <c r="O9533" s="30"/>
      <c r="V9533" s="12"/>
      <c r="W9533" s="12"/>
      <c r="X9533" s="14"/>
      <c r="AB9533" s="25"/>
      <c r="AC9533" s="12"/>
      <c r="AD9533" s="12"/>
      <c r="AK9533" s="12"/>
      <c r="AL9533" s="30"/>
      <c r="AM9533" s="32"/>
      <c r="AQ9533" s="12"/>
      <c r="AR9533" s="12"/>
      <c r="AS9533" s="12"/>
      <c r="AZ9533" s="49"/>
      <c r="BA9533" s="30"/>
      <c r="BB9533" s="12"/>
      <c r="BF9533" s="12"/>
      <c r="BG9533" s="12"/>
      <c r="BH9533" s="12"/>
      <c r="BO9533" s="7"/>
      <c r="BP9533" s="7"/>
      <c r="BQ9533" s="7"/>
      <c r="BU9533" s="7"/>
      <c r="BV9533" s="7"/>
      <c r="BW9533" s="7"/>
      <c r="CD9533" s="7"/>
      <c r="CE9533" s="7"/>
      <c r="CF9533" s="7"/>
      <c r="CJ9533" s="7"/>
      <c r="CK9533" s="7"/>
      <c r="CL9533" s="7"/>
    </row>
    <row r="9534" spans="1:90">
      <c r="A9534" s="11"/>
      <c r="B9534" s="373"/>
      <c r="C9534" s="373"/>
      <c r="D9534" s="373"/>
      <c r="E9534" s="13"/>
      <c r="F9534" s="11"/>
      <c r="G9534" s="25"/>
      <c r="H9534" s="31"/>
      <c r="I9534" s="30"/>
      <c r="M9534" s="25"/>
      <c r="N9534" s="31"/>
      <c r="O9534" s="30"/>
      <c r="V9534" s="12"/>
      <c r="W9534" s="12"/>
      <c r="X9534" s="14"/>
      <c r="AB9534" s="25"/>
      <c r="AC9534" s="12"/>
      <c r="AD9534" s="12"/>
      <c r="AK9534" s="12"/>
      <c r="AL9534" s="30"/>
      <c r="AM9534" s="32"/>
      <c r="AQ9534" s="12"/>
      <c r="AR9534" s="12"/>
      <c r="AS9534" s="12"/>
      <c r="AZ9534" s="49"/>
      <c r="BA9534" s="30"/>
      <c r="BB9534" s="12"/>
      <c r="BF9534" s="12"/>
      <c r="BG9534" s="12"/>
      <c r="BH9534" s="12"/>
      <c r="BO9534" s="7"/>
      <c r="BP9534" s="7"/>
      <c r="BQ9534" s="7"/>
      <c r="BU9534" s="7"/>
      <c r="BV9534" s="7"/>
      <c r="BW9534" s="7"/>
      <c r="CD9534" s="7"/>
      <c r="CE9534" s="7"/>
      <c r="CF9534" s="7"/>
      <c r="CJ9534" s="7"/>
      <c r="CK9534" s="7"/>
      <c r="CL9534" s="7"/>
    </row>
    <row r="9535" spans="1:90">
      <c r="A9535" s="11"/>
      <c r="B9535" s="373"/>
      <c r="C9535" s="373"/>
      <c r="D9535" s="373"/>
      <c r="E9535" s="13"/>
      <c r="F9535" s="11"/>
      <c r="G9535" s="25"/>
      <c r="H9535" s="31"/>
      <c r="I9535" s="30"/>
      <c r="M9535" s="25"/>
      <c r="N9535" s="31"/>
      <c r="O9535" s="30"/>
      <c r="V9535" s="12"/>
      <c r="W9535" s="12"/>
      <c r="X9535" s="14"/>
      <c r="AB9535" s="25"/>
      <c r="AC9535" s="12"/>
      <c r="AD9535" s="12"/>
      <c r="AK9535" s="12"/>
      <c r="AL9535" s="30"/>
      <c r="AM9535" s="32"/>
      <c r="AQ9535" s="12"/>
      <c r="AR9535" s="12"/>
      <c r="AS9535" s="12"/>
      <c r="AZ9535" s="49"/>
      <c r="BA9535" s="30"/>
      <c r="BB9535" s="12"/>
      <c r="BF9535" s="12"/>
      <c r="BG9535" s="12"/>
      <c r="BH9535" s="12"/>
      <c r="BO9535" s="7"/>
      <c r="BP9535" s="7"/>
      <c r="BQ9535" s="7"/>
      <c r="BU9535" s="7"/>
      <c r="BV9535" s="7"/>
      <c r="BW9535" s="7"/>
      <c r="CD9535" s="7"/>
      <c r="CE9535" s="7"/>
      <c r="CF9535" s="7"/>
      <c r="CJ9535" s="7"/>
      <c r="CK9535" s="7"/>
      <c r="CL9535" s="7"/>
    </row>
    <row r="9536" spans="1:90">
      <c r="A9536" s="11"/>
      <c r="B9536" s="373"/>
      <c r="C9536" s="373"/>
      <c r="D9536" s="373"/>
      <c r="E9536" s="13"/>
      <c r="F9536" s="11"/>
      <c r="G9536" s="25"/>
      <c r="H9536" s="31"/>
      <c r="I9536" s="30"/>
      <c r="M9536" s="25"/>
      <c r="N9536" s="31"/>
      <c r="O9536" s="30"/>
      <c r="V9536" s="12"/>
      <c r="W9536" s="12"/>
      <c r="X9536" s="14"/>
      <c r="AB9536" s="25"/>
      <c r="AC9536" s="12"/>
      <c r="AD9536" s="12"/>
      <c r="AK9536" s="12"/>
      <c r="AL9536" s="30"/>
      <c r="AM9536" s="32"/>
      <c r="AQ9536" s="12"/>
      <c r="AR9536" s="12"/>
      <c r="AS9536" s="12"/>
      <c r="AZ9536" s="49"/>
      <c r="BA9536" s="30"/>
      <c r="BB9536" s="12"/>
      <c r="BF9536" s="12"/>
      <c r="BG9536" s="12"/>
      <c r="BH9536" s="12"/>
      <c r="BO9536" s="7"/>
      <c r="BP9536" s="7"/>
      <c r="BQ9536" s="7"/>
      <c r="BU9536" s="7"/>
      <c r="BV9536" s="7"/>
      <c r="BW9536" s="7"/>
      <c r="CD9536" s="7"/>
      <c r="CE9536" s="7"/>
      <c r="CF9536" s="7"/>
      <c r="CJ9536" s="7"/>
      <c r="CK9536" s="7"/>
      <c r="CL9536" s="7"/>
    </row>
    <row r="9537" spans="1:90">
      <c r="A9537" s="11"/>
      <c r="B9537" s="373"/>
      <c r="C9537" s="373"/>
      <c r="D9537" s="373"/>
      <c r="E9537" s="13"/>
      <c r="F9537" s="11"/>
      <c r="G9537" s="25"/>
      <c r="H9537" s="31"/>
      <c r="I9537" s="30"/>
      <c r="M9537" s="25"/>
      <c r="N9537" s="31"/>
      <c r="O9537" s="30"/>
      <c r="V9537" s="12"/>
      <c r="W9537" s="12"/>
      <c r="X9537" s="14"/>
      <c r="AB9537" s="25"/>
      <c r="AC9537" s="12"/>
      <c r="AD9537" s="12"/>
      <c r="AK9537" s="12"/>
      <c r="AL9537" s="30"/>
      <c r="AM9537" s="32"/>
      <c r="AQ9537" s="12"/>
      <c r="AR9537" s="12"/>
      <c r="AS9537" s="12"/>
      <c r="AZ9537" s="49"/>
      <c r="BA9537" s="30"/>
      <c r="BB9537" s="12"/>
      <c r="BF9537" s="12"/>
      <c r="BG9537" s="12"/>
      <c r="BH9537" s="12"/>
      <c r="BO9537" s="7"/>
      <c r="BP9537" s="7"/>
      <c r="BQ9537" s="7"/>
      <c r="BU9537" s="7"/>
      <c r="BV9537" s="7"/>
      <c r="BW9537" s="7"/>
      <c r="CD9537" s="7"/>
      <c r="CE9537" s="7"/>
      <c r="CF9537" s="7"/>
      <c r="CJ9537" s="7"/>
      <c r="CK9537" s="7"/>
      <c r="CL9537" s="7"/>
    </row>
    <row r="9538" spans="1:90">
      <c r="A9538" s="11"/>
      <c r="B9538" s="373"/>
      <c r="C9538" s="373"/>
      <c r="D9538" s="373"/>
      <c r="E9538" s="13"/>
      <c r="F9538" s="11"/>
      <c r="G9538" s="25"/>
      <c r="H9538" s="31"/>
      <c r="I9538" s="30"/>
      <c r="M9538" s="25"/>
      <c r="N9538" s="31"/>
      <c r="O9538" s="30"/>
      <c r="V9538" s="12"/>
      <c r="W9538" s="12"/>
      <c r="X9538" s="14"/>
      <c r="AB9538" s="25"/>
      <c r="AC9538" s="12"/>
      <c r="AD9538" s="12"/>
      <c r="AK9538" s="12"/>
      <c r="AL9538" s="30"/>
      <c r="AM9538" s="32"/>
      <c r="AQ9538" s="12"/>
      <c r="AR9538" s="12"/>
      <c r="AS9538" s="12"/>
      <c r="AZ9538" s="49"/>
      <c r="BA9538" s="30"/>
      <c r="BB9538" s="12"/>
      <c r="BF9538" s="12"/>
      <c r="BG9538" s="12"/>
      <c r="BH9538" s="12"/>
      <c r="BO9538" s="7"/>
      <c r="BP9538" s="7"/>
      <c r="BQ9538" s="7"/>
      <c r="BU9538" s="7"/>
      <c r="BV9538" s="7"/>
      <c r="BW9538" s="7"/>
      <c r="CD9538" s="7"/>
      <c r="CE9538" s="7"/>
      <c r="CF9538" s="7"/>
      <c r="CJ9538" s="7"/>
      <c r="CK9538" s="7"/>
      <c r="CL9538" s="7"/>
    </row>
    <row r="9539" spans="1:90">
      <c r="A9539" s="11"/>
      <c r="B9539" s="373"/>
      <c r="C9539" s="373"/>
      <c r="D9539" s="373"/>
      <c r="E9539" s="13"/>
      <c r="F9539" s="11"/>
      <c r="G9539" s="25"/>
      <c r="H9539" s="31"/>
      <c r="I9539" s="30"/>
      <c r="M9539" s="25"/>
      <c r="N9539" s="31"/>
      <c r="O9539" s="30"/>
      <c r="V9539" s="12"/>
      <c r="W9539" s="12"/>
      <c r="X9539" s="14"/>
      <c r="AB9539" s="25"/>
      <c r="AC9539" s="12"/>
      <c r="AD9539" s="12"/>
      <c r="AK9539" s="12"/>
      <c r="AL9539" s="30"/>
      <c r="AM9539" s="32"/>
      <c r="AQ9539" s="12"/>
      <c r="AR9539" s="12"/>
      <c r="AS9539" s="12"/>
      <c r="AZ9539" s="49"/>
      <c r="BA9539" s="30"/>
      <c r="BB9539" s="12"/>
      <c r="BF9539" s="12"/>
      <c r="BG9539" s="12"/>
      <c r="BH9539" s="12"/>
      <c r="BO9539" s="7"/>
      <c r="BP9539" s="7"/>
      <c r="BQ9539" s="7"/>
      <c r="BU9539" s="7"/>
      <c r="BV9539" s="7"/>
      <c r="BW9539" s="7"/>
      <c r="CD9539" s="7"/>
      <c r="CE9539" s="7"/>
      <c r="CF9539" s="7"/>
      <c r="CJ9539" s="7"/>
      <c r="CK9539" s="7"/>
      <c r="CL9539" s="7"/>
    </row>
    <row r="9540" spans="1:90">
      <c r="A9540" s="11"/>
      <c r="B9540" s="373"/>
      <c r="C9540" s="373"/>
      <c r="D9540" s="373"/>
      <c r="E9540" s="13"/>
      <c r="F9540" s="11"/>
      <c r="G9540" s="25"/>
      <c r="H9540" s="31"/>
      <c r="I9540" s="30"/>
      <c r="M9540" s="25"/>
      <c r="N9540" s="31"/>
      <c r="O9540" s="30"/>
      <c r="V9540" s="12"/>
      <c r="W9540" s="12"/>
      <c r="X9540" s="14"/>
      <c r="AB9540" s="25"/>
      <c r="AC9540" s="12"/>
      <c r="AD9540" s="12"/>
      <c r="AK9540" s="12"/>
      <c r="AL9540" s="30"/>
      <c r="AM9540" s="32"/>
      <c r="AQ9540" s="12"/>
      <c r="AR9540" s="12"/>
      <c r="AS9540" s="12"/>
      <c r="AZ9540" s="49"/>
      <c r="BA9540" s="30"/>
      <c r="BB9540" s="12"/>
      <c r="BF9540" s="12"/>
      <c r="BG9540" s="12"/>
      <c r="BH9540" s="12"/>
      <c r="BO9540" s="7"/>
      <c r="BP9540" s="7"/>
      <c r="BQ9540" s="7"/>
      <c r="BU9540" s="7"/>
      <c r="BV9540" s="7"/>
      <c r="BW9540" s="7"/>
      <c r="CD9540" s="7"/>
      <c r="CE9540" s="7"/>
      <c r="CF9540" s="7"/>
      <c r="CJ9540" s="7"/>
      <c r="CK9540" s="7"/>
      <c r="CL9540" s="7"/>
    </row>
    <row r="9541" spans="1:90">
      <c r="A9541" s="11"/>
      <c r="B9541" s="373"/>
      <c r="C9541" s="373"/>
      <c r="D9541" s="373"/>
      <c r="E9541" s="13"/>
      <c r="F9541" s="11"/>
      <c r="G9541" s="25"/>
      <c r="H9541" s="31"/>
      <c r="I9541" s="30"/>
      <c r="M9541" s="25"/>
      <c r="N9541" s="31"/>
      <c r="O9541" s="30"/>
      <c r="V9541" s="12"/>
      <c r="W9541" s="12"/>
      <c r="X9541" s="14"/>
      <c r="AB9541" s="25"/>
      <c r="AC9541" s="12"/>
      <c r="AD9541" s="12"/>
      <c r="AK9541" s="12"/>
      <c r="AL9541" s="30"/>
      <c r="AM9541" s="32"/>
      <c r="AQ9541" s="12"/>
      <c r="AR9541" s="12"/>
      <c r="AS9541" s="12"/>
      <c r="AZ9541" s="49"/>
      <c r="BA9541" s="30"/>
      <c r="BB9541" s="12"/>
      <c r="BF9541" s="12"/>
      <c r="BG9541" s="12"/>
      <c r="BH9541" s="12"/>
      <c r="BO9541" s="7"/>
      <c r="BP9541" s="7"/>
      <c r="BQ9541" s="7"/>
      <c r="BU9541" s="7"/>
      <c r="BV9541" s="7"/>
      <c r="BW9541" s="7"/>
      <c r="CD9541" s="7"/>
      <c r="CE9541" s="7"/>
      <c r="CF9541" s="7"/>
      <c r="CJ9541" s="7"/>
      <c r="CK9541" s="7"/>
      <c r="CL9541" s="7"/>
    </row>
    <row r="9542" spans="1:90">
      <c r="A9542" s="11"/>
      <c r="B9542" s="373"/>
      <c r="C9542" s="373"/>
      <c r="D9542" s="373"/>
      <c r="E9542" s="13"/>
      <c r="F9542" s="11"/>
      <c r="G9542" s="25"/>
      <c r="H9542" s="31"/>
      <c r="I9542" s="30"/>
      <c r="M9542" s="25"/>
      <c r="N9542" s="31"/>
      <c r="O9542" s="30"/>
      <c r="V9542" s="12"/>
      <c r="W9542" s="12"/>
      <c r="X9542" s="14"/>
      <c r="AB9542" s="25"/>
      <c r="AC9542" s="12"/>
      <c r="AD9542" s="12"/>
      <c r="AK9542" s="12"/>
      <c r="AL9542" s="30"/>
      <c r="AM9542" s="32"/>
      <c r="AQ9542" s="12"/>
      <c r="AR9542" s="12"/>
      <c r="AS9542" s="12"/>
      <c r="AZ9542" s="49"/>
      <c r="BA9542" s="30"/>
      <c r="BB9542" s="12"/>
      <c r="BF9542" s="12"/>
      <c r="BG9542" s="12"/>
      <c r="BH9542" s="12"/>
      <c r="BO9542" s="7"/>
      <c r="BP9542" s="7"/>
      <c r="BQ9542" s="7"/>
      <c r="BU9542" s="7"/>
      <c r="BV9542" s="7"/>
      <c r="BW9542" s="7"/>
      <c r="CD9542" s="7"/>
      <c r="CE9542" s="7"/>
      <c r="CF9542" s="7"/>
      <c r="CJ9542" s="7"/>
      <c r="CK9542" s="7"/>
      <c r="CL9542" s="7"/>
    </row>
    <row r="9543" spans="1:90">
      <c r="A9543" s="11"/>
      <c r="B9543" s="373"/>
      <c r="C9543" s="373"/>
      <c r="D9543" s="373"/>
      <c r="E9543" s="13"/>
      <c r="F9543" s="11"/>
      <c r="G9543" s="25"/>
      <c r="H9543" s="31"/>
      <c r="I9543" s="30"/>
      <c r="M9543" s="25"/>
      <c r="N9543" s="31"/>
      <c r="O9543" s="30"/>
      <c r="V9543" s="12"/>
      <c r="W9543" s="12"/>
      <c r="X9543" s="14"/>
      <c r="AB9543" s="25"/>
      <c r="AC9543" s="12"/>
      <c r="AD9543" s="12"/>
      <c r="AK9543" s="12"/>
      <c r="AL9543" s="30"/>
      <c r="AM9543" s="32"/>
      <c r="AQ9543" s="12"/>
      <c r="AR9543" s="12"/>
      <c r="AS9543" s="12"/>
      <c r="AZ9543" s="49"/>
      <c r="BA9543" s="30"/>
      <c r="BB9543" s="12"/>
      <c r="BF9543" s="12"/>
      <c r="BG9543" s="12"/>
      <c r="BH9543" s="12"/>
      <c r="BO9543" s="7"/>
      <c r="BP9543" s="7"/>
      <c r="BQ9543" s="7"/>
      <c r="BU9543" s="7"/>
      <c r="BV9543" s="7"/>
      <c r="BW9543" s="7"/>
      <c r="CD9543" s="7"/>
      <c r="CE9543" s="7"/>
      <c r="CF9543" s="7"/>
      <c r="CJ9543" s="7"/>
      <c r="CK9543" s="7"/>
      <c r="CL9543" s="7"/>
    </row>
    <row r="9544" spans="1:90">
      <c r="A9544" s="11"/>
      <c r="B9544" s="373"/>
      <c r="C9544" s="373"/>
      <c r="D9544" s="373"/>
      <c r="E9544" s="13"/>
      <c r="F9544" s="11"/>
      <c r="G9544" s="25"/>
      <c r="H9544" s="31"/>
      <c r="I9544" s="30"/>
      <c r="M9544" s="25"/>
      <c r="N9544" s="31"/>
      <c r="O9544" s="30"/>
      <c r="V9544" s="12"/>
      <c r="W9544" s="12"/>
      <c r="X9544" s="14"/>
      <c r="AB9544" s="25"/>
      <c r="AC9544" s="12"/>
      <c r="AD9544" s="12"/>
      <c r="AK9544" s="12"/>
      <c r="AL9544" s="30"/>
      <c r="AM9544" s="32"/>
      <c r="AQ9544" s="12"/>
      <c r="AR9544" s="12"/>
      <c r="AS9544" s="12"/>
      <c r="AZ9544" s="49"/>
      <c r="BA9544" s="30"/>
      <c r="BB9544" s="12"/>
      <c r="BF9544" s="12"/>
      <c r="BG9544" s="12"/>
      <c r="BH9544" s="12"/>
      <c r="BO9544" s="7"/>
      <c r="BP9544" s="7"/>
      <c r="BQ9544" s="7"/>
      <c r="BU9544" s="7"/>
      <c r="BV9544" s="7"/>
      <c r="BW9544" s="7"/>
      <c r="CD9544" s="7"/>
      <c r="CE9544" s="7"/>
      <c r="CF9544" s="7"/>
      <c r="CJ9544" s="7"/>
      <c r="CK9544" s="7"/>
      <c r="CL9544" s="7"/>
    </row>
    <row r="9545" spans="1:90">
      <c r="A9545" s="11"/>
      <c r="B9545" s="373"/>
      <c r="C9545" s="373"/>
      <c r="D9545" s="373"/>
      <c r="E9545" s="13"/>
      <c r="F9545" s="11"/>
      <c r="G9545" s="25"/>
      <c r="H9545" s="31"/>
      <c r="I9545" s="30"/>
      <c r="M9545" s="25"/>
      <c r="N9545" s="31"/>
      <c r="O9545" s="30"/>
      <c r="V9545" s="12"/>
      <c r="W9545" s="12"/>
      <c r="X9545" s="14"/>
      <c r="AB9545" s="25"/>
      <c r="AC9545" s="12"/>
      <c r="AD9545" s="12"/>
      <c r="AK9545" s="12"/>
      <c r="AL9545" s="30"/>
      <c r="AM9545" s="32"/>
      <c r="AQ9545" s="12"/>
      <c r="AR9545" s="12"/>
      <c r="AS9545" s="12"/>
      <c r="AZ9545" s="49"/>
      <c r="BA9545" s="30"/>
      <c r="BB9545" s="12"/>
      <c r="BF9545" s="12"/>
      <c r="BG9545" s="12"/>
      <c r="BH9545" s="12"/>
      <c r="BO9545" s="7"/>
      <c r="BP9545" s="7"/>
      <c r="BQ9545" s="7"/>
      <c r="BU9545" s="7"/>
      <c r="BV9545" s="7"/>
      <c r="BW9545" s="7"/>
      <c r="CD9545" s="7"/>
      <c r="CE9545" s="7"/>
      <c r="CF9545" s="7"/>
      <c r="CJ9545" s="7"/>
      <c r="CK9545" s="7"/>
      <c r="CL9545" s="7"/>
    </row>
    <row r="9546" spans="1:90">
      <c r="A9546" s="11"/>
      <c r="B9546" s="373"/>
      <c r="C9546" s="373"/>
      <c r="D9546" s="373"/>
      <c r="E9546" s="13"/>
      <c r="F9546" s="11"/>
      <c r="G9546" s="25"/>
      <c r="H9546" s="31"/>
      <c r="I9546" s="30"/>
      <c r="M9546" s="25"/>
      <c r="N9546" s="31"/>
      <c r="O9546" s="30"/>
      <c r="V9546" s="12"/>
      <c r="W9546" s="12"/>
      <c r="X9546" s="14"/>
      <c r="AB9546" s="25"/>
      <c r="AC9546" s="12"/>
      <c r="AD9546" s="12"/>
      <c r="AK9546" s="12"/>
      <c r="AL9546" s="30"/>
      <c r="AM9546" s="32"/>
      <c r="AQ9546" s="12"/>
      <c r="AR9546" s="12"/>
      <c r="AS9546" s="12"/>
      <c r="AZ9546" s="49"/>
      <c r="BA9546" s="30"/>
      <c r="BB9546" s="12"/>
      <c r="BF9546" s="12"/>
      <c r="BG9546" s="12"/>
      <c r="BH9546" s="12"/>
      <c r="BO9546" s="7"/>
      <c r="BP9546" s="7"/>
      <c r="BQ9546" s="7"/>
      <c r="BU9546" s="7"/>
      <c r="BV9546" s="7"/>
      <c r="BW9546" s="7"/>
      <c r="CD9546" s="7"/>
      <c r="CE9546" s="7"/>
      <c r="CF9546" s="7"/>
      <c r="CJ9546" s="7"/>
      <c r="CK9546" s="7"/>
      <c r="CL9546" s="7"/>
    </row>
    <row r="9547" spans="1:90">
      <c r="A9547" s="11"/>
      <c r="B9547" s="373"/>
      <c r="C9547" s="373"/>
      <c r="D9547" s="373"/>
      <c r="E9547" s="13"/>
      <c r="F9547" s="11"/>
      <c r="G9547" s="25"/>
      <c r="H9547" s="31"/>
      <c r="I9547" s="30"/>
      <c r="M9547" s="25"/>
      <c r="N9547" s="31"/>
      <c r="O9547" s="30"/>
      <c r="V9547" s="12"/>
      <c r="W9547" s="12"/>
      <c r="X9547" s="14"/>
      <c r="AB9547" s="25"/>
      <c r="AC9547" s="12"/>
      <c r="AD9547" s="12"/>
      <c r="AK9547" s="12"/>
      <c r="AL9547" s="30"/>
      <c r="AM9547" s="32"/>
      <c r="AQ9547" s="12"/>
      <c r="AR9547" s="12"/>
      <c r="AS9547" s="12"/>
      <c r="AZ9547" s="49"/>
      <c r="BA9547" s="30"/>
      <c r="BB9547" s="12"/>
      <c r="BF9547" s="12"/>
      <c r="BG9547" s="12"/>
      <c r="BH9547" s="12"/>
      <c r="BO9547" s="7"/>
      <c r="BP9547" s="7"/>
      <c r="BQ9547" s="7"/>
      <c r="BU9547" s="7"/>
      <c r="BV9547" s="7"/>
      <c r="BW9547" s="7"/>
      <c r="CD9547" s="7"/>
      <c r="CE9547" s="7"/>
      <c r="CF9547" s="7"/>
      <c r="CJ9547" s="7"/>
      <c r="CK9547" s="7"/>
      <c r="CL9547" s="7"/>
    </row>
    <row r="9548" spans="1:90">
      <c r="A9548" s="11"/>
      <c r="B9548" s="373"/>
      <c r="C9548" s="373"/>
      <c r="D9548" s="373"/>
      <c r="E9548" s="13"/>
      <c r="F9548" s="11"/>
      <c r="G9548" s="25"/>
      <c r="H9548" s="31"/>
      <c r="I9548" s="30"/>
      <c r="M9548" s="25"/>
      <c r="N9548" s="31"/>
      <c r="O9548" s="30"/>
      <c r="V9548" s="12"/>
      <c r="W9548" s="12"/>
      <c r="X9548" s="14"/>
      <c r="AB9548" s="25"/>
      <c r="AC9548" s="12"/>
      <c r="AD9548" s="12"/>
      <c r="AK9548" s="12"/>
      <c r="AL9548" s="30"/>
      <c r="AM9548" s="32"/>
      <c r="AQ9548" s="12"/>
      <c r="AR9548" s="12"/>
      <c r="AS9548" s="12"/>
      <c r="AZ9548" s="49"/>
      <c r="BA9548" s="30"/>
      <c r="BB9548" s="12"/>
      <c r="BF9548" s="12"/>
      <c r="BG9548" s="12"/>
      <c r="BH9548" s="12"/>
      <c r="BO9548" s="7"/>
      <c r="BP9548" s="7"/>
      <c r="BQ9548" s="7"/>
      <c r="BU9548" s="7"/>
      <c r="BV9548" s="7"/>
      <c r="BW9548" s="7"/>
      <c r="CD9548" s="7"/>
      <c r="CE9548" s="7"/>
      <c r="CF9548" s="7"/>
      <c r="CJ9548" s="7"/>
      <c r="CK9548" s="7"/>
      <c r="CL9548" s="7"/>
    </row>
    <row r="9549" spans="1:90">
      <c r="A9549" s="11"/>
      <c r="B9549" s="373"/>
      <c r="C9549" s="373"/>
      <c r="D9549" s="373"/>
      <c r="E9549" s="13"/>
      <c r="F9549" s="11"/>
      <c r="G9549" s="25"/>
      <c r="H9549" s="31"/>
      <c r="I9549" s="30"/>
      <c r="M9549" s="25"/>
      <c r="N9549" s="31"/>
      <c r="O9549" s="30"/>
      <c r="V9549" s="12"/>
      <c r="W9549" s="12"/>
      <c r="X9549" s="14"/>
      <c r="AB9549" s="25"/>
      <c r="AC9549" s="12"/>
      <c r="AD9549" s="12"/>
      <c r="AK9549" s="12"/>
      <c r="AL9549" s="30"/>
      <c r="AM9549" s="32"/>
      <c r="AQ9549" s="12"/>
      <c r="AR9549" s="12"/>
      <c r="AS9549" s="12"/>
      <c r="AZ9549" s="49"/>
      <c r="BA9549" s="30"/>
      <c r="BB9549" s="12"/>
      <c r="BF9549" s="12"/>
      <c r="BG9549" s="12"/>
      <c r="BH9549" s="12"/>
      <c r="BO9549" s="7"/>
      <c r="BP9549" s="7"/>
      <c r="BQ9549" s="7"/>
      <c r="BU9549" s="7"/>
      <c r="BV9549" s="7"/>
      <c r="BW9549" s="7"/>
      <c r="CD9549" s="7"/>
      <c r="CE9549" s="7"/>
      <c r="CF9549" s="7"/>
      <c r="CJ9549" s="7"/>
      <c r="CK9549" s="7"/>
      <c r="CL9549" s="7"/>
    </row>
    <row r="9550" spans="1:90">
      <c r="A9550" s="11"/>
      <c r="B9550" s="373"/>
      <c r="C9550" s="373"/>
      <c r="D9550" s="373"/>
      <c r="E9550" s="13"/>
      <c r="F9550" s="11"/>
      <c r="G9550" s="25"/>
      <c r="H9550" s="31"/>
      <c r="I9550" s="30"/>
      <c r="M9550" s="25"/>
      <c r="N9550" s="31"/>
      <c r="O9550" s="30"/>
      <c r="V9550" s="12"/>
      <c r="W9550" s="12"/>
      <c r="X9550" s="14"/>
      <c r="AB9550" s="25"/>
      <c r="AC9550" s="12"/>
      <c r="AD9550" s="12"/>
      <c r="AK9550" s="12"/>
      <c r="AL9550" s="30"/>
      <c r="AM9550" s="32"/>
      <c r="AQ9550" s="12"/>
      <c r="AR9550" s="12"/>
      <c r="AS9550" s="12"/>
      <c r="AZ9550" s="49"/>
      <c r="BA9550" s="30"/>
      <c r="BB9550" s="12"/>
      <c r="BF9550" s="12"/>
      <c r="BG9550" s="12"/>
      <c r="BH9550" s="12"/>
      <c r="BO9550" s="7"/>
      <c r="BP9550" s="7"/>
      <c r="BQ9550" s="7"/>
      <c r="BU9550" s="7"/>
      <c r="BV9550" s="7"/>
      <c r="BW9550" s="7"/>
      <c r="CD9550" s="7"/>
      <c r="CE9550" s="7"/>
      <c r="CF9550" s="7"/>
      <c r="CJ9550" s="7"/>
      <c r="CK9550" s="7"/>
      <c r="CL9550" s="7"/>
    </row>
    <row r="9551" spans="1:90">
      <c r="A9551" s="11"/>
      <c r="B9551" s="373"/>
      <c r="C9551" s="373"/>
      <c r="D9551" s="373"/>
      <c r="E9551" s="13"/>
      <c r="F9551" s="11"/>
      <c r="G9551" s="25"/>
      <c r="H9551" s="31"/>
      <c r="I9551" s="30"/>
      <c r="M9551" s="25"/>
      <c r="N9551" s="31"/>
      <c r="O9551" s="30"/>
      <c r="V9551" s="12"/>
      <c r="W9551" s="12"/>
      <c r="X9551" s="14"/>
      <c r="AB9551" s="25"/>
      <c r="AC9551" s="12"/>
      <c r="AD9551" s="12"/>
      <c r="AK9551" s="12"/>
      <c r="AL9551" s="30"/>
      <c r="AM9551" s="32"/>
      <c r="AQ9551" s="12"/>
      <c r="AR9551" s="12"/>
      <c r="AS9551" s="12"/>
      <c r="AZ9551" s="49"/>
      <c r="BA9551" s="30"/>
      <c r="BB9551" s="12"/>
      <c r="BF9551" s="12"/>
      <c r="BG9551" s="12"/>
      <c r="BH9551" s="12"/>
      <c r="BO9551" s="7"/>
      <c r="BP9551" s="7"/>
      <c r="BQ9551" s="7"/>
      <c r="BU9551" s="7"/>
      <c r="BV9551" s="7"/>
      <c r="BW9551" s="7"/>
      <c r="CD9551" s="7"/>
      <c r="CE9551" s="7"/>
      <c r="CF9551" s="7"/>
      <c r="CJ9551" s="7"/>
      <c r="CK9551" s="7"/>
      <c r="CL9551" s="7"/>
    </row>
    <row r="9552" spans="1:90">
      <c r="A9552" s="11"/>
      <c r="B9552" s="373"/>
      <c r="C9552" s="373"/>
      <c r="D9552" s="373"/>
      <c r="E9552" s="13"/>
      <c r="F9552" s="11"/>
      <c r="G9552" s="25"/>
      <c r="H9552" s="31"/>
      <c r="I9552" s="30"/>
      <c r="M9552" s="25"/>
      <c r="N9552" s="31"/>
      <c r="O9552" s="30"/>
      <c r="V9552" s="12"/>
      <c r="W9552" s="12"/>
      <c r="X9552" s="14"/>
      <c r="AB9552" s="25"/>
      <c r="AC9552" s="12"/>
      <c r="AD9552" s="12"/>
      <c r="AK9552" s="12"/>
      <c r="AL9552" s="30"/>
      <c r="AM9552" s="32"/>
      <c r="AQ9552" s="12"/>
      <c r="AR9552" s="12"/>
      <c r="AS9552" s="12"/>
      <c r="AZ9552" s="49"/>
      <c r="BA9552" s="30"/>
      <c r="BB9552" s="12"/>
      <c r="BF9552" s="12"/>
      <c r="BG9552" s="12"/>
      <c r="BH9552" s="12"/>
      <c r="BO9552" s="7"/>
      <c r="BP9552" s="7"/>
      <c r="BQ9552" s="7"/>
      <c r="BU9552" s="7"/>
      <c r="BV9552" s="7"/>
      <c r="BW9552" s="7"/>
      <c r="CD9552" s="7"/>
      <c r="CE9552" s="7"/>
      <c r="CF9552" s="7"/>
      <c r="CJ9552" s="7"/>
      <c r="CK9552" s="7"/>
      <c r="CL9552" s="7"/>
    </row>
    <row r="9553" spans="1:90">
      <c r="A9553" s="11"/>
      <c r="B9553" s="373"/>
      <c r="C9553" s="373"/>
      <c r="D9553" s="373"/>
      <c r="E9553" s="13"/>
      <c r="F9553" s="11"/>
      <c r="G9553" s="25"/>
      <c r="H9553" s="31"/>
      <c r="I9553" s="30"/>
      <c r="M9553" s="25"/>
      <c r="N9553" s="31"/>
      <c r="O9553" s="30"/>
      <c r="V9553" s="12"/>
      <c r="W9553" s="12"/>
      <c r="X9553" s="14"/>
      <c r="AB9553" s="25"/>
      <c r="AC9553" s="12"/>
      <c r="AD9553" s="12"/>
      <c r="AK9553" s="12"/>
      <c r="AL9553" s="30"/>
      <c r="AM9553" s="32"/>
      <c r="AQ9553" s="12"/>
      <c r="AR9553" s="12"/>
      <c r="AS9553" s="12"/>
      <c r="AZ9553" s="49"/>
      <c r="BA9553" s="30"/>
      <c r="BB9553" s="12"/>
      <c r="BF9553" s="12"/>
      <c r="BG9553" s="12"/>
      <c r="BH9553" s="12"/>
      <c r="BO9553" s="7"/>
      <c r="BP9553" s="7"/>
      <c r="BQ9553" s="7"/>
      <c r="BU9553" s="7"/>
      <c r="BV9553" s="7"/>
      <c r="BW9553" s="7"/>
      <c r="CD9553" s="7"/>
      <c r="CE9553" s="7"/>
      <c r="CF9553" s="7"/>
      <c r="CJ9553" s="7"/>
      <c r="CK9553" s="7"/>
      <c r="CL9553" s="7"/>
    </row>
    <row r="9554" spans="1:90">
      <c r="A9554" s="11"/>
      <c r="B9554" s="373"/>
      <c r="C9554" s="373"/>
      <c r="D9554" s="373"/>
      <c r="E9554" s="13"/>
      <c r="F9554" s="11"/>
      <c r="G9554" s="25"/>
      <c r="H9554" s="31"/>
      <c r="I9554" s="30"/>
      <c r="M9554" s="25"/>
      <c r="N9554" s="31"/>
      <c r="O9554" s="30"/>
      <c r="V9554" s="12"/>
      <c r="W9554" s="12"/>
      <c r="X9554" s="14"/>
      <c r="AB9554" s="25"/>
      <c r="AC9554" s="12"/>
      <c r="AD9554" s="12"/>
      <c r="AK9554" s="12"/>
      <c r="AL9554" s="30"/>
      <c r="AM9554" s="32"/>
      <c r="AQ9554" s="12"/>
      <c r="AR9554" s="12"/>
      <c r="AS9554" s="12"/>
      <c r="AZ9554" s="49"/>
      <c r="BA9554" s="30"/>
      <c r="BB9554" s="12"/>
      <c r="BF9554" s="12"/>
      <c r="BG9554" s="12"/>
      <c r="BH9554" s="12"/>
      <c r="BO9554" s="7"/>
      <c r="BP9554" s="7"/>
      <c r="BQ9554" s="7"/>
      <c r="BU9554" s="7"/>
      <c r="BV9554" s="7"/>
      <c r="BW9554" s="7"/>
      <c r="CD9554" s="7"/>
      <c r="CE9554" s="7"/>
      <c r="CF9554" s="7"/>
      <c r="CJ9554" s="7"/>
      <c r="CK9554" s="7"/>
      <c r="CL9554" s="7"/>
    </row>
    <row r="9555" spans="1:90">
      <c r="A9555" s="11"/>
      <c r="B9555" s="373"/>
      <c r="C9555" s="373"/>
      <c r="D9555" s="373"/>
      <c r="E9555" s="13"/>
      <c r="F9555" s="11"/>
      <c r="G9555" s="25"/>
      <c r="H9555" s="31"/>
      <c r="I9555" s="30"/>
      <c r="M9555" s="25"/>
      <c r="N9555" s="31"/>
      <c r="O9555" s="30"/>
      <c r="V9555" s="12"/>
      <c r="W9555" s="12"/>
      <c r="X9555" s="14"/>
      <c r="AB9555" s="25"/>
      <c r="AC9555" s="12"/>
      <c r="AD9555" s="12"/>
      <c r="AK9555" s="12"/>
      <c r="AL9555" s="30"/>
      <c r="AM9555" s="32"/>
      <c r="AQ9555" s="12"/>
      <c r="AR9555" s="12"/>
      <c r="AS9555" s="12"/>
      <c r="AZ9555" s="49"/>
      <c r="BA9555" s="30"/>
      <c r="BB9555" s="12"/>
      <c r="BF9555" s="12"/>
      <c r="BG9555" s="12"/>
      <c r="BH9555" s="12"/>
      <c r="BO9555" s="7"/>
      <c r="BP9555" s="7"/>
      <c r="BQ9555" s="7"/>
      <c r="BU9555" s="7"/>
      <c r="BV9555" s="7"/>
      <c r="BW9555" s="7"/>
      <c r="CD9555" s="7"/>
      <c r="CE9555" s="7"/>
      <c r="CF9555" s="7"/>
      <c r="CJ9555" s="7"/>
      <c r="CK9555" s="7"/>
      <c r="CL9555" s="7"/>
    </row>
    <row r="9556" spans="1:90">
      <c r="A9556" s="11"/>
      <c r="B9556" s="373"/>
      <c r="C9556" s="373"/>
      <c r="D9556" s="373"/>
      <c r="E9556" s="13"/>
      <c r="F9556" s="11"/>
      <c r="G9556" s="25"/>
      <c r="H9556" s="31"/>
      <c r="I9556" s="30"/>
      <c r="M9556" s="25"/>
      <c r="N9556" s="31"/>
      <c r="O9556" s="30"/>
      <c r="V9556" s="12"/>
      <c r="W9556" s="12"/>
      <c r="X9556" s="14"/>
      <c r="AB9556" s="25"/>
      <c r="AC9556" s="12"/>
      <c r="AD9556" s="12"/>
      <c r="AK9556" s="12"/>
      <c r="AL9556" s="30"/>
      <c r="AM9556" s="32"/>
      <c r="AQ9556" s="12"/>
      <c r="AR9556" s="12"/>
      <c r="AS9556" s="12"/>
      <c r="AZ9556" s="49"/>
      <c r="BA9556" s="30"/>
      <c r="BB9556" s="12"/>
      <c r="BF9556" s="12"/>
      <c r="BG9556" s="12"/>
      <c r="BH9556" s="12"/>
      <c r="BO9556" s="7"/>
      <c r="BP9556" s="7"/>
      <c r="BQ9556" s="7"/>
      <c r="BU9556" s="7"/>
      <c r="BV9556" s="7"/>
      <c r="BW9556" s="7"/>
      <c r="CD9556" s="7"/>
      <c r="CE9556" s="7"/>
      <c r="CF9556" s="7"/>
      <c r="CJ9556" s="7"/>
      <c r="CK9556" s="7"/>
      <c r="CL9556" s="7"/>
    </row>
    <row r="9557" spans="1:90">
      <c r="A9557" s="11"/>
      <c r="B9557" s="373"/>
      <c r="C9557" s="373"/>
      <c r="D9557" s="373"/>
      <c r="E9557" s="13"/>
      <c r="F9557" s="11"/>
      <c r="G9557" s="25"/>
      <c r="H9557" s="31"/>
      <c r="I9557" s="30"/>
      <c r="M9557" s="25"/>
      <c r="N9557" s="31"/>
      <c r="O9557" s="30"/>
      <c r="V9557" s="12"/>
      <c r="W9557" s="12"/>
      <c r="X9557" s="14"/>
      <c r="AB9557" s="25"/>
      <c r="AC9557" s="12"/>
      <c r="AD9557" s="12"/>
      <c r="AK9557" s="12"/>
      <c r="AL9557" s="30"/>
      <c r="AM9557" s="32"/>
      <c r="AQ9557" s="12"/>
      <c r="AR9557" s="12"/>
      <c r="AS9557" s="12"/>
      <c r="AZ9557" s="49"/>
      <c r="BA9557" s="30"/>
      <c r="BB9557" s="12"/>
      <c r="BF9557" s="12"/>
      <c r="BG9557" s="12"/>
      <c r="BH9557" s="12"/>
      <c r="BO9557" s="7"/>
      <c r="BP9557" s="7"/>
      <c r="BQ9557" s="7"/>
      <c r="BU9557" s="7"/>
      <c r="BV9557" s="7"/>
      <c r="BW9557" s="7"/>
      <c r="CD9557" s="7"/>
      <c r="CE9557" s="7"/>
      <c r="CF9557" s="7"/>
      <c r="CJ9557" s="7"/>
      <c r="CK9557" s="7"/>
      <c r="CL9557" s="7"/>
    </row>
    <row r="9558" spans="1:90">
      <c r="A9558" s="11"/>
      <c r="B9558" s="373"/>
      <c r="C9558" s="373"/>
      <c r="D9558" s="373"/>
      <c r="E9558" s="13"/>
      <c r="F9558" s="11"/>
      <c r="G9558" s="25"/>
      <c r="H9558" s="31"/>
      <c r="I9558" s="30"/>
      <c r="M9558" s="25"/>
      <c r="N9558" s="31"/>
      <c r="O9558" s="30"/>
      <c r="V9558" s="12"/>
      <c r="W9558" s="12"/>
      <c r="X9558" s="14"/>
      <c r="AB9558" s="25"/>
      <c r="AC9558" s="12"/>
      <c r="AD9558" s="12"/>
      <c r="AK9558" s="12"/>
      <c r="AL9558" s="30"/>
      <c r="AM9558" s="32"/>
      <c r="AQ9558" s="12"/>
      <c r="AR9558" s="12"/>
      <c r="AS9558" s="12"/>
      <c r="AZ9558" s="49"/>
      <c r="BA9558" s="30"/>
      <c r="BB9558" s="12"/>
      <c r="BF9558" s="12"/>
      <c r="BG9558" s="12"/>
      <c r="BH9558" s="12"/>
      <c r="BO9558" s="7"/>
      <c r="BP9558" s="7"/>
      <c r="BQ9558" s="7"/>
      <c r="BU9558" s="7"/>
      <c r="BV9558" s="7"/>
      <c r="BW9558" s="7"/>
      <c r="CD9558" s="7"/>
      <c r="CE9558" s="7"/>
      <c r="CF9558" s="7"/>
      <c r="CJ9558" s="7"/>
      <c r="CK9558" s="7"/>
      <c r="CL9558" s="7"/>
    </row>
    <row r="9559" spans="1:90">
      <c r="A9559" s="11"/>
      <c r="B9559" s="373"/>
      <c r="C9559" s="373"/>
      <c r="D9559" s="373"/>
      <c r="E9559" s="13"/>
      <c r="F9559" s="11"/>
      <c r="G9559" s="25"/>
      <c r="H9559" s="31"/>
      <c r="I9559" s="30"/>
      <c r="M9559" s="25"/>
      <c r="N9559" s="31"/>
      <c r="O9559" s="30"/>
      <c r="V9559" s="12"/>
      <c r="W9559" s="12"/>
      <c r="X9559" s="14"/>
      <c r="AB9559" s="25"/>
      <c r="AC9559" s="12"/>
      <c r="AD9559" s="12"/>
      <c r="AK9559" s="12"/>
      <c r="AL9559" s="30"/>
      <c r="AM9559" s="32"/>
      <c r="AQ9559" s="12"/>
      <c r="AR9559" s="12"/>
      <c r="AS9559" s="12"/>
      <c r="AZ9559" s="49"/>
      <c r="BA9559" s="30"/>
      <c r="BB9559" s="12"/>
      <c r="BF9559" s="12"/>
      <c r="BG9559" s="12"/>
      <c r="BH9559" s="12"/>
      <c r="BO9559" s="7"/>
      <c r="BP9559" s="7"/>
      <c r="BQ9559" s="7"/>
      <c r="BU9559" s="7"/>
      <c r="BV9559" s="7"/>
      <c r="BW9559" s="7"/>
      <c r="CD9559" s="7"/>
      <c r="CE9559" s="7"/>
      <c r="CF9559" s="7"/>
      <c r="CJ9559" s="7"/>
      <c r="CK9559" s="7"/>
      <c r="CL9559" s="7"/>
    </row>
    <row r="9560" spans="1:90">
      <c r="A9560" s="11"/>
      <c r="B9560" s="373"/>
      <c r="C9560" s="373"/>
      <c r="D9560" s="373"/>
      <c r="E9560" s="13"/>
      <c r="F9560" s="11"/>
      <c r="G9560" s="25"/>
      <c r="H9560" s="31"/>
      <c r="I9560" s="30"/>
      <c r="M9560" s="25"/>
      <c r="N9560" s="31"/>
      <c r="O9560" s="30"/>
      <c r="V9560" s="12"/>
      <c r="W9560" s="12"/>
      <c r="X9560" s="14"/>
      <c r="AB9560" s="25"/>
      <c r="AC9560" s="12"/>
      <c r="AD9560" s="12"/>
      <c r="AK9560" s="12"/>
      <c r="AL9560" s="30"/>
      <c r="AM9560" s="32"/>
      <c r="AQ9560" s="12"/>
      <c r="AR9560" s="12"/>
      <c r="AS9560" s="12"/>
      <c r="AZ9560" s="49"/>
      <c r="BA9560" s="30"/>
      <c r="BB9560" s="12"/>
      <c r="BF9560" s="12"/>
      <c r="BG9560" s="12"/>
      <c r="BH9560" s="12"/>
      <c r="BO9560" s="7"/>
      <c r="BP9560" s="7"/>
      <c r="BQ9560" s="7"/>
      <c r="BU9560" s="7"/>
      <c r="BV9560" s="7"/>
      <c r="BW9560" s="7"/>
      <c r="CD9560" s="7"/>
      <c r="CE9560" s="7"/>
      <c r="CF9560" s="7"/>
      <c r="CJ9560" s="7"/>
      <c r="CK9560" s="7"/>
      <c r="CL9560" s="7"/>
    </row>
    <row r="9561" spans="1:90">
      <c r="A9561" s="11"/>
      <c r="B9561" s="373"/>
      <c r="C9561" s="373"/>
      <c r="D9561" s="373"/>
      <c r="E9561" s="13"/>
      <c r="F9561" s="11"/>
      <c r="G9561" s="25"/>
      <c r="H9561" s="31"/>
      <c r="I9561" s="30"/>
      <c r="M9561" s="25"/>
      <c r="N9561" s="31"/>
      <c r="O9561" s="30"/>
      <c r="V9561" s="12"/>
      <c r="W9561" s="12"/>
      <c r="X9561" s="14"/>
      <c r="AB9561" s="25"/>
      <c r="AC9561" s="12"/>
      <c r="AD9561" s="12"/>
      <c r="AK9561" s="12"/>
      <c r="AL9561" s="30"/>
      <c r="AM9561" s="32"/>
      <c r="AQ9561" s="12"/>
      <c r="AR9561" s="12"/>
      <c r="AS9561" s="12"/>
      <c r="AZ9561" s="49"/>
      <c r="BA9561" s="30"/>
      <c r="BB9561" s="12"/>
      <c r="BF9561" s="12"/>
      <c r="BG9561" s="12"/>
      <c r="BH9561" s="12"/>
      <c r="BO9561" s="7"/>
      <c r="BP9561" s="7"/>
      <c r="BQ9561" s="7"/>
      <c r="BU9561" s="7"/>
      <c r="BV9561" s="7"/>
      <c r="BW9561" s="7"/>
      <c r="CD9561" s="7"/>
      <c r="CE9561" s="7"/>
      <c r="CF9561" s="7"/>
      <c r="CJ9561" s="7"/>
      <c r="CK9561" s="7"/>
      <c r="CL9561" s="7"/>
    </row>
    <row r="9562" spans="1:90">
      <c r="A9562" s="11"/>
      <c r="B9562" s="373"/>
      <c r="C9562" s="373"/>
      <c r="D9562" s="373"/>
      <c r="E9562" s="13"/>
      <c r="F9562" s="11"/>
      <c r="G9562" s="25"/>
      <c r="H9562" s="31"/>
      <c r="I9562" s="30"/>
      <c r="M9562" s="25"/>
      <c r="N9562" s="31"/>
      <c r="O9562" s="30"/>
      <c r="V9562" s="12"/>
      <c r="W9562" s="12"/>
      <c r="X9562" s="14"/>
      <c r="AB9562" s="25"/>
      <c r="AC9562" s="12"/>
      <c r="AD9562" s="12"/>
      <c r="AK9562" s="12"/>
      <c r="AL9562" s="30"/>
      <c r="AM9562" s="32"/>
      <c r="AQ9562" s="12"/>
      <c r="AR9562" s="12"/>
      <c r="AS9562" s="12"/>
      <c r="AZ9562" s="49"/>
      <c r="BA9562" s="30"/>
      <c r="BB9562" s="12"/>
      <c r="BF9562" s="12"/>
      <c r="BG9562" s="12"/>
      <c r="BH9562" s="12"/>
      <c r="BO9562" s="7"/>
      <c r="BP9562" s="7"/>
      <c r="BQ9562" s="7"/>
      <c r="BU9562" s="7"/>
      <c r="BV9562" s="7"/>
      <c r="BW9562" s="7"/>
      <c r="CD9562" s="7"/>
      <c r="CE9562" s="7"/>
      <c r="CF9562" s="7"/>
      <c r="CJ9562" s="7"/>
      <c r="CK9562" s="7"/>
      <c r="CL9562" s="7"/>
    </row>
    <row r="9563" spans="1:90">
      <c r="A9563" s="11"/>
      <c r="B9563" s="373"/>
      <c r="C9563" s="373"/>
      <c r="D9563" s="373"/>
      <c r="E9563" s="13"/>
      <c r="F9563" s="11"/>
      <c r="G9563" s="25"/>
      <c r="H9563" s="31"/>
      <c r="I9563" s="30"/>
      <c r="M9563" s="25"/>
      <c r="N9563" s="31"/>
      <c r="O9563" s="30"/>
      <c r="V9563" s="12"/>
      <c r="W9563" s="12"/>
      <c r="X9563" s="14"/>
      <c r="AB9563" s="25"/>
      <c r="AC9563" s="12"/>
      <c r="AD9563" s="12"/>
      <c r="AK9563" s="12"/>
      <c r="AL9563" s="30"/>
      <c r="AM9563" s="32"/>
      <c r="AQ9563" s="12"/>
      <c r="AR9563" s="12"/>
      <c r="AS9563" s="12"/>
      <c r="AZ9563" s="49"/>
      <c r="BA9563" s="30"/>
      <c r="BB9563" s="12"/>
      <c r="BF9563" s="12"/>
      <c r="BG9563" s="12"/>
      <c r="BH9563" s="12"/>
      <c r="BO9563" s="7"/>
      <c r="BP9563" s="7"/>
      <c r="BQ9563" s="7"/>
      <c r="BU9563" s="7"/>
      <c r="BV9563" s="7"/>
      <c r="BW9563" s="7"/>
      <c r="CD9563" s="7"/>
      <c r="CE9563" s="7"/>
      <c r="CF9563" s="7"/>
      <c r="CJ9563" s="7"/>
      <c r="CK9563" s="7"/>
      <c r="CL9563" s="7"/>
    </row>
    <row r="9564" spans="1:90">
      <c r="A9564" s="11"/>
      <c r="B9564" s="373"/>
      <c r="C9564" s="373"/>
      <c r="D9564" s="373"/>
      <c r="E9564" s="13"/>
      <c r="F9564" s="11"/>
      <c r="G9564" s="25"/>
      <c r="H9564" s="31"/>
      <c r="I9564" s="30"/>
      <c r="M9564" s="25"/>
      <c r="N9564" s="31"/>
      <c r="O9564" s="30"/>
      <c r="V9564" s="12"/>
      <c r="W9564" s="12"/>
      <c r="X9564" s="14"/>
      <c r="AB9564" s="25"/>
      <c r="AC9564" s="12"/>
      <c r="AD9564" s="12"/>
      <c r="AK9564" s="12"/>
      <c r="AL9564" s="30"/>
      <c r="AM9564" s="32"/>
      <c r="AQ9564" s="12"/>
      <c r="AR9564" s="12"/>
      <c r="AS9564" s="12"/>
      <c r="AZ9564" s="49"/>
      <c r="BA9564" s="30"/>
      <c r="BB9564" s="12"/>
      <c r="BF9564" s="12"/>
      <c r="BG9564" s="12"/>
      <c r="BH9564" s="12"/>
      <c r="BO9564" s="7"/>
      <c r="BP9564" s="7"/>
      <c r="BQ9564" s="7"/>
      <c r="BU9564" s="7"/>
      <c r="BV9564" s="7"/>
      <c r="BW9564" s="7"/>
      <c r="CD9564" s="7"/>
      <c r="CE9564" s="7"/>
      <c r="CF9564" s="7"/>
      <c r="CJ9564" s="7"/>
      <c r="CK9564" s="7"/>
      <c r="CL9564" s="7"/>
    </row>
    <row r="9565" spans="1:90">
      <c r="A9565" s="11"/>
      <c r="B9565" s="373"/>
      <c r="C9565" s="373"/>
      <c r="D9565" s="373"/>
      <c r="E9565" s="13"/>
      <c r="F9565" s="11"/>
      <c r="G9565" s="25"/>
      <c r="H9565" s="31"/>
      <c r="I9565" s="30"/>
      <c r="M9565" s="25"/>
      <c r="N9565" s="31"/>
      <c r="O9565" s="30"/>
      <c r="V9565" s="12"/>
      <c r="W9565" s="12"/>
      <c r="X9565" s="14"/>
      <c r="AB9565" s="25"/>
      <c r="AC9565" s="12"/>
      <c r="AD9565" s="12"/>
      <c r="AK9565" s="12"/>
      <c r="AL9565" s="30"/>
      <c r="AM9565" s="32"/>
      <c r="AQ9565" s="12"/>
      <c r="AR9565" s="12"/>
      <c r="AS9565" s="12"/>
      <c r="AZ9565" s="49"/>
      <c r="BA9565" s="30"/>
      <c r="BB9565" s="12"/>
      <c r="BF9565" s="12"/>
      <c r="BG9565" s="12"/>
      <c r="BH9565" s="12"/>
      <c r="BO9565" s="7"/>
      <c r="BP9565" s="7"/>
      <c r="BQ9565" s="7"/>
      <c r="BU9565" s="7"/>
      <c r="BV9565" s="7"/>
      <c r="BW9565" s="7"/>
      <c r="CD9565" s="7"/>
      <c r="CE9565" s="7"/>
      <c r="CF9565" s="7"/>
      <c r="CJ9565" s="7"/>
      <c r="CK9565" s="7"/>
      <c r="CL9565" s="7"/>
    </row>
    <row r="9566" spans="1:90">
      <c r="A9566" s="11"/>
      <c r="B9566" s="373"/>
      <c r="C9566" s="373"/>
      <c r="D9566" s="373"/>
      <c r="E9566" s="13"/>
      <c r="F9566" s="11"/>
      <c r="G9566" s="25"/>
      <c r="H9566" s="31"/>
      <c r="I9566" s="30"/>
      <c r="M9566" s="25"/>
      <c r="N9566" s="31"/>
      <c r="O9566" s="30"/>
      <c r="V9566" s="12"/>
      <c r="W9566" s="12"/>
      <c r="X9566" s="14"/>
      <c r="AB9566" s="25"/>
      <c r="AC9566" s="12"/>
      <c r="AD9566" s="12"/>
      <c r="AK9566" s="12"/>
      <c r="AL9566" s="30"/>
      <c r="AM9566" s="32"/>
      <c r="AQ9566" s="12"/>
      <c r="AR9566" s="12"/>
      <c r="AS9566" s="12"/>
      <c r="AZ9566" s="49"/>
      <c r="BA9566" s="30"/>
      <c r="BB9566" s="12"/>
      <c r="BF9566" s="12"/>
      <c r="BG9566" s="12"/>
      <c r="BH9566" s="12"/>
      <c r="BO9566" s="7"/>
      <c r="BP9566" s="7"/>
      <c r="BQ9566" s="7"/>
      <c r="BU9566" s="7"/>
      <c r="BV9566" s="7"/>
      <c r="BW9566" s="7"/>
      <c r="CD9566" s="7"/>
      <c r="CE9566" s="7"/>
      <c r="CF9566" s="7"/>
      <c r="CJ9566" s="7"/>
      <c r="CK9566" s="7"/>
      <c r="CL9566" s="7"/>
    </row>
    <row r="9567" spans="1:90">
      <c r="A9567" s="11"/>
      <c r="B9567" s="373"/>
      <c r="C9567" s="373"/>
      <c r="D9567" s="373"/>
      <c r="E9567" s="13"/>
      <c r="F9567" s="11"/>
      <c r="G9567" s="25"/>
      <c r="H9567" s="31"/>
      <c r="I9567" s="30"/>
      <c r="M9567" s="25"/>
      <c r="N9567" s="31"/>
      <c r="O9567" s="30"/>
      <c r="V9567" s="12"/>
      <c r="W9567" s="12"/>
      <c r="X9567" s="14"/>
      <c r="AB9567" s="25"/>
      <c r="AC9567" s="12"/>
      <c r="AD9567" s="12"/>
      <c r="AK9567" s="12"/>
      <c r="AL9567" s="30"/>
      <c r="AM9567" s="32"/>
      <c r="AQ9567" s="12"/>
      <c r="AR9567" s="12"/>
      <c r="AS9567" s="12"/>
      <c r="AZ9567" s="49"/>
      <c r="BA9567" s="30"/>
      <c r="BB9567" s="12"/>
      <c r="BF9567" s="12"/>
      <c r="BG9567" s="12"/>
      <c r="BH9567" s="12"/>
      <c r="BO9567" s="7"/>
      <c r="BP9567" s="7"/>
      <c r="BQ9567" s="7"/>
      <c r="BU9567" s="7"/>
      <c r="BV9567" s="7"/>
      <c r="BW9567" s="7"/>
      <c r="CD9567" s="7"/>
      <c r="CE9567" s="7"/>
      <c r="CF9567" s="7"/>
      <c r="CJ9567" s="7"/>
      <c r="CK9567" s="7"/>
      <c r="CL9567" s="7"/>
    </row>
    <row r="9568" spans="1:90">
      <c r="A9568" s="11"/>
      <c r="B9568" s="373"/>
      <c r="C9568" s="373"/>
      <c r="D9568" s="373"/>
      <c r="E9568" s="13"/>
      <c r="F9568" s="11"/>
      <c r="G9568" s="25"/>
      <c r="H9568" s="31"/>
      <c r="I9568" s="30"/>
      <c r="M9568" s="25"/>
      <c r="N9568" s="31"/>
      <c r="O9568" s="30"/>
      <c r="V9568" s="12"/>
      <c r="W9568" s="12"/>
      <c r="X9568" s="14"/>
      <c r="AB9568" s="25"/>
      <c r="AC9568" s="12"/>
      <c r="AD9568" s="12"/>
      <c r="AK9568" s="12"/>
      <c r="AL9568" s="30"/>
      <c r="AM9568" s="32"/>
      <c r="AQ9568" s="12"/>
      <c r="AR9568" s="12"/>
      <c r="AS9568" s="12"/>
      <c r="AZ9568" s="49"/>
      <c r="BA9568" s="30"/>
      <c r="BB9568" s="12"/>
      <c r="BF9568" s="12"/>
      <c r="BG9568" s="12"/>
      <c r="BH9568" s="12"/>
      <c r="BO9568" s="7"/>
      <c r="BP9568" s="7"/>
      <c r="BQ9568" s="7"/>
      <c r="BU9568" s="7"/>
      <c r="BV9568" s="7"/>
      <c r="BW9568" s="7"/>
      <c r="CD9568" s="7"/>
      <c r="CE9568" s="7"/>
      <c r="CF9568" s="7"/>
      <c r="CJ9568" s="7"/>
      <c r="CK9568" s="7"/>
      <c r="CL9568" s="7"/>
    </row>
    <row r="9569" spans="1:90">
      <c r="A9569" s="11"/>
      <c r="B9569" s="373"/>
      <c r="C9569" s="373"/>
      <c r="D9569" s="373"/>
      <c r="E9569" s="13"/>
      <c r="F9569" s="11"/>
      <c r="G9569" s="25"/>
      <c r="H9569" s="31"/>
      <c r="I9569" s="30"/>
      <c r="M9569" s="25"/>
      <c r="N9569" s="31"/>
      <c r="O9569" s="30"/>
      <c r="V9569" s="12"/>
      <c r="W9569" s="12"/>
      <c r="X9569" s="14"/>
      <c r="AB9569" s="25"/>
      <c r="AC9569" s="12"/>
      <c r="AD9569" s="12"/>
      <c r="AK9569" s="12"/>
      <c r="AL9569" s="30"/>
      <c r="AM9569" s="32"/>
      <c r="AQ9569" s="12"/>
      <c r="AR9569" s="12"/>
      <c r="AS9569" s="12"/>
      <c r="AZ9569" s="49"/>
      <c r="BA9569" s="30"/>
      <c r="BB9569" s="12"/>
      <c r="BF9569" s="12"/>
      <c r="BG9569" s="12"/>
      <c r="BH9569" s="12"/>
      <c r="BO9569" s="7"/>
      <c r="BP9569" s="7"/>
      <c r="BQ9569" s="7"/>
      <c r="BU9569" s="7"/>
      <c r="BV9569" s="7"/>
      <c r="BW9569" s="7"/>
      <c r="CD9569" s="7"/>
      <c r="CE9569" s="7"/>
      <c r="CF9569" s="7"/>
      <c r="CJ9569" s="7"/>
      <c r="CK9569" s="7"/>
      <c r="CL9569" s="7"/>
    </row>
    <row r="9570" spans="1:90">
      <c r="A9570" s="11"/>
      <c r="B9570" s="373"/>
      <c r="C9570" s="373"/>
      <c r="D9570" s="373"/>
      <c r="E9570" s="13"/>
      <c r="F9570" s="11"/>
      <c r="G9570" s="25"/>
      <c r="H9570" s="31"/>
      <c r="I9570" s="30"/>
      <c r="M9570" s="25"/>
      <c r="N9570" s="31"/>
      <c r="O9570" s="30"/>
      <c r="V9570" s="12"/>
      <c r="W9570" s="12"/>
      <c r="X9570" s="14"/>
      <c r="AB9570" s="25"/>
      <c r="AC9570" s="12"/>
      <c r="AD9570" s="12"/>
      <c r="AK9570" s="12"/>
      <c r="AL9570" s="30"/>
      <c r="AM9570" s="32"/>
      <c r="AQ9570" s="12"/>
      <c r="AR9570" s="12"/>
      <c r="AS9570" s="12"/>
      <c r="AZ9570" s="49"/>
      <c r="BA9570" s="30"/>
      <c r="BB9570" s="12"/>
      <c r="BF9570" s="12"/>
      <c r="BG9570" s="12"/>
      <c r="BH9570" s="12"/>
      <c r="BO9570" s="7"/>
      <c r="BP9570" s="7"/>
      <c r="BQ9570" s="7"/>
      <c r="BU9570" s="7"/>
      <c r="BV9570" s="7"/>
      <c r="BW9570" s="7"/>
      <c r="CD9570" s="7"/>
      <c r="CE9570" s="7"/>
      <c r="CF9570" s="7"/>
      <c r="CJ9570" s="7"/>
      <c r="CK9570" s="7"/>
      <c r="CL9570" s="7"/>
    </row>
    <row r="9571" spans="1:90">
      <c r="A9571" s="11"/>
      <c r="B9571" s="373"/>
      <c r="C9571" s="373"/>
      <c r="D9571" s="373"/>
      <c r="E9571" s="13"/>
      <c r="F9571" s="11"/>
      <c r="G9571" s="25"/>
      <c r="H9571" s="31"/>
      <c r="I9571" s="30"/>
      <c r="M9571" s="25"/>
      <c r="N9571" s="31"/>
      <c r="O9571" s="30"/>
      <c r="V9571" s="12"/>
      <c r="W9571" s="12"/>
      <c r="X9571" s="14"/>
      <c r="AB9571" s="25"/>
      <c r="AC9571" s="12"/>
      <c r="AD9571" s="12"/>
      <c r="AK9571" s="12"/>
      <c r="AL9571" s="30"/>
      <c r="AM9571" s="32"/>
      <c r="AQ9571" s="12"/>
      <c r="AR9571" s="12"/>
      <c r="AS9571" s="12"/>
      <c r="AZ9571" s="49"/>
      <c r="BA9571" s="30"/>
      <c r="BB9571" s="12"/>
      <c r="BF9571" s="12"/>
      <c r="BG9571" s="12"/>
      <c r="BH9571" s="12"/>
      <c r="BO9571" s="7"/>
      <c r="BP9571" s="7"/>
      <c r="BQ9571" s="7"/>
      <c r="BU9571" s="7"/>
      <c r="BV9571" s="7"/>
      <c r="BW9571" s="7"/>
      <c r="CD9571" s="7"/>
      <c r="CE9571" s="7"/>
      <c r="CF9571" s="7"/>
      <c r="CJ9571" s="7"/>
      <c r="CK9571" s="7"/>
      <c r="CL9571" s="7"/>
    </row>
    <row r="9572" spans="1:90">
      <c r="A9572" s="11"/>
      <c r="B9572" s="373"/>
      <c r="C9572" s="373"/>
      <c r="D9572" s="373"/>
      <c r="E9572" s="13"/>
      <c r="F9572" s="11"/>
      <c r="G9572" s="25"/>
      <c r="H9572" s="31"/>
      <c r="I9572" s="30"/>
      <c r="M9572" s="25"/>
      <c r="N9572" s="31"/>
      <c r="O9572" s="30"/>
      <c r="V9572" s="12"/>
      <c r="W9572" s="12"/>
      <c r="X9572" s="14"/>
      <c r="AB9572" s="25"/>
      <c r="AC9572" s="12"/>
      <c r="AD9572" s="12"/>
      <c r="AK9572" s="12"/>
      <c r="AL9572" s="30"/>
      <c r="AM9572" s="32"/>
      <c r="AQ9572" s="12"/>
      <c r="AR9572" s="12"/>
      <c r="AS9572" s="12"/>
      <c r="AZ9572" s="49"/>
      <c r="BA9572" s="30"/>
      <c r="BB9572" s="12"/>
      <c r="BF9572" s="12"/>
      <c r="BG9572" s="12"/>
      <c r="BH9572" s="12"/>
      <c r="BO9572" s="7"/>
      <c r="BP9572" s="7"/>
      <c r="BQ9572" s="7"/>
      <c r="BU9572" s="7"/>
      <c r="BV9572" s="7"/>
      <c r="BW9572" s="7"/>
      <c r="CD9572" s="7"/>
      <c r="CE9572" s="7"/>
      <c r="CF9572" s="7"/>
      <c r="CJ9572" s="7"/>
      <c r="CK9572" s="7"/>
      <c r="CL9572" s="7"/>
    </row>
    <row r="9573" spans="1:90">
      <c r="A9573" s="11"/>
      <c r="B9573" s="373"/>
      <c r="C9573" s="373"/>
      <c r="D9573" s="373"/>
      <c r="E9573" s="13"/>
      <c r="F9573" s="11"/>
      <c r="G9573" s="25"/>
      <c r="H9573" s="31"/>
      <c r="I9573" s="30"/>
      <c r="M9573" s="25"/>
      <c r="N9573" s="31"/>
      <c r="O9573" s="30"/>
      <c r="V9573" s="12"/>
      <c r="W9573" s="12"/>
      <c r="X9573" s="14"/>
      <c r="AB9573" s="25"/>
      <c r="AC9573" s="12"/>
      <c r="AD9573" s="12"/>
      <c r="AK9573" s="12"/>
      <c r="AL9573" s="30"/>
      <c r="AM9573" s="32"/>
      <c r="AQ9573" s="12"/>
      <c r="AR9573" s="12"/>
      <c r="AS9573" s="12"/>
      <c r="AZ9573" s="49"/>
      <c r="BA9573" s="30"/>
      <c r="BB9573" s="12"/>
      <c r="BF9573" s="12"/>
      <c r="BG9573" s="12"/>
      <c r="BH9573" s="12"/>
      <c r="BO9573" s="7"/>
      <c r="BP9573" s="7"/>
      <c r="BQ9573" s="7"/>
      <c r="BU9573" s="7"/>
      <c r="BV9573" s="7"/>
      <c r="BW9573" s="7"/>
      <c r="CD9573" s="7"/>
      <c r="CE9573" s="7"/>
      <c r="CF9573" s="7"/>
      <c r="CJ9573" s="7"/>
      <c r="CK9573" s="7"/>
      <c r="CL9573" s="7"/>
    </row>
    <row r="9574" spans="1:90">
      <c r="A9574" s="11"/>
      <c r="B9574" s="373"/>
      <c r="C9574" s="373"/>
      <c r="D9574" s="373"/>
      <c r="E9574" s="13"/>
      <c r="F9574" s="11"/>
      <c r="G9574" s="25"/>
      <c r="H9574" s="31"/>
      <c r="I9574" s="30"/>
      <c r="M9574" s="25"/>
      <c r="N9574" s="31"/>
      <c r="O9574" s="30"/>
      <c r="V9574" s="12"/>
      <c r="W9574" s="12"/>
      <c r="X9574" s="14"/>
      <c r="AB9574" s="25"/>
      <c r="AC9574" s="12"/>
      <c r="AD9574" s="12"/>
      <c r="AK9574" s="12"/>
      <c r="AL9574" s="30"/>
      <c r="AM9574" s="32"/>
      <c r="AQ9574" s="12"/>
      <c r="AR9574" s="12"/>
      <c r="AS9574" s="12"/>
      <c r="AZ9574" s="49"/>
      <c r="BA9574" s="30"/>
      <c r="BB9574" s="12"/>
      <c r="BF9574" s="12"/>
      <c r="BG9574" s="12"/>
      <c r="BH9574" s="12"/>
      <c r="BO9574" s="7"/>
      <c r="BP9574" s="7"/>
      <c r="BQ9574" s="7"/>
      <c r="BU9574" s="7"/>
      <c r="BV9574" s="7"/>
      <c r="BW9574" s="7"/>
      <c r="CD9574" s="7"/>
      <c r="CE9574" s="7"/>
      <c r="CF9574" s="7"/>
      <c r="CJ9574" s="7"/>
      <c r="CK9574" s="7"/>
      <c r="CL9574" s="7"/>
    </row>
    <row r="9575" spans="1:90">
      <c r="A9575" s="11"/>
      <c r="B9575" s="373"/>
      <c r="C9575" s="373"/>
      <c r="D9575" s="373"/>
      <c r="E9575" s="13"/>
      <c r="F9575" s="11"/>
      <c r="G9575" s="25"/>
      <c r="H9575" s="31"/>
      <c r="I9575" s="30"/>
      <c r="M9575" s="25"/>
      <c r="N9575" s="31"/>
      <c r="O9575" s="30"/>
      <c r="V9575" s="12"/>
      <c r="W9575" s="12"/>
      <c r="X9575" s="14"/>
      <c r="AB9575" s="25"/>
      <c r="AC9575" s="12"/>
      <c r="AD9575" s="12"/>
      <c r="AK9575" s="12"/>
      <c r="AL9575" s="30"/>
      <c r="AM9575" s="32"/>
      <c r="AQ9575" s="12"/>
      <c r="AR9575" s="12"/>
      <c r="AS9575" s="12"/>
      <c r="AZ9575" s="49"/>
      <c r="BA9575" s="30"/>
      <c r="BB9575" s="12"/>
      <c r="BF9575" s="12"/>
      <c r="BG9575" s="12"/>
      <c r="BH9575" s="12"/>
      <c r="BO9575" s="7"/>
      <c r="BP9575" s="7"/>
      <c r="BQ9575" s="7"/>
      <c r="BU9575" s="7"/>
      <c r="BV9575" s="7"/>
      <c r="BW9575" s="7"/>
      <c r="CD9575" s="7"/>
      <c r="CE9575" s="7"/>
      <c r="CF9575" s="7"/>
      <c r="CJ9575" s="7"/>
      <c r="CK9575" s="7"/>
      <c r="CL9575" s="7"/>
    </row>
    <row r="9576" spans="1:90">
      <c r="A9576" s="11"/>
      <c r="B9576" s="373"/>
      <c r="C9576" s="373"/>
      <c r="D9576" s="373"/>
      <c r="E9576" s="13"/>
      <c r="F9576" s="11"/>
      <c r="G9576" s="25"/>
      <c r="H9576" s="31"/>
      <c r="I9576" s="30"/>
      <c r="M9576" s="25"/>
      <c r="N9576" s="31"/>
      <c r="O9576" s="30"/>
      <c r="V9576" s="12"/>
      <c r="W9576" s="12"/>
      <c r="X9576" s="14"/>
      <c r="AB9576" s="25"/>
      <c r="AC9576" s="12"/>
      <c r="AD9576" s="12"/>
      <c r="AK9576" s="12"/>
      <c r="AL9576" s="30"/>
      <c r="AM9576" s="32"/>
      <c r="AQ9576" s="12"/>
      <c r="AR9576" s="12"/>
      <c r="AS9576" s="12"/>
      <c r="AZ9576" s="49"/>
      <c r="BA9576" s="30"/>
      <c r="BB9576" s="12"/>
      <c r="BF9576" s="12"/>
      <c r="BG9576" s="12"/>
      <c r="BH9576" s="12"/>
      <c r="BO9576" s="7"/>
      <c r="BP9576" s="7"/>
      <c r="BQ9576" s="7"/>
      <c r="BU9576" s="7"/>
      <c r="BV9576" s="7"/>
      <c r="BW9576" s="7"/>
      <c r="CD9576" s="7"/>
      <c r="CE9576" s="7"/>
      <c r="CF9576" s="7"/>
      <c r="CJ9576" s="7"/>
      <c r="CK9576" s="7"/>
      <c r="CL9576" s="7"/>
    </row>
    <row r="9577" spans="1:90">
      <c r="A9577" s="11"/>
      <c r="B9577" s="373"/>
      <c r="C9577" s="373"/>
      <c r="D9577" s="373"/>
      <c r="E9577" s="13"/>
      <c r="F9577" s="11"/>
      <c r="G9577" s="25"/>
      <c r="H9577" s="31"/>
      <c r="I9577" s="30"/>
      <c r="M9577" s="25"/>
      <c r="N9577" s="31"/>
      <c r="O9577" s="30"/>
      <c r="V9577" s="12"/>
      <c r="W9577" s="12"/>
      <c r="X9577" s="14"/>
      <c r="AB9577" s="25"/>
      <c r="AC9577" s="12"/>
      <c r="AD9577" s="12"/>
      <c r="AK9577" s="12"/>
      <c r="AL9577" s="30"/>
      <c r="AM9577" s="32"/>
      <c r="AQ9577" s="12"/>
      <c r="AR9577" s="12"/>
      <c r="AS9577" s="12"/>
      <c r="AZ9577" s="49"/>
      <c r="BA9577" s="30"/>
      <c r="BB9577" s="12"/>
      <c r="BF9577" s="12"/>
      <c r="BG9577" s="12"/>
      <c r="BH9577" s="12"/>
      <c r="BO9577" s="7"/>
      <c r="BP9577" s="7"/>
      <c r="BQ9577" s="7"/>
      <c r="BU9577" s="7"/>
      <c r="BV9577" s="7"/>
      <c r="BW9577" s="7"/>
      <c r="CD9577" s="7"/>
      <c r="CE9577" s="7"/>
      <c r="CF9577" s="7"/>
      <c r="CJ9577" s="7"/>
      <c r="CK9577" s="7"/>
      <c r="CL9577" s="7"/>
    </row>
    <row r="9578" spans="1:90">
      <c r="A9578" s="11"/>
      <c r="B9578" s="373"/>
      <c r="C9578" s="373"/>
      <c r="D9578" s="373"/>
      <c r="E9578" s="13"/>
      <c r="F9578" s="11"/>
      <c r="G9578" s="25"/>
      <c r="H9578" s="31"/>
      <c r="I9578" s="30"/>
      <c r="M9578" s="25"/>
      <c r="N9578" s="31"/>
      <c r="O9578" s="30"/>
      <c r="V9578" s="12"/>
      <c r="W9578" s="12"/>
      <c r="X9578" s="14"/>
      <c r="AB9578" s="25"/>
      <c r="AC9578" s="12"/>
      <c r="AD9578" s="12"/>
      <c r="AK9578" s="12"/>
      <c r="AL9578" s="30"/>
      <c r="AM9578" s="32"/>
      <c r="AQ9578" s="12"/>
      <c r="AR9578" s="12"/>
      <c r="AS9578" s="12"/>
      <c r="AZ9578" s="49"/>
      <c r="BA9578" s="30"/>
      <c r="BB9578" s="12"/>
      <c r="BF9578" s="12"/>
      <c r="BG9578" s="12"/>
      <c r="BH9578" s="12"/>
      <c r="BO9578" s="7"/>
      <c r="BP9578" s="7"/>
      <c r="BQ9578" s="7"/>
      <c r="BU9578" s="7"/>
      <c r="BV9578" s="7"/>
      <c r="BW9578" s="7"/>
      <c r="CD9578" s="7"/>
      <c r="CE9578" s="7"/>
      <c r="CF9578" s="7"/>
      <c r="CJ9578" s="7"/>
      <c r="CK9578" s="7"/>
      <c r="CL9578" s="7"/>
    </row>
    <row r="9579" spans="1:90">
      <c r="A9579" s="11"/>
      <c r="B9579" s="373"/>
      <c r="C9579" s="373"/>
      <c r="D9579" s="373"/>
      <c r="E9579" s="13"/>
      <c r="F9579" s="11"/>
      <c r="G9579" s="25"/>
      <c r="H9579" s="31"/>
      <c r="I9579" s="30"/>
      <c r="M9579" s="25"/>
      <c r="N9579" s="31"/>
      <c r="O9579" s="30"/>
      <c r="V9579" s="12"/>
      <c r="W9579" s="12"/>
      <c r="X9579" s="14"/>
      <c r="AB9579" s="25"/>
      <c r="AC9579" s="12"/>
      <c r="AD9579" s="12"/>
      <c r="AK9579" s="12"/>
      <c r="AL9579" s="30"/>
      <c r="AM9579" s="32"/>
      <c r="AQ9579" s="12"/>
      <c r="AR9579" s="12"/>
      <c r="AS9579" s="12"/>
      <c r="AZ9579" s="49"/>
      <c r="BA9579" s="30"/>
      <c r="BB9579" s="12"/>
      <c r="BF9579" s="12"/>
      <c r="BG9579" s="12"/>
      <c r="BH9579" s="12"/>
      <c r="BO9579" s="7"/>
      <c r="BP9579" s="7"/>
      <c r="BQ9579" s="7"/>
      <c r="BU9579" s="7"/>
      <c r="BV9579" s="7"/>
      <c r="BW9579" s="7"/>
      <c r="CD9579" s="7"/>
      <c r="CE9579" s="7"/>
      <c r="CF9579" s="7"/>
      <c r="CJ9579" s="7"/>
      <c r="CK9579" s="7"/>
      <c r="CL9579" s="7"/>
    </row>
    <row r="9580" spans="1:90">
      <c r="A9580" s="11"/>
      <c r="B9580" s="373"/>
      <c r="C9580" s="373"/>
      <c r="D9580" s="373"/>
      <c r="E9580" s="13"/>
      <c r="F9580" s="11"/>
      <c r="G9580" s="25"/>
      <c r="H9580" s="31"/>
      <c r="I9580" s="30"/>
      <c r="M9580" s="25"/>
      <c r="N9580" s="31"/>
      <c r="O9580" s="30"/>
      <c r="V9580" s="12"/>
      <c r="W9580" s="12"/>
      <c r="X9580" s="14"/>
      <c r="AB9580" s="25"/>
      <c r="AC9580" s="12"/>
      <c r="AD9580" s="12"/>
      <c r="AK9580" s="12"/>
      <c r="AL9580" s="30"/>
      <c r="AM9580" s="32"/>
      <c r="AQ9580" s="12"/>
      <c r="AR9580" s="12"/>
      <c r="AS9580" s="12"/>
      <c r="AZ9580" s="49"/>
      <c r="BA9580" s="30"/>
      <c r="BB9580" s="12"/>
      <c r="BF9580" s="12"/>
      <c r="BG9580" s="12"/>
      <c r="BH9580" s="12"/>
      <c r="BO9580" s="7"/>
      <c r="BP9580" s="7"/>
      <c r="BQ9580" s="7"/>
      <c r="BU9580" s="7"/>
      <c r="BV9580" s="7"/>
      <c r="BW9580" s="7"/>
      <c r="CD9580" s="7"/>
      <c r="CE9580" s="7"/>
      <c r="CF9580" s="7"/>
      <c r="CJ9580" s="7"/>
      <c r="CK9580" s="7"/>
      <c r="CL9580" s="7"/>
    </row>
    <row r="9581" spans="1:90">
      <c r="A9581" s="11"/>
      <c r="B9581" s="373"/>
      <c r="C9581" s="373"/>
      <c r="D9581" s="373"/>
      <c r="E9581" s="13"/>
      <c r="F9581" s="11"/>
      <c r="G9581" s="25"/>
      <c r="H9581" s="31"/>
      <c r="I9581" s="30"/>
      <c r="M9581" s="25"/>
      <c r="N9581" s="31"/>
      <c r="O9581" s="30"/>
      <c r="V9581" s="12"/>
      <c r="W9581" s="12"/>
      <c r="X9581" s="14"/>
      <c r="AB9581" s="25"/>
      <c r="AC9581" s="12"/>
      <c r="AD9581" s="12"/>
      <c r="AK9581" s="12"/>
      <c r="AL9581" s="30"/>
      <c r="AM9581" s="32"/>
      <c r="AQ9581" s="12"/>
      <c r="AR9581" s="12"/>
      <c r="AS9581" s="12"/>
      <c r="AZ9581" s="49"/>
      <c r="BA9581" s="30"/>
      <c r="BB9581" s="12"/>
      <c r="BF9581" s="12"/>
      <c r="BG9581" s="12"/>
      <c r="BH9581" s="12"/>
      <c r="BO9581" s="7"/>
      <c r="BP9581" s="7"/>
      <c r="BQ9581" s="7"/>
      <c r="BU9581" s="7"/>
      <c r="BV9581" s="7"/>
      <c r="BW9581" s="7"/>
      <c r="CD9581" s="7"/>
      <c r="CE9581" s="7"/>
      <c r="CF9581" s="7"/>
      <c r="CJ9581" s="7"/>
      <c r="CK9581" s="7"/>
      <c r="CL9581" s="7"/>
    </row>
    <row r="9582" spans="1:90">
      <c r="A9582" s="11"/>
      <c r="B9582" s="373"/>
      <c r="C9582" s="373"/>
      <c r="D9582" s="373"/>
      <c r="E9582" s="13"/>
      <c r="F9582" s="11"/>
      <c r="G9582" s="25"/>
      <c r="H9582" s="31"/>
      <c r="I9582" s="30"/>
      <c r="M9582" s="25"/>
      <c r="N9582" s="31"/>
      <c r="O9582" s="30"/>
      <c r="V9582" s="12"/>
      <c r="W9582" s="12"/>
      <c r="X9582" s="14"/>
      <c r="AB9582" s="25"/>
      <c r="AC9582" s="12"/>
      <c r="AD9582" s="12"/>
      <c r="AK9582" s="12"/>
      <c r="AL9582" s="30"/>
      <c r="AM9582" s="32"/>
      <c r="AQ9582" s="12"/>
      <c r="AR9582" s="12"/>
      <c r="AS9582" s="12"/>
      <c r="AZ9582" s="49"/>
      <c r="BA9582" s="30"/>
      <c r="BB9582" s="12"/>
      <c r="BF9582" s="12"/>
      <c r="BG9582" s="12"/>
      <c r="BH9582" s="12"/>
      <c r="BO9582" s="7"/>
      <c r="BP9582" s="7"/>
      <c r="BQ9582" s="7"/>
      <c r="BU9582" s="7"/>
      <c r="BV9582" s="7"/>
      <c r="BW9582" s="7"/>
      <c r="CD9582" s="7"/>
      <c r="CE9582" s="7"/>
      <c r="CF9582" s="7"/>
      <c r="CJ9582" s="7"/>
      <c r="CK9582" s="7"/>
      <c r="CL9582" s="7"/>
    </row>
    <row r="9583" spans="1:90">
      <c r="A9583" s="11"/>
      <c r="B9583" s="373"/>
      <c r="C9583" s="373"/>
      <c r="D9583" s="373"/>
      <c r="E9583" s="13"/>
      <c r="F9583" s="11"/>
      <c r="G9583" s="25"/>
      <c r="H9583" s="31"/>
      <c r="I9583" s="30"/>
      <c r="M9583" s="25"/>
      <c r="N9583" s="31"/>
      <c r="O9583" s="30"/>
      <c r="V9583" s="12"/>
      <c r="W9583" s="12"/>
      <c r="X9583" s="14"/>
      <c r="AB9583" s="25"/>
      <c r="AC9583" s="12"/>
      <c r="AD9583" s="12"/>
      <c r="AK9583" s="12"/>
      <c r="AL9583" s="30"/>
      <c r="AM9583" s="32"/>
      <c r="AQ9583" s="12"/>
      <c r="AR9583" s="12"/>
      <c r="AS9583" s="12"/>
      <c r="AZ9583" s="49"/>
      <c r="BA9583" s="30"/>
      <c r="BB9583" s="12"/>
      <c r="BF9583" s="12"/>
      <c r="BG9583" s="12"/>
      <c r="BH9583" s="12"/>
      <c r="BO9583" s="7"/>
      <c r="BP9583" s="7"/>
      <c r="BQ9583" s="7"/>
      <c r="BU9583" s="7"/>
      <c r="BV9583" s="7"/>
      <c r="BW9583" s="7"/>
      <c r="CD9583" s="7"/>
      <c r="CE9583" s="7"/>
      <c r="CF9583" s="7"/>
      <c r="CJ9583" s="7"/>
      <c r="CK9583" s="7"/>
      <c r="CL9583" s="7"/>
    </row>
    <row r="9584" spans="1:90">
      <c r="A9584" s="11"/>
      <c r="B9584" s="373"/>
      <c r="C9584" s="373"/>
      <c r="D9584" s="373"/>
      <c r="E9584" s="13"/>
      <c r="F9584" s="11"/>
      <c r="G9584" s="25"/>
      <c r="H9584" s="31"/>
      <c r="I9584" s="30"/>
      <c r="M9584" s="25"/>
      <c r="N9584" s="31"/>
      <c r="O9584" s="30"/>
      <c r="V9584" s="12"/>
      <c r="W9584" s="12"/>
      <c r="X9584" s="14"/>
      <c r="AB9584" s="25"/>
      <c r="AC9584" s="12"/>
      <c r="AD9584" s="12"/>
      <c r="AK9584" s="12"/>
      <c r="AL9584" s="30"/>
      <c r="AM9584" s="32"/>
      <c r="AQ9584" s="12"/>
      <c r="AR9584" s="12"/>
      <c r="AS9584" s="12"/>
      <c r="AZ9584" s="49"/>
      <c r="BA9584" s="30"/>
      <c r="BB9584" s="12"/>
      <c r="BF9584" s="12"/>
      <c r="BG9584" s="12"/>
      <c r="BH9584" s="12"/>
      <c r="BO9584" s="7"/>
      <c r="BP9584" s="7"/>
      <c r="BQ9584" s="7"/>
      <c r="BU9584" s="7"/>
      <c r="BV9584" s="7"/>
      <c r="BW9584" s="7"/>
      <c r="CD9584" s="7"/>
      <c r="CE9584" s="7"/>
      <c r="CF9584" s="7"/>
      <c r="CJ9584" s="7"/>
      <c r="CK9584" s="7"/>
      <c r="CL9584" s="7"/>
    </row>
    <row r="9585" spans="1:90">
      <c r="A9585" s="11"/>
      <c r="B9585" s="373"/>
      <c r="C9585" s="373"/>
      <c r="D9585" s="373"/>
      <c r="E9585" s="13"/>
      <c r="F9585" s="11"/>
      <c r="G9585" s="25"/>
      <c r="H9585" s="31"/>
      <c r="I9585" s="30"/>
      <c r="M9585" s="25"/>
      <c r="N9585" s="31"/>
      <c r="O9585" s="30"/>
      <c r="V9585" s="12"/>
      <c r="W9585" s="12"/>
      <c r="X9585" s="14"/>
      <c r="AB9585" s="25"/>
      <c r="AC9585" s="12"/>
      <c r="AD9585" s="12"/>
      <c r="AK9585" s="12"/>
      <c r="AL9585" s="30"/>
      <c r="AM9585" s="32"/>
      <c r="AQ9585" s="12"/>
      <c r="AR9585" s="12"/>
      <c r="AS9585" s="12"/>
      <c r="AZ9585" s="49"/>
      <c r="BA9585" s="30"/>
      <c r="BB9585" s="12"/>
      <c r="BF9585" s="12"/>
      <c r="BG9585" s="12"/>
      <c r="BH9585" s="12"/>
      <c r="BO9585" s="7"/>
      <c r="BP9585" s="7"/>
      <c r="BQ9585" s="7"/>
      <c r="BU9585" s="7"/>
      <c r="BV9585" s="7"/>
      <c r="BW9585" s="7"/>
      <c r="CD9585" s="7"/>
      <c r="CE9585" s="7"/>
      <c r="CF9585" s="7"/>
      <c r="CJ9585" s="7"/>
      <c r="CK9585" s="7"/>
      <c r="CL9585" s="7"/>
    </row>
    <row r="9586" spans="1:90">
      <c r="A9586" s="11"/>
      <c r="B9586" s="373"/>
      <c r="C9586" s="373"/>
      <c r="D9586" s="373"/>
      <c r="E9586" s="13"/>
      <c r="F9586" s="11"/>
      <c r="G9586" s="25"/>
      <c r="H9586" s="31"/>
      <c r="I9586" s="30"/>
      <c r="M9586" s="25"/>
      <c r="N9586" s="31"/>
      <c r="O9586" s="30"/>
      <c r="V9586" s="12"/>
      <c r="W9586" s="12"/>
      <c r="X9586" s="14"/>
      <c r="AB9586" s="25"/>
      <c r="AC9586" s="12"/>
      <c r="AD9586" s="12"/>
      <c r="AK9586" s="12"/>
      <c r="AL9586" s="30"/>
      <c r="AM9586" s="32"/>
      <c r="AQ9586" s="12"/>
      <c r="AR9586" s="12"/>
      <c r="AS9586" s="12"/>
      <c r="AZ9586" s="49"/>
      <c r="BA9586" s="30"/>
      <c r="BB9586" s="12"/>
      <c r="BF9586" s="12"/>
      <c r="BG9586" s="12"/>
      <c r="BH9586" s="12"/>
      <c r="BO9586" s="7"/>
      <c r="BP9586" s="7"/>
      <c r="BQ9586" s="7"/>
      <c r="BU9586" s="7"/>
      <c r="BV9586" s="7"/>
      <c r="BW9586" s="7"/>
      <c r="CD9586" s="7"/>
      <c r="CE9586" s="7"/>
      <c r="CF9586" s="7"/>
      <c r="CJ9586" s="7"/>
      <c r="CK9586" s="7"/>
      <c r="CL9586" s="7"/>
    </row>
    <row r="9587" spans="1:90">
      <c r="A9587" s="11"/>
      <c r="B9587" s="373"/>
      <c r="C9587" s="373"/>
      <c r="D9587" s="373"/>
      <c r="E9587" s="13"/>
      <c r="F9587" s="11"/>
      <c r="G9587" s="25"/>
      <c r="H9587" s="31"/>
      <c r="I9587" s="30"/>
      <c r="M9587" s="25"/>
      <c r="N9587" s="31"/>
      <c r="O9587" s="30"/>
      <c r="V9587" s="12"/>
      <c r="W9587" s="12"/>
      <c r="X9587" s="14"/>
      <c r="AB9587" s="25"/>
      <c r="AC9587" s="12"/>
      <c r="AD9587" s="12"/>
      <c r="AK9587" s="12"/>
      <c r="AL9587" s="30"/>
      <c r="AM9587" s="32"/>
      <c r="AQ9587" s="12"/>
      <c r="AR9587" s="12"/>
      <c r="AS9587" s="12"/>
      <c r="AZ9587" s="49"/>
      <c r="BA9587" s="30"/>
      <c r="BB9587" s="12"/>
      <c r="BF9587" s="12"/>
      <c r="BG9587" s="12"/>
      <c r="BH9587" s="12"/>
      <c r="BO9587" s="7"/>
      <c r="BP9587" s="7"/>
      <c r="BQ9587" s="7"/>
      <c r="BU9587" s="7"/>
      <c r="BV9587" s="7"/>
      <c r="BW9587" s="7"/>
      <c r="CD9587" s="7"/>
      <c r="CE9587" s="7"/>
      <c r="CF9587" s="7"/>
      <c r="CJ9587" s="7"/>
      <c r="CK9587" s="7"/>
      <c r="CL9587" s="7"/>
    </row>
    <row r="9588" spans="1:90">
      <c r="A9588" s="11"/>
      <c r="B9588" s="373"/>
      <c r="C9588" s="373"/>
      <c r="D9588" s="373"/>
      <c r="E9588" s="13"/>
      <c r="F9588" s="11"/>
      <c r="G9588" s="25"/>
      <c r="H9588" s="31"/>
      <c r="I9588" s="30"/>
      <c r="M9588" s="25"/>
      <c r="N9588" s="31"/>
      <c r="O9588" s="30"/>
      <c r="V9588" s="12"/>
      <c r="W9588" s="12"/>
      <c r="X9588" s="14"/>
      <c r="AB9588" s="25"/>
      <c r="AC9588" s="12"/>
      <c r="AD9588" s="12"/>
      <c r="AK9588" s="12"/>
      <c r="AL9588" s="30"/>
      <c r="AM9588" s="32"/>
      <c r="AQ9588" s="12"/>
      <c r="AR9588" s="12"/>
      <c r="AS9588" s="12"/>
      <c r="AZ9588" s="49"/>
      <c r="BA9588" s="30"/>
      <c r="BB9588" s="12"/>
      <c r="BF9588" s="12"/>
      <c r="BG9588" s="12"/>
      <c r="BH9588" s="12"/>
      <c r="BO9588" s="7"/>
      <c r="BP9588" s="7"/>
      <c r="BQ9588" s="7"/>
      <c r="BU9588" s="7"/>
      <c r="BV9588" s="7"/>
      <c r="BW9588" s="7"/>
      <c r="CD9588" s="7"/>
      <c r="CE9588" s="7"/>
      <c r="CF9588" s="7"/>
      <c r="CJ9588" s="7"/>
      <c r="CK9588" s="7"/>
      <c r="CL9588" s="7"/>
    </row>
    <row r="9589" spans="1:90">
      <c r="A9589" s="11"/>
      <c r="B9589" s="373"/>
      <c r="C9589" s="373"/>
      <c r="D9589" s="373"/>
      <c r="E9589" s="13"/>
      <c r="F9589" s="11"/>
      <c r="G9589" s="25"/>
      <c r="H9589" s="31"/>
      <c r="I9589" s="30"/>
      <c r="M9589" s="25"/>
      <c r="N9589" s="31"/>
      <c r="O9589" s="30"/>
      <c r="V9589" s="12"/>
      <c r="W9589" s="12"/>
      <c r="X9589" s="14"/>
      <c r="AB9589" s="25"/>
      <c r="AC9589" s="12"/>
      <c r="AD9589" s="12"/>
      <c r="AK9589" s="12"/>
      <c r="AL9589" s="30"/>
      <c r="AM9589" s="32"/>
      <c r="AQ9589" s="12"/>
      <c r="AR9589" s="12"/>
      <c r="AS9589" s="12"/>
      <c r="AZ9589" s="49"/>
      <c r="BA9589" s="30"/>
      <c r="BB9589" s="12"/>
      <c r="BF9589" s="12"/>
      <c r="BG9589" s="12"/>
      <c r="BH9589" s="12"/>
      <c r="BO9589" s="7"/>
      <c r="BP9589" s="7"/>
      <c r="BQ9589" s="7"/>
      <c r="BU9589" s="7"/>
      <c r="BV9589" s="7"/>
      <c r="BW9589" s="7"/>
      <c r="CD9589" s="7"/>
      <c r="CE9589" s="7"/>
      <c r="CF9589" s="7"/>
      <c r="CJ9589" s="7"/>
      <c r="CK9589" s="7"/>
      <c r="CL9589" s="7"/>
    </row>
    <row r="9590" spans="1:90">
      <c r="A9590" s="11"/>
      <c r="B9590" s="373"/>
      <c r="C9590" s="373"/>
      <c r="D9590" s="373"/>
      <c r="E9590" s="13"/>
      <c r="F9590" s="11"/>
      <c r="G9590" s="25"/>
      <c r="H9590" s="31"/>
      <c r="I9590" s="30"/>
      <c r="M9590" s="25"/>
      <c r="N9590" s="31"/>
      <c r="O9590" s="30"/>
      <c r="V9590" s="12"/>
      <c r="W9590" s="12"/>
      <c r="X9590" s="14"/>
      <c r="AB9590" s="25"/>
      <c r="AC9590" s="12"/>
      <c r="AD9590" s="12"/>
      <c r="AK9590" s="12"/>
      <c r="AL9590" s="30"/>
      <c r="AM9590" s="32"/>
      <c r="AQ9590" s="12"/>
      <c r="AR9590" s="12"/>
      <c r="AS9590" s="12"/>
      <c r="AZ9590" s="49"/>
      <c r="BA9590" s="30"/>
      <c r="BB9590" s="12"/>
      <c r="BF9590" s="12"/>
      <c r="BG9590" s="12"/>
      <c r="BH9590" s="12"/>
      <c r="BO9590" s="7"/>
      <c r="BP9590" s="7"/>
      <c r="BQ9590" s="7"/>
      <c r="BU9590" s="7"/>
      <c r="BV9590" s="7"/>
      <c r="BW9590" s="7"/>
      <c r="CD9590" s="7"/>
      <c r="CE9590" s="7"/>
      <c r="CF9590" s="7"/>
      <c r="CJ9590" s="7"/>
      <c r="CK9590" s="7"/>
      <c r="CL9590" s="7"/>
    </row>
    <row r="9591" spans="1:90">
      <c r="A9591" s="11"/>
      <c r="B9591" s="373"/>
      <c r="C9591" s="373"/>
      <c r="D9591" s="373"/>
      <c r="E9591" s="13"/>
      <c r="F9591" s="11"/>
      <c r="G9591" s="25"/>
      <c r="H9591" s="31"/>
      <c r="I9591" s="30"/>
      <c r="M9591" s="25"/>
      <c r="N9591" s="31"/>
      <c r="O9591" s="30"/>
      <c r="V9591" s="12"/>
      <c r="W9591" s="12"/>
      <c r="X9591" s="14"/>
      <c r="AB9591" s="25"/>
      <c r="AC9591" s="12"/>
      <c r="AD9591" s="12"/>
      <c r="AK9591" s="12"/>
      <c r="AL9591" s="30"/>
      <c r="AM9591" s="32"/>
      <c r="AQ9591" s="12"/>
      <c r="AR9591" s="12"/>
      <c r="AS9591" s="12"/>
      <c r="AZ9591" s="49"/>
      <c r="BA9591" s="30"/>
      <c r="BB9591" s="12"/>
      <c r="BF9591" s="12"/>
      <c r="BG9591" s="12"/>
      <c r="BH9591" s="12"/>
      <c r="BO9591" s="7"/>
      <c r="BP9591" s="7"/>
      <c r="BQ9591" s="7"/>
      <c r="BU9591" s="7"/>
      <c r="BV9591" s="7"/>
      <c r="BW9591" s="7"/>
      <c r="CD9591" s="7"/>
      <c r="CE9591" s="7"/>
      <c r="CF9591" s="7"/>
      <c r="CJ9591" s="7"/>
      <c r="CK9591" s="7"/>
      <c r="CL9591" s="7"/>
    </row>
    <row r="9592" spans="1:90">
      <c r="A9592" s="11"/>
      <c r="B9592" s="373"/>
      <c r="C9592" s="373"/>
      <c r="D9592" s="373"/>
      <c r="E9592" s="13"/>
      <c r="F9592" s="11"/>
      <c r="G9592" s="25"/>
      <c r="H9592" s="31"/>
      <c r="I9592" s="30"/>
      <c r="M9592" s="25"/>
      <c r="N9592" s="31"/>
      <c r="O9592" s="30"/>
      <c r="V9592" s="12"/>
      <c r="W9592" s="12"/>
      <c r="X9592" s="14"/>
      <c r="AB9592" s="25"/>
      <c r="AC9592" s="12"/>
      <c r="AD9592" s="12"/>
      <c r="AK9592" s="12"/>
      <c r="AL9592" s="30"/>
      <c r="AM9592" s="32"/>
      <c r="AQ9592" s="12"/>
      <c r="AR9592" s="12"/>
      <c r="AS9592" s="12"/>
      <c r="AZ9592" s="49"/>
      <c r="BA9592" s="30"/>
      <c r="BB9592" s="12"/>
      <c r="BF9592" s="12"/>
      <c r="BG9592" s="12"/>
      <c r="BH9592" s="12"/>
      <c r="BO9592" s="7"/>
      <c r="BP9592" s="7"/>
      <c r="BQ9592" s="7"/>
      <c r="BU9592" s="7"/>
      <c r="BV9592" s="7"/>
      <c r="BW9592" s="7"/>
      <c r="CD9592" s="7"/>
      <c r="CE9592" s="7"/>
      <c r="CF9592" s="7"/>
      <c r="CJ9592" s="7"/>
      <c r="CK9592" s="7"/>
      <c r="CL9592" s="7"/>
    </row>
    <row r="9593" spans="1:90">
      <c r="A9593" s="11"/>
      <c r="B9593" s="373"/>
      <c r="C9593" s="373"/>
      <c r="D9593" s="373"/>
      <c r="E9593" s="13"/>
      <c r="F9593" s="11"/>
      <c r="G9593" s="25"/>
      <c r="H9593" s="31"/>
      <c r="I9593" s="30"/>
      <c r="M9593" s="25"/>
      <c r="N9593" s="31"/>
      <c r="O9593" s="30"/>
      <c r="V9593" s="12"/>
      <c r="W9593" s="12"/>
      <c r="X9593" s="14"/>
      <c r="AB9593" s="25"/>
      <c r="AC9593" s="12"/>
      <c r="AD9593" s="12"/>
      <c r="AK9593" s="12"/>
      <c r="AL9593" s="30"/>
      <c r="AM9593" s="32"/>
      <c r="AQ9593" s="12"/>
      <c r="AR9593" s="12"/>
      <c r="AS9593" s="12"/>
      <c r="AZ9593" s="49"/>
      <c r="BA9593" s="30"/>
      <c r="BB9593" s="12"/>
      <c r="BF9593" s="12"/>
      <c r="BG9593" s="12"/>
      <c r="BH9593" s="12"/>
      <c r="BO9593" s="7"/>
      <c r="BP9593" s="7"/>
      <c r="BQ9593" s="7"/>
      <c r="BU9593" s="7"/>
      <c r="BV9593" s="7"/>
      <c r="BW9593" s="7"/>
      <c r="CD9593" s="7"/>
      <c r="CE9593" s="7"/>
      <c r="CF9593" s="7"/>
      <c r="CJ9593" s="7"/>
      <c r="CK9593" s="7"/>
      <c r="CL9593" s="7"/>
    </row>
    <row r="9594" spans="1:90">
      <c r="A9594" s="11"/>
      <c r="B9594" s="373"/>
      <c r="C9594" s="373"/>
      <c r="D9594" s="373"/>
      <c r="E9594" s="13"/>
      <c r="F9594" s="11"/>
      <c r="G9594" s="25"/>
      <c r="H9594" s="31"/>
      <c r="I9594" s="30"/>
      <c r="M9594" s="25"/>
      <c r="N9594" s="31"/>
      <c r="O9594" s="30"/>
      <c r="V9594" s="12"/>
      <c r="W9594" s="12"/>
      <c r="X9594" s="14"/>
      <c r="AB9594" s="25"/>
      <c r="AC9594" s="12"/>
      <c r="AD9594" s="12"/>
      <c r="AK9594" s="12"/>
      <c r="AL9594" s="30"/>
      <c r="AM9594" s="32"/>
      <c r="AQ9594" s="12"/>
      <c r="AR9594" s="12"/>
      <c r="AS9594" s="12"/>
      <c r="AZ9594" s="49"/>
      <c r="BA9594" s="30"/>
      <c r="BB9594" s="12"/>
      <c r="BF9594" s="12"/>
      <c r="BG9594" s="12"/>
      <c r="BH9594" s="12"/>
      <c r="BO9594" s="7"/>
      <c r="BP9594" s="7"/>
      <c r="BQ9594" s="7"/>
      <c r="BU9594" s="7"/>
      <c r="BV9594" s="7"/>
      <c r="BW9594" s="7"/>
      <c r="CD9594" s="7"/>
      <c r="CE9594" s="7"/>
      <c r="CF9594" s="7"/>
      <c r="CJ9594" s="7"/>
      <c r="CK9594" s="7"/>
      <c r="CL9594" s="7"/>
    </row>
    <row r="9595" spans="1:90">
      <c r="A9595" s="11"/>
      <c r="B9595" s="373"/>
      <c r="C9595" s="373"/>
      <c r="D9595" s="373"/>
      <c r="E9595" s="13"/>
      <c r="F9595" s="11"/>
      <c r="G9595" s="25"/>
      <c r="H9595" s="31"/>
      <c r="I9595" s="30"/>
      <c r="M9595" s="25"/>
      <c r="N9595" s="31"/>
      <c r="O9595" s="30"/>
      <c r="V9595" s="12"/>
      <c r="W9595" s="12"/>
      <c r="X9595" s="14"/>
      <c r="AB9595" s="25"/>
      <c r="AC9595" s="12"/>
      <c r="AD9595" s="12"/>
      <c r="AK9595" s="12"/>
      <c r="AL9595" s="30"/>
      <c r="AM9595" s="32"/>
      <c r="AQ9595" s="12"/>
      <c r="AR9595" s="12"/>
      <c r="AS9595" s="12"/>
      <c r="AZ9595" s="49"/>
      <c r="BA9595" s="30"/>
      <c r="BB9595" s="12"/>
      <c r="BF9595" s="12"/>
      <c r="BG9595" s="12"/>
      <c r="BH9595" s="12"/>
      <c r="BO9595" s="7"/>
      <c r="BP9595" s="7"/>
      <c r="BQ9595" s="7"/>
      <c r="BU9595" s="7"/>
      <c r="BV9595" s="7"/>
      <c r="BW9595" s="7"/>
      <c r="CD9595" s="7"/>
      <c r="CE9595" s="7"/>
      <c r="CF9595" s="7"/>
      <c r="CJ9595" s="7"/>
      <c r="CK9595" s="7"/>
      <c r="CL9595" s="7"/>
    </row>
    <row r="9596" spans="1:90">
      <c r="A9596" s="11"/>
      <c r="B9596" s="373"/>
      <c r="C9596" s="373"/>
      <c r="D9596" s="373"/>
      <c r="E9596" s="13"/>
      <c r="F9596" s="11"/>
      <c r="G9596" s="25"/>
      <c r="H9596" s="31"/>
      <c r="I9596" s="30"/>
      <c r="M9596" s="25"/>
      <c r="N9596" s="31"/>
      <c r="O9596" s="30"/>
      <c r="V9596" s="12"/>
      <c r="W9596" s="12"/>
      <c r="X9596" s="14"/>
      <c r="AB9596" s="25"/>
      <c r="AC9596" s="12"/>
      <c r="AD9596" s="12"/>
      <c r="AK9596" s="12"/>
      <c r="AL9596" s="30"/>
      <c r="AM9596" s="32"/>
      <c r="AQ9596" s="12"/>
      <c r="AR9596" s="12"/>
      <c r="AS9596" s="12"/>
      <c r="AZ9596" s="49"/>
      <c r="BA9596" s="30"/>
      <c r="BB9596" s="12"/>
      <c r="BF9596" s="12"/>
      <c r="BG9596" s="12"/>
      <c r="BH9596" s="12"/>
      <c r="BO9596" s="7"/>
      <c r="BP9596" s="7"/>
      <c r="BQ9596" s="7"/>
      <c r="BU9596" s="7"/>
      <c r="BV9596" s="7"/>
      <c r="BW9596" s="7"/>
      <c r="CD9596" s="7"/>
      <c r="CE9596" s="7"/>
      <c r="CF9596" s="7"/>
      <c r="CJ9596" s="7"/>
      <c r="CK9596" s="7"/>
      <c r="CL9596" s="7"/>
    </row>
    <row r="9597" spans="1:90">
      <c r="A9597" s="11"/>
      <c r="B9597" s="373"/>
      <c r="C9597" s="373"/>
      <c r="D9597" s="373"/>
      <c r="E9597" s="13"/>
      <c r="F9597" s="11"/>
      <c r="G9597" s="25"/>
      <c r="H9597" s="31"/>
      <c r="I9597" s="30"/>
      <c r="M9597" s="25"/>
      <c r="N9597" s="31"/>
      <c r="O9597" s="30"/>
      <c r="V9597" s="12"/>
      <c r="W9597" s="12"/>
      <c r="X9597" s="14"/>
      <c r="AB9597" s="25"/>
      <c r="AC9597" s="12"/>
      <c r="AD9597" s="12"/>
      <c r="AK9597" s="12"/>
      <c r="AL9597" s="30"/>
      <c r="AM9597" s="32"/>
      <c r="AQ9597" s="12"/>
      <c r="AR9597" s="12"/>
      <c r="AS9597" s="12"/>
      <c r="AZ9597" s="49"/>
      <c r="BA9597" s="30"/>
      <c r="BB9597" s="12"/>
      <c r="BF9597" s="12"/>
      <c r="BG9597" s="12"/>
      <c r="BH9597" s="12"/>
      <c r="BO9597" s="7"/>
      <c r="BP9597" s="7"/>
      <c r="BQ9597" s="7"/>
      <c r="BU9597" s="7"/>
      <c r="BV9597" s="7"/>
      <c r="BW9597" s="7"/>
      <c r="CD9597" s="7"/>
      <c r="CE9597" s="7"/>
      <c r="CF9597" s="7"/>
      <c r="CJ9597" s="7"/>
      <c r="CK9597" s="7"/>
      <c r="CL9597" s="7"/>
    </row>
    <row r="9598" spans="1:90">
      <c r="A9598" s="11"/>
      <c r="B9598" s="373"/>
      <c r="C9598" s="373"/>
      <c r="D9598" s="373"/>
      <c r="E9598" s="13"/>
      <c r="F9598" s="11"/>
      <c r="G9598" s="25"/>
      <c r="H9598" s="31"/>
      <c r="I9598" s="30"/>
      <c r="M9598" s="25"/>
      <c r="N9598" s="31"/>
      <c r="O9598" s="30"/>
      <c r="V9598" s="12"/>
      <c r="W9598" s="12"/>
      <c r="X9598" s="14"/>
      <c r="AB9598" s="25"/>
      <c r="AC9598" s="12"/>
      <c r="AD9598" s="12"/>
      <c r="AK9598" s="12"/>
      <c r="AL9598" s="30"/>
      <c r="AM9598" s="32"/>
      <c r="AQ9598" s="12"/>
      <c r="AR9598" s="12"/>
      <c r="AS9598" s="12"/>
      <c r="AZ9598" s="49"/>
      <c r="BA9598" s="30"/>
      <c r="BB9598" s="12"/>
      <c r="BF9598" s="12"/>
      <c r="BG9598" s="12"/>
      <c r="BH9598" s="12"/>
      <c r="BO9598" s="7"/>
      <c r="BP9598" s="7"/>
      <c r="BQ9598" s="7"/>
      <c r="BU9598" s="7"/>
      <c r="BV9598" s="7"/>
      <c r="BW9598" s="7"/>
      <c r="CD9598" s="7"/>
      <c r="CE9598" s="7"/>
      <c r="CF9598" s="7"/>
      <c r="CJ9598" s="7"/>
      <c r="CK9598" s="7"/>
      <c r="CL9598" s="7"/>
    </row>
    <row r="9599" spans="1:90">
      <c r="A9599" s="11"/>
      <c r="B9599" s="373"/>
      <c r="C9599" s="373"/>
      <c r="D9599" s="373"/>
      <c r="E9599" s="13"/>
      <c r="F9599" s="11"/>
      <c r="G9599" s="25"/>
      <c r="H9599" s="31"/>
      <c r="I9599" s="30"/>
      <c r="M9599" s="25"/>
      <c r="N9599" s="31"/>
      <c r="O9599" s="30"/>
      <c r="V9599" s="12"/>
      <c r="W9599" s="12"/>
      <c r="X9599" s="14"/>
      <c r="AB9599" s="25"/>
      <c r="AC9599" s="12"/>
      <c r="AD9599" s="12"/>
      <c r="AK9599" s="12"/>
      <c r="AL9599" s="30"/>
      <c r="AM9599" s="32"/>
      <c r="AQ9599" s="12"/>
      <c r="AR9599" s="12"/>
      <c r="AS9599" s="12"/>
      <c r="AZ9599" s="49"/>
      <c r="BA9599" s="30"/>
      <c r="BB9599" s="12"/>
      <c r="BF9599" s="12"/>
      <c r="BG9599" s="12"/>
      <c r="BH9599" s="12"/>
      <c r="BO9599" s="7"/>
      <c r="BP9599" s="7"/>
      <c r="BQ9599" s="7"/>
      <c r="BU9599" s="7"/>
      <c r="BV9599" s="7"/>
      <c r="BW9599" s="7"/>
      <c r="CD9599" s="7"/>
      <c r="CE9599" s="7"/>
      <c r="CF9599" s="7"/>
      <c r="CJ9599" s="7"/>
      <c r="CK9599" s="7"/>
      <c r="CL9599" s="7"/>
    </row>
    <row r="9600" spans="1:90">
      <c r="A9600" s="11"/>
      <c r="B9600" s="373"/>
      <c r="C9600" s="373"/>
      <c r="D9600" s="373"/>
      <c r="E9600" s="13"/>
      <c r="F9600" s="11"/>
      <c r="G9600" s="25"/>
      <c r="H9600" s="31"/>
      <c r="I9600" s="30"/>
      <c r="M9600" s="25"/>
      <c r="N9600" s="31"/>
      <c r="O9600" s="30"/>
      <c r="V9600" s="12"/>
      <c r="W9600" s="12"/>
      <c r="X9600" s="14"/>
      <c r="AB9600" s="25"/>
      <c r="AC9600" s="12"/>
      <c r="AD9600" s="12"/>
      <c r="AK9600" s="12"/>
      <c r="AL9600" s="30"/>
      <c r="AM9600" s="32"/>
      <c r="AQ9600" s="12"/>
      <c r="AR9600" s="12"/>
      <c r="AS9600" s="12"/>
      <c r="AZ9600" s="49"/>
      <c r="BA9600" s="30"/>
      <c r="BB9600" s="12"/>
      <c r="BF9600" s="12"/>
      <c r="BG9600" s="12"/>
      <c r="BH9600" s="12"/>
      <c r="BO9600" s="7"/>
      <c r="BP9600" s="7"/>
      <c r="BQ9600" s="7"/>
      <c r="BU9600" s="7"/>
      <c r="BV9600" s="7"/>
      <c r="BW9600" s="7"/>
      <c r="CD9600" s="7"/>
      <c r="CE9600" s="7"/>
      <c r="CF9600" s="7"/>
      <c r="CJ9600" s="7"/>
      <c r="CK9600" s="7"/>
      <c r="CL9600" s="7"/>
    </row>
    <row r="9601" spans="1:90">
      <c r="A9601" s="11"/>
      <c r="B9601" s="373"/>
      <c r="C9601" s="373"/>
      <c r="D9601" s="373"/>
      <c r="E9601" s="13"/>
      <c r="F9601" s="11"/>
      <c r="G9601" s="25"/>
      <c r="H9601" s="31"/>
      <c r="I9601" s="30"/>
      <c r="M9601" s="25"/>
      <c r="N9601" s="31"/>
      <c r="O9601" s="30"/>
      <c r="V9601" s="12"/>
      <c r="W9601" s="12"/>
      <c r="X9601" s="14"/>
      <c r="AB9601" s="25"/>
      <c r="AC9601" s="12"/>
      <c r="AD9601" s="12"/>
      <c r="AK9601" s="12"/>
      <c r="AL9601" s="30"/>
      <c r="AM9601" s="32"/>
      <c r="AQ9601" s="12"/>
      <c r="AR9601" s="12"/>
      <c r="AS9601" s="12"/>
      <c r="AZ9601" s="49"/>
      <c r="BA9601" s="30"/>
      <c r="BB9601" s="12"/>
      <c r="BF9601" s="12"/>
      <c r="BG9601" s="12"/>
      <c r="BH9601" s="12"/>
      <c r="BO9601" s="7"/>
      <c r="BP9601" s="7"/>
      <c r="BQ9601" s="7"/>
      <c r="BU9601" s="7"/>
      <c r="BV9601" s="7"/>
      <c r="BW9601" s="7"/>
      <c r="CD9601" s="7"/>
      <c r="CE9601" s="7"/>
      <c r="CF9601" s="7"/>
      <c r="CJ9601" s="7"/>
      <c r="CK9601" s="7"/>
      <c r="CL9601" s="7"/>
    </row>
    <row r="9602" spans="1:90">
      <c r="A9602" s="11"/>
      <c r="B9602" s="373"/>
      <c r="C9602" s="373"/>
      <c r="D9602" s="373"/>
      <c r="E9602" s="13"/>
      <c r="F9602" s="11"/>
      <c r="G9602" s="25"/>
      <c r="H9602" s="31"/>
      <c r="I9602" s="30"/>
      <c r="M9602" s="25"/>
      <c r="N9602" s="31"/>
      <c r="O9602" s="30"/>
      <c r="V9602" s="12"/>
      <c r="W9602" s="12"/>
      <c r="X9602" s="14"/>
      <c r="AB9602" s="25"/>
      <c r="AC9602" s="12"/>
      <c r="AD9602" s="12"/>
      <c r="AK9602" s="12"/>
      <c r="AL9602" s="30"/>
      <c r="AM9602" s="32"/>
      <c r="AQ9602" s="12"/>
      <c r="AR9602" s="12"/>
      <c r="AS9602" s="12"/>
      <c r="AZ9602" s="49"/>
      <c r="BA9602" s="30"/>
      <c r="BB9602" s="12"/>
      <c r="BF9602" s="12"/>
      <c r="BG9602" s="12"/>
      <c r="BH9602" s="12"/>
      <c r="BO9602" s="7"/>
      <c r="BP9602" s="7"/>
      <c r="BQ9602" s="7"/>
      <c r="BU9602" s="7"/>
      <c r="BV9602" s="7"/>
      <c r="BW9602" s="7"/>
      <c r="CD9602" s="7"/>
      <c r="CE9602" s="7"/>
      <c r="CF9602" s="7"/>
      <c r="CJ9602" s="7"/>
      <c r="CK9602" s="7"/>
      <c r="CL9602" s="7"/>
    </row>
    <row r="9603" spans="1:90">
      <c r="A9603" s="11"/>
      <c r="B9603" s="373"/>
      <c r="C9603" s="373"/>
      <c r="D9603" s="373"/>
      <c r="E9603" s="13"/>
      <c r="F9603" s="11"/>
      <c r="G9603" s="25"/>
      <c r="H9603" s="31"/>
      <c r="I9603" s="30"/>
      <c r="M9603" s="25"/>
      <c r="N9603" s="31"/>
      <c r="O9603" s="30"/>
      <c r="V9603" s="12"/>
      <c r="W9603" s="12"/>
      <c r="X9603" s="14"/>
      <c r="AB9603" s="25"/>
      <c r="AC9603" s="12"/>
      <c r="AD9603" s="12"/>
      <c r="AK9603" s="12"/>
      <c r="AL9603" s="30"/>
      <c r="AM9603" s="32"/>
      <c r="AQ9603" s="12"/>
      <c r="AR9603" s="12"/>
      <c r="AS9603" s="12"/>
      <c r="AZ9603" s="49"/>
      <c r="BA9603" s="30"/>
      <c r="BB9603" s="12"/>
      <c r="BF9603" s="12"/>
      <c r="BG9603" s="12"/>
      <c r="BH9603" s="12"/>
      <c r="BO9603" s="7"/>
      <c r="BP9603" s="7"/>
      <c r="BQ9603" s="7"/>
      <c r="BU9603" s="7"/>
      <c r="BV9603" s="7"/>
      <c r="BW9603" s="7"/>
      <c r="CD9603" s="7"/>
      <c r="CE9603" s="7"/>
      <c r="CF9603" s="7"/>
      <c r="CJ9603" s="7"/>
      <c r="CK9603" s="7"/>
      <c r="CL9603" s="7"/>
    </row>
    <row r="9604" spans="1:90">
      <c r="A9604" s="11"/>
      <c r="B9604" s="373"/>
      <c r="C9604" s="373"/>
      <c r="D9604" s="373"/>
      <c r="E9604" s="13"/>
      <c r="F9604" s="11"/>
      <c r="G9604" s="25"/>
      <c r="H9604" s="31"/>
      <c r="I9604" s="30"/>
      <c r="M9604" s="25"/>
      <c r="N9604" s="31"/>
      <c r="O9604" s="30"/>
      <c r="V9604" s="12"/>
      <c r="W9604" s="12"/>
      <c r="X9604" s="14"/>
      <c r="AB9604" s="25"/>
      <c r="AC9604" s="12"/>
      <c r="AD9604" s="12"/>
      <c r="AK9604" s="12"/>
      <c r="AL9604" s="30"/>
      <c r="AM9604" s="32"/>
      <c r="AQ9604" s="12"/>
      <c r="AR9604" s="12"/>
      <c r="AS9604" s="12"/>
      <c r="AZ9604" s="49"/>
      <c r="BA9604" s="30"/>
      <c r="BB9604" s="12"/>
      <c r="BF9604" s="12"/>
      <c r="BG9604" s="12"/>
      <c r="BH9604" s="12"/>
      <c r="BO9604" s="7"/>
      <c r="BP9604" s="7"/>
      <c r="BQ9604" s="7"/>
      <c r="BU9604" s="7"/>
      <c r="BV9604" s="7"/>
      <c r="BW9604" s="7"/>
      <c r="CD9604" s="7"/>
      <c r="CE9604" s="7"/>
      <c r="CF9604" s="7"/>
      <c r="CJ9604" s="7"/>
      <c r="CK9604" s="7"/>
      <c r="CL9604" s="7"/>
    </row>
    <row r="9605" spans="1:90">
      <c r="A9605" s="11"/>
      <c r="B9605" s="373"/>
      <c r="C9605" s="373"/>
      <c r="D9605" s="373"/>
      <c r="E9605" s="13"/>
      <c r="F9605" s="11"/>
      <c r="G9605" s="25"/>
      <c r="H9605" s="31"/>
      <c r="I9605" s="30"/>
      <c r="M9605" s="25"/>
      <c r="N9605" s="31"/>
      <c r="O9605" s="30"/>
      <c r="V9605" s="12"/>
      <c r="W9605" s="12"/>
      <c r="X9605" s="14"/>
      <c r="AB9605" s="25"/>
      <c r="AC9605" s="12"/>
      <c r="AD9605" s="12"/>
      <c r="AK9605" s="12"/>
      <c r="AL9605" s="30"/>
      <c r="AM9605" s="32"/>
      <c r="AQ9605" s="12"/>
      <c r="AR9605" s="12"/>
      <c r="AS9605" s="12"/>
      <c r="AZ9605" s="49"/>
      <c r="BA9605" s="30"/>
      <c r="BB9605" s="12"/>
      <c r="BF9605" s="12"/>
      <c r="BG9605" s="12"/>
      <c r="BH9605" s="12"/>
      <c r="BO9605" s="7"/>
      <c r="BP9605" s="7"/>
      <c r="BQ9605" s="7"/>
      <c r="BU9605" s="7"/>
      <c r="BV9605" s="7"/>
      <c r="BW9605" s="7"/>
      <c r="CD9605" s="7"/>
      <c r="CE9605" s="7"/>
      <c r="CF9605" s="7"/>
      <c r="CJ9605" s="7"/>
      <c r="CK9605" s="7"/>
      <c r="CL9605" s="7"/>
    </row>
    <row r="9606" spans="1:90">
      <c r="A9606" s="11"/>
      <c r="B9606" s="373"/>
      <c r="C9606" s="373"/>
      <c r="D9606" s="373"/>
      <c r="E9606" s="13"/>
      <c r="F9606" s="11"/>
      <c r="G9606" s="25"/>
      <c r="H9606" s="31"/>
      <c r="I9606" s="30"/>
      <c r="M9606" s="25"/>
      <c r="N9606" s="31"/>
      <c r="O9606" s="30"/>
      <c r="V9606" s="12"/>
      <c r="W9606" s="12"/>
      <c r="X9606" s="14"/>
      <c r="AB9606" s="25"/>
      <c r="AC9606" s="12"/>
      <c r="AD9606" s="12"/>
      <c r="AK9606" s="12"/>
      <c r="AL9606" s="30"/>
      <c r="AM9606" s="32"/>
      <c r="AQ9606" s="12"/>
      <c r="AR9606" s="12"/>
      <c r="AS9606" s="12"/>
      <c r="AZ9606" s="49"/>
      <c r="BA9606" s="30"/>
      <c r="BB9606" s="12"/>
      <c r="BF9606" s="12"/>
      <c r="BG9606" s="12"/>
      <c r="BH9606" s="12"/>
      <c r="BO9606" s="7"/>
      <c r="BP9606" s="7"/>
      <c r="BQ9606" s="7"/>
      <c r="BU9606" s="7"/>
      <c r="BV9606" s="7"/>
      <c r="BW9606" s="7"/>
      <c r="CD9606" s="7"/>
      <c r="CE9606" s="7"/>
      <c r="CF9606" s="7"/>
      <c r="CJ9606" s="7"/>
      <c r="CK9606" s="7"/>
      <c r="CL9606" s="7"/>
    </row>
    <row r="9607" spans="1:90">
      <c r="A9607" s="11"/>
      <c r="B9607" s="373"/>
      <c r="C9607" s="373"/>
      <c r="D9607" s="373"/>
      <c r="E9607" s="13"/>
      <c r="F9607" s="11"/>
      <c r="G9607" s="25"/>
      <c r="H9607" s="31"/>
      <c r="I9607" s="30"/>
      <c r="M9607" s="25"/>
      <c r="N9607" s="31"/>
      <c r="O9607" s="30"/>
      <c r="V9607" s="12"/>
      <c r="W9607" s="12"/>
      <c r="X9607" s="14"/>
      <c r="AB9607" s="25"/>
      <c r="AC9607" s="12"/>
      <c r="AD9607" s="12"/>
      <c r="AK9607" s="12"/>
      <c r="AL9607" s="30"/>
      <c r="AM9607" s="32"/>
      <c r="AQ9607" s="12"/>
      <c r="AR9607" s="12"/>
      <c r="AS9607" s="12"/>
      <c r="AZ9607" s="49"/>
      <c r="BA9607" s="30"/>
      <c r="BB9607" s="12"/>
      <c r="BF9607" s="12"/>
      <c r="BG9607" s="12"/>
      <c r="BH9607" s="12"/>
      <c r="BO9607" s="7"/>
      <c r="BP9607" s="7"/>
      <c r="BQ9607" s="7"/>
      <c r="BU9607" s="7"/>
      <c r="BV9607" s="7"/>
      <c r="BW9607" s="7"/>
      <c r="CD9607" s="7"/>
      <c r="CE9607" s="7"/>
      <c r="CF9607" s="7"/>
      <c r="CJ9607" s="7"/>
      <c r="CK9607" s="7"/>
      <c r="CL9607" s="7"/>
    </row>
    <row r="9608" spans="1:90">
      <c r="A9608" s="11"/>
      <c r="B9608" s="373"/>
      <c r="C9608" s="373"/>
      <c r="D9608" s="373"/>
      <c r="E9608" s="13"/>
      <c r="F9608" s="11"/>
      <c r="G9608" s="25"/>
      <c r="H9608" s="31"/>
      <c r="I9608" s="30"/>
      <c r="M9608" s="25"/>
      <c r="N9608" s="31"/>
      <c r="O9608" s="30"/>
      <c r="V9608" s="12"/>
      <c r="W9608" s="12"/>
      <c r="X9608" s="14"/>
      <c r="AB9608" s="25"/>
      <c r="AC9608" s="12"/>
      <c r="AD9608" s="12"/>
      <c r="AK9608" s="12"/>
      <c r="AL9608" s="30"/>
      <c r="AM9608" s="32"/>
      <c r="AQ9608" s="12"/>
      <c r="AR9608" s="12"/>
      <c r="AS9608" s="12"/>
      <c r="AZ9608" s="49"/>
      <c r="BA9608" s="30"/>
      <c r="BB9608" s="12"/>
      <c r="BF9608" s="12"/>
      <c r="BG9608" s="12"/>
      <c r="BH9608" s="12"/>
      <c r="BO9608" s="7"/>
      <c r="BP9608" s="7"/>
      <c r="BQ9608" s="7"/>
      <c r="BU9608" s="7"/>
      <c r="BV9608" s="7"/>
      <c r="BW9608" s="7"/>
      <c r="CD9608" s="7"/>
      <c r="CE9608" s="7"/>
      <c r="CF9608" s="7"/>
      <c r="CJ9608" s="7"/>
      <c r="CK9608" s="7"/>
      <c r="CL9608" s="7"/>
    </row>
    <row r="9609" spans="1:90">
      <c r="A9609" s="11"/>
      <c r="B9609" s="373"/>
      <c r="C9609" s="373"/>
      <c r="D9609" s="373"/>
      <c r="E9609" s="13"/>
      <c r="F9609" s="11"/>
      <c r="G9609" s="25"/>
      <c r="H9609" s="31"/>
      <c r="I9609" s="30"/>
      <c r="M9609" s="25"/>
      <c r="N9609" s="31"/>
      <c r="O9609" s="30"/>
      <c r="V9609" s="12"/>
      <c r="W9609" s="12"/>
      <c r="X9609" s="14"/>
      <c r="AB9609" s="25"/>
      <c r="AC9609" s="12"/>
      <c r="AD9609" s="12"/>
      <c r="AK9609" s="12"/>
      <c r="AL9609" s="30"/>
      <c r="AM9609" s="32"/>
      <c r="AQ9609" s="12"/>
      <c r="AR9609" s="12"/>
      <c r="AS9609" s="12"/>
      <c r="AZ9609" s="49"/>
      <c r="BA9609" s="30"/>
      <c r="BB9609" s="12"/>
      <c r="BF9609" s="12"/>
      <c r="BG9609" s="12"/>
      <c r="BH9609" s="12"/>
      <c r="BO9609" s="7"/>
      <c r="BP9609" s="7"/>
      <c r="BQ9609" s="7"/>
      <c r="BU9609" s="7"/>
      <c r="BV9609" s="7"/>
      <c r="BW9609" s="7"/>
      <c r="CD9609" s="7"/>
      <c r="CE9609" s="7"/>
      <c r="CF9609" s="7"/>
      <c r="CJ9609" s="7"/>
      <c r="CK9609" s="7"/>
      <c r="CL9609" s="7"/>
    </row>
    <row r="9610" spans="1:90">
      <c r="A9610" s="11"/>
      <c r="B9610" s="373"/>
      <c r="C9610" s="373"/>
      <c r="D9610" s="373"/>
      <c r="E9610" s="13"/>
      <c r="F9610" s="11"/>
      <c r="G9610" s="25"/>
      <c r="H9610" s="31"/>
      <c r="I9610" s="30"/>
      <c r="M9610" s="25"/>
      <c r="N9610" s="31"/>
      <c r="O9610" s="30"/>
      <c r="V9610" s="12"/>
      <c r="W9610" s="12"/>
      <c r="X9610" s="14"/>
      <c r="AB9610" s="25"/>
      <c r="AC9610" s="12"/>
      <c r="AD9610" s="12"/>
      <c r="AK9610" s="12"/>
      <c r="AL9610" s="30"/>
      <c r="AM9610" s="32"/>
      <c r="AQ9610" s="12"/>
      <c r="AR9610" s="12"/>
      <c r="AS9610" s="12"/>
      <c r="AZ9610" s="49"/>
      <c r="BA9610" s="30"/>
      <c r="BB9610" s="12"/>
      <c r="BF9610" s="12"/>
      <c r="BG9610" s="12"/>
      <c r="BH9610" s="12"/>
      <c r="BO9610" s="7"/>
      <c r="BP9610" s="7"/>
      <c r="BQ9610" s="7"/>
      <c r="BU9610" s="7"/>
      <c r="BV9610" s="7"/>
      <c r="BW9610" s="7"/>
      <c r="CD9610" s="7"/>
      <c r="CE9610" s="7"/>
      <c r="CF9610" s="7"/>
      <c r="CJ9610" s="7"/>
      <c r="CK9610" s="7"/>
      <c r="CL9610" s="7"/>
    </row>
    <row r="9611" spans="1:90">
      <c r="A9611" s="11"/>
      <c r="B9611" s="373"/>
      <c r="C9611" s="373"/>
      <c r="D9611" s="373"/>
      <c r="E9611" s="13"/>
      <c r="F9611" s="11"/>
      <c r="G9611" s="25"/>
      <c r="H9611" s="31"/>
      <c r="I9611" s="30"/>
      <c r="M9611" s="25"/>
      <c r="N9611" s="31"/>
      <c r="O9611" s="30"/>
      <c r="V9611" s="12"/>
      <c r="W9611" s="12"/>
      <c r="X9611" s="14"/>
      <c r="AB9611" s="25"/>
      <c r="AC9611" s="12"/>
      <c r="AD9611" s="12"/>
      <c r="AK9611" s="12"/>
      <c r="AL9611" s="30"/>
      <c r="AM9611" s="32"/>
      <c r="AQ9611" s="12"/>
      <c r="AR9611" s="12"/>
      <c r="AS9611" s="12"/>
      <c r="AZ9611" s="49"/>
      <c r="BA9611" s="30"/>
      <c r="BB9611" s="12"/>
      <c r="BF9611" s="12"/>
      <c r="BG9611" s="12"/>
      <c r="BH9611" s="12"/>
      <c r="BO9611" s="7"/>
      <c r="BP9611" s="7"/>
      <c r="BQ9611" s="7"/>
      <c r="BU9611" s="7"/>
      <c r="BV9611" s="7"/>
      <c r="BW9611" s="7"/>
      <c r="CD9611" s="7"/>
      <c r="CE9611" s="7"/>
      <c r="CF9611" s="7"/>
      <c r="CJ9611" s="7"/>
      <c r="CK9611" s="7"/>
      <c r="CL9611" s="7"/>
    </row>
    <row r="9612" spans="1:90">
      <c r="A9612" s="11"/>
      <c r="B9612" s="373"/>
      <c r="C9612" s="373"/>
      <c r="D9612" s="373"/>
      <c r="E9612" s="13"/>
      <c r="F9612" s="11"/>
      <c r="G9612" s="25"/>
      <c r="H9612" s="31"/>
      <c r="I9612" s="30"/>
      <c r="M9612" s="25"/>
      <c r="N9612" s="31"/>
      <c r="O9612" s="30"/>
      <c r="V9612" s="12"/>
      <c r="W9612" s="12"/>
      <c r="X9612" s="14"/>
      <c r="AB9612" s="25"/>
      <c r="AC9612" s="12"/>
      <c r="AD9612" s="12"/>
      <c r="AK9612" s="12"/>
      <c r="AL9612" s="30"/>
      <c r="AM9612" s="32"/>
      <c r="AQ9612" s="12"/>
      <c r="AR9612" s="12"/>
      <c r="AS9612" s="12"/>
      <c r="AZ9612" s="49"/>
      <c r="BA9612" s="30"/>
      <c r="BB9612" s="12"/>
      <c r="BF9612" s="12"/>
      <c r="BG9612" s="12"/>
      <c r="BH9612" s="12"/>
      <c r="BO9612" s="7"/>
      <c r="BP9612" s="7"/>
      <c r="BQ9612" s="7"/>
      <c r="BU9612" s="7"/>
      <c r="BV9612" s="7"/>
      <c r="BW9612" s="7"/>
      <c r="CD9612" s="7"/>
      <c r="CE9612" s="7"/>
      <c r="CF9612" s="7"/>
      <c r="CJ9612" s="7"/>
      <c r="CK9612" s="7"/>
      <c r="CL9612" s="7"/>
    </row>
    <row r="9613" spans="1:90">
      <c r="A9613" s="11"/>
      <c r="B9613" s="373"/>
      <c r="C9613" s="373"/>
      <c r="D9613" s="373"/>
      <c r="E9613" s="13"/>
      <c r="F9613" s="11"/>
      <c r="G9613" s="25"/>
      <c r="H9613" s="31"/>
      <c r="I9613" s="30"/>
      <c r="M9613" s="25"/>
      <c r="N9613" s="31"/>
      <c r="O9613" s="30"/>
      <c r="V9613" s="12"/>
      <c r="W9613" s="12"/>
      <c r="X9613" s="14"/>
      <c r="AB9613" s="25"/>
      <c r="AC9613" s="12"/>
      <c r="AD9613" s="12"/>
      <c r="AK9613" s="12"/>
      <c r="AL9613" s="30"/>
      <c r="AM9613" s="32"/>
      <c r="AQ9613" s="12"/>
      <c r="AR9613" s="12"/>
      <c r="AS9613" s="12"/>
      <c r="AZ9613" s="49"/>
      <c r="BA9613" s="30"/>
      <c r="BB9613" s="12"/>
      <c r="BF9613" s="12"/>
      <c r="BG9613" s="12"/>
      <c r="BH9613" s="12"/>
      <c r="BO9613" s="7"/>
      <c r="BP9613" s="7"/>
      <c r="BQ9613" s="7"/>
      <c r="BU9613" s="7"/>
      <c r="BV9613" s="7"/>
      <c r="BW9613" s="7"/>
      <c r="CD9613" s="7"/>
      <c r="CE9613" s="7"/>
      <c r="CF9613" s="7"/>
      <c r="CJ9613" s="7"/>
      <c r="CK9613" s="7"/>
      <c r="CL9613" s="7"/>
    </row>
    <row r="9614" spans="1:90">
      <c r="A9614" s="11"/>
      <c r="B9614" s="373"/>
      <c r="C9614" s="373"/>
      <c r="D9614" s="373"/>
      <c r="E9614" s="13"/>
      <c r="F9614" s="11"/>
      <c r="G9614" s="25"/>
      <c r="H9614" s="31"/>
      <c r="I9614" s="30"/>
      <c r="M9614" s="25"/>
      <c r="N9614" s="31"/>
      <c r="O9614" s="30"/>
      <c r="V9614" s="12"/>
      <c r="W9614" s="12"/>
      <c r="X9614" s="14"/>
      <c r="AB9614" s="25"/>
      <c r="AC9614" s="12"/>
      <c r="AD9614" s="12"/>
      <c r="AK9614" s="12"/>
      <c r="AL9614" s="30"/>
      <c r="AM9614" s="32"/>
      <c r="AQ9614" s="12"/>
      <c r="AR9614" s="12"/>
      <c r="AS9614" s="12"/>
      <c r="AZ9614" s="49"/>
      <c r="BA9614" s="30"/>
      <c r="BB9614" s="12"/>
      <c r="BF9614" s="12"/>
      <c r="BG9614" s="12"/>
      <c r="BH9614" s="12"/>
      <c r="BO9614" s="7"/>
      <c r="BP9614" s="7"/>
      <c r="BQ9614" s="7"/>
      <c r="BU9614" s="7"/>
      <c r="BV9614" s="7"/>
      <c r="BW9614" s="7"/>
      <c r="CD9614" s="7"/>
      <c r="CE9614" s="7"/>
      <c r="CF9614" s="7"/>
      <c r="CJ9614" s="7"/>
      <c r="CK9614" s="7"/>
      <c r="CL9614" s="7"/>
    </row>
    <row r="9615" spans="1:90">
      <c r="A9615" s="11"/>
      <c r="B9615" s="373"/>
      <c r="C9615" s="373"/>
      <c r="D9615" s="373"/>
      <c r="E9615" s="13"/>
      <c r="F9615" s="11"/>
      <c r="G9615" s="25"/>
      <c r="H9615" s="31"/>
      <c r="I9615" s="30"/>
      <c r="M9615" s="25"/>
      <c r="N9615" s="31"/>
      <c r="O9615" s="30"/>
      <c r="V9615" s="12"/>
      <c r="W9615" s="12"/>
      <c r="X9615" s="14"/>
      <c r="AB9615" s="25"/>
      <c r="AC9615" s="12"/>
      <c r="AD9615" s="12"/>
      <c r="AK9615" s="12"/>
      <c r="AL9615" s="30"/>
      <c r="AM9615" s="32"/>
      <c r="AQ9615" s="12"/>
      <c r="AR9615" s="12"/>
      <c r="AS9615" s="12"/>
      <c r="AZ9615" s="49"/>
      <c r="BA9615" s="30"/>
      <c r="BB9615" s="12"/>
      <c r="BF9615" s="12"/>
      <c r="BG9615" s="12"/>
      <c r="BH9615" s="12"/>
      <c r="BO9615" s="7"/>
      <c r="BP9615" s="7"/>
      <c r="BQ9615" s="7"/>
      <c r="BU9615" s="7"/>
      <c r="BV9615" s="7"/>
      <c r="BW9615" s="7"/>
      <c r="CD9615" s="7"/>
      <c r="CE9615" s="7"/>
      <c r="CF9615" s="7"/>
      <c r="CJ9615" s="7"/>
      <c r="CK9615" s="7"/>
      <c r="CL9615" s="7"/>
    </row>
    <row r="9616" spans="1:90">
      <c r="A9616" s="11"/>
      <c r="B9616" s="373"/>
      <c r="C9616" s="373"/>
      <c r="D9616" s="373"/>
      <c r="E9616" s="13"/>
      <c r="F9616" s="11"/>
      <c r="G9616" s="25"/>
      <c r="H9616" s="31"/>
      <c r="I9616" s="30"/>
      <c r="M9616" s="25"/>
      <c r="N9616" s="31"/>
      <c r="O9616" s="30"/>
      <c r="V9616" s="12"/>
      <c r="W9616" s="12"/>
      <c r="X9616" s="14"/>
      <c r="AB9616" s="25"/>
      <c r="AC9616" s="12"/>
      <c r="AD9616" s="12"/>
      <c r="AK9616" s="12"/>
      <c r="AL9616" s="30"/>
      <c r="AM9616" s="32"/>
      <c r="AQ9616" s="12"/>
      <c r="AR9616" s="12"/>
      <c r="AS9616" s="12"/>
      <c r="AZ9616" s="49"/>
      <c r="BA9616" s="30"/>
      <c r="BB9616" s="12"/>
      <c r="BF9616" s="12"/>
      <c r="BG9616" s="12"/>
      <c r="BH9616" s="12"/>
      <c r="BO9616" s="7"/>
      <c r="BP9616" s="7"/>
      <c r="BQ9616" s="7"/>
      <c r="BU9616" s="7"/>
      <c r="BV9616" s="7"/>
      <c r="BW9616" s="7"/>
      <c r="CD9616" s="7"/>
      <c r="CE9616" s="7"/>
      <c r="CF9616" s="7"/>
      <c r="CJ9616" s="7"/>
      <c r="CK9616" s="7"/>
      <c r="CL9616" s="7"/>
    </row>
    <row r="9617" spans="1:90">
      <c r="A9617" s="11"/>
      <c r="B9617" s="373"/>
      <c r="C9617" s="373"/>
      <c r="D9617" s="373"/>
      <c r="E9617" s="13"/>
      <c r="F9617" s="11"/>
      <c r="G9617" s="25"/>
      <c r="H9617" s="31"/>
      <c r="I9617" s="30"/>
      <c r="M9617" s="25"/>
      <c r="N9617" s="31"/>
      <c r="O9617" s="30"/>
      <c r="V9617" s="12"/>
      <c r="W9617" s="12"/>
      <c r="X9617" s="14"/>
      <c r="AB9617" s="25"/>
      <c r="AC9617" s="12"/>
      <c r="AD9617" s="12"/>
      <c r="AK9617" s="12"/>
      <c r="AL9617" s="30"/>
      <c r="AM9617" s="32"/>
      <c r="AQ9617" s="12"/>
      <c r="AR9617" s="12"/>
      <c r="AS9617" s="12"/>
      <c r="AZ9617" s="49"/>
      <c r="BA9617" s="30"/>
      <c r="BB9617" s="12"/>
      <c r="BF9617" s="12"/>
      <c r="BG9617" s="12"/>
      <c r="BH9617" s="12"/>
      <c r="BO9617" s="7"/>
      <c r="BP9617" s="7"/>
      <c r="BQ9617" s="7"/>
      <c r="BU9617" s="7"/>
      <c r="BV9617" s="7"/>
      <c r="BW9617" s="7"/>
      <c r="CD9617" s="7"/>
      <c r="CE9617" s="7"/>
      <c r="CF9617" s="7"/>
      <c r="CJ9617" s="7"/>
      <c r="CK9617" s="7"/>
      <c r="CL9617" s="7"/>
    </row>
    <row r="9618" spans="1:90">
      <c r="A9618" s="11"/>
      <c r="B9618" s="373"/>
      <c r="C9618" s="373"/>
      <c r="D9618" s="373"/>
      <c r="E9618" s="13"/>
      <c r="F9618" s="11"/>
      <c r="G9618" s="25"/>
      <c r="H9618" s="31"/>
      <c r="I9618" s="30"/>
      <c r="M9618" s="25"/>
      <c r="N9618" s="31"/>
      <c r="O9618" s="30"/>
      <c r="V9618" s="12"/>
      <c r="W9618" s="12"/>
      <c r="X9618" s="14"/>
      <c r="AB9618" s="25"/>
      <c r="AC9618" s="12"/>
      <c r="AD9618" s="12"/>
      <c r="AK9618" s="12"/>
      <c r="AL9618" s="30"/>
      <c r="AM9618" s="32"/>
      <c r="AQ9618" s="12"/>
      <c r="AR9618" s="12"/>
      <c r="AS9618" s="12"/>
      <c r="AZ9618" s="49"/>
      <c r="BA9618" s="30"/>
      <c r="BB9618" s="12"/>
      <c r="BF9618" s="12"/>
      <c r="BG9618" s="12"/>
      <c r="BH9618" s="12"/>
      <c r="BO9618" s="7"/>
      <c r="BP9618" s="7"/>
      <c r="BQ9618" s="7"/>
      <c r="BU9618" s="7"/>
      <c r="BV9618" s="7"/>
      <c r="BW9618" s="7"/>
      <c r="CD9618" s="7"/>
      <c r="CE9618" s="7"/>
      <c r="CF9618" s="7"/>
      <c r="CJ9618" s="7"/>
      <c r="CK9618" s="7"/>
      <c r="CL9618" s="7"/>
    </row>
    <row r="9619" spans="1:90">
      <c r="A9619" s="11"/>
      <c r="B9619" s="373"/>
      <c r="C9619" s="373"/>
      <c r="D9619" s="373"/>
      <c r="E9619" s="13"/>
      <c r="F9619" s="11"/>
      <c r="G9619" s="25"/>
      <c r="H9619" s="31"/>
      <c r="I9619" s="30"/>
      <c r="M9619" s="25"/>
      <c r="N9619" s="31"/>
      <c r="O9619" s="30"/>
      <c r="V9619" s="12"/>
      <c r="W9619" s="12"/>
      <c r="X9619" s="14"/>
      <c r="AB9619" s="25"/>
      <c r="AC9619" s="12"/>
      <c r="AD9619" s="12"/>
      <c r="AK9619" s="12"/>
      <c r="AL9619" s="30"/>
      <c r="AM9619" s="32"/>
      <c r="AQ9619" s="12"/>
      <c r="AR9619" s="12"/>
      <c r="AS9619" s="12"/>
      <c r="AZ9619" s="49"/>
      <c r="BA9619" s="30"/>
      <c r="BB9619" s="12"/>
      <c r="BF9619" s="12"/>
      <c r="BG9619" s="12"/>
      <c r="BH9619" s="12"/>
      <c r="BO9619" s="7"/>
      <c r="BP9619" s="7"/>
      <c r="BQ9619" s="7"/>
      <c r="BU9619" s="7"/>
      <c r="BV9619" s="7"/>
      <c r="BW9619" s="7"/>
      <c r="CD9619" s="7"/>
      <c r="CE9619" s="7"/>
      <c r="CF9619" s="7"/>
      <c r="CJ9619" s="7"/>
      <c r="CK9619" s="7"/>
      <c r="CL9619" s="7"/>
    </row>
    <row r="9620" spans="1:90">
      <c r="A9620" s="11"/>
      <c r="B9620" s="373"/>
      <c r="C9620" s="373"/>
      <c r="D9620" s="373"/>
      <c r="E9620" s="13"/>
      <c r="F9620" s="11"/>
      <c r="G9620" s="25"/>
      <c r="H9620" s="31"/>
      <c r="I9620" s="30"/>
      <c r="M9620" s="25"/>
      <c r="N9620" s="31"/>
      <c r="O9620" s="30"/>
      <c r="V9620" s="12"/>
      <c r="W9620" s="12"/>
      <c r="X9620" s="14"/>
      <c r="AB9620" s="25"/>
      <c r="AC9620" s="12"/>
      <c r="AD9620" s="12"/>
      <c r="AK9620" s="12"/>
      <c r="AL9620" s="30"/>
      <c r="AM9620" s="32"/>
      <c r="AQ9620" s="12"/>
      <c r="AR9620" s="12"/>
      <c r="AS9620" s="12"/>
      <c r="AZ9620" s="49"/>
      <c r="BA9620" s="30"/>
      <c r="BB9620" s="12"/>
      <c r="BF9620" s="12"/>
      <c r="BG9620" s="12"/>
      <c r="BH9620" s="12"/>
      <c r="BO9620" s="7"/>
      <c r="BP9620" s="7"/>
      <c r="BQ9620" s="7"/>
      <c r="BU9620" s="7"/>
      <c r="BV9620" s="7"/>
      <c r="BW9620" s="7"/>
      <c r="CD9620" s="7"/>
      <c r="CE9620" s="7"/>
      <c r="CF9620" s="7"/>
      <c r="CJ9620" s="7"/>
      <c r="CK9620" s="7"/>
      <c r="CL9620" s="7"/>
    </row>
    <row r="9621" spans="1:90">
      <c r="A9621" s="11"/>
      <c r="B9621" s="373"/>
      <c r="C9621" s="373"/>
      <c r="D9621" s="373"/>
      <c r="E9621" s="13"/>
      <c r="F9621" s="11"/>
      <c r="G9621" s="25"/>
      <c r="H9621" s="31"/>
      <c r="I9621" s="30"/>
      <c r="M9621" s="25"/>
      <c r="N9621" s="31"/>
      <c r="O9621" s="30"/>
      <c r="V9621" s="12"/>
      <c r="W9621" s="12"/>
      <c r="X9621" s="14"/>
      <c r="AB9621" s="25"/>
      <c r="AC9621" s="12"/>
      <c r="AD9621" s="12"/>
      <c r="AK9621" s="12"/>
      <c r="AL9621" s="30"/>
      <c r="AM9621" s="32"/>
      <c r="AQ9621" s="12"/>
      <c r="AR9621" s="12"/>
      <c r="AS9621" s="12"/>
      <c r="AZ9621" s="49"/>
      <c r="BA9621" s="30"/>
      <c r="BB9621" s="12"/>
      <c r="BF9621" s="12"/>
      <c r="BG9621" s="12"/>
      <c r="BH9621" s="12"/>
      <c r="BO9621" s="7"/>
      <c r="BP9621" s="7"/>
      <c r="BQ9621" s="7"/>
      <c r="BU9621" s="7"/>
      <c r="BV9621" s="7"/>
      <c r="BW9621" s="7"/>
      <c r="CD9621" s="7"/>
      <c r="CE9621" s="7"/>
      <c r="CF9621" s="7"/>
      <c r="CJ9621" s="7"/>
      <c r="CK9621" s="7"/>
      <c r="CL9621" s="7"/>
    </row>
    <row r="9622" spans="1:90">
      <c r="A9622" s="11"/>
      <c r="B9622" s="373"/>
      <c r="C9622" s="373"/>
      <c r="D9622" s="373"/>
      <c r="E9622" s="13"/>
      <c r="F9622" s="11"/>
      <c r="G9622" s="25"/>
      <c r="H9622" s="31"/>
      <c r="I9622" s="30"/>
      <c r="M9622" s="25"/>
      <c r="N9622" s="31"/>
      <c r="O9622" s="30"/>
      <c r="V9622" s="12"/>
      <c r="W9622" s="12"/>
      <c r="X9622" s="14"/>
      <c r="AB9622" s="25"/>
      <c r="AC9622" s="12"/>
      <c r="AD9622" s="12"/>
      <c r="AK9622" s="12"/>
      <c r="AL9622" s="30"/>
      <c r="AM9622" s="32"/>
      <c r="AQ9622" s="12"/>
      <c r="AR9622" s="12"/>
      <c r="AS9622" s="12"/>
      <c r="AZ9622" s="49"/>
      <c r="BA9622" s="30"/>
      <c r="BB9622" s="12"/>
      <c r="BF9622" s="12"/>
      <c r="BG9622" s="12"/>
      <c r="BH9622" s="12"/>
      <c r="BO9622" s="7"/>
      <c r="BP9622" s="7"/>
      <c r="BQ9622" s="7"/>
      <c r="BU9622" s="7"/>
      <c r="BV9622" s="7"/>
      <c r="BW9622" s="7"/>
      <c r="CD9622" s="7"/>
      <c r="CE9622" s="7"/>
      <c r="CF9622" s="7"/>
      <c r="CJ9622" s="7"/>
      <c r="CK9622" s="7"/>
      <c r="CL9622" s="7"/>
    </row>
    <row r="9623" spans="1:90">
      <c r="A9623" s="11"/>
      <c r="B9623" s="373"/>
      <c r="C9623" s="373"/>
      <c r="D9623" s="373"/>
      <c r="E9623" s="13"/>
      <c r="F9623" s="11"/>
      <c r="G9623" s="25"/>
      <c r="H9623" s="31"/>
      <c r="I9623" s="30"/>
      <c r="M9623" s="25"/>
      <c r="N9623" s="31"/>
      <c r="O9623" s="30"/>
      <c r="V9623" s="12"/>
      <c r="W9623" s="12"/>
      <c r="X9623" s="14"/>
      <c r="AB9623" s="25"/>
      <c r="AC9623" s="12"/>
      <c r="AD9623" s="12"/>
      <c r="AK9623" s="12"/>
      <c r="AL9623" s="30"/>
      <c r="AM9623" s="32"/>
      <c r="AQ9623" s="12"/>
      <c r="AR9623" s="12"/>
      <c r="AS9623" s="12"/>
      <c r="AZ9623" s="49"/>
      <c r="BA9623" s="30"/>
      <c r="BB9623" s="12"/>
      <c r="BF9623" s="12"/>
      <c r="BG9623" s="12"/>
      <c r="BH9623" s="12"/>
      <c r="BO9623" s="7"/>
      <c r="BP9623" s="7"/>
      <c r="BQ9623" s="7"/>
      <c r="BU9623" s="7"/>
      <c r="BV9623" s="7"/>
      <c r="BW9623" s="7"/>
      <c r="CD9623" s="7"/>
      <c r="CE9623" s="7"/>
      <c r="CF9623" s="7"/>
      <c r="CJ9623" s="7"/>
      <c r="CK9623" s="7"/>
      <c r="CL9623" s="7"/>
    </row>
    <row r="9624" spans="1:90">
      <c r="A9624" s="11"/>
      <c r="B9624" s="373"/>
      <c r="C9624" s="373"/>
      <c r="D9624" s="373"/>
      <c r="E9624" s="13"/>
      <c r="F9624" s="11"/>
      <c r="G9624" s="25"/>
      <c r="H9624" s="31"/>
      <c r="I9624" s="30"/>
      <c r="M9624" s="25"/>
      <c r="N9624" s="31"/>
      <c r="O9624" s="30"/>
      <c r="V9624" s="12"/>
      <c r="W9624" s="12"/>
      <c r="X9624" s="14"/>
      <c r="AB9624" s="25"/>
      <c r="AC9624" s="12"/>
      <c r="AD9624" s="12"/>
      <c r="AK9624" s="12"/>
      <c r="AL9624" s="30"/>
      <c r="AM9624" s="32"/>
      <c r="AQ9624" s="12"/>
      <c r="AR9624" s="12"/>
      <c r="AS9624" s="12"/>
      <c r="AZ9624" s="49"/>
      <c r="BA9624" s="30"/>
      <c r="BB9624" s="12"/>
      <c r="BF9624" s="12"/>
      <c r="BG9624" s="12"/>
      <c r="BH9624" s="12"/>
      <c r="BO9624" s="7"/>
      <c r="BP9624" s="7"/>
      <c r="BQ9624" s="7"/>
      <c r="BU9624" s="7"/>
      <c r="BV9624" s="7"/>
      <c r="BW9624" s="7"/>
      <c r="CD9624" s="7"/>
      <c r="CE9624" s="7"/>
      <c r="CF9624" s="7"/>
      <c r="CJ9624" s="7"/>
      <c r="CK9624" s="7"/>
      <c r="CL9624" s="7"/>
    </row>
    <row r="9625" spans="1:90">
      <c r="A9625" s="11"/>
      <c r="B9625" s="373"/>
      <c r="C9625" s="373"/>
      <c r="D9625" s="373"/>
      <c r="E9625" s="13"/>
      <c r="F9625" s="11"/>
      <c r="G9625" s="25"/>
      <c r="H9625" s="31"/>
      <c r="I9625" s="30"/>
      <c r="M9625" s="25"/>
      <c r="N9625" s="31"/>
      <c r="O9625" s="30"/>
      <c r="V9625" s="12"/>
      <c r="W9625" s="12"/>
      <c r="X9625" s="14"/>
      <c r="AB9625" s="25"/>
      <c r="AC9625" s="12"/>
      <c r="AD9625" s="12"/>
      <c r="AK9625" s="12"/>
      <c r="AL9625" s="30"/>
      <c r="AM9625" s="32"/>
      <c r="AQ9625" s="12"/>
      <c r="AR9625" s="12"/>
      <c r="AS9625" s="12"/>
      <c r="AZ9625" s="49"/>
      <c r="BA9625" s="30"/>
      <c r="BB9625" s="12"/>
      <c r="BF9625" s="12"/>
      <c r="BG9625" s="12"/>
      <c r="BH9625" s="12"/>
      <c r="BO9625" s="7"/>
      <c r="BP9625" s="7"/>
      <c r="BQ9625" s="7"/>
      <c r="BU9625" s="7"/>
      <c r="BV9625" s="7"/>
      <c r="BW9625" s="7"/>
      <c r="CD9625" s="7"/>
      <c r="CE9625" s="7"/>
      <c r="CF9625" s="7"/>
      <c r="CJ9625" s="7"/>
      <c r="CK9625" s="7"/>
      <c r="CL9625" s="7"/>
    </row>
    <row r="9626" spans="1:90">
      <c r="A9626" s="11"/>
      <c r="B9626" s="373"/>
      <c r="C9626" s="373"/>
      <c r="D9626" s="373"/>
      <c r="E9626" s="13"/>
      <c r="F9626" s="11"/>
      <c r="G9626" s="25"/>
      <c r="H9626" s="31"/>
      <c r="I9626" s="30"/>
      <c r="M9626" s="25"/>
      <c r="N9626" s="31"/>
      <c r="O9626" s="30"/>
      <c r="V9626" s="12"/>
      <c r="W9626" s="12"/>
      <c r="X9626" s="14"/>
      <c r="AB9626" s="25"/>
      <c r="AC9626" s="12"/>
      <c r="AD9626" s="12"/>
      <c r="AK9626" s="12"/>
      <c r="AL9626" s="30"/>
      <c r="AM9626" s="32"/>
      <c r="AQ9626" s="12"/>
      <c r="AR9626" s="12"/>
      <c r="AS9626" s="12"/>
      <c r="AZ9626" s="49"/>
      <c r="BA9626" s="30"/>
      <c r="BB9626" s="12"/>
      <c r="BF9626" s="12"/>
      <c r="BG9626" s="12"/>
      <c r="BH9626" s="12"/>
      <c r="BO9626" s="7"/>
      <c r="BP9626" s="7"/>
      <c r="BQ9626" s="7"/>
      <c r="BU9626" s="7"/>
      <c r="BV9626" s="7"/>
      <c r="BW9626" s="7"/>
      <c r="CD9626" s="7"/>
      <c r="CE9626" s="7"/>
      <c r="CF9626" s="7"/>
      <c r="CJ9626" s="7"/>
      <c r="CK9626" s="7"/>
      <c r="CL9626" s="7"/>
    </row>
    <row r="9627" spans="1:90">
      <c r="A9627" s="11"/>
      <c r="B9627" s="373"/>
      <c r="C9627" s="373"/>
      <c r="D9627" s="373"/>
      <c r="E9627" s="13"/>
      <c r="F9627" s="11"/>
      <c r="G9627" s="25"/>
      <c r="H9627" s="31"/>
      <c r="I9627" s="30"/>
      <c r="M9627" s="25"/>
      <c r="N9627" s="31"/>
      <c r="O9627" s="30"/>
      <c r="V9627" s="12"/>
      <c r="W9627" s="12"/>
      <c r="X9627" s="14"/>
      <c r="AB9627" s="25"/>
      <c r="AC9627" s="12"/>
      <c r="AD9627" s="12"/>
      <c r="AK9627" s="12"/>
      <c r="AL9627" s="30"/>
      <c r="AM9627" s="32"/>
      <c r="AQ9627" s="12"/>
      <c r="AR9627" s="12"/>
      <c r="AS9627" s="12"/>
      <c r="AZ9627" s="49"/>
      <c r="BA9627" s="30"/>
      <c r="BB9627" s="12"/>
      <c r="BF9627" s="12"/>
      <c r="BG9627" s="12"/>
      <c r="BH9627" s="12"/>
      <c r="BO9627" s="7"/>
      <c r="BP9627" s="7"/>
      <c r="BQ9627" s="7"/>
      <c r="BU9627" s="7"/>
      <c r="BV9627" s="7"/>
      <c r="BW9627" s="7"/>
      <c r="CD9627" s="7"/>
      <c r="CE9627" s="7"/>
      <c r="CF9627" s="7"/>
      <c r="CJ9627" s="7"/>
      <c r="CK9627" s="7"/>
      <c r="CL9627" s="7"/>
    </row>
    <row r="9628" spans="1:90">
      <c r="A9628" s="11"/>
      <c r="B9628" s="373"/>
      <c r="C9628" s="373"/>
      <c r="D9628" s="373"/>
      <c r="E9628" s="13"/>
      <c r="F9628" s="11"/>
      <c r="G9628" s="25"/>
      <c r="H9628" s="31"/>
      <c r="I9628" s="30"/>
      <c r="M9628" s="25"/>
      <c r="N9628" s="31"/>
      <c r="O9628" s="30"/>
      <c r="V9628" s="12"/>
      <c r="W9628" s="12"/>
      <c r="X9628" s="14"/>
      <c r="AB9628" s="25"/>
      <c r="AC9628" s="12"/>
      <c r="AD9628" s="12"/>
      <c r="AK9628" s="12"/>
      <c r="AL9628" s="30"/>
      <c r="AM9628" s="32"/>
      <c r="AQ9628" s="12"/>
      <c r="AR9628" s="12"/>
      <c r="AS9628" s="12"/>
      <c r="AZ9628" s="49"/>
      <c r="BA9628" s="30"/>
      <c r="BB9628" s="12"/>
      <c r="BF9628" s="12"/>
      <c r="BG9628" s="12"/>
      <c r="BH9628" s="12"/>
      <c r="BO9628" s="7"/>
      <c r="BP9628" s="7"/>
      <c r="BQ9628" s="7"/>
      <c r="BU9628" s="7"/>
      <c r="BV9628" s="7"/>
      <c r="BW9628" s="7"/>
      <c r="CD9628" s="7"/>
      <c r="CE9628" s="7"/>
      <c r="CF9628" s="7"/>
      <c r="CJ9628" s="7"/>
      <c r="CK9628" s="7"/>
      <c r="CL9628" s="7"/>
    </row>
    <row r="9629" spans="1:90">
      <c r="A9629" s="11"/>
      <c r="B9629" s="373"/>
      <c r="C9629" s="373"/>
      <c r="D9629" s="373"/>
      <c r="E9629" s="13"/>
      <c r="F9629" s="11"/>
      <c r="G9629" s="25"/>
      <c r="H9629" s="31"/>
      <c r="I9629" s="30"/>
      <c r="M9629" s="25"/>
      <c r="N9629" s="31"/>
      <c r="O9629" s="30"/>
      <c r="V9629" s="12"/>
      <c r="W9629" s="12"/>
      <c r="X9629" s="14"/>
      <c r="AB9629" s="25"/>
      <c r="AC9629" s="12"/>
      <c r="AD9629" s="12"/>
      <c r="AK9629" s="12"/>
      <c r="AL9629" s="30"/>
      <c r="AM9629" s="32"/>
      <c r="AQ9629" s="12"/>
      <c r="AR9629" s="12"/>
      <c r="AS9629" s="12"/>
      <c r="AZ9629" s="49"/>
      <c r="BA9629" s="30"/>
      <c r="BB9629" s="12"/>
      <c r="BF9629" s="12"/>
      <c r="BG9629" s="12"/>
      <c r="BH9629" s="12"/>
      <c r="BO9629" s="7"/>
      <c r="BP9629" s="7"/>
      <c r="BQ9629" s="7"/>
      <c r="BU9629" s="7"/>
      <c r="BV9629" s="7"/>
      <c r="BW9629" s="7"/>
      <c r="CD9629" s="7"/>
      <c r="CE9629" s="7"/>
      <c r="CF9629" s="7"/>
      <c r="CJ9629" s="7"/>
      <c r="CK9629" s="7"/>
      <c r="CL9629" s="7"/>
    </row>
    <row r="9630" spans="1:90">
      <c r="A9630" s="11"/>
      <c r="B9630" s="373"/>
      <c r="C9630" s="373"/>
      <c r="D9630" s="373"/>
      <c r="E9630" s="13"/>
      <c r="F9630" s="11"/>
      <c r="G9630" s="25"/>
      <c r="H9630" s="31"/>
      <c r="I9630" s="30"/>
      <c r="M9630" s="25"/>
      <c r="N9630" s="31"/>
      <c r="O9630" s="30"/>
      <c r="V9630" s="12"/>
      <c r="W9630" s="12"/>
      <c r="X9630" s="14"/>
      <c r="AB9630" s="25"/>
      <c r="AC9630" s="12"/>
      <c r="AD9630" s="12"/>
      <c r="AK9630" s="12"/>
      <c r="AL9630" s="30"/>
      <c r="AM9630" s="32"/>
      <c r="AQ9630" s="12"/>
      <c r="AR9630" s="12"/>
      <c r="AS9630" s="12"/>
      <c r="AZ9630" s="49"/>
      <c r="BA9630" s="30"/>
      <c r="BB9630" s="12"/>
      <c r="BF9630" s="12"/>
      <c r="BG9630" s="12"/>
      <c r="BH9630" s="12"/>
      <c r="BO9630" s="7"/>
      <c r="BP9630" s="7"/>
      <c r="BQ9630" s="7"/>
      <c r="BU9630" s="7"/>
      <c r="BV9630" s="7"/>
      <c r="BW9630" s="7"/>
      <c r="CD9630" s="7"/>
      <c r="CE9630" s="7"/>
      <c r="CF9630" s="7"/>
      <c r="CJ9630" s="7"/>
      <c r="CK9630" s="7"/>
      <c r="CL9630" s="7"/>
    </row>
    <row r="9631" spans="1:90">
      <c r="A9631" s="11"/>
      <c r="B9631" s="373"/>
      <c r="C9631" s="373"/>
      <c r="D9631" s="373"/>
      <c r="E9631" s="13"/>
      <c r="F9631" s="11"/>
      <c r="G9631" s="25"/>
      <c r="H9631" s="31"/>
      <c r="I9631" s="30"/>
      <c r="M9631" s="25"/>
      <c r="N9631" s="31"/>
      <c r="O9631" s="30"/>
      <c r="V9631" s="12"/>
      <c r="W9631" s="12"/>
      <c r="X9631" s="14"/>
      <c r="AB9631" s="25"/>
      <c r="AC9631" s="12"/>
      <c r="AD9631" s="12"/>
      <c r="AK9631" s="12"/>
      <c r="AL9631" s="30"/>
      <c r="AM9631" s="32"/>
      <c r="AQ9631" s="12"/>
      <c r="AR9631" s="12"/>
      <c r="AS9631" s="12"/>
      <c r="AZ9631" s="49"/>
      <c r="BA9631" s="30"/>
      <c r="BB9631" s="12"/>
      <c r="BF9631" s="12"/>
      <c r="BG9631" s="12"/>
      <c r="BH9631" s="12"/>
      <c r="BO9631" s="7"/>
      <c r="BP9631" s="7"/>
      <c r="BQ9631" s="7"/>
      <c r="BU9631" s="7"/>
      <c r="BV9631" s="7"/>
      <c r="BW9631" s="7"/>
      <c r="CD9631" s="7"/>
      <c r="CE9631" s="7"/>
      <c r="CF9631" s="7"/>
      <c r="CJ9631" s="7"/>
      <c r="CK9631" s="7"/>
      <c r="CL9631" s="7"/>
    </row>
    <row r="9632" spans="1:90">
      <c r="A9632" s="11"/>
      <c r="B9632" s="373"/>
      <c r="C9632" s="373"/>
      <c r="D9632" s="373"/>
      <c r="E9632" s="13"/>
      <c r="F9632" s="11"/>
      <c r="G9632" s="25"/>
      <c r="H9632" s="31"/>
      <c r="I9632" s="30"/>
      <c r="M9632" s="25"/>
      <c r="N9632" s="31"/>
      <c r="O9632" s="30"/>
      <c r="V9632" s="12"/>
      <c r="W9632" s="12"/>
      <c r="X9632" s="14"/>
      <c r="AB9632" s="25"/>
      <c r="AC9632" s="12"/>
      <c r="AD9632" s="12"/>
      <c r="AK9632" s="12"/>
      <c r="AL9632" s="30"/>
      <c r="AM9632" s="32"/>
      <c r="AQ9632" s="12"/>
      <c r="AR9632" s="12"/>
      <c r="AS9632" s="12"/>
      <c r="AZ9632" s="49"/>
      <c r="BA9632" s="30"/>
      <c r="BB9632" s="12"/>
      <c r="BF9632" s="12"/>
      <c r="BG9632" s="12"/>
      <c r="BH9632" s="12"/>
      <c r="BO9632" s="7"/>
      <c r="BP9632" s="7"/>
      <c r="BQ9632" s="7"/>
      <c r="BU9632" s="7"/>
      <c r="BV9632" s="7"/>
      <c r="BW9632" s="7"/>
      <c r="CD9632" s="7"/>
      <c r="CE9632" s="7"/>
      <c r="CF9632" s="7"/>
      <c r="CJ9632" s="7"/>
      <c r="CK9632" s="7"/>
      <c r="CL9632" s="7"/>
    </row>
    <row r="9633" spans="1:90">
      <c r="A9633" s="11"/>
      <c r="B9633" s="373"/>
      <c r="C9633" s="373"/>
      <c r="D9633" s="373"/>
      <c r="E9633" s="13"/>
      <c r="F9633" s="11"/>
      <c r="G9633" s="25"/>
      <c r="H9633" s="31"/>
      <c r="I9633" s="30"/>
      <c r="M9633" s="25"/>
      <c r="N9633" s="31"/>
      <c r="O9633" s="30"/>
      <c r="V9633" s="12"/>
      <c r="W9633" s="12"/>
      <c r="X9633" s="14"/>
      <c r="AB9633" s="25"/>
      <c r="AC9633" s="12"/>
      <c r="AD9633" s="12"/>
      <c r="AK9633" s="12"/>
      <c r="AL9633" s="30"/>
      <c r="AM9633" s="32"/>
      <c r="AQ9633" s="12"/>
      <c r="AR9633" s="12"/>
      <c r="AS9633" s="12"/>
      <c r="AZ9633" s="49"/>
      <c r="BA9633" s="30"/>
      <c r="BB9633" s="12"/>
      <c r="BF9633" s="12"/>
      <c r="BG9633" s="12"/>
      <c r="BH9633" s="12"/>
      <c r="BO9633" s="7"/>
      <c r="BP9633" s="7"/>
      <c r="BQ9633" s="7"/>
      <c r="BU9633" s="7"/>
      <c r="BV9633" s="7"/>
      <c r="BW9633" s="7"/>
      <c r="CD9633" s="7"/>
      <c r="CE9633" s="7"/>
      <c r="CF9633" s="7"/>
      <c r="CJ9633" s="7"/>
      <c r="CK9633" s="7"/>
      <c r="CL9633" s="7"/>
    </row>
    <row r="9634" spans="1:90">
      <c r="A9634" s="11"/>
      <c r="B9634" s="373"/>
      <c r="C9634" s="373"/>
      <c r="D9634" s="373"/>
      <c r="E9634" s="13"/>
      <c r="F9634" s="11"/>
      <c r="G9634" s="25"/>
      <c r="H9634" s="31"/>
      <c r="I9634" s="30"/>
      <c r="M9634" s="25"/>
      <c r="N9634" s="31"/>
      <c r="O9634" s="30"/>
      <c r="V9634" s="12"/>
      <c r="W9634" s="12"/>
      <c r="X9634" s="14"/>
      <c r="AB9634" s="25"/>
      <c r="AC9634" s="12"/>
      <c r="AD9634" s="12"/>
      <c r="AK9634" s="12"/>
      <c r="AL9634" s="30"/>
      <c r="AM9634" s="32"/>
      <c r="AQ9634" s="12"/>
      <c r="AR9634" s="12"/>
      <c r="AS9634" s="12"/>
      <c r="AZ9634" s="49"/>
      <c r="BA9634" s="30"/>
      <c r="BB9634" s="12"/>
      <c r="BF9634" s="12"/>
      <c r="BG9634" s="12"/>
      <c r="BH9634" s="12"/>
      <c r="BO9634" s="7"/>
      <c r="BP9634" s="7"/>
      <c r="BQ9634" s="7"/>
      <c r="BU9634" s="7"/>
      <c r="BV9634" s="7"/>
      <c r="BW9634" s="7"/>
      <c r="CD9634" s="7"/>
      <c r="CE9634" s="7"/>
      <c r="CF9634" s="7"/>
      <c r="CJ9634" s="7"/>
      <c r="CK9634" s="7"/>
      <c r="CL9634" s="7"/>
    </row>
    <row r="9635" spans="1:90">
      <c r="A9635" s="11"/>
      <c r="B9635" s="373"/>
      <c r="C9635" s="373"/>
      <c r="D9635" s="373"/>
      <c r="E9635" s="13"/>
      <c r="F9635" s="11"/>
      <c r="G9635" s="25"/>
      <c r="H9635" s="31"/>
      <c r="I9635" s="30"/>
      <c r="M9635" s="25"/>
      <c r="N9635" s="31"/>
      <c r="O9635" s="30"/>
      <c r="V9635" s="12"/>
      <c r="W9635" s="12"/>
      <c r="X9635" s="14"/>
      <c r="AB9635" s="25"/>
      <c r="AC9635" s="12"/>
      <c r="AD9635" s="12"/>
      <c r="AK9635" s="12"/>
      <c r="AL9635" s="30"/>
      <c r="AM9635" s="32"/>
      <c r="AQ9635" s="12"/>
      <c r="AR9635" s="12"/>
      <c r="AS9635" s="12"/>
      <c r="AZ9635" s="49"/>
      <c r="BA9635" s="30"/>
      <c r="BB9635" s="12"/>
      <c r="BF9635" s="12"/>
      <c r="BG9635" s="12"/>
      <c r="BH9635" s="12"/>
      <c r="BO9635" s="7"/>
      <c r="BP9635" s="7"/>
      <c r="BQ9635" s="7"/>
      <c r="BU9635" s="7"/>
      <c r="BV9635" s="7"/>
      <c r="BW9635" s="7"/>
      <c r="CD9635" s="7"/>
      <c r="CE9635" s="7"/>
      <c r="CF9635" s="7"/>
      <c r="CJ9635" s="7"/>
      <c r="CK9635" s="7"/>
      <c r="CL9635" s="7"/>
    </row>
    <row r="9636" spans="1:90">
      <c r="A9636" s="11"/>
      <c r="B9636" s="373"/>
      <c r="C9636" s="373"/>
      <c r="D9636" s="373"/>
      <c r="E9636" s="13"/>
      <c r="F9636" s="11"/>
      <c r="G9636" s="25"/>
      <c r="H9636" s="31"/>
      <c r="I9636" s="30"/>
      <c r="M9636" s="25"/>
      <c r="N9636" s="31"/>
      <c r="O9636" s="30"/>
      <c r="V9636" s="12"/>
      <c r="W9636" s="12"/>
      <c r="X9636" s="14"/>
      <c r="AB9636" s="25"/>
      <c r="AC9636" s="12"/>
      <c r="AD9636" s="12"/>
      <c r="AK9636" s="12"/>
      <c r="AL9636" s="30"/>
      <c r="AM9636" s="32"/>
      <c r="AQ9636" s="12"/>
      <c r="AR9636" s="12"/>
      <c r="AS9636" s="12"/>
      <c r="AZ9636" s="49"/>
      <c r="BA9636" s="30"/>
      <c r="BB9636" s="12"/>
      <c r="BF9636" s="12"/>
      <c r="BG9636" s="12"/>
      <c r="BH9636" s="12"/>
      <c r="BO9636" s="7"/>
      <c r="BP9636" s="7"/>
      <c r="BQ9636" s="7"/>
      <c r="BU9636" s="7"/>
      <c r="BV9636" s="7"/>
      <c r="BW9636" s="7"/>
      <c r="CD9636" s="7"/>
      <c r="CE9636" s="7"/>
      <c r="CF9636" s="7"/>
      <c r="CJ9636" s="7"/>
      <c r="CK9636" s="7"/>
      <c r="CL9636" s="7"/>
    </row>
    <row r="9637" spans="1:90">
      <c r="A9637" s="11"/>
      <c r="B9637" s="373"/>
      <c r="C9637" s="373"/>
      <c r="D9637" s="373"/>
      <c r="E9637" s="13"/>
      <c r="F9637" s="11"/>
      <c r="G9637" s="25"/>
      <c r="H9637" s="31"/>
      <c r="I9637" s="30"/>
      <c r="M9637" s="25"/>
      <c r="N9637" s="31"/>
      <c r="O9637" s="30"/>
      <c r="V9637" s="12"/>
      <c r="W9637" s="12"/>
      <c r="X9637" s="14"/>
      <c r="AB9637" s="25"/>
      <c r="AC9637" s="12"/>
      <c r="AD9637" s="12"/>
      <c r="AK9637" s="12"/>
      <c r="AL9637" s="30"/>
      <c r="AM9637" s="32"/>
      <c r="AQ9637" s="12"/>
      <c r="AR9637" s="12"/>
      <c r="AS9637" s="12"/>
      <c r="AZ9637" s="49"/>
      <c r="BA9637" s="30"/>
      <c r="BB9637" s="12"/>
      <c r="BF9637" s="12"/>
      <c r="BG9637" s="12"/>
      <c r="BH9637" s="12"/>
      <c r="BO9637" s="7"/>
      <c r="BP9637" s="7"/>
      <c r="BQ9637" s="7"/>
      <c r="BU9637" s="7"/>
      <c r="BV9637" s="7"/>
      <c r="BW9637" s="7"/>
      <c r="CD9637" s="7"/>
      <c r="CE9637" s="7"/>
      <c r="CF9637" s="7"/>
      <c r="CJ9637" s="7"/>
      <c r="CK9637" s="7"/>
      <c r="CL9637" s="7"/>
    </row>
    <row r="9638" spans="1:90">
      <c r="A9638" s="11"/>
      <c r="B9638" s="373"/>
      <c r="C9638" s="373"/>
      <c r="D9638" s="373"/>
      <c r="E9638" s="13"/>
      <c r="F9638" s="11"/>
      <c r="G9638" s="25"/>
      <c r="H9638" s="31"/>
      <c r="I9638" s="30"/>
      <c r="M9638" s="25"/>
      <c r="N9638" s="31"/>
      <c r="O9638" s="30"/>
      <c r="V9638" s="12"/>
      <c r="W9638" s="12"/>
      <c r="X9638" s="14"/>
      <c r="AB9638" s="25"/>
      <c r="AC9638" s="12"/>
      <c r="AD9638" s="12"/>
      <c r="AK9638" s="12"/>
      <c r="AL9638" s="30"/>
      <c r="AM9638" s="32"/>
      <c r="AQ9638" s="12"/>
      <c r="AR9638" s="12"/>
      <c r="AS9638" s="12"/>
      <c r="AZ9638" s="49"/>
      <c r="BA9638" s="30"/>
      <c r="BB9638" s="12"/>
      <c r="BF9638" s="12"/>
      <c r="BG9638" s="12"/>
      <c r="BH9638" s="12"/>
      <c r="BO9638" s="7"/>
      <c r="BP9638" s="7"/>
      <c r="BQ9638" s="7"/>
      <c r="BU9638" s="7"/>
      <c r="BV9638" s="7"/>
      <c r="BW9638" s="7"/>
      <c r="CD9638" s="7"/>
      <c r="CE9638" s="7"/>
      <c r="CF9638" s="7"/>
      <c r="CJ9638" s="7"/>
      <c r="CK9638" s="7"/>
      <c r="CL9638" s="7"/>
    </row>
    <row r="9639" spans="1:90">
      <c r="A9639" s="11"/>
      <c r="B9639" s="373"/>
      <c r="C9639" s="373"/>
      <c r="D9639" s="373"/>
      <c r="E9639" s="13"/>
      <c r="F9639" s="11"/>
      <c r="G9639" s="25"/>
      <c r="H9639" s="31"/>
      <c r="I9639" s="30"/>
      <c r="M9639" s="25"/>
      <c r="N9639" s="31"/>
      <c r="O9639" s="30"/>
      <c r="V9639" s="12"/>
      <c r="W9639" s="12"/>
      <c r="X9639" s="14"/>
      <c r="AB9639" s="25"/>
      <c r="AC9639" s="12"/>
      <c r="AD9639" s="12"/>
      <c r="AK9639" s="12"/>
      <c r="AL9639" s="30"/>
      <c r="AM9639" s="32"/>
      <c r="AQ9639" s="12"/>
      <c r="AR9639" s="12"/>
      <c r="AS9639" s="12"/>
      <c r="AZ9639" s="49"/>
      <c r="BA9639" s="30"/>
      <c r="BB9639" s="12"/>
      <c r="BF9639" s="12"/>
      <c r="BG9639" s="12"/>
      <c r="BH9639" s="12"/>
      <c r="BO9639" s="7"/>
      <c r="BP9639" s="7"/>
      <c r="BQ9639" s="7"/>
      <c r="BU9639" s="7"/>
      <c r="BV9639" s="7"/>
      <c r="BW9639" s="7"/>
      <c r="CD9639" s="7"/>
      <c r="CE9639" s="7"/>
      <c r="CF9639" s="7"/>
      <c r="CJ9639" s="7"/>
      <c r="CK9639" s="7"/>
      <c r="CL9639" s="7"/>
    </row>
    <row r="9640" spans="1:90">
      <c r="A9640" s="11"/>
      <c r="B9640" s="373"/>
      <c r="C9640" s="373"/>
      <c r="D9640" s="373"/>
      <c r="E9640" s="13"/>
      <c r="F9640" s="11"/>
      <c r="G9640" s="25"/>
      <c r="H9640" s="31"/>
      <c r="I9640" s="30"/>
      <c r="M9640" s="25"/>
      <c r="N9640" s="31"/>
      <c r="O9640" s="30"/>
      <c r="V9640" s="12"/>
      <c r="W9640" s="12"/>
      <c r="X9640" s="14"/>
      <c r="AB9640" s="25"/>
      <c r="AC9640" s="12"/>
      <c r="AD9640" s="12"/>
      <c r="AK9640" s="12"/>
      <c r="AL9640" s="30"/>
      <c r="AM9640" s="32"/>
      <c r="AQ9640" s="12"/>
      <c r="AR9640" s="12"/>
      <c r="AS9640" s="12"/>
      <c r="AZ9640" s="49"/>
      <c r="BA9640" s="30"/>
      <c r="BB9640" s="12"/>
      <c r="BF9640" s="12"/>
      <c r="BG9640" s="12"/>
      <c r="BH9640" s="12"/>
      <c r="BO9640" s="7"/>
      <c r="BP9640" s="7"/>
      <c r="BQ9640" s="7"/>
      <c r="BU9640" s="7"/>
      <c r="BV9640" s="7"/>
      <c r="BW9640" s="7"/>
      <c r="CD9640" s="7"/>
      <c r="CE9640" s="7"/>
      <c r="CF9640" s="7"/>
      <c r="CJ9640" s="7"/>
      <c r="CK9640" s="7"/>
      <c r="CL9640" s="7"/>
    </row>
    <row r="9641" spans="1:90">
      <c r="A9641" s="11"/>
      <c r="B9641" s="373"/>
      <c r="C9641" s="373"/>
      <c r="D9641" s="373"/>
      <c r="E9641" s="13"/>
      <c r="F9641" s="11"/>
      <c r="G9641" s="25"/>
      <c r="H9641" s="31"/>
      <c r="I9641" s="30"/>
      <c r="M9641" s="25"/>
      <c r="N9641" s="31"/>
      <c r="O9641" s="30"/>
      <c r="V9641" s="12"/>
      <c r="W9641" s="12"/>
      <c r="X9641" s="14"/>
      <c r="AB9641" s="25"/>
      <c r="AC9641" s="12"/>
      <c r="AD9641" s="12"/>
      <c r="AK9641" s="12"/>
      <c r="AL9641" s="30"/>
      <c r="AM9641" s="32"/>
      <c r="AQ9641" s="12"/>
      <c r="AR9641" s="12"/>
      <c r="AS9641" s="12"/>
      <c r="AZ9641" s="49"/>
      <c r="BA9641" s="30"/>
      <c r="BB9641" s="12"/>
      <c r="BF9641" s="12"/>
      <c r="BG9641" s="12"/>
      <c r="BH9641" s="12"/>
      <c r="BO9641" s="7"/>
      <c r="BP9641" s="7"/>
      <c r="BQ9641" s="7"/>
      <c r="BU9641" s="7"/>
      <c r="BV9641" s="7"/>
      <c r="BW9641" s="7"/>
      <c r="CD9641" s="7"/>
      <c r="CE9641" s="7"/>
      <c r="CF9641" s="7"/>
      <c r="CJ9641" s="7"/>
      <c r="CK9641" s="7"/>
      <c r="CL9641" s="7"/>
    </row>
    <row r="9642" spans="1:90">
      <c r="A9642" s="11"/>
      <c r="B9642" s="373"/>
      <c r="C9642" s="373"/>
      <c r="D9642" s="373"/>
      <c r="E9642" s="13"/>
      <c r="F9642" s="11"/>
      <c r="G9642" s="25"/>
      <c r="H9642" s="31"/>
      <c r="I9642" s="30"/>
      <c r="M9642" s="25"/>
      <c r="N9642" s="31"/>
      <c r="O9642" s="30"/>
      <c r="V9642" s="12"/>
      <c r="W9642" s="12"/>
      <c r="X9642" s="14"/>
      <c r="AB9642" s="25"/>
      <c r="AC9642" s="12"/>
      <c r="AD9642" s="12"/>
      <c r="AK9642" s="12"/>
      <c r="AL9642" s="30"/>
      <c r="AM9642" s="32"/>
      <c r="AQ9642" s="12"/>
      <c r="AR9642" s="12"/>
      <c r="AS9642" s="12"/>
      <c r="AZ9642" s="49"/>
      <c r="BA9642" s="30"/>
      <c r="BB9642" s="12"/>
      <c r="BF9642" s="12"/>
      <c r="BG9642" s="12"/>
      <c r="BH9642" s="12"/>
      <c r="BO9642" s="7"/>
      <c r="BP9642" s="7"/>
      <c r="BQ9642" s="7"/>
      <c r="BU9642" s="7"/>
      <c r="BV9642" s="7"/>
      <c r="BW9642" s="7"/>
      <c r="CD9642" s="7"/>
      <c r="CE9642" s="7"/>
      <c r="CF9642" s="7"/>
      <c r="CJ9642" s="7"/>
      <c r="CK9642" s="7"/>
      <c r="CL9642" s="7"/>
    </row>
    <row r="9643" spans="1:90">
      <c r="A9643" s="11"/>
      <c r="B9643" s="373"/>
      <c r="C9643" s="373"/>
      <c r="D9643" s="373"/>
      <c r="E9643" s="13"/>
      <c r="F9643" s="11"/>
      <c r="G9643" s="25"/>
      <c r="H9643" s="31"/>
      <c r="I9643" s="30"/>
      <c r="M9643" s="25"/>
      <c r="N9643" s="31"/>
      <c r="O9643" s="30"/>
      <c r="V9643" s="12"/>
      <c r="W9643" s="12"/>
      <c r="X9643" s="14"/>
      <c r="AB9643" s="25"/>
      <c r="AC9643" s="12"/>
      <c r="AD9643" s="12"/>
      <c r="AK9643" s="12"/>
      <c r="AL9643" s="30"/>
      <c r="AM9643" s="32"/>
      <c r="AQ9643" s="12"/>
      <c r="AR9643" s="12"/>
      <c r="AS9643" s="12"/>
      <c r="AZ9643" s="49"/>
      <c r="BA9643" s="30"/>
      <c r="BB9643" s="12"/>
      <c r="BF9643" s="12"/>
      <c r="BG9643" s="12"/>
      <c r="BH9643" s="12"/>
      <c r="BO9643" s="7"/>
      <c r="BP9643" s="7"/>
      <c r="BQ9643" s="7"/>
      <c r="BU9643" s="7"/>
      <c r="BV9643" s="7"/>
      <c r="BW9643" s="7"/>
      <c r="CD9643" s="7"/>
      <c r="CE9643" s="7"/>
      <c r="CF9643" s="7"/>
      <c r="CJ9643" s="7"/>
      <c r="CK9643" s="7"/>
      <c r="CL9643" s="7"/>
    </row>
    <row r="9644" spans="1:90">
      <c r="A9644" s="11"/>
      <c r="B9644" s="373"/>
      <c r="C9644" s="373"/>
      <c r="D9644" s="373"/>
      <c r="E9644" s="13"/>
      <c r="F9644" s="11"/>
      <c r="G9644" s="25"/>
      <c r="H9644" s="31"/>
      <c r="I9644" s="30"/>
      <c r="M9644" s="25"/>
      <c r="N9644" s="31"/>
      <c r="O9644" s="30"/>
      <c r="V9644" s="12"/>
      <c r="W9644" s="12"/>
      <c r="X9644" s="14"/>
      <c r="AB9644" s="25"/>
      <c r="AC9644" s="12"/>
      <c r="AD9644" s="12"/>
      <c r="AK9644" s="12"/>
      <c r="AL9644" s="30"/>
      <c r="AM9644" s="32"/>
      <c r="AQ9644" s="12"/>
      <c r="AR9644" s="12"/>
      <c r="AS9644" s="12"/>
      <c r="AZ9644" s="49"/>
      <c r="BA9644" s="30"/>
      <c r="BB9644" s="12"/>
      <c r="BF9644" s="12"/>
      <c r="BG9644" s="12"/>
      <c r="BH9644" s="12"/>
      <c r="BO9644" s="7"/>
      <c r="BP9644" s="7"/>
      <c r="BQ9644" s="7"/>
      <c r="BU9644" s="7"/>
      <c r="BV9644" s="7"/>
      <c r="BW9644" s="7"/>
      <c r="CD9644" s="7"/>
      <c r="CE9644" s="7"/>
      <c r="CF9644" s="7"/>
      <c r="CJ9644" s="7"/>
      <c r="CK9644" s="7"/>
      <c r="CL9644" s="7"/>
    </row>
    <row r="9645" spans="1:90">
      <c r="A9645" s="11"/>
      <c r="B9645" s="373"/>
      <c r="C9645" s="373"/>
      <c r="D9645" s="373"/>
      <c r="E9645" s="13"/>
      <c r="F9645" s="11"/>
      <c r="G9645" s="25"/>
      <c r="H9645" s="31"/>
      <c r="I9645" s="30"/>
      <c r="M9645" s="25"/>
      <c r="N9645" s="31"/>
      <c r="O9645" s="30"/>
      <c r="V9645" s="12"/>
      <c r="W9645" s="12"/>
      <c r="X9645" s="14"/>
      <c r="AB9645" s="25"/>
      <c r="AC9645" s="12"/>
      <c r="AD9645" s="12"/>
      <c r="AK9645" s="12"/>
      <c r="AL9645" s="30"/>
      <c r="AM9645" s="32"/>
      <c r="AQ9645" s="12"/>
      <c r="AR9645" s="12"/>
      <c r="AS9645" s="12"/>
      <c r="AZ9645" s="49"/>
      <c r="BA9645" s="30"/>
      <c r="BB9645" s="12"/>
      <c r="BF9645" s="12"/>
      <c r="BG9645" s="12"/>
      <c r="BH9645" s="12"/>
      <c r="BO9645" s="7"/>
      <c r="BP9645" s="7"/>
      <c r="BQ9645" s="7"/>
      <c r="BU9645" s="7"/>
      <c r="BV9645" s="7"/>
      <c r="BW9645" s="7"/>
      <c r="CD9645" s="7"/>
      <c r="CE9645" s="7"/>
      <c r="CF9645" s="7"/>
      <c r="CJ9645" s="7"/>
      <c r="CK9645" s="7"/>
      <c r="CL9645" s="7"/>
    </row>
    <row r="9646" spans="1:90">
      <c r="A9646" s="11"/>
      <c r="B9646" s="373"/>
      <c r="C9646" s="373"/>
      <c r="D9646" s="373"/>
      <c r="E9646" s="13"/>
      <c r="F9646" s="11"/>
      <c r="G9646" s="25"/>
      <c r="H9646" s="31"/>
      <c r="I9646" s="30"/>
      <c r="M9646" s="25"/>
      <c r="N9646" s="31"/>
      <c r="O9646" s="30"/>
      <c r="V9646" s="12"/>
      <c r="W9646" s="12"/>
      <c r="X9646" s="14"/>
      <c r="AB9646" s="25"/>
      <c r="AC9646" s="12"/>
      <c r="AD9646" s="12"/>
      <c r="AK9646" s="12"/>
      <c r="AL9646" s="30"/>
      <c r="AM9646" s="32"/>
      <c r="AQ9646" s="12"/>
      <c r="AR9646" s="12"/>
      <c r="AS9646" s="12"/>
      <c r="AZ9646" s="49"/>
      <c r="BA9646" s="30"/>
      <c r="BB9646" s="12"/>
      <c r="BF9646" s="12"/>
      <c r="BG9646" s="12"/>
      <c r="BH9646" s="12"/>
      <c r="BO9646" s="7"/>
      <c r="BP9646" s="7"/>
      <c r="BQ9646" s="7"/>
      <c r="BU9646" s="7"/>
      <c r="BV9646" s="7"/>
      <c r="BW9646" s="7"/>
      <c r="CD9646" s="7"/>
      <c r="CE9646" s="7"/>
      <c r="CF9646" s="7"/>
      <c r="CJ9646" s="7"/>
      <c r="CK9646" s="7"/>
      <c r="CL9646" s="7"/>
    </row>
    <row r="9647" spans="1:90">
      <c r="A9647" s="11"/>
      <c r="B9647" s="373"/>
      <c r="C9647" s="373"/>
      <c r="D9647" s="373"/>
      <c r="E9647" s="13"/>
      <c r="F9647" s="11"/>
      <c r="G9647" s="25"/>
      <c r="H9647" s="31"/>
      <c r="I9647" s="30"/>
      <c r="M9647" s="25"/>
      <c r="N9647" s="31"/>
      <c r="O9647" s="30"/>
      <c r="V9647" s="12"/>
      <c r="W9647" s="12"/>
      <c r="X9647" s="14"/>
      <c r="AB9647" s="25"/>
      <c r="AC9647" s="12"/>
      <c r="AD9647" s="12"/>
      <c r="AK9647" s="12"/>
      <c r="AL9647" s="30"/>
      <c r="AM9647" s="32"/>
      <c r="AQ9647" s="12"/>
      <c r="AR9647" s="12"/>
      <c r="AS9647" s="12"/>
      <c r="AZ9647" s="49"/>
      <c r="BA9647" s="30"/>
      <c r="BB9647" s="12"/>
      <c r="BF9647" s="12"/>
      <c r="BG9647" s="12"/>
      <c r="BH9647" s="12"/>
      <c r="BO9647" s="7"/>
      <c r="BP9647" s="7"/>
      <c r="BQ9647" s="7"/>
      <c r="BU9647" s="7"/>
      <c r="BV9647" s="7"/>
      <c r="BW9647" s="7"/>
      <c r="CD9647" s="7"/>
      <c r="CE9647" s="7"/>
      <c r="CF9647" s="7"/>
      <c r="CJ9647" s="7"/>
      <c r="CK9647" s="7"/>
      <c r="CL9647" s="7"/>
    </row>
    <row r="9648" spans="1:90">
      <c r="A9648" s="11"/>
      <c r="B9648" s="373"/>
      <c r="C9648" s="373"/>
      <c r="D9648" s="373"/>
      <c r="E9648" s="13"/>
      <c r="F9648" s="11"/>
      <c r="G9648" s="25"/>
      <c r="H9648" s="31"/>
      <c r="I9648" s="30"/>
      <c r="M9648" s="25"/>
      <c r="N9648" s="31"/>
      <c r="O9648" s="30"/>
      <c r="V9648" s="12"/>
      <c r="W9648" s="12"/>
      <c r="X9648" s="14"/>
      <c r="AB9648" s="25"/>
      <c r="AC9648" s="12"/>
      <c r="AD9648" s="12"/>
      <c r="AK9648" s="12"/>
      <c r="AL9648" s="30"/>
      <c r="AM9648" s="32"/>
      <c r="AQ9648" s="12"/>
      <c r="AR9648" s="12"/>
      <c r="AS9648" s="12"/>
      <c r="AZ9648" s="49"/>
      <c r="BA9648" s="30"/>
      <c r="BB9648" s="12"/>
      <c r="BF9648" s="12"/>
      <c r="BG9648" s="12"/>
      <c r="BH9648" s="12"/>
      <c r="BO9648" s="7"/>
      <c r="BP9648" s="7"/>
      <c r="BQ9648" s="7"/>
      <c r="BU9648" s="7"/>
      <c r="BV9648" s="7"/>
      <c r="BW9648" s="7"/>
      <c r="CD9648" s="7"/>
      <c r="CE9648" s="7"/>
      <c r="CF9648" s="7"/>
      <c r="CJ9648" s="7"/>
      <c r="CK9648" s="7"/>
      <c r="CL9648" s="7"/>
    </row>
    <row r="9649" spans="1:90">
      <c r="A9649" s="11"/>
      <c r="B9649" s="373"/>
      <c r="C9649" s="373"/>
      <c r="D9649" s="373"/>
      <c r="E9649" s="13"/>
      <c r="F9649" s="11"/>
      <c r="G9649" s="25"/>
      <c r="H9649" s="31"/>
      <c r="I9649" s="30"/>
      <c r="M9649" s="25"/>
      <c r="N9649" s="31"/>
      <c r="O9649" s="30"/>
      <c r="V9649" s="12"/>
      <c r="W9649" s="12"/>
      <c r="X9649" s="14"/>
      <c r="AB9649" s="25"/>
      <c r="AC9649" s="12"/>
      <c r="AD9649" s="12"/>
      <c r="AK9649" s="12"/>
      <c r="AL9649" s="30"/>
      <c r="AM9649" s="32"/>
      <c r="AQ9649" s="12"/>
      <c r="AR9649" s="12"/>
      <c r="AS9649" s="12"/>
      <c r="AZ9649" s="49"/>
      <c r="BA9649" s="30"/>
      <c r="BB9649" s="12"/>
      <c r="BF9649" s="12"/>
      <c r="BG9649" s="12"/>
      <c r="BH9649" s="12"/>
      <c r="BO9649" s="7"/>
      <c r="BP9649" s="7"/>
      <c r="BQ9649" s="7"/>
      <c r="BU9649" s="7"/>
      <c r="BV9649" s="7"/>
      <c r="BW9649" s="7"/>
      <c r="CD9649" s="7"/>
      <c r="CE9649" s="7"/>
      <c r="CF9649" s="7"/>
      <c r="CJ9649" s="7"/>
      <c r="CK9649" s="7"/>
      <c r="CL9649" s="7"/>
    </row>
    <row r="9650" spans="1:90">
      <c r="A9650" s="11"/>
      <c r="B9650" s="373"/>
      <c r="C9650" s="373"/>
      <c r="D9650" s="373"/>
      <c r="E9650" s="13"/>
      <c r="F9650" s="11"/>
      <c r="G9650" s="25"/>
      <c r="H9650" s="31"/>
      <c r="I9650" s="30"/>
      <c r="M9650" s="25"/>
      <c r="N9650" s="31"/>
      <c r="O9650" s="30"/>
      <c r="V9650" s="12"/>
      <c r="W9650" s="12"/>
      <c r="X9650" s="14"/>
      <c r="AB9650" s="25"/>
      <c r="AC9650" s="12"/>
      <c r="AD9650" s="12"/>
      <c r="AK9650" s="12"/>
      <c r="AL9650" s="30"/>
      <c r="AM9650" s="32"/>
      <c r="AQ9650" s="12"/>
      <c r="AR9650" s="12"/>
      <c r="AS9650" s="12"/>
      <c r="AZ9650" s="49"/>
      <c r="BA9650" s="30"/>
      <c r="BB9650" s="12"/>
      <c r="BF9650" s="12"/>
      <c r="BG9650" s="12"/>
      <c r="BH9650" s="12"/>
      <c r="BO9650" s="7"/>
      <c r="BP9650" s="7"/>
      <c r="BQ9650" s="7"/>
      <c r="BU9650" s="7"/>
      <c r="BV9650" s="7"/>
      <c r="BW9650" s="7"/>
      <c r="CD9650" s="7"/>
      <c r="CE9650" s="7"/>
      <c r="CF9650" s="7"/>
      <c r="CJ9650" s="7"/>
      <c r="CK9650" s="7"/>
      <c r="CL9650" s="7"/>
    </row>
    <row r="9651" spans="1:90">
      <c r="A9651" s="11"/>
      <c r="B9651" s="373"/>
      <c r="C9651" s="373"/>
      <c r="D9651" s="373"/>
      <c r="E9651" s="13"/>
      <c r="F9651" s="11"/>
      <c r="G9651" s="25"/>
      <c r="H9651" s="31"/>
      <c r="I9651" s="30"/>
      <c r="M9651" s="25"/>
      <c r="N9651" s="31"/>
      <c r="O9651" s="30"/>
      <c r="V9651" s="12"/>
      <c r="W9651" s="12"/>
      <c r="X9651" s="14"/>
      <c r="AB9651" s="25"/>
      <c r="AC9651" s="12"/>
      <c r="AD9651" s="12"/>
      <c r="AK9651" s="12"/>
      <c r="AL9651" s="30"/>
      <c r="AM9651" s="32"/>
      <c r="AQ9651" s="12"/>
      <c r="AR9651" s="12"/>
      <c r="AS9651" s="12"/>
      <c r="AZ9651" s="49"/>
      <c r="BA9651" s="30"/>
      <c r="BB9651" s="12"/>
      <c r="BF9651" s="12"/>
      <c r="BG9651" s="12"/>
      <c r="BH9651" s="12"/>
      <c r="BO9651" s="7"/>
      <c r="BP9651" s="7"/>
      <c r="BQ9651" s="7"/>
      <c r="BU9651" s="7"/>
      <c r="BV9651" s="7"/>
      <c r="BW9651" s="7"/>
      <c r="CD9651" s="7"/>
      <c r="CE9651" s="7"/>
      <c r="CF9651" s="7"/>
      <c r="CJ9651" s="7"/>
      <c r="CK9651" s="7"/>
      <c r="CL9651" s="7"/>
    </row>
    <row r="9652" spans="1:90">
      <c r="A9652" s="11"/>
      <c r="B9652" s="373"/>
      <c r="C9652" s="373"/>
      <c r="D9652" s="373"/>
      <c r="E9652" s="13"/>
      <c r="F9652" s="11"/>
      <c r="G9652" s="25"/>
      <c r="H9652" s="31"/>
      <c r="I9652" s="30"/>
      <c r="M9652" s="25"/>
      <c r="N9652" s="31"/>
      <c r="O9652" s="30"/>
      <c r="V9652" s="12"/>
      <c r="W9652" s="12"/>
      <c r="X9652" s="14"/>
      <c r="AB9652" s="25"/>
      <c r="AC9652" s="12"/>
      <c r="AD9652" s="12"/>
      <c r="AK9652" s="12"/>
      <c r="AL9652" s="30"/>
      <c r="AM9652" s="32"/>
      <c r="AQ9652" s="12"/>
      <c r="AR9652" s="12"/>
      <c r="AS9652" s="12"/>
      <c r="AZ9652" s="49"/>
      <c r="BA9652" s="30"/>
      <c r="BB9652" s="12"/>
      <c r="BF9652" s="12"/>
      <c r="BG9652" s="12"/>
      <c r="BH9652" s="12"/>
      <c r="BO9652" s="7"/>
      <c r="BP9652" s="7"/>
      <c r="BQ9652" s="7"/>
      <c r="BU9652" s="7"/>
      <c r="BV9652" s="7"/>
      <c r="BW9652" s="7"/>
      <c r="CD9652" s="7"/>
      <c r="CE9652" s="7"/>
      <c r="CF9652" s="7"/>
      <c r="CJ9652" s="7"/>
      <c r="CK9652" s="7"/>
      <c r="CL9652" s="7"/>
    </row>
    <row r="9653" spans="1:90">
      <c r="A9653" s="11"/>
      <c r="B9653" s="373"/>
      <c r="C9653" s="373"/>
      <c r="D9653" s="373"/>
      <c r="E9653" s="13"/>
      <c r="F9653" s="11"/>
      <c r="G9653" s="25"/>
      <c r="H9653" s="31"/>
      <c r="I9653" s="30"/>
      <c r="M9653" s="25"/>
      <c r="N9653" s="31"/>
      <c r="O9653" s="30"/>
      <c r="V9653" s="12"/>
      <c r="W9653" s="12"/>
      <c r="X9653" s="14"/>
      <c r="AB9653" s="25"/>
      <c r="AC9653" s="12"/>
      <c r="AD9653" s="12"/>
      <c r="AK9653" s="12"/>
      <c r="AL9653" s="30"/>
      <c r="AM9653" s="32"/>
      <c r="AQ9653" s="12"/>
      <c r="AR9653" s="12"/>
      <c r="AS9653" s="12"/>
      <c r="AZ9653" s="49"/>
      <c r="BA9653" s="30"/>
      <c r="BB9653" s="12"/>
      <c r="BF9653" s="12"/>
      <c r="BG9653" s="12"/>
      <c r="BH9653" s="12"/>
      <c r="BO9653" s="7"/>
      <c r="BP9653" s="7"/>
      <c r="BQ9653" s="7"/>
      <c r="BU9653" s="7"/>
      <c r="BV9653" s="7"/>
      <c r="BW9653" s="7"/>
      <c r="CD9653" s="7"/>
      <c r="CE9653" s="7"/>
      <c r="CF9653" s="7"/>
      <c r="CJ9653" s="7"/>
      <c r="CK9653" s="7"/>
      <c r="CL9653" s="7"/>
    </row>
    <row r="9654" spans="1:90">
      <c r="A9654" s="11"/>
      <c r="B9654" s="373"/>
      <c r="C9654" s="373"/>
      <c r="D9654" s="373"/>
      <c r="E9654" s="13"/>
      <c r="F9654" s="11"/>
      <c r="G9654" s="25"/>
      <c r="H9654" s="31"/>
      <c r="I9654" s="30"/>
      <c r="M9654" s="25"/>
      <c r="N9654" s="31"/>
      <c r="O9654" s="30"/>
      <c r="V9654" s="12"/>
      <c r="W9654" s="12"/>
      <c r="X9654" s="14"/>
      <c r="AB9654" s="25"/>
      <c r="AC9654" s="12"/>
      <c r="AD9654" s="12"/>
      <c r="AK9654" s="12"/>
      <c r="AL9654" s="30"/>
      <c r="AM9654" s="32"/>
      <c r="AQ9654" s="12"/>
      <c r="AR9654" s="12"/>
      <c r="AS9654" s="12"/>
      <c r="AZ9654" s="49"/>
      <c r="BA9654" s="30"/>
      <c r="BB9654" s="12"/>
      <c r="BF9654" s="12"/>
      <c r="BG9654" s="12"/>
      <c r="BH9654" s="12"/>
      <c r="BO9654" s="7"/>
      <c r="BP9654" s="7"/>
      <c r="BQ9654" s="7"/>
      <c r="BU9654" s="7"/>
      <c r="BV9654" s="7"/>
      <c r="BW9654" s="7"/>
      <c r="CD9654" s="7"/>
      <c r="CE9654" s="7"/>
      <c r="CF9654" s="7"/>
      <c r="CJ9654" s="7"/>
      <c r="CK9654" s="7"/>
      <c r="CL9654" s="7"/>
    </row>
    <row r="9655" spans="1:90">
      <c r="A9655" s="11"/>
      <c r="B9655" s="373"/>
      <c r="C9655" s="373"/>
      <c r="D9655" s="373"/>
      <c r="E9655" s="13"/>
      <c r="F9655" s="11"/>
      <c r="G9655" s="25"/>
      <c r="H9655" s="31"/>
      <c r="I9655" s="30"/>
      <c r="M9655" s="25"/>
      <c r="N9655" s="31"/>
      <c r="O9655" s="30"/>
      <c r="V9655" s="12"/>
      <c r="W9655" s="12"/>
      <c r="X9655" s="14"/>
      <c r="AB9655" s="25"/>
      <c r="AC9655" s="12"/>
      <c r="AD9655" s="12"/>
      <c r="AK9655" s="12"/>
      <c r="AL9655" s="30"/>
      <c r="AM9655" s="32"/>
      <c r="AQ9655" s="12"/>
      <c r="AR9655" s="12"/>
      <c r="AS9655" s="12"/>
      <c r="AZ9655" s="49"/>
      <c r="BA9655" s="30"/>
      <c r="BB9655" s="12"/>
      <c r="BF9655" s="12"/>
      <c r="BG9655" s="12"/>
      <c r="BH9655" s="12"/>
      <c r="BO9655" s="7"/>
      <c r="BP9655" s="7"/>
      <c r="BQ9655" s="7"/>
      <c r="BU9655" s="7"/>
      <c r="BV9655" s="7"/>
      <c r="BW9655" s="7"/>
      <c r="CD9655" s="7"/>
      <c r="CE9655" s="7"/>
      <c r="CF9655" s="7"/>
      <c r="CJ9655" s="7"/>
      <c r="CK9655" s="7"/>
      <c r="CL9655" s="7"/>
    </row>
    <row r="9656" spans="1:90">
      <c r="A9656" s="11"/>
      <c r="B9656" s="373"/>
      <c r="C9656" s="373"/>
      <c r="D9656" s="373"/>
      <c r="E9656" s="13"/>
      <c r="F9656" s="11"/>
      <c r="G9656" s="25"/>
      <c r="H9656" s="31"/>
      <c r="I9656" s="30"/>
      <c r="M9656" s="25"/>
      <c r="N9656" s="31"/>
      <c r="O9656" s="30"/>
      <c r="V9656" s="12"/>
      <c r="W9656" s="12"/>
      <c r="X9656" s="14"/>
      <c r="AB9656" s="25"/>
      <c r="AC9656" s="12"/>
      <c r="AD9656" s="12"/>
      <c r="AK9656" s="12"/>
      <c r="AL9656" s="30"/>
      <c r="AM9656" s="32"/>
      <c r="AQ9656" s="12"/>
      <c r="AR9656" s="12"/>
      <c r="AS9656" s="12"/>
      <c r="AZ9656" s="49"/>
      <c r="BA9656" s="30"/>
      <c r="BB9656" s="12"/>
      <c r="BF9656" s="12"/>
      <c r="BG9656" s="12"/>
      <c r="BH9656" s="12"/>
      <c r="BO9656" s="7"/>
      <c r="BP9656" s="7"/>
      <c r="BQ9656" s="7"/>
      <c r="BU9656" s="7"/>
      <c r="BV9656" s="7"/>
      <c r="BW9656" s="7"/>
      <c r="CD9656" s="7"/>
      <c r="CE9656" s="7"/>
      <c r="CF9656" s="7"/>
      <c r="CJ9656" s="7"/>
      <c r="CK9656" s="7"/>
      <c r="CL9656" s="7"/>
    </row>
    <row r="9657" spans="1:90">
      <c r="A9657" s="11"/>
      <c r="B9657" s="373"/>
      <c r="C9657" s="373"/>
      <c r="D9657" s="373"/>
      <c r="E9657" s="13"/>
      <c r="F9657" s="11"/>
      <c r="G9657" s="25"/>
      <c r="H9657" s="31"/>
      <c r="I9657" s="30"/>
      <c r="M9657" s="25"/>
      <c r="N9657" s="31"/>
      <c r="O9657" s="30"/>
      <c r="V9657" s="12"/>
      <c r="W9657" s="12"/>
      <c r="X9657" s="14"/>
      <c r="AB9657" s="25"/>
      <c r="AC9657" s="12"/>
      <c r="AD9657" s="12"/>
      <c r="AK9657" s="12"/>
      <c r="AL9657" s="30"/>
      <c r="AM9657" s="32"/>
      <c r="AQ9657" s="12"/>
      <c r="AR9657" s="12"/>
      <c r="AS9657" s="12"/>
      <c r="AZ9657" s="49"/>
      <c r="BA9657" s="30"/>
      <c r="BB9657" s="12"/>
      <c r="BF9657" s="12"/>
      <c r="BG9657" s="12"/>
      <c r="BH9657" s="12"/>
      <c r="BO9657" s="7"/>
      <c r="BP9657" s="7"/>
      <c r="BQ9657" s="7"/>
      <c r="BU9657" s="7"/>
      <c r="BV9657" s="7"/>
      <c r="BW9657" s="7"/>
      <c r="CD9657" s="7"/>
      <c r="CE9657" s="7"/>
      <c r="CF9657" s="7"/>
      <c r="CJ9657" s="7"/>
      <c r="CK9657" s="7"/>
      <c r="CL9657" s="7"/>
    </row>
    <row r="9658" spans="1:90">
      <c r="A9658" s="11"/>
      <c r="B9658" s="373"/>
      <c r="C9658" s="373"/>
      <c r="D9658" s="373"/>
      <c r="E9658" s="13"/>
      <c r="F9658" s="11"/>
      <c r="G9658" s="25"/>
      <c r="H9658" s="31"/>
      <c r="I9658" s="30"/>
      <c r="M9658" s="25"/>
      <c r="N9658" s="31"/>
      <c r="O9658" s="30"/>
      <c r="V9658" s="12"/>
      <c r="W9658" s="12"/>
      <c r="X9658" s="14"/>
      <c r="AB9658" s="25"/>
      <c r="AC9658" s="12"/>
      <c r="AD9658" s="12"/>
      <c r="AK9658" s="12"/>
      <c r="AL9658" s="30"/>
      <c r="AM9658" s="32"/>
      <c r="AQ9658" s="12"/>
      <c r="AR9658" s="12"/>
      <c r="AS9658" s="12"/>
      <c r="AZ9658" s="49"/>
      <c r="BA9658" s="30"/>
      <c r="BB9658" s="12"/>
      <c r="BF9658" s="12"/>
      <c r="BG9658" s="12"/>
      <c r="BH9658" s="12"/>
      <c r="BO9658" s="7"/>
      <c r="BP9658" s="7"/>
      <c r="BQ9658" s="7"/>
      <c r="BU9658" s="7"/>
      <c r="BV9658" s="7"/>
      <c r="BW9658" s="7"/>
      <c r="CD9658" s="7"/>
      <c r="CE9658" s="7"/>
      <c r="CF9658" s="7"/>
      <c r="CJ9658" s="7"/>
      <c r="CK9658" s="7"/>
      <c r="CL9658" s="7"/>
    </row>
    <row r="9659" spans="1:90">
      <c r="A9659" s="11"/>
      <c r="B9659" s="373"/>
      <c r="C9659" s="373"/>
      <c r="D9659" s="373"/>
      <c r="E9659" s="13"/>
      <c r="F9659" s="11"/>
      <c r="G9659" s="25"/>
      <c r="H9659" s="31"/>
      <c r="I9659" s="30"/>
      <c r="M9659" s="25"/>
      <c r="N9659" s="31"/>
      <c r="O9659" s="30"/>
      <c r="V9659" s="12"/>
      <c r="W9659" s="12"/>
      <c r="X9659" s="14"/>
      <c r="AB9659" s="25"/>
      <c r="AC9659" s="12"/>
      <c r="AD9659" s="12"/>
      <c r="AK9659" s="12"/>
      <c r="AL9659" s="30"/>
      <c r="AM9659" s="32"/>
      <c r="AQ9659" s="12"/>
      <c r="AR9659" s="12"/>
      <c r="AS9659" s="12"/>
      <c r="AZ9659" s="49"/>
      <c r="BA9659" s="30"/>
      <c r="BB9659" s="12"/>
      <c r="BF9659" s="12"/>
      <c r="BG9659" s="12"/>
      <c r="BH9659" s="12"/>
      <c r="BO9659" s="7"/>
      <c r="BP9659" s="7"/>
      <c r="BQ9659" s="7"/>
      <c r="BU9659" s="7"/>
      <c r="BV9659" s="7"/>
      <c r="BW9659" s="7"/>
      <c r="CD9659" s="7"/>
      <c r="CE9659" s="7"/>
      <c r="CF9659" s="7"/>
      <c r="CJ9659" s="7"/>
      <c r="CK9659" s="7"/>
      <c r="CL9659" s="7"/>
    </row>
    <row r="9660" spans="1:90">
      <c r="A9660" s="11"/>
      <c r="B9660" s="373"/>
      <c r="C9660" s="373"/>
      <c r="D9660" s="373"/>
      <c r="E9660" s="13"/>
      <c r="F9660" s="11"/>
      <c r="G9660" s="25"/>
      <c r="H9660" s="31"/>
      <c r="I9660" s="30"/>
      <c r="M9660" s="25"/>
      <c r="N9660" s="31"/>
      <c r="O9660" s="30"/>
      <c r="V9660" s="12"/>
      <c r="W9660" s="12"/>
      <c r="X9660" s="14"/>
      <c r="AB9660" s="25"/>
      <c r="AC9660" s="12"/>
      <c r="AD9660" s="12"/>
      <c r="AK9660" s="12"/>
      <c r="AL9660" s="30"/>
      <c r="AM9660" s="32"/>
      <c r="AQ9660" s="12"/>
      <c r="AR9660" s="12"/>
      <c r="AS9660" s="12"/>
      <c r="AZ9660" s="49"/>
      <c r="BA9660" s="30"/>
      <c r="BB9660" s="12"/>
      <c r="BF9660" s="12"/>
      <c r="BG9660" s="12"/>
      <c r="BH9660" s="12"/>
      <c r="BO9660" s="7"/>
      <c r="BP9660" s="7"/>
      <c r="BQ9660" s="7"/>
      <c r="BU9660" s="7"/>
      <c r="BV9660" s="7"/>
      <c r="BW9660" s="7"/>
      <c r="CD9660" s="7"/>
      <c r="CE9660" s="7"/>
      <c r="CF9660" s="7"/>
      <c r="CJ9660" s="7"/>
      <c r="CK9660" s="7"/>
      <c r="CL9660" s="7"/>
    </row>
    <row r="9661" spans="1:90">
      <c r="A9661" s="11"/>
      <c r="B9661" s="373"/>
      <c r="C9661" s="373"/>
      <c r="D9661" s="373"/>
      <c r="E9661" s="13"/>
      <c r="F9661" s="11"/>
      <c r="G9661" s="25"/>
      <c r="H9661" s="31"/>
      <c r="I9661" s="30"/>
      <c r="M9661" s="25"/>
      <c r="N9661" s="31"/>
      <c r="O9661" s="30"/>
      <c r="V9661" s="12"/>
      <c r="W9661" s="12"/>
      <c r="X9661" s="14"/>
      <c r="AB9661" s="25"/>
      <c r="AC9661" s="12"/>
      <c r="AD9661" s="12"/>
      <c r="AK9661" s="12"/>
      <c r="AL9661" s="30"/>
      <c r="AM9661" s="32"/>
      <c r="AQ9661" s="12"/>
      <c r="AR9661" s="12"/>
      <c r="AS9661" s="12"/>
      <c r="AZ9661" s="49"/>
      <c r="BA9661" s="30"/>
      <c r="BB9661" s="12"/>
      <c r="BF9661" s="12"/>
      <c r="BG9661" s="12"/>
      <c r="BH9661" s="12"/>
      <c r="BO9661" s="7"/>
      <c r="BP9661" s="7"/>
      <c r="BQ9661" s="7"/>
      <c r="BU9661" s="7"/>
      <c r="BV9661" s="7"/>
      <c r="BW9661" s="7"/>
      <c r="CD9661" s="7"/>
      <c r="CE9661" s="7"/>
      <c r="CF9661" s="7"/>
      <c r="CJ9661" s="7"/>
      <c r="CK9661" s="7"/>
      <c r="CL9661" s="7"/>
    </row>
    <row r="9662" spans="1:90">
      <c r="A9662" s="11"/>
      <c r="B9662" s="373"/>
      <c r="C9662" s="373"/>
      <c r="D9662" s="373"/>
      <c r="E9662" s="13"/>
      <c r="F9662" s="11"/>
      <c r="G9662" s="25"/>
      <c r="H9662" s="31"/>
      <c r="I9662" s="30"/>
      <c r="M9662" s="25"/>
      <c r="N9662" s="31"/>
      <c r="O9662" s="30"/>
      <c r="V9662" s="12"/>
      <c r="W9662" s="12"/>
      <c r="X9662" s="14"/>
      <c r="AB9662" s="25"/>
      <c r="AC9662" s="12"/>
      <c r="AD9662" s="12"/>
      <c r="AK9662" s="12"/>
      <c r="AL9662" s="30"/>
      <c r="AM9662" s="32"/>
      <c r="AQ9662" s="12"/>
      <c r="AR9662" s="12"/>
      <c r="AS9662" s="12"/>
      <c r="AZ9662" s="49"/>
      <c r="BA9662" s="30"/>
      <c r="BB9662" s="12"/>
      <c r="BF9662" s="12"/>
      <c r="BG9662" s="12"/>
      <c r="BH9662" s="12"/>
      <c r="BO9662" s="7"/>
      <c r="BP9662" s="7"/>
      <c r="BQ9662" s="7"/>
      <c r="BU9662" s="7"/>
      <c r="BV9662" s="7"/>
      <c r="BW9662" s="7"/>
      <c r="CD9662" s="7"/>
      <c r="CE9662" s="7"/>
      <c r="CF9662" s="7"/>
      <c r="CJ9662" s="7"/>
      <c r="CK9662" s="7"/>
      <c r="CL9662" s="7"/>
    </row>
    <row r="9663" spans="1:90">
      <c r="A9663" s="11"/>
      <c r="B9663" s="373"/>
      <c r="C9663" s="373"/>
      <c r="D9663" s="373"/>
      <c r="E9663" s="13"/>
      <c r="F9663" s="11"/>
      <c r="G9663" s="25"/>
      <c r="H9663" s="31"/>
      <c r="I9663" s="30"/>
      <c r="M9663" s="25"/>
      <c r="N9663" s="31"/>
      <c r="O9663" s="30"/>
      <c r="V9663" s="12"/>
      <c r="W9663" s="12"/>
      <c r="X9663" s="14"/>
      <c r="AB9663" s="25"/>
      <c r="AC9663" s="12"/>
      <c r="AD9663" s="12"/>
      <c r="AK9663" s="12"/>
      <c r="AL9663" s="30"/>
      <c r="AM9663" s="32"/>
      <c r="AQ9663" s="12"/>
      <c r="AR9663" s="12"/>
      <c r="AS9663" s="12"/>
      <c r="AZ9663" s="49"/>
      <c r="BA9663" s="30"/>
      <c r="BB9663" s="12"/>
      <c r="BF9663" s="12"/>
      <c r="BG9663" s="12"/>
      <c r="BH9663" s="12"/>
      <c r="BO9663" s="7"/>
      <c r="BP9663" s="7"/>
      <c r="BQ9663" s="7"/>
      <c r="BU9663" s="7"/>
      <c r="BV9663" s="7"/>
      <c r="BW9663" s="7"/>
      <c r="CD9663" s="7"/>
      <c r="CE9663" s="7"/>
      <c r="CF9663" s="7"/>
      <c r="CJ9663" s="7"/>
      <c r="CK9663" s="7"/>
      <c r="CL9663" s="7"/>
    </row>
    <row r="9664" spans="1:90">
      <c r="A9664" s="11"/>
      <c r="B9664" s="373"/>
      <c r="C9664" s="373"/>
      <c r="D9664" s="373"/>
      <c r="E9664" s="13"/>
      <c r="F9664" s="11"/>
      <c r="G9664" s="25"/>
      <c r="H9664" s="31"/>
      <c r="I9664" s="30"/>
      <c r="M9664" s="25"/>
      <c r="N9664" s="31"/>
      <c r="O9664" s="30"/>
      <c r="V9664" s="12"/>
      <c r="W9664" s="12"/>
      <c r="X9664" s="14"/>
      <c r="AB9664" s="25"/>
      <c r="AC9664" s="12"/>
      <c r="AD9664" s="12"/>
      <c r="AK9664" s="12"/>
      <c r="AL9664" s="30"/>
      <c r="AM9664" s="32"/>
      <c r="AQ9664" s="12"/>
      <c r="AR9664" s="12"/>
      <c r="AS9664" s="12"/>
      <c r="AZ9664" s="49"/>
      <c r="BA9664" s="30"/>
      <c r="BB9664" s="12"/>
      <c r="BF9664" s="12"/>
      <c r="BG9664" s="12"/>
      <c r="BH9664" s="12"/>
      <c r="BO9664" s="7"/>
      <c r="BP9664" s="7"/>
      <c r="BQ9664" s="7"/>
      <c r="BU9664" s="7"/>
      <c r="BV9664" s="7"/>
      <c r="BW9664" s="7"/>
      <c r="CD9664" s="7"/>
      <c r="CE9664" s="7"/>
      <c r="CF9664" s="7"/>
      <c r="CJ9664" s="7"/>
      <c r="CK9664" s="7"/>
      <c r="CL9664" s="7"/>
    </row>
    <row r="9665" spans="1:90">
      <c r="A9665" s="11"/>
      <c r="B9665" s="373"/>
      <c r="C9665" s="373"/>
      <c r="D9665" s="373"/>
      <c r="E9665" s="13"/>
      <c r="F9665" s="11"/>
      <c r="G9665" s="25"/>
      <c r="H9665" s="31"/>
      <c r="I9665" s="30"/>
      <c r="M9665" s="25"/>
      <c r="N9665" s="31"/>
      <c r="O9665" s="30"/>
      <c r="V9665" s="12"/>
      <c r="W9665" s="12"/>
      <c r="X9665" s="14"/>
      <c r="AB9665" s="25"/>
      <c r="AC9665" s="12"/>
      <c r="AD9665" s="12"/>
      <c r="AK9665" s="12"/>
      <c r="AL9665" s="30"/>
      <c r="AM9665" s="32"/>
      <c r="AQ9665" s="12"/>
      <c r="AR9665" s="12"/>
      <c r="AS9665" s="12"/>
      <c r="AZ9665" s="49"/>
      <c r="BA9665" s="30"/>
      <c r="BB9665" s="12"/>
      <c r="BF9665" s="12"/>
      <c r="BG9665" s="12"/>
      <c r="BH9665" s="12"/>
      <c r="BO9665" s="7"/>
      <c r="BP9665" s="7"/>
      <c r="BQ9665" s="7"/>
      <c r="BU9665" s="7"/>
      <c r="BV9665" s="7"/>
      <c r="BW9665" s="7"/>
      <c r="CD9665" s="7"/>
      <c r="CE9665" s="7"/>
      <c r="CF9665" s="7"/>
      <c r="CJ9665" s="7"/>
      <c r="CK9665" s="7"/>
      <c r="CL9665" s="7"/>
    </row>
    <row r="9666" spans="1:90">
      <c r="A9666" s="11"/>
      <c r="B9666" s="373"/>
      <c r="C9666" s="373"/>
      <c r="D9666" s="373"/>
      <c r="E9666" s="13"/>
      <c r="F9666" s="11"/>
      <c r="G9666" s="25"/>
      <c r="H9666" s="31"/>
      <c r="I9666" s="30"/>
      <c r="M9666" s="25"/>
      <c r="N9666" s="31"/>
      <c r="O9666" s="30"/>
      <c r="V9666" s="12"/>
      <c r="W9666" s="12"/>
      <c r="X9666" s="14"/>
      <c r="AB9666" s="25"/>
      <c r="AC9666" s="12"/>
      <c r="AD9666" s="12"/>
      <c r="AK9666" s="12"/>
      <c r="AL9666" s="30"/>
      <c r="AM9666" s="32"/>
      <c r="AQ9666" s="12"/>
      <c r="AR9666" s="12"/>
      <c r="AS9666" s="12"/>
      <c r="AZ9666" s="49"/>
      <c r="BA9666" s="30"/>
      <c r="BB9666" s="12"/>
      <c r="BF9666" s="12"/>
      <c r="BG9666" s="12"/>
      <c r="BH9666" s="12"/>
      <c r="BO9666" s="7"/>
      <c r="BP9666" s="7"/>
      <c r="BQ9666" s="7"/>
      <c r="BU9666" s="7"/>
      <c r="BV9666" s="7"/>
      <c r="BW9666" s="7"/>
      <c r="CD9666" s="7"/>
      <c r="CE9666" s="7"/>
      <c r="CF9666" s="7"/>
      <c r="CJ9666" s="7"/>
      <c r="CK9666" s="7"/>
      <c r="CL9666" s="7"/>
    </row>
    <row r="9667" spans="1:90">
      <c r="A9667" s="11"/>
      <c r="B9667" s="373"/>
      <c r="C9667" s="373"/>
      <c r="D9667" s="373"/>
      <c r="E9667" s="13"/>
      <c r="F9667" s="11"/>
      <c r="G9667" s="25"/>
      <c r="H9667" s="31"/>
      <c r="I9667" s="30"/>
      <c r="M9667" s="25"/>
      <c r="N9667" s="31"/>
      <c r="O9667" s="30"/>
      <c r="V9667" s="12"/>
      <c r="W9667" s="12"/>
      <c r="X9667" s="14"/>
      <c r="AB9667" s="25"/>
      <c r="AC9667" s="12"/>
      <c r="AD9667" s="12"/>
      <c r="AK9667" s="12"/>
      <c r="AL9667" s="30"/>
      <c r="AM9667" s="32"/>
      <c r="AQ9667" s="12"/>
      <c r="AR9667" s="12"/>
      <c r="AS9667" s="12"/>
      <c r="AZ9667" s="49"/>
      <c r="BA9667" s="30"/>
      <c r="BB9667" s="12"/>
      <c r="BF9667" s="12"/>
      <c r="BG9667" s="12"/>
      <c r="BH9667" s="12"/>
      <c r="BO9667" s="7"/>
      <c r="BP9667" s="7"/>
      <c r="BQ9667" s="7"/>
      <c r="BU9667" s="7"/>
      <c r="BV9667" s="7"/>
      <c r="BW9667" s="7"/>
      <c r="CD9667" s="7"/>
      <c r="CE9667" s="7"/>
      <c r="CF9667" s="7"/>
      <c r="CJ9667" s="7"/>
      <c r="CK9667" s="7"/>
      <c r="CL9667" s="7"/>
    </row>
    <row r="9668" spans="1:90">
      <c r="A9668" s="11"/>
      <c r="B9668" s="373"/>
      <c r="C9668" s="373"/>
      <c r="D9668" s="373"/>
      <c r="E9668" s="13"/>
      <c r="F9668" s="11"/>
      <c r="G9668" s="25"/>
      <c r="H9668" s="31"/>
      <c r="I9668" s="30"/>
      <c r="M9668" s="25"/>
      <c r="N9668" s="31"/>
      <c r="O9668" s="30"/>
      <c r="V9668" s="12"/>
      <c r="W9668" s="12"/>
      <c r="X9668" s="14"/>
      <c r="AB9668" s="25"/>
      <c r="AC9668" s="12"/>
      <c r="AD9668" s="12"/>
      <c r="AK9668" s="12"/>
      <c r="AL9668" s="30"/>
      <c r="AM9668" s="32"/>
      <c r="AQ9668" s="12"/>
      <c r="AR9668" s="12"/>
      <c r="AS9668" s="12"/>
      <c r="AZ9668" s="49"/>
      <c r="BA9668" s="30"/>
      <c r="BB9668" s="12"/>
      <c r="BF9668" s="12"/>
      <c r="BG9668" s="12"/>
      <c r="BH9668" s="12"/>
      <c r="BO9668" s="7"/>
      <c r="BP9668" s="7"/>
      <c r="BQ9668" s="7"/>
      <c r="BU9668" s="7"/>
      <c r="BV9668" s="7"/>
      <c r="BW9668" s="7"/>
      <c r="CD9668" s="7"/>
      <c r="CE9668" s="7"/>
      <c r="CF9668" s="7"/>
      <c r="CJ9668" s="7"/>
      <c r="CK9668" s="7"/>
      <c r="CL9668" s="7"/>
    </row>
    <row r="9669" spans="1:90">
      <c r="A9669" s="11"/>
      <c r="B9669" s="373"/>
      <c r="C9669" s="373"/>
      <c r="D9669" s="373"/>
      <c r="E9669" s="13"/>
      <c r="F9669" s="11"/>
      <c r="G9669" s="25"/>
      <c r="H9669" s="31"/>
      <c r="I9669" s="30"/>
      <c r="M9669" s="25"/>
      <c r="N9669" s="31"/>
      <c r="O9669" s="30"/>
      <c r="V9669" s="12"/>
      <c r="W9669" s="12"/>
      <c r="X9669" s="14"/>
      <c r="AB9669" s="25"/>
      <c r="AC9669" s="12"/>
      <c r="AD9669" s="12"/>
      <c r="AK9669" s="12"/>
      <c r="AL9669" s="30"/>
      <c r="AM9669" s="32"/>
      <c r="AQ9669" s="12"/>
      <c r="AR9669" s="12"/>
      <c r="AS9669" s="12"/>
      <c r="AZ9669" s="49"/>
      <c r="BA9669" s="30"/>
      <c r="BB9669" s="12"/>
      <c r="BF9669" s="12"/>
      <c r="BG9669" s="12"/>
      <c r="BH9669" s="12"/>
      <c r="BO9669" s="7"/>
      <c r="BP9669" s="7"/>
      <c r="BQ9669" s="7"/>
      <c r="BU9669" s="7"/>
      <c r="BV9669" s="7"/>
      <c r="BW9669" s="7"/>
      <c r="CD9669" s="7"/>
      <c r="CE9669" s="7"/>
      <c r="CF9669" s="7"/>
      <c r="CJ9669" s="7"/>
      <c r="CK9669" s="7"/>
      <c r="CL9669" s="7"/>
    </row>
    <row r="9670" spans="1:90">
      <c r="A9670" s="11"/>
      <c r="B9670" s="373"/>
      <c r="C9670" s="373"/>
      <c r="D9670" s="373"/>
      <c r="E9670" s="13"/>
      <c r="F9670" s="11"/>
      <c r="G9670" s="25"/>
      <c r="H9670" s="31"/>
      <c r="I9670" s="30"/>
      <c r="M9670" s="25"/>
      <c r="N9670" s="31"/>
      <c r="O9670" s="30"/>
      <c r="V9670" s="12"/>
      <c r="W9670" s="12"/>
      <c r="X9670" s="14"/>
      <c r="AB9670" s="25"/>
      <c r="AC9670" s="12"/>
      <c r="AD9670" s="12"/>
      <c r="AK9670" s="12"/>
      <c r="AL9670" s="30"/>
      <c r="AM9670" s="32"/>
      <c r="AQ9670" s="12"/>
      <c r="AR9670" s="12"/>
      <c r="AS9670" s="12"/>
      <c r="AZ9670" s="49"/>
      <c r="BA9670" s="30"/>
      <c r="BB9670" s="12"/>
      <c r="BF9670" s="12"/>
      <c r="BG9670" s="12"/>
      <c r="BH9670" s="12"/>
      <c r="BO9670" s="7"/>
      <c r="BP9670" s="7"/>
      <c r="BQ9670" s="7"/>
      <c r="BU9670" s="7"/>
      <c r="BV9670" s="7"/>
      <c r="BW9670" s="7"/>
      <c r="CD9670" s="7"/>
      <c r="CE9670" s="7"/>
      <c r="CF9670" s="7"/>
      <c r="CJ9670" s="7"/>
      <c r="CK9670" s="7"/>
      <c r="CL9670" s="7"/>
    </row>
    <row r="9671" spans="1:90">
      <c r="A9671" s="11"/>
      <c r="B9671" s="373"/>
      <c r="C9671" s="373"/>
      <c r="D9671" s="373"/>
      <c r="E9671" s="13"/>
      <c r="F9671" s="11"/>
      <c r="G9671" s="25"/>
      <c r="H9671" s="31"/>
      <c r="I9671" s="30"/>
      <c r="M9671" s="25"/>
      <c r="N9671" s="31"/>
      <c r="O9671" s="30"/>
      <c r="V9671" s="12"/>
      <c r="W9671" s="12"/>
      <c r="X9671" s="14"/>
      <c r="AB9671" s="25"/>
      <c r="AC9671" s="12"/>
      <c r="AD9671" s="12"/>
      <c r="AK9671" s="12"/>
      <c r="AL9671" s="30"/>
      <c r="AM9671" s="32"/>
      <c r="AQ9671" s="12"/>
      <c r="AR9671" s="12"/>
      <c r="AS9671" s="12"/>
      <c r="AZ9671" s="49"/>
      <c r="BA9671" s="30"/>
      <c r="BB9671" s="12"/>
      <c r="BF9671" s="12"/>
      <c r="BG9671" s="12"/>
      <c r="BH9671" s="12"/>
      <c r="BO9671" s="7"/>
      <c r="BP9671" s="7"/>
      <c r="BQ9671" s="7"/>
      <c r="BU9671" s="7"/>
      <c r="BV9671" s="7"/>
      <c r="BW9671" s="7"/>
      <c r="CD9671" s="7"/>
      <c r="CE9671" s="7"/>
      <c r="CF9671" s="7"/>
      <c r="CJ9671" s="7"/>
      <c r="CK9671" s="7"/>
      <c r="CL9671" s="7"/>
    </row>
    <row r="9672" spans="1:90">
      <c r="A9672" s="11"/>
      <c r="B9672" s="373"/>
      <c r="C9672" s="373"/>
      <c r="D9672" s="373"/>
      <c r="E9672" s="13"/>
      <c r="F9672" s="11"/>
      <c r="G9672" s="25"/>
      <c r="H9672" s="31"/>
      <c r="I9672" s="30"/>
      <c r="M9672" s="25"/>
      <c r="N9672" s="31"/>
      <c r="O9672" s="30"/>
      <c r="V9672" s="12"/>
      <c r="W9672" s="12"/>
      <c r="X9672" s="14"/>
      <c r="AB9672" s="25"/>
      <c r="AC9672" s="12"/>
      <c r="AD9672" s="12"/>
      <c r="AK9672" s="12"/>
      <c r="AL9672" s="30"/>
      <c r="AM9672" s="32"/>
      <c r="AQ9672" s="12"/>
      <c r="AR9672" s="12"/>
      <c r="AS9672" s="12"/>
      <c r="AZ9672" s="49"/>
      <c r="BA9672" s="30"/>
      <c r="BB9672" s="12"/>
      <c r="BF9672" s="12"/>
      <c r="BG9672" s="12"/>
      <c r="BH9672" s="12"/>
      <c r="BO9672" s="7"/>
      <c r="BP9672" s="7"/>
      <c r="BQ9672" s="7"/>
      <c r="BU9672" s="7"/>
      <c r="BV9672" s="7"/>
      <c r="BW9672" s="7"/>
      <c r="CD9672" s="7"/>
      <c r="CE9672" s="7"/>
      <c r="CF9672" s="7"/>
      <c r="CJ9672" s="7"/>
      <c r="CK9672" s="7"/>
      <c r="CL9672" s="7"/>
    </row>
    <row r="9673" spans="1:90">
      <c r="A9673" s="11"/>
      <c r="B9673" s="373"/>
      <c r="C9673" s="373"/>
      <c r="D9673" s="373"/>
      <c r="E9673" s="13"/>
      <c r="F9673" s="11"/>
      <c r="G9673" s="25"/>
      <c r="H9673" s="31"/>
      <c r="I9673" s="30"/>
      <c r="M9673" s="25"/>
      <c r="N9673" s="31"/>
      <c r="O9673" s="30"/>
      <c r="V9673" s="12"/>
      <c r="W9673" s="12"/>
      <c r="X9673" s="14"/>
      <c r="AB9673" s="25"/>
      <c r="AC9673" s="12"/>
      <c r="AD9673" s="12"/>
      <c r="AK9673" s="12"/>
      <c r="AL9673" s="30"/>
      <c r="AM9673" s="32"/>
      <c r="AQ9673" s="12"/>
      <c r="AR9673" s="12"/>
      <c r="AS9673" s="12"/>
      <c r="AZ9673" s="49"/>
      <c r="BA9673" s="30"/>
      <c r="BB9673" s="12"/>
      <c r="BF9673" s="12"/>
      <c r="BG9673" s="12"/>
      <c r="BH9673" s="12"/>
      <c r="BO9673" s="7"/>
      <c r="BP9673" s="7"/>
      <c r="BQ9673" s="7"/>
      <c r="BU9673" s="7"/>
      <c r="BV9673" s="7"/>
      <c r="BW9673" s="7"/>
      <c r="CD9673" s="7"/>
      <c r="CE9673" s="7"/>
      <c r="CF9673" s="7"/>
      <c r="CJ9673" s="7"/>
      <c r="CK9673" s="7"/>
      <c r="CL9673" s="7"/>
    </row>
    <row r="9674" spans="1:90">
      <c r="A9674" s="11"/>
      <c r="B9674" s="373"/>
      <c r="C9674" s="373"/>
      <c r="D9674" s="373"/>
      <c r="E9674" s="13"/>
      <c r="F9674" s="11"/>
      <c r="G9674" s="25"/>
      <c r="H9674" s="31"/>
      <c r="I9674" s="30"/>
      <c r="M9674" s="25"/>
      <c r="N9674" s="31"/>
      <c r="O9674" s="30"/>
      <c r="V9674" s="12"/>
      <c r="W9674" s="12"/>
      <c r="X9674" s="14"/>
      <c r="AB9674" s="25"/>
      <c r="AC9674" s="12"/>
      <c r="AD9674" s="12"/>
      <c r="AK9674" s="12"/>
      <c r="AL9674" s="30"/>
      <c r="AM9674" s="32"/>
      <c r="AQ9674" s="12"/>
      <c r="AR9674" s="12"/>
      <c r="AS9674" s="12"/>
      <c r="AZ9674" s="49"/>
      <c r="BA9674" s="30"/>
      <c r="BB9674" s="12"/>
      <c r="BF9674" s="12"/>
      <c r="BG9674" s="12"/>
      <c r="BH9674" s="12"/>
      <c r="BO9674" s="7"/>
      <c r="BP9674" s="7"/>
      <c r="BQ9674" s="7"/>
      <c r="BU9674" s="7"/>
      <c r="BV9674" s="7"/>
      <c r="BW9674" s="7"/>
      <c r="CD9674" s="7"/>
      <c r="CE9674" s="7"/>
      <c r="CF9674" s="7"/>
      <c r="CJ9674" s="7"/>
      <c r="CK9674" s="7"/>
      <c r="CL9674" s="7"/>
    </row>
    <row r="9675" spans="1:90">
      <c r="A9675" s="11"/>
      <c r="B9675" s="373"/>
      <c r="C9675" s="373"/>
      <c r="D9675" s="373"/>
      <c r="E9675" s="13"/>
      <c r="F9675" s="11"/>
      <c r="G9675" s="25"/>
      <c r="H9675" s="31"/>
      <c r="I9675" s="30"/>
      <c r="M9675" s="25"/>
      <c r="N9675" s="31"/>
      <c r="O9675" s="30"/>
      <c r="V9675" s="12"/>
      <c r="W9675" s="12"/>
      <c r="X9675" s="14"/>
      <c r="AB9675" s="25"/>
      <c r="AC9675" s="12"/>
      <c r="AD9675" s="12"/>
      <c r="AK9675" s="12"/>
      <c r="AL9675" s="30"/>
      <c r="AM9675" s="32"/>
      <c r="AQ9675" s="12"/>
      <c r="AR9675" s="12"/>
      <c r="AS9675" s="12"/>
      <c r="AZ9675" s="49"/>
      <c r="BA9675" s="30"/>
      <c r="BB9675" s="12"/>
      <c r="BF9675" s="12"/>
      <c r="BG9675" s="12"/>
      <c r="BH9675" s="12"/>
      <c r="BO9675" s="7"/>
      <c r="BP9675" s="7"/>
      <c r="BQ9675" s="7"/>
      <c r="BU9675" s="7"/>
      <c r="BV9675" s="7"/>
      <c r="BW9675" s="7"/>
      <c r="CD9675" s="7"/>
      <c r="CE9675" s="7"/>
      <c r="CF9675" s="7"/>
      <c r="CJ9675" s="7"/>
      <c r="CK9675" s="7"/>
      <c r="CL9675" s="7"/>
    </row>
    <row r="9676" spans="1:90">
      <c r="A9676" s="11"/>
      <c r="B9676" s="373"/>
      <c r="C9676" s="373"/>
      <c r="D9676" s="373"/>
      <c r="E9676" s="13"/>
      <c r="F9676" s="11"/>
      <c r="G9676" s="25"/>
      <c r="H9676" s="31"/>
      <c r="I9676" s="30"/>
      <c r="M9676" s="25"/>
      <c r="N9676" s="31"/>
      <c r="O9676" s="30"/>
      <c r="V9676" s="12"/>
      <c r="W9676" s="12"/>
      <c r="X9676" s="14"/>
      <c r="AB9676" s="25"/>
      <c r="AC9676" s="12"/>
      <c r="AD9676" s="12"/>
      <c r="AK9676" s="12"/>
      <c r="AL9676" s="30"/>
      <c r="AM9676" s="32"/>
      <c r="AQ9676" s="12"/>
      <c r="AR9676" s="12"/>
      <c r="AS9676" s="12"/>
      <c r="AZ9676" s="49"/>
      <c r="BA9676" s="30"/>
      <c r="BB9676" s="12"/>
      <c r="BF9676" s="12"/>
      <c r="BG9676" s="12"/>
      <c r="BH9676" s="12"/>
      <c r="BO9676" s="7"/>
      <c r="BP9676" s="7"/>
      <c r="BQ9676" s="7"/>
      <c r="BU9676" s="7"/>
      <c r="BV9676" s="7"/>
      <c r="BW9676" s="7"/>
      <c r="CD9676" s="7"/>
      <c r="CE9676" s="7"/>
      <c r="CF9676" s="7"/>
      <c r="CJ9676" s="7"/>
      <c r="CK9676" s="7"/>
      <c r="CL9676" s="7"/>
    </row>
    <row r="9677" spans="1:90">
      <c r="A9677" s="11"/>
      <c r="B9677" s="373"/>
      <c r="C9677" s="373"/>
      <c r="D9677" s="373"/>
      <c r="E9677" s="13"/>
      <c r="F9677" s="11"/>
      <c r="G9677" s="25"/>
      <c r="H9677" s="31"/>
      <c r="I9677" s="30"/>
      <c r="M9677" s="25"/>
      <c r="N9677" s="31"/>
      <c r="O9677" s="30"/>
      <c r="V9677" s="12"/>
      <c r="W9677" s="12"/>
      <c r="X9677" s="14"/>
      <c r="AB9677" s="25"/>
      <c r="AC9677" s="12"/>
      <c r="AD9677" s="12"/>
      <c r="AK9677" s="12"/>
      <c r="AL9677" s="30"/>
      <c r="AM9677" s="32"/>
      <c r="AQ9677" s="12"/>
      <c r="AR9677" s="12"/>
      <c r="AS9677" s="12"/>
      <c r="AZ9677" s="49"/>
      <c r="BA9677" s="30"/>
      <c r="BB9677" s="12"/>
      <c r="BF9677" s="12"/>
      <c r="BG9677" s="12"/>
      <c r="BH9677" s="12"/>
      <c r="BO9677" s="7"/>
      <c r="BP9677" s="7"/>
      <c r="BQ9677" s="7"/>
      <c r="BU9677" s="7"/>
      <c r="BV9677" s="7"/>
      <c r="BW9677" s="7"/>
      <c r="CD9677" s="7"/>
      <c r="CE9677" s="7"/>
      <c r="CF9677" s="7"/>
      <c r="CJ9677" s="7"/>
      <c r="CK9677" s="7"/>
      <c r="CL9677" s="7"/>
    </row>
    <row r="9678" spans="1:90">
      <c r="A9678" s="11"/>
      <c r="B9678" s="373"/>
      <c r="C9678" s="373"/>
      <c r="D9678" s="373"/>
      <c r="E9678" s="13"/>
      <c r="F9678" s="11"/>
      <c r="G9678" s="25"/>
      <c r="H9678" s="31"/>
      <c r="I9678" s="30"/>
      <c r="M9678" s="25"/>
      <c r="N9678" s="31"/>
      <c r="O9678" s="30"/>
      <c r="V9678" s="12"/>
      <c r="W9678" s="12"/>
      <c r="X9678" s="14"/>
      <c r="AB9678" s="25"/>
      <c r="AC9678" s="12"/>
      <c r="AD9678" s="12"/>
      <c r="AK9678" s="12"/>
      <c r="AL9678" s="30"/>
      <c r="AM9678" s="32"/>
      <c r="AQ9678" s="12"/>
      <c r="AR9678" s="12"/>
      <c r="AS9678" s="12"/>
      <c r="AZ9678" s="49"/>
      <c r="BA9678" s="30"/>
      <c r="BB9678" s="12"/>
      <c r="BF9678" s="12"/>
      <c r="BG9678" s="12"/>
      <c r="BH9678" s="12"/>
      <c r="BO9678" s="7"/>
      <c r="BP9678" s="7"/>
      <c r="BQ9678" s="7"/>
      <c r="BU9678" s="7"/>
      <c r="BV9678" s="7"/>
      <c r="BW9678" s="7"/>
      <c r="CD9678" s="7"/>
      <c r="CE9678" s="7"/>
      <c r="CF9678" s="7"/>
      <c r="CJ9678" s="7"/>
      <c r="CK9678" s="7"/>
      <c r="CL9678" s="7"/>
    </row>
    <row r="9679" spans="1:90">
      <c r="A9679" s="11"/>
      <c r="B9679" s="373"/>
      <c r="C9679" s="373"/>
      <c r="D9679" s="373"/>
      <c r="E9679" s="13"/>
      <c r="F9679" s="11"/>
      <c r="G9679" s="25"/>
      <c r="H9679" s="31"/>
      <c r="I9679" s="30"/>
      <c r="M9679" s="25"/>
      <c r="N9679" s="31"/>
      <c r="O9679" s="30"/>
      <c r="V9679" s="12"/>
      <c r="W9679" s="12"/>
      <c r="X9679" s="14"/>
      <c r="AB9679" s="25"/>
      <c r="AC9679" s="12"/>
      <c r="AD9679" s="12"/>
      <c r="AK9679" s="12"/>
      <c r="AL9679" s="30"/>
      <c r="AM9679" s="32"/>
      <c r="AQ9679" s="12"/>
      <c r="AR9679" s="12"/>
      <c r="AS9679" s="12"/>
      <c r="AZ9679" s="49"/>
      <c r="BA9679" s="30"/>
      <c r="BB9679" s="12"/>
      <c r="BF9679" s="12"/>
      <c r="BG9679" s="12"/>
      <c r="BH9679" s="12"/>
      <c r="BO9679" s="7"/>
      <c r="BP9679" s="7"/>
      <c r="BQ9679" s="7"/>
      <c r="BU9679" s="7"/>
      <c r="BV9679" s="7"/>
      <c r="BW9679" s="7"/>
      <c r="CD9679" s="7"/>
      <c r="CE9679" s="7"/>
      <c r="CF9679" s="7"/>
      <c r="CJ9679" s="7"/>
      <c r="CK9679" s="7"/>
      <c r="CL9679" s="7"/>
    </row>
    <row r="9680" spans="1:90">
      <c r="A9680" s="11"/>
      <c r="B9680" s="373"/>
      <c r="C9680" s="373"/>
      <c r="D9680" s="373"/>
      <c r="E9680" s="13"/>
      <c r="F9680" s="11"/>
      <c r="G9680" s="25"/>
      <c r="H9680" s="31"/>
      <c r="I9680" s="30"/>
      <c r="M9680" s="25"/>
      <c r="N9680" s="31"/>
      <c r="O9680" s="30"/>
      <c r="V9680" s="12"/>
      <c r="W9680" s="12"/>
      <c r="X9680" s="14"/>
      <c r="AB9680" s="25"/>
      <c r="AC9680" s="12"/>
      <c r="AD9680" s="12"/>
      <c r="AK9680" s="12"/>
      <c r="AL9680" s="30"/>
      <c r="AM9680" s="32"/>
      <c r="AQ9680" s="12"/>
      <c r="AR9680" s="12"/>
      <c r="AS9680" s="12"/>
      <c r="AZ9680" s="49"/>
      <c r="BA9680" s="30"/>
      <c r="BB9680" s="12"/>
      <c r="BF9680" s="12"/>
      <c r="BG9680" s="12"/>
      <c r="BH9680" s="12"/>
      <c r="BO9680" s="7"/>
      <c r="BP9680" s="7"/>
      <c r="BQ9680" s="7"/>
      <c r="BU9680" s="7"/>
      <c r="BV9680" s="7"/>
      <c r="BW9680" s="7"/>
      <c r="CD9680" s="7"/>
      <c r="CE9680" s="7"/>
      <c r="CF9680" s="7"/>
      <c r="CJ9680" s="7"/>
      <c r="CK9680" s="7"/>
      <c r="CL9680" s="7"/>
    </row>
    <row r="9681" spans="1:90">
      <c r="A9681" s="11"/>
      <c r="B9681" s="373"/>
      <c r="C9681" s="373"/>
      <c r="D9681" s="373"/>
      <c r="E9681" s="13"/>
      <c r="F9681" s="11"/>
      <c r="G9681" s="25"/>
      <c r="H9681" s="31"/>
      <c r="I9681" s="30"/>
      <c r="M9681" s="25"/>
      <c r="N9681" s="31"/>
      <c r="O9681" s="30"/>
      <c r="V9681" s="12"/>
      <c r="W9681" s="12"/>
      <c r="X9681" s="14"/>
      <c r="AB9681" s="25"/>
      <c r="AC9681" s="12"/>
      <c r="AD9681" s="12"/>
      <c r="AK9681" s="12"/>
      <c r="AL9681" s="30"/>
      <c r="AM9681" s="32"/>
      <c r="AQ9681" s="12"/>
      <c r="AR9681" s="12"/>
      <c r="AS9681" s="12"/>
      <c r="AZ9681" s="49"/>
      <c r="BA9681" s="30"/>
      <c r="BB9681" s="12"/>
      <c r="BF9681" s="12"/>
      <c r="BG9681" s="12"/>
      <c r="BH9681" s="12"/>
      <c r="BO9681" s="7"/>
      <c r="BP9681" s="7"/>
      <c r="BQ9681" s="7"/>
      <c r="BU9681" s="7"/>
      <c r="BV9681" s="7"/>
      <c r="BW9681" s="7"/>
      <c r="CD9681" s="7"/>
      <c r="CE9681" s="7"/>
      <c r="CF9681" s="7"/>
      <c r="CJ9681" s="7"/>
      <c r="CK9681" s="7"/>
      <c r="CL9681" s="7"/>
    </row>
    <row r="9682" spans="1:90">
      <c r="A9682" s="11"/>
      <c r="B9682" s="373"/>
      <c r="C9682" s="373"/>
      <c r="D9682" s="373"/>
      <c r="E9682" s="13"/>
      <c r="F9682" s="11"/>
      <c r="G9682" s="25"/>
      <c r="H9682" s="31"/>
      <c r="I9682" s="30"/>
      <c r="M9682" s="25"/>
      <c r="N9682" s="31"/>
      <c r="O9682" s="30"/>
      <c r="V9682" s="12"/>
      <c r="W9682" s="12"/>
      <c r="X9682" s="14"/>
      <c r="AB9682" s="25"/>
      <c r="AC9682" s="12"/>
      <c r="AD9682" s="12"/>
      <c r="AK9682" s="12"/>
      <c r="AL9682" s="30"/>
      <c r="AM9682" s="32"/>
      <c r="AQ9682" s="12"/>
      <c r="AR9682" s="12"/>
      <c r="AS9682" s="12"/>
      <c r="AZ9682" s="49"/>
      <c r="BA9682" s="30"/>
      <c r="BB9682" s="12"/>
      <c r="BF9682" s="12"/>
      <c r="BG9682" s="12"/>
      <c r="BH9682" s="12"/>
      <c r="BO9682" s="7"/>
      <c r="BP9682" s="7"/>
      <c r="BQ9682" s="7"/>
      <c r="BU9682" s="7"/>
      <c r="BV9682" s="7"/>
      <c r="BW9682" s="7"/>
      <c r="CD9682" s="7"/>
      <c r="CE9682" s="7"/>
      <c r="CF9682" s="7"/>
      <c r="CJ9682" s="7"/>
      <c r="CK9682" s="7"/>
      <c r="CL9682" s="7"/>
    </row>
    <row r="9683" spans="1:90">
      <c r="A9683" s="11"/>
      <c r="B9683" s="373"/>
      <c r="C9683" s="373"/>
      <c r="D9683" s="373"/>
      <c r="E9683" s="13"/>
      <c r="F9683" s="11"/>
      <c r="G9683" s="25"/>
      <c r="H9683" s="31"/>
      <c r="I9683" s="30"/>
      <c r="M9683" s="25"/>
      <c r="N9683" s="31"/>
      <c r="O9683" s="30"/>
      <c r="V9683" s="12"/>
      <c r="W9683" s="12"/>
      <c r="X9683" s="14"/>
      <c r="AB9683" s="25"/>
      <c r="AC9683" s="12"/>
      <c r="AD9683" s="12"/>
      <c r="AK9683" s="12"/>
      <c r="AL9683" s="30"/>
      <c r="AM9683" s="32"/>
      <c r="AQ9683" s="12"/>
      <c r="AR9683" s="12"/>
      <c r="AS9683" s="12"/>
      <c r="AZ9683" s="49"/>
      <c r="BA9683" s="30"/>
      <c r="BB9683" s="12"/>
      <c r="BF9683" s="12"/>
      <c r="BG9683" s="12"/>
      <c r="BH9683" s="12"/>
      <c r="BO9683" s="7"/>
      <c r="BP9683" s="7"/>
      <c r="BQ9683" s="7"/>
      <c r="BU9683" s="7"/>
      <c r="BV9683" s="7"/>
      <c r="BW9683" s="7"/>
      <c r="CD9683" s="7"/>
      <c r="CE9683" s="7"/>
      <c r="CF9683" s="7"/>
      <c r="CJ9683" s="7"/>
      <c r="CK9683" s="7"/>
      <c r="CL9683" s="7"/>
    </row>
    <row r="9684" spans="1:90">
      <c r="A9684" s="11"/>
      <c r="B9684" s="373"/>
      <c r="C9684" s="373"/>
      <c r="D9684" s="373"/>
      <c r="E9684" s="13"/>
      <c r="F9684" s="11"/>
      <c r="G9684" s="25"/>
      <c r="H9684" s="31"/>
      <c r="I9684" s="30"/>
      <c r="M9684" s="25"/>
      <c r="N9684" s="31"/>
      <c r="O9684" s="30"/>
      <c r="V9684" s="12"/>
      <c r="W9684" s="12"/>
      <c r="X9684" s="14"/>
      <c r="AB9684" s="25"/>
      <c r="AC9684" s="12"/>
      <c r="AD9684" s="12"/>
      <c r="AK9684" s="12"/>
      <c r="AL9684" s="30"/>
      <c r="AM9684" s="32"/>
      <c r="AQ9684" s="12"/>
      <c r="AR9684" s="12"/>
      <c r="AS9684" s="12"/>
      <c r="AZ9684" s="49"/>
      <c r="BA9684" s="30"/>
      <c r="BB9684" s="12"/>
      <c r="BF9684" s="12"/>
      <c r="BG9684" s="12"/>
      <c r="BH9684" s="12"/>
      <c r="BO9684" s="7"/>
      <c r="BP9684" s="7"/>
      <c r="BQ9684" s="7"/>
      <c r="BU9684" s="7"/>
      <c r="BV9684" s="7"/>
      <c r="BW9684" s="7"/>
      <c r="CD9684" s="7"/>
      <c r="CE9684" s="7"/>
      <c r="CF9684" s="7"/>
      <c r="CJ9684" s="7"/>
      <c r="CK9684" s="7"/>
      <c r="CL9684" s="7"/>
    </row>
    <row r="9685" spans="1:90">
      <c r="A9685" s="11"/>
      <c r="B9685" s="373"/>
      <c r="C9685" s="373"/>
      <c r="D9685" s="373"/>
      <c r="E9685" s="13"/>
      <c r="F9685" s="11"/>
      <c r="G9685" s="25"/>
      <c r="H9685" s="31"/>
      <c r="I9685" s="30"/>
      <c r="M9685" s="25"/>
      <c r="N9685" s="31"/>
      <c r="O9685" s="30"/>
      <c r="V9685" s="12"/>
      <c r="W9685" s="12"/>
      <c r="X9685" s="14"/>
      <c r="AB9685" s="25"/>
      <c r="AC9685" s="12"/>
      <c r="AD9685" s="12"/>
      <c r="AK9685" s="12"/>
      <c r="AL9685" s="30"/>
      <c r="AM9685" s="32"/>
      <c r="AQ9685" s="12"/>
      <c r="AR9685" s="12"/>
      <c r="AS9685" s="12"/>
      <c r="AZ9685" s="49"/>
      <c r="BA9685" s="30"/>
      <c r="BB9685" s="12"/>
      <c r="BF9685" s="12"/>
      <c r="BG9685" s="12"/>
      <c r="BH9685" s="12"/>
      <c r="BO9685" s="7"/>
      <c r="BP9685" s="7"/>
      <c r="BQ9685" s="7"/>
      <c r="BU9685" s="7"/>
      <c r="BV9685" s="7"/>
      <c r="BW9685" s="7"/>
      <c r="CD9685" s="7"/>
      <c r="CE9685" s="7"/>
      <c r="CF9685" s="7"/>
      <c r="CJ9685" s="7"/>
      <c r="CK9685" s="7"/>
      <c r="CL9685" s="7"/>
    </row>
    <row r="9686" spans="1:90">
      <c r="A9686" s="11"/>
      <c r="B9686" s="373"/>
      <c r="C9686" s="373"/>
      <c r="D9686" s="373"/>
      <c r="E9686" s="13"/>
      <c r="F9686" s="11"/>
      <c r="G9686" s="25"/>
      <c r="H9686" s="31"/>
      <c r="I9686" s="30"/>
      <c r="M9686" s="25"/>
      <c r="N9686" s="31"/>
      <c r="O9686" s="30"/>
      <c r="V9686" s="12"/>
      <c r="W9686" s="12"/>
      <c r="X9686" s="14"/>
      <c r="AB9686" s="25"/>
      <c r="AC9686" s="12"/>
      <c r="AD9686" s="12"/>
      <c r="AK9686" s="12"/>
      <c r="AL9686" s="30"/>
      <c r="AM9686" s="32"/>
      <c r="AQ9686" s="12"/>
      <c r="AR9686" s="12"/>
      <c r="AS9686" s="12"/>
      <c r="AZ9686" s="49"/>
      <c r="BA9686" s="30"/>
      <c r="BB9686" s="12"/>
      <c r="BF9686" s="12"/>
      <c r="BG9686" s="12"/>
      <c r="BH9686" s="12"/>
      <c r="BO9686" s="7"/>
      <c r="BP9686" s="7"/>
      <c r="BQ9686" s="7"/>
      <c r="BU9686" s="7"/>
      <c r="BV9686" s="7"/>
      <c r="BW9686" s="7"/>
      <c r="CD9686" s="7"/>
      <c r="CE9686" s="7"/>
      <c r="CF9686" s="7"/>
      <c r="CJ9686" s="7"/>
      <c r="CK9686" s="7"/>
      <c r="CL9686" s="7"/>
    </row>
    <row r="9687" spans="1:90">
      <c r="A9687" s="11"/>
      <c r="B9687" s="373"/>
      <c r="C9687" s="373"/>
      <c r="D9687" s="373"/>
      <c r="E9687" s="13"/>
      <c r="F9687" s="11"/>
      <c r="G9687" s="25"/>
      <c r="H9687" s="31"/>
      <c r="I9687" s="30"/>
      <c r="M9687" s="25"/>
      <c r="N9687" s="31"/>
      <c r="O9687" s="30"/>
      <c r="V9687" s="12"/>
      <c r="W9687" s="12"/>
      <c r="X9687" s="14"/>
      <c r="AB9687" s="25"/>
      <c r="AC9687" s="12"/>
      <c r="AD9687" s="12"/>
      <c r="AK9687" s="12"/>
      <c r="AL9687" s="30"/>
      <c r="AM9687" s="32"/>
      <c r="AQ9687" s="12"/>
      <c r="AR9687" s="12"/>
      <c r="AS9687" s="12"/>
      <c r="AZ9687" s="49"/>
      <c r="BA9687" s="30"/>
      <c r="BB9687" s="12"/>
      <c r="BF9687" s="12"/>
      <c r="BG9687" s="12"/>
      <c r="BH9687" s="12"/>
      <c r="BO9687" s="7"/>
      <c r="BP9687" s="7"/>
      <c r="BQ9687" s="7"/>
      <c r="BU9687" s="7"/>
      <c r="BV9687" s="7"/>
      <c r="BW9687" s="7"/>
      <c r="CD9687" s="7"/>
      <c r="CE9687" s="7"/>
      <c r="CF9687" s="7"/>
      <c r="CJ9687" s="7"/>
      <c r="CK9687" s="7"/>
      <c r="CL9687" s="7"/>
    </row>
    <row r="9688" spans="1:90">
      <c r="A9688" s="11"/>
      <c r="B9688" s="373"/>
      <c r="C9688" s="373"/>
      <c r="D9688" s="373"/>
      <c r="E9688" s="13"/>
      <c r="F9688" s="11"/>
      <c r="G9688" s="25"/>
      <c r="H9688" s="31"/>
      <c r="I9688" s="30"/>
      <c r="M9688" s="25"/>
      <c r="N9688" s="31"/>
      <c r="O9688" s="30"/>
      <c r="V9688" s="12"/>
      <c r="W9688" s="12"/>
      <c r="X9688" s="14"/>
      <c r="AB9688" s="25"/>
      <c r="AC9688" s="12"/>
      <c r="AD9688" s="12"/>
      <c r="AK9688" s="12"/>
      <c r="AL9688" s="30"/>
      <c r="AM9688" s="32"/>
      <c r="AQ9688" s="12"/>
      <c r="AR9688" s="12"/>
      <c r="AS9688" s="12"/>
      <c r="AZ9688" s="49"/>
      <c r="BA9688" s="30"/>
      <c r="BB9688" s="12"/>
      <c r="BF9688" s="12"/>
      <c r="BG9688" s="12"/>
      <c r="BH9688" s="12"/>
      <c r="BO9688" s="7"/>
      <c r="BP9688" s="7"/>
      <c r="BQ9688" s="7"/>
      <c r="BU9688" s="7"/>
      <c r="BV9688" s="7"/>
      <c r="BW9688" s="7"/>
      <c r="CD9688" s="7"/>
      <c r="CE9688" s="7"/>
      <c r="CF9688" s="7"/>
      <c r="CJ9688" s="7"/>
      <c r="CK9688" s="7"/>
      <c r="CL9688" s="7"/>
    </row>
    <row r="9689" spans="1:90">
      <c r="A9689" s="11"/>
      <c r="B9689" s="373"/>
      <c r="C9689" s="373"/>
      <c r="D9689" s="373"/>
      <c r="E9689" s="13"/>
      <c r="F9689" s="11"/>
      <c r="G9689" s="25"/>
      <c r="H9689" s="31"/>
      <c r="I9689" s="30"/>
      <c r="M9689" s="25"/>
      <c r="N9689" s="31"/>
      <c r="O9689" s="30"/>
      <c r="V9689" s="12"/>
      <c r="W9689" s="12"/>
      <c r="X9689" s="14"/>
      <c r="AB9689" s="25"/>
      <c r="AC9689" s="12"/>
      <c r="AD9689" s="12"/>
      <c r="AK9689" s="12"/>
      <c r="AL9689" s="30"/>
      <c r="AM9689" s="32"/>
      <c r="AQ9689" s="12"/>
      <c r="AR9689" s="12"/>
      <c r="AS9689" s="12"/>
      <c r="AZ9689" s="49"/>
      <c r="BA9689" s="30"/>
      <c r="BB9689" s="12"/>
      <c r="BF9689" s="12"/>
      <c r="BG9689" s="12"/>
      <c r="BH9689" s="12"/>
      <c r="BO9689" s="7"/>
      <c r="BP9689" s="7"/>
      <c r="BQ9689" s="7"/>
      <c r="BU9689" s="7"/>
      <c r="BV9689" s="7"/>
      <c r="BW9689" s="7"/>
      <c r="CD9689" s="7"/>
      <c r="CE9689" s="7"/>
      <c r="CF9689" s="7"/>
      <c r="CJ9689" s="7"/>
      <c r="CK9689" s="7"/>
      <c r="CL9689" s="7"/>
    </row>
    <row r="9690" spans="1:90">
      <c r="A9690" s="11"/>
      <c r="B9690" s="373"/>
      <c r="C9690" s="373"/>
      <c r="D9690" s="373"/>
      <c r="E9690" s="13"/>
      <c r="F9690" s="11"/>
      <c r="G9690" s="25"/>
      <c r="H9690" s="31"/>
      <c r="I9690" s="30"/>
      <c r="M9690" s="25"/>
      <c r="N9690" s="31"/>
      <c r="O9690" s="30"/>
      <c r="V9690" s="12"/>
      <c r="W9690" s="12"/>
      <c r="X9690" s="14"/>
      <c r="AB9690" s="25"/>
      <c r="AC9690" s="12"/>
      <c r="AD9690" s="12"/>
      <c r="AK9690" s="12"/>
      <c r="AL9690" s="30"/>
      <c r="AM9690" s="32"/>
      <c r="AQ9690" s="12"/>
      <c r="AR9690" s="12"/>
      <c r="AS9690" s="12"/>
      <c r="AZ9690" s="49"/>
      <c r="BA9690" s="30"/>
      <c r="BB9690" s="12"/>
      <c r="BF9690" s="12"/>
      <c r="BG9690" s="12"/>
      <c r="BH9690" s="12"/>
      <c r="BO9690" s="7"/>
      <c r="BP9690" s="7"/>
      <c r="BQ9690" s="7"/>
      <c r="BU9690" s="7"/>
      <c r="BV9690" s="7"/>
      <c r="BW9690" s="7"/>
      <c r="CD9690" s="7"/>
      <c r="CE9690" s="7"/>
      <c r="CF9690" s="7"/>
      <c r="CJ9690" s="7"/>
      <c r="CK9690" s="7"/>
      <c r="CL9690" s="7"/>
    </row>
    <row r="9691" spans="1:90">
      <c r="A9691" s="11"/>
      <c r="B9691" s="373"/>
      <c r="C9691" s="373"/>
      <c r="D9691" s="373"/>
      <c r="E9691" s="13"/>
      <c r="F9691" s="11"/>
      <c r="G9691" s="25"/>
      <c r="H9691" s="31"/>
      <c r="I9691" s="30"/>
      <c r="M9691" s="25"/>
      <c r="N9691" s="31"/>
      <c r="O9691" s="30"/>
      <c r="V9691" s="12"/>
      <c r="W9691" s="12"/>
      <c r="X9691" s="14"/>
      <c r="AB9691" s="25"/>
      <c r="AC9691" s="12"/>
      <c r="AD9691" s="12"/>
      <c r="AK9691" s="12"/>
      <c r="AL9691" s="30"/>
      <c r="AM9691" s="32"/>
      <c r="AQ9691" s="12"/>
      <c r="AR9691" s="12"/>
      <c r="AS9691" s="12"/>
      <c r="AZ9691" s="49"/>
      <c r="BA9691" s="30"/>
      <c r="BB9691" s="12"/>
      <c r="BF9691" s="12"/>
      <c r="BG9691" s="12"/>
      <c r="BH9691" s="12"/>
      <c r="BO9691" s="7"/>
      <c r="BP9691" s="7"/>
      <c r="BQ9691" s="7"/>
      <c r="BU9691" s="7"/>
      <c r="BV9691" s="7"/>
      <c r="BW9691" s="7"/>
      <c r="CD9691" s="7"/>
      <c r="CE9691" s="7"/>
      <c r="CF9691" s="7"/>
      <c r="CJ9691" s="7"/>
      <c r="CK9691" s="7"/>
      <c r="CL9691" s="7"/>
    </row>
    <row r="9692" spans="1:90">
      <c r="A9692" s="11"/>
      <c r="B9692" s="373"/>
      <c r="C9692" s="373"/>
      <c r="D9692" s="373"/>
      <c r="E9692" s="13"/>
      <c r="F9692" s="11"/>
      <c r="G9692" s="25"/>
      <c r="H9692" s="31"/>
      <c r="I9692" s="30"/>
      <c r="M9692" s="25"/>
      <c r="N9692" s="31"/>
      <c r="O9692" s="30"/>
      <c r="V9692" s="12"/>
      <c r="W9692" s="12"/>
      <c r="X9692" s="14"/>
      <c r="AB9692" s="25"/>
      <c r="AC9692" s="12"/>
      <c r="AD9692" s="12"/>
      <c r="AK9692" s="12"/>
      <c r="AL9692" s="30"/>
      <c r="AM9692" s="32"/>
      <c r="AQ9692" s="12"/>
      <c r="AR9692" s="12"/>
      <c r="AS9692" s="12"/>
      <c r="AZ9692" s="49"/>
      <c r="BA9692" s="30"/>
      <c r="BB9692" s="12"/>
      <c r="BF9692" s="12"/>
      <c r="BG9692" s="12"/>
      <c r="BH9692" s="12"/>
      <c r="BO9692" s="7"/>
      <c r="BP9692" s="7"/>
      <c r="BQ9692" s="7"/>
      <c r="BU9692" s="7"/>
      <c r="BV9692" s="7"/>
      <c r="BW9692" s="7"/>
      <c r="CD9692" s="7"/>
      <c r="CE9692" s="7"/>
      <c r="CF9692" s="7"/>
      <c r="CJ9692" s="7"/>
      <c r="CK9692" s="7"/>
      <c r="CL9692" s="7"/>
    </row>
    <row r="9693" spans="1:90">
      <c r="A9693" s="11"/>
      <c r="B9693" s="373"/>
      <c r="C9693" s="373"/>
      <c r="D9693" s="373"/>
      <c r="E9693" s="13"/>
      <c r="F9693" s="11"/>
      <c r="G9693" s="25"/>
      <c r="H9693" s="31"/>
      <c r="I9693" s="30"/>
      <c r="M9693" s="25"/>
      <c r="N9693" s="31"/>
      <c r="O9693" s="30"/>
      <c r="V9693" s="12"/>
      <c r="W9693" s="12"/>
      <c r="X9693" s="14"/>
      <c r="AB9693" s="25"/>
      <c r="AC9693" s="12"/>
      <c r="AD9693" s="12"/>
      <c r="AK9693" s="12"/>
      <c r="AL9693" s="30"/>
      <c r="AM9693" s="32"/>
      <c r="AQ9693" s="12"/>
      <c r="AR9693" s="12"/>
      <c r="AS9693" s="12"/>
      <c r="AZ9693" s="49"/>
      <c r="BA9693" s="30"/>
      <c r="BB9693" s="12"/>
      <c r="BF9693" s="12"/>
      <c r="BG9693" s="12"/>
      <c r="BH9693" s="12"/>
      <c r="BO9693" s="7"/>
      <c r="BP9693" s="7"/>
      <c r="BQ9693" s="7"/>
      <c r="BU9693" s="7"/>
      <c r="BV9693" s="7"/>
      <c r="BW9693" s="7"/>
      <c r="CD9693" s="7"/>
      <c r="CE9693" s="7"/>
      <c r="CF9693" s="7"/>
      <c r="CJ9693" s="7"/>
      <c r="CK9693" s="7"/>
      <c r="CL9693" s="7"/>
    </row>
    <row r="9694" spans="1:90">
      <c r="A9694" s="11"/>
      <c r="B9694" s="373"/>
      <c r="C9694" s="373"/>
      <c r="D9694" s="373"/>
      <c r="E9694" s="13"/>
      <c r="F9694" s="11"/>
      <c r="G9694" s="25"/>
      <c r="H9694" s="31"/>
      <c r="I9694" s="30"/>
      <c r="M9694" s="25"/>
      <c r="N9694" s="31"/>
      <c r="O9694" s="30"/>
      <c r="V9694" s="12"/>
      <c r="W9694" s="12"/>
      <c r="X9694" s="14"/>
      <c r="AB9694" s="25"/>
      <c r="AC9694" s="12"/>
      <c r="AD9694" s="12"/>
      <c r="AK9694" s="12"/>
      <c r="AL9694" s="30"/>
      <c r="AM9694" s="32"/>
      <c r="AQ9694" s="12"/>
      <c r="AR9694" s="12"/>
      <c r="AS9694" s="12"/>
      <c r="AZ9694" s="49"/>
      <c r="BA9694" s="30"/>
      <c r="BB9694" s="12"/>
      <c r="BF9694" s="12"/>
      <c r="BG9694" s="12"/>
      <c r="BH9694" s="12"/>
      <c r="BO9694" s="7"/>
      <c r="BP9694" s="7"/>
      <c r="BQ9694" s="7"/>
      <c r="BU9694" s="7"/>
      <c r="BV9694" s="7"/>
      <c r="BW9694" s="7"/>
      <c r="CD9694" s="7"/>
      <c r="CE9694" s="7"/>
      <c r="CF9694" s="7"/>
      <c r="CJ9694" s="7"/>
      <c r="CK9694" s="7"/>
      <c r="CL9694" s="7"/>
    </row>
    <row r="9695" spans="1:90">
      <c r="A9695" s="11"/>
      <c r="B9695" s="373"/>
      <c r="C9695" s="373"/>
      <c r="D9695" s="373"/>
      <c r="E9695" s="13"/>
      <c r="F9695" s="11"/>
      <c r="G9695" s="25"/>
      <c r="H9695" s="31"/>
      <c r="I9695" s="30"/>
      <c r="M9695" s="25"/>
      <c r="N9695" s="31"/>
      <c r="O9695" s="30"/>
      <c r="V9695" s="12"/>
      <c r="W9695" s="12"/>
      <c r="X9695" s="14"/>
      <c r="AB9695" s="25"/>
      <c r="AC9695" s="12"/>
      <c r="AD9695" s="12"/>
      <c r="AK9695" s="12"/>
      <c r="AL9695" s="30"/>
      <c r="AM9695" s="32"/>
      <c r="AQ9695" s="12"/>
      <c r="AR9695" s="12"/>
      <c r="AS9695" s="12"/>
      <c r="AZ9695" s="49"/>
      <c r="BA9695" s="30"/>
      <c r="BB9695" s="12"/>
      <c r="BF9695" s="12"/>
      <c r="BG9695" s="12"/>
      <c r="BH9695" s="12"/>
      <c r="BO9695" s="7"/>
      <c r="BP9695" s="7"/>
      <c r="BQ9695" s="7"/>
      <c r="BU9695" s="7"/>
      <c r="BV9695" s="7"/>
      <c r="BW9695" s="7"/>
      <c r="CD9695" s="7"/>
      <c r="CE9695" s="7"/>
      <c r="CF9695" s="7"/>
      <c r="CJ9695" s="7"/>
      <c r="CK9695" s="7"/>
      <c r="CL9695" s="7"/>
    </row>
    <row r="9696" spans="1:90">
      <c r="A9696" s="11"/>
      <c r="B9696" s="373"/>
      <c r="C9696" s="373"/>
      <c r="D9696" s="373"/>
      <c r="E9696" s="13"/>
      <c r="F9696" s="11"/>
      <c r="G9696" s="25"/>
      <c r="H9696" s="31"/>
      <c r="I9696" s="30"/>
      <c r="M9696" s="25"/>
      <c r="N9696" s="31"/>
      <c r="O9696" s="30"/>
      <c r="V9696" s="12"/>
      <c r="W9696" s="12"/>
      <c r="X9696" s="14"/>
      <c r="AB9696" s="25"/>
      <c r="AC9696" s="12"/>
      <c r="AD9696" s="12"/>
      <c r="AK9696" s="12"/>
      <c r="AL9696" s="30"/>
      <c r="AM9696" s="32"/>
      <c r="AQ9696" s="12"/>
      <c r="AR9696" s="12"/>
      <c r="AS9696" s="12"/>
      <c r="AZ9696" s="49"/>
      <c r="BA9696" s="30"/>
      <c r="BB9696" s="12"/>
      <c r="BF9696" s="12"/>
      <c r="BG9696" s="12"/>
      <c r="BH9696" s="12"/>
      <c r="BO9696" s="7"/>
      <c r="BP9696" s="7"/>
      <c r="BQ9696" s="7"/>
      <c r="BU9696" s="7"/>
      <c r="BV9696" s="7"/>
      <c r="BW9696" s="7"/>
      <c r="CD9696" s="7"/>
      <c r="CE9696" s="7"/>
      <c r="CF9696" s="7"/>
      <c r="CJ9696" s="7"/>
      <c r="CK9696" s="7"/>
      <c r="CL9696" s="7"/>
    </row>
    <row r="9697" spans="1:90">
      <c r="A9697" s="11"/>
      <c r="B9697" s="373"/>
      <c r="C9697" s="373"/>
      <c r="D9697" s="373"/>
      <c r="E9697" s="13"/>
      <c r="F9697" s="11"/>
      <c r="G9697" s="25"/>
      <c r="H9697" s="31"/>
      <c r="I9697" s="30"/>
      <c r="M9697" s="25"/>
      <c r="N9697" s="31"/>
      <c r="O9697" s="30"/>
      <c r="V9697" s="12"/>
      <c r="W9697" s="12"/>
      <c r="X9697" s="14"/>
      <c r="AB9697" s="25"/>
      <c r="AC9697" s="12"/>
      <c r="AD9697" s="12"/>
      <c r="AK9697" s="12"/>
      <c r="AL9697" s="30"/>
      <c r="AM9697" s="32"/>
      <c r="AQ9697" s="12"/>
      <c r="AR9697" s="12"/>
      <c r="AS9697" s="12"/>
      <c r="AZ9697" s="49"/>
      <c r="BA9697" s="30"/>
      <c r="BB9697" s="12"/>
      <c r="BF9697" s="12"/>
      <c r="BG9697" s="12"/>
      <c r="BH9697" s="12"/>
      <c r="BO9697" s="7"/>
      <c r="BP9697" s="7"/>
      <c r="BQ9697" s="7"/>
      <c r="BU9697" s="7"/>
      <c r="BV9697" s="7"/>
      <c r="BW9697" s="7"/>
      <c r="CD9697" s="7"/>
      <c r="CE9697" s="7"/>
      <c r="CF9697" s="7"/>
      <c r="CJ9697" s="7"/>
      <c r="CK9697" s="7"/>
      <c r="CL9697" s="7"/>
    </row>
    <row r="9698" spans="1:90">
      <c r="A9698" s="11"/>
      <c r="B9698" s="373"/>
      <c r="C9698" s="373"/>
      <c r="D9698" s="373"/>
      <c r="E9698" s="13"/>
      <c r="F9698" s="11"/>
      <c r="G9698" s="25"/>
      <c r="H9698" s="31"/>
      <c r="I9698" s="30"/>
      <c r="M9698" s="25"/>
      <c r="N9698" s="31"/>
      <c r="O9698" s="30"/>
      <c r="V9698" s="12"/>
      <c r="W9698" s="12"/>
      <c r="X9698" s="14"/>
      <c r="AB9698" s="25"/>
      <c r="AC9698" s="12"/>
      <c r="AD9698" s="12"/>
      <c r="AK9698" s="12"/>
      <c r="AL9698" s="30"/>
      <c r="AM9698" s="32"/>
      <c r="AQ9698" s="12"/>
      <c r="AR9698" s="12"/>
      <c r="AS9698" s="12"/>
      <c r="AZ9698" s="49"/>
      <c r="BA9698" s="30"/>
      <c r="BB9698" s="12"/>
      <c r="BF9698" s="12"/>
      <c r="BG9698" s="12"/>
      <c r="BH9698" s="12"/>
      <c r="BO9698" s="7"/>
      <c r="BP9698" s="7"/>
      <c r="BQ9698" s="7"/>
      <c r="BU9698" s="7"/>
      <c r="BV9698" s="7"/>
      <c r="BW9698" s="7"/>
      <c r="CD9698" s="7"/>
      <c r="CE9698" s="7"/>
      <c r="CF9698" s="7"/>
      <c r="CJ9698" s="7"/>
      <c r="CK9698" s="7"/>
      <c r="CL9698" s="7"/>
    </row>
    <row r="9699" spans="1:90">
      <c r="A9699" s="11"/>
      <c r="B9699" s="373"/>
      <c r="C9699" s="373"/>
      <c r="D9699" s="373"/>
      <c r="E9699" s="13"/>
      <c r="F9699" s="11"/>
      <c r="G9699" s="25"/>
      <c r="H9699" s="31"/>
      <c r="I9699" s="30"/>
      <c r="M9699" s="25"/>
      <c r="N9699" s="31"/>
      <c r="O9699" s="30"/>
      <c r="V9699" s="12"/>
      <c r="W9699" s="12"/>
      <c r="X9699" s="14"/>
      <c r="AB9699" s="25"/>
      <c r="AC9699" s="12"/>
      <c r="AD9699" s="12"/>
      <c r="AK9699" s="12"/>
      <c r="AL9699" s="30"/>
      <c r="AM9699" s="32"/>
      <c r="AQ9699" s="12"/>
      <c r="AR9699" s="12"/>
      <c r="AS9699" s="12"/>
      <c r="AZ9699" s="49"/>
      <c r="BA9699" s="30"/>
      <c r="BB9699" s="12"/>
      <c r="BF9699" s="12"/>
      <c r="BG9699" s="12"/>
      <c r="BH9699" s="12"/>
      <c r="BO9699" s="7"/>
      <c r="BP9699" s="7"/>
      <c r="BQ9699" s="7"/>
      <c r="BU9699" s="7"/>
      <c r="BV9699" s="7"/>
      <c r="BW9699" s="7"/>
      <c r="CD9699" s="7"/>
      <c r="CE9699" s="7"/>
      <c r="CF9699" s="7"/>
      <c r="CJ9699" s="7"/>
      <c r="CK9699" s="7"/>
      <c r="CL9699" s="7"/>
    </row>
    <row r="9700" spans="1:90">
      <c r="A9700" s="11"/>
      <c r="B9700" s="373"/>
      <c r="C9700" s="373"/>
      <c r="D9700" s="373"/>
      <c r="E9700" s="13"/>
      <c r="F9700" s="11"/>
      <c r="G9700" s="25"/>
      <c r="H9700" s="31"/>
      <c r="I9700" s="30"/>
      <c r="M9700" s="25"/>
      <c r="N9700" s="31"/>
      <c r="O9700" s="30"/>
      <c r="V9700" s="12"/>
      <c r="W9700" s="12"/>
      <c r="X9700" s="14"/>
      <c r="AB9700" s="25"/>
      <c r="AC9700" s="12"/>
      <c r="AD9700" s="12"/>
      <c r="AK9700" s="12"/>
      <c r="AL9700" s="30"/>
      <c r="AM9700" s="32"/>
      <c r="AQ9700" s="12"/>
      <c r="AR9700" s="12"/>
      <c r="AS9700" s="12"/>
      <c r="AZ9700" s="49"/>
      <c r="BA9700" s="30"/>
      <c r="BB9700" s="12"/>
      <c r="BF9700" s="12"/>
      <c r="BG9700" s="12"/>
      <c r="BH9700" s="12"/>
      <c r="BO9700" s="7"/>
      <c r="BP9700" s="7"/>
      <c r="BQ9700" s="7"/>
      <c r="BU9700" s="7"/>
      <c r="BV9700" s="7"/>
      <c r="BW9700" s="7"/>
      <c r="CD9700" s="7"/>
      <c r="CE9700" s="7"/>
      <c r="CF9700" s="7"/>
      <c r="CJ9700" s="7"/>
      <c r="CK9700" s="7"/>
      <c r="CL9700" s="7"/>
    </row>
    <row r="9701" spans="1:90">
      <c r="A9701" s="11"/>
      <c r="B9701" s="373"/>
      <c r="C9701" s="373"/>
      <c r="D9701" s="373"/>
      <c r="E9701" s="13"/>
      <c r="F9701" s="11"/>
      <c r="G9701" s="25"/>
      <c r="H9701" s="31"/>
      <c r="I9701" s="30"/>
      <c r="M9701" s="25"/>
      <c r="N9701" s="31"/>
      <c r="O9701" s="30"/>
      <c r="V9701" s="12"/>
      <c r="W9701" s="12"/>
      <c r="X9701" s="14"/>
      <c r="AB9701" s="25"/>
      <c r="AC9701" s="12"/>
      <c r="AD9701" s="12"/>
      <c r="AK9701" s="12"/>
      <c r="AL9701" s="30"/>
      <c r="AM9701" s="32"/>
      <c r="AQ9701" s="12"/>
      <c r="AR9701" s="12"/>
      <c r="AS9701" s="12"/>
      <c r="AZ9701" s="49"/>
      <c r="BA9701" s="30"/>
      <c r="BB9701" s="12"/>
      <c r="BF9701" s="12"/>
      <c r="BG9701" s="12"/>
      <c r="BH9701" s="12"/>
      <c r="BO9701" s="7"/>
      <c r="BP9701" s="7"/>
      <c r="BQ9701" s="7"/>
      <c r="BU9701" s="7"/>
      <c r="BV9701" s="7"/>
      <c r="BW9701" s="7"/>
      <c r="CD9701" s="7"/>
      <c r="CE9701" s="7"/>
      <c r="CF9701" s="7"/>
      <c r="CJ9701" s="7"/>
      <c r="CK9701" s="7"/>
      <c r="CL9701" s="7"/>
    </row>
    <row r="9702" spans="1:90">
      <c r="A9702" s="11"/>
      <c r="B9702" s="373"/>
      <c r="C9702" s="373"/>
      <c r="D9702" s="373"/>
      <c r="E9702" s="13"/>
      <c r="F9702" s="11"/>
      <c r="G9702" s="25"/>
      <c r="H9702" s="31"/>
      <c r="I9702" s="30"/>
      <c r="M9702" s="25"/>
      <c r="N9702" s="31"/>
      <c r="O9702" s="30"/>
      <c r="V9702" s="12"/>
      <c r="W9702" s="12"/>
      <c r="X9702" s="14"/>
      <c r="AB9702" s="25"/>
      <c r="AC9702" s="12"/>
      <c r="AD9702" s="12"/>
      <c r="AK9702" s="12"/>
      <c r="AL9702" s="30"/>
      <c r="AM9702" s="32"/>
      <c r="AQ9702" s="12"/>
      <c r="AR9702" s="12"/>
      <c r="AS9702" s="12"/>
      <c r="AZ9702" s="49"/>
      <c r="BA9702" s="30"/>
      <c r="BB9702" s="12"/>
      <c r="BF9702" s="12"/>
      <c r="BG9702" s="12"/>
      <c r="BH9702" s="12"/>
      <c r="BO9702" s="7"/>
      <c r="BP9702" s="7"/>
      <c r="BQ9702" s="7"/>
      <c r="BU9702" s="7"/>
      <c r="BV9702" s="7"/>
      <c r="BW9702" s="7"/>
      <c r="CD9702" s="7"/>
      <c r="CE9702" s="7"/>
      <c r="CF9702" s="7"/>
      <c r="CJ9702" s="7"/>
      <c r="CK9702" s="7"/>
      <c r="CL9702" s="7"/>
    </row>
    <row r="9703" spans="1:90">
      <c r="A9703" s="11"/>
      <c r="B9703" s="373"/>
      <c r="C9703" s="373"/>
      <c r="D9703" s="373"/>
      <c r="E9703" s="13"/>
      <c r="F9703" s="11"/>
      <c r="G9703" s="25"/>
      <c r="H9703" s="31"/>
      <c r="I9703" s="30"/>
      <c r="M9703" s="25"/>
      <c r="N9703" s="31"/>
      <c r="O9703" s="30"/>
      <c r="V9703" s="12"/>
      <c r="W9703" s="12"/>
      <c r="X9703" s="14"/>
      <c r="AB9703" s="25"/>
      <c r="AC9703" s="12"/>
      <c r="AD9703" s="12"/>
      <c r="AK9703" s="12"/>
      <c r="AL9703" s="30"/>
      <c r="AM9703" s="32"/>
      <c r="AQ9703" s="12"/>
      <c r="AR9703" s="12"/>
      <c r="AS9703" s="12"/>
      <c r="AZ9703" s="49"/>
      <c r="BA9703" s="30"/>
      <c r="BB9703" s="12"/>
      <c r="BF9703" s="12"/>
      <c r="BG9703" s="12"/>
      <c r="BH9703" s="12"/>
      <c r="BO9703" s="7"/>
      <c r="BP9703" s="7"/>
      <c r="BQ9703" s="7"/>
      <c r="BU9703" s="7"/>
      <c r="BV9703" s="7"/>
      <c r="BW9703" s="7"/>
      <c r="CD9703" s="7"/>
      <c r="CE9703" s="7"/>
      <c r="CF9703" s="7"/>
      <c r="CJ9703" s="7"/>
      <c r="CK9703" s="7"/>
      <c r="CL9703" s="7"/>
    </row>
    <row r="9704" spans="1:90">
      <c r="A9704" s="11"/>
      <c r="B9704" s="373"/>
      <c r="C9704" s="373"/>
      <c r="D9704" s="373"/>
      <c r="E9704" s="13"/>
      <c r="F9704" s="11"/>
      <c r="G9704" s="25"/>
      <c r="H9704" s="31"/>
      <c r="I9704" s="30"/>
      <c r="M9704" s="25"/>
      <c r="N9704" s="31"/>
      <c r="O9704" s="30"/>
      <c r="V9704" s="12"/>
      <c r="W9704" s="12"/>
      <c r="X9704" s="14"/>
      <c r="AB9704" s="25"/>
      <c r="AC9704" s="12"/>
      <c r="AD9704" s="12"/>
      <c r="AK9704" s="12"/>
      <c r="AL9704" s="30"/>
      <c r="AM9704" s="32"/>
      <c r="AQ9704" s="12"/>
      <c r="AR9704" s="12"/>
      <c r="AS9704" s="12"/>
      <c r="AZ9704" s="49"/>
      <c r="BA9704" s="30"/>
      <c r="BB9704" s="12"/>
      <c r="BF9704" s="12"/>
      <c r="BG9704" s="12"/>
      <c r="BH9704" s="12"/>
      <c r="BO9704" s="7"/>
      <c r="BP9704" s="7"/>
      <c r="BQ9704" s="7"/>
      <c r="BU9704" s="7"/>
      <c r="BV9704" s="7"/>
      <c r="BW9704" s="7"/>
      <c r="CD9704" s="7"/>
      <c r="CE9704" s="7"/>
      <c r="CF9704" s="7"/>
      <c r="CJ9704" s="7"/>
      <c r="CK9704" s="7"/>
      <c r="CL9704" s="7"/>
    </row>
    <row r="9705" spans="1:90">
      <c r="A9705" s="11"/>
      <c r="B9705" s="373"/>
      <c r="C9705" s="373"/>
      <c r="D9705" s="373"/>
      <c r="E9705" s="13"/>
      <c r="F9705" s="11"/>
      <c r="G9705" s="25"/>
      <c r="H9705" s="31"/>
      <c r="I9705" s="30"/>
      <c r="M9705" s="25"/>
      <c r="N9705" s="31"/>
      <c r="O9705" s="30"/>
      <c r="V9705" s="12"/>
      <c r="W9705" s="12"/>
      <c r="X9705" s="14"/>
      <c r="AB9705" s="25"/>
      <c r="AC9705" s="12"/>
      <c r="AD9705" s="12"/>
      <c r="AK9705" s="12"/>
      <c r="AL9705" s="30"/>
      <c r="AM9705" s="32"/>
      <c r="AQ9705" s="12"/>
      <c r="AR9705" s="12"/>
      <c r="AS9705" s="12"/>
      <c r="AZ9705" s="49"/>
      <c r="BA9705" s="30"/>
      <c r="BB9705" s="12"/>
      <c r="BF9705" s="12"/>
      <c r="BG9705" s="12"/>
      <c r="BH9705" s="12"/>
      <c r="BO9705" s="7"/>
      <c r="BP9705" s="7"/>
      <c r="BQ9705" s="7"/>
      <c r="BU9705" s="7"/>
      <c r="BV9705" s="7"/>
      <c r="BW9705" s="7"/>
      <c r="CD9705" s="7"/>
      <c r="CE9705" s="7"/>
      <c r="CF9705" s="7"/>
      <c r="CJ9705" s="7"/>
      <c r="CK9705" s="7"/>
      <c r="CL9705" s="7"/>
    </row>
    <row r="9706" spans="1:90">
      <c r="A9706" s="11"/>
      <c r="B9706" s="373"/>
      <c r="C9706" s="373"/>
      <c r="D9706" s="373"/>
      <c r="E9706" s="13"/>
      <c r="F9706" s="11"/>
      <c r="G9706" s="25"/>
      <c r="H9706" s="31"/>
      <c r="I9706" s="30"/>
      <c r="M9706" s="25"/>
      <c r="N9706" s="31"/>
      <c r="O9706" s="30"/>
      <c r="V9706" s="12"/>
      <c r="W9706" s="12"/>
      <c r="X9706" s="14"/>
      <c r="AB9706" s="25"/>
      <c r="AC9706" s="12"/>
      <c r="AD9706" s="12"/>
      <c r="AK9706" s="12"/>
      <c r="AL9706" s="30"/>
      <c r="AM9706" s="32"/>
      <c r="AQ9706" s="12"/>
      <c r="AR9706" s="12"/>
      <c r="AS9706" s="12"/>
      <c r="AZ9706" s="49"/>
      <c r="BA9706" s="30"/>
      <c r="BB9706" s="12"/>
      <c r="BF9706" s="12"/>
      <c r="BG9706" s="12"/>
      <c r="BH9706" s="12"/>
      <c r="BO9706" s="7"/>
      <c r="BP9706" s="7"/>
      <c r="BQ9706" s="7"/>
      <c r="BU9706" s="7"/>
      <c r="BV9706" s="7"/>
      <c r="BW9706" s="7"/>
      <c r="CD9706" s="7"/>
      <c r="CE9706" s="7"/>
      <c r="CF9706" s="7"/>
      <c r="CJ9706" s="7"/>
      <c r="CK9706" s="7"/>
      <c r="CL9706" s="7"/>
    </row>
    <row r="9707" spans="1:90">
      <c r="A9707" s="11"/>
      <c r="B9707" s="373"/>
      <c r="C9707" s="373"/>
      <c r="D9707" s="373"/>
      <c r="E9707" s="13"/>
      <c r="F9707" s="11"/>
      <c r="G9707" s="25"/>
      <c r="H9707" s="31"/>
      <c r="I9707" s="30"/>
      <c r="M9707" s="25"/>
      <c r="N9707" s="31"/>
      <c r="O9707" s="30"/>
      <c r="V9707" s="12"/>
      <c r="W9707" s="12"/>
      <c r="X9707" s="14"/>
      <c r="AB9707" s="25"/>
      <c r="AC9707" s="12"/>
      <c r="AD9707" s="12"/>
      <c r="AK9707" s="12"/>
      <c r="AL9707" s="30"/>
      <c r="AM9707" s="32"/>
      <c r="AQ9707" s="12"/>
      <c r="AR9707" s="12"/>
      <c r="AS9707" s="12"/>
      <c r="AZ9707" s="49"/>
      <c r="BA9707" s="30"/>
      <c r="BB9707" s="12"/>
      <c r="BF9707" s="12"/>
      <c r="BG9707" s="12"/>
      <c r="BH9707" s="12"/>
      <c r="BO9707" s="7"/>
      <c r="BP9707" s="7"/>
      <c r="BQ9707" s="7"/>
      <c r="BU9707" s="7"/>
      <c r="BV9707" s="7"/>
      <c r="BW9707" s="7"/>
      <c r="CD9707" s="7"/>
      <c r="CE9707" s="7"/>
      <c r="CF9707" s="7"/>
      <c r="CJ9707" s="7"/>
      <c r="CK9707" s="7"/>
      <c r="CL9707" s="7"/>
    </row>
    <row r="9708" spans="1:90">
      <c r="A9708" s="11"/>
      <c r="B9708" s="373"/>
      <c r="C9708" s="373"/>
      <c r="D9708" s="373"/>
      <c r="E9708" s="13"/>
      <c r="F9708" s="11"/>
      <c r="G9708" s="25"/>
      <c r="H9708" s="31"/>
      <c r="I9708" s="30"/>
      <c r="M9708" s="25"/>
      <c r="N9708" s="31"/>
      <c r="O9708" s="30"/>
      <c r="V9708" s="12"/>
      <c r="W9708" s="12"/>
      <c r="X9708" s="14"/>
      <c r="AB9708" s="25"/>
      <c r="AC9708" s="12"/>
      <c r="AD9708" s="12"/>
      <c r="AK9708" s="12"/>
      <c r="AL9708" s="30"/>
      <c r="AM9708" s="32"/>
      <c r="AQ9708" s="12"/>
      <c r="AR9708" s="12"/>
      <c r="AS9708" s="12"/>
      <c r="AZ9708" s="49"/>
      <c r="BA9708" s="30"/>
      <c r="BB9708" s="12"/>
      <c r="BF9708" s="12"/>
      <c r="BG9708" s="12"/>
      <c r="BH9708" s="12"/>
      <c r="BO9708" s="7"/>
      <c r="BP9708" s="7"/>
      <c r="BQ9708" s="7"/>
      <c r="BU9708" s="7"/>
      <c r="BV9708" s="7"/>
      <c r="BW9708" s="7"/>
      <c r="CD9708" s="7"/>
      <c r="CE9708" s="7"/>
      <c r="CF9708" s="7"/>
      <c r="CJ9708" s="7"/>
      <c r="CK9708" s="7"/>
      <c r="CL9708" s="7"/>
    </row>
    <row r="9709" spans="1:90">
      <c r="A9709" s="11"/>
      <c r="B9709" s="373"/>
      <c r="C9709" s="373"/>
      <c r="D9709" s="373"/>
      <c r="E9709" s="13"/>
      <c r="F9709" s="11"/>
      <c r="G9709" s="25"/>
      <c r="H9709" s="31"/>
      <c r="I9709" s="30"/>
      <c r="M9709" s="25"/>
      <c r="N9709" s="31"/>
      <c r="O9709" s="30"/>
      <c r="V9709" s="12"/>
      <c r="W9709" s="12"/>
      <c r="X9709" s="14"/>
      <c r="AB9709" s="25"/>
      <c r="AC9709" s="12"/>
      <c r="AD9709" s="12"/>
      <c r="AK9709" s="12"/>
      <c r="AL9709" s="30"/>
      <c r="AM9709" s="32"/>
      <c r="AQ9709" s="12"/>
      <c r="AR9709" s="12"/>
      <c r="AS9709" s="12"/>
      <c r="AZ9709" s="49"/>
      <c r="BA9709" s="30"/>
      <c r="BB9709" s="12"/>
      <c r="BF9709" s="12"/>
      <c r="BG9709" s="12"/>
      <c r="BH9709" s="12"/>
      <c r="BO9709" s="7"/>
      <c r="BP9709" s="7"/>
      <c r="BQ9709" s="7"/>
      <c r="BU9709" s="7"/>
      <c r="BV9709" s="7"/>
      <c r="BW9709" s="7"/>
      <c r="CD9709" s="7"/>
      <c r="CE9709" s="7"/>
      <c r="CF9709" s="7"/>
      <c r="CJ9709" s="7"/>
      <c r="CK9709" s="7"/>
      <c r="CL9709" s="7"/>
    </row>
    <row r="9710" spans="1:90">
      <c r="A9710" s="11"/>
      <c r="B9710" s="373"/>
      <c r="C9710" s="373"/>
      <c r="D9710" s="373"/>
      <c r="E9710" s="13"/>
      <c r="F9710" s="11"/>
      <c r="G9710" s="25"/>
      <c r="H9710" s="31"/>
      <c r="I9710" s="30"/>
      <c r="M9710" s="25"/>
      <c r="N9710" s="31"/>
      <c r="O9710" s="30"/>
      <c r="V9710" s="12"/>
      <c r="W9710" s="12"/>
      <c r="X9710" s="14"/>
      <c r="AB9710" s="25"/>
      <c r="AC9710" s="12"/>
      <c r="AD9710" s="12"/>
      <c r="AK9710" s="12"/>
      <c r="AL9710" s="30"/>
      <c r="AM9710" s="32"/>
      <c r="AQ9710" s="12"/>
      <c r="AR9710" s="12"/>
      <c r="AS9710" s="12"/>
      <c r="AZ9710" s="49"/>
      <c r="BA9710" s="30"/>
      <c r="BB9710" s="12"/>
      <c r="BF9710" s="12"/>
      <c r="BG9710" s="12"/>
      <c r="BH9710" s="12"/>
      <c r="BO9710" s="7"/>
      <c r="BP9710" s="7"/>
      <c r="BQ9710" s="7"/>
      <c r="BU9710" s="7"/>
      <c r="BV9710" s="7"/>
      <c r="BW9710" s="7"/>
      <c r="CD9710" s="7"/>
      <c r="CE9710" s="7"/>
      <c r="CF9710" s="7"/>
      <c r="CJ9710" s="7"/>
      <c r="CK9710" s="7"/>
      <c r="CL9710" s="7"/>
    </row>
    <row r="9711" spans="1:90">
      <c r="A9711" s="11"/>
      <c r="B9711" s="373"/>
      <c r="C9711" s="373"/>
      <c r="D9711" s="373"/>
      <c r="E9711" s="13"/>
      <c r="F9711" s="11"/>
      <c r="G9711" s="25"/>
      <c r="H9711" s="31"/>
      <c r="I9711" s="30"/>
      <c r="M9711" s="25"/>
      <c r="N9711" s="31"/>
      <c r="O9711" s="30"/>
      <c r="V9711" s="12"/>
      <c r="W9711" s="12"/>
      <c r="X9711" s="14"/>
      <c r="AB9711" s="25"/>
      <c r="AC9711" s="12"/>
      <c r="AD9711" s="12"/>
      <c r="AK9711" s="12"/>
      <c r="AL9711" s="30"/>
      <c r="AM9711" s="32"/>
      <c r="AQ9711" s="12"/>
      <c r="AR9711" s="12"/>
      <c r="AS9711" s="12"/>
      <c r="AZ9711" s="49"/>
      <c r="BA9711" s="30"/>
      <c r="BB9711" s="12"/>
      <c r="BF9711" s="12"/>
      <c r="BG9711" s="12"/>
      <c r="BH9711" s="12"/>
      <c r="BO9711" s="7"/>
      <c r="BP9711" s="7"/>
      <c r="BQ9711" s="7"/>
      <c r="BU9711" s="7"/>
      <c r="BV9711" s="7"/>
      <c r="BW9711" s="7"/>
      <c r="CD9711" s="7"/>
      <c r="CE9711" s="7"/>
      <c r="CF9711" s="7"/>
      <c r="CJ9711" s="7"/>
      <c r="CK9711" s="7"/>
      <c r="CL9711" s="7"/>
    </row>
    <row r="9712" spans="1:90">
      <c r="A9712" s="11"/>
      <c r="B9712" s="373"/>
      <c r="C9712" s="373"/>
      <c r="D9712" s="373"/>
      <c r="E9712" s="13"/>
      <c r="F9712" s="11"/>
      <c r="G9712" s="25"/>
      <c r="H9712" s="31"/>
      <c r="I9712" s="30"/>
      <c r="M9712" s="25"/>
      <c r="N9712" s="31"/>
      <c r="O9712" s="30"/>
      <c r="V9712" s="12"/>
      <c r="W9712" s="12"/>
      <c r="X9712" s="14"/>
      <c r="AB9712" s="25"/>
      <c r="AC9712" s="12"/>
      <c r="AD9712" s="12"/>
      <c r="AK9712" s="12"/>
      <c r="AL9712" s="30"/>
      <c r="AM9712" s="32"/>
      <c r="AQ9712" s="12"/>
      <c r="AR9712" s="12"/>
      <c r="AS9712" s="12"/>
      <c r="AZ9712" s="49"/>
      <c r="BA9712" s="30"/>
      <c r="BB9712" s="12"/>
      <c r="BF9712" s="12"/>
      <c r="BG9712" s="12"/>
      <c r="BH9712" s="12"/>
      <c r="BO9712" s="7"/>
      <c r="BP9712" s="7"/>
      <c r="BQ9712" s="7"/>
      <c r="BU9712" s="7"/>
      <c r="BV9712" s="7"/>
      <c r="BW9712" s="7"/>
      <c r="CD9712" s="7"/>
      <c r="CE9712" s="7"/>
      <c r="CF9712" s="7"/>
      <c r="CJ9712" s="7"/>
      <c r="CK9712" s="7"/>
      <c r="CL9712" s="7"/>
    </row>
    <row r="9713" spans="1:90">
      <c r="A9713" s="11"/>
      <c r="B9713" s="373"/>
      <c r="C9713" s="373"/>
      <c r="D9713" s="373"/>
      <c r="E9713" s="13"/>
      <c r="F9713" s="11"/>
      <c r="G9713" s="25"/>
      <c r="H9713" s="31"/>
      <c r="I9713" s="30"/>
      <c r="M9713" s="25"/>
      <c r="N9713" s="31"/>
      <c r="O9713" s="30"/>
      <c r="V9713" s="12"/>
      <c r="W9713" s="12"/>
      <c r="X9713" s="14"/>
      <c r="AB9713" s="25"/>
      <c r="AC9713" s="12"/>
      <c r="AD9713" s="12"/>
      <c r="AK9713" s="12"/>
      <c r="AL9713" s="30"/>
      <c r="AM9713" s="32"/>
      <c r="AQ9713" s="12"/>
      <c r="AR9713" s="12"/>
      <c r="AS9713" s="12"/>
      <c r="AZ9713" s="49"/>
      <c r="BA9713" s="30"/>
      <c r="BB9713" s="12"/>
      <c r="BF9713" s="12"/>
      <c r="BG9713" s="12"/>
      <c r="BH9713" s="12"/>
      <c r="BO9713" s="7"/>
      <c r="BP9713" s="7"/>
      <c r="BQ9713" s="7"/>
      <c r="BU9713" s="7"/>
      <c r="BV9713" s="7"/>
      <c r="BW9713" s="7"/>
      <c r="CD9713" s="7"/>
      <c r="CE9713" s="7"/>
      <c r="CF9713" s="7"/>
      <c r="CJ9713" s="7"/>
      <c r="CK9713" s="7"/>
      <c r="CL9713" s="7"/>
    </row>
    <row r="9714" spans="1:90">
      <c r="A9714" s="11"/>
      <c r="B9714" s="373"/>
      <c r="C9714" s="373"/>
      <c r="D9714" s="373"/>
      <c r="E9714" s="13"/>
      <c r="F9714" s="11"/>
      <c r="G9714" s="25"/>
      <c r="H9714" s="31"/>
      <c r="I9714" s="30"/>
      <c r="M9714" s="25"/>
      <c r="N9714" s="31"/>
      <c r="O9714" s="30"/>
      <c r="V9714" s="12"/>
      <c r="W9714" s="12"/>
      <c r="X9714" s="14"/>
      <c r="AB9714" s="25"/>
      <c r="AC9714" s="12"/>
      <c r="AD9714" s="12"/>
      <c r="AK9714" s="12"/>
      <c r="AL9714" s="30"/>
      <c r="AM9714" s="32"/>
      <c r="AQ9714" s="12"/>
      <c r="AR9714" s="12"/>
      <c r="AS9714" s="12"/>
      <c r="AZ9714" s="49"/>
      <c r="BA9714" s="30"/>
      <c r="BB9714" s="12"/>
      <c r="BF9714" s="12"/>
      <c r="BG9714" s="12"/>
      <c r="BH9714" s="12"/>
      <c r="BO9714" s="7"/>
      <c r="BP9714" s="7"/>
      <c r="BQ9714" s="7"/>
      <c r="BU9714" s="7"/>
      <c r="BV9714" s="7"/>
      <c r="BW9714" s="7"/>
      <c r="CD9714" s="7"/>
      <c r="CE9714" s="7"/>
      <c r="CF9714" s="7"/>
      <c r="CJ9714" s="7"/>
      <c r="CK9714" s="7"/>
      <c r="CL9714" s="7"/>
    </row>
    <row r="9715" spans="1:90">
      <c r="A9715" s="11"/>
      <c r="B9715" s="373"/>
      <c r="C9715" s="373"/>
      <c r="D9715" s="373"/>
      <c r="E9715" s="13"/>
      <c r="F9715" s="11"/>
      <c r="G9715" s="25"/>
      <c r="H9715" s="31"/>
      <c r="I9715" s="30"/>
      <c r="M9715" s="25"/>
      <c r="N9715" s="31"/>
      <c r="O9715" s="30"/>
      <c r="V9715" s="12"/>
      <c r="W9715" s="12"/>
      <c r="X9715" s="14"/>
      <c r="AB9715" s="25"/>
      <c r="AC9715" s="12"/>
      <c r="AD9715" s="12"/>
      <c r="AK9715" s="12"/>
      <c r="AL9715" s="30"/>
      <c r="AM9715" s="32"/>
      <c r="AQ9715" s="12"/>
      <c r="AR9715" s="12"/>
      <c r="AS9715" s="12"/>
      <c r="AZ9715" s="49"/>
      <c r="BA9715" s="30"/>
      <c r="BB9715" s="12"/>
      <c r="BF9715" s="12"/>
      <c r="BG9715" s="12"/>
      <c r="BH9715" s="12"/>
      <c r="BO9715" s="7"/>
      <c r="BP9715" s="7"/>
      <c r="BQ9715" s="7"/>
      <c r="BU9715" s="7"/>
      <c r="BV9715" s="7"/>
      <c r="BW9715" s="7"/>
      <c r="CD9715" s="7"/>
      <c r="CE9715" s="7"/>
      <c r="CF9715" s="7"/>
      <c r="CJ9715" s="7"/>
      <c r="CK9715" s="7"/>
      <c r="CL9715" s="7"/>
    </row>
    <row r="9716" spans="1:90">
      <c r="A9716" s="11"/>
      <c r="B9716" s="373"/>
      <c r="C9716" s="373"/>
      <c r="D9716" s="373"/>
      <c r="E9716" s="13"/>
      <c r="F9716" s="11"/>
      <c r="G9716" s="25"/>
      <c r="H9716" s="31"/>
      <c r="I9716" s="30"/>
      <c r="M9716" s="25"/>
      <c r="N9716" s="31"/>
      <c r="O9716" s="30"/>
      <c r="V9716" s="12"/>
      <c r="W9716" s="12"/>
      <c r="X9716" s="14"/>
      <c r="AB9716" s="25"/>
      <c r="AC9716" s="12"/>
      <c r="AD9716" s="12"/>
      <c r="AK9716" s="12"/>
      <c r="AL9716" s="30"/>
      <c r="AM9716" s="32"/>
      <c r="AQ9716" s="12"/>
      <c r="AR9716" s="12"/>
      <c r="AS9716" s="12"/>
      <c r="AZ9716" s="49"/>
      <c r="BA9716" s="30"/>
      <c r="BB9716" s="12"/>
      <c r="BF9716" s="12"/>
      <c r="BG9716" s="12"/>
      <c r="BH9716" s="12"/>
      <c r="BO9716" s="7"/>
      <c r="BP9716" s="7"/>
      <c r="BQ9716" s="7"/>
      <c r="BU9716" s="7"/>
      <c r="BV9716" s="7"/>
      <c r="BW9716" s="7"/>
      <c r="CD9716" s="7"/>
      <c r="CE9716" s="7"/>
      <c r="CF9716" s="7"/>
      <c r="CJ9716" s="7"/>
      <c r="CK9716" s="7"/>
      <c r="CL9716" s="7"/>
    </row>
    <row r="9717" spans="1:90">
      <c r="A9717" s="11"/>
      <c r="B9717" s="373"/>
      <c r="C9717" s="373"/>
      <c r="D9717" s="373"/>
      <c r="E9717" s="13"/>
      <c r="F9717" s="11"/>
      <c r="G9717" s="25"/>
      <c r="H9717" s="31"/>
      <c r="I9717" s="30"/>
      <c r="M9717" s="25"/>
      <c r="N9717" s="31"/>
      <c r="O9717" s="30"/>
      <c r="V9717" s="12"/>
      <c r="W9717" s="12"/>
      <c r="X9717" s="14"/>
      <c r="AB9717" s="25"/>
      <c r="AC9717" s="12"/>
      <c r="AD9717" s="12"/>
      <c r="AK9717" s="12"/>
      <c r="AL9717" s="30"/>
      <c r="AM9717" s="32"/>
      <c r="AQ9717" s="12"/>
      <c r="AR9717" s="12"/>
      <c r="AS9717" s="12"/>
      <c r="AZ9717" s="49"/>
      <c r="BA9717" s="30"/>
      <c r="BB9717" s="12"/>
      <c r="BF9717" s="12"/>
      <c r="BG9717" s="12"/>
      <c r="BH9717" s="12"/>
      <c r="BO9717" s="7"/>
      <c r="BP9717" s="7"/>
      <c r="BQ9717" s="7"/>
      <c r="BU9717" s="7"/>
      <c r="BV9717" s="7"/>
      <c r="BW9717" s="7"/>
      <c r="CD9717" s="7"/>
      <c r="CE9717" s="7"/>
      <c r="CF9717" s="7"/>
      <c r="CJ9717" s="7"/>
      <c r="CK9717" s="7"/>
      <c r="CL9717" s="7"/>
    </row>
    <row r="9718" spans="1:90">
      <c r="A9718" s="11"/>
      <c r="B9718" s="373"/>
      <c r="C9718" s="373"/>
      <c r="D9718" s="373"/>
      <c r="E9718" s="13"/>
      <c r="F9718" s="11"/>
      <c r="G9718" s="25"/>
      <c r="H9718" s="31"/>
      <c r="I9718" s="30"/>
      <c r="M9718" s="25"/>
      <c r="N9718" s="31"/>
      <c r="O9718" s="30"/>
      <c r="V9718" s="12"/>
      <c r="W9718" s="12"/>
      <c r="X9718" s="14"/>
      <c r="AB9718" s="25"/>
      <c r="AC9718" s="12"/>
      <c r="AD9718" s="12"/>
      <c r="AK9718" s="12"/>
      <c r="AL9718" s="30"/>
      <c r="AM9718" s="32"/>
      <c r="AQ9718" s="12"/>
      <c r="AR9718" s="12"/>
      <c r="AS9718" s="12"/>
      <c r="AZ9718" s="49"/>
      <c r="BA9718" s="30"/>
      <c r="BB9718" s="12"/>
      <c r="BF9718" s="12"/>
      <c r="BG9718" s="12"/>
      <c r="BH9718" s="12"/>
      <c r="BO9718" s="7"/>
      <c r="BP9718" s="7"/>
      <c r="BQ9718" s="7"/>
      <c r="BU9718" s="7"/>
      <c r="BV9718" s="7"/>
      <c r="BW9718" s="7"/>
      <c r="CD9718" s="7"/>
      <c r="CE9718" s="7"/>
      <c r="CF9718" s="7"/>
      <c r="CJ9718" s="7"/>
      <c r="CK9718" s="7"/>
      <c r="CL9718" s="7"/>
    </row>
    <row r="9719" spans="1:90">
      <c r="A9719" s="11"/>
      <c r="B9719" s="373"/>
      <c r="C9719" s="373"/>
      <c r="D9719" s="373"/>
      <c r="E9719" s="13"/>
      <c r="F9719" s="11"/>
      <c r="G9719" s="25"/>
      <c r="H9719" s="31"/>
      <c r="I9719" s="30"/>
      <c r="M9719" s="25"/>
      <c r="N9719" s="31"/>
      <c r="O9719" s="30"/>
      <c r="V9719" s="12"/>
      <c r="W9719" s="12"/>
      <c r="X9719" s="14"/>
      <c r="AB9719" s="25"/>
      <c r="AC9719" s="12"/>
      <c r="AD9719" s="12"/>
      <c r="AK9719" s="12"/>
      <c r="AL9719" s="30"/>
      <c r="AM9719" s="32"/>
      <c r="AQ9719" s="12"/>
      <c r="AR9719" s="12"/>
      <c r="AS9719" s="12"/>
      <c r="AZ9719" s="49"/>
      <c r="BA9719" s="30"/>
      <c r="BB9719" s="12"/>
      <c r="BF9719" s="12"/>
      <c r="BG9719" s="12"/>
      <c r="BH9719" s="12"/>
      <c r="BO9719" s="7"/>
      <c r="BP9719" s="7"/>
      <c r="BQ9719" s="7"/>
      <c r="BU9719" s="7"/>
      <c r="BV9719" s="7"/>
      <c r="BW9719" s="7"/>
      <c r="CD9719" s="7"/>
      <c r="CE9719" s="7"/>
      <c r="CF9719" s="7"/>
      <c r="CJ9719" s="7"/>
      <c r="CK9719" s="7"/>
      <c r="CL9719" s="7"/>
    </row>
    <row r="9720" spans="1:90">
      <c r="A9720" s="11"/>
      <c r="B9720" s="373"/>
      <c r="C9720" s="373"/>
      <c r="D9720" s="373"/>
      <c r="E9720" s="13"/>
      <c r="F9720" s="11"/>
      <c r="G9720" s="25"/>
      <c r="H9720" s="31"/>
      <c r="I9720" s="30"/>
      <c r="M9720" s="25"/>
      <c r="N9720" s="31"/>
      <c r="O9720" s="30"/>
      <c r="V9720" s="12"/>
      <c r="W9720" s="12"/>
      <c r="X9720" s="14"/>
      <c r="AB9720" s="25"/>
      <c r="AC9720" s="12"/>
      <c r="AD9720" s="12"/>
      <c r="AK9720" s="12"/>
      <c r="AL9720" s="30"/>
      <c r="AM9720" s="32"/>
      <c r="AQ9720" s="12"/>
      <c r="AR9720" s="12"/>
      <c r="AS9720" s="12"/>
      <c r="AZ9720" s="49"/>
      <c r="BA9720" s="30"/>
      <c r="BB9720" s="12"/>
      <c r="BF9720" s="12"/>
      <c r="BG9720" s="12"/>
      <c r="BH9720" s="12"/>
      <c r="BO9720" s="7"/>
      <c r="BP9720" s="7"/>
      <c r="BQ9720" s="7"/>
      <c r="BU9720" s="7"/>
      <c r="BV9720" s="7"/>
      <c r="BW9720" s="7"/>
      <c r="CD9720" s="7"/>
      <c r="CE9720" s="7"/>
      <c r="CF9720" s="7"/>
      <c r="CJ9720" s="7"/>
      <c r="CK9720" s="7"/>
      <c r="CL9720" s="7"/>
    </row>
    <row r="9721" spans="1:90">
      <c r="A9721" s="11"/>
      <c r="B9721" s="373"/>
      <c r="C9721" s="373"/>
      <c r="D9721" s="373"/>
      <c r="E9721" s="13"/>
      <c r="F9721" s="11"/>
      <c r="G9721" s="25"/>
      <c r="H9721" s="31"/>
      <c r="I9721" s="30"/>
      <c r="M9721" s="25"/>
      <c r="N9721" s="31"/>
      <c r="O9721" s="30"/>
      <c r="V9721" s="12"/>
      <c r="W9721" s="12"/>
      <c r="X9721" s="14"/>
      <c r="AB9721" s="25"/>
      <c r="AC9721" s="12"/>
      <c r="AD9721" s="12"/>
      <c r="AK9721" s="12"/>
      <c r="AL9721" s="30"/>
      <c r="AM9721" s="32"/>
      <c r="AQ9721" s="12"/>
      <c r="AR9721" s="12"/>
      <c r="AS9721" s="12"/>
      <c r="AZ9721" s="49"/>
      <c r="BA9721" s="30"/>
      <c r="BB9721" s="12"/>
      <c r="BF9721" s="12"/>
      <c r="BG9721" s="12"/>
      <c r="BH9721" s="12"/>
      <c r="BO9721" s="7"/>
      <c r="BP9721" s="7"/>
      <c r="BQ9721" s="7"/>
      <c r="BU9721" s="7"/>
      <c r="BV9721" s="7"/>
      <c r="BW9721" s="7"/>
      <c r="CD9721" s="7"/>
      <c r="CE9721" s="7"/>
      <c r="CF9721" s="7"/>
      <c r="CJ9721" s="7"/>
      <c r="CK9721" s="7"/>
      <c r="CL9721" s="7"/>
    </row>
    <row r="9722" spans="1:90">
      <c r="A9722" s="11"/>
      <c r="B9722" s="373"/>
      <c r="C9722" s="373"/>
      <c r="D9722" s="373"/>
      <c r="E9722" s="13"/>
      <c r="F9722" s="11"/>
      <c r="G9722" s="25"/>
      <c r="H9722" s="31"/>
      <c r="I9722" s="30"/>
      <c r="M9722" s="25"/>
      <c r="N9722" s="31"/>
      <c r="O9722" s="30"/>
      <c r="V9722" s="12"/>
      <c r="W9722" s="12"/>
      <c r="X9722" s="14"/>
      <c r="AB9722" s="25"/>
      <c r="AC9722" s="12"/>
      <c r="AD9722" s="12"/>
      <c r="AK9722" s="12"/>
      <c r="AL9722" s="30"/>
      <c r="AM9722" s="32"/>
      <c r="AQ9722" s="12"/>
      <c r="AR9722" s="12"/>
      <c r="AS9722" s="12"/>
      <c r="AZ9722" s="49"/>
      <c r="BA9722" s="30"/>
      <c r="BB9722" s="12"/>
      <c r="BF9722" s="12"/>
      <c r="BG9722" s="12"/>
      <c r="BH9722" s="12"/>
      <c r="BO9722" s="7"/>
      <c r="BP9722" s="7"/>
      <c r="BQ9722" s="7"/>
      <c r="BU9722" s="7"/>
      <c r="BV9722" s="7"/>
      <c r="BW9722" s="7"/>
      <c r="CD9722" s="7"/>
      <c r="CE9722" s="7"/>
      <c r="CF9722" s="7"/>
      <c r="CJ9722" s="7"/>
      <c r="CK9722" s="7"/>
      <c r="CL9722" s="7"/>
    </row>
    <row r="9723" spans="1:90">
      <c r="A9723" s="11"/>
      <c r="B9723" s="373"/>
      <c r="C9723" s="373"/>
      <c r="D9723" s="373"/>
      <c r="E9723" s="13"/>
      <c r="F9723" s="11"/>
      <c r="G9723" s="25"/>
      <c r="H9723" s="31"/>
      <c r="I9723" s="30"/>
      <c r="M9723" s="25"/>
      <c r="N9723" s="31"/>
      <c r="O9723" s="30"/>
      <c r="V9723" s="12"/>
      <c r="W9723" s="12"/>
      <c r="X9723" s="14"/>
      <c r="AB9723" s="25"/>
      <c r="AC9723" s="12"/>
      <c r="AD9723" s="12"/>
      <c r="AK9723" s="12"/>
      <c r="AL9723" s="30"/>
      <c r="AM9723" s="32"/>
      <c r="AQ9723" s="12"/>
      <c r="AR9723" s="12"/>
      <c r="AS9723" s="12"/>
      <c r="AZ9723" s="49"/>
      <c r="BA9723" s="30"/>
      <c r="BB9723" s="12"/>
      <c r="BF9723" s="12"/>
      <c r="BG9723" s="12"/>
      <c r="BH9723" s="12"/>
      <c r="BO9723" s="7"/>
      <c r="BP9723" s="7"/>
      <c r="BQ9723" s="7"/>
      <c r="BU9723" s="7"/>
      <c r="BV9723" s="7"/>
      <c r="BW9723" s="7"/>
      <c r="CD9723" s="7"/>
      <c r="CE9723" s="7"/>
      <c r="CF9723" s="7"/>
      <c r="CJ9723" s="7"/>
      <c r="CK9723" s="7"/>
      <c r="CL9723" s="7"/>
    </row>
    <row r="9724" spans="1:90">
      <c r="A9724" s="11"/>
      <c r="B9724" s="373"/>
      <c r="C9724" s="373"/>
      <c r="D9724" s="373"/>
      <c r="E9724" s="13"/>
      <c r="F9724" s="11"/>
      <c r="G9724" s="25"/>
      <c r="H9724" s="31"/>
      <c r="I9724" s="30"/>
      <c r="M9724" s="25"/>
      <c r="N9724" s="31"/>
      <c r="O9724" s="30"/>
      <c r="V9724" s="12"/>
      <c r="W9724" s="12"/>
      <c r="X9724" s="14"/>
      <c r="AB9724" s="25"/>
      <c r="AC9724" s="12"/>
      <c r="AD9724" s="12"/>
      <c r="AK9724" s="12"/>
      <c r="AL9724" s="30"/>
      <c r="AM9724" s="32"/>
      <c r="AQ9724" s="12"/>
      <c r="AR9724" s="12"/>
      <c r="AS9724" s="12"/>
      <c r="AZ9724" s="49"/>
      <c r="BA9724" s="30"/>
      <c r="BB9724" s="12"/>
      <c r="BF9724" s="12"/>
      <c r="BG9724" s="12"/>
      <c r="BH9724" s="12"/>
      <c r="BO9724" s="7"/>
      <c r="BP9724" s="7"/>
      <c r="BQ9724" s="7"/>
      <c r="BU9724" s="7"/>
      <c r="BV9724" s="7"/>
      <c r="BW9724" s="7"/>
      <c r="CD9724" s="7"/>
      <c r="CE9724" s="7"/>
      <c r="CF9724" s="7"/>
      <c r="CJ9724" s="7"/>
      <c r="CK9724" s="7"/>
      <c r="CL9724" s="7"/>
    </row>
    <row r="9725" spans="1:90">
      <c r="A9725" s="11"/>
      <c r="B9725" s="373"/>
      <c r="C9725" s="373"/>
      <c r="D9725" s="373"/>
      <c r="E9725" s="13"/>
      <c r="F9725" s="11"/>
      <c r="G9725" s="25"/>
      <c r="H9725" s="31"/>
      <c r="I9725" s="30"/>
      <c r="M9725" s="25"/>
      <c r="N9725" s="31"/>
      <c r="O9725" s="30"/>
      <c r="V9725" s="12"/>
      <c r="W9725" s="12"/>
      <c r="X9725" s="14"/>
      <c r="AB9725" s="25"/>
      <c r="AC9725" s="12"/>
      <c r="AD9725" s="12"/>
      <c r="AK9725" s="12"/>
      <c r="AL9725" s="30"/>
      <c r="AM9725" s="32"/>
      <c r="AQ9725" s="12"/>
      <c r="AR9725" s="12"/>
      <c r="AS9725" s="12"/>
      <c r="AZ9725" s="49"/>
      <c r="BA9725" s="30"/>
      <c r="BB9725" s="12"/>
      <c r="BF9725" s="12"/>
      <c r="BG9725" s="12"/>
      <c r="BH9725" s="12"/>
      <c r="BO9725" s="7"/>
      <c r="BP9725" s="7"/>
      <c r="BQ9725" s="7"/>
      <c r="BU9725" s="7"/>
      <c r="BV9725" s="7"/>
      <c r="BW9725" s="7"/>
      <c r="CD9725" s="7"/>
      <c r="CE9725" s="7"/>
      <c r="CF9725" s="7"/>
      <c r="CJ9725" s="7"/>
      <c r="CK9725" s="7"/>
      <c r="CL9725" s="7"/>
    </row>
    <row r="9726" spans="1:90">
      <c r="A9726" s="11"/>
      <c r="B9726" s="373"/>
      <c r="C9726" s="373"/>
      <c r="D9726" s="373"/>
      <c r="E9726" s="13"/>
      <c r="F9726" s="11"/>
      <c r="G9726" s="25"/>
      <c r="H9726" s="31"/>
      <c r="I9726" s="30"/>
      <c r="M9726" s="25"/>
      <c r="N9726" s="31"/>
      <c r="O9726" s="30"/>
      <c r="V9726" s="12"/>
      <c r="W9726" s="12"/>
      <c r="X9726" s="14"/>
      <c r="AB9726" s="25"/>
      <c r="AC9726" s="12"/>
      <c r="AD9726" s="12"/>
      <c r="AK9726" s="12"/>
      <c r="AL9726" s="30"/>
      <c r="AM9726" s="32"/>
      <c r="AQ9726" s="12"/>
      <c r="AR9726" s="12"/>
      <c r="AS9726" s="12"/>
      <c r="AZ9726" s="49"/>
      <c r="BA9726" s="30"/>
      <c r="BB9726" s="12"/>
      <c r="BF9726" s="12"/>
      <c r="BG9726" s="12"/>
      <c r="BH9726" s="12"/>
      <c r="BO9726" s="7"/>
      <c r="BP9726" s="7"/>
      <c r="BQ9726" s="7"/>
      <c r="BU9726" s="7"/>
      <c r="BV9726" s="7"/>
      <c r="BW9726" s="7"/>
      <c r="CD9726" s="7"/>
      <c r="CE9726" s="7"/>
      <c r="CF9726" s="7"/>
      <c r="CJ9726" s="7"/>
      <c r="CK9726" s="7"/>
      <c r="CL9726" s="7"/>
    </row>
    <row r="9727" spans="1:90">
      <c r="A9727" s="11"/>
      <c r="B9727" s="373"/>
      <c r="C9727" s="373"/>
      <c r="D9727" s="373"/>
      <c r="E9727" s="13"/>
      <c r="F9727" s="11"/>
      <c r="G9727" s="25"/>
      <c r="H9727" s="31"/>
      <c r="I9727" s="30"/>
      <c r="M9727" s="25"/>
      <c r="N9727" s="31"/>
      <c r="O9727" s="30"/>
      <c r="V9727" s="12"/>
      <c r="W9727" s="12"/>
      <c r="X9727" s="14"/>
      <c r="AB9727" s="25"/>
      <c r="AC9727" s="12"/>
      <c r="AD9727" s="12"/>
      <c r="AK9727" s="12"/>
      <c r="AL9727" s="30"/>
      <c r="AM9727" s="32"/>
      <c r="AQ9727" s="12"/>
      <c r="AR9727" s="12"/>
      <c r="AS9727" s="12"/>
      <c r="AZ9727" s="49"/>
      <c r="BA9727" s="30"/>
      <c r="BB9727" s="12"/>
      <c r="BF9727" s="12"/>
      <c r="BG9727" s="12"/>
      <c r="BH9727" s="12"/>
      <c r="BO9727" s="7"/>
      <c r="BP9727" s="7"/>
      <c r="BQ9727" s="7"/>
      <c r="BU9727" s="7"/>
      <c r="BV9727" s="7"/>
      <c r="BW9727" s="7"/>
      <c r="CD9727" s="7"/>
      <c r="CE9727" s="7"/>
      <c r="CF9727" s="7"/>
      <c r="CJ9727" s="7"/>
      <c r="CK9727" s="7"/>
      <c r="CL9727" s="7"/>
    </row>
    <row r="9728" spans="1:90">
      <c r="A9728" s="11"/>
      <c r="B9728" s="373"/>
      <c r="C9728" s="373"/>
      <c r="D9728" s="373"/>
      <c r="E9728" s="13"/>
      <c r="F9728" s="11"/>
      <c r="G9728" s="25"/>
      <c r="H9728" s="31"/>
      <c r="I9728" s="30"/>
      <c r="M9728" s="25"/>
      <c r="N9728" s="31"/>
      <c r="O9728" s="30"/>
      <c r="V9728" s="12"/>
      <c r="W9728" s="12"/>
      <c r="X9728" s="14"/>
      <c r="AB9728" s="25"/>
      <c r="AC9728" s="12"/>
      <c r="AD9728" s="12"/>
      <c r="AK9728" s="12"/>
      <c r="AL9728" s="30"/>
      <c r="AM9728" s="32"/>
      <c r="AQ9728" s="12"/>
      <c r="AR9728" s="12"/>
      <c r="AS9728" s="12"/>
      <c r="AZ9728" s="49"/>
      <c r="BA9728" s="30"/>
      <c r="BB9728" s="12"/>
      <c r="BF9728" s="12"/>
      <c r="BG9728" s="12"/>
      <c r="BH9728" s="12"/>
      <c r="BO9728" s="7"/>
      <c r="BP9728" s="7"/>
      <c r="BQ9728" s="7"/>
      <c r="BU9728" s="7"/>
      <c r="BV9728" s="7"/>
      <c r="BW9728" s="7"/>
      <c r="CD9728" s="7"/>
      <c r="CE9728" s="7"/>
      <c r="CF9728" s="7"/>
      <c r="CJ9728" s="7"/>
      <c r="CK9728" s="7"/>
      <c r="CL9728" s="7"/>
    </row>
    <row r="9729" spans="1:90">
      <c r="A9729" s="11"/>
      <c r="B9729" s="373"/>
      <c r="C9729" s="373"/>
      <c r="D9729" s="373"/>
      <c r="E9729" s="13"/>
      <c r="F9729" s="11"/>
      <c r="G9729" s="25"/>
      <c r="H9729" s="31"/>
      <c r="I9729" s="30"/>
      <c r="M9729" s="25"/>
      <c r="N9729" s="31"/>
      <c r="O9729" s="30"/>
      <c r="V9729" s="12"/>
      <c r="W9729" s="12"/>
      <c r="X9729" s="14"/>
      <c r="AB9729" s="25"/>
      <c r="AC9729" s="12"/>
      <c r="AD9729" s="12"/>
      <c r="AK9729" s="12"/>
      <c r="AL9729" s="30"/>
      <c r="AM9729" s="32"/>
      <c r="AQ9729" s="12"/>
      <c r="AR9729" s="12"/>
      <c r="AS9729" s="12"/>
      <c r="AZ9729" s="49"/>
      <c r="BA9729" s="30"/>
      <c r="BB9729" s="12"/>
      <c r="BF9729" s="12"/>
      <c r="BG9729" s="12"/>
      <c r="BH9729" s="12"/>
      <c r="BO9729" s="7"/>
      <c r="BP9729" s="7"/>
      <c r="BQ9729" s="7"/>
      <c r="BU9729" s="7"/>
      <c r="BV9729" s="7"/>
      <c r="BW9729" s="7"/>
      <c r="CD9729" s="7"/>
      <c r="CE9729" s="7"/>
      <c r="CF9729" s="7"/>
      <c r="CJ9729" s="7"/>
      <c r="CK9729" s="7"/>
      <c r="CL9729" s="7"/>
    </row>
    <row r="9730" spans="1:90">
      <c r="A9730" s="11"/>
      <c r="B9730" s="373"/>
      <c r="C9730" s="373"/>
      <c r="D9730" s="373"/>
      <c r="E9730" s="13"/>
      <c r="F9730" s="11"/>
      <c r="G9730" s="25"/>
      <c r="H9730" s="31"/>
      <c r="I9730" s="30"/>
      <c r="M9730" s="25"/>
      <c r="N9730" s="31"/>
      <c r="O9730" s="30"/>
      <c r="V9730" s="12"/>
      <c r="W9730" s="12"/>
      <c r="X9730" s="14"/>
      <c r="AB9730" s="25"/>
      <c r="AC9730" s="12"/>
      <c r="AD9730" s="12"/>
      <c r="AK9730" s="12"/>
      <c r="AL9730" s="30"/>
      <c r="AM9730" s="32"/>
      <c r="AQ9730" s="12"/>
      <c r="AR9730" s="12"/>
      <c r="AS9730" s="12"/>
      <c r="AZ9730" s="49"/>
      <c r="BA9730" s="30"/>
      <c r="BB9730" s="12"/>
      <c r="BF9730" s="12"/>
      <c r="BG9730" s="12"/>
      <c r="BH9730" s="12"/>
      <c r="BO9730" s="7"/>
      <c r="BP9730" s="7"/>
      <c r="BQ9730" s="7"/>
      <c r="BU9730" s="7"/>
      <c r="BV9730" s="7"/>
      <c r="BW9730" s="7"/>
      <c r="CD9730" s="7"/>
      <c r="CE9730" s="7"/>
      <c r="CF9730" s="7"/>
      <c r="CJ9730" s="7"/>
      <c r="CK9730" s="7"/>
      <c r="CL9730" s="7"/>
    </row>
    <row r="9731" spans="1:90">
      <c r="A9731" s="11"/>
      <c r="B9731" s="373"/>
      <c r="C9731" s="373"/>
      <c r="D9731" s="373"/>
      <c r="E9731" s="13"/>
      <c r="F9731" s="11"/>
      <c r="G9731" s="25"/>
      <c r="H9731" s="31"/>
      <c r="I9731" s="30"/>
      <c r="M9731" s="25"/>
      <c r="N9731" s="31"/>
      <c r="O9731" s="30"/>
      <c r="V9731" s="12"/>
      <c r="W9731" s="12"/>
      <c r="X9731" s="14"/>
      <c r="AB9731" s="25"/>
      <c r="AC9731" s="12"/>
      <c r="AD9731" s="12"/>
      <c r="AK9731" s="12"/>
      <c r="AL9731" s="30"/>
      <c r="AM9731" s="32"/>
      <c r="AQ9731" s="12"/>
      <c r="AR9731" s="12"/>
      <c r="AS9731" s="12"/>
      <c r="AZ9731" s="49"/>
      <c r="BA9731" s="30"/>
      <c r="BB9731" s="12"/>
      <c r="BF9731" s="12"/>
      <c r="BG9731" s="12"/>
      <c r="BH9731" s="12"/>
      <c r="BO9731" s="7"/>
      <c r="BP9731" s="7"/>
      <c r="BQ9731" s="7"/>
      <c r="BU9731" s="7"/>
      <c r="BV9731" s="7"/>
      <c r="BW9731" s="7"/>
      <c r="CD9731" s="7"/>
      <c r="CE9731" s="7"/>
      <c r="CF9731" s="7"/>
      <c r="CJ9731" s="7"/>
      <c r="CK9731" s="7"/>
      <c r="CL9731" s="7"/>
    </row>
    <row r="9732" spans="1:90">
      <c r="A9732" s="11"/>
      <c r="B9732" s="373"/>
      <c r="C9732" s="373"/>
      <c r="D9732" s="373"/>
      <c r="E9732" s="13"/>
      <c r="F9732" s="11"/>
      <c r="G9732" s="25"/>
      <c r="H9732" s="31"/>
      <c r="I9732" s="30"/>
      <c r="M9732" s="25"/>
      <c r="N9732" s="31"/>
      <c r="O9732" s="30"/>
      <c r="V9732" s="12"/>
      <c r="W9732" s="12"/>
      <c r="X9732" s="14"/>
      <c r="AB9732" s="25"/>
      <c r="AC9732" s="12"/>
      <c r="AD9732" s="12"/>
      <c r="AK9732" s="12"/>
      <c r="AL9732" s="30"/>
      <c r="AM9732" s="32"/>
      <c r="AQ9732" s="12"/>
      <c r="AR9732" s="12"/>
      <c r="AS9732" s="12"/>
      <c r="AZ9732" s="49"/>
      <c r="BA9732" s="30"/>
      <c r="BB9732" s="12"/>
      <c r="BF9732" s="12"/>
      <c r="BG9732" s="12"/>
      <c r="BH9732" s="12"/>
      <c r="BO9732" s="7"/>
      <c r="BP9732" s="7"/>
      <c r="BQ9732" s="7"/>
      <c r="BU9732" s="7"/>
      <c r="BV9732" s="7"/>
      <c r="BW9732" s="7"/>
      <c r="CD9732" s="7"/>
      <c r="CE9732" s="7"/>
      <c r="CF9732" s="7"/>
      <c r="CJ9732" s="7"/>
      <c r="CK9732" s="7"/>
      <c r="CL9732" s="7"/>
    </row>
    <row r="9733" spans="1:90">
      <c r="A9733" s="11"/>
      <c r="B9733" s="373"/>
      <c r="C9733" s="373"/>
      <c r="D9733" s="373"/>
      <c r="E9733" s="13"/>
      <c r="F9733" s="11"/>
      <c r="G9733" s="25"/>
      <c r="H9733" s="31"/>
      <c r="I9733" s="30"/>
      <c r="M9733" s="25"/>
      <c r="N9733" s="31"/>
      <c r="O9733" s="30"/>
      <c r="V9733" s="12"/>
      <c r="W9733" s="12"/>
      <c r="X9733" s="14"/>
      <c r="AB9733" s="25"/>
      <c r="AC9733" s="12"/>
      <c r="AD9733" s="12"/>
      <c r="AK9733" s="12"/>
      <c r="AL9733" s="30"/>
      <c r="AM9733" s="32"/>
      <c r="AQ9733" s="12"/>
      <c r="AR9733" s="12"/>
      <c r="AS9733" s="12"/>
      <c r="AZ9733" s="49"/>
      <c r="BA9733" s="30"/>
      <c r="BB9733" s="12"/>
      <c r="BF9733" s="12"/>
      <c r="BG9733" s="12"/>
      <c r="BH9733" s="12"/>
      <c r="BO9733" s="7"/>
      <c r="BP9733" s="7"/>
      <c r="BQ9733" s="7"/>
      <c r="BU9733" s="7"/>
      <c r="BV9733" s="7"/>
      <c r="BW9733" s="7"/>
      <c r="CD9733" s="7"/>
      <c r="CE9733" s="7"/>
      <c r="CF9733" s="7"/>
      <c r="CJ9733" s="7"/>
      <c r="CK9733" s="7"/>
      <c r="CL9733" s="7"/>
    </row>
    <row r="9734" spans="1:90">
      <c r="A9734" s="11"/>
      <c r="B9734" s="373"/>
      <c r="C9734" s="373"/>
      <c r="D9734" s="373"/>
      <c r="E9734" s="13"/>
      <c r="F9734" s="11"/>
      <c r="G9734" s="25"/>
      <c r="H9734" s="31"/>
      <c r="I9734" s="30"/>
      <c r="M9734" s="25"/>
      <c r="N9734" s="31"/>
      <c r="O9734" s="30"/>
      <c r="V9734" s="12"/>
      <c r="W9734" s="12"/>
      <c r="X9734" s="14"/>
      <c r="AB9734" s="25"/>
      <c r="AC9734" s="12"/>
      <c r="AD9734" s="12"/>
      <c r="AK9734" s="12"/>
      <c r="AL9734" s="30"/>
      <c r="AM9734" s="32"/>
      <c r="AQ9734" s="12"/>
      <c r="AR9734" s="12"/>
      <c r="AS9734" s="12"/>
      <c r="AZ9734" s="49"/>
      <c r="BA9734" s="30"/>
      <c r="BB9734" s="12"/>
      <c r="BF9734" s="12"/>
      <c r="BG9734" s="12"/>
      <c r="BH9734" s="12"/>
      <c r="BO9734" s="7"/>
      <c r="BP9734" s="7"/>
      <c r="BQ9734" s="7"/>
      <c r="BU9734" s="7"/>
      <c r="BV9734" s="7"/>
      <c r="BW9734" s="7"/>
      <c r="CD9734" s="7"/>
      <c r="CE9734" s="7"/>
      <c r="CF9734" s="7"/>
      <c r="CJ9734" s="7"/>
      <c r="CK9734" s="7"/>
      <c r="CL9734" s="7"/>
    </row>
    <row r="9735" spans="1:90">
      <c r="A9735" s="11"/>
      <c r="B9735" s="373"/>
      <c r="C9735" s="373"/>
      <c r="D9735" s="373"/>
      <c r="E9735" s="13"/>
      <c r="F9735" s="11"/>
      <c r="G9735" s="25"/>
      <c r="H9735" s="31"/>
      <c r="I9735" s="30"/>
      <c r="M9735" s="25"/>
      <c r="N9735" s="31"/>
      <c r="O9735" s="30"/>
      <c r="V9735" s="12"/>
      <c r="W9735" s="12"/>
      <c r="X9735" s="14"/>
      <c r="AB9735" s="25"/>
      <c r="AC9735" s="12"/>
      <c r="AD9735" s="12"/>
      <c r="AK9735" s="12"/>
      <c r="AL9735" s="30"/>
      <c r="AM9735" s="32"/>
      <c r="AQ9735" s="12"/>
      <c r="AR9735" s="12"/>
      <c r="AS9735" s="12"/>
      <c r="AZ9735" s="49"/>
      <c r="BA9735" s="30"/>
      <c r="BB9735" s="12"/>
      <c r="BF9735" s="12"/>
      <c r="BG9735" s="12"/>
      <c r="BH9735" s="12"/>
      <c r="BO9735" s="7"/>
      <c r="BP9735" s="7"/>
      <c r="BQ9735" s="7"/>
      <c r="BU9735" s="7"/>
      <c r="BV9735" s="7"/>
      <c r="BW9735" s="7"/>
      <c r="CD9735" s="7"/>
      <c r="CE9735" s="7"/>
      <c r="CF9735" s="7"/>
      <c r="CJ9735" s="7"/>
      <c r="CK9735" s="7"/>
      <c r="CL9735" s="7"/>
    </row>
    <row r="9736" spans="1:90">
      <c r="A9736" s="11"/>
      <c r="B9736" s="373"/>
      <c r="C9736" s="373"/>
      <c r="D9736" s="373"/>
      <c r="E9736" s="13"/>
      <c r="F9736" s="11"/>
      <c r="G9736" s="25"/>
      <c r="H9736" s="31"/>
      <c r="I9736" s="30"/>
      <c r="M9736" s="25"/>
      <c r="N9736" s="31"/>
      <c r="O9736" s="30"/>
      <c r="V9736" s="12"/>
      <c r="W9736" s="12"/>
      <c r="X9736" s="14"/>
      <c r="AB9736" s="25"/>
      <c r="AC9736" s="12"/>
      <c r="AD9736" s="12"/>
      <c r="AK9736" s="12"/>
      <c r="AL9736" s="30"/>
      <c r="AM9736" s="32"/>
      <c r="AQ9736" s="12"/>
      <c r="AR9736" s="12"/>
      <c r="AS9736" s="12"/>
      <c r="AZ9736" s="49"/>
      <c r="BA9736" s="30"/>
      <c r="BB9736" s="12"/>
      <c r="BF9736" s="12"/>
      <c r="BG9736" s="12"/>
      <c r="BH9736" s="12"/>
      <c r="BO9736" s="7"/>
      <c r="BP9736" s="7"/>
      <c r="BQ9736" s="7"/>
      <c r="BU9736" s="7"/>
      <c r="BV9736" s="7"/>
      <c r="BW9736" s="7"/>
      <c r="CD9736" s="7"/>
      <c r="CE9736" s="7"/>
      <c r="CF9736" s="7"/>
      <c r="CJ9736" s="7"/>
      <c r="CK9736" s="7"/>
      <c r="CL9736" s="7"/>
    </row>
    <row r="9737" spans="1:90">
      <c r="A9737" s="11"/>
      <c r="B9737" s="373"/>
      <c r="C9737" s="373"/>
      <c r="D9737" s="373"/>
      <c r="E9737" s="13"/>
      <c r="F9737" s="11"/>
      <c r="G9737" s="25"/>
      <c r="H9737" s="31"/>
      <c r="I9737" s="30"/>
      <c r="M9737" s="25"/>
      <c r="N9737" s="31"/>
      <c r="O9737" s="30"/>
      <c r="V9737" s="12"/>
      <c r="W9737" s="12"/>
      <c r="X9737" s="14"/>
      <c r="AB9737" s="25"/>
      <c r="AC9737" s="12"/>
      <c r="AD9737" s="12"/>
      <c r="AK9737" s="12"/>
      <c r="AL9737" s="30"/>
      <c r="AM9737" s="32"/>
      <c r="AQ9737" s="12"/>
      <c r="AR9737" s="12"/>
      <c r="AS9737" s="12"/>
      <c r="AZ9737" s="49"/>
      <c r="BA9737" s="30"/>
      <c r="BB9737" s="12"/>
      <c r="BF9737" s="12"/>
      <c r="BG9737" s="12"/>
      <c r="BH9737" s="12"/>
      <c r="BO9737" s="7"/>
      <c r="BP9737" s="7"/>
      <c r="BQ9737" s="7"/>
      <c r="BU9737" s="7"/>
      <c r="BV9737" s="7"/>
      <c r="BW9737" s="7"/>
      <c r="CD9737" s="7"/>
      <c r="CE9737" s="7"/>
      <c r="CF9737" s="7"/>
      <c r="CJ9737" s="7"/>
      <c r="CK9737" s="7"/>
      <c r="CL9737" s="7"/>
    </row>
    <row r="9738" spans="1:90">
      <c r="A9738" s="11"/>
      <c r="B9738" s="373"/>
      <c r="C9738" s="373"/>
      <c r="D9738" s="373"/>
      <c r="E9738" s="13"/>
      <c r="F9738" s="11"/>
      <c r="G9738" s="25"/>
      <c r="H9738" s="31"/>
      <c r="I9738" s="30"/>
      <c r="M9738" s="25"/>
      <c r="N9738" s="31"/>
      <c r="O9738" s="30"/>
      <c r="V9738" s="12"/>
      <c r="W9738" s="12"/>
      <c r="X9738" s="14"/>
      <c r="AB9738" s="25"/>
      <c r="AC9738" s="12"/>
      <c r="AD9738" s="12"/>
      <c r="AK9738" s="12"/>
      <c r="AL9738" s="30"/>
      <c r="AM9738" s="32"/>
      <c r="AQ9738" s="12"/>
      <c r="AR9738" s="12"/>
      <c r="AS9738" s="12"/>
      <c r="AZ9738" s="49"/>
      <c r="BA9738" s="30"/>
      <c r="BB9738" s="12"/>
      <c r="BF9738" s="12"/>
      <c r="BG9738" s="12"/>
      <c r="BH9738" s="12"/>
      <c r="BO9738" s="7"/>
      <c r="BP9738" s="7"/>
      <c r="BQ9738" s="7"/>
      <c r="BU9738" s="7"/>
      <c r="BV9738" s="7"/>
      <c r="BW9738" s="7"/>
      <c r="CD9738" s="7"/>
      <c r="CE9738" s="7"/>
      <c r="CF9738" s="7"/>
      <c r="CJ9738" s="7"/>
      <c r="CK9738" s="7"/>
      <c r="CL9738" s="7"/>
    </row>
    <row r="9739" spans="1:90">
      <c r="A9739" s="11"/>
      <c r="B9739" s="373"/>
      <c r="C9739" s="373"/>
      <c r="D9739" s="373"/>
      <c r="E9739" s="13"/>
      <c r="F9739" s="11"/>
      <c r="G9739" s="25"/>
      <c r="H9739" s="31"/>
      <c r="I9739" s="30"/>
      <c r="M9739" s="25"/>
      <c r="N9739" s="31"/>
      <c r="O9739" s="30"/>
      <c r="V9739" s="12"/>
      <c r="W9739" s="12"/>
      <c r="X9739" s="14"/>
      <c r="AB9739" s="25"/>
      <c r="AC9739" s="12"/>
      <c r="AD9739" s="12"/>
      <c r="AK9739" s="12"/>
      <c r="AL9739" s="30"/>
      <c r="AM9739" s="32"/>
      <c r="AQ9739" s="12"/>
      <c r="AR9739" s="12"/>
      <c r="AS9739" s="12"/>
      <c r="AZ9739" s="49"/>
      <c r="BA9739" s="30"/>
      <c r="BB9739" s="12"/>
      <c r="BF9739" s="12"/>
      <c r="BG9739" s="12"/>
      <c r="BH9739" s="12"/>
      <c r="BO9739" s="7"/>
      <c r="BP9739" s="7"/>
      <c r="BQ9739" s="7"/>
      <c r="BU9739" s="7"/>
      <c r="BV9739" s="7"/>
      <c r="BW9739" s="7"/>
      <c r="CD9739" s="7"/>
      <c r="CE9739" s="7"/>
      <c r="CF9739" s="7"/>
      <c r="CJ9739" s="7"/>
      <c r="CK9739" s="7"/>
      <c r="CL9739" s="7"/>
    </row>
    <row r="9740" spans="1:90">
      <c r="A9740" s="11"/>
      <c r="B9740" s="373"/>
      <c r="C9740" s="373"/>
      <c r="D9740" s="373"/>
      <c r="E9740" s="13"/>
      <c r="F9740" s="11"/>
      <c r="G9740" s="25"/>
      <c r="H9740" s="31"/>
      <c r="I9740" s="30"/>
      <c r="M9740" s="25"/>
      <c r="N9740" s="31"/>
      <c r="O9740" s="30"/>
      <c r="V9740" s="12"/>
      <c r="W9740" s="12"/>
      <c r="X9740" s="14"/>
      <c r="AB9740" s="25"/>
      <c r="AC9740" s="12"/>
      <c r="AD9740" s="12"/>
      <c r="AK9740" s="12"/>
      <c r="AL9740" s="30"/>
      <c r="AM9740" s="32"/>
      <c r="AQ9740" s="12"/>
      <c r="AR9740" s="12"/>
      <c r="AS9740" s="12"/>
      <c r="AZ9740" s="49"/>
      <c r="BA9740" s="30"/>
      <c r="BB9740" s="12"/>
      <c r="BF9740" s="12"/>
      <c r="BG9740" s="12"/>
      <c r="BH9740" s="12"/>
      <c r="BO9740" s="7"/>
      <c r="BP9740" s="7"/>
      <c r="BQ9740" s="7"/>
      <c r="BU9740" s="7"/>
      <c r="BV9740" s="7"/>
      <c r="BW9740" s="7"/>
      <c r="CD9740" s="7"/>
      <c r="CE9740" s="7"/>
      <c r="CF9740" s="7"/>
      <c r="CJ9740" s="7"/>
      <c r="CK9740" s="7"/>
      <c r="CL9740" s="7"/>
    </row>
    <row r="9741" spans="1:90">
      <c r="A9741" s="11"/>
      <c r="B9741" s="373"/>
      <c r="C9741" s="373"/>
      <c r="D9741" s="373"/>
      <c r="E9741" s="13"/>
      <c r="F9741" s="11"/>
      <c r="G9741" s="25"/>
      <c r="H9741" s="31"/>
      <c r="I9741" s="30"/>
      <c r="M9741" s="25"/>
      <c r="N9741" s="31"/>
      <c r="O9741" s="30"/>
      <c r="V9741" s="12"/>
      <c r="W9741" s="12"/>
      <c r="X9741" s="14"/>
      <c r="AB9741" s="25"/>
      <c r="AC9741" s="12"/>
      <c r="AD9741" s="12"/>
      <c r="AK9741" s="12"/>
      <c r="AL9741" s="30"/>
      <c r="AM9741" s="32"/>
      <c r="AQ9741" s="12"/>
      <c r="AR9741" s="12"/>
      <c r="AS9741" s="12"/>
      <c r="AZ9741" s="49"/>
      <c r="BA9741" s="30"/>
      <c r="BB9741" s="12"/>
      <c r="BF9741" s="12"/>
      <c r="BG9741" s="12"/>
      <c r="BH9741" s="12"/>
      <c r="BO9741" s="7"/>
      <c r="BP9741" s="7"/>
      <c r="BQ9741" s="7"/>
      <c r="BU9741" s="7"/>
      <c r="BV9741" s="7"/>
      <c r="BW9741" s="7"/>
      <c r="CD9741" s="7"/>
      <c r="CE9741" s="7"/>
      <c r="CF9741" s="7"/>
      <c r="CJ9741" s="7"/>
      <c r="CK9741" s="7"/>
      <c r="CL9741" s="7"/>
    </row>
    <row r="9742" spans="1:90">
      <c r="A9742" s="11"/>
      <c r="B9742" s="373"/>
      <c r="C9742" s="373"/>
      <c r="D9742" s="373"/>
      <c r="E9742" s="13"/>
      <c r="F9742" s="11"/>
      <c r="G9742" s="25"/>
      <c r="H9742" s="31"/>
      <c r="I9742" s="30"/>
      <c r="M9742" s="25"/>
      <c r="N9742" s="31"/>
      <c r="O9742" s="30"/>
      <c r="V9742" s="12"/>
      <c r="W9742" s="12"/>
      <c r="X9742" s="14"/>
      <c r="AB9742" s="25"/>
      <c r="AC9742" s="12"/>
      <c r="AD9742" s="12"/>
      <c r="AK9742" s="12"/>
      <c r="AL9742" s="30"/>
      <c r="AM9742" s="32"/>
      <c r="AQ9742" s="12"/>
      <c r="AR9742" s="12"/>
      <c r="AS9742" s="12"/>
      <c r="AZ9742" s="49"/>
      <c r="BA9742" s="30"/>
      <c r="BB9742" s="12"/>
      <c r="BF9742" s="12"/>
      <c r="BG9742" s="12"/>
      <c r="BH9742" s="12"/>
      <c r="BO9742" s="7"/>
      <c r="BP9742" s="7"/>
      <c r="BQ9742" s="7"/>
      <c r="BU9742" s="7"/>
      <c r="BV9742" s="7"/>
      <c r="BW9742" s="7"/>
      <c r="CD9742" s="7"/>
      <c r="CE9742" s="7"/>
      <c r="CF9742" s="7"/>
      <c r="CJ9742" s="7"/>
      <c r="CK9742" s="7"/>
      <c r="CL9742" s="7"/>
    </row>
    <row r="9743" spans="1:90">
      <c r="A9743" s="11"/>
      <c r="B9743" s="373"/>
      <c r="C9743" s="373"/>
      <c r="D9743" s="373"/>
      <c r="E9743" s="13"/>
      <c r="F9743" s="11"/>
      <c r="G9743" s="25"/>
      <c r="H9743" s="31"/>
      <c r="I9743" s="30"/>
      <c r="M9743" s="25"/>
      <c r="N9743" s="31"/>
      <c r="O9743" s="30"/>
      <c r="V9743" s="12"/>
      <c r="W9743" s="12"/>
      <c r="X9743" s="14"/>
      <c r="AB9743" s="25"/>
      <c r="AC9743" s="12"/>
      <c r="AD9743" s="12"/>
      <c r="AK9743" s="12"/>
      <c r="AL9743" s="30"/>
      <c r="AM9743" s="32"/>
      <c r="AQ9743" s="12"/>
      <c r="AR9743" s="12"/>
      <c r="AS9743" s="12"/>
      <c r="AZ9743" s="49"/>
      <c r="BA9743" s="30"/>
      <c r="BB9743" s="12"/>
      <c r="BF9743" s="12"/>
      <c r="BG9743" s="12"/>
      <c r="BH9743" s="12"/>
      <c r="BO9743" s="7"/>
      <c r="BP9743" s="7"/>
      <c r="BQ9743" s="7"/>
      <c r="BU9743" s="7"/>
      <c r="BV9743" s="7"/>
      <c r="BW9743" s="7"/>
      <c r="CD9743" s="7"/>
      <c r="CE9743" s="7"/>
      <c r="CF9743" s="7"/>
      <c r="CJ9743" s="7"/>
      <c r="CK9743" s="7"/>
      <c r="CL9743" s="7"/>
    </row>
    <row r="9744" spans="1:90">
      <c r="A9744" s="11"/>
      <c r="B9744" s="373"/>
      <c r="C9744" s="373"/>
      <c r="D9744" s="373"/>
      <c r="E9744" s="13"/>
      <c r="F9744" s="11"/>
      <c r="G9744" s="25"/>
      <c r="H9744" s="31"/>
      <c r="I9744" s="30"/>
      <c r="M9744" s="25"/>
      <c r="N9744" s="31"/>
      <c r="O9744" s="30"/>
      <c r="V9744" s="12"/>
      <c r="W9744" s="12"/>
      <c r="X9744" s="14"/>
      <c r="AB9744" s="25"/>
      <c r="AC9744" s="12"/>
      <c r="AD9744" s="12"/>
      <c r="AK9744" s="12"/>
      <c r="AL9744" s="30"/>
      <c r="AM9744" s="32"/>
      <c r="AQ9744" s="12"/>
      <c r="AR9744" s="12"/>
      <c r="AS9744" s="12"/>
      <c r="AZ9744" s="49"/>
      <c r="BA9744" s="30"/>
      <c r="BB9744" s="12"/>
      <c r="BF9744" s="12"/>
      <c r="BG9744" s="12"/>
      <c r="BH9744" s="12"/>
      <c r="BO9744" s="7"/>
      <c r="BP9744" s="7"/>
      <c r="BQ9744" s="7"/>
      <c r="BU9744" s="7"/>
      <c r="BV9744" s="7"/>
      <c r="BW9744" s="7"/>
      <c r="CD9744" s="7"/>
      <c r="CE9744" s="7"/>
      <c r="CF9744" s="7"/>
      <c r="CJ9744" s="7"/>
      <c r="CK9744" s="7"/>
      <c r="CL9744" s="7"/>
    </row>
    <row r="9745" spans="1:90">
      <c r="A9745" s="11"/>
      <c r="B9745" s="373"/>
      <c r="C9745" s="373"/>
      <c r="D9745" s="373"/>
      <c r="E9745" s="13"/>
      <c r="F9745" s="11"/>
      <c r="G9745" s="25"/>
      <c r="H9745" s="31"/>
      <c r="I9745" s="30"/>
      <c r="M9745" s="25"/>
      <c r="N9745" s="31"/>
      <c r="O9745" s="30"/>
      <c r="V9745" s="12"/>
      <c r="W9745" s="12"/>
      <c r="X9745" s="14"/>
      <c r="AB9745" s="25"/>
      <c r="AC9745" s="12"/>
      <c r="AD9745" s="12"/>
      <c r="AK9745" s="12"/>
      <c r="AL9745" s="30"/>
      <c r="AM9745" s="32"/>
      <c r="AQ9745" s="12"/>
      <c r="AR9745" s="12"/>
      <c r="AS9745" s="12"/>
      <c r="AZ9745" s="49"/>
      <c r="BA9745" s="30"/>
      <c r="BB9745" s="12"/>
      <c r="BF9745" s="12"/>
      <c r="BG9745" s="12"/>
      <c r="BH9745" s="12"/>
      <c r="BO9745" s="7"/>
      <c r="BP9745" s="7"/>
      <c r="BQ9745" s="7"/>
      <c r="BU9745" s="7"/>
      <c r="BV9745" s="7"/>
      <c r="BW9745" s="7"/>
      <c r="CD9745" s="7"/>
      <c r="CE9745" s="7"/>
      <c r="CF9745" s="7"/>
      <c r="CJ9745" s="7"/>
      <c r="CK9745" s="7"/>
      <c r="CL9745" s="7"/>
    </row>
    <row r="9746" spans="1:90">
      <c r="A9746" s="11"/>
      <c r="B9746" s="373"/>
      <c r="C9746" s="373"/>
      <c r="D9746" s="373"/>
      <c r="E9746" s="13"/>
      <c r="F9746" s="11"/>
      <c r="G9746" s="25"/>
      <c r="H9746" s="31"/>
      <c r="I9746" s="30"/>
      <c r="M9746" s="25"/>
      <c r="N9746" s="31"/>
      <c r="O9746" s="30"/>
      <c r="V9746" s="12"/>
      <c r="W9746" s="12"/>
      <c r="X9746" s="14"/>
      <c r="AB9746" s="25"/>
      <c r="AC9746" s="12"/>
      <c r="AD9746" s="12"/>
      <c r="AK9746" s="12"/>
      <c r="AL9746" s="30"/>
      <c r="AM9746" s="32"/>
      <c r="AQ9746" s="12"/>
      <c r="AR9746" s="12"/>
      <c r="AS9746" s="12"/>
      <c r="AZ9746" s="49"/>
      <c r="BA9746" s="30"/>
      <c r="BB9746" s="12"/>
      <c r="BF9746" s="12"/>
      <c r="BG9746" s="12"/>
      <c r="BH9746" s="12"/>
      <c r="BO9746" s="7"/>
      <c r="BP9746" s="7"/>
      <c r="BQ9746" s="7"/>
      <c r="BU9746" s="7"/>
      <c r="BV9746" s="7"/>
      <c r="BW9746" s="7"/>
      <c r="CD9746" s="7"/>
      <c r="CE9746" s="7"/>
      <c r="CF9746" s="7"/>
      <c r="CJ9746" s="7"/>
      <c r="CK9746" s="7"/>
      <c r="CL9746" s="7"/>
    </row>
    <row r="9747" spans="1:90">
      <c r="A9747" s="11"/>
      <c r="B9747" s="373"/>
      <c r="C9747" s="373"/>
      <c r="D9747" s="373"/>
      <c r="E9747" s="13"/>
      <c r="F9747" s="11"/>
      <c r="G9747" s="25"/>
      <c r="H9747" s="31"/>
      <c r="I9747" s="30"/>
      <c r="M9747" s="25"/>
      <c r="N9747" s="31"/>
      <c r="O9747" s="30"/>
      <c r="V9747" s="12"/>
      <c r="W9747" s="12"/>
      <c r="X9747" s="14"/>
      <c r="AB9747" s="25"/>
      <c r="AC9747" s="12"/>
      <c r="AD9747" s="12"/>
      <c r="AK9747" s="12"/>
      <c r="AL9747" s="30"/>
      <c r="AM9747" s="32"/>
      <c r="AQ9747" s="12"/>
      <c r="AR9747" s="12"/>
      <c r="AS9747" s="12"/>
      <c r="AZ9747" s="49"/>
      <c r="BA9747" s="30"/>
      <c r="BB9747" s="12"/>
      <c r="BF9747" s="12"/>
      <c r="BG9747" s="12"/>
      <c r="BH9747" s="12"/>
      <c r="BO9747" s="7"/>
      <c r="BP9747" s="7"/>
      <c r="BQ9747" s="7"/>
      <c r="BU9747" s="7"/>
      <c r="BV9747" s="7"/>
      <c r="BW9747" s="7"/>
      <c r="CD9747" s="7"/>
      <c r="CE9747" s="7"/>
      <c r="CF9747" s="7"/>
      <c r="CJ9747" s="7"/>
      <c r="CK9747" s="7"/>
      <c r="CL9747" s="7"/>
    </row>
    <row r="9748" spans="1:90">
      <c r="A9748" s="11"/>
      <c r="B9748" s="373"/>
      <c r="C9748" s="373"/>
      <c r="D9748" s="373"/>
      <c r="E9748" s="13"/>
      <c r="F9748" s="11"/>
      <c r="G9748" s="25"/>
      <c r="H9748" s="31"/>
      <c r="I9748" s="30"/>
      <c r="M9748" s="25"/>
      <c r="N9748" s="31"/>
      <c r="O9748" s="30"/>
      <c r="V9748" s="12"/>
      <c r="W9748" s="12"/>
      <c r="X9748" s="14"/>
      <c r="AB9748" s="25"/>
      <c r="AC9748" s="12"/>
      <c r="AD9748" s="12"/>
      <c r="AK9748" s="12"/>
      <c r="AL9748" s="30"/>
      <c r="AM9748" s="32"/>
      <c r="AQ9748" s="12"/>
      <c r="AR9748" s="12"/>
      <c r="AS9748" s="12"/>
      <c r="AZ9748" s="49"/>
      <c r="BA9748" s="30"/>
      <c r="BB9748" s="12"/>
      <c r="BF9748" s="12"/>
      <c r="BG9748" s="12"/>
      <c r="BH9748" s="12"/>
      <c r="BO9748" s="7"/>
      <c r="BP9748" s="7"/>
      <c r="BQ9748" s="7"/>
      <c r="BU9748" s="7"/>
      <c r="BV9748" s="7"/>
      <c r="BW9748" s="7"/>
      <c r="CD9748" s="7"/>
      <c r="CE9748" s="7"/>
      <c r="CF9748" s="7"/>
      <c r="CJ9748" s="7"/>
      <c r="CK9748" s="7"/>
      <c r="CL9748" s="7"/>
    </row>
    <row r="9749" spans="1:90">
      <c r="A9749" s="11"/>
      <c r="B9749" s="373"/>
      <c r="C9749" s="373"/>
      <c r="D9749" s="373"/>
      <c r="E9749" s="13"/>
      <c r="F9749" s="11"/>
      <c r="G9749" s="25"/>
      <c r="H9749" s="31"/>
      <c r="I9749" s="30"/>
      <c r="M9749" s="25"/>
      <c r="N9749" s="31"/>
      <c r="O9749" s="30"/>
      <c r="V9749" s="12"/>
      <c r="W9749" s="12"/>
      <c r="X9749" s="14"/>
      <c r="AB9749" s="25"/>
      <c r="AC9749" s="12"/>
      <c r="AD9749" s="12"/>
      <c r="AK9749" s="12"/>
      <c r="AL9749" s="30"/>
      <c r="AM9749" s="32"/>
      <c r="AQ9749" s="12"/>
      <c r="AR9749" s="12"/>
      <c r="AS9749" s="12"/>
      <c r="AZ9749" s="49"/>
      <c r="BA9749" s="30"/>
      <c r="BB9749" s="12"/>
      <c r="BF9749" s="12"/>
      <c r="BG9749" s="12"/>
      <c r="BH9749" s="12"/>
      <c r="BO9749" s="7"/>
      <c r="BP9749" s="7"/>
      <c r="BQ9749" s="7"/>
      <c r="BU9749" s="7"/>
      <c r="BV9749" s="7"/>
      <c r="BW9749" s="7"/>
      <c r="CD9749" s="7"/>
      <c r="CE9749" s="7"/>
      <c r="CF9749" s="7"/>
      <c r="CJ9749" s="7"/>
      <c r="CK9749" s="7"/>
      <c r="CL9749" s="7"/>
    </row>
    <row r="9750" spans="1:90">
      <c r="A9750" s="11"/>
      <c r="B9750" s="373"/>
      <c r="C9750" s="373"/>
      <c r="D9750" s="373"/>
      <c r="E9750" s="13"/>
      <c r="F9750" s="11"/>
      <c r="G9750" s="25"/>
      <c r="H9750" s="31"/>
      <c r="I9750" s="30"/>
      <c r="M9750" s="25"/>
      <c r="N9750" s="31"/>
      <c r="O9750" s="30"/>
      <c r="V9750" s="12"/>
      <c r="W9750" s="12"/>
      <c r="X9750" s="14"/>
      <c r="AB9750" s="25"/>
      <c r="AC9750" s="12"/>
      <c r="AD9750" s="12"/>
      <c r="AK9750" s="12"/>
      <c r="AL9750" s="30"/>
      <c r="AM9750" s="32"/>
      <c r="AQ9750" s="12"/>
      <c r="AR9750" s="12"/>
      <c r="AS9750" s="12"/>
      <c r="AZ9750" s="49"/>
      <c r="BA9750" s="30"/>
      <c r="BB9750" s="12"/>
      <c r="BF9750" s="12"/>
      <c r="BG9750" s="12"/>
      <c r="BH9750" s="12"/>
      <c r="BO9750" s="7"/>
      <c r="BP9750" s="7"/>
      <c r="BQ9750" s="7"/>
      <c r="BU9750" s="7"/>
      <c r="BV9750" s="7"/>
      <c r="BW9750" s="7"/>
      <c r="CD9750" s="7"/>
      <c r="CE9750" s="7"/>
      <c r="CF9750" s="7"/>
      <c r="CJ9750" s="7"/>
      <c r="CK9750" s="7"/>
      <c r="CL9750" s="7"/>
    </row>
    <row r="9751" spans="1:90">
      <c r="A9751" s="11"/>
      <c r="B9751" s="373"/>
      <c r="C9751" s="373"/>
      <c r="D9751" s="373"/>
      <c r="E9751" s="13"/>
      <c r="F9751" s="11"/>
      <c r="G9751" s="25"/>
      <c r="H9751" s="31"/>
      <c r="I9751" s="30"/>
      <c r="M9751" s="25"/>
      <c r="N9751" s="31"/>
      <c r="O9751" s="30"/>
      <c r="V9751" s="12"/>
      <c r="W9751" s="12"/>
      <c r="X9751" s="14"/>
      <c r="AB9751" s="25"/>
      <c r="AC9751" s="12"/>
      <c r="AD9751" s="12"/>
      <c r="AK9751" s="12"/>
      <c r="AL9751" s="30"/>
      <c r="AM9751" s="32"/>
      <c r="AQ9751" s="12"/>
      <c r="AR9751" s="12"/>
      <c r="AS9751" s="12"/>
      <c r="AZ9751" s="49"/>
      <c r="BA9751" s="30"/>
      <c r="BB9751" s="12"/>
      <c r="BF9751" s="12"/>
      <c r="BG9751" s="12"/>
      <c r="BH9751" s="12"/>
      <c r="BO9751" s="7"/>
      <c r="BP9751" s="7"/>
      <c r="BQ9751" s="7"/>
      <c r="BU9751" s="7"/>
      <c r="BV9751" s="7"/>
      <c r="BW9751" s="7"/>
      <c r="CD9751" s="7"/>
      <c r="CE9751" s="7"/>
      <c r="CF9751" s="7"/>
      <c r="CJ9751" s="7"/>
      <c r="CK9751" s="7"/>
      <c r="CL9751" s="7"/>
    </row>
    <row r="9752" spans="1:90">
      <c r="A9752" s="11"/>
      <c r="B9752" s="373"/>
      <c r="C9752" s="373"/>
      <c r="D9752" s="373"/>
      <c r="E9752" s="13"/>
      <c r="F9752" s="11"/>
      <c r="G9752" s="25"/>
      <c r="H9752" s="31"/>
      <c r="I9752" s="30"/>
      <c r="M9752" s="25"/>
      <c r="N9752" s="31"/>
      <c r="O9752" s="30"/>
      <c r="V9752" s="12"/>
      <c r="W9752" s="12"/>
      <c r="X9752" s="14"/>
      <c r="AB9752" s="25"/>
      <c r="AC9752" s="12"/>
      <c r="AD9752" s="12"/>
      <c r="AK9752" s="12"/>
      <c r="AL9752" s="30"/>
      <c r="AM9752" s="32"/>
      <c r="AQ9752" s="12"/>
      <c r="AR9752" s="12"/>
      <c r="AS9752" s="12"/>
      <c r="AZ9752" s="49"/>
      <c r="BA9752" s="30"/>
      <c r="BB9752" s="12"/>
      <c r="BF9752" s="12"/>
      <c r="BG9752" s="12"/>
      <c r="BH9752" s="12"/>
      <c r="BO9752" s="7"/>
      <c r="BP9752" s="7"/>
      <c r="BQ9752" s="7"/>
      <c r="BU9752" s="7"/>
      <c r="BV9752" s="7"/>
      <c r="BW9752" s="7"/>
      <c r="CD9752" s="7"/>
      <c r="CE9752" s="7"/>
      <c r="CF9752" s="7"/>
      <c r="CJ9752" s="7"/>
      <c r="CK9752" s="7"/>
      <c r="CL9752" s="7"/>
    </row>
    <row r="9753" spans="1:90">
      <c r="A9753" s="11"/>
      <c r="B9753" s="373"/>
      <c r="C9753" s="373"/>
      <c r="D9753" s="373"/>
      <c r="E9753" s="13"/>
      <c r="F9753" s="11"/>
      <c r="G9753" s="25"/>
      <c r="H9753" s="31"/>
      <c r="I9753" s="30"/>
      <c r="M9753" s="25"/>
      <c r="N9753" s="31"/>
      <c r="O9753" s="30"/>
      <c r="V9753" s="12"/>
      <c r="W9753" s="12"/>
      <c r="X9753" s="14"/>
      <c r="AB9753" s="25"/>
      <c r="AC9753" s="12"/>
      <c r="AD9753" s="12"/>
      <c r="AK9753" s="12"/>
      <c r="AL9753" s="30"/>
      <c r="AM9753" s="32"/>
      <c r="AQ9753" s="12"/>
      <c r="AR9753" s="12"/>
      <c r="AS9753" s="12"/>
      <c r="AZ9753" s="49"/>
      <c r="BA9753" s="30"/>
      <c r="BB9753" s="12"/>
      <c r="BF9753" s="12"/>
      <c r="BG9753" s="12"/>
      <c r="BH9753" s="12"/>
      <c r="BO9753" s="7"/>
      <c r="BP9753" s="7"/>
      <c r="BQ9753" s="7"/>
      <c r="BU9753" s="7"/>
      <c r="BV9753" s="7"/>
      <c r="BW9753" s="7"/>
      <c r="CD9753" s="7"/>
      <c r="CE9753" s="7"/>
      <c r="CF9753" s="7"/>
      <c r="CJ9753" s="7"/>
      <c r="CK9753" s="7"/>
      <c r="CL9753" s="7"/>
    </row>
    <row r="9754" spans="1:90">
      <c r="A9754" s="11"/>
      <c r="B9754" s="373"/>
      <c r="C9754" s="373"/>
      <c r="D9754" s="373"/>
      <c r="E9754" s="13"/>
      <c r="F9754" s="11"/>
      <c r="G9754" s="25"/>
      <c r="H9754" s="31"/>
      <c r="I9754" s="30"/>
      <c r="M9754" s="25"/>
      <c r="N9754" s="31"/>
      <c r="O9754" s="30"/>
      <c r="V9754" s="12"/>
      <c r="W9754" s="12"/>
      <c r="X9754" s="14"/>
      <c r="AB9754" s="25"/>
      <c r="AC9754" s="12"/>
      <c r="AD9754" s="12"/>
      <c r="AK9754" s="12"/>
      <c r="AL9754" s="30"/>
      <c r="AM9754" s="32"/>
      <c r="AQ9754" s="12"/>
      <c r="AR9754" s="12"/>
      <c r="AS9754" s="12"/>
      <c r="AZ9754" s="49"/>
      <c r="BA9754" s="30"/>
      <c r="BB9754" s="12"/>
      <c r="BF9754" s="12"/>
      <c r="BG9754" s="12"/>
      <c r="BH9754" s="12"/>
      <c r="BO9754" s="7"/>
      <c r="BP9754" s="7"/>
      <c r="BQ9754" s="7"/>
      <c r="BU9754" s="7"/>
      <c r="BV9754" s="7"/>
      <c r="BW9754" s="7"/>
      <c r="CD9754" s="7"/>
      <c r="CE9754" s="7"/>
      <c r="CF9754" s="7"/>
      <c r="CJ9754" s="7"/>
      <c r="CK9754" s="7"/>
      <c r="CL9754" s="7"/>
    </row>
    <row r="9755" spans="1:90">
      <c r="A9755" s="11"/>
      <c r="B9755" s="373"/>
      <c r="C9755" s="373"/>
      <c r="D9755" s="373"/>
      <c r="E9755" s="13"/>
      <c r="F9755" s="11"/>
      <c r="G9755" s="25"/>
      <c r="H9755" s="31"/>
      <c r="I9755" s="30"/>
      <c r="M9755" s="25"/>
      <c r="N9755" s="31"/>
      <c r="O9755" s="30"/>
      <c r="V9755" s="12"/>
      <c r="W9755" s="12"/>
      <c r="X9755" s="14"/>
      <c r="AB9755" s="25"/>
      <c r="AC9755" s="12"/>
      <c r="AD9755" s="12"/>
      <c r="AK9755" s="12"/>
      <c r="AL9755" s="30"/>
      <c r="AM9755" s="32"/>
      <c r="AQ9755" s="12"/>
      <c r="AR9755" s="12"/>
      <c r="AS9755" s="12"/>
      <c r="AZ9755" s="49"/>
      <c r="BA9755" s="30"/>
      <c r="BB9755" s="12"/>
      <c r="BF9755" s="12"/>
      <c r="BG9755" s="12"/>
      <c r="BH9755" s="12"/>
      <c r="BO9755" s="7"/>
      <c r="BP9755" s="7"/>
      <c r="BQ9755" s="7"/>
      <c r="BU9755" s="7"/>
      <c r="BV9755" s="7"/>
      <c r="BW9755" s="7"/>
      <c r="CD9755" s="7"/>
      <c r="CE9755" s="7"/>
      <c r="CF9755" s="7"/>
      <c r="CJ9755" s="7"/>
      <c r="CK9755" s="7"/>
      <c r="CL9755" s="7"/>
    </row>
    <row r="9756" spans="1:90">
      <c r="A9756" s="11"/>
      <c r="B9756" s="373"/>
      <c r="C9756" s="373"/>
      <c r="D9756" s="373"/>
      <c r="E9756" s="13"/>
      <c r="F9756" s="11"/>
      <c r="G9756" s="25"/>
      <c r="H9756" s="31"/>
      <c r="I9756" s="30"/>
      <c r="M9756" s="25"/>
      <c r="N9756" s="31"/>
      <c r="O9756" s="30"/>
      <c r="V9756" s="12"/>
      <c r="W9756" s="12"/>
      <c r="X9756" s="14"/>
      <c r="AB9756" s="25"/>
      <c r="AC9756" s="12"/>
      <c r="AD9756" s="12"/>
      <c r="AK9756" s="12"/>
      <c r="AL9756" s="30"/>
      <c r="AM9756" s="32"/>
      <c r="AQ9756" s="12"/>
      <c r="AR9756" s="12"/>
      <c r="AS9756" s="12"/>
      <c r="AZ9756" s="49"/>
      <c r="BA9756" s="30"/>
      <c r="BB9756" s="12"/>
      <c r="BF9756" s="12"/>
      <c r="BG9756" s="12"/>
      <c r="BH9756" s="12"/>
      <c r="BO9756" s="7"/>
      <c r="BP9756" s="7"/>
      <c r="BQ9756" s="7"/>
      <c r="BU9756" s="7"/>
      <c r="BV9756" s="7"/>
      <c r="BW9756" s="7"/>
      <c r="CD9756" s="7"/>
      <c r="CE9756" s="7"/>
      <c r="CF9756" s="7"/>
      <c r="CJ9756" s="7"/>
      <c r="CK9756" s="7"/>
      <c r="CL9756" s="7"/>
    </row>
    <row r="9757" spans="1:90">
      <c r="A9757" s="11"/>
      <c r="B9757" s="373"/>
      <c r="C9757" s="373"/>
      <c r="D9757" s="373"/>
      <c r="E9757" s="13"/>
      <c r="F9757" s="11"/>
      <c r="G9757" s="25"/>
      <c r="H9757" s="31"/>
      <c r="I9757" s="30"/>
      <c r="M9757" s="25"/>
      <c r="N9757" s="31"/>
      <c r="O9757" s="30"/>
      <c r="V9757" s="12"/>
      <c r="W9757" s="12"/>
      <c r="X9757" s="14"/>
      <c r="AB9757" s="25"/>
      <c r="AC9757" s="12"/>
      <c r="AD9757" s="12"/>
      <c r="AK9757" s="12"/>
      <c r="AL9757" s="30"/>
      <c r="AM9757" s="32"/>
      <c r="AQ9757" s="12"/>
      <c r="AR9757" s="12"/>
      <c r="AS9757" s="12"/>
      <c r="AZ9757" s="49"/>
      <c r="BA9757" s="30"/>
      <c r="BB9757" s="12"/>
      <c r="BF9757" s="12"/>
      <c r="BG9757" s="12"/>
      <c r="BH9757" s="12"/>
      <c r="BO9757" s="7"/>
      <c r="BP9757" s="7"/>
      <c r="BQ9757" s="7"/>
      <c r="BU9757" s="7"/>
      <c r="BV9757" s="7"/>
      <c r="BW9757" s="7"/>
      <c r="CD9757" s="7"/>
      <c r="CE9757" s="7"/>
      <c r="CF9757" s="7"/>
      <c r="CJ9757" s="7"/>
      <c r="CK9757" s="7"/>
      <c r="CL9757" s="7"/>
    </row>
    <row r="9758" spans="1:90">
      <c r="A9758" s="11"/>
      <c r="B9758" s="373"/>
      <c r="C9758" s="373"/>
      <c r="D9758" s="373"/>
      <c r="E9758" s="13"/>
      <c r="F9758" s="11"/>
      <c r="G9758" s="25"/>
      <c r="H9758" s="31"/>
      <c r="I9758" s="30"/>
      <c r="M9758" s="25"/>
      <c r="N9758" s="31"/>
      <c r="O9758" s="30"/>
      <c r="V9758" s="12"/>
      <c r="W9758" s="12"/>
      <c r="X9758" s="14"/>
      <c r="AB9758" s="25"/>
      <c r="AC9758" s="12"/>
      <c r="AD9758" s="12"/>
      <c r="AK9758" s="12"/>
      <c r="AL9758" s="30"/>
      <c r="AM9758" s="32"/>
      <c r="AQ9758" s="12"/>
      <c r="AR9758" s="12"/>
      <c r="AS9758" s="12"/>
      <c r="AZ9758" s="49"/>
      <c r="BA9758" s="30"/>
      <c r="BB9758" s="12"/>
      <c r="BF9758" s="12"/>
      <c r="BG9758" s="12"/>
      <c r="BH9758" s="12"/>
      <c r="BO9758" s="7"/>
      <c r="BP9758" s="7"/>
      <c r="BQ9758" s="7"/>
      <c r="BU9758" s="7"/>
      <c r="BV9758" s="7"/>
      <c r="BW9758" s="7"/>
      <c r="CD9758" s="7"/>
      <c r="CE9758" s="7"/>
      <c r="CF9758" s="7"/>
      <c r="CJ9758" s="7"/>
      <c r="CK9758" s="7"/>
      <c r="CL9758" s="7"/>
    </row>
    <row r="9759" spans="1:90">
      <c r="A9759" s="11"/>
      <c r="B9759" s="373"/>
      <c r="C9759" s="373"/>
      <c r="D9759" s="373"/>
      <c r="E9759" s="13"/>
      <c r="F9759" s="11"/>
      <c r="G9759" s="25"/>
      <c r="H9759" s="31"/>
      <c r="I9759" s="30"/>
      <c r="M9759" s="25"/>
      <c r="N9759" s="31"/>
      <c r="O9759" s="30"/>
      <c r="V9759" s="12"/>
      <c r="W9759" s="12"/>
      <c r="X9759" s="14"/>
      <c r="AB9759" s="25"/>
      <c r="AC9759" s="12"/>
      <c r="AD9759" s="12"/>
      <c r="AK9759" s="12"/>
      <c r="AL9759" s="30"/>
      <c r="AM9759" s="32"/>
      <c r="AQ9759" s="12"/>
      <c r="AR9759" s="12"/>
      <c r="AS9759" s="12"/>
      <c r="AZ9759" s="49"/>
      <c r="BA9759" s="30"/>
      <c r="BB9759" s="12"/>
      <c r="BF9759" s="12"/>
      <c r="BG9759" s="12"/>
      <c r="BH9759" s="12"/>
      <c r="BO9759" s="7"/>
      <c r="BP9759" s="7"/>
      <c r="BQ9759" s="7"/>
      <c r="BU9759" s="7"/>
      <c r="BV9759" s="7"/>
      <c r="BW9759" s="7"/>
      <c r="CD9759" s="7"/>
      <c r="CE9759" s="7"/>
      <c r="CF9759" s="7"/>
      <c r="CJ9759" s="7"/>
      <c r="CK9759" s="7"/>
      <c r="CL9759" s="7"/>
    </row>
    <row r="9760" spans="1:90">
      <c r="A9760" s="11"/>
      <c r="B9760" s="373"/>
      <c r="C9760" s="373"/>
      <c r="D9760" s="373"/>
      <c r="E9760" s="13"/>
      <c r="F9760" s="11"/>
      <c r="G9760" s="25"/>
      <c r="H9760" s="31"/>
      <c r="I9760" s="30"/>
      <c r="M9760" s="25"/>
      <c r="N9760" s="31"/>
      <c r="O9760" s="30"/>
      <c r="V9760" s="12"/>
      <c r="W9760" s="12"/>
      <c r="X9760" s="14"/>
      <c r="AB9760" s="25"/>
      <c r="AC9760" s="12"/>
      <c r="AD9760" s="12"/>
      <c r="AK9760" s="12"/>
      <c r="AL9760" s="30"/>
      <c r="AM9760" s="32"/>
      <c r="AQ9760" s="12"/>
      <c r="AR9760" s="12"/>
      <c r="AS9760" s="12"/>
      <c r="AZ9760" s="49"/>
      <c r="BA9760" s="30"/>
      <c r="BB9760" s="12"/>
      <c r="BF9760" s="12"/>
      <c r="BG9760" s="12"/>
      <c r="BH9760" s="12"/>
      <c r="BO9760" s="7"/>
      <c r="BP9760" s="7"/>
      <c r="BQ9760" s="7"/>
      <c r="BU9760" s="7"/>
      <c r="BV9760" s="7"/>
      <c r="BW9760" s="7"/>
      <c r="CD9760" s="7"/>
      <c r="CE9760" s="7"/>
      <c r="CF9760" s="7"/>
      <c r="CJ9760" s="7"/>
      <c r="CK9760" s="7"/>
      <c r="CL9760" s="7"/>
    </row>
    <row r="9761" spans="1:90">
      <c r="A9761" s="11"/>
      <c r="B9761" s="373"/>
      <c r="C9761" s="373"/>
      <c r="D9761" s="373"/>
      <c r="E9761" s="13"/>
      <c r="F9761" s="11"/>
      <c r="G9761" s="25"/>
      <c r="H9761" s="31"/>
      <c r="I9761" s="30"/>
      <c r="M9761" s="25"/>
      <c r="N9761" s="31"/>
      <c r="O9761" s="30"/>
      <c r="V9761" s="12"/>
      <c r="W9761" s="12"/>
      <c r="X9761" s="14"/>
      <c r="AB9761" s="25"/>
      <c r="AC9761" s="12"/>
      <c r="AD9761" s="12"/>
      <c r="AK9761" s="12"/>
      <c r="AL9761" s="30"/>
      <c r="AM9761" s="32"/>
      <c r="AQ9761" s="12"/>
      <c r="AR9761" s="12"/>
      <c r="AS9761" s="12"/>
      <c r="AZ9761" s="49"/>
      <c r="BA9761" s="30"/>
      <c r="BB9761" s="12"/>
      <c r="BF9761" s="12"/>
      <c r="BG9761" s="12"/>
      <c r="BH9761" s="12"/>
      <c r="BO9761" s="7"/>
      <c r="BP9761" s="7"/>
      <c r="BQ9761" s="7"/>
      <c r="BU9761" s="7"/>
      <c r="BV9761" s="7"/>
      <c r="BW9761" s="7"/>
      <c r="CD9761" s="7"/>
      <c r="CE9761" s="7"/>
      <c r="CF9761" s="7"/>
      <c r="CJ9761" s="7"/>
      <c r="CK9761" s="7"/>
      <c r="CL9761" s="7"/>
    </row>
    <row r="9762" spans="1:90">
      <c r="A9762" s="11"/>
      <c r="B9762" s="373"/>
      <c r="C9762" s="373"/>
      <c r="D9762" s="373"/>
      <c r="E9762" s="13"/>
      <c r="F9762" s="11"/>
      <c r="G9762" s="25"/>
      <c r="H9762" s="31"/>
      <c r="I9762" s="30"/>
      <c r="M9762" s="25"/>
      <c r="N9762" s="31"/>
      <c r="O9762" s="30"/>
      <c r="V9762" s="12"/>
      <c r="W9762" s="12"/>
      <c r="X9762" s="14"/>
      <c r="AB9762" s="25"/>
      <c r="AC9762" s="12"/>
      <c r="AD9762" s="12"/>
      <c r="AK9762" s="12"/>
      <c r="AL9762" s="30"/>
      <c r="AM9762" s="32"/>
      <c r="AQ9762" s="12"/>
      <c r="AR9762" s="12"/>
      <c r="AS9762" s="12"/>
      <c r="AZ9762" s="49"/>
      <c r="BA9762" s="30"/>
      <c r="BB9762" s="12"/>
      <c r="BF9762" s="12"/>
      <c r="BG9762" s="12"/>
      <c r="BH9762" s="12"/>
      <c r="BO9762" s="7"/>
      <c r="BP9762" s="7"/>
      <c r="BQ9762" s="7"/>
      <c r="BU9762" s="7"/>
      <c r="BV9762" s="7"/>
      <c r="BW9762" s="7"/>
      <c r="CD9762" s="7"/>
      <c r="CE9762" s="7"/>
      <c r="CF9762" s="7"/>
      <c r="CJ9762" s="7"/>
      <c r="CK9762" s="7"/>
      <c r="CL9762" s="7"/>
    </row>
    <row r="9763" spans="1:90">
      <c r="A9763" s="11"/>
      <c r="B9763" s="373"/>
      <c r="C9763" s="373"/>
      <c r="D9763" s="373"/>
      <c r="E9763" s="13"/>
      <c r="F9763" s="11"/>
      <c r="G9763" s="25"/>
      <c r="H9763" s="31"/>
      <c r="I9763" s="30"/>
      <c r="M9763" s="25"/>
      <c r="N9763" s="31"/>
      <c r="O9763" s="30"/>
      <c r="V9763" s="12"/>
      <c r="W9763" s="12"/>
      <c r="X9763" s="14"/>
      <c r="AB9763" s="25"/>
      <c r="AC9763" s="12"/>
      <c r="AD9763" s="12"/>
      <c r="AK9763" s="12"/>
      <c r="AL9763" s="30"/>
      <c r="AM9763" s="32"/>
      <c r="AQ9763" s="12"/>
      <c r="AR9763" s="12"/>
      <c r="AS9763" s="12"/>
      <c r="AZ9763" s="49"/>
      <c r="BA9763" s="30"/>
      <c r="BB9763" s="12"/>
      <c r="BF9763" s="12"/>
      <c r="BG9763" s="12"/>
      <c r="BH9763" s="12"/>
      <c r="BO9763" s="7"/>
      <c r="BP9763" s="7"/>
      <c r="BQ9763" s="7"/>
      <c r="BU9763" s="7"/>
      <c r="BV9763" s="7"/>
      <c r="BW9763" s="7"/>
      <c r="CD9763" s="7"/>
      <c r="CE9763" s="7"/>
      <c r="CF9763" s="7"/>
      <c r="CJ9763" s="7"/>
      <c r="CK9763" s="7"/>
      <c r="CL9763" s="7"/>
    </row>
    <row r="9764" spans="1:90">
      <c r="A9764" s="11"/>
      <c r="B9764" s="373"/>
      <c r="C9764" s="373"/>
      <c r="D9764" s="373"/>
      <c r="E9764" s="13"/>
      <c r="F9764" s="11"/>
      <c r="G9764" s="25"/>
      <c r="H9764" s="31"/>
      <c r="I9764" s="30"/>
      <c r="M9764" s="25"/>
      <c r="N9764" s="31"/>
      <c r="O9764" s="30"/>
      <c r="V9764" s="12"/>
      <c r="W9764" s="12"/>
      <c r="X9764" s="14"/>
      <c r="AB9764" s="25"/>
      <c r="AC9764" s="12"/>
      <c r="AD9764" s="12"/>
      <c r="AK9764" s="12"/>
      <c r="AL9764" s="30"/>
      <c r="AM9764" s="32"/>
      <c r="AQ9764" s="12"/>
      <c r="AR9764" s="12"/>
      <c r="AS9764" s="12"/>
      <c r="AZ9764" s="49"/>
      <c r="BA9764" s="30"/>
      <c r="BB9764" s="12"/>
      <c r="BF9764" s="12"/>
      <c r="BG9764" s="12"/>
      <c r="BH9764" s="12"/>
      <c r="BO9764" s="7"/>
      <c r="BP9764" s="7"/>
      <c r="BQ9764" s="7"/>
      <c r="BU9764" s="7"/>
      <c r="BV9764" s="7"/>
      <c r="BW9764" s="7"/>
      <c r="CD9764" s="7"/>
      <c r="CE9764" s="7"/>
      <c r="CF9764" s="7"/>
      <c r="CJ9764" s="7"/>
      <c r="CK9764" s="7"/>
      <c r="CL9764" s="7"/>
    </row>
    <row r="9765" spans="1:90">
      <c r="A9765" s="11"/>
      <c r="B9765" s="373"/>
      <c r="C9765" s="373"/>
      <c r="D9765" s="373"/>
      <c r="E9765" s="13"/>
      <c r="F9765" s="11"/>
      <c r="G9765" s="25"/>
      <c r="H9765" s="31"/>
      <c r="I9765" s="30"/>
      <c r="M9765" s="25"/>
      <c r="N9765" s="31"/>
      <c r="O9765" s="30"/>
      <c r="V9765" s="12"/>
      <c r="W9765" s="12"/>
      <c r="X9765" s="14"/>
      <c r="AB9765" s="25"/>
      <c r="AC9765" s="12"/>
      <c r="AD9765" s="12"/>
      <c r="AK9765" s="12"/>
      <c r="AL9765" s="30"/>
      <c r="AM9765" s="32"/>
      <c r="AQ9765" s="12"/>
      <c r="AR9765" s="12"/>
      <c r="AS9765" s="12"/>
      <c r="AZ9765" s="49"/>
      <c r="BA9765" s="30"/>
      <c r="BB9765" s="12"/>
      <c r="BF9765" s="12"/>
      <c r="BG9765" s="12"/>
      <c r="BH9765" s="12"/>
      <c r="BO9765" s="7"/>
      <c r="BP9765" s="7"/>
      <c r="BQ9765" s="7"/>
      <c r="BU9765" s="7"/>
      <c r="BV9765" s="7"/>
      <c r="BW9765" s="7"/>
      <c r="CD9765" s="7"/>
      <c r="CE9765" s="7"/>
      <c r="CF9765" s="7"/>
      <c r="CJ9765" s="7"/>
      <c r="CK9765" s="7"/>
      <c r="CL9765" s="7"/>
    </row>
    <row r="9766" spans="1:90">
      <c r="A9766" s="11"/>
      <c r="B9766" s="373"/>
      <c r="C9766" s="373"/>
      <c r="D9766" s="373"/>
      <c r="E9766" s="13"/>
      <c r="F9766" s="11"/>
      <c r="G9766" s="25"/>
      <c r="H9766" s="31"/>
      <c r="I9766" s="30"/>
      <c r="M9766" s="25"/>
      <c r="N9766" s="31"/>
      <c r="O9766" s="30"/>
      <c r="V9766" s="12"/>
      <c r="W9766" s="12"/>
      <c r="X9766" s="14"/>
      <c r="AB9766" s="25"/>
      <c r="AC9766" s="12"/>
      <c r="AD9766" s="12"/>
      <c r="AK9766" s="12"/>
      <c r="AL9766" s="30"/>
      <c r="AM9766" s="32"/>
      <c r="AQ9766" s="12"/>
      <c r="AR9766" s="12"/>
      <c r="AS9766" s="12"/>
      <c r="AZ9766" s="49"/>
      <c r="BA9766" s="30"/>
      <c r="BB9766" s="12"/>
      <c r="BF9766" s="12"/>
      <c r="BG9766" s="12"/>
      <c r="BH9766" s="12"/>
      <c r="BO9766" s="7"/>
      <c r="BP9766" s="7"/>
      <c r="BQ9766" s="7"/>
      <c r="BU9766" s="7"/>
      <c r="BV9766" s="7"/>
      <c r="BW9766" s="7"/>
      <c r="CD9766" s="7"/>
      <c r="CE9766" s="7"/>
      <c r="CF9766" s="7"/>
      <c r="CJ9766" s="7"/>
      <c r="CK9766" s="7"/>
      <c r="CL9766" s="7"/>
    </row>
    <row r="9767" spans="1:90">
      <c r="A9767" s="11"/>
      <c r="B9767" s="373"/>
      <c r="C9767" s="373"/>
      <c r="D9767" s="373"/>
      <c r="E9767" s="13"/>
      <c r="F9767" s="11"/>
      <c r="G9767" s="25"/>
      <c r="H9767" s="31"/>
      <c r="I9767" s="30"/>
      <c r="M9767" s="25"/>
      <c r="N9767" s="31"/>
      <c r="O9767" s="30"/>
      <c r="V9767" s="12"/>
      <c r="W9767" s="12"/>
      <c r="X9767" s="14"/>
      <c r="AB9767" s="25"/>
      <c r="AC9767" s="12"/>
      <c r="AD9767" s="12"/>
      <c r="AK9767" s="12"/>
      <c r="AL9767" s="30"/>
      <c r="AM9767" s="32"/>
      <c r="AQ9767" s="12"/>
      <c r="AR9767" s="12"/>
      <c r="AS9767" s="12"/>
      <c r="AZ9767" s="49"/>
      <c r="BA9767" s="30"/>
      <c r="BB9767" s="12"/>
      <c r="BF9767" s="12"/>
      <c r="BG9767" s="12"/>
      <c r="BH9767" s="12"/>
      <c r="BO9767" s="7"/>
      <c r="BP9767" s="7"/>
      <c r="BQ9767" s="7"/>
      <c r="BU9767" s="7"/>
      <c r="BV9767" s="7"/>
      <c r="BW9767" s="7"/>
      <c r="CD9767" s="7"/>
      <c r="CE9767" s="7"/>
      <c r="CF9767" s="7"/>
      <c r="CJ9767" s="7"/>
      <c r="CK9767" s="7"/>
      <c r="CL9767" s="7"/>
    </row>
    <row r="9768" spans="1:90">
      <c r="A9768" s="11"/>
      <c r="B9768" s="373"/>
      <c r="C9768" s="373"/>
      <c r="D9768" s="373"/>
      <c r="E9768" s="13"/>
      <c r="F9768" s="11"/>
      <c r="G9768" s="25"/>
      <c r="H9768" s="31"/>
      <c r="I9768" s="30"/>
      <c r="M9768" s="25"/>
      <c r="N9768" s="31"/>
      <c r="O9768" s="30"/>
      <c r="V9768" s="12"/>
      <c r="W9768" s="12"/>
      <c r="X9768" s="14"/>
      <c r="AB9768" s="25"/>
      <c r="AC9768" s="12"/>
      <c r="AD9768" s="12"/>
      <c r="AK9768" s="12"/>
      <c r="AL9768" s="30"/>
      <c r="AM9768" s="32"/>
      <c r="AQ9768" s="12"/>
      <c r="AR9768" s="12"/>
      <c r="AS9768" s="12"/>
      <c r="AZ9768" s="49"/>
      <c r="BA9768" s="30"/>
      <c r="BB9768" s="12"/>
      <c r="BF9768" s="12"/>
      <c r="BG9768" s="12"/>
      <c r="BH9768" s="12"/>
      <c r="BO9768" s="7"/>
      <c r="BP9768" s="7"/>
      <c r="BQ9768" s="7"/>
      <c r="BU9768" s="7"/>
      <c r="BV9768" s="7"/>
      <c r="BW9768" s="7"/>
      <c r="CD9768" s="7"/>
      <c r="CE9768" s="7"/>
      <c r="CF9768" s="7"/>
      <c r="CJ9768" s="7"/>
      <c r="CK9768" s="7"/>
      <c r="CL9768" s="7"/>
    </row>
    <row r="9769" spans="1:90">
      <c r="A9769" s="11"/>
      <c r="B9769" s="373"/>
      <c r="C9769" s="373"/>
      <c r="D9769" s="373"/>
      <c r="E9769" s="13"/>
      <c r="F9769" s="11"/>
      <c r="G9769" s="25"/>
      <c r="H9769" s="31"/>
      <c r="I9769" s="30"/>
      <c r="M9769" s="25"/>
      <c r="N9769" s="31"/>
      <c r="O9769" s="30"/>
      <c r="V9769" s="12"/>
      <c r="W9769" s="12"/>
      <c r="X9769" s="14"/>
      <c r="AB9769" s="25"/>
      <c r="AC9769" s="12"/>
      <c r="AD9769" s="12"/>
      <c r="AK9769" s="12"/>
      <c r="AL9769" s="30"/>
      <c r="AM9769" s="32"/>
      <c r="AQ9769" s="12"/>
      <c r="AR9769" s="12"/>
      <c r="AS9769" s="12"/>
      <c r="AZ9769" s="49"/>
      <c r="BA9769" s="30"/>
      <c r="BB9769" s="12"/>
      <c r="BF9769" s="12"/>
      <c r="BG9769" s="12"/>
      <c r="BH9769" s="12"/>
      <c r="BO9769" s="7"/>
      <c r="BP9769" s="7"/>
      <c r="BQ9769" s="7"/>
      <c r="BU9769" s="7"/>
      <c r="BV9769" s="7"/>
      <c r="BW9769" s="7"/>
      <c r="CD9769" s="7"/>
      <c r="CE9769" s="7"/>
      <c r="CF9769" s="7"/>
      <c r="CJ9769" s="7"/>
      <c r="CK9769" s="7"/>
      <c r="CL9769" s="7"/>
    </row>
    <row r="9770" spans="1:90">
      <c r="A9770" s="11"/>
      <c r="B9770" s="373"/>
      <c r="C9770" s="373"/>
      <c r="D9770" s="373"/>
      <c r="E9770" s="13"/>
      <c r="F9770" s="11"/>
      <c r="G9770" s="25"/>
      <c r="H9770" s="31"/>
      <c r="I9770" s="30"/>
      <c r="M9770" s="25"/>
      <c r="N9770" s="31"/>
      <c r="O9770" s="30"/>
      <c r="V9770" s="12"/>
      <c r="W9770" s="12"/>
      <c r="X9770" s="14"/>
      <c r="AB9770" s="25"/>
      <c r="AC9770" s="12"/>
      <c r="AD9770" s="12"/>
      <c r="AK9770" s="12"/>
      <c r="AL9770" s="30"/>
      <c r="AM9770" s="32"/>
      <c r="AQ9770" s="12"/>
      <c r="AR9770" s="12"/>
      <c r="AS9770" s="12"/>
      <c r="AZ9770" s="49"/>
      <c r="BA9770" s="30"/>
      <c r="BB9770" s="12"/>
      <c r="BF9770" s="12"/>
      <c r="BG9770" s="12"/>
      <c r="BH9770" s="12"/>
      <c r="BO9770" s="7"/>
      <c r="BP9770" s="7"/>
      <c r="BQ9770" s="7"/>
      <c r="BU9770" s="7"/>
      <c r="BV9770" s="7"/>
      <c r="BW9770" s="7"/>
      <c r="CD9770" s="7"/>
      <c r="CE9770" s="7"/>
      <c r="CF9770" s="7"/>
      <c r="CJ9770" s="7"/>
      <c r="CK9770" s="7"/>
      <c r="CL9770" s="7"/>
    </row>
    <row r="9771" spans="1:90">
      <c r="A9771" s="11"/>
      <c r="B9771" s="373"/>
      <c r="C9771" s="373"/>
      <c r="D9771" s="373"/>
      <c r="E9771" s="13"/>
      <c r="F9771" s="11"/>
      <c r="G9771" s="25"/>
      <c r="H9771" s="31"/>
      <c r="I9771" s="30"/>
      <c r="M9771" s="25"/>
      <c r="N9771" s="31"/>
      <c r="O9771" s="30"/>
      <c r="V9771" s="12"/>
      <c r="W9771" s="12"/>
      <c r="X9771" s="14"/>
      <c r="AB9771" s="25"/>
      <c r="AC9771" s="12"/>
      <c r="AD9771" s="12"/>
      <c r="AK9771" s="12"/>
      <c r="AL9771" s="30"/>
      <c r="AM9771" s="32"/>
      <c r="AQ9771" s="12"/>
      <c r="AR9771" s="12"/>
      <c r="AS9771" s="12"/>
      <c r="AZ9771" s="49"/>
      <c r="BA9771" s="30"/>
      <c r="BB9771" s="12"/>
      <c r="BF9771" s="12"/>
      <c r="BG9771" s="12"/>
      <c r="BH9771" s="12"/>
      <c r="BO9771" s="7"/>
      <c r="BP9771" s="7"/>
      <c r="BQ9771" s="7"/>
      <c r="BU9771" s="7"/>
      <c r="BV9771" s="7"/>
      <c r="BW9771" s="7"/>
      <c r="CD9771" s="7"/>
      <c r="CE9771" s="7"/>
      <c r="CF9771" s="7"/>
      <c r="CJ9771" s="7"/>
      <c r="CK9771" s="7"/>
      <c r="CL9771" s="7"/>
    </row>
    <row r="9772" spans="1:90">
      <c r="A9772" s="11"/>
      <c r="B9772" s="373"/>
      <c r="C9772" s="373"/>
      <c r="D9772" s="373"/>
      <c r="E9772" s="13"/>
      <c r="F9772" s="11"/>
      <c r="G9772" s="25"/>
      <c r="H9772" s="31"/>
      <c r="I9772" s="30"/>
      <c r="M9772" s="25"/>
      <c r="N9772" s="31"/>
      <c r="O9772" s="30"/>
      <c r="V9772" s="12"/>
      <c r="W9772" s="12"/>
      <c r="X9772" s="14"/>
      <c r="AB9772" s="25"/>
      <c r="AC9772" s="12"/>
      <c r="AD9772" s="12"/>
      <c r="AK9772" s="12"/>
      <c r="AL9772" s="30"/>
      <c r="AM9772" s="32"/>
      <c r="AQ9772" s="12"/>
      <c r="AR9772" s="12"/>
      <c r="AS9772" s="12"/>
      <c r="AZ9772" s="49"/>
      <c r="BA9772" s="30"/>
      <c r="BB9772" s="12"/>
      <c r="BF9772" s="12"/>
      <c r="BG9772" s="12"/>
      <c r="BH9772" s="12"/>
      <c r="BO9772" s="7"/>
      <c r="BP9772" s="7"/>
      <c r="BQ9772" s="7"/>
      <c r="BU9772" s="7"/>
      <c r="BV9772" s="7"/>
      <c r="BW9772" s="7"/>
      <c r="CD9772" s="7"/>
      <c r="CE9772" s="7"/>
      <c r="CF9772" s="7"/>
      <c r="CJ9772" s="7"/>
      <c r="CK9772" s="7"/>
      <c r="CL9772" s="7"/>
    </row>
    <row r="9773" spans="1:90">
      <c r="A9773" s="11"/>
      <c r="B9773" s="373"/>
      <c r="C9773" s="373"/>
      <c r="D9773" s="373"/>
      <c r="E9773" s="13"/>
      <c r="F9773" s="11"/>
      <c r="G9773" s="25"/>
      <c r="H9773" s="31"/>
      <c r="I9773" s="30"/>
      <c r="M9773" s="25"/>
      <c r="N9773" s="31"/>
      <c r="O9773" s="30"/>
      <c r="V9773" s="12"/>
      <c r="W9773" s="12"/>
      <c r="X9773" s="14"/>
      <c r="AB9773" s="25"/>
      <c r="AC9773" s="12"/>
      <c r="AD9773" s="12"/>
      <c r="AK9773" s="12"/>
      <c r="AL9773" s="30"/>
      <c r="AM9773" s="32"/>
      <c r="AQ9773" s="12"/>
      <c r="AR9773" s="12"/>
      <c r="AS9773" s="12"/>
      <c r="AZ9773" s="49"/>
      <c r="BA9773" s="30"/>
      <c r="BB9773" s="12"/>
      <c r="BF9773" s="12"/>
      <c r="BG9773" s="12"/>
      <c r="BH9773" s="12"/>
      <c r="BO9773" s="7"/>
      <c r="BP9773" s="7"/>
      <c r="BQ9773" s="7"/>
      <c r="BU9773" s="7"/>
      <c r="BV9773" s="7"/>
      <c r="BW9773" s="7"/>
      <c r="CD9773" s="7"/>
      <c r="CE9773" s="7"/>
      <c r="CF9773" s="7"/>
      <c r="CJ9773" s="7"/>
      <c r="CK9773" s="7"/>
      <c r="CL9773" s="7"/>
    </row>
    <row r="9774" spans="1:90">
      <c r="A9774" s="11"/>
      <c r="B9774" s="373"/>
      <c r="C9774" s="373"/>
      <c r="D9774" s="373"/>
      <c r="E9774" s="13"/>
      <c r="F9774" s="11"/>
      <c r="G9774" s="25"/>
      <c r="H9774" s="31"/>
      <c r="I9774" s="30"/>
      <c r="M9774" s="25"/>
      <c r="N9774" s="31"/>
      <c r="O9774" s="30"/>
      <c r="V9774" s="12"/>
      <c r="W9774" s="12"/>
      <c r="X9774" s="14"/>
      <c r="AB9774" s="25"/>
      <c r="AC9774" s="12"/>
      <c r="AD9774" s="12"/>
      <c r="AK9774" s="12"/>
      <c r="AL9774" s="30"/>
      <c r="AM9774" s="32"/>
      <c r="AQ9774" s="12"/>
      <c r="AR9774" s="12"/>
      <c r="AS9774" s="12"/>
      <c r="AZ9774" s="49"/>
      <c r="BA9774" s="30"/>
      <c r="BB9774" s="12"/>
      <c r="BF9774" s="12"/>
      <c r="BG9774" s="12"/>
      <c r="BH9774" s="12"/>
      <c r="BO9774" s="7"/>
      <c r="BP9774" s="7"/>
      <c r="BQ9774" s="7"/>
      <c r="BU9774" s="7"/>
      <c r="BV9774" s="7"/>
      <c r="BW9774" s="7"/>
      <c r="CD9774" s="7"/>
      <c r="CE9774" s="7"/>
      <c r="CF9774" s="7"/>
      <c r="CJ9774" s="7"/>
      <c r="CK9774" s="7"/>
      <c r="CL9774" s="7"/>
    </row>
    <row r="9775" spans="1:90">
      <c r="A9775" s="11"/>
      <c r="B9775" s="373"/>
      <c r="C9775" s="373"/>
      <c r="D9775" s="373"/>
      <c r="E9775" s="13"/>
      <c r="F9775" s="11"/>
      <c r="G9775" s="25"/>
      <c r="H9775" s="31"/>
      <c r="I9775" s="30"/>
      <c r="M9775" s="25"/>
      <c r="N9775" s="31"/>
      <c r="O9775" s="30"/>
      <c r="V9775" s="12"/>
      <c r="W9775" s="12"/>
      <c r="X9775" s="14"/>
      <c r="AB9775" s="25"/>
      <c r="AC9775" s="12"/>
      <c r="AD9775" s="12"/>
      <c r="AK9775" s="12"/>
      <c r="AL9775" s="30"/>
      <c r="AM9775" s="32"/>
      <c r="AQ9775" s="12"/>
      <c r="AR9775" s="12"/>
      <c r="AS9775" s="12"/>
      <c r="AZ9775" s="49"/>
      <c r="BA9775" s="30"/>
      <c r="BB9775" s="12"/>
      <c r="BF9775" s="12"/>
      <c r="BG9775" s="12"/>
      <c r="BH9775" s="12"/>
      <c r="BO9775" s="7"/>
      <c r="BP9775" s="7"/>
      <c r="BQ9775" s="7"/>
      <c r="BU9775" s="7"/>
      <c r="BV9775" s="7"/>
      <c r="BW9775" s="7"/>
      <c r="CD9775" s="7"/>
      <c r="CE9775" s="7"/>
      <c r="CF9775" s="7"/>
      <c r="CJ9775" s="7"/>
      <c r="CK9775" s="7"/>
      <c r="CL9775" s="7"/>
    </row>
    <row r="9776" spans="1:90">
      <c r="A9776" s="11"/>
      <c r="B9776" s="373"/>
      <c r="C9776" s="373"/>
      <c r="D9776" s="373"/>
      <c r="E9776" s="13"/>
      <c r="F9776" s="11"/>
      <c r="G9776" s="25"/>
      <c r="H9776" s="31"/>
      <c r="I9776" s="30"/>
      <c r="M9776" s="25"/>
      <c r="N9776" s="31"/>
      <c r="O9776" s="30"/>
      <c r="V9776" s="12"/>
      <c r="W9776" s="12"/>
      <c r="X9776" s="14"/>
      <c r="AB9776" s="25"/>
      <c r="AC9776" s="12"/>
      <c r="AD9776" s="12"/>
      <c r="AK9776" s="12"/>
      <c r="AL9776" s="30"/>
      <c r="AM9776" s="32"/>
      <c r="AQ9776" s="12"/>
      <c r="AR9776" s="12"/>
      <c r="AS9776" s="12"/>
      <c r="AZ9776" s="49"/>
      <c r="BA9776" s="30"/>
      <c r="BB9776" s="12"/>
      <c r="BF9776" s="12"/>
      <c r="BG9776" s="12"/>
      <c r="BH9776" s="12"/>
      <c r="BO9776" s="7"/>
      <c r="BP9776" s="7"/>
      <c r="BQ9776" s="7"/>
      <c r="BU9776" s="7"/>
      <c r="BV9776" s="7"/>
      <c r="BW9776" s="7"/>
      <c r="CD9776" s="7"/>
      <c r="CE9776" s="7"/>
      <c r="CF9776" s="7"/>
      <c r="CJ9776" s="7"/>
      <c r="CK9776" s="7"/>
      <c r="CL9776" s="7"/>
    </row>
    <row r="9777" spans="1:90">
      <c r="A9777" s="11"/>
      <c r="B9777" s="373"/>
      <c r="C9777" s="373"/>
      <c r="D9777" s="373"/>
      <c r="E9777" s="13"/>
      <c r="F9777" s="11"/>
      <c r="G9777" s="25"/>
      <c r="H9777" s="31"/>
      <c r="I9777" s="30"/>
      <c r="M9777" s="25"/>
      <c r="N9777" s="31"/>
      <c r="O9777" s="30"/>
      <c r="V9777" s="12"/>
      <c r="W9777" s="12"/>
      <c r="X9777" s="14"/>
      <c r="AB9777" s="25"/>
      <c r="AC9777" s="12"/>
      <c r="AD9777" s="12"/>
      <c r="AK9777" s="12"/>
      <c r="AL9777" s="30"/>
      <c r="AM9777" s="32"/>
      <c r="AQ9777" s="12"/>
      <c r="AR9777" s="12"/>
      <c r="AS9777" s="12"/>
      <c r="AZ9777" s="49"/>
      <c r="BA9777" s="30"/>
      <c r="BB9777" s="12"/>
      <c r="BF9777" s="12"/>
      <c r="BG9777" s="12"/>
      <c r="BH9777" s="12"/>
      <c r="BO9777" s="7"/>
      <c r="BP9777" s="7"/>
      <c r="BQ9777" s="7"/>
      <c r="BU9777" s="7"/>
      <c r="BV9777" s="7"/>
      <c r="BW9777" s="7"/>
      <c r="CD9777" s="7"/>
      <c r="CE9777" s="7"/>
      <c r="CF9777" s="7"/>
      <c r="CJ9777" s="7"/>
      <c r="CK9777" s="7"/>
      <c r="CL9777" s="7"/>
    </row>
    <row r="9778" spans="1:90">
      <c r="A9778" s="11"/>
      <c r="B9778" s="373"/>
      <c r="C9778" s="373"/>
      <c r="D9778" s="373"/>
      <c r="E9778" s="13"/>
      <c r="F9778" s="11"/>
      <c r="G9778" s="25"/>
      <c r="H9778" s="31"/>
      <c r="I9778" s="30"/>
      <c r="M9778" s="25"/>
      <c r="N9778" s="31"/>
      <c r="O9778" s="30"/>
      <c r="V9778" s="12"/>
      <c r="W9778" s="12"/>
      <c r="X9778" s="14"/>
      <c r="AB9778" s="25"/>
      <c r="AC9778" s="12"/>
      <c r="AD9778" s="12"/>
      <c r="AK9778" s="12"/>
      <c r="AL9778" s="30"/>
      <c r="AM9778" s="32"/>
      <c r="AQ9778" s="12"/>
      <c r="AR9778" s="12"/>
      <c r="AS9778" s="12"/>
      <c r="AZ9778" s="49"/>
      <c r="BA9778" s="30"/>
      <c r="BB9778" s="12"/>
      <c r="BF9778" s="12"/>
      <c r="BG9778" s="12"/>
      <c r="BH9778" s="12"/>
      <c r="BO9778" s="7"/>
      <c r="BP9778" s="7"/>
      <c r="BQ9778" s="7"/>
      <c r="BU9778" s="7"/>
      <c r="BV9778" s="7"/>
      <c r="BW9778" s="7"/>
      <c r="CD9778" s="7"/>
      <c r="CE9778" s="7"/>
      <c r="CF9778" s="7"/>
      <c r="CJ9778" s="7"/>
      <c r="CK9778" s="7"/>
      <c r="CL9778" s="7"/>
    </row>
    <row r="9779" spans="1:90">
      <c r="A9779" s="11"/>
      <c r="B9779" s="373"/>
      <c r="C9779" s="373"/>
      <c r="D9779" s="373"/>
      <c r="E9779" s="13"/>
      <c r="F9779" s="11"/>
      <c r="G9779" s="25"/>
      <c r="H9779" s="31"/>
      <c r="I9779" s="30"/>
      <c r="M9779" s="25"/>
      <c r="N9779" s="31"/>
      <c r="O9779" s="30"/>
      <c r="V9779" s="12"/>
      <c r="W9779" s="12"/>
      <c r="X9779" s="14"/>
      <c r="AB9779" s="25"/>
      <c r="AC9779" s="12"/>
      <c r="AD9779" s="12"/>
      <c r="AK9779" s="12"/>
      <c r="AL9779" s="30"/>
      <c r="AM9779" s="32"/>
      <c r="AQ9779" s="12"/>
      <c r="AR9779" s="12"/>
      <c r="AS9779" s="12"/>
      <c r="AZ9779" s="49"/>
      <c r="BA9779" s="30"/>
      <c r="BB9779" s="12"/>
      <c r="BF9779" s="12"/>
      <c r="BG9779" s="12"/>
      <c r="BH9779" s="12"/>
      <c r="BO9779" s="7"/>
      <c r="BP9779" s="7"/>
      <c r="BQ9779" s="7"/>
      <c r="BU9779" s="7"/>
      <c r="BV9779" s="7"/>
      <c r="BW9779" s="7"/>
      <c r="CD9779" s="7"/>
      <c r="CE9779" s="7"/>
      <c r="CF9779" s="7"/>
      <c r="CJ9779" s="7"/>
      <c r="CK9779" s="7"/>
      <c r="CL9779" s="7"/>
    </row>
    <row r="9780" spans="1:90">
      <c r="A9780" s="11"/>
      <c r="B9780" s="373"/>
      <c r="C9780" s="373"/>
      <c r="D9780" s="373"/>
      <c r="E9780" s="13"/>
      <c r="F9780" s="11"/>
      <c r="G9780" s="25"/>
      <c r="H9780" s="31"/>
      <c r="I9780" s="30"/>
      <c r="M9780" s="25"/>
      <c r="N9780" s="31"/>
      <c r="O9780" s="30"/>
      <c r="V9780" s="12"/>
      <c r="W9780" s="12"/>
      <c r="X9780" s="14"/>
      <c r="AB9780" s="25"/>
      <c r="AC9780" s="12"/>
      <c r="AD9780" s="12"/>
      <c r="AK9780" s="12"/>
      <c r="AL9780" s="30"/>
      <c r="AM9780" s="32"/>
      <c r="AQ9780" s="12"/>
      <c r="AR9780" s="12"/>
      <c r="AS9780" s="12"/>
      <c r="AZ9780" s="49"/>
      <c r="BA9780" s="30"/>
      <c r="BB9780" s="12"/>
      <c r="BF9780" s="12"/>
      <c r="BG9780" s="12"/>
      <c r="BH9780" s="12"/>
      <c r="BO9780" s="7"/>
      <c r="BP9780" s="7"/>
      <c r="BQ9780" s="7"/>
      <c r="BU9780" s="7"/>
      <c r="BV9780" s="7"/>
      <c r="BW9780" s="7"/>
      <c r="CD9780" s="7"/>
      <c r="CE9780" s="7"/>
      <c r="CF9780" s="7"/>
      <c r="CJ9780" s="7"/>
      <c r="CK9780" s="7"/>
      <c r="CL9780" s="7"/>
    </row>
    <row r="9781" spans="1:90">
      <c r="A9781" s="11"/>
      <c r="B9781" s="373"/>
      <c r="C9781" s="373"/>
      <c r="D9781" s="373"/>
      <c r="E9781" s="13"/>
      <c r="F9781" s="11"/>
      <c r="G9781" s="25"/>
      <c r="H9781" s="31"/>
      <c r="I9781" s="30"/>
      <c r="M9781" s="25"/>
      <c r="N9781" s="31"/>
      <c r="O9781" s="30"/>
      <c r="V9781" s="12"/>
      <c r="W9781" s="12"/>
      <c r="X9781" s="14"/>
      <c r="AB9781" s="25"/>
      <c r="AC9781" s="12"/>
      <c r="AD9781" s="12"/>
      <c r="AK9781" s="12"/>
      <c r="AL9781" s="30"/>
      <c r="AM9781" s="32"/>
      <c r="AQ9781" s="12"/>
      <c r="AR9781" s="12"/>
      <c r="AS9781" s="12"/>
      <c r="AZ9781" s="49"/>
      <c r="BA9781" s="30"/>
      <c r="BB9781" s="12"/>
      <c r="BF9781" s="12"/>
      <c r="BG9781" s="12"/>
      <c r="BH9781" s="12"/>
      <c r="BO9781" s="7"/>
      <c r="BP9781" s="7"/>
      <c r="BQ9781" s="7"/>
      <c r="BU9781" s="7"/>
      <c r="BV9781" s="7"/>
      <c r="BW9781" s="7"/>
      <c r="CD9781" s="7"/>
      <c r="CE9781" s="7"/>
      <c r="CF9781" s="7"/>
      <c r="CJ9781" s="7"/>
      <c r="CK9781" s="7"/>
      <c r="CL9781" s="7"/>
    </row>
    <row r="9782" spans="1:90">
      <c r="A9782" s="11"/>
      <c r="B9782" s="373"/>
      <c r="C9782" s="373"/>
      <c r="D9782" s="373"/>
      <c r="E9782" s="13"/>
      <c r="F9782" s="11"/>
      <c r="G9782" s="25"/>
      <c r="H9782" s="31"/>
      <c r="I9782" s="30"/>
      <c r="M9782" s="25"/>
      <c r="N9782" s="31"/>
      <c r="O9782" s="30"/>
      <c r="V9782" s="12"/>
      <c r="W9782" s="12"/>
      <c r="X9782" s="14"/>
      <c r="AB9782" s="25"/>
      <c r="AC9782" s="12"/>
      <c r="AD9782" s="12"/>
      <c r="AK9782" s="12"/>
      <c r="AL9782" s="30"/>
      <c r="AM9782" s="32"/>
      <c r="AQ9782" s="12"/>
      <c r="AR9782" s="12"/>
      <c r="AS9782" s="12"/>
      <c r="AZ9782" s="49"/>
      <c r="BA9782" s="30"/>
      <c r="BB9782" s="12"/>
      <c r="BF9782" s="12"/>
      <c r="BG9782" s="12"/>
      <c r="BH9782" s="12"/>
      <c r="BO9782" s="7"/>
      <c r="BP9782" s="7"/>
      <c r="BQ9782" s="7"/>
      <c r="BU9782" s="7"/>
      <c r="BV9782" s="7"/>
      <c r="BW9782" s="7"/>
      <c r="CD9782" s="7"/>
      <c r="CE9782" s="7"/>
      <c r="CF9782" s="7"/>
      <c r="CJ9782" s="7"/>
      <c r="CK9782" s="7"/>
      <c r="CL9782" s="7"/>
    </row>
    <row r="9783" spans="1:90">
      <c r="A9783" s="11"/>
      <c r="B9783" s="373"/>
      <c r="C9783" s="373"/>
      <c r="D9783" s="373"/>
      <c r="E9783" s="13"/>
      <c r="F9783" s="11"/>
      <c r="G9783" s="25"/>
      <c r="H9783" s="31"/>
      <c r="I9783" s="30"/>
      <c r="M9783" s="25"/>
      <c r="N9783" s="31"/>
      <c r="O9783" s="30"/>
      <c r="V9783" s="12"/>
      <c r="W9783" s="12"/>
      <c r="X9783" s="14"/>
      <c r="AB9783" s="25"/>
      <c r="AC9783" s="12"/>
      <c r="AD9783" s="12"/>
      <c r="AK9783" s="12"/>
      <c r="AL9783" s="30"/>
      <c r="AM9783" s="32"/>
      <c r="AQ9783" s="12"/>
      <c r="AR9783" s="12"/>
      <c r="AS9783" s="12"/>
      <c r="AZ9783" s="49"/>
      <c r="BA9783" s="30"/>
      <c r="BB9783" s="12"/>
      <c r="BF9783" s="12"/>
      <c r="BG9783" s="12"/>
      <c r="BH9783" s="12"/>
      <c r="BO9783" s="7"/>
      <c r="BP9783" s="7"/>
      <c r="BQ9783" s="7"/>
      <c r="BU9783" s="7"/>
      <c r="BV9783" s="7"/>
      <c r="BW9783" s="7"/>
      <c r="CD9783" s="7"/>
      <c r="CE9783" s="7"/>
      <c r="CF9783" s="7"/>
      <c r="CJ9783" s="7"/>
      <c r="CK9783" s="7"/>
      <c r="CL9783" s="7"/>
    </row>
    <row r="9784" spans="1:90">
      <c r="A9784" s="11"/>
      <c r="B9784" s="373"/>
      <c r="C9784" s="373"/>
      <c r="D9784" s="373"/>
      <c r="E9784" s="13"/>
      <c r="F9784" s="11"/>
      <c r="G9784" s="25"/>
      <c r="H9784" s="31"/>
      <c r="I9784" s="30"/>
      <c r="M9784" s="25"/>
      <c r="N9784" s="31"/>
      <c r="O9784" s="30"/>
      <c r="V9784" s="12"/>
      <c r="W9784" s="12"/>
      <c r="X9784" s="14"/>
      <c r="AB9784" s="25"/>
      <c r="AC9784" s="12"/>
      <c r="AD9784" s="12"/>
      <c r="AK9784" s="12"/>
      <c r="AL9784" s="30"/>
      <c r="AM9784" s="32"/>
      <c r="AQ9784" s="12"/>
      <c r="AR9784" s="12"/>
      <c r="AS9784" s="12"/>
      <c r="AZ9784" s="49"/>
      <c r="BA9784" s="30"/>
      <c r="BB9784" s="12"/>
      <c r="BF9784" s="12"/>
      <c r="BG9784" s="12"/>
      <c r="BH9784" s="12"/>
      <c r="BO9784" s="7"/>
      <c r="BP9784" s="7"/>
      <c r="BQ9784" s="7"/>
      <c r="BU9784" s="7"/>
      <c r="BV9784" s="7"/>
      <c r="BW9784" s="7"/>
      <c r="CD9784" s="7"/>
      <c r="CE9784" s="7"/>
      <c r="CF9784" s="7"/>
      <c r="CJ9784" s="7"/>
      <c r="CK9784" s="7"/>
      <c r="CL9784" s="7"/>
    </row>
    <row r="9785" spans="1:90">
      <c r="A9785" s="11"/>
      <c r="B9785" s="373"/>
      <c r="C9785" s="373"/>
      <c r="D9785" s="373"/>
      <c r="E9785" s="13"/>
      <c r="F9785" s="11"/>
      <c r="G9785" s="25"/>
      <c r="H9785" s="31"/>
      <c r="I9785" s="30"/>
      <c r="M9785" s="25"/>
      <c r="N9785" s="31"/>
      <c r="O9785" s="30"/>
      <c r="V9785" s="12"/>
      <c r="W9785" s="12"/>
      <c r="X9785" s="14"/>
      <c r="AB9785" s="25"/>
      <c r="AC9785" s="12"/>
      <c r="AD9785" s="12"/>
      <c r="AK9785" s="12"/>
      <c r="AL9785" s="30"/>
      <c r="AM9785" s="32"/>
      <c r="AQ9785" s="12"/>
      <c r="AR9785" s="12"/>
      <c r="AS9785" s="12"/>
      <c r="AZ9785" s="49"/>
      <c r="BA9785" s="30"/>
      <c r="BB9785" s="12"/>
      <c r="BF9785" s="12"/>
      <c r="BG9785" s="12"/>
      <c r="BH9785" s="12"/>
      <c r="BO9785" s="7"/>
      <c r="BP9785" s="7"/>
      <c r="BQ9785" s="7"/>
      <c r="BU9785" s="7"/>
      <c r="BV9785" s="7"/>
      <c r="BW9785" s="7"/>
      <c r="CD9785" s="7"/>
      <c r="CE9785" s="7"/>
      <c r="CF9785" s="7"/>
      <c r="CJ9785" s="7"/>
      <c r="CK9785" s="7"/>
      <c r="CL9785" s="7"/>
    </row>
    <row r="9786" spans="1:90">
      <c r="A9786" s="11"/>
      <c r="B9786" s="373"/>
      <c r="C9786" s="373"/>
      <c r="D9786" s="373"/>
      <c r="E9786" s="13"/>
      <c r="F9786" s="11"/>
      <c r="G9786" s="25"/>
      <c r="H9786" s="31"/>
      <c r="I9786" s="30"/>
      <c r="M9786" s="25"/>
      <c r="N9786" s="31"/>
      <c r="O9786" s="30"/>
      <c r="V9786" s="12"/>
      <c r="W9786" s="12"/>
      <c r="X9786" s="14"/>
      <c r="AB9786" s="25"/>
      <c r="AC9786" s="12"/>
      <c r="AD9786" s="12"/>
      <c r="AK9786" s="12"/>
      <c r="AL9786" s="30"/>
      <c r="AM9786" s="32"/>
      <c r="AQ9786" s="12"/>
      <c r="AR9786" s="12"/>
      <c r="AS9786" s="12"/>
      <c r="AZ9786" s="49"/>
      <c r="BA9786" s="30"/>
      <c r="BB9786" s="12"/>
      <c r="BF9786" s="12"/>
      <c r="BG9786" s="12"/>
      <c r="BH9786" s="12"/>
      <c r="BO9786" s="7"/>
      <c r="BP9786" s="7"/>
      <c r="BQ9786" s="7"/>
      <c r="BU9786" s="7"/>
      <c r="BV9786" s="7"/>
      <c r="BW9786" s="7"/>
      <c r="CD9786" s="7"/>
      <c r="CE9786" s="7"/>
      <c r="CF9786" s="7"/>
      <c r="CJ9786" s="7"/>
      <c r="CK9786" s="7"/>
      <c r="CL9786" s="7"/>
    </row>
    <row r="9787" spans="1:90">
      <c r="A9787" s="11"/>
      <c r="B9787" s="373"/>
      <c r="C9787" s="373"/>
      <c r="D9787" s="373"/>
      <c r="E9787" s="13"/>
      <c r="F9787" s="11"/>
      <c r="G9787" s="25"/>
      <c r="H9787" s="31"/>
      <c r="I9787" s="30"/>
      <c r="M9787" s="25"/>
      <c r="N9787" s="31"/>
      <c r="O9787" s="30"/>
      <c r="V9787" s="12"/>
      <c r="W9787" s="12"/>
      <c r="X9787" s="14"/>
      <c r="AB9787" s="25"/>
      <c r="AC9787" s="12"/>
      <c r="AD9787" s="12"/>
      <c r="AK9787" s="12"/>
      <c r="AL9787" s="30"/>
      <c r="AM9787" s="32"/>
      <c r="AQ9787" s="12"/>
      <c r="AR9787" s="12"/>
      <c r="AS9787" s="12"/>
      <c r="AZ9787" s="49"/>
      <c r="BA9787" s="30"/>
      <c r="BB9787" s="12"/>
      <c r="BF9787" s="12"/>
      <c r="BG9787" s="12"/>
      <c r="BH9787" s="12"/>
      <c r="BO9787" s="7"/>
      <c r="BP9787" s="7"/>
      <c r="BQ9787" s="7"/>
      <c r="BU9787" s="7"/>
      <c r="BV9787" s="7"/>
      <c r="BW9787" s="7"/>
      <c r="CD9787" s="7"/>
      <c r="CE9787" s="7"/>
      <c r="CF9787" s="7"/>
      <c r="CJ9787" s="7"/>
      <c r="CK9787" s="7"/>
      <c r="CL9787" s="7"/>
    </row>
    <row r="9788" spans="1:90">
      <c r="A9788" s="11"/>
      <c r="B9788" s="373"/>
      <c r="C9788" s="373"/>
      <c r="D9788" s="373"/>
      <c r="E9788" s="13"/>
      <c r="F9788" s="11"/>
      <c r="G9788" s="25"/>
      <c r="H9788" s="31"/>
      <c r="I9788" s="30"/>
      <c r="M9788" s="25"/>
      <c r="N9788" s="31"/>
      <c r="O9788" s="30"/>
      <c r="V9788" s="12"/>
      <c r="W9788" s="12"/>
      <c r="X9788" s="14"/>
      <c r="AB9788" s="25"/>
      <c r="AC9788" s="12"/>
      <c r="AD9788" s="12"/>
      <c r="AK9788" s="12"/>
      <c r="AL9788" s="30"/>
      <c r="AM9788" s="32"/>
      <c r="AQ9788" s="12"/>
      <c r="AR9788" s="12"/>
      <c r="AS9788" s="12"/>
      <c r="AZ9788" s="49"/>
      <c r="BA9788" s="30"/>
      <c r="BB9788" s="12"/>
      <c r="BF9788" s="12"/>
      <c r="BG9788" s="12"/>
      <c r="BH9788" s="12"/>
      <c r="BO9788" s="7"/>
      <c r="BP9788" s="7"/>
      <c r="BQ9788" s="7"/>
      <c r="BU9788" s="7"/>
      <c r="BV9788" s="7"/>
      <c r="BW9788" s="7"/>
      <c r="CD9788" s="7"/>
      <c r="CE9788" s="7"/>
      <c r="CF9788" s="7"/>
      <c r="CJ9788" s="7"/>
      <c r="CK9788" s="7"/>
      <c r="CL9788" s="7"/>
    </row>
    <row r="9789" spans="1:90">
      <c r="A9789" s="11"/>
      <c r="B9789" s="373"/>
      <c r="C9789" s="373"/>
      <c r="D9789" s="373"/>
      <c r="E9789" s="13"/>
      <c r="F9789" s="11"/>
      <c r="G9789" s="25"/>
      <c r="H9789" s="31"/>
      <c r="I9789" s="30"/>
      <c r="M9789" s="25"/>
      <c r="N9789" s="31"/>
      <c r="O9789" s="30"/>
      <c r="V9789" s="12"/>
      <c r="W9789" s="12"/>
      <c r="X9789" s="14"/>
      <c r="AB9789" s="25"/>
      <c r="AC9789" s="12"/>
      <c r="AD9789" s="12"/>
      <c r="AK9789" s="12"/>
      <c r="AL9789" s="30"/>
      <c r="AM9789" s="32"/>
      <c r="AQ9789" s="12"/>
      <c r="AR9789" s="12"/>
      <c r="AS9789" s="12"/>
      <c r="AZ9789" s="49"/>
      <c r="BA9789" s="30"/>
      <c r="BB9789" s="12"/>
      <c r="BF9789" s="12"/>
      <c r="BG9789" s="12"/>
      <c r="BH9789" s="12"/>
      <c r="BO9789" s="7"/>
      <c r="BP9789" s="7"/>
      <c r="BQ9789" s="7"/>
      <c r="BU9789" s="7"/>
      <c r="BV9789" s="7"/>
      <c r="BW9789" s="7"/>
      <c r="CD9789" s="7"/>
      <c r="CE9789" s="7"/>
      <c r="CF9789" s="7"/>
      <c r="CJ9789" s="7"/>
      <c r="CK9789" s="7"/>
      <c r="CL9789" s="7"/>
    </row>
    <row r="9790" spans="1:90">
      <c r="A9790" s="11"/>
      <c r="B9790" s="373"/>
      <c r="C9790" s="373"/>
      <c r="D9790" s="373"/>
      <c r="E9790" s="13"/>
      <c r="F9790" s="11"/>
      <c r="G9790" s="25"/>
      <c r="H9790" s="31"/>
      <c r="I9790" s="30"/>
      <c r="M9790" s="25"/>
      <c r="N9790" s="31"/>
      <c r="O9790" s="30"/>
      <c r="V9790" s="12"/>
      <c r="W9790" s="12"/>
      <c r="X9790" s="14"/>
      <c r="AB9790" s="25"/>
      <c r="AC9790" s="12"/>
      <c r="AD9790" s="12"/>
      <c r="AK9790" s="12"/>
      <c r="AL9790" s="30"/>
      <c r="AM9790" s="32"/>
      <c r="AQ9790" s="12"/>
      <c r="AR9790" s="12"/>
      <c r="AS9790" s="12"/>
      <c r="AZ9790" s="49"/>
      <c r="BA9790" s="30"/>
      <c r="BB9790" s="12"/>
      <c r="BF9790" s="12"/>
      <c r="BG9790" s="12"/>
      <c r="BH9790" s="12"/>
      <c r="BO9790" s="7"/>
      <c r="BP9790" s="7"/>
      <c r="BQ9790" s="7"/>
      <c r="BU9790" s="7"/>
      <c r="BV9790" s="7"/>
      <c r="BW9790" s="7"/>
      <c r="CD9790" s="7"/>
      <c r="CE9790" s="7"/>
      <c r="CF9790" s="7"/>
      <c r="CJ9790" s="7"/>
      <c r="CK9790" s="7"/>
      <c r="CL9790" s="7"/>
    </row>
    <row r="9791" spans="1:90">
      <c r="A9791" s="11"/>
      <c r="B9791" s="373"/>
      <c r="C9791" s="373"/>
      <c r="D9791" s="373"/>
      <c r="E9791" s="13"/>
      <c r="F9791" s="11"/>
      <c r="G9791" s="25"/>
      <c r="H9791" s="31"/>
      <c r="I9791" s="30"/>
      <c r="M9791" s="25"/>
      <c r="N9791" s="31"/>
      <c r="O9791" s="30"/>
      <c r="V9791" s="12"/>
      <c r="W9791" s="12"/>
      <c r="X9791" s="14"/>
      <c r="AB9791" s="25"/>
      <c r="AC9791" s="12"/>
      <c r="AD9791" s="12"/>
      <c r="AK9791" s="12"/>
      <c r="AL9791" s="30"/>
      <c r="AM9791" s="32"/>
      <c r="AQ9791" s="12"/>
      <c r="AR9791" s="12"/>
      <c r="AS9791" s="12"/>
      <c r="AZ9791" s="49"/>
      <c r="BA9791" s="30"/>
      <c r="BB9791" s="12"/>
      <c r="BF9791" s="12"/>
      <c r="BG9791" s="12"/>
      <c r="BH9791" s="12"/>
      <c r="BO9791" s="7"/>
      <c r="BP9791" s="7"/>
      <c r="BQ9791" s="7"/>
      <c r="BU9791" s="7"/>
      <c r="BV9791" s="7"/>
      <c r="BW9791" s="7"/>
      <c r="CD9791" s="7"/>
      <c r="CE9791" s="7"/>
      <c r="CF9791" s="7"/>
      <c r="CJ9791" s="7"/>
      <c r="CK9791" s="7"/>
      <c r="CL9791" s="7"/>
    </row>
    <row r="9792" spans="1:90">
      <c r="A9792" s="11"/>
      <c r="B9792" s="373"/>
      <c r="C9792" s="373"/>
      <c r="D9792" s="373"/>
      <c r="E9792" s="13"/>
      <c r="F9792" s="11"/>
      <c r="G9792" s="25"/>
      <c r="H9792" s="31"/>
      <c r="I9792" s="30"/>
      <c r="M9792" s="25"/>
      <c r="N9792" s="31"/>
      <c r="O9792" s="30"/>
      <c r="V9792" s="12"/>
      <c r="W9792" s="12"/>
      <c r="X9792" s="14"/>
      <c r="AB9792" s="25"/>
      <c r="AC9792" s="12"/>
      <c r="AD9792" s="12"/>
      <c r="AK9792" s="12"/>
      <c r="AL9792" s="30"/>
      <c r="AM9792" s="32"/>
      <c r="AQ9792" s="12"/>
      <c r="AR9792" s="12"/>
      <c r="AS9792" s="12"/>
      <c r="AZ9792" s="49"/>
      <c r="BA9792" s="30"/>
      <c r="BB9792" s="12"/>
      <c r="BF9792" s="12"/>
      <c r="BG9792" s="12"/>
      <c r="BH9792" s="12"/>
      <c r="BO9792" s="7"/>
      <c r="BP9792" s="7"/>
      <c r="BQ9792" s="7"/>
      <c r="BU9792" s="7"/>
      <c r="BV9792" s="7"/>
      <c r="BW9792" s="7"/>
      <c r="CD9792" s="7"/>
      <c r="CE9792" s="7"/>
      <c r="CF9792" s="7"/>
      <c r="CJ9792" s="7"/>
      <c r="CK9792" s="7"/>
      <c r="CL9792" s="7"/>
    </row>
    <row r="9793" spans="1:90">
      <c r="A9793" s="11"/>
      <c r="B9793" s="373"/>
      <c r="C9793" s="373"/>
      <c r="D9793" s="373"/>
      <c r="E9793" s="13"/>
      <c r="F9793" s="11"/>
      <c r="G9793" s="25"/>
      <c r="H9793" s="31"/>
      <c r="I9793" s="30"/>
      <c r="M9793" s="25"/>
      <c r="N9793" s="31"/>
      <c r="O9793" s="30"/>
      <c r="V9793" s="12"/>
      <c r="W9793" s="12"/>
      <c r="X9793" s="14"/>
      <c r="AB9793" s="25"/>
      <c r="AC9793" s="12"/>
      <c r="AD9793" s="12"/>
      <c r="AK9793" s="12"/>
      <c r="AL9793" s="30"/>
      <c r="AM9793" s="32"/>
      <c r="AQ9793" s="12"/>
      <c r="AR9793" s="12"/>
      <c r="AS9793" s="12"/>
      <c r="AZ9793" s="49"/>
      <c r="BA9793" s="30"/>
      <c r="BB9793" s="12"/>
      <c r="BF9793" s="12"/>
      <c r="BG9793" s="12"/>
      <c r="BH9793" s="12"/>
      <c r="BO9793" s="7"/>
      <c r="BP9793" s="7"/>
      <c r="BQ9793" s="7"/>
      <c r="BU9793" s="7"/>
      <c r="BV9793" s="7"/>
      <c r="BW9793" s="7"/>
      <c r="CD9793" s="7"/>
      <c r="CE9793" s="7"/>
      <c r="CF9793" s="7"/>
      <c r="CJ9793" s="7"/>
      <c r="CK9793" s="7"/>
      <c r="CL9793" s="7"/>
    </row>
    <row r="9794" spans="1:90">
      <c r="A9794" s="11"/>
      <c r="B9794" s="373"/>
      <c r="C9794" s="373"/>
      <c r="D9794" s="373"/>
      <c r="E9794" s="13"/>
      <c r="F9794" s="11"/>
      <c r="G9794" s="25"/>
      <c r="H9794" s="31"/>
      <c r="I9794" s="30"/>
      <c r="M9794" s="25"/>
      <c r="N9794" s="31"/>
      <c r="O9794" s="30"/>
      <c r="V9794" s="12"/>
      <c r="W9794" s="12"/>
      <c r="X9794" s="14"/>
      <c r="AB9794" s="25"/>
      <c r="AC9794" s="12"/>
      <c r="AD9794" s="12"/>
      <c r="AK9794" s="12"/>
      <c r="AL9794" s="30"/>
      <c r="AM9794" s="32"/>
      <c r="AQ9794" s="12"/>
      <c r="AR9794" s="12"/>
      <c r="AS9794" s="12"/>
      <c r="AZ9794" s="49"/>
      <c r="BA9794" s="30"/>
      <c r="BB9794" s="12"/>
      <c r="BF9794" s="12"/>
      <c r="BG9794" s="12"/>
      <c r="BH9794" s="12"/>
      <c r="BO9794" s="7"/>
      <c r="BP9794" s="7"/>
      <c r="BQ9794" s="7"/>
      <c r="BU9794" s="7"/>
      <c r="BV9794" s="7"/>
      <c r="BW9794" s="7"/>
      <c r="CD9794" s="7"/>
      <c r="CE9794" s="7"/>
      <c r="CF9794" s="7"/>
      <c r="CJ9794" s="7"/>
      <c r="CK9794" s="7"/>
      <c r="CL9794" s="7"/>
    </row>
    <row r="9795" spans="1:90">
      <c r="A9795" s="11"/>
      <c r="B9795" s="373"/>
      <c r="C9795" s="373"/>
      <c r="D9795" s="373"/>
      <c r="E9795" s="13"/>
      <c r="F9795" s="11"/>
      <c r="G9795" s="25"/>
      <c r="H9795" s="31"/>
      <c r="I9795" s="30"/>
      <c r="M9795" s="25"/>
      <c r="N9795" s="31"/>
      <c r="O9795" s="30"/>
      <c r="V9795" s="12"/>
      <c r="W9795" s="12"/>
      <c r="X9795" s="14"/>
      <c r="AB9795" s="25"/>
      <c r="AC9795" s="12"/>
      <c r="AD9795" s="12"/>
      <c r="AK9795" s="12"/>
      <c r="AL9795" s="30"/>
      <c r="AM9795" s="32"/>
      <c r="AQ9795" s="12"/>
      <c r="AR9795" s="12"/>
      <c r="AS9795" s="12"/>
      <c r="AZ9795" s="49"/>
      <c r="BA9795" s="30"/>
      <c r="BB9795" s="12"/>
      <c r="BF9795" s="12"/>
      <c r="BG9795" s="12"/>
      <c r="BH9795" s="12"/>
      <c r="BO9795" s="7"/>
      <c r="BP9795" s="7"/>
      <c r="BQ9795" s="7"/>
      <c r="BU9795" s="7"/>
      <c r="BV9795" s="7"/>
      <c r="BW9795" s="7"/>
      <c r="CD9795" s="7"/>
      <c r="CE9795" s="7"/>
      <c r="CF9795" s="7"/>
      <c r="CJ9795" s="7"/>
      <c r="CK9795" s="7"/>
      <c r="CL9795" s="7"/>
    </row>
    <row r="9796" spans="1:90">
      <c r="A9796" s="11"/>
      <c r="B9796" s="373"/>
      <c r="C9796" s="373"/>
      <c r="D9796" s="373"/>
      <c r="E9796" s="13"/>
      <c r="F9796" s="11"/>
      <c r="G9796" s="25"/>
      <c r="H9796" s="31"/>
      <c r="I9796" s="30"/>
      <c r="M9796" s="25"/>
      <c r="N9796" s="31"/>
      <c r="O9796" s="30"/>
      <c r="V9796" s="12"/>
      <c r="W9796" s="12"/>
      <c r="X9796" s="14"/>
      <c r="AB9796" s="25"/>
      <c r="AC9796" s="12"/>
      <c r="AD9796" s="12"/>
      <c r="AK9796" s="12"/>
      <c r="AL9796" s="30"/>
      <c r="AM9796" s="32"/>
      <c r="AQ9796" s="12"/>
      <c r="AR9796" s="12"/>
      <c r="AS9796" s="12"/>
      <c r="AZ9796" s="49"/>
      <c r="BA9796" s="30"/>
      <c r="BB9796" s="12"/>
      <c r="BF9796" s="12"/>
      <c r="BG9796" s="12"/>
      <c r="BH9796" s="12"/>
      <c r="BO9796" s="7"/>
      <c r="BP9796" s="7"/>
      <c r="BQ9796" s="7"/>
      <c r="BU9796" s="7"/>
      <c r="BV9796" s="7"/>
      <c r="BW9796" s="7"/>
      <c r="CD9796" s="7"/>
      <c r="CE9796" s="7"/>
      <c r="CF9796" s="7"/>
      <c r="CJ9796" s="7"/>
      <c r="CK9796" s="7"/>
      <c r="CL9796" s="7"/>
    </row>
    <row r="9797" spans="1:90">
      <c r="A9797" s="11"/>
      <c r="B9797" s="373"/>
      <c r="C9797" s="373"/>
      <c r="D9797" s="373"/>
      <c r="E9797" s="13"/>
      <c r="F9797" s="11"/>
      <c r="G9797" s="25"/>
      <c r="H9797" s="31"/>
      <c r="I9797" s="30"/>
      <c r="M9797" s="25"/>
      <c r="N9797" s="31"/>
      <c r="O9797" s="30"/>
      <c r="V9797" s="12"/>
      <c r="W9797" s="12"/>
      <c r="X9797" s="14"/>
      <c r="AB9797" s="25"/>
      <c r="AC9797" s="12"/>
      <c r="AD9797" s="12"/>
      <c r="AK9797" s="12"/>
      <c r="AL9797" s="30"/>
      <c r="AM9797" s="32"/>
      <c r="AQ9797" s="12"/>
      <c r="AR9797" s="12"/>
      <c r="AS9797" s="12"/>
      <c r="AZ9797" s="49"/>
      <c r="BA9797" s="30"/>
      <c r="BB9797" s="12"/>
      <c r="BF9797" s="12"/>
      <c r="BG9797" s="12"/>
      <c r="BH9797" s="12"/>
      <c r="BO9797" s="7"/>
      <c r="BP9797" s="7"/>
      <c r="BQ9797" s="7"/>
      <c r="BU9797" s="7"/>
      <c r="BV9797" s="7"/>
      <c r="BW9797" s="7"/>
      <c r="CD9797" s="7"/>
      <c r="CE9797" s="7"/>
      <c r="CF9797" s="7"/>
      <c r="CJ9797" s="7"/>
      <c r="CK9797" s="7"/>
      <c r="CL9797" s="7"/>
    </row>
    <row r="9798" spans="1:90">
      <c r="A9798" s="11"/>
      <c r="B9798" s="373"/>
      <c r="C9798" s="373"/>
      <c r="D9798" s="373"/>
      <c r="E9798" s="13"/>
      <c r="F9798" s="11"/>
      <c r="G9798" s="25"/>
      <c r="H9798" s="31"/>
      <c r="I9798" s="30"/>
      <c r="M9798" s="25"/>
      <c r="N9798" s="31"/>
      <c r="O9798" s="30"/>
      <c r="V9798" s="12"/>
      <c r="W9798" s="12"/>
      <c r="X9798" s="14"/>
      <c r="AB9798" s="25"/>
      <c r="AC9798" s="12"/>
      <c r="AD9798" s="12"/>
      <c r="AK9798" s="12"/>
      <c r="AL9798" s="30"/>
      <c r="AM9798" s="32"/>
      <c r="AQ9798" s="12"/>
      <c r="AR9798" s="12"/>
      <c r="AS9798" s="12"/>
      <c r="AZ9798" s="49"/>
      <c r="BA9798" s="30"/>
      <c r="BB9798" s="12"/>
      <c r="BF9798" s="12"/>
      <c r="BG9798" s="12"/>
      <c r="BH9798" s="12"/>
      <c r="BO9798" s="7"/>
      <c r="BP9798" s="7"/>
      <c r="BQ9798" s="7"/>
      <c r="BU9798" s="7"/>
      <c r="BV9798" s="7"/>
      <c r="BW9798" s="7"/>
      <c r="CD9798" s="7"/>
      <c r="CE9798" s="7"/>
      <c r="CF9798" s="7"/>
      <c r="CJ9798" s="7"/>
      <c r="CK9798" s="7"/>
      <c r="CL9798" s="7"/>
    </row>
    <row r="9799" spans="1:90">
      <c r="A9799" s="11"/>
      <c r="B9799" s="373"/>
      <c r="C9799" s="373"/>
      <c r="D9799" s="373"/>
      <c r="E9799" s="13"/>
      <c r="F9799" s="11"/>
      <c r="G9799" s="25"/>
      <c r="H9799" s="31"/>
      <c r="I9799" s="30"/>
      <c r="M9799" s="25"/>
      <c r="N9799" s="31"/>
      <c r="O9799" s="30"/>
      <c r="V9799" s="12"/>
      <c r="W9799" s="12"/>
      <c r="X9799" s="14"/>
      <c r="AB9799" s="25"/>
      <c r="AC9799" s="12"/>
      <c r="AD9799" s="12"/>
      <c r="AK9799" s="12"/>
      <c r="AL9799" s="30"/>
      <c r="AM9799" s="32"/>
      <c r="AQ9799" s="12"/>
      <c r="AR9799" s="12"/>
      <c r="AS9799" s="12"/>
      <c r="AZ9799" s="49"/>
      <c r="BA9799" s="30"/>
      <c r="BB9799" s="12"/>
      <c r="BF9799" s="12"/>
      <c r="BG9799" s="12"/>
      <c r="BH9799" s="12"/>
      <c r="BO9799" s="7"/>
      <c r="BP9799" s="7"/>
      <c r="BQ9799" s="7"/>
      <c r="BU9799" s="7"/>
      <c r="BV9799" s="7"/>
      <c r="BW9799" s="7"/>
      <c r="CD9799" s="7"/>
      <c r="CE9799" s="7"/>
      <c r="CF9799" s="7"/>
      <c r="CJ9799" s="7"/>
      <c r="CK9799" s="7"/>
      <c r="CL9799" s="7"/>
    </row>
    <row r="9800" spans="1:90">
      <c r="A9800" s="11"/>
      <c r="B9800" s="373"/>
      <c r="C9800" s="373"/>
      <c r="D9800" s="373"/>
      <c r="E9800" s="13"/>
      <c r="F9800" s="11"/>
      <c r="G9800" s="25"/>
      <c r="H9800" s="31"/>
      <c r="I9800" s="30"/>
      <c r="M9800" s="25"/>
      <c r="N9800" s="31"/>
      <c r="O9800" s="30"/>
      <c r="V9800" s="12"/>
      <c r="W9800" s="12"/>
      <c r="X9800" s="14"/>
      <c r="AB9800" s="25"/>
      <c r="AC9800" s="12"/>
      <c r="AD9800" s="12"/>
      <c r="AK9800" s="12"/>
      <c r="AL9800" s="30"/>
      <c r="AM9800" s="32"/>
      <c r="AQ9800" s="12"/>
      <c r="AR9800" s="12"/>
      <c r="AS9800" s="12"/>
      <c r="AZ9800" s="49"/>
      <c r="BA9800" s="30"/>
      <c r="BB9800" s="12"/>
      <c r="BF9800" s="12"/>
      <c r="BG9800" s="12"/>
      <c r="BH9800" s="12"/>
      <c r="BO9800" s="7"/>
      <c r="BP9800" s="7"/>
      <c r="BQ9800" s="7"/>
      <c r="BU9800" s="7"/>
      <c r="BV9800" s="7"/>
      <c r="BW9800" s="7"/>
      <c r="CD9800" s="7"/>
      <c r="CE9800" s="7"/>
      <c r="CF9800" s="7"/>
      <c r="CJ9800" s="7"/>
      <c r="CK9800" s="7"/>
      <c r="CL9800" s="7"/>
    </row>
    <row r="9801" spans="1:90">
      <c r="A9801" s="11"/>
      <c r="B9801" s="373"/>
      <c r="C9801" s="373"/>
      <c r="D9801" s="373"/>
      <c r="E9801" s="13"/>
      <c r="F9801" s="11"/>
      <c r="G9801" s="25"/>
      <c r="H9801" s="31"/>
      <c r="I9801" s="30"/>
      <c r="M9801" s="25"/>
      <c r="N9801" s="31"/>
      <c r="O9801" s="30"/>
      <c r="V9801" s="12"/>
      <c r="W9801" s="12"/>
      <c r="X9801" s="14"/>
      <c r="AB9801" s="25"/>
      <c r="AC9801" s="12"/>
      <c r="AD9801" s="12"/>
      <c r="AK9801" s="12"/>
      <c r="AL9801" s="30"/>
      <c r="AM9801" s="32"/>
      <c r="AQ9801" s="12"/>
      <c r="AR9801" s="12"/>
      <c r="AS9801" s="12"/>
      <c r="AZ9801" s="49"/>
      <c r="BA9801" s="30"/>
      <c r="BB9801" s="12"/>
      <c r="BF9801" s="12"/>
      <c r="BG9801" s="12"/>
      <c r="BH9801" s="12"/>
      <c r="BO9801" s="7"/>
      <c r="BP9801" s="7"/>
      <c r="BQ9801" s="7"/>
      <c r="BU9801" s="7"/>
      <c r="BV9801" s="7"/>
      <c r="BW9801" s="7"/>
      <c r="CD9801" s="7"/>
      <c r="CE9801" s="7"/>
      <c r="CF9801" s="7"/>
      <c r="CJ9801" s="7"/>
      <c r="CK9801" s="7"/>
      <c r="CL9801" s="7"/>
    </row>
    <row r="9802" spans="1:90">
      <c r="A9802" s="11"/>
      <c r="B9802" s="373"/>
      <c r="C9802" s="373"/>
      <c r="D9802" s="373"/>
      <c r="E9802" s="13"/>
      <c r="F9802" s="11"/>
      <c r="G9802" s="25"/>
      <c r="H9802" s="31"/>
      <c r="I9802" s="30"/>
      <c r="M9802" s="25"/>
      <c r="N9802" s="31"/>
      <c r="O9802" s="30"/>
      <c r="V9802" s="12"/>
      <c r="W9802" s="12"/>
      <c r="X9802" s="14"/>
      <c r="AB9802" s="25"/>
      <c r="AC9802" s="12"/>
      <c r="AD9802" s="12"/>
      <c r="AK9802" s="12"/>
      <c r="AL9802" s="30"/>
      <c r="AM9802" s="32"/>
      <c r="AQ9802" s="12"/>
      <c r="AR9802" s="12"/>
      <c r="AS9802" s="12"/>
      <c r="AZ9802" s="49"/>
      <c r="BA9802" s="30"/>
      <c r="BB9802" s="12"/>
      <c r="BF9802" s="12"/>
      <c r="BG9802" s="12"/>
      <c r="BH9802" s="12"/>
      <c r="BO9802" s="7"/>
      <c r="BP9802" s="7"/>
      <c r="BQ9802" s="7"/>
      <c r="BU9802" s="7"/>
      <c r="BV9802" s="7"/>
      <c r="BW9802" s="7"/>
      <c r="CD9802" s="7"/>
      <c r="CE9802" s="7"/>
      <c r="CF9802" s="7"/>
      <c r="CJ9802" s="7"/>
      <c r="CK9802" s="7"/>
      <c r="CL9802" s="7"/>
    </row>
    <row r="9803" spans="1:90">
      <c r="A9803" s="11"/>
      <c r="B9803" s="373"/>
      <c r="C9803" s="373"/>
      <c r="D9803" s="373"/>
      <c r="E9803" s="13"/>
      <c r="F9803" s="11"/>
      <c r="G9803" s="25"/>
      <c r="H9803" s="31"/>
      <c r="I9803" s="30"/>
      <c r="M9803" s="25"/>
      <c r="N9803" s="31"/>
      <c r="O9803" s="30"/>
      <c r="V9803" s="12"/>
      <c r="W9803" s="12"/>
      <c r="X9803" s="14"/>
      <c r="AB9803" s="25"/>
      <c r="AC9803" s="12"/>
      <c r="AD9803" s="12"/>
      <c r="AK9803" s="12"/>
      <c r="AL9803" s="30"/>
      <c r="AM9803" s="32"/>
      <c r="AQ9803" s="12"/>
      <c r="AR9803" s="12"/>
      <c r="AS9803" s="12"/>
      <c r="AZ9803" s="49"/>
      <c r="BA9803" s="30"/>
      <c r="BB9803" s="12"/>
      <c r="BF9803" s="12"/>
      <c r="BG9803" s="12"/>
      <c r="BH9803" s="12"/>
      <c r="BO9803" s="7"/>
      <c r="BP9803" s="7"/>
      <c r="BQ9803" s="7"/>
      <c r="BU9803" s="7"/>
      <c r="BV9803" s="7"/>
      <c r="BW9803" s="7"/>
      <c r="CD9803" s="7"/>
      <c r="CE9803" s="7"/>
      <c r="CF9803" s="7"/>
      <c r="CJ9803" s="7"/>
      <c r="CK9803" s="7"/>
      <c r="CL9803" s="7"/>
    </row>
    <row r="9804" spans="1:90">
      <c r="A9804" s="11"/>
      <c r="B9804" s="373"/>
      <c r="C9804" s="373"/>
      <c r="D9804" s="373"/>
      <c r="E9804" s="13"/>
      <c r="F9804" s="11"/>
      <c r="G9804" s="25"/>
      <c r="H9804" s="31"/>
      <c r="I9804" s="30"/>
      <c r="M9804" s="25"/>
      <c r="N9804" s="31"/>
      <c r="O9804" s="30"/>
      <c r="V9804" s="12"/>
      <c r="W9804" s="12"/>
      <c r="X9804" s="14"/>
      <c r="AB9804" s="25"/>
      <c r="AC9804" s="12"/>
      <c r="AD9804" s="12"/>
      <c r="AK9804" s="12"/>
      <c r="AL9804" s="30"/>
      <c r="AM9804" s="32"/>
      <c r="AQ9804" s="12"/>
      <c r="AR9804" s="12"/>
      <c r="AS9804" s="12"/>
      <c r="AZ9804" s="49"/>
      <c r="BA9804" s="30"/>
      <c r="BB9804" s="12"/>
      <c r="BF9804" s="12"/>
      <c r="BG9804" s="12"/>
      <c r="BH9804" s="12"/>
      <c r="BO9804" s="7"/>
      <c r="BP9804" s="7"/>
      <c r="BQ9804" s="7"/>
      <c r="BU9804" s="7"/>
      <c r="BV9804" s="7"/>
      <c r="BW9804" s="7"/>
      <c r="CD9804" s="7"/>
      <c r="CE9804" s="7"/>
      <c r="CF9804" s="7"/>
      <c r="CJ9804" s="7"/>
      <c r="CK9804" s="7"/>
      <c r="CL9804" s="7"/>
    </row>
    <row r="9805" spans="1:90">
      <c r="A9805" s="11"/>
      <c r="B9805" s="373"/>
      <c r="C9805" s="373"/>
      <c r="D9805" s="373"/>
      <c r="E9805" s="13"/>
      <c r="F9805" s="11"/>
      <c r="G9805" s="25"/>
      <c r="H9805" s="31"/>
      <c r="I9805" s="30"/>
      <c r="M9805" s="25"/>
      <c r="N9805" s="31"/>
      <c r="O9805" s="30"/>
      <c r="V9805" s="12"/>
      <c r="W9805" s="12"/>
      <c r="X9805" s="14"/>
      <c r="AB9805" s="25"/>
      <c r="AC9805" s="12"/>
      <c r="AD9805" s="12"/>
      <c r="AK9805" s="12"/>
      <c r="AL9805" s="30"/>
      <c r="AM9805" s="32"/>
      <c r="AQ9805" s="12"/>
      <c r="AR9805" s="12"/>
      <c r="AS9805" s="12"/>
      <c r="AZ9805" s="49"/>
      <c r="BA9805" s="30"/>
      <c r="BB9805" s="12"/>
      <c r="BF9805" s="12"/>
      <c r="BG9805" s="12"/>
      <c r="BH9805" s="12"/>
      <c r="BO9805" s="7"/>
      <c r="BP9805" s="7"/>
      <c r="BQ9805" s="7"/>
      <c r="BU9805" s="7"/>
      <c r="BV9805" s="7"/>
      <c r="BW9805" s="7"/>
      <c r="CD9805" s="7"/>
      <c r="CE9805" s="7"/>
      <c r="CF9805" s="7"/>
      <c r="CJ9805" s="7"/>
      <c r="CK9805" s="7"/>
      <c r="CL9805" s="7"/>
    </row>
    <row r="9806" spans="1:90">
      <c r="A9806" s="11"/>
      <c r="B9806" s="373"/>
      <c r="C9806" s="373"/>
      <c r="D9806" s="373"/>
      <c r="E9806" s="13"/>
      <c r="F9806" s="11"/>
      <c r="G9806" s="25"/>
      <c r="H9806" s="31"/>
      <c r="I9806" s="30"/>
      <c r="M9806" s="25"/>
      <c r="N9806" s="31"/>
      <c r="O9806" s="30"/>
      <c r="V9806" s="12"/>
      <c r="W9806" s="12"/>
      <c r="X9806" s="14"/>
      <c r="AB9806" s="25"/>
      <c r="AC9806" s="12"/>
      <c r="AD9806" s="12"/>
      <c r="AK9806" s="12"/>
      <c r="AL9806" s="30"/>
      <c r="AM9806" s="32"/>
      <c r="AQ9806" s="12"/>
      <c r="AR9806" s="12"/>
      <c r="AS9806" s="12"/>
      <c r="AZ9806" s="49"/>
      <c r="BA9806" s="30"/>
      <c r="BB9806" s="12"/>
      <c r="BF9806" s="12"/>
      <c r="BG9806" s="12"/>
      <c r="BH9806" s="12"/>
      <c r="BO9806" s="7"/>
      <c r="BP9806" s="7"/>
      <c r="BQ9806" s="7"/>
      <c r="BU9806" s="7"/>
      <c r="BV9806" s="7"/>
      <c r="BW9806" s="7"/>
      <c r="CD9806" s="7"/>
      <c r="CE9806" s="7"/>
      <c r="CF9806" s="7"/>
      <c r="CJ9806" s="7"/>
      <c r="CK9806" s="7"/>
      <c r="CL9806" s="7"/>
    </row>
    <row r="9807" spans="1:90">
      <c r="A9807" s="11"/>
      <c r="B9807" s="373"/>
      <c r="C9807" s="373"/>
      <c r="D9807" s="373"/>
      <c r="E9807" s="13"/>
      <c r="F9807" s="11"/>
      <c r="G9807" s="25"/>
      <c r="H9807" s="31"/>
      <c r="I9807" s="30"/>
      <c r="M9807" s="25"/>
      <c r="N9807" s="31"/>
      <c r="O9807" s="30"/>
      <c r="V9807" s="12"/>
      <c r="W9807" s="12"/>
      <c r="X9807" s="14"/>
      <c r="AB9807" s="25"/>
      <c r="AC9807" s="12"/>
      <c r="AD9807" s="12"/>
      <c r="AK9807" s="12"/>
      <c r="AL9807" s="30"/>
      <c r="AM9807" s="32"/>
      <c r="AQ9807" s="12"/>
      <c r="AR9807" s="12"/>
      <c r="AS9807" s="12"/>
      <c r="AZ9807" s="49"/>
      <c r="BA9807" s="30"/>
      <c r="BB9807" s="12"/>
      <c r="BF9807" s="12"/>
      <c r="BG9807" s="12"/>
      <c r="BH9807" s="12"/>
      <c r="BO9807" s="7"/>
      <c r="BP9807" s="7"/>
      <c r="BQ9807" s="7"/>
      <c r="BU9807" s="7"/>
      <c r="BV9807" s="7"/>
      <c r="BW9807" s="7"/>
      <c r="CD9807" s="7"/>
      <c r="CE9807" s="7"/>
      <c r="CF9807" s="7"/>
      <c r="CJ9807" s="7"/>
      <c r="CK9807" s="7"/>
      <c r="CL9807" s="7"/>
    </row>
    <row r="9808" spans="1:90">
      <c r="A9808" s="11"/>
      <c r="B9808" s="373"/>
      <c r="C9808" s="373"/>
      <c r="D9808" s="373"/>
      <c r="E9808" s="13"/>
      <c r="F9808" s="11"/>
      <c r="G9808" s="25"/>
      <c r="H9808" s="31"/>
      <c r="I9808" s="30"/>
      <c r="M9808" s="25"/>
      <c r="N9808" s="31"/>
      <c r="O9808" s="30"/>
      <c r="V9808" s="12"/>
      <c r="W9808" s="12"/>
      <c r="X9808" s="14"/>
      <c r="AB9808" s="25"/>
      <c r="AC9808" s="12"/>
      <c r="AD9808" s="12"/>
      <c r="AK9808" s="12"/>
      <c r="AL9808" s="30"/>
      <c r="AM9808" s="32"/>
      <c r="AQ9808" s="12"/>
      <c r="AR9808" s="12"/>
      <c r="AS9808" s="12"/>
      <c r="AZ9808" s="49"/>
      <c r="BA9808" s="30"/>
      <c r="BB9808" s="12"/>
      <c r="BF9808" s="12"/>
      <c r="BG9808" s="12"/>
      <c r="BH9808" s="12"/>
      <c r="BO9808" s="7"/>
      <c r="BP9808" s="7"/>
      <c r="BQ9808" s="7"/>
      <c r="BU9808" s="7"/>
      <c r="BV9808" s="7"/>
      <c r="BW9808" s="7"/>
      <c r="CD9808" s="7"/>
      <c r="CE9808" s="7"/>
      <c r="CF9808" s="7"/>
      <c r="CJ9808" s="7"/>
      <c r="CK9808" s="7"/>
      <c r="CL9808" s="7"/>
    </row>
    <row r="9809" spans="1:90">
      <c r="A9809" s="11"/>
      <c r="B9809" s="373"/>
      <c r="C9809" s="373"/>
      <c r="D9809" s="373"/>
      <c r="E9809" s="13"/>
      <c r="F9809" s="11"/>
      <c r="G9809" s="25"/>
      <c r="H9809" s="31"/>
      <c r="I9809" s="30"/>
      <c r="M9809" s="25"/>
      <c r="N9809" s="31"/>
      <c r="O9809" s="30"/>
      <c r="V9809" s="12"/>
      <c r="W9809" s="12"/>
      <c r="X9809" s="14"/>
      <c r="AB9809" s="25"/>
      <c r="AC9809" s="12"/>
      <c r="AD9809" s="12"/>
      <c r="AK9809" s="12"/>
      <c r="AL9809" s="30"/>
      <c r="AM9809" s="32"/>
      <c r="AQ9809" s="12"/>
      <c r="AR9809" s="12"/>
      <c r="AS9809" s="12"/>
      <c r="AZ9809" s="49"/>
      <c r="BA9809" s="30"/>
      <c r="BB9809" s="12"/>
      <c r="BF9809" s="12"/>
      <c r="BG9809" s="12"/>
      <c r="BH9809" s="12"/>
      <c r="BO9809" s="7"/>
      <c r="BP9809" s="7"/>
      <c r="BQ9809" s="7"/>
      <c r="BU9809" s="7"/>
      <c r="BV9809" s="7"/>
      <c r="BW9809" s="7"/>
      <c r="CD9809" s="7"/>
      <c r="CE9809" s="7"/>
      <c r="CF9809" s="7"/>
      <c r="CJ9809" s="7"/>
      <c r="CK9809" s="7"/>
      <c r="CL9809" s="7"/>
    </row>
    <row r="9810" spans="1:90">
      <c r="A9810" s="11"/>
      <c r="B9810" s="373"/>
      <c r="C9810" s="373"/>
      <c r="D9810" s="373"/>
      <c r="E9810" s="13"/>
      <c r="F9810" s="11"/>
      <c r="G9810" s="25"/>
      <c r="H9810" s="31"/>
      <c r="I9810" s="30"/>
      <c r="M9810" s="25"/>
      <c r="N9810" s="31"/>
      <c r="O9810" s="30"/>
      <c r="V9810" s="12"/>
      <c r="W9810" s="12"/>
      <c r="X9810" s="14"/>
      <c r="AB9810" s="25"/>
      <c r="AC9810" s="12"/>
      <c r="AD9810" s="12"/>
      <c r="AK9810" s="12"/>
      <c r="AL9810" s="30"/>
      <c r="AM9810" s="32"/>
      <c r="AQ9810" s="12"/>
      <c r="AR9810" s="12"/>
      <c r="AS9810" s="12"/>
      <c r="AZ9810" s="49"/>
      <c r="BA9810" s="30"/>
      <c r="BB9810" s="12"/>
      <c r="BF9810" s="12"/>
      <c r="BG9810" s="12"/>
      <c r="BH9810" s="12"/>
      <c r="BO9810" s="7"/>
      <c r="BP9810" s="7"/>
      <c r="BQ9810" s="7"/>
      <c r="BU9810" s="7"/>
      <c r="BV9810" s="7"/>
      <c r="BW9810" s="7"/>
      <c r="CD9810" s="7"/>
      <c r="CE9810" s="7"/>
      <c r="CF9810" s="7"/>
      <c r="CJ9810" s="7"/>
      <c r="CK9810" s="7"/>
      <c r="CL9810" s="7"/>
    </row>
    <row r="9811" spans="1:90">
      <c r="A9811" s="11"/>
      <c r="B9811" s="373"/>
      <c r="C9811" s="373"/>
      <c r="D9811" s="373"/>
      <c r="E9811" s="13"/>
      <c r="F9811" s="11"/>
      <c r="G9811" s="25"/>
      <c r="H9811" s="31"/>
      <c r="I9811" s="30"/>
      <c r="M9811" s="25"/>
      <c r="N9811" s="31"/>
      <c r="O9811" s="30"/>
      <c r="V9811" s="12"/>
      <c r="W9811" s="12"/>
      <c r="X9811" s="14"/>
      <c r="AB9811" s="25"/>
      <c r="AC9811" s="12"/>
      <c r="AD9811" s="12"/>
      <c r="AK9811" s="12"/>
      <c r="AL9811" s="30"/>
      <c r="AM9811" s="32"/>
      <c r="AQ9811" s="12"/>
      <c r="AR9811" s="12"/>
      <c r="AS9811" s="12"/>
      <c r="AZ9811" s="49"/>
      <c r="BA9811" s="30"/>
      <c r="BB9811" s="12"/>
      <c r="BF9811" s="12"/>
      <c r="BG9811" s="12"/>
      <c r="BH9811" s="12"/>
      <c r="BO9811" s="7"/>
      <c r="BP9811" s="7"/>
      <c r="BQ9811" s="7"/>
      <c r="BU9811" s="7"/>
      <c r="BV9811" s="7"/>
      <c r="BW9811" s="7"/>
      <c r="CD9811" s="7"/>
      <c r="CE9811" s="7"/>
      <c r="CF9811" s="7"/>
      <c r="CJ9811" s="7"/>
      <c r="CK9811" s="7"/>
      <c r="CL9811" s="7"/>
    </row>
    <row r="9812" spans="1:90">
      <c r="A9812" s="11"/>
      <c r="B9812" s="373"/>
      <c r="C9812" s="373"/>
      <c r="D9812" s="373"/>
      <c r="E9812" s="13"/>
      <c r="F9812" s="11"/>
      <c r="G9812" s="25"/>
      <c r="H9812" s="31"/>
      <c r="I9812" s="30"/>
      <c r="M9812" s="25"/>
      <c r="N9812" s="31"/>
      <c r="O9812" s="30"/>
      <c r="V9812" s="12"/>
      <c r="W9812" s="12"/>
      <c r="X9812" s="14"/>
      <c r="AB9812" s="25"/>
      <c r="AC9812" s="12"/>
      <c r="AD9812" s="12"/>
      <c r="AK9812" s="12"/>
      <c r="AL9812" s="30"/>
      <c r="AM9812" s="32"/>
      <c r="AQ9812" s="12"/>
      <c r="AR9812" s="12"/>
      <c r="AS9812" s="12"/>
      <c r="AZ9812" s="49"/>
      <c r="BA9812" s="30"/>
      <c r="BB9812" s="12"/>
      <c r="BF9812" s="12"/>
      <c r="BG9812" s="12"/>
      <c r="BH9812" s="12"/>
      <c r="BO9812" s="7"/>
      <c r="BP9812" s="7"/>
      <c r="BQ9812" s="7"/>
      <c r="BU9812" s="7"/>
      <c r="BV9812" s="7"/>
      <c r="BW9812" s="7"/>
      <c r="CD9812" s="7"/>
      <c r="CE9812" s="7"/>
      <c r="CF9812" s="7"/>
      <c r="CJ9812" s="7"/>
      <c r="CK9812" s="7"/>
      <c r="CL9812" s="7"/>
    </row>
    <row r="9813" spans="1:90">
      <c r="A9813" s="11"/>
      <c r="B9813" s="373"/>
      <c r="C9813" s="373"/>
      <c r="D9813" s="373"/>
      <c r="E9813" s="13"/>
      <c r="F9813" s="11"/>
      <c r="G9813" s="25"/>
      <c r="H9813" s="31"/>
      <c r="I9813" s="30"/>
      <c r="M9813" s="25"/>
      <c r="N9813" s="31"/>
      <c r="O9813" s="30"/>
      <c r="V9813" s="12"/>
      <c r="W9813" s="12"/>
      <c r="X9813" s="14"/>
      <c r="AB9813" s="25"/>
      <c r="AC9813" s="12"/>
      <c r="AD9813" s="12"/>
      <c r="AK9813" s="12"/>
      <c r="AL9813" s="30"/>
      <c r="AM9813" s="32"/>
      <c r="AQ9813" s="12"/>
      <c r="AR9813" s="12"/>
      <c r="AS9813" s="12"/>
      <c r="AZ9813" s="49"/>
      <c r="BA9813" s="30"/>
      <c r="BB9813" s="12"/>
      <c r="BF9813" s="12"/>
      <c r="BG9813" s="12"/>
      <c r="BH9813" s="12"/>
      <c r="BO9813" s="7"/>
      <c r="BP9813" s="7"/>
      <c r="BQ9813" s="7"/>
      <c r="BU9813" s="7"/>
      <c r="BV9813" s="7"/>
      <c r="BW9813" s="7"/>
      <c r="CD9813" s="7"/>
      <c r="CE9813" s="7"/>
      <c r="CF9813" s="7"/>
      <c r="CJ9813" s="7"/>
      <c r="CK9813" s="7"/>
      <c r="CL9813" s="7"/>
    </row>
    <row r="9814" spans="1:90">
      <c r="A9814" s="11"/>
      <c r="B9814" s="373"/>
      <c r="C9814" s="373"/>
      <c r="D9814" s="373"/>
      <c r="E9814" s="13"/>
      <c r="F9814" s="11"/>
      <c r="G9814" s="25"/>
      <c r="H9814" s="31"/>
      <c r="I9814" s="30"/>
      <c r="M9814" s="25"/>
      <c r="N9814" s="31"/>
      <c r="O9814" s="30"/>
      <c r="V9814" s="12"/>
      <c r="W9814" s="12"/>
      <c r="X9814" s="14"/>
      <c r="AB9814" s="25"/>
      <c r="AC9814" s="12"/>
      <c r="AD9814" s="12"/>
      <c r="AK9814" s="12"/>
      <c r="AL9814" s="30"/>
      <c r="AM9814" s="32"/>
      <c r="AQ9814" s="12"/>
      <c r="AR9814" s="12"/>
      <c r="AS9814" s="12"/>
      <c r="AZ9814" s="49"/>
      <c r="BA9814" s="30"/>
      <c r="BB9814" s="12"/>
      <c r="BF9814" s="12"/>
      <c r="BG9814" s="12"/>
      <c r="BH9814" s="12"/>
      <c r="BO9814" s="7"/>
      <c r="BP9814" s="7"/>
      <c r="BQ9814" s="7"/>
      <c r="BU9814" s="7"/>
      <c r="BV9814" s="7"/>
      <c r="BW9814" s="7"/>
      <c r="CD9814" s="7"/>
      <c r="CE9814" s="7"/>
      <c r="CF9814" s="7"/>
      <c r="CJ9814" s="7"/>
      <c r="CK9814" s="7"/>
      <c r="CL9814" s="7"/>
    </row>
    <row r="9815" spans="1:90">
      <c r="A9815" s="11"/>
      <c r="B9815" s="373"/>
      <c r="C9815" s="373"/>
      <c r="D9815" s="373"/>
      <c r="E9815" s="13"/>
      <c r="F9815" s="11"/>
      <c r="G9815" s="25"/>
      <c r="H9815" s="31"/>
      <c r="I9815" s="30"/>
      <c r="M9815" s="25"/>
      <c r="N9815" s="31"/>
      <c r="O9815" s="30"/>
      <c r="V9815" s="12"/>
      <c r="W9815" s="12"/>
      <c r="X9815" s="14"/>
      <c r="AB9815" s="25"/>
      <c r="AC9815" s="12"/>
      <c r="AD9815" s="12"/>
      <c r="AK9815" s="12"/>
      <c r="AL9815" s="30"/>
      <c r="AM9815" s="32"/>
      <c r="AQ9815" s="12"/>
      <c r="AR9815" s="12"/>
      <c r="AS9815" s="12"/>
      <c r="AZ9815" s="49"/>
      <c r="BA9815" s="30"/>
      <c r="BB9815" s="12"/>
      <c r="BF9815" s="12"/>
      <c r="BG9815" s="12"/>
      <c r="BH9815" s="12"/>
      <c r="BO9815" s="7"/>
      <c r="BP9815" s="7"/>
      <c r="BQ9815" s="7"/>
      <c r="BU9815" s="7"/>
      <c r="BV9815" s="7"/>
      <c r="BW9815" s="7"/>
      <c r="CD9815" s="7"/>
      <c r="CE9815" s="7"/>
      <c r="CF9815" s="7"/>
      <c r="CJ9815" s="7"/>
      <c r="CK9815" s="7"/>
      <c r="CL9815" s="7"/>
    </row>
    <row r="9816" spans="1:90">
      <c r="A9816" s="11"/>
      <c r="B9816" s="373"/>
      <c r="C9816" s="373"/>
      <c r="D9816" s="373"/>
      <c r="E9816" s="13"/>
      <c r="F9816" s="11"/>
      <c r="G9816" s="25"/>
      <c r="H9816" s="31"/>
      <c r="I9816" s="30"/>
      <c r="M9816" s="25"/>
      <c r="N9816" s="31"/>
      <c r="O9816" s="30"/>
      <c r="V9816" s="12"/>
      <c r="W9816" s="12"/>
      <c r="X9816" s="14"/>
      <c r="AB9816" s="25"/>
      <c r="AC9816" s="12"/>
      <c r="AD9816" s="12"/>
      <c r="AK9816" s="12"/>
      <c r="AL9816" s="30"/>
      <c r="AM9816" s="32"/>
      <c r="AQ9816" s="12"/>
      <c r="AR9816" s="12"/>
      <c r="AS9816" s="12"/>
      <c r="AZ9816" s="49"/>
      <c r="BA9816" s="30"/>
      <c r="BB9816" s="12"/>
      <c r="BF9816" s="12"/>
      <c r="BG9816" s="12"/>
      <c r="BH9816" s="12"/>
      <c r="BO9816" s="7"/>
      <c r="BP9816" s="7"/>
      <c r="BQ9816" s="7"/>
      <c r="BU9816" s="7"/>
      <c r="BV9816" s="7"/>
      <c r="BW9816" s="7"/>
      <c r="CD9816" s="7"/>
      <c r="CE9816" s="7"/>
      <c r="CF9816" s="7"/>
      <c r="CJ9816" s="7"/>
      <c r="CK9816" s="7"/>
      <c r="CL9816" s="7"/>
    </row>
    <row r="9817" spans="1:90">
      <c r="A9817" s="11"/>
      <c r="B9817" s="373"/>
      <c r="C9817" s="373"/>
      <c r="D9817" s="373"/>
      <c r="E9817" s="13"/>
      <c r="F9817" s="11"/>
      <c r="G9817" s="25"/>
      <c r="H9817" s="31"/>
      <c r="I9817" s="30"/>
      <c r="M9817" s="25"/>
      <c r="N9817" s="31"/>
      <c r="O9817" s="30"/>
      <c r="V9817" s="12"/>
      <c r="W9817" s="12"/>
      <c r="X9817" s="14"/>
      <c r="AB9817" s="25"/>
      <c r="AC9817" s="12"/>
      <c r="AD9817" s="12"/>
      <c r="AK9817" s="12"/>
      <c r="AL9817" s="30"/>
      <c r="AM9817" s="32"/>
      <c r="AQ9817" s="12"/>
      <c r="AR9817" s="12"/>
      <c r="AS9817" s="12"/>
      <c r="AZ9817" s="49"/>
      <c r="BA9817" s="30"/>
      <c r="BB9817" s="12"/>
      <c r="BF9817" s="12"/>
      <c r="BG9817" s="12"/>
      <c r="BH9817" s="12"/>
      <c r="BO9817" s="7"/>
      <c r="BP9817" s="7"/>
      <c r="BQ9817" s="7"/>
      <c r="BU9817" s="7"/>
      <c r="BV9817" s="7"/>
      <c r="BW9817" s="7"/>
      <c r="CD9817" s="7"/>
      <c r="CE9817" s="7"/>
      <c r="CF9817" s="7"/>
      <c r="CJ9817" s="7"/>
      <c r="CK9817" s="7"/>
      <c r="CL9817" s="7"/>
    </row>
    <row r="9818" spans="1:90">
      <c r="A9818" s="11"/>
      <c r="B9818" s="373"/>
      <c r="C9818" s="373"/>
      <c r="D9818" s="373"/>
      <c r="E9818" s="13"/>
      <c r="F9818" s="11"/>
      <c r="G9818" s="25"/>
      <c r="H9818" s="31"/>
      <c r="I9818" s="30"/>
      <c r="M9818" s="25"/>
      <c r="N9818" s="31"/>
      <c r="O9818" s="30"/>
      <c r="V9818" s="12"/>
      <c r="W9818" s="12"/>
      <c r="X9818" s="14"/>
      <c r="AB9818" s="25"/>
      <c r="AC9818" s="12"/>
      <c r="AD9818" s="12"/>
      <c r="AK9818" s="12"/>
      <c r="AL9818" s="30"/>
      <c r="AM9818" s="32"/>
      <c r="AQ9818" s="12"/>
      <c r="AR9818" s="12"/>
      <c r="AS9818" s="12"/>
      <c r="AZ9818" s="49"/>
      <c r="BA9818" s="30"/>
      <c r="BB9818" s="12"/>
      <c r="BF9818" s="12"/>
      <c r="BG9818" s="12"/>
      <c r="BH9818" s="12"/>
      <c r="BO9818" s="7"/>
      <c r="BP9818" s="7"/>
      <c r="BQ9818" s="7"/>
      <c r="BU9818" s="7"/>
      <c r="BV9818" s="7"/>
      <c r="BW9818" s="7"/>
      <c r="CD9818" s="7"/>
      <c r="CE9818" s="7"/>
      <c r="CF9818" s="7"/>
      <c r="CJ9818" s="7"/>
      <c r="CK9818" s="7"/>
      <c r="CL9818" s="7"/>
    </row>
    <row r="9819" spans="1:90">
      <c r="A9819" s="11"/>
      <c r="B9819" s="373"/>
      <c r="C9819" s="373"/>
      <c r="D9819" s="373"/>
      <c r="E9819" s="13"/>
      <c r="F9819" s="11"/>
      <c r="G9819" s="25"/>
      <c r="H9819" s="31"/>
      <c r="I9819" s="30"/>
      <c r="M9819" s="25"/>
      <c r="N9819" s="31"/>
      <c r="O9819" s="30"/>
      <c r="V9819" s="12"/>
      <c r="W9819" s="12"/>
      <c r="X9819" s="14"/>
      <c r="AB9819" s="25"/>
      <c r="AC9819" s="12"/>
      <c r="AD9819" s="12"/>
      <c r="AK9819" s="12"/>
      <c r="AL9819" s="30"/>
      <c r="AM9819" s="32"/>
      <c r="AQ9819" s="12"/>
      <c r="AR9819" s="12"/>
      <c r="AS9819" s="12"/>
      <c r="AZ9819" s="49"/>
      <c r="BA9819" s="30"/>
      <c r="BB9819" s="12"/>
      <c r="BF9819" s="12"/>
      <c r="BG9819" s="12"/>
      <c r="BH9819" s="12"/>
      <c r="BO9819" s="7"/>
      <c r="BP9819" s="7"/>
      <c r="BQ9819" s="7"/>
      <c r="BU9819" s="7"/>
      <c r="BV9819" s="7"/>
      <c r="BW9819" s="7"/>
      <c r="CD9819" s="7"/>
      <c r="CE9819" s="7"/>
      <c r="CF9819" s="7"/>
      <c r="CJ9819" s="7"/>
      <c r="CK9819" s="7"/>
      <c r="CL9819" s="7"/>
    </row>
    <row r="9820" spans="1:90">
      <c r="A9820" s="11"/>
      <c r="B9820" s="373"/>
      <c r="C9820" s="373"/>
      <c r="D9820" s="373"/>
      <c r="E9820" s="13"/>
      <c r="F9820" s="11"/>
      <c r="G9820" s="25"/>
      <c r="H9820" s="31"/>
      <c r="I9820" s="30"/>
      <c r="M9820" s="25"/>
      <c r="N9820" s="31"/>
      <c r="O9820" s="30"/>
      <c r="V9820" s="12"/>
      <c r="W9820" s="12"/>
      <c r="X9820" s="14"/>
      <c r="AB9820" s="25"/>
      <c r="AC9820" s="12"/>
      <c r="AD9820" s="12"/>
      <c r="AK9820" s="12"/>
      <c r="AL9820" s="30"/>
      <c r="AM9820" s="32"/>
      <c r="AQ9820" s="12"/>
      <c r="AR9820" s="12"/>
      <c r="AS9820" s="12"/>
      <c r="AZ9820" s="49"/>
      <c r="BA9820" s="30"/>
      <c r="BB9820" s="12"/>
      <c r="BF9820" s="12"/>
      <c r="BG9820" s="12"/>
      <c r="BH9820" s="12"/>
      <c r="BO9820" s="7"/>
      <c r="BP9820" s="7"/>
      <c r="BQ9820" s="7"/>
      <c r="BU9820" s="7"/>
      <c r="BV9820" s="7"/>
      <c r="BW9820" s="7"/>
      <c r="CD9820" s="7"/>
      <c r="CE9820" s="7"/>
      <c r="CF9820" s="7"/>
      <c r="CJ9820" s="7"/>
      <c r="CK9820" s="7"/>
      <c r="CL9820" s="7"/>
    </row>
    <row r="9821" spans="1:90">
      <c r="A9821" s="11"/>
      <c r="B9821" s="373"/>
      <c r="C9821" s="373"/>
      <c r="D9821" s="373"/>
      <c r="E9821" s="13"/>
      <c r="F9821" s="11"/>
      <c r="G9821" s="25"/>
      <c r="H9821" s="31"/>
      <c r="I9821" s="30"/>
      <c r="M9821" s="25"/>
      <c r="N9821" s="31"/>
      <c r="O9821" s="30"/>
      <c r="V9821" s="12"/>
      <c r="W9821" s="12"/>
      <c r="X9821" s="14"/>
      <c r="AB9821" s="25"/>
      <c r="AC9821" s="12"/>
      <c r="AD9821" s="12"/>
      <c r="AK9821" s="12"/>
      <c r="AL9821" s="30"/>
      <c r="AM9821" s="32"/>
      <c r="AQ9821" s="12"/>
      <c r="AR9821" s="12"/>
      <c r="AS9821" s="12"/>
      <c r="AZ9821" s="49"/>
      <c r="BA9821" s="30"/>
      <c r="BB9821" s="12"/>
      <c r="BF9821" s="12"/>
      <c r="BG9821" s="12"/>
      <c r="BH9821" s="12"/>
      <c r="BO9821" s="7"/>
      <c r="BP9821" s="7"/>
      <c r="BQ9821" s="7"/>
      <c r="BU9821" s="7"/>
      <c r="BV9821" s="7"/>
      <c r="BW9821" s="7"/>
      <c r="CD9821" s="7"/>
      <c r="CE9821" s="7"/>
      <c r="CF9821" s="7"/>
      <c r="CJ9821" s="7"/>
      <c r="CK9821" s="7"/>
      <c r="CL9821" s="7"/>
    </row>
    <row r="9822" spans="1:90">
      <c r="A9822" s="11"/>
      <c r="B9822" s="373"/>
      <c r="C9822" s="373"/>
      <c r="D9822" s="373"/>
      <c r="E9822" s="13"/>
      <c r="F9822" s="11"/>
      <c r="G9822" s="25"/>
      <c r="H9822" s="31"/>
      <c r="I9822" s="30"/>
      <c r="M9822" s="25"/>
      <c r="N9822" s="31"/>
      <c r="O9822" s="30"/>
      <c r="V9822" s="12"/>
      <c r="W9822" s="12"/>
      <c r="X9822" s="14"/>
      <c r="AB9822" s="25"/>
      <c r="AC9822" s="12"/>
      <c r="AD9822" s="12"/>
      <c r="AK9822" s="12"/>
      <c r="AL9822" s="30"/>
      <c r="AM9822" s="32"/>
      <c r="AQ9822" s="12"/>
      <c r="AR9822" s="12"/>
      <c r="AS9822" s="12"/>
      <c r="AZ9822" s="49"/>
      <c r="BA9822" s="30"/>
      <c r="BB9822" s="12"/>
      <c r="BF9822" s="12"/>
      <c r="BG9822" s="12"/>
      <c r="BH9822" s="12"/>
      <c r="BO9822" s="7"/>
      <c r="BP9822" s="7"/>
      <c r="BQ9822" s="7"/>
      <c r="BU9822" s="7"/>
      <c r="BV9822" s="7"/>
      <c r="BW9822" s="7"/>
      <c r="CD9822" s="7"/>
      <c r="CE9822" s="7"/>
      <c r="CF9822" s="7"/>
      <c r="CJ9822" s="7"/>
      <c r="CK9822" s="7"/>
      <c r="CL9822" s="7"/>
    </row>
    <row r="9823" spans="1:90">
      <c r="A9823" s="11"/>
      <c r="B9823" s="373"/>
      <c r="C9823" s="373"/>
      <c r="D9823" s="373"/>
      <c r="E9823" s="13"/>
      <c r="F9823" s="11"/>
      <c r="G9823" s="25"/>
      <c r="H9823" s="31"/>
      <c r="I9823" s="30"/>
      <c r="M9823" s="25"/>
      <c r="N9823" s="31"/>
      <c r="O9823" s="30"/>
      <c r="V9823" s="12"/>
      <c r="W9823" s="12"/>
      <c r="X9823" s="14"/>
      <c r="AB9823" s="25"/>
      <c r="AC9823" s="12"/>
      <c r="AD9823" s="12"/>
      <c r="AK9823" s="12"/>
      <c r="AL9823" s="30"/>
      <c r="AM9823" s="32"/>
      <c r="AQ9823" s="12"/>
      <c r="AR9823" s="12"/>
      <c r="AS9823" s="12"/>
      <c r="AZ9823" s="49"/>
      <c r="BA9823" s="30"/>
      <c r="BB9823" s="12"/>
      <c r="BF9823" s="12"/>
      <c r="BG9823" s="12"/>
      <c r="BH9823" s="12"/>
      <c r="BO9823" s="7"/>
      <c r="BP9823" s="7"/>
      <c r="BQ9823" s="7"/>
      <c r="BU9823" s="7"/>
      <c r="BV9823" s="7"/>
      <c r="BW9823" s="7"/>
      <c r="CD9823" s="7"/>
      <c r="CE9823" s="7"/>
      <c r="CF9823" s="7"/>
      <c r="CJ9823" s="7"/>
      <c r="CK9823" s="7"/>
      <c r="CL9823" s="7"/>
    </row>
    <row r="9824" spans="1:90">
      <c r="A9824" s="11"/>
      <c r="B9824" s="373"/>
      <c r="C9824" s="373"/>
      <c r="D9824" s="373"/>
      <c r="E9824" s="13"/>
      <c r="F9824" s="11"/>
      <c r="G9824" s="25"/>
      <c r="H9824" s="31"/>
      <c r="I9824" s="30"/>
      <c r="M9824" s="25"/>
      <c r="N9824" s="31"/>
      <c r="O9824" s="30"/>
      <c r="V9824" s="12"/>
      <c r="W9824" s="12"/>
      <c r="X9824" s="14"/>
      <c r="AB9824" s="25"/>
      <c r="AC9824" s="12"/>
      <c r="AD9824" s="12"/>
      <c r="AK9824" s="12"/>
      <c r="AL9824" s="30"/>
      <c r="AM9824" s="32"/>
      <c r="AQ9824" s="12"/>
      <c r="AR9824" s="12"/>
      <c r="AS9824" s="12"/>
      <c r="AZ9824" s="49"/>
      <c r="BA9824" s="30"/>
      <c r="BB9824" s="12"/>
      <c r="BF9824" s="12"/>
      <c r="BG9824" s="12"/>
      <c r="BH9824" s="12"/>
      <c r="BO9824" s="7"/>
      <c r="BP9824" s="7"/>
      <c r="BQ9824" s="7"/>
      <c r="BU9824" s="7"/>
      <c r="BV9824" s="7"/>
      <c r="BW9824" s="7"/>
      <c r="CD9824" s="7"/>
      <c r="CE9824" s="7"/>
      <c r="CF9824" s="7"/>
      <c r="CJ9824" s="7"/>
      <c r="CK9824" s="7"/>
      <c r="CL9824" s="7"/>
    </row>
    <row r="9825" spans="1:90">
      <c r="A9825" s="11"/>
      <c r="B9825" s="373"/>
      <c r="C9825" s="373"/>
      <c r="D9825" s="373"/>
      <c r="E9825" s="13"/>
      <c r="F9825" s="11"/>
      <c r="G9825" s="25"/>
      <c r="H9825" s="31"/>
      <c r="I9825" s="30"/>
      <c r="M9825" s="25"/>
      <c r="N9825" s="31"/>
      <c r="O9825" s="30"/>
      <c r="V9825" s="12"/>
      <c r="W9825" s="12"/>
      <c r="X9825" s="14"/>
      <c r="AB9825" s="25"/>
      <c r="AC9825" s="12"/>
      <c r="AD9825" s="12"/>
      <c r="AK9825" s="12"/>
      <c r="AL9825" s="30"/>
      <c r="AM9825" s="32"/>
      <c r="AQ9825" s="12"/>
      <c r="AR9825" s="12"/>
      <c r="AS9825" s="12"/>
      <c r="AZ9825" s="49"/>
      <c r="BA9825" s="30"/>
      <c r="BB9825" s="12"/>
      <c r="BF9825" s="12"/>
      <c r="BG9825" s="12"/>
      <c r="BH9825" s="12"/>
      <c r="BO9825" s="7"/>
      <c r="BP9825" s="7"/>
      <c r="BQ9825" s="7"/>
      <c r="BU9825" s="7"/>
      <c r="BV9825" s="7"/>
      <c r="BW9825" s="7"/>
      <c r="CD9825" s="7"/>
      <c r="CE9825" s="7"/>
      <c r="CF9825" s="7"/>
      <c r="CJ9825" s="7"/>
      <c r="CK9825" s="7"/>
      <c r="CL9825" s="7"/>
    </row>
    <row r="9826" spans="1:90">
      <c r="A9826" s="11"/>
      <c r="B9826" s="373"/>
      <c r="C9826" s="373"/>
      <c r="D9826" s="373"/>
      <c r="E9826" s="13"/>
      <c r="F9826" s="11"/>
      <c r="G9826" s="25"/>
      <c r="H9826" s="31"/>
      <c r="I9826" s="30"/>
      <c r="M9826" s="25"/>
      <c r="N9826" s="31"/>
      <c r="O9826" s="30"/>
      <c r="V9826" s="12"/>
      <c r="W9826" s="12"/>
      <c r="X9826" s="14"/>
      <c r="AB9826" s="25"/>
      <c r="AC9826" s="12"/>
      <c r="AD9826" s="12"/>
      <c r="AK9826" s="12"/>
      <c r="AL9826" s="30"/>
      <c r="AM9826" s="32"/>
      <c r="AQ9826" s="12"/>
      <c r="AR9826" s="12"/>
      <c r="AS9826" s="12"/>
      <c r="AZ9826" s="49"/>
      <c r="BA9826" s="30"/>
      <c r="BB9826" s="12"/>
      <c r="BF9826" s="12"/>
      <c r="BG9826" s="12"/>
      <c r="BH9826" s="12"/>
      <c r="BO9826" s="7"/>
      <c r="BP9826" s="7"/>
      <c r="BQ9826" s="7"/>
      <c r="BU9826" s="7"/>
      <c r="BV9826" s="7"/>
      <c r="BW9826" s="7"/>
      <c r="CD9826" s="7"/>
      <c r="CE9826" s="7"/>
      <c r="CF9826" s="7"/>
      <c r="CJ9826" s="7"/>
      <c r="CK9826" s="7"/>
      <c r="CL9826" s="7"/>
    </row>
    <row r="9827" spans="1:90">
      <c r="A9827" s="11"/>
      <c r="B9827" s="373"/>
      <c r="C9827" s="373"/>
      <c r="D9827" s="373"/>
      <c r="E9827" s="13"/>
      <c r="F9827" s="11"/>
      <c r="G9827" s="25"/>
      <c r="H9827" s="31"/>
      <c r="I9827" s="30"/>
      <c r="M9827" s="25"/>
      <c r="N9827" s="31"/>
      <c r="O9827" s="30"/>
      <c r="V9827" s="12"/>
      <c r="W9827" s="12"/>
      <c r="X9827" s="14"/>
      <c r="AB9827" s="25"/>
      <c r="AC9827" s="12"/>
      <c r="AD9827" s="12"/>
      <c r="AK9827" s="12"/>
      <c r="AL9827" s="30"/>
      <c r="AM9827" s="32"/>
      <c r="AQ9827" s="12"/>
      <c r="AR9827" s="12"/>
      <c r="AS9827" s="12"/>
      <c r="AZ9827" s="49"/>
      <c r="BA9827" s="30"/>
      <c r="BB9827" s="12"/>
      <c r="BF9827" s="12"/>
      <c r="BG9827" s="12"/>
      <c r="BH9827" s="12"/>
      <c r="BO9827" s="7"/>
      <c r="BP9827" s="7"/>
      <c r="BQ9827" s="7"/>
      <c r="BU9827" s="7"/>
      <c r="BV9827" s="7"/>
      <c r="BW9827" s="7"/>
      <c r="CD9827" s="7"/>
      <c r="CE9827" s="7"/>
      <c r="CF9827" s="7"/>
      <c r="CJ9827" s="7"/>
      <c r="CK9827" s="7"/>
      <c r="CL9827" s="7"/>
    </row>
    <row r="9828" spans="1:90">
      <c r="A9828" s="11"/>
      <c r="B9828" s="373"/>
      <c r="C9828" s="373"/>
      <c r="D9828" s="373"/>
      <c r="E9828" s="13"/>
      <c r="F9828" s="11"/>
      <c r="G9828" s="25"/>
      <c r="H9828" s="31"/>
      <c r="I9828" s="30"/>
      <c r="M9828" s="25"/>
      <c r="N9828" s="31"/>
      <c r="O9828" s="30"/>
      <c r="V9828" s="12"/>
      <c r="W9828" s="12"/>
      <c r="X9828" s="14"/>
      <c r="AB9828" s="25"/>
      <c r="AC9828" s="12"/>
      <c r="AD9828" s="12"/>
      <c r="AK9828" s="12"/>
      <c r="AL9828" s="30"/>
      <c r="AM9828" s="32"/>
      <c r="AQ9828" s="12"/>
      <c r="AR9828" s="12"/>
      <c r="AS9828" s="12"/>
      <c r="AZ9828" s="49"/>
      <c r="BA9828" s="30"/>
      <c r="BB9828" s="12"/>
      <c r="BF9828" s="12"/>
      <c r="BG9828" s="12"/>
      <c r="BH9828" s="12"/>
      <c r="BO9828" s="7"/>
      <c r="BP9828" s="7"/>
      <c r="BQ9828" s="7"/>
      <c r="BU9828" s="7"/>
      <c r="BV9828" s="7"/>
      <c r="BW9828" s="7"/>
      <c r="CD9828" s="7"/>
      <c r="CE9828" s="7"/>
      <c r="CF9828" s="7"/>
      <c r="CJ9828" s="7"/>
      <c r="CK9828" s="7"/>
      <c r="CL9828" s="7"/>
    </row>
    <row r="9829" spans="1:90">
      <c r="A9829" s="11"/>
      <c r="B9829" s="373"/>
      <c r="C9829" s="373"/>
      <c r="D9829" s="373"/>
      <c r="E9829" s="13"/>
      <c r="F9829" s="11"/>
      <c r="G9829" s="25"/>
      <c r="H9829" s="31"/>
      <c r="I9829" s="30"/>
      <c r="M9829" s="25"/>
      <c r="N9829" s="31"/>
      <c r="O9829" s="30"/>
      <c r="V9829" s="12"/>
      <c r="W9829" s="12"/>
      <c r="X9829" s="14"/>
      <c r="AB9829" s="25"/>
      <c r="AC9829" s="12"/>
      <c r="AD9829" s="12"/>
      <c r="AK9829" s="12"/>
      <c r="AL9829" s="30"/>
      <c r="AM9829" s="32"/>
      <c r="AQ9829" s="12"/>
      <c r="AR9829" s="12"/>
      <c r="AS9829" s="12"/>
      <c r="AZ9829" s="49"/>
      <c r="BA9829" s="30"/>
      <c r="BB9829" s="12"/>
      <c r="BF9829" s="12"/>
      <c r="BG9829" s="12"/>
      <c r="BH9829" s="12"/>
      <c r="BO9829" s="7"/>
      <c r="BP9829" s="7"/>
      <c r="BQ9829" s="7"/>
      <c r="BU9829" s="7"/>
      <c r="BV9829" s="7"/>
      <c r="BW9829" s="7"/>
      <c r="CD9829" s="7"/>
      <c r="CE9829" s="7"/>
      <c r="CF9829" s="7"/>
      <c r="CJ9829" s="7"/>
      <c r="CK9829" s="7"/>
      <c r="CL9829" s="7"/>
    </row>
    <row r="9830" spans="1:90">
      <c r="A9830" s="11"/>
      <c r="B9830" s="373"/>
      <c r="C9830" s="373"/>
      <c r="D9830" s="373"/>
      <c r="E9830" s="13"/>
      <c r="F9830" s="11"/>
      <c r="G9830" s="25"/>
      <c r="H9830" s="31"/>
      <c r="I9830" s="30"/>
      <c r="M9830" s="25"/>
      <c r="N9830" s="31"/>
      <c r="O9830" s="30"/>
      <c r="V9830" s="12"/>
      <c r="W9830" s="12"/>
      <c r="X9830" s="14"/>
      <c r="AB9830" s="25"/>
      <c r="AC9830" s="12"/>
      <c r="AD9830" s="12"/>
      <c r="AK9830" s="12"/>
      <c r="AL9830" s="30"/>
      <c r="AM9830" s="32"/>
      <c r="AQ9830" s="12"/>
      <c r="AR9830" s="12"/>
      <c r="AS9830" s="12"/>
      <c r="AZ9830" s="49"/>
      <c r="BA9830" s="30"/>
      <c r="BB9830" s="12"/>
      <c r="BF9830" s="12"/>
      <c r="BG9830" s="12"/>
      <c r="BH9830" s="12"/>
      <c r="BO9830" s="7"/>
      <c r="BP9830" s="7"/>
      <c r="BQ9830" s="7"/>
      <c r="BU9830" s="7"/>
      <c r="BV9830" s="7"/>
      <c r="BW9830" s="7"/>
      <c r="CD9830" s="7"/>
      <c r="CE9830" s="7"/>
      <c r="CF9830" s="7"/>
      <c r="CJ9830" s="7"/>
      <c r="CK9830" s="7"/>
      <c r="CL9830" s="7"/>
    </row>
    <row r="9831" spans="1:90">
      <c r="A9831" s="11"/>
      <c r="B9831" s="373"/>
      <c r="C9831" s="373"/>
      <c r="D9831" s="373"/>
      <c r="E9831" s="13"/>
      <c r="F9831" s="11"/>
      <c r="G9831" s="25"/>
      <c r="H9831" s="31"/>
      <c r="I9831" s="30"/>
      <c r="M9831" s="25"/>
      <c r="N9831" s="31"/>
      <c r="O9831" s="30"/>
      <c r="V9831" s="12"/>
      <c r="W9831" s="12"/>
      <c r="X9831" s="14"/>
      <c r="AB9831" s="25"/>
      <c r="AC9831" s="12"/>
      <c r="AD9831" s="12"/>
      <c r="AK9831" s="12"/>
      <c r="AL9831" s="30"/>
      <c r="AM9831" s="32"/>
      <c r="AQ9831" s="12"/>
      <c r="AR9831" s="12"/>
      <c r="AS9831" s="12"/>
      <c r="AZ9831" s="49"/>
      <c r="BA9831" s="30"/>
      <c r="BB9831" s="12"/>
      <c r="BF9831" s="12"/>
      <c r="BG9831" s="12"/>
      <c r="BH9831" s="12"/>
      <c r="BO9831" s="7"/>
      <c r="BP9831" s="7"/>
      <c r="BQ9831" s="7"/>
      <c r="BU9831" s="7"/>
      <c r="BV9831" s="7"/>
      <c r="BW9831" s="7"/>
      <c r="CD9831" s="7"/>
      <c r="CE9831" s="7"/>
      <c r="CF9831" s="7"/>
      <c r="CJ9831" s="7"/>
      <c r="CK9831" s="7"/>
      <c r="CL9831" s="7"/>
    </row>
    <row r="9832" spans="1:90">
      <c r="A9832" s="11"/>
      <c r="B9832" s="373"/>
      <c r="C9832" s="373"/>
      <c r="D9832" s="373"/>
      <c r="E9832" s="13"/>
      <c r="F9832" s="11"/>
      <c r="G9832" s="25"/>
      <c r="H9832" s="31"/>
      <c r="I9832" s="30"/>
      <c r="M9832" s="25"/>
      <c r="N9832" s="31"/>
      <c r="O9832" s="30"/>
      <c r="V9832" s="12"/>
      <c r="W9832" s="12"/>
      <c r="X9832" s="14"/>
      <c r="AB9832" s="25"/>
      <c r="AC9832" s="12"/>
      <c r="AD9832" s="12"/>
      <c r="AK9832" s="12"/>
      <c r="AL9832" s="30"/>
      <c r="AM9832" s="32"/>
      <c r="AQ9832" s="12"/>
      <c r="AR9832" s="12"/>
      <c r="AS9832" s="12"/>
      <c r="AZ9832" s="49"/>
      <c r="BA9832" s="30"/>
      <c r="BB9832" s="12"/>
      <c r="BF9832" s="12"/>
      <c r="BG9832" s="12"/>
      <c r="BH9832" s="12"/>
      <c r="BO9832" s="7"/>
      <c r="BP9832" s="7"/>
      <c r="BQ9832" s="7"/>
      <c r="BU9832" s="7"/>
      <c r="BV9832" s="7"/>
      <c r="BW9832" s="7"/>
      <c r="CD9832" s="7"/>
      <c r="CE9832" s="7"/>
      <c r="CF9832" s="7"/>
      <c r="CJ9832" s="7"/>
      <c r="CK9832" s="7"/>
      <c r="CL9832" s="7"/>
    </row>
    <row r="9833" spans="1:90">
      <c r="A9833" s="11"/>
      <c r="B9833" s="373"/>
      <c r="C9833" s="373"/>
      <c r="D9833" s="373"/>
      <c r="E9833" s="13"/>
      <c r="F9833" s="11"/>
      <c r="G9833" s="25"/>
      <c r="H9833" s="31"/>
      <c r="I9833" s="30"/>
      <c r="M9833" s="25"/>
      <c r="N9833" s="31"/>
      <c r="O9833" s="30"/>
      <c r="V9833" s="12"/>
      <c r="W9833" s="12"/>
      <c r="X9833" s="14"/>
      <c r="AB9833" s="25"/>
      <c r="AC9833" s="12"/>
      <c r="AD9833" s="12"/>
      <c r="AK9833" s="12"/>
      <c r="AL9833" s="30"/>
      <c r="AM9833" s="32"/>
      <c r="AQ9833" s="12"/>
      <c r="AR9833" s="12"/>
      <c r="AS9833" s="12"/>
      <c r="AZ9833" s="49"/>
      <c r="BA9833" s="30"/>
      <c r="BB9833" s="12"/>
      <c r="BF9833" s="12"/>
      <c r="BG9833" s="12"/>
      <c r="BH9833" s="12"/>
      <c r="BO9833" s="7"/>
      <c r="BP9833" s="7"/>
      <c r="BQ9833" s="7"/>
      <c r="BU9833" s="7"/>
      <c r="BV9833" s="7"/>
      <c r="BW9833" s="7"/>
      <c r="CD9833" s="7"/>
      <c r="CE9833" s="7"/>
      <c r="CF9833" s="7"/>
      <c r="CJ9833" s="7"/>
      <c r="CK9833" s="7"/>
      <c r="CL9833" s="7"/>
    </row>
    <row r="9834" spans="1:90">
      <c r="A9834" s="11"/>
      <c r="B9834" s="373"/>
      <c r="C9834" s="373"/>
      <c r="D9834" s="373"/>
      <c r="E9834" s="13"/>
      <c r="F9834" s="11"/>
      <c r="G9834" s="25"/>
      <c r="H9834" s="31"/>
      <c r="I9834" s="30"/>
      <c r="M9834" s="25"/>
      <c r="N9834" s="31"/>
      <c r="O9834" s="30"/>
      <c r="V9834" s="12"/>
      <c r="W9834" s="12"/>
      <c r="X9834" s="14"/>
      <c r="AB9834" s="25"/>
      <c r="AC9834" s="12"/>
      <c r="AD9834" s="12"/>
      <c r="AK9834" s="12"/>
      <c r="AL9834" s="30"/>
      <c r="AM9834" s="32"/>
      <c r="AQ9834" s="12"/>
      <c r="AR9834" s="12"/>
      <c r="AS9834" s="12"/>
      <c r="AZ9834" s="49"/>
      <c r="BA9834" s="30"/>
      <c r="BB9834" s="12"/>
      <c r="BF9834" s="12"/>
      <c r="BG9834" s="12"/>
      <c r="BH9834" s="12"/>
      <c r="BO9834" s="7"/>
      <c r="BP9834" s="7"/>
      <c r="BQ9834" s="7"/>
      <c r="BU9834" s="7"/>
      <c r="BV9834" s="7"/>
      <c r="BW9834" s="7"/>
      <c r="CD9834" s="7"/>
      <c r="CE9834" s="7"/>
      <c r="CF9834" s="7"/>
      <c r="CJ9834" s="7"/>
      <c r="CK9834" s="7"/>
      <c r="CL9834" s="7"/>
    </row>
    <row r="9835" spans="1:90">
      <c r="A9835" s="11"/>
      <c r="B9835" s="373"/>
      <c r="C9835" s="373"/>
      <c r="D9835" s="373"/>
      <c r="E9835" s="13"/>
      <c r="F9835" s="11"/>
      <c r="G9835" s="25"/>
      <c r="H9835" s="31"/>
      <c r="I9835" s="30"/>
      <c r="M9835" s="25"/>
      <c r="N9835" s="31"/>
      <c r="O9835" s="30"/>
      <c r="V9835" s="12"/>
      <c r="W9835" s="12"/>
      <c r="X9835" s="14"/>
      <c r="AB9835" s="25"/>
      <c r="AC9835" s="12"/>
      <c r="AD9835" s="12"/>
      <c r="AK9835" s="12"/>
      <c r="AL9835" s="30"/>
      <c r="AM9835" s="32"/>
      <c r="AQ9835" s="12"/>
      <c r="AR9835" s="12"/>
      <c r="AS9835" s="12"/>
      <c r="AZ9835" s="49"/>
      <c r="BA9835" s="30"/>
      <c r="BB9835" s="12"/>
      <c r="BF9835" s="12"/>
      <c r="BG9835" s="12"/>
      <c r="BH9835" s="12"/>
      <c r="BO9835" s="7"/>
      <c r="BP9835" s="7"/>
      <c r="BQ9835" s="7"/>
      <c r="BU9835" s="7"/>
      <c r="BV9835" s="7"/>
      <c r="BW9835" s="7"/>
      <c r="CD9835" s="7"/>
      <c r="CE9835" s="7"/>
      <c r="CF9835" s="7"/>
      <c r="CJ9835" s="7"/>
      <c r="CK9835" s="7"/>
      <c r="CL9835" s="7"/>
    </row>
    <row r="9836" spans="1:90">
      <c r="A9836" s="11"/>
      <c r="B9836" s="373"/>
      <c r="C9836" s="373"/>
      <c r="D9836" s="373"/>
      <c r="E9836" s="13"/>
      <c r="F9836" s="11"/>
      <c r="G9836" s="25"/>
      <c r="H9836" s="31"/>
      <c r="I9836" s="30"/>
      <c r="M9836" s="25"/>
      <c r="N9836" s="31"/>
      <c r="O9836" s="30"/>
      <c r="V9836" s="12"/>
      <c r="W9836" s="12"/>
      <c r="X9836" s="14"/>
      <c r="AB9836" s="25"/>
      <c r="AC9836" s="12"/>
      <c r="AD9836" s="12"/>
      <c r="AK9836" s="12"/>
      <c r="AL9836" s="30"/>
      <c r="AM9836" s="32"/>
      <c r="AQ9836" s="12"/>
      <c r="AR9836" s="12"/>
      <c r="AS9836" s="12"/>
      <c r="AZ9836" s="49"/>
      <c r="BA9836" s="30"/>
      <c r="BB9836" s="12"/>
      <c r="BF9836" s="12"/>
      <c r="BG9836" s="12"/>
      <c r="BH9836" s="12"/>
      <c r="BO9836" s="7"/>
      <c r="BP9836" s="7"/>
      <c r="BQ9836" s="7"/>
      <c r="BU9836" s="7"/>
      <c r="BV9836" s="7"/>
      <c r="BW9836" s="7"/>
      <c r="CD9836" s="7"/>
      <c r="CE9836" s="7"/>
      <c r="CF9836" s="7"/>
      <c r="CJ9836" s="7"/>
      <c r="CK9836" s="7"/>
      <c r="CL9836" s="7"/>
    </row>
    <row r="9837" spans="1:90">
      <c r="A9837" s="11"/>
      <c r="B9837" s="373"/>
      <c r="C9837" s="373"/>
      <c r="D9837" s="373"/>
      <c r="E9837" s="13"/>
      <c r="F9837" s="11"/>
      <c r="G9837" s="25"/>
      <c r="H9837" s="31"/>
      <c r="I9837" s="30"/>
      <c r="M9837" s="25"/>
      <c r="N9837" s="31"/>
      <c r="O9837" s="30"/>
      <c r="V9837" s="12"/>
      <c r="W9837" s="12"/>
      <c r="X9837" s="14"/>
      <c r="AB9837" s="25"/>
      <c r="AC9837" s="12"/>
      <c r="AD9837" s="12"/>
      <c r="AK9837" s="12"/>
      <c r="AL9837" s="30"/>
      <c r="AM9837" s="32"/>
      <c r="AQ9837" s="12"/>
      <c r="AR9837" s="12"/>
      <c r="AS9837" s="12"/>
      <c r="AZ9837" s="49"/>
      <c r="BA9837" s="30"/>
      <c r="BB9837" s="12"/>
      <c r="BF9837" s="12"/>
      <c r="BG9837" s="12"/>
      <c r="BH9837" s="12"/>
      <c r="BO9837" s="7"/>
      <c r="BP9837" s="7"/>
      <c r="BQ9837" s="7"/>
      <c r="BU9837" s="7"/>
      <c r="BV9837" s="7"/>
      <c r="BW9837" s="7"/>
      <c r="CD9837" s="7"/>
      <c r="CE9837" s="7"/>
      <c r="CF9837" s="7"/>
      <c r="CJ9837" s="7"/>
      <c r="CK9837" s="7"/>
      <c r="CL9837" s="7"/>
    </row>
    <row r="9838" spans="1:90">
      <c r="A9838" s="11"/>
      <c r="B9838" s="373"/>
      <c r="C9838" s="373"/>
      <c r="D9838" s="373"/>
      <c r="E9838" s="13"/>
      <c r="F9838" s="11"/>
      <c r="G9838" s="25"/>
      <c r="H9838" s="31"/>
      <c r="I9838" s="30"/>
      <c r="M9838" s="25"/>
      <c r="N9838" s="31"/>
      <c r="O9838" s="30"/>
      <c r="V9838" s="12"/>
      <c r="W9838" s="12"/>
      <c r="X9838" s="14"/>
      <c r="AB9838" s="25"/>
      <c r="AC9838" s="12"/>
      <c r="AD9838" s="12"/>
      <c r="AK9838" s="12"/>
      <c r="AL9838" s="30"/>
      <c r="AM9838" s="32"/>
      <c r="AQ9838" s="12"/>
      <c r="AR9838" s="12"/>
      <c r="AS9838" s="12"/>
      <c r="AZ9838" s="49"/>
      <c r="BA9838" s="30"/>
      <c r="BB9838" s="12"/>
      <c r="BF9838" s="12"/>
      <c r="BG9838" s="12"/>
      <c r="BH9838" s="12"/>
      <c r="BO9838" s="7"/>
      <c r="BP9838" s="7"/>
      <c r="BQ9838" s="7"/>
      <c r="BU9838" s="7"/>
      <c r="BV9838" s="7"/>
      <c r="BW9838" s="7"/>
      <c r="CD9838" s="7"/>
      <c r="CE9838" s="7"/>
      <c r="CF9838" s="7"/>
      <c r="CJ9838" s="7"/>
      <c r="CK9838" s="7"/>
      <c r="CL9838" s="7"/>
    </row>
    <row r="9839" spans="1:90">
      <c r="A9839" s="11"/>
      <c r="B9839" s="373"/>
      <c r="C9839" s="373"/>
      <c r="D9839" s="373"/>
      <c r="E9839" s="13"/>
      <c r="F9839" s="11"/>
      <c r="G9839" s="25"/>
      <c r="H9839" s="31"/>
      <c r="I9839" s="30"/>
      <c r="M9839" s="25"/>
      <c r="N9839" s="31"/>
      <c r="O9839" s="30"/>
      <c r="V9839" s="12"/>
      <c r="W9839" s="12"/>
      <c r="X9839" s="14"/>
      <c r="AB9839" s="25"/>
      <c r="AC9839" s="12"/>
      <c r="AD9839" s="12"/>
      <c r="AK9839" s="12"/>
      <c r="AL9839" s="30"/>
      <c r="AM9839" s="32"/>
      <c r="AQ9839" s="12"/>
      <c r="AR9839" s="12"/>
      <c r="AS9839" s="12"/>
      <c r="AZ9839" s="49"/>
      <c r="BA9839" s="30"/>
      <c r="BB9839" s="12"/>
      <c r="BF9839" s="12"/>
      <c r="BG9839" s="12"/>
      <c r="BH9839" s="12"/>
      <c r="BO9839" s="7"/>
      <c r="BP9839" s="7"/>
      <c r="BQ9839" s="7"/>
      <c r="BU9839" s="7"/>
      <c r="BV9839" s="7"/>
      <c r="BW9839" s="7"/>
      <c r="CD9839" s="7"/>
      <c r="CE9839" s="7"/>
      <c r="CF9839" s="7"/>
      <c r="CJ9839" s="7"/>
      <c r="CK9839" s="7"/>
      <c r="CL9839" s="7"/>
    </row>
    <row r="9840" spans="1:90">
      <c r="A9840" s="11"/>
      <c r="B9840" s="373"/>
      <c r="C9840" s="373"/>
      <c r="D9840" s="373"/>
      <c r="E9840" s="13"/>
      <c r="F9840" s="11"/>
      <c r="G9840" s="25"/>
      <c r="H9840" s="31"/>
      <c r="I9840" s="30"/>
      <c r="M9840" s="25"/>
      <c r="N9840" s="31"/>
      <c r="O9840" s="30"/>
      <c r="V9840" s="12"/>
      <c r="W9840" s="12"/>
      <c r="X9840" s="14"/>
      <c r="AB9840" s="25"/>
      <c r="AC9840" s="12"/>
      <c r="AD9840" s="12"/>
      <c r="AK9840" s="12"/>
      <c r="AL9840" s="30"/>
      <c r="AM9840" s="32"/>
      <c r="AQ9840" s="12"/>
      <c r="AR9840" s="12"/>
      <c r="AS9840" s="12"/>
      <c r="AZ9840" s="49"/>
      <c r="BA9840" s="30"/>
      <c r="BB9840" s="12"/>
      <c r="BF9840" s="12"/>
      <c r="BG9840" s="12"/>
      <c r="BH9840" s="12"/>
      <c r="BO9840" s="7"/>
      <c r="BP9840" s="7"/>
      <c r="BQ9840" s="7"/>
      <c r="BU9840" s="7"/>
      <c r="BV9840" s="7"/>
      <c r="BW9840" s="7"/>
      <c r="CD9840" s="7"/>
      <c r="CE9840" s="7"/>
      <c r="CF9840" s="7"/>
      <c r="CJ9840" s="7"/>
      <c r="CK9840" s="7"/>
      <c r="CL9840" s="7"/>
    </row>
    <row r="9841" spans="1:90">
      <c r="A9841" s="11"/>
      <c r="B9841" s="373"/>
      <c r="C9841" s="373"/>
      <c r="D9841" s="373"/>
      <c r="E9841" s="13"/>
      <c r="F9841" s="11"/>
      <c r="G9841" s="25"/>
      <c r="H9841" s="31"/>
      <c r="I9841" s="30"/>
      <c r="M9841" s="25"/>
      <c r="N9841" s="31"/>
      <c r="O9841" s="30"/>
      <c r="V9841" s="12"/>
      <c r="W9841" s="12"/>
      <c r="X9841" s="14"/>
      <c r="AB9841" s="25"/>
      <c r="AC9841" s="12"/>
      <c r="AD9841" s="12"/>
      <c r="AK9841" s="12"/>
      <c r="AL9841" s="30"/>
      <c r="AM9841" s="32"/>
      <c r="AQ9841" s="12"/>
      <c r="AR9841" s="12"/>
      <c r="AS9841" s="12"/>
      <c r="AZ9841" s="49"/>
      <c r="BA9841" s="30"/>
      <c r="BB9841" s="12"/>
      <c r="BF9841" s="12"/>
      <c r="BG9841" s="12"/>
      <c r="BH9841" s="12"/>
      <c r="BO9841" s="7"/>
      <c r="BP9841" s="7"/>
      <c r="BQ9841" s="7"/>
      <c r="BU9841" s="7"/>
      <c r="BV9841" s="7"/>
      <c r="BW9841" s="7"/>
      <c r="CD9841" s="7"/>
      <c r="CE9841" s="7"/>
      <c r="CF9841" s="7"/>
      <c r="CJ9841" s="7"/>
      <c r="CK9841" s="7"/>
      <c r="CL9841" s="7"/>
    </row>
    <row r="9842" spans="1:90">
      <c r="A9842" s="11"/>
      <c r="B9842" s="373"/>
      <c r="C9842" s="373"/>
      <c r="D9842" s="373"/>
      <c r="E9842" s="13"/>
      <c r="F9842" s="11"/>
      <c r="G9842" s="25"/>
      <c r="H9842" s="31"/>
      <c r="I9842" s="30"/>
      <c r="M9842" s="25"/>
      <c r="N9842" s="31"/>
      <c r="O9842" s="30"/>
      <c r="V9842" s="12"/>
      <c r="W9842" s="12"/>
      <c r="X9842" s="14"/>
      <c r="AB9842" s="25"/>
      <c r="AC9842" s="12"/>
      <c r="AD9842" s="12"/>
      <c r="AK9842" s="12"/>
      <c r="AL9842" s="30"/>
      <c r="AM9842" s="32"/>
      <c r="AQ9842" s="12"/>
      <c r="AR9842" s="12"/>
      <c r="AS9842" s="12"/>
      <c r="AZ9842" s="49"/>
      <c r="BA9842" s="30"/>
      <c r="BB9842" s="12"/>
      <c r="BF9842" s="12"/>
      <c r="BG9842" s="12"/>
      <c r="BH9842" s="12"/>
      <c r="BO9842" s="7"/>
      <c r="BP9842" s="7"/>
      <c r="BQ9842" s="7"/>
      <c r="BU9842" s="7"/>
      <c r="BV9842" s="7"/>
      <c r="BW9842" s="7"/>
      <c r="CD9842" s="7"/>
      <c r="CE9842" s="7"/>
      <c r="CF9842" s="7"/>
      <c r="CJ9842" s="7"/>
      <c r="CK9842" s="7"/>
      <c r="CL9842" s="7"/>
    </row>
    <row r="9843" spans="1:90">
      <c r="A9843" s="11"/>
      <c r="B9843" s="373"/>
      <c r="C9843" s="373"/>
      <c r="D9843" s="373"/>
      <c r="E9843" s="13"/>
      <c r="F9843" s="11"/>
      <c r="G9843" s="25"/>
      <c r="H9843" s="31"/>
      <c r="I9843" s="30"/>
      <c r="M9843" s="25"/>
      <c r="N9843" s="31"/>
      <c r="O9843" s="30"/>
      <c r="V9843" s="12"/>
      <c r="W9843" s="12"/>
      <c r="X9843" s="14"/>
      <c r="AB9843" s="25"/>
      <c r="AC9843" s="12"/>
      <c r="AD9843" s="12"/>
      <c r="AK9843" s="12"/>
      <c r="AL9843" s="30"/>
      <c r="AM9843" s="32"/>
      <c r="AQ9843" s="12"/>
      <c r="AR9843" s="12"/>
      <c r="AS9843" s="12"/>
      <c r="AZ9843" s="49"/>
      <c r="BA9843" s="30"/>
      <c r="BB9843" s="12"/>
      <c r="BF9843" s="12"/>
      <c r="BG9843" s="12"/>
      <c r="BH9843" s="12"/>
      <c r="BO9843" s="7"/>
      <c r="BP9843" s="7"/>
      <c r="BQ9843" s="7"/>
      <c r="BU9843" s="7"/>
      <c r="BV9843" s="7"/>
      <c r="BW9843" s="7"/>
      <c r="CD9843" s="7"/>
      <c r="CE9843" s="7"/>
      <c r="CF9843" s="7"/>
      <c r="CJ9843" s="7"/>
      <c r="CK9843" s="7"/>
      <c r="CL9843" s="7"/>
    </row>
    <row r="9844" spans="1:90">
      <c r="A9844" s="11"/>
      <c r="B9844" s="373"/>
      <c r="C9844" s="373"/>
      <c r="D9844" s="373"/>
      <c r="E9844" s="13"/>
      <c r="F9844" s="11"/>
      <c r="G9844" s="25"/>
      <c r="H9844" s="31"/>
      <c r="I9844" s="30"/>
      <c r="M9844" s="25"/>
      <c r="N9844" s="31"/>
      <c r="O9844" s="30"/>
      <c r="V9844" s="12"/>
      <c r="W9844" s="12"/>
      <c r="X9844" s="14"/>
      <c r="AB9844" s="25"/>
      <c r="AC9844" s="12"/>
      <c r="AD9844" s="12"/>
      <c r="AK9844" s="12"/>
      <c r="AL9844" s="30"/>
      <c r="AM9844" s="32"/>
      <c r="AQ9844" s="12"/>
      <c r="AR9844" s="12"/>
      <c r="AS9844" s="12"/>
      <c r="AZ9844" s="49"/>
      <c r="BA9844" s="30"/>
      <c r="BB9844" s="12"/>
      <c r="BF9844" s="12"/>
      <c r="BG9844" s="12"/>
      <c r="BH9844" s="12"/>
      <c r="BO9844" s="7"/>
      <c r="BP9844" s="7"/>
      <c r="BQ9844" s="7"/>
      <c r="BU9844" s="7"/>
      <c r="BV9844" s="7"/>
      <c r="BW9844" s="7"/>
      <c r="CD9844" s="7"/>
      <c r="CE9844" s="7"/>
      <c r="CF9844" s="7"/>
      <c r="CJ9844" s="7"/>
      <c r="CK9844" s="7"/>
      <c r="CL9844" s="7"/>
    </row>
    <row r="9845" spans="1:90">
      <c r="A9845" s="11"/>
      <c r="B9845" s="373"/>
      <c r="C9845" s="373"/>
      <c r="D9845" s="373"/>
      <c r="E9845" s="13"/>
      <c r="F9845" s="11"/>
      <c r="G9845" s="25"/>
      <c r="H9845" s="31"/>
      <c r="I9845" s="30"/>
      <c r="M9845" s="25"/>
      <c r="N9845" s="31"/>
      <c r="O9845" s="30"/>
      <c r="V9845" s="12"/>
      <c r="W9845" s="12"/>
      <c r="X9845" s="14"/>
      <c r="AB9845" s="25"/>
      <c r="AC9845" s="12"/>
      <c r="AD9845" s="12"/>
      <c r="AK9845" s="12"/>
      <c r="AL9845" s="30"/>
      <c r="AM9845" s="32"/>
      <c r="AQ9845" s="12"/>
      <c r="AR9845" s="12"/>
      <c r="AS9845" s="12"/>
      <c r="AZ9845" s="49"/>
      <c r="BA9845" s="30"/>
      <c r="BB9845" s="12"/>
      <c r="BF9845" s="12"/>
      <c r="BG9845" s="12"/>
      <c r="BH9845" s="12"/>
      <c r="BO9845" s="7"/>
      <c r="BP9845" s="7"/>
      <c r="BQ9845" s="7"/>
      <c r="BU9845" s="7"/>
      <c r="BV9845" s="7"/>
      <c r="BW9845" s="7"/>
      <c r="CD9845" s="7"/>
      <c r="CE9845" s="7"/>
      <c r="CF9845" s="7"/>
      <c r="CJ9845" s="7"/>
      <c r="CK9845" s="7"/>
      <c r="CL9845" s="7"/>
    </row>
    <row r="9846" spans="1:90">
      <c r="A9846" s="11"/>
      <c r="B9846" s="373"/>
      <c r="C9846" s="373"/>
      <c r="D9846" s="373"/>
      <c r="E9846" s="13"/>
      <c r="F9846" s="11"/>
      <c r="G9846" s="25"/>
      <c r="H9846" s="31"/>
      <c r="I9846" s="30"/>
      <c r="M9846" s="25"/>
      <c r="N9846" s="31"/>
      <c r="O9846" s="30"/>
      <c r="V9846" s="12"/>
      <c r="W9846" s="12"/>
      <c r="X9846" s="14"/>
      <c r="AB9846" s="25"/>
      <c r="AC9846" s="12"/>
      <c r="AD9846" s="12"/>
      <c r="AK9846" s="12"/>
      <c r="AL9846" s="30"/>
      <c r="AM9846" s="32"/>
      <c r="AQ9846" s="12"/>
      <c r="AR9846" s="12"/>
      <c r="AS9846" s="12"/>
      <c r="AZ9846" s="49"/>
      <c r="BA9846" s="30"/>
      <c r="BB9846" s="12"/>
      <c r="BF9846" s="12"/>
      <c r="BG9846" s="12"/>
      <c r="BH9846" s="12"/>
      <c r="BO9846" s="7"/>
      <c r="BP9846" s="7"/>
      <c r="BQ9846" s="7"/>
      <c r="BU9846" s="7"/>
      <c r="BV9846" s="7"/>
      <c r="BW9846" s="7"/>
      <c r="CD9846" s="7"/>
      <c r="CE9846" s="7"/>
      <c r="CF9846" s="7"/>
      <c r="CJ9846" s="7"/>
      <c r="CK9846" s="7"/>
      <c r="CL9846" s="7"/>
    </row>
    <row r="9847" spans="1:90">
      <c r="A9847" s="11"/>
      <c r="B9847" s="373"/>
      <c r="C9847" s="373"/>
      <c r="D9847" s="373"/>
      <c r="E9847" s="13"/>
      <c r="F9847" s="11"/>
      <c r="G9847" s="25"/>
      <c r="H9847" s="31"/>
      <c r="I9847" s="30"/>
      <c r="M9847" s="25"/>
      <c r="N9847" s="31"/>
      <c r="O9847" s="30"/>
      <c r="V9847" s="12"/>
      <c r="W9847" s="12"/>
      <c r="X9847" s="14"/>
      <c r="AB9847" s="25"/>
      <c r="AC9847" s="12"/>
      <c r="AD9847" s="12"/>
      <c r="AK9847" s="12"/>
      <c r="AL9847" s="30"/>
      <c r="AM9847" s="32"/>
      <c r="AQ9847" s="12"/>
      <c r="AR9847" s="12"/>
      <c r="AS9847" s="12"/>
      <c r="AZ9847" s="49"/>
      <c r="BA9847" s="30"/>
      <c r="BB9847" s="12"/>
      <c r="BF9847" s="12"/>
      <c r="BG9847" s="12"/>
      <c r="BH9847" s="12"/>
      <c r="BO9847" s="7"/>
      <c r="BP9847" s="7"/>
      <c r="BQ9847" s="7"/>
      <c r="BU9847" s="7"/>
      <c r="BV9847" s="7"/>
      <c r="BW9847" s="7"/>
      <c r="CD9847" s="7"/>
      <c r="CE9847" s="7"/>
      <c r="CF9847" s="7"/>
      <c r="CJ9847" s="7"/>
      <c r="CK9847" s="7"/>
      <c r="CL9847" s="7"/>
    </row>
    <row r="9848" spans="1:90">
      <c r="A9848" s="11"/>
      <c r="B9848" s="373"/>
      <c r="C9848" s="373"/>
      <c r="D9848" s="373"/>
      <c r="E9848" s="13"/>
      <c r="F9848" s="11"/>
      <c r="G9848" s="25"/>
      <c r="H9848" s="31"/>
      <c r="I9848" s="30"/>
      <c r="M9848" s="25"/>
      <c r="N9848" s="31"/>
      <c r="O9848" s="30"/>
      <c r="V9848" s="12"/>
      <c r="W9848" s="12"/>
      <c r="X9848" s="14"/>
      <c r="AB9848" s="25"/>
      <c r="AC9848" s="12"/>
      <c r="AD9848" s="12"/>
      <c r="AK9848" s="12"/>
      <c r="AL9848" s="30"/>
      <c r="AM9848" s="32"/>
      <c r="AQ9848" s="12"/>
      <c r="AR9848" s="12"/>
      <c r="AS9848" s="12"/>
      <c r="AZ9848" s="49"/>
      <c r="BA9848" s="30"/>
      <c r="BB9848" s="12"/>
      <c r="BF9848" s="12"/>
      <c r="BG9848" s="12"/>
      <c r="BH9848" s="12"/>
      <c r="BO9848" s="7"/>
      <c r="BP9848" s="7"/>
      <c r="BQ9848" s="7"/>
      <c r="BU9848" s="7"/>
      <c r="BV9848" s="7"/>
      <c r="BW9848" s="7"/>
      <c r="CD9848" s="7"/>
      <c r="CE9848" s="7"/>
      <c r="CF9848" s="7"/>
      <c r="CJ9848" s="7"/>
      <c r="CK9848" s="7"/>
      <c r="CL9848" s="7"/>
    </row>
    <row r="9849" spans="1:90">
      <c r="A9849" s="11"/>
      <c r="B9849" s="373"/>
      <c r="C9849" s="373"/>
      <c r="D9849" s="373"/>
      <c r="E9849" s="13"/>
      <c r="F9849" s="11"/>
      <c r="G9849" s="25"/>
      <c r="H9849" s="31"/>
      <c r="I9849" s="30"/>
      <c r="M9849" s="25"/>
      <c r="N9849" s="31"/>
      <c r="O9849" s="30"/>
      <c r="V9849" s="12"/>
      <c r="W9849" s="12"/>
      <c r="X9849" s="14"/>
      <c r="AB9849" s="25"/>
      <c r="AC9849" s="12"/>
      <c r="AD9849" s="12"/>
      <c r="AK9849" s="12"/>
      <c r="AL9849" s="30"/>
      <c r="AM9849" s="32"/>
      <c r="AQ9849" s="12"/>
      <c r="AR9849" s="12"/>
      <c r="AS9849" s="12"/>
      <c r="AZ9849" s="49"/>
      <c r="BA9849" s="30"/>
      <c r="BB9849" s="12"/>
      <c r="BF9849" s="12"/>
      <c r="BG9849" s="12"/>
      <c r="BH9849" s="12"/>
      <c r="BO9849" s="7"/>
      <c r="BP9849" s="7"/>
      <c r="BQ9849" s="7"/>
      <c r="BU9849" s="7"/>
      <c r="BV9849" s="7"/>
      <c r="BW9849" s="7"/>
      <c r="CD9849" s="7"/>
      <c r="CE9849" s="7"/>
      <c r="CF9849" s="7"/>
      <c r="CJ9849" s="7"/>
      <c r="CK9849" s="7"/>
      <c r="CL9849" s="7"/>
    </row>
    <row r="9850" spans="1:90">
      <c r="A9850" s="11"/>
      <c r="B9850" s="373"/>
      <c r="C9850" s="373"/>
      <c r="D9850" s="373"/>
      <c r="E9850" s="13"/>
      <c r="F9850" s="11"/>
      <c r="G9850" s="25"/>
      <c r="H9850" s="31"/>
      <c r="I9850" s="30"/>
      <c r="M9850" s="25"/>
      <c r="N9850" s="31"/>
      <c r="O9850" s="30"/>
      <c r="V9850" s="12"/>
      <c r="W9850" s="12"/>
      <c r="X9850" s="14"/>
      <c r="AB9850" s="25"/>
      <c r="AC9850" s="12"/>
      <c r="AD9850" s="12"/>
      <c r="AK9850" s="12"/>
      <c r="AL9850" s="30"/>
      <c r="AM9850" s="32"/>
      <c r="AQ9850" s="12"/>
      <c r="AR9850" s="12"/>
      <c r="AS9850" s="12"/>
      <c r="AZ9850" s="49"/>
      <c r="BA9850" s="30"/>
      <c r="BB9850" s="12"/>
      <c r="BF9850" s="12"/>
      <c r="BG9850" s="12"/>
      <c r="BH9850" s="12"/>
      <c r="BO9850" s="7"/>
      <c r="BP9850" s="7"/>
      <c r="BQ9850" s="7"/>
      <c r="BU9850" s="7"/>
      <c r="BV9850" s="7"/>
      <c r="BW9850" s="7"/>
      <c r="CD9850" s="7"/>
      <c r="CE9850" s="7"/>
      <c r="CF9850" s="7"/>
      <c r="CJ9850" s="7"/>
      <c r="CK9850" s="7"/>
      <c r="CL9850" s="7"/>
    </row>
    <row r="9851" spans="1:90">
      <c r="A9851" s="11"/>
      <c r="B9851" s="373"/>
      <c r="C9851" s="373"/>
      <c r="D9851" s="373"/>
      <c r="E9851" s="13"/>
      <c r="F9851" s="11"/>
      <c r="G9851" s="25"/>
      <c r="H9851" s="31"/>
      <c r="I9851" s="30"/>
      <c r="M9851" s="25"/>
      <c r="N9851" s="31"/>
      <c r="O9851" s="30"/>
      <c r="V9851" s="12"/>
      <c r="W9851" s="12"/>
      <c r="X9851" s="14"/>
      <c r="AB9851" s="25"/>
      <c r="AC9851" s="12"/>
      <c r="AD9851" s="12"/>
      <c r="AK9851" s="12"/>
      <c r="AL9851" s="30"/>
      <c r="AM9851" s="32"/>
      <c r="AQ9851" s="12"/>
      <c r="AR9851" s="12"/>
      <c r="AS9851" s="12"/>
      <c r="AZ9851" s="49"/>
      <c r="BA9851" s="30"/>
      <c r="BB9851" s="12"/>
      <c r="BF9851" s="12"/>
      <c r="BG9851" s="12"/>
      <c r="BH9851" s="12"/>
      <c r="BO9851" s="7"/>
      <c r="BP9851" s="7"/>
      <c r="BQ9851" s="7"/>
      <c r="BU9851" s="7"/>
      <c r="BV9851" s="7"/>
      <c r="BW9851" s="7"/>
      <c r="CD9851" s="7"/>
      <c r="CE9851" s="7"/>
      <c r="CF9851" s="7"/>
      <c r="CJ9851" s="7"/>
      <c r="CK9851" s="7"/>
      <c r="CL9851" s="7"/>
    </row>
    <row r="9852" spans="1:90">
      <c r="A9852" s="11"/>
      <c r="B9852" s="373"/>
      <c r="C9852" s="373"/>
      <c r="D9852" s="373"/>
      <c r="E9852" s="13"/>
      <c r="F9852" s="11"/>
      <c r="G9852" s="25"/>
      <c r="H9852" s="31"/>
      <c r="I9852" s="30"/>
      <c r="M9852" s="25"/>
      <c r="N9852" s="31"/>
      <c r="O9852" s="30"/>
      <c r="V9852" s="12"/>
      <c r="W9852" s="12"/>
      <c r="X9852" s="14"/>
      <c r="AB9852" s="25"/>
      <c r="AC9852" s="12"/>
      <c r="AD9852" s="12"/>
      <c r="AK9852" s="12"/>
      <c r="AL9852" s="30"/>
      <c r="AM9852" s="32"/>
      <c r="AQ9852" s="12"/>
      <c r="AR9852" s="12"/>
      <c r="AS9852" s="12"/>
      <c r="AZ9852" s="49"/>
      <c r="BA9852" s="30"/>
      <c r="BB9852" s="12"/>
      <c r="BF9852" s="12"/>
      <c r="BG9852" s="12"/>
      <c r="BH9852" s="12"/>
      <c r="BO9852" s="7"/>
      <c r="BP9852" s="7"/>
      <c r="BQ9852" s="7"/>
      <c r="BU9852" s="7"/>
      <c r="BV9852" s="7"/>
      <c r="BW9852" s="7"/>
      <c r="CD9852" s="7"/>
      <c r="CE9852" s="7"/>
      <c r="CF9852" s="7"/>
      <c r="CJ9852" s="7"/>
      <c r="CK9852" s="7"/>
      <c r="CL9852" s="7"/>
    </row>
    <row r="9853" spans="1:90">
      <c r="A9853" s="11"/>
      <c r="B9853" s="373"/>
      <c r="C9853" s="373"/>
      <c r="D9853" s="373"/>
      <c r="E9853" s="13"/>
      <c r="F9853" s="11"/>
      <c r="G9853" s="25"/>
      <c r="H9853" s="31"/>
      <c r="I9853" s="30"/>
      <c r="M9853" s="25"/>
      <c r="N9853" s="31"/>
      <c r="O9853" s="30"/>
      <c r="V9853" s="12"/>
      <c r="W9853" s="12"/>
      <c r="X9853" s="14"/>
      <c r="AB9853" s="25"/>
      <c r="AC9853" s="12"/>
      <c r="AD9853" s="12"/>
      <c r="AK9853" s="12"/>
      <c r="AL9853" s="30"/>
      <c r="AM9853" s="32"/>
      <c r="AQ9853" s="12"/>
      <c r="AR9853" s="12"/>
      <c r="AS9853" s="12"/>
      <c r="AZ9853" s="49"/>
      <c r="BA9853" s="30"/>
      <c r="BB9853" s="12"/>
      <c r="BF9853" s="12"/>
      <c r="BG9853" s="12"/>
      <c r="BH9853" s="12"/>
      <c r="BO9853" s="7"/>
      <c r="BP9853" s="7"/>
      <c r="BQ9853" s="7"/>
      <c r="BU9853" s="7"/>
      <c r="BV9853" s="7"/>
      <c r="BW9853" s="7"/>
      <c r="CD9853" s="7"/>
      <c r="CE9853" s="7"/>
      <c r="CF9853" s="7"/>
      <c r="CJ9853" s="7"/>
      <c r="CK9853" s="7"/>
      <c r="CL9853" s="7"/>
    </row>
    <row r="9854" spans="1:90">
      <c r="A9854" s="11"/>
      <c r="B9854" s="373"/>
      <c r="C9854" s="373"/>
      <c r="D9854" s="373"/>
      <c r="E9854" s="13"/>
      <c r="F9854" s="11"/>
      <c r="G9854" s="25"/>
      <c r="H9854" s="31"/>
      <c r="I9854" s="30"/>
      <c r="M9854" s="25"/>
      <c r="N9854" s="31"/>
      <c r="O9854" s="30"/>
      <c r="V9854" s="12"/>
      <c r="W9854" s="12"/>
      <c r="X9854" s="14"/>
      <c r="AB9854" s="25"/>
      <c r="AC9854" s="12"/>
      <c r="AD9854" s="12"/>
      <c r="AK9854" s="12"/>
      <c r="AL9854" s="30"/>
      <c r="AM9854" s="32"/>
      <c r="AQ9854" s="12"/>
      <c r="AR9854" s="12"/>
      <c r="AS9854" s="12"/>
      <c r="AZ9854" s="49"/>
      <c r="BA9854" s="30"/>
      <c r="BB9854" s="12"/>
      <c r="BF9854" s="12"/>
      <c r="BG9854" s="12"/>
      <c r="BH9854" s="12"/>
      <c r="BO9854" s="7"/>
      <c r="BP9854" s="7"/>
      <c r="BQ9854" s="7"/>
      <c r="BU9854" s="7"/>
      <c r="BV9854" s="7"/>
      <c r="BW9854" s="7"/>
      <c r="CD9854" s="7"/>
      <c r="CE9854" s="7"/>
      <c r="CF9854" s="7"/>
      <c r="CJ9854" s="7"/>
      <c r="CK9854" s="7"/>
      <c r="CL9854" s="7"/>
    </row>
    <row r="9855" spans="1:90">
      <c r="A9855" s="11"/>
      <c r="B9855" s="373"/>
      <c r="C9855" s="373"/>
      <c r="D9855" s="373"/>
      <c r="E9855" s="13"/>
      <c r="F9855" s="11"/>
      <c r="G9855" s="25"/>
      <c r="H9855" s="31"/>
      <c r="I9855" s="30"/>
      <c r="M9855" s="25"/>
      <c r="N9855" s="31"/>
      <c r="O9855" s="30"/>
      <c r="V9855" s="12"/>
      <c r="W9855" s="12"/>
      <c r="X9855" s="14"/>
      <c r="AB9855" s="25"/>
      <c r="AC9855" s="12"/>
      <c r="AD9855" s="12"/>
      <c r="AK9855" s="12"/>
      <c r="AL9855" s="30"/>
      <c r="AM9855" s="32"/>
      <c r="AQ9855" s="12"/>
      <c r="AR9855" s="12"/>
      <c r="AS9855" s="12"/>
      <c r="AZ9855" s="49"/>
      <c r="BA9855" s="30"/>
      <c r="BB9855" s="12"/>
      <c r="BF9855" s="12"/>
      <c r="BG9855" s="12"/>
      <c r="BH9855" s="12"/>
      <c r="BO9855" s="7"/>
      <c r="BP9855" s="7"/>
      <c r="BQ9855" s="7"/>
      <c r="BU9855" s="7"/>
      <c r="BV9855" s="7"/>
      <c r="BW9855" s="7"/>
      <c r="CD9855" s="7"/>
      <c r="CE9855" s="7"/>
      <c r="CF9855" s="7"/>
      <c r="CJ9855" s="7"/>
      <c r="CK9855" s="7"/>
      <c r="CL9855" s="7"/>
    </row>
    <row r="9856" spans="1:90">
      <c r="A9856" s="11"/>
      <c r="B9856" s="373"/>
      <c r="C9856" s="373"/>
      <c r="D9856" s="373"/>
      <c r="E9856" s="13"/>
      <c r="F9856" s="11"/>
      <c r="G9856" s="25"/>
      <c r="H9856" s="31"/>
      <c r="I9856" s="30"/>
      <c r="M9856" s="25"/>
      <c r="N9856" s="31"/>
      <c r="O9856" s="30"/>
      <c r="V9856" s="12"/>
      <c r="W9856" s="12"/>
      <c r="X9856" s="14"/>
      <c r="AB9856" s="25"/>
      <c r="AC9856" s="12"/>
      <c r="AD9856" s="12"/>
      <c r="AK9856" s="12"/>
      <c r="AL9856" s="30"/>
      <c r="AM9856" s="32"/>
      <c r="AQ9856" s="12"/>
      <c r="AR9856" s="12"/>
      <c r="AS9856" s="12"/>
      <c r="AZ9856" s="49"/>
      <c r="BA9856" s="30"/>
      <c r="BB9856" s="12"/>
      <c r="BF9856" s="12"/>
      <c r="BG9856" s="12"/>
      <c r="BH9856" s="12"/>
      <c r="BO9856" s="7"/>
      <c r="BP9856" s="7"/>
      <c r="BQ9856" s="7"/>
      <c r="BU9856" s="7"/>
      <c r="BV9856" s="7"/>
      <c r="BW9856" s="7"/>
      <c r="CD9856" s="7"/>
      <c r="CE9856" s="7"/>
      <c r="CF9856" s="7"/>
      <c r="CJ9856" s="7"/>
      <c r="CK9856" s="7"/>
      <c r="CL9856" s="7"/>
    </row>
    <row r="9857" spans="1:90">
      <c r="A9857" s="11"/>
      <c r="B9857" s="373"/>
      <c r="C9857" s="373"/>
      <c r="D9857" s="373"/>
      <c r="E9857" s="13"/>
      <c r="F9857" s="11"/>
      <c r="G9857" s="25"/>
      <c r="H9857" s="31"/>
      <c r="I9857" s="30"/>
      <c r="M9857" s="25"/>
      <c r="N9857" s="31"/>
      <c r="O9857" s="30"/>
      <c r="V9857" s="12"/>
      <c r="W9857" s="12"/>
      <c r="X9857" s="14"/>
      <c r="AB9857" s="25"/>
      <c r="AC9857" s="12"/>
      <c r="AD9857" s="12"/>
      <c r="AK9857" s="12"/>
      <c r="AL9857" s="30"/>
      <c r="AM9857" s="32"/>
      <c r="AQ9857" s="12"/>
      <c r="AR9857" s="12"/>
      <c r="AS9857" s="12"/>
      <c r="AZ9857" s="49"/>
      <c r="BA9857" s="30"/>
      <c r="BB9857" s="12"/>
      <c r="BF9857" s="12"/>
      <c r="BG9857" s="12"/>
      <c r="BH9857" s="12"/>
      <c r="BO9857" s="7"/>
      <c r="BP9857" s="7"/>
      <c r="BQ9857" s="7"/>
      <c r="BU9857" s="7"/>
      <c r="BV9857" s="7"/>
      <c r="BW9857" s="7"/>
      <c r="CD9857" s="7"/>
      <c r="CE9857" s="7"/>
      <c r="CF9857" s="7"/>
      <c r="CJ9857" s="7"/>
      <c r="CK9857" s="7"/>
      <c r="CL9857" s="7"/>
    </row>
    <row r="9858" spans="1:90">
      <c r="A9858" s="11"/>
      <c r="B9858" s="373"/>
      <c r="C9858" s="373"/>
      <c r="D9858" s="373"/>
      <c r="E9858" s="13"/>
      <c r="F9858" s="11"/>
      <c r="G9858" s="25"/>
      <c r="H9858" s="31"/>
      <c r="I9858" s="30"/>
      <c r="M9858" s="25"/>
      <c r="N9858" s="31"/>
      <c r="O9858" s="30"/>
      <c r="V9858" s="12"/>
      <c r="W9858" s="12"/>
      <c r="X9858" s="14"/>
      <c r="AB9858" s="25"/>
      <c r="AC9858" s="12"/>
      <c r="AD9858" s="12"/>
      <c r="AK9858" s="12"/>
      <c r="AL9858" s="30"/>
      <c r="AM9858" s="32"/>
      <c r="AQ9858" s="12"/>
      <c r="AR9858" s="12"/>
      <c r="AS9858" s="12"/>
      <c r="AZ9858" s="49"/>
      <c r="BA9858" s="30"/>
      <c r="BB9858" s="12"/>
      <c r="BF9858" s="12"/>
      <c r="BG9858" s="12"/>
      <c r="BH9858" s="12"/>
      <c r="BO9858" s="7"/>
      <c r="BP9858" s="7"/>
      <c r="BQ9858" s="7"/>
      <c r="BU9858" s="7"/>
      <c r="BV9858" s="7"/>
      <c r="BW9858" s="7"/>
      <c r="CD9858" s="7"/>
      <c r="CE9858" s="7"/>
      <c r="CF9858" s="7"/>
      <c r="CJ9858" s="7"/>
      <c r="CK9858" s="7"/>
      <c r="CL9858" s="7"/>
    </row>
    <row r="9859" spans="1:90">
      <c r="A9859" s="11"/>
      <c r="B9859" s="373"/>
      <c r="C9859" s="373"/>
      <c r="D9859" s="373"/>
      <c r="E9859" s="13"/>
      <c r="F9859" s="11"/>
      <c r="G9859" s="25"/>
      <c r="H9859" s="31"/>
      <c r="I9859" s="30"/>
      <c r="M9859" s="25"/>
      <c r="N9859" s="31"/>
      <c r="O9859" s="30"/>
      <c r="V9859" s="12"/>
      <c r="W9859" s="12"/>
      <c r="X9859" s="14"/>
      <c r="AB9859" s="25"/>
      <c r="AC9859" s="12"/>
      <c r="AD9859" s="12"/>
      <c r="AK9859" s="12"/>
      <c r="AL9859" s="30"/>
      <c r="AM9859" s="32"/>
      <c r="AQ9859" s="12"/>
      <c r="AR9859" s="12"/>
      <c r="AS9859" s="12"/>
      <c r="AZ9859" s="49"/>
      <c r="BA9859" s="30"/>
      <c r="BB9859" s="12"/>
      <c r="BF9859" s="12"/>
      <c r="BG9859" s="12"/>
      <c r="BH9859" s="12"/>
      <c r="BO9859" s="7"/>
      <c r="BP9859" s="7"/>
      <c r="BQ9859" s="7"/>
      <c r="BU9859" s="7"/>
      <c r="BV9859" s="7"/>
      <c r="BW9859" s="7"/>
      <c r="CD9859" s="7"/>
      <c r="CE9859" s="7"/>
      <c r="CF9859" s="7"/>
      <c r="CJ9859" s="7"/>
      <c r="CK9859" s="7"/>
      <c r="CL9859" s="7"/>
    </row>
    <row r="9860" spans="1:90">
      <c r="A9860" s="11"/>
      <c r="B9860" s="373"/>
      <c r="C9860" s="373"/>
      <c r="D9860" s="373"/>
      <c r="E9860" s="13"/>
      <c r="F9860" s="11"/>
      <c r="G9860" s="25"/>
      <c r="H9860" s="31"/>
      <c r="I9860" s="30"/>
      <c r="M9860" s="25"/>
      <c r="N9860" s="31"/>
      <c r="O9860" s="30"/>
      <c r="V9860" s="12"/>
      <c r="W9860" s="12"/>
      <c r="X9860" s="14"/>
      <c r="AB9860" s="25"/>
      <c r="AC9860" s="12"/>
      <c r="AD9860" s="12"/>
      <c r="AK9860" s="12"/>
      <c r="AL9860" s="30"/>
      <c r="AM9860" s="32"/>
      <c r="AQ9860" s="12"/>
      <c r="AR9860" s="12"/>
      <c r="AS9860" s="12"/>
      <c r="AZ9860" s="49"/>
      <c r="BA9860" s="30"/>
      <c r="BB9860" s="12"/>
      <c r="BF9860" s="12"/>
      <c r="BG9860" s="12"/>
      <c r="BH9860" s="12"/>
      <c r="BO9860" s="7"/>
      <c r="BP9860" s="7"/>
      <c r="BQ9860" s="7"/>
      <c r="BU9860" s="7"/>
      <c r="BV9860" s="7"/>
      <c r="BW9860" s="7"/>
      <c r="CD9860" s="7"/>
      <c r="CE9860" s="7"/>
      <c r="CF9860" s="7"/>
      <c r="CJ9860" s="7"/>
      <c r="CK9860" s="7"/>
      <c r="CL9860" s="7"/>
    </row>
    <row r="9861" spans="1:90">
      <c r="A9861" s="11"/>
      <c r="B9861" s="373"/>
      <c r="C9861" s="373"/>
      <c r="D9861" s="373"/>
      <c r="E9861" s="13"/>
      <c r="F9861" s="11"/>
      <c r="G9861" s="25"/>
      <c r="H9861" s="31"/>
      <c r="I9861" s="30"/>
      <c r="M9861" s="25"/>
      <c r="N9861" s="31"/>
      <c r="O9861" s="30"/>
      <c r="V9861" s="12"/>
      <c r="W9861" s="12"/>
      <c r="X9861" s="14"/>
      <c r="AB9861" s="25"/>
      <c r="AC9861" s="12"/>
      <c r="AD9861" s="12"/>
      <c r="AK9861" s="12"/>
      <c r="AL9861" s="30"/>
      <c r="AM9861" s="32"/>
      <c r="AQ9861" s="12"/>
      <c r="AR9861" s="12"/>
      <c r="AS9861" s="12"/>
      <c r="AZ9861" s="49"/>
      <c r="BA9861" s="30"/>
      <c r="BB9861" s="12"/>
      <c r="BF9861" s="12"/>
      <c r="BG9861" s="12"/>
      <c r="BH9861" s="12"/>
      <c r="BO9861" s="7"/>
      <c r="BP9861" s="7"/>
      <c r="BQ9861" s="7"/>
      <c r="BU9861" s="7"/>
      <c r="BV9861" s="7"/>
      <c r="BW9861" s="7"/>
      <c r="CD9861" s="7"/>
      <c r="CE9861" s="7"/>
      <c r="CF9861" s="7"/>
      <c r="CJ9861" s="7"/>
      <c r="CK9861" s="7"/>
      <c r="CL9861" s="7"/>
    </row>
    <row r="9862" spans="1:90">
      <c r="A9862" s="11"/>
      <c r="B9862" s="373"/>
      <c r="C9862" s="373"/>
      <c r="D9862" s="373"/>
      <c r="E9862" s="13"/>
      <c r="F9862" s="11"/>
      <c r="G9862" s="25"/>
      <c r="H9862" s="31"/>
      <c r="I9862" s="30"/>
      <c r="M9862" s="25"/>
      <c r="N9862" s="31"/>
      <c r="O9862" s="30"/>
      <c r="V9862" s="12"/>
      <c r="W9862" s="12"/>
      <c r="X9862" s="14"/>
      <c r="AB9862" s="25"/>
      <c r="AC9862" s="12"/>
      <c r="AD9862" s="12"/>
      <c r="AK9862" s="12"/>
      <c r="AL9862" s="30"/>
      <c r="AM9862" s="32"/>
      <c r="AQ9862" s="12"/>
      <c r="AR9862" s="12"/>
      <c r="AS9862" s="12"/>
      <c r="AZ9862" s="49"/>
      <c r="BA9862" s="30"/>
      <c r="BB9862" s="12"/>
      <c r="BF9862" s="12"/>
      <c r="BG9862" s="12"/>
      <c r="BH9862" s="12"/>
      <c r="BO9862" s="7"/>
      <c r="BP9862" s="7"/>
      <c r="BQ9862" s="7"/>
      <c r="BU9862" s="7"/>
      <c r="BV9862" s="7"/>
      <c r="BW9862" s="7"/>
      <c r="CD9862" s="7"/>
      <c r="CE9862" s="7"/>
      <c r="CF9862" s="7"/>
      <c r="CJ9862" s="7"/>
      <c r="CK9862" s="7"/>
      <c r="CL9862" s="7"/>
    </row>
    <row r="9863" spans="1:90">
      <c r="A9863" s="11"/>
      <c r="B9863" s="373"/>
      <c r="C9863" s="373"/>
      <c r="D9863" s="373"/>
      <c r="E9863" s="13"/>
      <c r="F9863" s="11"/>
      <c r="G9863" s="25"/>
      <c r="H9863" s="31"/>
      <c r="I9863" s="30"/>
      <c r="M9863" s="25"/>
      <c r="N9863" s="31"/>
      <c r="O9863" s="30"/>
      <c r="V9863" s="12"/>
      <c r="W9863" s="12"/>
      <c r="X9863" s="14"/>
      <c r="AB9863" s="25"/>
      <c r="AC9863" s="12"/>
      <c r="AD9863" s="12"/>
      <c r="AK9863" s="12"/>
      <c r="AL9863" s="30"/>
      <c r="AM9863" s="32"/>
      <c r="AQ9863" s="12"/>
      <c r="AR9863" s="12"/>
      <c r="AS9863" s="12"/>
      <c r="AZ9863" s="49"/>
      <c r="BA9863" s="30"/>
      <c r="BB9863" s="12"/>
      <c r="BF9863" s="12"/>
      <c r="BG9863" s="12"/>
      <c r="BH9863" s="12"/>
      <c r="BO9863" s="7"/>
      <c r="BP9863" s="7"/>
      <c r="BQ9863" s="7"/>
      <c r="BU9863" s="7"/>
      <c r="BV9863" s="7"/>
      <c r="BW9863" s="7"/>
      <c r="CD9863" s="7"/>
      <c r="CE9863" s="7"/>
      <c r="CF9863" s="7"/>
      <c r="CJ9863" s="7"/>
      <c r="CK9863" s="7"/>
      <c r="CL9863" s="7"/>
    </row>
    <row r="9864" spans="1:90">
      <c r="A9864" s="11"/>
      <c r="B9864" s="373"/>
      <c r="C9864" s="373"/>
      <c r="D9864" s="373"/>
      <c r="E9864" s="13"/>
      <c r="F9864" s="11"/>
      <c r="G9864" s="25"/>
      <c r="H9864" s="31"/>
      <c r="I9864" s="30"/>
      <c r="M9864" s="25"/>
      <c r="N9864" s="31"/>
      <c r="O9864" s="30"/>
      <c r="V9864" s="12"/>
      <c r="W9864" s="12"/>
      <c r="X9864" s="14"/>
      <c r="AB9864" s="25"/>
      <c r="AC9864" s="12"/>
      <c r="AD9864" s="12"/>
      <c r="AK9864" s="12"/>
      <c r="AL9864" s="30"/>
      <c r="AM9864" s="32"/>
      <c r="AQ9864" s="12"/>
      <c r="AR9864" s="12"/>
      <c r="AS9864" s="12"/>
      <c r="AZ9864" s="49"/>
      <c r="BA9864" s="30"/>
      <c r="BB9864" s="12"/>
      <c r="BF9864" s="12"/>
      <c r="BG9864" s="12"/>
      <c r="BH9864" s="12"/>
      <c r="BO9864" s="7"/>
      <c r="BP9864" s="7"/>
      <c r="BQ9864" s="7"/>
      <c r="BU9864" s="7"/>
      <c r="BV9864" s="7"/>
      <c r="BW9864" s="7"/>
      <c r="CD9864" s="7"/>
      <c r="CE9864" s="7"/>
      <c r="CF9864" s="7"/>
      <c r="CJ9864" s="7"/>
      <c r="CK9864" s="7"/>
      <c r="CL9864" s="7"/>
    </row>
    <row r="9865" spans="1:90">
      <c r="A9865" s="11"/>
      <c r="B9865" s="373"/>
      <c r="C9865" s="373"/>
      <c r="D9865" s="373"/>
      <c r="E9865" s="13"/>
      <c r="F9865" s="11"/>
      <c r="G9865" s="25"/>
      <c r="H9865" s="31"/>
      <c r="I9865" s="30"/>
      <c r="M9865" s="25"/>
      <c r="N9865" s="31"/>
      <c r="O9865" s="30"/>
      <c r="V9865" s="12"/>
      <c r="W9865" s="12"/>
      <c r="X9865" s="14"/>
      <c r="AB9865" s="25"/>
      <c r="AC9865" s="12"/>
      <c r="AD9865" s="12"/>
      <c r="AK9865" s="12"/>
      <c r="AL9865" s="30"/>
      <c r="AM9865" s="32"/>
      <c r="AQ9865" s="12"/>
      <c r="AR9865" s="12"/>
      <c r="AS9865" s="12"/>
      <c r="AZ9865" s="49"/>
      <c r="BA9865" s="30"/>
      <c r="BB9865" s="12"/>
      <c r="BF9865" s="12"/>
      <c r="BG9865" s="12"/>
      <c r="BH9865" s="12"/>
      <c r="BO9865" s="7"/>
      <c r="BP9865" s="7"/>
      <c r="BQ9865" s="7"/>
      <c r="BU9865" s="7"/>
      <c r="BV9865" s="7"/>
      <c r="BW9865" s="7"/>
      <c r="CD9865" s="7"/>
      <c r="CE9865" s="7"/>
      <c r="CF9865" s="7"/>
      <c r="CJ9865" s="7"/>
      <c r="CK9865" s="7"/>
      <c r="CL9865" s="7"/>
    </row>
    <row r="9866" spans="1:90">
      <c r="A9866" s="11"/>
      <c r="B9866" s="373"/>
      <c r="C9866" s="373"/>
      <c r="D9866" s="373"/>
      <c r="E9866" s="13"/>
      <c r="F9866" s="11"/>
      <c r="G9866" s="25"/>
      <c r="H9866" s="31"/>
      <c r="I9866" s="30"/>
      <c r="M9866" s="25"/>
      <c r="N9866" s="31"/>
      <c r="O9866" s="30"/>
      <c r="V9866" s="12"/>
      <c r="W9866" s="12"/>
      <c r="X9866" s="14"/>
      <c r="AB9866" s="25"/>
      <c r="AC9866" s="12"/>
      <c r="AD9866" s="12"/>
      <c r="AK9866" s="12"/>
      <c r="AL9866" s="30"/>
      <c r="AM9866" s="32"/>
      <c r="AQ9866" s="12"/>
      <c r="AR9866" s="12"/>
      <c r="AS9866" s="12"/>
      <c r="AZ9866" s="49"/>
      <c r="BA9866" s="30"/>
      <c r="BB9866" s="12"/>
      <c r="BF9866" s="12"/>
      <c r="BG9866" s="12"/>
      <c r="BH9866" s="12"/>
      <c r="BO9866" s="7"/>
      <c r="BP9866" s="7"/>
      <c r="BQ9866" s="7"/>
      <c r="BU9866" s="7"/>
      <c r="BV9866" s="7"/>
      <c r="BW9866" s="7"/>
      <c r="CD9866" s="7"/>
      <c r="CE9866" s="7"/>
      <c r="CF9866" s="7"/>
      <c r="CJ9866" s="7"/>
      <c r="CK9866" s="7"/>
      <c r="CL9866" s="7"/>
    </row>
    <row r="9867" spans="1:90">
      <c r="A9867" s="11"/>
      <c r="B9867" s="373"/>
      <c r="C9867" s="373"/>
      <c r="D9867" s="373"/>
      <c r="E9867" s="13"/>
      <c r="F9867" s="11"/>
      <c r="G9867" s="25"/>
      <c r="H9867" s="31"/>
      <c r="I9867" s="30"/>
      <c r="M9867" s="25"/>
      <c r="N9867" s="31"/>
      <c r="O9867" s="30"/>
      <c r="V9867" s="12"/>
      <c r="W9867" s="12"/>
      <c r="X9867" s="14"/>
      <c r="AB9867" s="25"/>
      <c r="AC9867" s="12"/>
      <c r="AD9867" s="12"/>
      <c r="AK9867" s="12"/>
      <c r="AL9867" s="30"/>
      <c r="AM9867" s="32"/>
      <c r="AQ9867" s="12"/>
      <c r="AR9867" s="12"/>
      <c r="AS9867" s="12"/>
      <c r="AZ9867" s="49"/>
      <c r="BA9867" s="30"/>
      <c r="BB9867" s="12"/>
      <c r="BF9867" s="12"/>
      <c r="BG9867" s="12"/>
      <c r="BH9867" s="12"/>
      <c r="BO9867" s="7"/>
      <c r="BP9867" s="7"/>
      <c r="BQ9867" s="7"/>
      <c r="BU9867" s="7"/>
      <c r="BV9867" s="7"/>
      <c r="BW9867" s="7"/>
      <c r="CD9867" s="7"/>
      <c r="CE9867" s="7"/>
      <c r="CF9867" s="7"/>
      <c r="CJ9867" s="7"/>
      <c r="CK9867" s="7"/>
      <c r="CL9867" s="7"/>
    </row>
    <row r="9868" spans="1:90">
      <c r="A9868" s="11"/>
      <c r="B9868" s="373"/>
      <c r="C9868" s="373"/>
      <c r="D9868" s="373"/>
      <c r="E9868" s="13"/>
      <c r="F9868" s="11"/>
      <c r="G9868" s="25"/>
      <c r="H9868" s="31"/>
      <c r="I9868" s="30"/>
      <c r="M9868" s="25"/>
      <c r="N9868" s="31"/>
      <c r="O9868" s="30"/>
      <c r="V9868" s="12"/>
      <c r="W9868" s="12"/>
      <c r="X9868" s="14"/>
      <c r="AB9868" s="25"/>
      <c r="AC9868" s="12"/>
      <c r="AD9868" s="12"/>
      <c r="AK9868" s="12"/>
      <c r="AL9868" s="30"/>
      <c r="AM9868" s="32"/>
      <c r="AQ9868" s="12"/>
      <c r="AR9868" s="12"/>
      <c r="AS9868" s="12"/>
      <c r="AZ9868" s="49"/>
      <c r="BA9868" s="30"/>
      <c r="BB9868" s="12"/>
      <c r="BF9868" s="12"/>
      <c r="BG9868" s="12"/>
      <c r="BH9868" s="12"/>
      <c r="BO9868" s="7"/>
      <c r="BP9868" s="7"/>
      <c r="BQ9868" s="7"/>
      <c r="BU9868" s="7"/>
      <c r="BV9868" s="7"/>
      <c r="BW9868" s="7"/>
      <c r="CD9868" s="7"/>
      <c r="CE9868" s="7"/>
      <c r="CF9868" s="7"/>
      <c r="CJ9868" s="7"/>
      <c r="CK9868" s="7"/>
      <c r="CL9868" s="7"/>
    </row>
    <row r="9869" spans="1:90">
      <c r="A9869" s="11"/>
      <c r="B9869" s="373"/>
      <c r="C9869" s="373"/>
      <c r="D9869" s="373"/>
      <c r="E9869" s="13"/>
      <c r="F9869" s="11"/>
      <c r="G9869" s="25"/>
      <c r="H9869" s="31"/>
      <c r="I9869" s="30"/>
      <c r="M9869" s="25"/>
      <c r="N9869" s="31"/>
      <c r="O9869" s="30"/>
      <c r="V9869" s="12"/>
      <c r="W9869" s="12"/>
      <c r="X9869" s="14"/>
      <c r="AB9869" s="25"/>
      <c r="AC9869" s="12"/>
      <c r="AD9869" s="12"/>
      <c r="AK9869" s="12"/>
      <c r="AL9869" s="30"/>
      <c r="AM9869" s="32"/>
      <c r="AQ9869" s="12"/>
      <c r="AR9869" s="12"/>
      <c r="AS9869" s="12"/>
      <c r="AZ9869" s="49"/>
      <c r="BA9869" s="30"/>
      <c r="BB9869" s="12"/>
      <c r="BF9869" s="12"/>
      <c r="BG9869" s="12"/>
      <c r="BH9869" s="12"/>
      <c r="BO9869" s="7"/>
      <c r="BP9869" s="7"/>
      <c r="BQ9869" s="7"/>
      <c r="BU9869" s="7"/>
      <c r="BV9869" s="7"/>
      <c r="BW9869" s="7"/>
      <c r="CD9869" s="7"/>
      <c r="CE9869" s="7"/>
      <c r="CF9869" s="7"/>
      <c r="CJ9869" s="7"/>
      <c r="CK9869" s="7"/>
      <c r="CL9869" s="7"/>
    </row>
    <row r="9870" spans="1:90">
      <c r="A9870" s="11"/>
      <c r="B9870" s="373"/>
      <c r="C9870" s="373"/>
      <c r="D9870" s="373"/>
      <c r="E9870" s="13"/>
      <c r="F9870" s="11"/>
      <c r="G9870" s="25"/>
      <c r="H9870" s="31"/>
      <c r="I9870" s="30"/>
      <c r="M9870" s="25"/>
      <c r="N9870" s="31"/>
      <c r="O9870" s="30"/>
      <c r="V9870" s="12"/>
      <c r="W9870" s="12"/>
      <c r="X9870" s="14"/>
      <c r="AB9870" s="25"/>
      <c r="AC9870" s="12"/>
      <c r="AD9870" s="12"/>
      <c r="AK9870" s="12"/>
      <c r="AL9870" s="30"/>
      <c r="AM9870" s="32"/>
      <c r="AQ9870" s="12"/>
      <c r="AR9870" s="12"/>
      <c r="AS9870" s="12"/>
      <c r="AZ9870" s="49"/>
      <c r="BA9870" s="30"/>
      <c r="BB9870" s="12"/>
      <c r="BF9870" s="12"/>
      <c r="BG9870" s="12"/>
      <c r="BH9870" s="12"/>
      <c r="BO9870" s="7"/>
      <c r="BP9870" s="7"/>
      <c r="BQ9870" s="7"/>
      <c r="BU9870" s="7"/>
      <c r="BV9870" s="7"/>
      <c r="BW9870" s="7"/>
      <c r="CD9870" s="7"/>
      <c r="CE9870" s="7"/>
      <c r="CF9870" s="7"/>
      <c r="CJ9870" s="7"/>
      <c r="CK9870" s="7"/>
      <c r="CL9870" s="7"/>
    </row>
    <row r="9871" spans="1:90">
      <c r="A9871" s="11"/>
      <c r="B9871" s="373"/>
      <c r="C9871" s="373"/>
      <c r="D9871" s="373"/>
      <c r="E9871" s="13"/>
      <c r="F9871" s="11"/>
      <c r="G9871" s="25"/>
      <c r="H9871" s="31"/>
      <c r="I9871" s="30"/>
      <c r="M9871" s="25"/>
      <c r="N9871" s="31"/>
      <c r="O9871" s="30"/>
      <c r="V9871" s="12"/>
      <c r="W9871" s="12"/>
      <c r="X9871" s="14"/>
      <c r="AB9871" s="25"/>
      <c r="AC9871" s="12"/>
      <c r="AD9871" s="12"/>
      <c r="AK9871" s="12"/>
      <c r="AL9871" s="30"/>
      <c r="AM9871" s="32"/>
      <c r="AQ9871" s="12"/>
      <c r="AR9871" s="12"/>
      <c r="AS9871" s="12"/>
      <c r="AZ9871" s="49"/>
      <c r="BA9871" s="30"/>
      <c r="BB9871" s="12"/>
      <c r="BF9871" s="12"/>
      <c r="BG9871" s="12"/>
      <c r="BH9871" s="12"/>
      <c r="BO9871" s="7"/>
      <c r="BP9871" s="7"/>
      <c r="BQ9871" s="7"/>
      <c r="BU9871" s="7"/>
      <c r="BV9871" s="7"/>
      <c r="BW9871" s="7"/>
      <c r="CD9871" s="7"/>
      <c r="CE9871" s="7"/>
      <c r="CF9871" s="7"/>
      <c r="CJ9871" s="7"/>
      <c r="CK9871" s="7"/>
      <c r="CL9871" s="7"/>
    </row>
    <row r="9872" spans="1:90">
      <c r="A9872" s="11"/>
      <c r="B9872" s="373"/>
      <c r="C9872" s="373"/>
      <c r="D9872" s="373"/>
      <c r="E9872" s="13"/>
      <c r="F9872" s="11"/>
      <c r="G9872" s="25"/>
      <c r="H9872" s="31"/>
      <c r="I9872" s="30"/>
      <c r="M9872" s="25"/>
      <c r="N9872" s="31"/>
      <c r="O9872" s="30"/>
      <c r="V9872" s="12"/>
      <c r="W9872" s="12"/>
      <c r="X9872" s="14"/>
      <c r="AB9872" s="25"/>
      <c r="AC9872" s="12"/>
      <c r="AD9872" s="12"/>
      <c r="AK9872" s="12"/>
      <c r="AL9872" s="30"/>
      <c r="AM9872" s="32"/>
      <c r="AQ9872" s="12"/>
      <c r="AR9872" s="12"/>
      <c r="AS9872" s="12"/>
      <c r="AZ9872" s="49"/>
      <c r="BA9872" s="30"/>
      <c r="BB9872" s="12"/>
      <c r="BF9872" s="12"/>
      <c r="BG9872" s="12"/>
      <c r="BH9872" s="12"/>
      <c r="BO9872" s="7"/>
      <c r="BP9872" s="7"/>
      <c r="BQ9872" s="7"/>
      <c r="BU9872" s="7"/>
      <c r="BV9872" s="7"/>
      <c r="BW9872" s="7"/>
      <c r="CD9872" s="7"/>
      <c r="CE9872" s="7"/>
      <c r="CF9872" s="7"/>
      <c r="CJ9872" s="7"/>
      <c r="CK9872" s="7"/>
      <c r="CL9872" s="7"/>
    </row>
    <row r="9873" spans="1:90">
      <c r="A9873" s="11"/>
      <c r="B9873" s="373"/>
      <c r="C9873" s="373"/>
      <c r="D9873" s="373"/>
      <c r="E9873" s="13"/>
      <c r="F9873" s="11"/>
      <c r="G9873" s="25"/>
      <c r="H9873" s="31"/>
      <c r="I9873" s="30"/>
      <c r="M9873" s="25"/>
      <c r="N9873" s="31"/>
      <c r="O9873" s="30"/>
      <c r="V9873" s="12"/>
      <c r="W9873" s="12"/>
      <c r="X9873" s="14"/>
      <c r="AB9873" s="25"/>
      <c r="AC9873" s="12"/>
      <c r="AD9873" s="12"/>
      <c r="AK9873" s="12"/>
      <c r="AL9873" s="30"/>
      <c r="AM9873" s="32"/>
      <c r="AQ9873" s="12"/>
      <c r="AR9873" s="12"/>
      <c r="AS9873" s="12"/>
      <c r="AZ9873" s="49"/>
      <c r="BA9873" s="30"/>
      <c r="BB9873" s="12"/>
      <c r="BF9873" s="12"/>
      <c r="BG9873" s="12"/>
      <c r="BH9873" s="12"/>
      <c r="BO9873" s="7"/>
      <c r="BP9873" s="7"/>
      <c r="BQ9873" s="7"/>
      <c r="BU9873" s="7"/>
      <c r="BV9873" s="7"/>
      <c r="BW9873" s="7"/>
      <c r="CD9873" s="7"/>
      <c r="CE9873" s="7"/>
      <c r="CF9873" s="7"/>
      <c r="CJ9873" s="7"/>
      <c r="CK9873" s="7"/>
      <c r="CL9873" s="7"/>
    </row>
    <row r="9874" spans="1:90">
      <c r="A9874" s="11"/>
      <c r="B9874" s="373"/>
      <c r="C9874" s="373"/>
      <c r="D9874" s="373"/>
      <c r="E9874" s="13"/>
      <c r="F9874" s="11"/>
      <c r="G9874" s="25"/>
      <c r="H9874" s="31"/>
      <c r="I9874" s="30"/>
      <c r="M9874" s="25"/>
      <c r="N9874" s="31"/>
      <c r="O9874" s="30"/>
      <c r="V9874" s="12"/>
      <c r="W9874" s="12"/>
      <c r="X9874" s="14"/>
      <c r="AB9874" s="25"/>
      <c r="AC9874" s="12"/>
      <c r="AD9874" s="12"/>
      <c r="AK9874" s="12"/>
      <c r="AL9874" s="30"/>
      <c r="AM9874" s="32"/>
      <c r="AQ9874" s="12"/>
      <c r="AR9874" s="12"/>
      <c r="AS9874" s="12"/>
      <c r="AZ9874" s="49"/>
      <c r="BA9874" s="30"/>
      <c r="BB9874" s="12"/>
      <c r="BF9874" s="12"/>
      <c r="BG9874" s="12"/>
      <c r="BH9874" s="12"/>
      <c r="BO9874" s="7"/>
      <c r="BP9874" s="7"/>
      <c r="BQ9874" s="7"/>
      <c r="BU9874" s="7"/>
      <c r="BV9874" s="7"/>
      <c r="BW9874" s="7"/>
      <c r="CD9874" s="7"/>
      <c r="CE9874" s="7"/>
      <c r="CF9874" s="7"/>
      <c r="CJ9874" s="7"/>
      <c r="CK9874" s="7"/>
      <c r="CL9874" s="7"/>
    </row>
    <row r="9875" spans="1:90">
      <c r="A9875" s="11"/>
      <c r="B9875" s="373"/>
      <c r="C9875" s="373"/>
      <c r="D9875" s="373"/>
      <c r="E9875" s="13"/>
      <c r="F9875" s="11"/>
      <c r="G9875" s="25"/>
      <c r="H9875" s="31"/>
      <c r="I9875" s="30"/>
      <c r="M9875" s="25"/>
      <c r="N9875" s="31"/>
      <c r="O9875" s="30"/>
      <c r="V9875" s="12"/>
      <c r="W9875" s="12"/>
      <c r="X9875" s="14"/>
      <c r="AB9875" s="25"/>
      <c r="AC9875" s="12"/>
      <c r="AD9875" s="12"/>
      <c r="AK9875" s="12"/>
      <c r="AL9875" s="30"/>
      <c r="AM9875" s="32"/>
      <c r="AQ9875" s="12"/>
      <c r="AR9875" s="12"/>
      <c r="AS9875" s="12"/>
      <c r="AZ9875" s="49"/>
      <c r="BA9875" s="30"/>
      <c r="BB9875" s="12"/>
      <c r="BF9875" s="12"/>
      <c r="BG9875" s="12"/>
      <c r="BH9875" s="12"/>
      <c r="BO9875" s="7"/>
      <c r="BP9875" s="7"/>
      <c r="BQ9875" s="7"/>
      <c r="BU9875" s="7"/>
      <c r="BV9875" s="7"/>
      <c r="BW9875" s="7"/>
      <c r="CD9875" s="7"/>
      <c r="CE9875" s="7"/>
      <c r="CF9875" s="7"/>
      <c r="CJ9875" s="7"/>
      <c r="CK9875" s="7"/>
      <c r="CL9875" s="7"/>
    </row>
    <row r="9876" spans="1:90">
      <c r="A9876" s="11"/>
      <c r="B9876" s="373"/>
      <c r="C9876" s="373"/>
      <c r="D9876" s="373"/>
      <c r="E9876" s="13"/>
      <c r="F9876" s="11"/>
      <c r="G9876" s="25"/>
      <c r="H9876" s="31"/>
      <c r="I9876" s="30"/>
      <c r="M9876" s="25"/>
      <c r="N9876" s="31"/>
      <c r="O9876" s="30"/>
      <c r="V9876" s="12"/>
      <c r="W9876" s="12"/>
      <c r="X9876" s="14"/>
      <c r="AB9876" s="25"/>
      <c r="AC9876" s="12"/>
      <c r="AD9876" s="12"/>
      <c r="AK9876" s="12"/>
      <c r="AL9876" s="30"/>
      <c r="AM9876" s="32"/>
      <c r="AQ9876" s="12"/>
      <c r="AR9876" s="12"/>
      <c r="AS9876" s="12"/>
      <c r="AZ9876" s="49"/>
      <c r="BA9876" s="30"/>
      <c r="BB9876" s="12"/>
      <c r="BF9876" s="12"/>
      <c r="BG9876" s="12"/>
      <c r="BH9876" s="12"/>
      <c r="BO9876" s="7"/>
      <c r="BP9876" s="7"/>
      <c r="BQ9876" s="7"/>
      <c r="BU9876" s="7"/>
      <c r="BV9876" s="7"/>
      <c r="BW9876" s="7"/>
      <c r="CD9876" s="7"/>
      <c r="CE9876" s="7"/>
      <c r="CF9876" s="7"/>
      <c r="CJ9876" s="7"/>
      <c r="CK9876" s="7"/>
      <c r="CL9876" s="7"/>
    </row>
    <row r="9877" spans="1:90">
      <c r="A9877" s="11"/>
      <c r="B9877" s="373"/>
      <c r="C9877" s="373"/>
      <c r="D9877" s="373"/>
      <c r="E9877" s="13"/>
      <c r="F9877" s="11"/>
      <c r="G9877" s="25"/>
      <c r="H9877" s="31"/>
      <c r="I9877" s="30"/>
      <c r="M9877" s="25"/>
      <c r="N9877" s="31"/>
      <c r="O9877" s="30"/>
      <c r="V9877" s="12"/>
      <c r="W9877" s="12"/>
      <c r="X9877" s="14"/>
      <c r="AB9877" s="25"/>
      <c r="AC9877" s="12"/>
      <c r="AD9877" s="12"/>
      <c r="AK9877" s="12"/>
      <c r="AL9877" s="30"/>
      <c r="AM9877" s="32"/>
      <c r="AQ9877" s="12"/>
      <c r="AR9877" s="12"/>
      <c r="AS9877" s="12"/>
      <c r="AZ9877" s="49"/>
      <c r="BA9877" s="30"/>
      <c r="BB9877" s="12"/>
      <c r="BF9877" s="12"/>
      <c r="BG9877" s="12"/>
      <c r="BH9877" s="12"/>
      <c r="BO9877" s="7"/>
      <c r="BP9877" s="7"/>
      <c r="BQ9877" s="7"/>
      <c r="BU9877" s="7"/>
      <c r="BV9877" s="7"/>
      <c r="BW9877" s="7"/>
      <c r="CD9877" s="7"/>
      <c r="CE9877" s="7"/>
      <c r="CF9877" s="7"/>
      <c r="CJ9877" s="7"/>
      <c r="CK9877" s="7"/>
      <c r="CL9877" s="7"/>
    </row>
    <row r="9878" spans="1:90">
      <c r="A9878" s="11"/>
      <c r="B9878" s="373"/>
      <c r="C9878" s="373"/>
      <c r="D9878" s="373"/>
      <c r="E9878" s="13"/>
      <c r="F9878" s="11"/>
      <c r="G9878" s="25"/>
      <c r="H9878" s="31"/>
      <c r="I9878" s="30"/>
      <c r="M9878" s="25"/>
      <c r="N9878" s="31"/>
      <c r="O9878" s="30"/>
      <c r="V9878" s="12"/>
      <c r="W9878" s="12"/>
      <c r="X9878" s="14"/>
      <c r="AB9878" s="25"/>
      <c r="AC9878" s="12"/>
      <c r="AD9878" s="12"/>
      <c r="AK9878" s="12"/>
      <c r="AL9878" s="30"/>
      <c r="AM9878" s="32"/>
      <c r="AQ9878" s="12"/>
      <c r="AR9878" s="12"/>
      <c r="AS9878" s="12"/>
      <c r="AZ9878" s="49"/>
      <c r="BA9878" s="30"/>
      <c r="BB9878" s="12"/>
      <c r="BF9878" s="12"/>
      <c r="BG9878" s="12"/>
      <c r="BH9878" s="12"/>
      <c r="BO9878" s="7"/>
      <c r="BP9878" s="7"/>
      <c r="BQ9878" s="7"/>
      <c r="BU9878" s="7"/>
      <c r="BV9878" s="7"/>
      <c r="BW9878" s="7"/>
      <c r="CD9878" s="7"/>
      <c r="CE9878" s="7"/>
      <c r="CF9878" s="7"/>
      <c r="CJ9878" s="7"/>
      <c r="CK9878" s="7"/>
      <c r="CL9878" s="7"/>
    </row>
    <row r="9879" spans="1:90">
      <c r="A9879" s="11"/>
      <c r="B9879" s="373"/>
      <c r="C9879" s="373"/>
      <c r="D9879" s="373"/>
      <c r="E9879" s="13"/>
      <c r="F9879" s="11"/>
      <c r="G9879" s="25"/>
      <c r="H9879" s="31"/>
      <c r="I9879" s="30"/>
      <c r="M9879" s="25"/>
      <c r="N9879" s="31"/>
      <c r="O9879" s="30"/>
      <c r="V9879" s="12"/>
      <c r="W9879" s="12"/>
      <c r="X9879" s="14"/>
      <c r="AB9879" s="25"/>
      <c r="AC9879" s="12"/>
      <c r="AD9879" s="12"/>
      <c r="AK9879" s="12"/>
      <c r="AL9879" s="30"/>
      <c r="AM9879" s="32"/>
      <c r="AQ9879" s="12"/>
      <c r="AR9879" s="12"/>
      <c r="AS9879" s="12"/>
      <c r="AZ9879" s="49"/>
      <c r="BA9879" s="30"/>
      <c r="BB9879" s="12"/>
      <c r="BF9879" s="12"/>
      <c r="BG9879" s="12"/>
      <c r="BH9879" s="12"/>
      <c r="BO9879" s="7"/>
      <c r="BP9879" s="7"/>
      <c r="BQ9879" s="7"/>
      <c r="BU9879" s="7"/>
      <c r="BV9879" s="7"/>
      <c r="BW9879" s="7"/>
      <c r="CD9879" s="7"/>
      <c r="CE9879" s="7"/>
      <c r="CF9879" s="7"/>
      <c r="CJ9879" s="7"/>
      <c r="CK9879" s="7"/>
      <c r="CL9879" s="7"/>
    </row>
    <row r="9880" spans="1:90">
      <c r="A9880" s="11"/>
      <c r="B9880" s="373"/>
      <c r="C9880" s="373"/>
      <c r="D9880" s="373"/>
      <c r="E9880" s="13"/>
      <c r="F9880" s="11"/>
      <c r="G9880" s="25"/>
      <c r="H9880" s="31"/>
      <c r="I9880" s="30"/>
      <c r="M9880" s="25"/>
      <c r="N9880" s="31"/>
      <c r="O9880" s="30"/>
      <c r="V9880" s="12"/>
      <c r="W9880" s="12"/>
      <c r="X9880" s="14"/>
      <c r="AB9880" s="25"/>
      <c r="AC9880" s="12"/>
      <c r="AD9880" s="12"/>
      <c r="AK9880" s="12"/>
      <c r="AL9880" s="30"/>
      <c r="AM9880" s="32"/>
      <c r="AQ9880" s="12"/>
      <c r="AR9880" s="12"/>
      <c r="AS9880" s="12"/>
      <c r="AZ9880" s="49"/>
      <c r="BA9880" s="30"/>
      <c r="BB9880" s="12"/>
      <c r="BF9880" s="12"/>
      <c r="BG9880" s="12"/>
      <c r="BH9880" s="12"/>
      <c r="BO9880" s="7"/>
      <c r="BP9880" s="7"/>
      <c r="BQ9880" s="7"/>
      <c r="BU9880" s="7"/>
      <c r="BV9880" s="7"/>
      <c r="BW9880" s="7"/>
      <c r="CD9880" s="7"/>
      <c r="CE9880" s="7"/>
      <c r="CF9880" s="7"/>
      <c r="CJ9880" s="7"/>
      <c r="CK9880" s="7"/>
      <c r="CL9880" s="7"/>
    </row>
    <row r="9881" spans="1:90">
      <c r="A9881" s="11"/>
      <c r="B9881" s="373"/>
      <c r="C9881" s="373"/>
      <c r="D9881" s="373"/>
      <c r="E9881" s="13"/>
      <c r="F9881" s="11"/>
      <c r="G9881" s="25"/>
      <c r="H9881" s="31"/>
      <c r="I9881" s="30"/>
      <c r="M9881" s="25"/>
      <c r="N9881" s="31"/>
      <c r="O9881" s="30"/>
      <c r="V9881" s="12"/>
      <c r="W9881" s="12"/>
      <c r="X9881" s="14"/>
      <c r="AB9881" s="25"/>
      <c r="AC9881" s="12"/>
      <c r="AD9881" s="12"/>
      <c r="AK9881" s="12"/>
      <c r="AL9881" s="30"/>
      <c r="AM9881" s="32"/>
      <c r="AQ9881" s="12"/>
      <c r="AR9881" s="12"/>
      <c r="AS9881" s="12"/>
      <c r="AZ9881" s="49"/>
      <c r="BA9881" s="30"/>
      <c r="BB9881" s="12"/>
      <c r="BF9881" s="12"/>
      <c r="BG9881" s="12"/>
      <c r="BH9881" s="12"/>
      <c r="BO9881" s="7"/>
      <c r="BP9881" s="7"/>
      <c r="BQ9881" s="7"/>
      <c r="BU9881" s="7"/>
      <c r="BV9881" s="7"/>
      <c r="BW9881" s="7"/>
      <c r="CD9881" s="7"/>
      <c r="CE9881" s="7"/>
      <c r="CF9881" s="7"/>
      <c r="CJ9881" s="7"/>
      <c r="CK9881" s="7"/>
      <c r="CL9881" s="7"/>
    </row>
    <row r="9882" spans="1:90">
      <c r="A9882" s="11"/>
      <c r="B9882" s="373"/>
      <c r="C9882" s="373"/>
      <c r="D9882" s="373"/>
      <c r="E9882" s="13"/>
      <c r="F9882" s="11"/>
      <c r="G9882" s="25"/>
      <c r="H9882" s="31"/>
      <c r="I9882" s="30"/>
      <c r="M9882" s="25"/>
      <c r="N9882" s="31"/>
      <c r="O9882" s="30"/>
      <c r="V9882" s="12"/>
      <c r="W9882" s="12"/>
      <c r="X9882" s="14"/>
      <c r="AB9882" s="25"/>
      <c r="AC9882" s="12"/>
      <c r="AD9882" s="12"/>
      <c r="AK9882" s="12"/>
      <c r="AL9882" s="30"/>
      <c r="AM9882" s="32"/>
      <c r="AQ9882" s="12"/>
      <c r="AR9882" s="12"/>
      <c r="AS9882" s="12"/>
      <c r="AZ9882" s="49"/>
      <c r="BA9882" s="30"/>
      <c r="BB9882" s="12"/>
      <c r="BF9882" s="12"/>
      <c r="BG9882" s="12"/>
      <c r="BH9882" s="12"/>
      <c r="BO9882" s="7"/>
      <c r="BP9882" s="7"/>
      <c r="BQ9882" s="7"/>
      <c r="BU9882" s="7"/>
      <c r="BV9882" s="7"/>
      <c r="BW9882" s="7"/>
      <c r="CD9882" s="7"/>
      <c r="CE9882" s="7"/>
      <c r="CF9882" s="7"/>
      <c r="CJ9882" s="7"/>
      <c r="CK9882" s="7"/>
      <c r="CL9882" s="7"/>
    </row>
    <row r="9883" spans="1:90">
      <c r="A9883" s="11"/>
      <c r="B9883" s="373"/>
      <c r="C9883" s="373"/>
      <c r="D9883" s="373"/>
      <c r="E9883" s="13"/>
      <c r="F9883" s="11"/>
      <c r="G9883" s="25"/>
      <c r="H9883" s="31"/>
      <c r="I9883" s="30"/>
      <c r="M9883" s="25"/>
      <c r="N9883" s="31"/>
      <c r="O9883" s="30"/>
      <c r="V9883" s="12"/>
      <c r="W9883" s="12"/>
      <c r="X9883" s="14"/>
      <c r="AB9883" s="25"/>
      <c r="AC9883" s="12"/>
      <c r="AD9883" s="12"/>
      <c r="AK9883" s="12"/>
      <c r="AL9883" s="30"/>
      <c r="AM9883" s="32"/>
      <c r="AQ9883" s="12"/>
      <c r="AR9883" s="12"/>
      <c r="AS9883" s="12"/>
      <c r="AZ9883" s="49"/>
      <c r="BA9883" s="30"/>
      <c r="BB9883" s="12"/>
      <c r="BF9883" s="12"/>
      <c r="BG9883" s="12"/>
      <c r="BH9883" s="12"/>
      <c r="BO9883" s="7"/>
      <c r="BP9883" s="7"/>
      <c r="BQ9883" s="7"/>
      <c r="BU9883" s="7"/>
      <c r="BV9883" s="7"/>
      <c r="BW9883" s="7"/>
      <c r="CD9883" s="7"/>
      <c r="CE9883" s="7"/>
      <c r="CF9883" s="7"/>
      <c r="CJ9883" s="7"/>
      <c r="CK9883" s="7"/>
      <c r="CL9883" s="7"/>
    </row>
    <row r="9884" spans="1:90">
      <c r="A9884" s="11"/>
      <c r="B9884" s="373"/>
      <c r="C9884" s="373"/>
      <c r="D9884" s="373"/>
      <c r="E9884" s="13"/>
      <c r="F9884" s="11"/>
      <c r="G9884" s="25"/>
      <c r="H9884" s="31"/>
      <c r="I9884" s="30"/>
      <c r="M9884" s="25"/>
      <c r="N9884" s="31"/>
      <c r="O9884" s="30"/>
      <c r="V9884" s="12"/>
      <c r="W9884" s="12"/>
      <c r="X9884" s="14"/>
      <c r="AB9884" s="25"/>
      <c r="AC9884" s="12"/>
      <c r="AD9884" s="12"/>
      <c r="AK9884" s="12"/>
      <c r="AL9884" s="30"/>
      <c r="AM9884" s="32"/>
      <c r="AQ9884" s="12"/>
      <c r="AR9884" s="12"/>
      <c r="AS9884" s="12"/>
      <c r="AZ9884" s="49"/>
      <c r="BA9884" s="30"/>
      <c r="BB9884" s="12"/>
      <c r="BF9884" s="12"/>
      <c r="BG9884" s="12"/>
      <c r="BH9884" s="12"/>
      <c r="BO9884" s="7"/>
      <c r="BP9884" s="7"/>
      <c r="BQ9884" s="7"/>
      <c r="BU9884" s="7"/>
      <c r="BV9884" s="7"/>
      <c r="BW9884" s="7"/>
      <c r="CD9884" s="7"/>
      <c r="CE9884" s="7"/>
      <c r="CF9884" s="7"/>
      <c r="CJ9884" s="7"/>
      <c r="CK9884" s="7"/>
      <c r="CL9884" s="7"/>
    </row>
    <row r="9885" spans="1:90">
      <c r="A9885" s="11"/>
      <c r="B9885" s="373"/>
      <c r="C9885" s="373"/>
      <c r="D9885" s="373"/>
      <c r="E9885" s="13"/>
      <c r="F9885" s="11"/>
      <c r="G9885" s="25"/>
      <c r="H9885" s="31"/>
      <c r="I9885" s="30"/>
      <c r="M9885" s="25"/>
      <c r="N9885" s="31"/>
      <c r="O9885" s="30"/>
      <c r="V9885" s="12"/>
      <c r="W9885" s="12"/>
      <c r="X9885" s="14"/>
      <c r="AB9885" s="25"/>
      <c r="AC9885" s="12"/>
      <c r="AD9885" s="12"/>
      <c r="AK9885" s="12"/>
      <c r="AL9885" s="30"/>
      <c r="AM9885" s="32"/>
      <c r="AQ9885" s="12"/>
      <c r="AR9885" s="12"/>
      <c r="AS9885" s="12"/>
      <c r="AZ9885" s="49"/>
      <c r="BA9885" s="30"/>
      <c r="BB9885" s="12"/>
      <c r="BF9885" s="12"/>
      <c r="BG9885" s="12"/>
      <c r="BH9885" s="12"/>
      <c r="BO9885" s="7"/>
      <c r="BP9885" s="7"/>
      <c r="BQ9885" s="7"/>
      <c r="BU9885" s="7"/>
      <c r="BV9885" s="7"/>
      <c r="BW9885" s="7"/>
      <c r="CD9885" s="7"/>
      <c r="CE9885" s="7"/>
      <c r="CF9885" s="7"/>
      <c r="CJ9885" s="7"/>
      <c r="CK9885" s="7"/>
      <c r="CL9885" s="7"/>
    </row>
    <row r="9886" spans="1:90">
      <c r="A9886" s="11"/>
      <c r="B9886" s="373"/>
      <c r="C9886" s="373"/>
      <c r="D9886" s="373"/>
      <c r="E9886" s="13"/>
      <c r="F9886" s="11"/>
      <c r="G9886" s="25"/>
      <c r="H9886" s="31"/>
      <c r="I9886" s="30"/>
      <c r="M9886" s="25"/>
      <c r="N9886" s="31"/>
      <c r="O9886" s="30"/>
      <c r="V9886" s="12"/>
      <c r="W9886" s="12"/>
      <c r="X9886" s="14"/>
      <c r="AB9886" s="25"/>
      <c r="AC9886" s="12"/>
      <c r="AD9886" s="12"/>
      <c r="AK9886" s="12"/>
      <c r="AL9886" s="30"/>
      <c r="AM9886" s="32"/>
      <c r="AQ9886" s="12"/>
      <c r="AR9886" s="12"/>
      <c r="AS9886" s="12"/>
      <c r="AZ9886" s="49"/>
      <c r="BA9886" s="30"/>
      <c r="BB9886" s="12"/>
      <c r="BF9886" s="12"/>
      <c r="BG9886" s="12"/>
      <c r="BH9886" s="12"/>
      <c r="BO9886" s="7"/>
      <c r="BP9886" s="7"/>
      <c r="BQ9886" s="7"/>
      <c r="BU9886" s="7"/>
      <c r="BV9886" s="7"/>
      <c r="BW9886" s="7"/>
      <c r="CD9886" s="7"/>
      <c r="CE9886" s="7"/>
      <c r="CF9886" s="7"/>
      <c r="CJ9886" s="7"/>
      <c r="CK9886" s="7"/>
      <c r="CL9886" s="7"/>
    </row>
    <row r="9887" spans="1:90">
      <c r="A9887" s="11"/>
      <c r="B9887" s="373"/>
      <c r="C9887" s="373"/>
      <c r="D9887" s="373"/>
      <c r="E9887" s="13"/>
      <c r="F9887" s="11"/>
      <c r="G9887" s="25"/>
      <c r="H9887" s="31"/>
      <c r="I9887" s="30"/>
      <c r="M9887" s="25"/>
      <c r="N9887" s="31"/>
      <c r="O9887" s="30"/>
      <c r="V9887" s="12"/>
      <c r="W9887" s="12"/>
      <c r="X9887" s="14"/>
      <c r="AB9887" s="25"/>
      <c r="AC9887" s="12"/>
      <c r="AD9887" s="12"/>
      <c r="AK9887" s="12"/>
      <c r="AL9887" s="30"/>
      <c r="AM9887" s="32"/>
      <c r="AQ9887" s="12"/>
      <c r="AR9887" s="12"/>
      <c r="AS9887" s="12"/>
      <c r="AZ9887" s="49"/>
      <c r="BA9887" s="30"/>
      <c r="BB9887" s="12"/>
      <c r="BF9887" s="12"/>
      <c r="BG9887" s="12"/>
      <c r="BH9887" s="12"/>
      <c r="BO9887" s="7"/>
      <c r="BP9887" s="7"/>
      <c r="BQ9887" s="7"/>
      <c r="BU9887" s="7"/>
      <c r="BV9887" s="7"/>
      <c r="BW9887" s="7"/>
      <c r="CD9887" s="7"/>
      <c r="CE9887" s="7"/>
      <c r="CF9887" s="7"/>
      <c r="CJ9887" s="7"/>
      <c r="CK9887" s="7"/>
      <c r="CL9887" s="7"/>
    </row>
    <row r="9888" spans="1:90">
      <c r="A9888" s="11"/>
      <c r="B9888" s="373"/>
      <c r="C9888" s="373"/>
      <c r="D9888" s="373"/>
      <c r="E9888" s="13"/>
      <c r="F9888" s="11"/>
      <c r="G9888" s="25"/>
      <c r="H9888" s="31"/>
      <c r="I9888" s="30"/>
      <c r="M9888" s="25"/>
      <c r="N9888" s="31"/>
      <c r="O9888" s="30"/>
      <c r="V9888" s="12"/>
      <c r="W9888" s="12"/>
      <c r="X9888" s="14"/>
      <c r="AB9888" s="25"/>
      <c r="AC9888" s="12"/>
      <c r="AD9888" s="12"/>
      <c r="AK9888" s="12"/>
      <c r="AL9888" s="30"/>
      <c r="AM9888" s="32"/>
      <c r="AQ9888" s="12"/>
      <c r="AR9888" s="12"/>
      <c r="AS9888" s="12"/>
      <c r="AZ9888" s="49"/>
      <c r="BA9888" s="30"/>
      <c r="BB9888" s="12"/>
      <c r="BF9888" s="12"/>
      <c r="BG9888" s="12"/>
      <c r="BH9888" s="12"/>
      <c r="BO9888" s="7"/>
      <c r="BP9888" s="7"/>
      <c r="BQ9888" s="7"/>
      <c r="BU9888" s="7"/>
      <c r="BV9888" s="7"/>
      <c r="BW9888" s="7"/>
      <c r="CD9888" s="7"/>
      <c r="CE9888" s="7"/>
      <c r="CF9888" s="7"/>
      <c r="CJ9888" s="7"/>
      <c r="CK9888" s="7"/>
      <c r="CL9888" s="7"/>
    </row>
    <row r="9889" spans="1:90">
      <c r="A9889" s="11"/>
      <c r="B9889" s="373"/>
      <c r="C9889" s="373"/>
      <c r="D9889" s="373"/>
      <c r="E9889" s="13"/>
      <c r="F9889" s="11"/>
      <c r="G9889" s="25"/>
      <c r="H9889" s="31"/>
      <c r="I9889" s="30"/>
      <c r="M9889" s="25"/>
      <c r="N9889" s="31"/>
      <c r="O9889" s="30"/>
      <c r="V9889" s="12"/>
      <c r="W9889" s="12"/>
      <c r="X9889" s="14"/>
      <c r="AB9889" s="25"/>
      <c r="AC9889" s="12"/>
      <c r="AD9889" s="12"/>
      <c r="AK9889" s="12"/>
      <c r="AL9889" s="30"/>
      <c r="AM9889" s="32"/>
      <c r="AQ9889" s="12"/>
      <c r="AR9889" s="12"/>
      <c r="AS9889" s="12"/>
      <c r="AZ9889" s="49"/>
      <c r="BA9889" s="30"/>
      <c r="BB9889" s="12"/>
      <c r="BF9889" s="12"/>
      <c r="BG9889" s="12"/>
      <c r="BH9889" s="12"/>
      <c r="BO9889" s="7"/>
      <c r="BP9889" s="7"/>
      <c r="BQ9889" s="7"/>
      <c r="BU9889" s="7"/>
      <c r="BV9889" s="7"/>
      <c r="BW9889" s="7"/>
      <c r="CD9889" s="7"/>
      <c r="CE9889" s="7"/>
      <c r="CF9889" s="7"/>
      <c r="CJ9889" s="7"/>
      <c r="CK9889" s="7"/>
      <c r="CL9889" s="7"/>
    </row>
    <row r="9890" spans="1:90">
      <c r="A9890" s="11"/>
      <c r="B9890" s="373"/>
      <c r="C9890" s="373"/>
      <c r="D9890" s="373"/>
      <c r="E9890" s="13"/>
      <c r="F9890" s="11"/>
      <c r="G9890" s="25"/>
      <c r="H9890" s="31"/>
      <c r="I9890" s="30"/>
      <c r="M9890" s="25"/>
      <c r="N9890" s="31"/>
      <c r="O9890" s="30"/>
      <c r="V9890" s="12"/>
      <c r="W9890" s="12"/>
      <c r="X9890" s="14"/>
      <c r="AB9890" s="25"/>
      <c r="AC9890" s="12"/>
      <c r="AD9890" s="12"/>
      <c r="AK9890" s="12"/>
      <c r="AL9890" s="30"/>
      <c r="AM9890" s="32"/>
      <c r="AQ9890" s="12"/>
      <c r="AR9890" s="12"/>
      <c r="AS9890" s="12"/>
      <c r="AZ9890" s="49"/>
      <c r="BA9890" s="30"/>
      <c r="BB9890" s="12"/>
      <c r="BF9890" s="12"/>
      <c r="BG9890" s="12"/>
      <c r="BH9890" s="12"/>
      <c r="BO9890" s="7"/>
      <c r="BP9890" s="7"/>
      <c r="BQ9890" s="7"/>
      <c r="BU9890" s="7"/>
      <c r="BV9890" s="7"/>
      <c r="BW9890" s="7"/>
      <c r="CD9890" s="7"/>
      <c r="CE9890" s="7"/>
      <c r="CF9890" s="7"/>
      <c r="CJ9890" s="7"/>
      <c r="CK9890" s="7"/>
      <c r="CL9890" s="7"/>
    </row>
    <row r="9891" spans="1:90">
      <c r="A9891" s="11"/>
      <c r="B9891" s="373"/>
      <c r="C9891" s="373"/>
      <c r="D9891" s="373"/>
      <c r="E9891" s="13"/>
      <c r="F9891" s="11"/>
      <c r="G9891" s="25"/>
      <c r="H9891" s="31"/>
      <c r="I9891" s="30"/>
      <c r="M9891" s="25"/>
      <c r="N9891" s="31"/>
      <c r="O9891" s="30"/>
      <c r="V9891" s="12"/>
      <c r="W9891" s="12"/>
      <c r="X9891" s="14"/>
      <c r="AB9891" s="25"/>
      <c r="AC9891" s="12"/>
      <c r="AD9891" s="12"/>
      <c r="AK9891" s="12"/>
      <c r="AL9891" s="30"/>
      <c r="AM9891" s="32"/>
      <c r="AQ9891" s="12"/>
      <c r="AR9891" s="12"/>
      <c r="AS9891" s="12"/>
      <c r="AZ9891" s="49"/>
      <c r="BA9891" s="30"/>
      <c r="BB9891" s="12"/>
      <c r="BF9891" s="12"/>
      <c r="BG9891" s="12"/>
      <c r="BH9891" s="12"/>
      <c r="BO9891" s="7"/>
      <c r="BP9891" s="7"/>
      <c r="BQ9891" s="7"/>
      <c r="BU9891" s="7"/>
      <c r="BV9891" s="7"/>
      <c r="BW9891" s="7"/>
      <c r="CD9891" s="7"/>
      <c r="CE9891" s="7"/>
      <c r="CF9891" s="7"/>
      <c r="CJ9891" s="7"/>
      <c r="CK9891" s="7"/>
      <c r="CL9891" s="7"/>
    </row>
    <row r="9892" spans="1:90">
      <c r="A9892" s="11"/>
      <c r="B9892" s="373"/>
      <c r="C9892" s="373"/>
      <c r="D9892" s="373"/>
      <c r="E9892" s="13"/>
      <c r="F9892" s="11"/>
      <c r="G9892" s="25"/>
      <c r="H9892" s="31"/>
      <c r="I9892" s="30"/>
      <c r="M9892" s="25"/>
      <c r="N9892" s="31"/>
      <c r="O9892" s="30"/>
      <c r="V9892" s="12"/>
      <c r="W9892" s="12"/>
      <c r="X9892" s="14"/>
      <c r="AB9892" s="25"/>
      <c r="AC9892" s="12"/>
      <c r="AD9892" s="12"/>
      <c r="AK9892" s="12"/>
      <c r="AL9892" s="30"/>
      <c r="AM9892" s="32"/>
      <c r="AQ9892" s="12"/>
      <c r="AR9892" s="12"/>
      <c r="AS9892" s="12"/>
      <c r="AZ9892" s="49"/>
      <c r="BA9892" s="30"/>
      <c r="BB9892" s="12"/>
      <c r="BF9892" s="12"/>
      <c r="BG9892" s="12"/>
      <c r="BH9892" s="12"/>
      <c r="BO9892" s="7"/>
      <c r="BP9892" s="7"/>
      <c r="BQ9892" s="7"/>
      <c r="BU9892" s="7"/>
      <c r="BV9892" s="7"/>
      <c r="BW9892" s="7"/>
      <c r="CD9892" s="7"/>
      <c r="CE9892" s="7"/>
      <c r="CF9892" s="7"/>
      <c r="CJ9892" s="7"/>
      <c r="CK9892" s="7"/>
      <c r="CL9892" s="7"/>
    </row>
    <row r="9893" spans="1:90">
      <c r="A9893" s="11"/>
      <c r="B9893" s="373"/>
      <c r="C9893" s="373"/>
      <c r="D9893" s="373"/>
      <c r="E9893" s="13"/>
      <c r="F9893" s="11"/>
      <c r="G9893" s="25"/>
      <c r="H9893" s="31"/>
      <c r="I9893" s="30"/>
      <c r="M9893" s="25"/>
      <c r="N9893" s="31"/>
      <c r="O9893" s="30"/>
      <c r="V9893" s="12"/>
      <c r="W9893" s="12"/>
      <c r="X9893" s="14"/>
      <c r="AB9893" s="25"/>
      <c r="AC9893" s="12"/>
      <c r="AD9893" s="12"/>
      <c r="AK9893" s="12"/>
      <c r="AL9893" s="30"/>
      <c r="AM9893" s="32"/>
      <c r="AQ9893" s="12"/>
      <c r="AR9893" s="12"/>
      <c r="AS9893" s="12"/>
      <c r="AZ9893" s="49"/>
      <c r="BA9893" s="30"/>
      <c r="BB9893" s="12"/>
      <c r="BF9893" s="12"/>
      <c r="BG9893" s="12"/>
      <c r="BH9893" s="12"/>
      <c r="BO9893" s="7"/>
      <c r="BP9893" s="7"/>
      <c r="BQ9893" s="7"/>
      <c r="BU9893" s="7"/>
      <c r="BV9893" s="7"/>
      <c r="BW9893" s="7"/>
      <c r="CD9893" s="7"/>
      <c r="CE9893" s="7"/>
      <c r="CF9893" s="7"/>
      <c r="CJ9893" s="7"/>
      <c r="CK9893" s="7"/>
      <c r="CL9893" s="7"/>
    </row>
    <row r="9894" spans="1:90">
      <c r="A9894" s="11"/>
      <c r="B9894" s="373"/>
      <c r="C9894" s="373"/>
      <c r="D9894" s="373"/>
      <c r="E9894" s="13"/>
      <c r="F9894" s="11"/>
      <c r="G9894" s="25"/>
      <c r="H9894" s="31"/>
      <c r="I9894" s="30"/>
      <c r="M9894" s="25"/>
      <c r="N9894" s="31"/>
      <c r="O9894" s="30"/>
      <c r="V9894" s="12"/>
      <c r="W9894" s="12"/>
      <c r="X9894" s="14"/>
      <c r="AB9894" s="25"/>
      <c r="AC9894" s="12"/>
      <c r="AD9894" s="12"/>
      <c r="AK9894" s="12"/>
      <c r="AL9894" s="30"/>
      <c r="AM9894" s="32"/>
      <c r="AQ9894" s="12"/>
      <c r="AR9894" s="12"/>
      <c r="AS9894" s="12"/>
      <c r="AZ9894" s="49"/>
      <c r="BA9894" s="30"/>
      <c r="BB9894" s="12"/>
      <c r="BF9894" s="12"/>
      <c r="BG9894" s="12"/>
      <c r="BH9894" s="12"/>
      <c r="BO9894" s="7"/>
      <c r="BP9894" s="7"/>
      <c r="BQ9894" s="7"/>
      <c r="BU9894" s="7"/>
      <c r="BV9894" s="7"/>
      <c r="BW9894" s="7"/>
      <c r="CD9894" s="7"/>
      <c r="CE9894" s="7"/>
      <c r="CF9894" s="7"/>
      <c r="CJ9894" s="7"/>
      <c r="CK9894" s="7"/>
      <c r="CL9894" s="7"/>
    </row>
    <row r="9895" spans="1:90">
      <c r="A9895" s="11"/>
      <c r="B9895" s="373"/>
      <c r="C9895" s="373"/>
      <c r="D9895" s="373"/>
      <c r="E9895" s="13"/>
      <c r="F9895" s="11"/>
      <c r="G9895" s="25"/>
      <c r="H9895" s="31"/>
      <c r="I9895" s="30"/>
      <c r="M9895" s="25"/>
      <c r="N9895" s="31"/>
      <c r="O9895" s="30"/>
      <c r="V9895" s="12"/>
      <c r="W9895" s="12"/>
      <c r="X9895" s="14"/>
      <c r="AB9895" s="25"/>
      <c r="AC9895" s="12"/>
      <c r="AD9895" s="12"/>
      <c r="AK9895" s="12"/>
      <c r="AL9895" s="30"/>
      <c r="AM9895" s="32"/>
      <c r="AQ9895" s="12"/>
      <c r="AR9895" s="12"/>
      <c r="AS9895" s="12"/>
      <c r="AZ9895" s="49"/>
      <c r="BA9895" s="30"/>
      <c r="BB9895" s="12"/>
      <c r="BF9895" s="12"/>
      <c r="BG9895" s="12"/>
      <c r="BH9895" s="12"/>
      <c r="BO9895" s="7"/>
      <c r="BP9895" s="7"/>
      <c r="BQ9895" s="7"/>
      <c r="BU9895" s="7"/>
      <c r="BV9895" s="7"/>
      <c r="BW9895" s="7"/>
      <c r="CD9895" s="7"/>
      <c r="CE9895" s="7"/>
      <c r="CF9895" s="7"/>
      <c r="CJ9895" s="7"/>
      <c r="CK9895" s="7"/>
      <c r="CL9895" s="7"/>
    </row>
    <row r="9896" spans="1:90">
      <c r="A9896" s="11"/>
      <c r="B9896" s="373"/>
      <c r="C9896" s="373"/>
      <c r="D9896" s="373"/>
      <c r="E9896" s="13"/>
      <c r="F9896" s="11"/>
      <c r="G9896" s="25"/>
      <c r="H9896" s="31"/>
      <c r="I9896" s="30"/>
      <c r="M9896" s="25"/>
      <c r="N9896" s="31"/>
      <c r="O9896" s="30"/>
      <c r="V9896" s="12"/>
      <c r="W9896" s="12"/>
      <c r="X9896" s="14"/>
      <c r="AB9896" s="25"/>
      <c r="AC9896" s="12"/>
      <c r="AD9896" s="12"/>
      <c r="AK9896" s="12"/>
      <c r="AL9896" s="30"/>
      <c r="AM9896" s="32"/>
      <c r="AQ9896" s="12"/>
      <c r="AR9896" s="12"/>
      <c r="AS9896" s="12"/>
      <c r="AZ9896" s="49"/>
      <c r="BA9896" s="30"/>
      <c r="BB9896" s="12"/>
      <c r="BF9896" s="12"/>
      <c r="BG9896" s="12"/>
      <c r="BH9896" s="12"/>
      <c r="BO9896" s="7"/>
      <c r="BP9896" s="7"/>
      <c r="BQ9896" s="7"/>
      <c r="BU9896" s="7"/>
      <c r="BV9896" s="7"/>
      <c r="BW9896" s="7"/>
      <c r="CD9896" s="7"/>
      <c r="CE9896" s="7"/>
      <c r="CF9896" s="7"/>
      <c r="CJ9896" s="7"/>
      <c r="CK9896" s="7"/>
      <c r="CL9896" s="7"/>
    </row>
    <row r="9897" spans="1:90">
      <c r="A9897" s="11"/>
      <c r="B9897" s="373"/>
      <c r="C9897" s="373"/>
      <c r="D9897" s="373"/>
      <c r="E9897" s="13"/>
      <c r="F9897" s="11"/>
      <c r="G9897" s="25"/>
      <c r="H9897" s="31"/>
      <c r="I9897" s="30"/>
      <c r="M9897" s="25"/>
      <c r="N9897" s="31"/>
      <c r="O9897" s="30"/>
      <c r="V9897" s="12"/>
      <c r="W9897" s="12"/>
      <c r="X9897" s="14"/>
      <c r="AB9897" s="25"/>
      <c r="AC9897" s="12"/>
      <c r="AD9897" s="12"/>
      <c r="AK9897" s="12"/>
      <c r="AL9897" s="30"/>
      <c r="AM9897" s="32"/>
      <c r="AQ9897" s="12"/>
      <c r="AR9897" s="12"/>
      <c r="AS9897" s="12"/>
      <c r="AZ9897" s="49"/>
      <c r="BA9897" s="30"/>
      <c r="BB9897" s="12"/>
      <c r="BF9897" s="12"/>
      <c r="BG9897" s="12"/>
      <c r="BH9897" s="12"/>
      <c r="BO9897" s="7"/>
      <c r="BP9897" s="7"/>
      <c r="BQ9897" s="7"/>
      <c r="BU9897" s="7"/>
      <c r="BV9897" s="7"/>
      <c r="BW9897" s="7"/>
      <c r="CD9897" s="7"/>
      <c r="CE9897" s="7"/>
      <c r="CF9897" s="7"/>
      <c r="CJ9897" s="7"/>
      <c r="CK9897" s="7"/>
      <c r="CL9897" s="7"/>
    </row>
    <row r="9898" spans="1:90">
      <c r="A9898" s="11"/>
      <c r="B9898" s="373"/>
      <c r="C9898" s="373"/>
      <c r="D9898" s="373"/>
      <c r="E9898" s="13"/>
      <c r="F9898" s="11"/>
      <c r="G9898" s="25"/>
      <c r="H9898" s="31"/>
      <c r="I9898" s="30"/>
      <c r="M9898" s="25"/>
      <c r="N9898" s="31"/>
      <c r="O9898" s="30"/>
      <c r="V9898" s="12"/>
      <c r="W9898" s="12"/>
      <c r="X9898" s="14"/>
      <c r="AB9898" s="25"/>
      <c r="AC9898" s="12"/>
      <c r="AD9898" s="12"/>
      <c r="AK9898" s="12"/>
      <c r="AL9898" s="30"/>
      <c r="AM9898" s="32"/>
      <c r="AQ9898" s="12"/>
      <c r="AR9898" s="12"/>
      <c r="AS9898" s="12"/>
      <c r="AZ9898" s="49"/>
      <c r="BA9898" s="30"/>
      <c r="BB9898" s="12"/>
      <c r="BF9898" s="12"/>
      <c r="BG9898" s="12"/>
      <c r="BH9898" s="12"/>
      <c r="BO9898" s="7"/>
      <c r="BP9898" s="7"/>
      <c r="BQ9898" s="7"/>
      <c r="BU9898" s="7"/>
      <c r="BV9898" s="7"/>
      <c r="BW9898" s="7"/>
      <c r="CD9898" s="7"/>
      <c r="CE9898" s="7"/>
      <c r="CF9898" s="7"/>
      <c r="CJ9898" s="7"/>
      <c r="CK9898" s="7"/>
      <c r="CL9898" s="7"/>
    </row>
    <row r="9899" spans="1:90">
      <c r="A9899" s="11"/>
      <c r="B9899" s="373"/>
      <c r="C9899" s="373"/>
      <c r="D9899" s="373"/>
      <c r="E9899" s="13"/>
      <c r="F9899" s="11"/>
      <c r="G9899" s="25"/>
      <c r="H9899" s="31"/>
      <c r="I9899" s="30"/>
      <c r="M9899" s="25"/>
      <c r="N9899" s="31"/>
      <c r="O9899" s="30"/>
      <c r="V9899" s="12"/>
      <c r="W9899" s="12"/>
      <c r="X9899" s="14"/>
      <c r="AB9899" s="25"/>
      <c r="AC9899" s="12"/>
      <c r="AD9899" s="12"/>
      <c r="AK9899" s="12"/>
      <c r="AL9899" s="30"/>
      <c r="AM9899" s="32"/>
      <c r="AQ9899" s="12"/>
      <c r="AR9899" s="12"/>
      <c r="AS9899" s="12"/>
      <c r="AZ9899" s="49"/>
      <c r="BA9899" s="30"/>
      <c r="BB9899" s="12"/>
      <c r="BF9899" s="12"/>
      <c r="BG9899" s="12"/>
      <c r="BH9899" s="12"/>
      <c r="BO9899" s="7"/>
      <c r="BP9899" s="7"/>
      <c r="BQ9899" s="7"/>
      <c r="BU9899" s="7"/>
      <c r="BV9899" s="7"/>
      <c r="BW9899" s="7"/>
      <c r="CD9899" s="7"/>
      <c r="CE9899" s="7"/>
      <c r="CF9899" s="7"/>
      <c r="CJ9899" s="7"/>
      <c r="CK9899" s="7"/>
      <c r="CL9899" s="7"/>
    </row>
    <row r="9900" spans="1:90">
      <c r="A9900" s="11"/>
      <c r="B9900" s="373"/>
      <c r="C9900" s="373"/>
      <c r="D9900" s="373"/>
      <c r="E9900" s="13"/>
      <c r="F9900" s="11"/>
      <c r="G9900" s="25"/>
      <c r="H9900" s="31"/>
      <c r="I9900" s="30"/>
      <c r="M9900" s="25"/>
      <c r="N9900" s="31"/>
      <c r="O9900" s="30"/>
      <c r="V9900" s="12"/>
      <c r="W9900" s="12"/>
      <c r="X9900" s="14"/>
      <c r="AB9900" s="25"/>
      <c r="AC9900" s="12"/>
      <c r="AD9900" s="12"/>
      <c r="AK9900" s="12"/>
      <c r="AL9900" s="30"/>
      <c r="AM9900" s="32"/>
      <c r="AQ9900" s="12"/>
      <c r="AR9900" s="12"/>
      <c r="AS9900" s="12"/>
      <c r="AZ9900" s="49"/>
      <c r="BA9900" s="30"/>
      <c r="BB9900" s="12"/>
      <c r="BF9900" s="12"/>
      <c r="BG9900" s="12"/>
      <c r="BH9900" s="12"/>
      <c r="BO9900" s="7"/>
      <c r="BP9900" s="7"/>
      <c r="BQ9900" s="7"/>
      <c r="BU9900" s="7"/>
      <c r="BV9900" s="7"/>
      <c r="BW9900" s="7"/>
      <c r="CD9900" s="7"/>
      <c r="CE9900" s="7"/>
      <c r="CF9900" s="7"/>
      <c r="CJ9900" s="7"/>
      <c r="CK9900" s="7"/>
      <c r="CL9900" s="7"/>
    </row>
    <row r="9901" spans="1:90">
      <c r="A9901" s="11"/>
      <c r="B9901" s="373"/>
      <c r="C9901" s="373"/>
      <c r="D9901" s="373"/>
      <c r="E9901" s="13"/>
      <c r="F9901" s="11"/>
      <c r="G9901" s="25"/>
      <c r="H9901" s="31"/>
      <c r="I9901" s="30"/>
      <c r="M9901" s="25"/>
      <c r="N9901" s="31"/>
      <c r="O9901" s="30"/>
      <c r="V9901" s="12"/>
      <c r="W9901" s="12"/>
      <c r="X9901" s="14"/>
      <c r="AB9901" s="25"/>
      <c r="AC9901" s="12"/>
      <c r="AD9901" s="12"/>
      <c r="AK9901" s="12"/>
      <c r="AL9901" s="30"/>
      <c r="AM9901" s="32"/>
      <c r="AQ9901" s="12"/>
      <c r="AR9901" s="12"/>
      <c r="AS9901" s="12"/>
      <c r="AZ9901" s="49"/>
      <c r="BA9901" s="30"/>
      <c r="BB9901" s="12"/>
      <c r="BF9901" s="12"/>
      <c r="BG9901" s="12"/>
      <c r="BH9901" s="12"/>
      <c r="BO9901" s="7"/>
      <c r="BP9901" s="7"/>
      <c r="BQ9901" s="7"/>
      <c r="BU9901" s="7"/>
      <c r="BV9901" s="7"/>
      <c r="BW9901" s="7"/>
      <c r="CD9901" s="7"/>
      <c r="CE9901" s="7"/>
      <c r="CF9901" s="7"/>
      <c r="CJ9901" s="7"/>
      <c r="CK9901" s="7"/>
      <c r="CL9901" s="7"/>
    </row>
    <row r="9902" spans="1:90">
      <c r="A9902" s="11"/>
      <c r="B9902" s="373"/>
      <c r="C9902" s="373"/>
      <c r="D9902" s="373"/>
      <c r="E9902" s="13"/>
      <c r="F9902" s="11"/>
      <c r="G9902" s="25"/>
      <c r="H9902" s="31"/>
      <c r="I9902" s="30"/>
      <c r="M9902" s="25"/>
      <c r="N9902" s="31"/>
      <c r="O9902" s="30"/>
      <c r="V9902" s="12"/>
      <c r="W9902" s="12"/>
      <c r="X9902" s="14"/>
      <c r="AB9902" s="25"/>
      <c r="AC9902" s="12"/>
      <c r="AD9902" s="12"/>
      <c r="AK9902" s="12"/>
      <c r="AL9902" s="30"/>
      <c r="AM9902" s="32"/>
      <c r="AQ9902" s="12"/>
      <c r="AR9902" s="12"/>
      <c r="AS9902" s="12"/>
      <c r="AZ9902" s="49"/>
      <c r="BA9902" s="30"/>
      <c r="BB9902" s="12"/>
      <c r="BF9902" s="12"/>
      <c r="BG9902" s="12"/>
      <c r="BH9902" s="12"/>
      <c r="BO9902" s="7"/>
      <c r="BP9902" s="7"/>
      <c r="BQ9902" s="7"/>
      <c r="BU9902" s="7"/>
      <c r="BV9902" s="7"/>
      <c r="BW9902" s="7"/>
      <c r="CD9902" s="7"/>
      <c r="CE9902" s="7"/>
      <c r="CF9902" s="7"/>
      <c r="CJ9902" s="7"/>
      <c r="CK9902" s="7"/>
      <c r="CL9902" s="7"/>
    </row>
    <row r="9903" spans="1:90">
      <c r="A9903" s="11"/>
      <c r="B9903" s="373"/>
      <c r="C9903" s="373"/>
      <c r="D9903" s="373"/>
      <c r="E9903" s="13"/>
      <c r="F9903" s="11"/>
      <c r="G9903" s="25"/>
      <c r="H9903" s="31"/>
      <c r="I9903" s="30"/>
      <c r="M9903" s="25"/>
      <c r="N9903" s="31"/>
      <c r="O9903" s="30"/>
      <c r="V9903" s="12"/>
      <c r="W9903" s="12"/>
      <c r="X9903" s="14"/>
      <c r="AB9903" s="25"/>
      <c r="AC9903" s="12"/>
      <c r="AD9903" s="12"/>
      <c r="AK9903" s="12"/>
      <c r="AL9903" s="30"/>
      <c r="AM9903" s="32"/>
      <c r="AQ9903" s="12"/>
      <c r="AR9903" s="12"/>
      <c r="AS9903" s="12"/>
      <c r="AZ9903" s="49"/>
      <c r="BA9903" s="30"/>
      <c r="BB9903" s="12"/>
      <c r="BF9903" s="12"/>
      <c r="BG9903" s="12"/>
      <c r="BH9903" s="12"/>
      <c r="BO9903" s="7"/>
      <c r="BP9903" s="7"/>
      <c r="BQ9903" s="7"/>
      <c r="BU9903" s="7"/>
      <c r="BV9903" s="7"/>
      <c r="BW9903" s="7"/>
      <c r="CD9903" s="7"/>
      <c r="CE9903" s="7"/>
      <c r="CF9903" s="7"/>
      <c r="CJ9903" s="7"/>
      <c r="CK9903" s="7"/>
      <c r="CL9903" s="7"/>
    </row>
    <row r="9904" spans="1:90">
      <c r="A9904" s="11"/>
      <c r="B9904" s="373"/>
      <c r="C9904" s="373"/>
      <c r="D9904" s="373"/>
      <c r="E9904" s="13"/>
      <c r="F9904" s="11"/>
      <c r="G9904" s="25"/>
      <c r="H9904" s="31"/>
      <c r="I9904" s="30"/>
      <c r="M9904" s="25"/>
      <c r="N9904" s="31"/>
      <c r="O9904" s="30"/>
      <c r="V9904" s="12"/>
      <c r="W9904" s="12"/>
      <c r="X9904" s="14"/>
      <c r="AB9904" s="25"/>
      <c r="AC9904" s="12"/>
      <c r="AD9904" s="12"/>
      <c r="AK9904" s="12"/>
      <c r="AL9904" s="30"/>
      <c r="AM9904" s="32"/>
      <c r="AQ9904" s="12"/>
      <c r="AR9904" s="12"/>
      <c r="AS9904" s="12"/>
      <c r="AZ9904" s="49"/>
      <c r="BA9904" s="30"/>
      <c r="BB9904" s="12"/>
      <c r="BF9904" s="12"/>
      <c r="BG9904" s="12"/>
      <c r="BH9904" s="12"/>
      <c r="BO9904" s="7"/>
      <c r="BP9904" s="7"/>
      <c r="BQ9904" s="7"/>
      <c r="BU9904" s="7"/>
      <c r="BV9904" s="7"/>
      <c r="BW9904" s="7"/>
      <c r="CD9904" s="7"/>
      <c r="CE9904" s="7"/>
      <c r="CF9904" s="7"/>
      <c r="CJ9904" s="7"/>
      <c r="CK9904" s="7"/>
      <c r="CL9904" s="7"/>
    </row>
    <row r="9905" spans="1:90">
      <c r="A9905" s="11"/>
      <c r="B9905" s="373"/>
      <c r="C9905" s="373"/>
      <c r="D9905" s="373"/>
      <c r="E9905" s="13"/>
      <c r="F9905" s="11"/>
      <c r="G9905" s="25"/>
      <c r="H9905" s="31"/>
      <c r="I9905" s="30"/>
      <c r="M9905" s="25"/>
      <c r="N9905" s="31"/>
      <c r="O9905" s="30"/>
      <c r="V9905" s="12"/>
      <c r="W9905" s="12"/>
      <c r="X9905" s="14"/>
      <c r="AB9905" s="25"/>
      <c r="AC9905" s="12"/>
      <c r="AD9905" s="12"/>
      <c r="AK9905" s="12"/>
      <c r="AL9905" s="30"/>
      <c r="AM9905" s="32"/>
      <c r="AQ9905" s="12"/>
      <c r="AR9905" s="12"/>
      <c r="AS9905" s="12"/>
      <c r="AZ9905" s="49"/>
      <c r="BA9905" s="30"/>
      <c r="BB9905" s="12"/>
      <c r="BF9905" s="12"/>
      <c r="BG9905" s="12"/>
      <c r="BH9905" s="12"/>
      <c r="BO9905" s="7"/>
      <c r="BP9905" s="7"/>
      <c r="BQ9905" s="7"/>
      <c r="BU9905" s="7"/>
      <c r="BV9905" s="7"/>
      <c r="BW9905" s="7"/>
      <c r="CD9905" s="7"/>
      <c r="CE9905" s="7"/>
      <c r="CF9905" s="7"/>
      <c r="CJ9905" s="7"/>
      <c r="CK9905" s="7"/>
      <c r="CL9905" s="7"/>
    </row>
    <row r="9906" spans="1:90">
      <c r="A9906" s="11"/>
      <c r="B9906" s="373"/>
      <c r="C9906" s="373"/>
      <c r="D9906" s="373"/>
      <c r="E9906" s="13"/>
      <c r="F9906" s="11"/>
      <c r="G9906" s="25"/>
      <c r="H9906" s="31"/>
      <c r="I9906" s="30"/>
      <c r="M9906" s="25"/>
      <c r="N9906" s="31"/>
      <c r="O9906" s="30"/>
      <c r="V9906" s="12"/>
      <c r="W9906" s="12"/>
      <c r="X9906" s="14"/>
      <c r="AB9906" s="25"/>
      <c r="AC9906" s="12"/>
      <c r="AD9906" s="12"/>
      <c r="AK9906" s="12"/>
      <c r="AL9906" s="30"/>
      <c r="AM9906" s="32"/>
      <c r="AQ9906" s="12"/>
      <c r="AR9906" s="12"/>
      <c r="AS9906" s="12"/>
      <c r="AZ9906" s="49"/>
      <c r="BA9906" s="30"/>
      <c r="BB9906" s="12"/>
      <c r="BF9906" s="12"/>
      <c r="BG9906" s="12"/>
      <c r="BH9906" s="12"/>
      <c r="BO9906" s="7"/>
      <c r="BP9906" s="7"/>
      <c r="BQ9906" s="7"/>
      <c r="BU9906" s="7"/>
      <c r="BV9906" s="7"/>
      <c r="BW9906" s="7"/>
      <c r="CD9906" s="7"/>
      <c r="CE9906" s="7"/>
      <c r="CF9906" s="7"/>
      <c r="CJ9906" s="7"/>
      <c r="CK9906" s="7"/>
      <c r="CL9906" s="7"/>
    </row>
    <row r="9907" spans="1:90">
      <c r="A9907" s="11"/>
      <c r="B9907" s="373"/>
      <c r="C9907" s="373"/>
      <c r="D9907" s="373"/>
      <c r="E9907" s="13"/>
      <c r="F9907" s="11"/>
      <c r="G9907" s="25"/>
      <c r="H9907" s="31"/>
      <c r="I9907" s="30"/>
      <c r="M9907" s="25"/>
      <c r="N9907" s="31"/>
      <c r="O9907" s="30"/>
      <c r="V9907" s="12"/>
      <c r="W9907" s="12"/>
      <c r="X9907" s="14"/>
      <c r="AB9907" s="25"/>
      <c r="AC9907" s="12"/>
      <c r="AD9907" s="12"/>
      <c r="AK9907" s="12"/>
      <c r="AL9907" s="30"/>
      <c r="AM9907" s="32"/>
      <c r="AQ9907" s="12"/>
      <c r="AR9907" s="12"/>
      <c r="AS9907" s="12"/>
      <c r="AZ9907" s="49"/>
      <c r="BA9907" s="30"/>
      <c r="BB9907" s="12"/>
      <c r="BF9907" s="12"/>
      <c r="BG9907" s="12"/>
      <c r="BH9907" s="12"/>
      <c r="BO9907" s="7"/>
      <c r="BP9907" s="7"/>
      <c r="BQ9907" s="7"/>
      <c r="BU9907" s="7"/>
      <c r="BV9907" s="7"/>
      <c r="BW9907" s="7"/>
      <c r="CD9907" s="7"/>
      <c r="CE9907" s="7"/>
      <c r="CF9907" s="7"/>
      <c r="CJ9907" s="7"/>
      <c r="CK9907" s="7"/>
      <c r="CL9907" s="7"/>
    </row>
    <row r="9908" spans="1:90">
      <c r="A9908" s="11"/>
      <c r="B9908" s="373"/>
      <c r="C9908" s="373"/>
      <c r="D9908" s="373"/>
      <c r="E9908" s="13"/>
      <c r="F9908" s="11"/>
      <c r="G9908" s="25"/>
      <c r="H9908" s="31"/>
      <c r="I9908" s="30"/>
      <c r="M9908" s="25"/>
      <c r="N9908" s="31"/>
      <c r="O9908" s="30"/>
      <c r="V9908" s="12"/>
      <c r="W9908" s="12"/>
      <c r="X9908" s="14"/>
      <c r="AB9908" s="25"/>
      <c r="AC9908" s="12"/>
      <c r="AD9908" s="12"/>
      <c r="AK9908" s="12"/>
      <c r="AL9908" s="30"/>
      <c r="AM9908" s="32"/>
      <c r="AQ9908" s="12"/>
      <c r="AR9908" s="12"/>
      <c r="AS9908" s="12"/>
      <c r="AZ9908" s="49"/>
      <c r="BA9908" s="30"/>
      <c r="BB9908" s="12"/>
      <c r="BF9908" s="12"/>
      <c r="BG9908" s="12"/>
      <c r="BH9908" s="12"/>
      <c r="BO9908" s="7"/>
      <c r="BP9908" s="7"/>
      <c r="BQ9908" s="7"/>
      <c r="BU9908" s="7"/>
      <c r="BV9908" s="7"/>
      <c r="BW9908" s="7"/>
      <c r="CD9908" s="7"/>
      <c r="CE9908" s="7"/>
      <c r="CF9908" s="7"/>
      <c r="CJ9908" s="7"/>
      <c r="CK9908" s="7"/>
      <c r="CL9908" s="7"/>
    </row>
    <row r="9909" spans="1:90">
      <c r="A9909" s="11"/>
      <c r="B9909" s="373"/>
      <c r="C9909" s="373"/>
      <c r="D9909" s="373"/>
      <c r="E9909" s="13"/>
      <c r="F9909" s="11"/>
      <c r="G9909" s="25"/>
      <c r="H9909" s="31"/>
      <c r="I9909" s="30"/>
      <c r="M9909" s="25"/>
      <c r="N9909" s="31"/>
      <c r="O9909" s="30"/>
      <c r="V9909" s="12"/>
      <c r="W9909" s="12"/>
      <c r="X9909" s="14"/>
      <c r="AB9909" s="25"/>
      <c r="AC9909" s="12"/>
      <c r="AD9909" s="12"/>
      <c r="AK9909" s="12"/>
      <c r="AL9909" s="30"/>
      <c r="AM9909" s="32"/>
      <c r="AQ9909" s="12"/>
      <c r="AR9909" s="12"/>
      <c r="AS9909" s="12"/>
      <c r="AZ9909" s="49"/>
      <c r="BA9909" s="30"/>
      <c r="BB9909" s="12"/>
      <c r="BF9909" s="12"/>
      <c r="BG9909" s="12"/>
      <c r="BH9909" s="12"/>
      <c r="BO9909" s="7"/>
      <c r="BP9909" s="7"/>
      <c r="BQ9909" s="7"/>
      <c r="BU9909" s="7"/>
      <c r="BV9909" s="7"/>
      <c r="BW9909" s="7"/>
      <c r="CD9909" s="7"/>
      <c r="CE9909" s="7"/>
      <c r="CF9909" s="7"/>
      <c r="CJ9909" s="7"/>
      <c r="CK9909" s="7"/>
      <c r="CL9909" s="7"/>
    </row>
    <row r="9910" spans="1:90">
      <c r="A9910" s="11"/>
      <c r="B9910" s="373"/>
      <c r="C9910" s="373"/>
      <c r="D9910" s="373"/>
      <c r="E9910" s="13"/>
      <c r="F9910" s="11"/>
      <c r="G9910" s="25"/>
      <c r="H9910" s="31"/>
      <c r="I9910" s="30"/>
      <c r="M9910" s="25"/>
      <c r="N9910" s="31"/>
      <c r="O9910" s="30"/>
      <c r="V9910" s="12"/>
      <c r="W9910" s="12"/>
      <c r="X9910" s="14"/>
      <c r="AB9910" s="25"/>
      <c r="AC9910" s="12"/>
      <c r="AD9910" s="12"/>
      <c r="AK9910" s="12"/>
      <c r="AL9910" s="30"/>
      <c r="AM9910" s="32"/>
      <c r="AQ9910" s="12"/>
      <c r="AR9910" s="12"/>
      <c r="AS9910" s="12"/>
      <c r="AZ9910" s="49"/>
      <c r="BA9910" s="30"/>
      <c r="BB9910" s="12"/>
      <c r="BF9910" s="12"/>
      <c r="BG9910" s="12"/>
      <c r="BH9910" s="12"/>
      <c r="BO9910" s="7"/>
      <c r="BP9910" s="7"/>
      <c r="BQ9910" s="7"/>
      <c r="BU9910" s="7"/>
      <c r="BV9910" s="7"/>
      <c r="BW9910" s="7"/>
      <c r="CD9910" s="7"/>
      <c r="CE9910" s="7"/>
      <c r="CF9910" s="7"/>
      <c r="CJ9910" s="7"/>
      <c r="CK9910" s="7"/>
      <c r="CL9910" s="7"/>
    </row>
    <row r="9911" spans="1:90">
      <c r="A9911" s="11"/>
      <c r="B9911" s="373"/>
      <c r="C9911" s="373"/>
      <c r="D9911" s="373"/>
      <c r="E9911" s="13"/>
      <c r="F9911" s="11"/>
      <c r="G9911" s="25"/>
      <c r="H9911" s="31"/>
      <c r="I9911" s="30"/>
      <c r="M9911" s="25"/>
      <c r="N9911" s="31"/>
      <c r="O9911" s="30"/>
      <c r="V9911" s="12"/>
      <c r="W9911" s="12"/>
      <c r="X9911" s="14"/>
      <c r="AB9911" s="25"/>
      <c r="AC9911" s="12"/>
      <c r="AD9911" s="12"/>
      <c r="AK9911" s="12"/>
      <c r="AL9911" s="30"/>
      <c r="AM9911" s="32"/>
      <c r="AQ9911" s="12"/>
      <c r="AR9911" s="12"/>
      <c r="AS9911" s="12"/>
      <c r="AZ9911" s="49"/>
      <c r="BA9911" s="30"/>
      <c r="BB9911" s="12"/>
      <c r="BF9911" s="12"/>
      <c r="BG9911" s="12"/>
      <c r="BH9911" s="12"/>
      <c r="BO9911" s="7"/>
      <c r="BP9911" s="7"/>
      <c r="BQ9911" s="7"/>
      <c r="BU9911" s="7"/>
      <c r="BV9911" s="7"/>
      <c r="BW9911" s="7"/>
      <c r="CD9911" s="7"/>
      <c r="CE9911" s="7"/>
      <c r="CF9911" s="7"/>
      <c r="CJ9911" s="7"/>
      <c r="CK9911" s="7"/>
      <c r="CL9911" s="7"/>
    </row>
    <row r="9912" spans="1:90">
      <c r="A9912" s="11"/>
      <c r="B9912" s="373"/>
      <c r="C9912" s="373"/>
      <c r="D9912" s="373"/>
      <c r="E9912" s="13"/>
      <c r="F9912" s="11"/>
      <c r="G9912" s="25"/>
      <c r="H9912" s="31"/>
      <c r="I9912" s="30"/>
      <c r="M9912" s="25"/>
      <c r="N9912" s="31"/>
      <c r="O9912" s="30"/>
      <c r="V9912" s="12"/>
      <c r="W9912" s="12"/>
      <c r="X9912" s="14"/>
      <c r="AB9912" s="25"/>
      <c r="AC9912" s="12"/>
      <c r="AD9912" s="12"/>
      <c r="AK9912" s="12"/>
      <c r="AL9912" s="30"/>
      <c r="AM9912" s="32"/>
      <c r="AQ9912" s="12"/>
      <c r="AR9912" s="12"/>
      <c r="AS9912" s="12"/>
      <c r="AZ9912" s="49"/>
      <c r="BA9912" s="30"/>
      <c r="BB9912" s="12"/>
      <c r="BF9912" s="12"/>
      <c r="BG9912" s="12"/>
      <c r="BH9912" s="12"/>
      <c r="BO9912" s="7"/>
      <c r="BP9912" s="7"/>
      <c r="BQ9912" s="7"/>
      <c r="BU9912" s="7"/>
      <c r="BV9912" s="7"/>
      <c r="BW9912" s="7"/>
      <c r="CD9912" s="7"/>
      <c r="CE9912" s="7"/>
      <c r="CF9912" s="7"/>
      <c r="CJ9912" s="7"/>
      <c r="CK9912" s="7"/>
      <c r="CL9912" s="7"/>
    </row>
    <row r="9913" spans="1:90">
      <c r="A9913" s="11"/>
      <c r="B9913" s="373"/>
      <c r="C9913" s="373"/>
      <c r="D9913" s="373"/>
      <c r="E9913" s="13"/>
      <c r="F9913" s="11"/>
      <c r="G9913" s="25"/>
      <c r="H9913" s="31"/>
      <c r="I9913" s="30"/>
      <c r="M9913" s="25"/>
      <c r="N9913" s="31"/>
      <c r="O9913" s="30"/>
      <c r="V9913" s="12"/>
      <c r="W9913" s="12"/>
      <c r="X9913" s="14"/>
      <c r="AB9913" s="25"/>
      <c r="AC9913" s="12"/>
      <c r="AD9913" s="12"/>
      <c r="AK9913" s="12"/>
      <c r="AL9913" s="30"/>
      <c r="AM9913" s="32"/>
      <c r="AQ9913" s="12"/>
      <c r="AR9913" s="12"/>
      <c r="AS9913" s="12"/>
      <c r="AZ9913" s="49"/>
      <c r="BA9913" s="30"/>
      <c r="BB9913" s="12"/>
      <c r="BF9913" s="12"/>
      <c r="BG9913" s="12"/>
      <c r="BH9913" s="12"/>
      <c r="BO9913" s="7"/>
      <c r="BP9913" s="7"/>
      <c r="BQ9913" s="7"/>
      <c r="BU9913" s="7"/>
      <c r="BV9913" s="7"/>
      <c r="BW9913" s="7"/>
      <c r="CD9913" s="7"/>
      <c r="CE9913" s="7"/>
      <c r="CF9913" s="7"/>
      <c r="CJ9913" s="7"/>
      <c r="CK9913" s="7"/>
      <c r="CL9913" s="7"/>
    </row>
    <row r="9914" spans="1:90">
      <c r="A9914" s="11"/>
      <c r="B9914" s="373"/>
      <c r="C9914" s="373"/>
      <c r="D9914" s="373"/>
      <c r="E9914" s="13"/>
      <c r="F9914" s="11"/>
      <c r="G9914" s="25"/>
      <c r="H9914" s="31"/>
      <c r="I9914" s="30"/>
      <c r="M9914" s="25"/>
      <c r="N9914" s="31"/>
      <c r="O9914" s="30"/>
      <c r="V9914" s="12"/>
      <c r="W9914" s="12"/>
      <c r="X9914" s="14"/>
      <c r="AB9914" s="25"/>
      <c r="AC9914" s="12"/>
      <c r="AD9914" s="12"/>
      <c r="AK9914" s="12"/>
      <c r="AL9914" s="30"/>
      <c r="AM9914" s="32"/>
      <c r="AQ9914" s="12"/>
      <c r="AR9914" s="12"/>
      <c r="AS9914" s="12"/>
      <c r="AZ9914" s="49"/>
      <c r="BA9914" s="30"/>
      <c r="BB9914" s="12"/>
      <c r="BF9914" s="12"/>
      <c r="BG9914" s="12"/>
      <c r="BH9914" s="12"/>
      <c r="BO9914" s="7"/>
      <c r="BP9914" s="7"/>
      <c r="BQ9914" s="7"/>
      <c r="BU9914" s="7"/>
      <c r="BV9914" s="7"/>
      <c r="BW9914" s="7"/>
      <c r="CD9914" s="7"/>
      <c r="CE9914" s="7"/>
      <c r="CF9914" s="7"/>
      <c r="CJ9914" s="7"/>
      <c r="CK9914" s="7"/>
      <c r="CL9914" s="7"/>
    </row>
    <row r="9915" spans="1:90">
      <c r="A9915" s="11"/>
      <c r="B9915" s="373"/>
      <c r="C9915" s="373"/>
      <c r="D9915" s="373"/>
      <c r="E9915" s="13"/>
      <c r="F9915" s="11"/>
      <c r="G9915" s="25"/>
      <c r="H9915" s="31"/>
      <c r="I9915" s="30"/>
      <c r="M9915" s="25"/>
      <c r="N9915" s="31"/>
      <c r="O9915" s="30"/>
      <c r="V9915" s="12"/>
      <c r="W9915" s="12"/>
      <c r="X9915" s="14"/>
      <c r="AB9915" s="25"/>
      <c r="AC9915" s="12"/>
      <c r="AD9915" s="12"/>
      <c r="AK9915" s="12"/>
      <c r="AL9915" s="30"/>
      <c r="AM9915" s="32"/>
      <c r="AQ9915" s="12"/>
      <c r="AR9915" s="12"/>
      <c r="AS9915" s="12"/>
      <c r="AZ9915" s="49"/>
      <c r="BA9915" s="30"/>
      <c r="BB9915" s="12"/>
      <c r="BF9915" s="12"/>
      <c r="BG9915" s="12"/>
      <c r="BH9915" s="12"/>
      <c r="BO9915" s="7"/>
      <c r="BP9915" s="7"/>
      <c r="BQ9915" s="7"/>
      <c r="BU9915" s="7"/>
      <c r="BV9915" s="7"/>
      <c r="BW9915" s="7"/>
      <c r="CD9915" s="7"/>
      <c r="CE9915" s="7"/>
      <c r="CF9915" s="7"/>
      <c r="CJ9915" s="7"/>
      <c r="CK9915" s="7"/>
      <c r="CL9915" s="7"/>
    </row>
    <row r="9916" spans="1:90">
      <c r="A9916" s="11"/>
      <c r="B9916" s="373"/>
      <c r="C9916" s="373"/>
      <c r="D9916" s="373"/>
      <c r="E9916" s="13"/>
      <c r="F9916" s="11"/>
      <c r="G9916" s="25"/>
      <c r="H9916" s="31"/>
      <c r="I9916" s="30"/>
      <c r="M9916" s="25"/>
      <c r="N9916" s="31"/>
      <c r="O9916" s="30"/>
      <c r="V9916" s="12"/>
      <c r="W9916" s="12"/>
      <c r="X9916" s="14"/>
      <c r="AB9916" s="25"/>
      <c r="AC9916" s="12"/>
      <c r="AD9916" s="12"/>
      <c r="AK9916" s="12"/>
      <c r="AL9916" s="30"/>
      <c r="AM9916" s="32"/>
      <c r="AQ9916" s="12"/>
      <c r="AR9916" s="12"/>
      <c r="AS9916" s="12"/>
      <c r="AZ9916" s="49"/>
      <c r="BA9916" s="30"/>
      <c r="BB9916" s="12"/>
      <c r="BF9916" s="12"/>
      <c r="BG9916" s="12"/>
      <c r="BH9916" s="12"/>
      <c r="BO9916" s="7"/>
      <c r="BP9916" s="7"/>
      <c r="BQ9916" s="7"/>
      <c r="BU9916" s="7"/>
      <c r="BV9916" s="7"/>
      <c r="BW9916" s="7"/>
      <c r="CD9916" s="7"/>
      <c r="CE9916" s="7"/>
      <c r="CF9916" s="7"/>
      <c r="CJ9916" s="7"/>
      <c r="CK9916" s="7"/>
      <c r="CL9916" s="7"/>
    </row>
    <row r="9917" spans="1:90">
      <c r="A9917" s="11"/>
      <c r="B9917" s="373"/>
      <c r="C9917" s="373"/>
      <c r="D9917" s="373"/>
      <c r="E9917" s="13"/>
      <c r="F9917" s="11"/>
      <c r="G9917" s="25"/>
      <c r="H9917" s="31"/>
      <c r="I9917" s="30"/>
      <c r="M9917" s="25"/>
      <c r="N9917" s="31"/>
      <c r="O9917" s="30"/>
      <c r="V9917" s="12"/>
      <c r="W9917" s="12"/>
      <c r="X9917" s="14"/>
      <c r="AB9917" s="25"/>
      <c r="AC9917" s="12"/>
      <c r="AD9917" s="12"/>
      <c r="AK9917" s="12"/>
      <c r="AL9917" s="30"/>
      <c r="AM9917" s="32"/>
      <c r="AQ9917" s="12"/>
      <c r="AR9917" s="12"/>
      <c r="AS9917" s="12"/>
      <c r="AZ9917" s="49"/>
      <c r="BA9917" s="30"/>
      <c r="BB9917" s="12"/>
      <c r="BF9917" s="12"/>
      <c r="BG9917" s="12"/>
      <c r="BH9917" s="12"/>
      <c r="BO9917" s="7"/>
      <c r="BP9917" s="7"/>
      <c r="BQ9917" s="7"/>
      <c r="BU9917" s="7"/>
      <c r="BV9917" s="7"/>
      <c r="BW9917" s="7"/>
      <c r="CD9917" s="7"/>
      <c r="CE9917" s="7"/>
      <c r="CF9917" s="7"/>
      <c r="CJ9917" s="7"/>
      <c r="CK9917" s="7"/>
      <c r="CL9917" s="7"/>
    </row>
    <row r="9918" spans="1:90">
      <c r="A9918" s="11"/>
      <c r="B9918" s="373"/>
      <c r="C9918" s="373"/>
      <c r="D9918" s="373"/>
      <c r="E9918" s="13"/>
      <c r="F9918" s="11"/>
      <c r="G9918" s="25"/>
      <c r="H9918" s="31"/>
      <c r="I9918" s="30"/>
      <c r="M9918" s="25"/>
      <c r="N9918" s="31"/>
      <c r="O9918" s="30"/>
      <c r="V9918" s="12"/>
      <c r="W9918" s="12"/>
      <c r="X9918" s="14"/>
      <c r="AB9918" s="25"/>
      <c r="AC9918" s="12"/>
      <c r="AD9918" s="12"/>
      <c r="AK9918" s="12"/>
      <c r="AL9918" s="30"/>
      <c r="AM9918" s="32"/>
      <c r="AQ9918" s="12"/>
      <c r="AR9918" s="12"/>
      <c r="AS9918" s="12"/>
      <c r="AZ9918" s="49"/>
      <c r="BA9918" s="30"/>
      <c r="BB9918" s="12"/>
      <c r="BF9918" s="12"/>
      <c r="BG9918" s="12"/>
      <c r="BH9918" s="12"/>
      <c r="BO9918" s="7"/>
      <c r="BP9918" s="7"/>
      <c r="BQ9918" s="7"/>
      <c r="BU9918" s="7"/>
      <c r="BV9918" s="7"/>
      <c r="BW9918" s="7"/>
      <c r="CD9918" s="7"/>
      <c r="CE9918" s="7"/>
      <c r="CF9918" s="7"/>
      <c r="CJ9918" s="7"/>
      <c r="CK9918" s="7"/>
      <c r="CL9918" s="7"/>
    </row>
    <row r="9919" spans="1:90">
      <c r="A9919" s="11"/>
      <c r="B9919" s="373"/>
      <c r="C9919" s="373"/>
      <c r="D9919" s="373"/>
      <c r="E9919" s="13"/>
      <c r="F9919" s="11"/>
      <c r="G9919" s="25"/>
      <c r="H9919" s="31"/>
      <c r="I9919" s="30"/>
      <c r="M9919" s="25"/>
      <c r="N9919" s="31"/>
      <c r="O9919" s="30"/>
      <c r="V9919" s="12"/>
      <c r="W9919" s="12"/>
      <c r="X9919" s="14"/>
      <c r="AB9919" s="25"/>
      <c r="AC9919" s="12"/>
      <c r="AD9919" s="12"/>
      <c r="AK9919" s="12"/>
      <c r="AL9919" s="30"/>
      <c r="AM9919" s="32"/>
      <c r="AQ9919" s="12"/>
      <c r="AR9919" s="12"/>
      <c r="AS9919" s="12"/>
      <c r="AZ9919" s="49"/>
      <c r="BA9919" s="30"/>
      <c r="BB9919" s="12"/>
      <c r="BF9919" s="12"/>
      <c r="BG9919" s="12"/>
      <c r="BH9919" s="12"/>
      <c r="BO9919" s="7"/>
      <c r="BP9919" s="7"/>
      <c r="BQ9919" s="7"/>
      <c r="BU9919" s="7"/>
      <c r="BV9919" s="7"/>
      <c r="BW9919" s="7"/>
      <c r="CD9919" s="7"/>
      <c r="CE9919" s="7"/>
      <c r="CF9919" s="7"/>
      <c r="CJ9919" s="7"/>
      <c r="CK9919" s="7"/>
      <c r="CL9919" s="7"/>
    </row>
    <row r="9920" spans="1:90">
      <c r="A9920" s="11"/>
      <c r="B9920" s="373"/>
      <c r="C9920" s="373"/>
      <c r="D9920" s="373"/>
      <c r="E9920" s="13"/>
      <c r="F9920" s="11"/>
      <c r="G9920" s="25"/>
      <c r="H9920" s="31"/>
      <c r="I9920" s="30"/>
      <c r="M9920" s="25"/>
      <c r="N9920" s="31"/>
      <c r="O9920" s="30"/>
      <c r="V9920" s="12"/>
      <c r="W9920" s="12"/>
      <c r="X9920" s="14"/>
      <c r="AB9920" s="25"/>
      <c r="AC9920" s="12"/>
      <c r="AD9920" s="12"/>
      <c r="AK9920" s="12"/>
      <c r="AL9920" s="30"/>
      <c r="AM9920" s="32"/>
      <c r="AQ9920" s="12"/>
      <c r="AR9920" s="12"/>
      <c r="AS9920" s="12"/>
      <c r="AZ9920" s="49"/>
      <c r="BA9920" s="30"/>
      <c r="BB9920" s="12"/>
      <c r="BF9920" s="12"/>
      <c r="BG9920" s="12"/>
      <c r="BH9920" s="12"/>
      <c r="BO9920" s="7"/>
      <c r="BP9920" s="7"/>
      <c r="BQ9920" s="7"/>
      <c r="BU9920" s="7"/>
      <c r="BV9920" s="7"/>
      <c r="BW9920" s="7"/>
      <c r="CD9920" s="7"/>
      <c r="CE9920" s="7"/>
      <c r="CF9920" s="7"/>
      <c r="CJ9920" s="7"/>
      <c r="CK9920" s="7"/>
      <c r="CL9920" s="7"/>
    </row>
    <row r="9921" spans="1:90">
      <c r="A9921" s="11"/>
      <c r="B9921" s="373"/>
      <c r="C9921" s="373"/>
      <c r="D9921" s="373"/>
      <c r="E9921" s="13"/>
      <c r="F9921" s="11"/>
      <c r="G9921" s="25"/>
      <c r="H9921" s="31"/>
      <c r="I9921" s="30"/>
      <c r="M9921" s="25"/>
      <c r="N9921" s="31"/>
      <c r="O9921" s="30"/>
      <c r="V9921" s="12"/>
      <c r="W9921" s="12"/>
      <c r="X9921" s="14"/>
      <c r="AB9921" s="25"/>
      <c r="AC9921" s="12"/>
      <c r="AD9921" s="12"/>
      <c r="AK9921" s="12"/>
      <c r="AL9921" s="30"/>
      <c r="AM9921" s="32"/>
      <c r="AQ9921" s="12"/>
      <c r="AR9921" s="12"/>
      <c r="AS9921" s="12"/>
      <c r="AZ9921" s="49"/>
      <c r="BA9921" s="30"/>
      <c r="BB9921" s="12"/>
      <c r="BF9921" s="12"/>
      <c r="BG9921" s="12"/>
      <c r="BH9921" s="12"/>
      <c r="BO9921" s="7"/>
      <c r="BP9921" s="7"/>
      <c r="BQ9921" s="7"/>
      <c r="BU9921" s="7"/>
      <c r="BV9921" s="7"/>
      <c r="BW9921" s="7"/>
      <c r="CD9921" s="7"/>
      <c r="CE9921" s="7"/>
      <c r="CF9921" s="7"/>
      <c r="CJ9921" s="7"/>
      <c r="CK9921" s="7"/>
      <c r="CL9921" s="7"/>
    </row>
    <row r="9922" spans="1:90">
      <c r="A9922" s="11"/>
      <c r="B9922" s="373"/>
      <c r="C9922" s="373"/>
      <c r="D9922" s="373"/>
      <c r="E9922" s="13"/>
      <c r="F9922" s="11"/>
      <c r="G9922" s="25"/>
      <c r="H9922" s="31"/>
      <c r="I9922" s="30"/>
      <c r="M9922" s="25"/>
      <c r="N9922" s="31"/>
      <c r="O9922" s="30"/>
      <c r="V9922" s="12"/>
      <c r="W9922" s="12"/>
      <c r="X9922" s="14"/>
      <c r="AB9922" s="25"/>
      <c r="AC9922" s="12"/>
      <c r="AD9922" s="12"/>
      <c r="AK9922" s="12"/>
      <c r="AL9922" s="30"/>
      <c r="AM9922" s="32"/>
      <c r="AQ9922" s="12"/>
      <c r="AR9922" s="12"/>
      <c r="AS9922" s="12"/>
      <c r="AZ9922" s="49"/>
      <c r="BA9922" s="30"/>
      <c r="BB9922" s="12"/>
      <c r="BF9922" s="12"/>
      <c r="BG9922" s="12"/>
      <c r="BH9922" s="12"/>
      <c r="BO9922" s="7"/>
      <c r="BP9922" s="7"/>
      <c r="BQ9922" s="7"/>
      <c r="BU9922" s="7"/>
      <c r="BV9922" s="7"/>
      <c r="BW9922" s="7"/>
      <c r="CD9922" s="7"/>
      <c r="CE9922" s="7"/>
      <c r="CF9922" s="7"/>
      <c r="CJ9922" s="7"/>
      <c r="CK9922" s="7"/>
      <c r="CL9922" s="7"/>
    </row>
    <row r="9923" spans="1:90">
      <c r="A9923" s="11"/>
      <c r="B9923" s="373"/>
      <c r="C9923" s="373"/>
      <c r="D9923" s="373"/>
      <c r="E9923" s="13"/>
      <c r="F9923" s="11"/>
      <c r="G9923" s="25"/>
      <c r="H9923" s="31"/>
      <c r="I9923" s="30"/>
      <c r="M9923" s="25"/>
      <c r="N9923" s="31"/>
      <c r="O9923" s="30"/>
      <c r="V9923" s="12"/>
      <c r="W9923" s="12"/>
      <c r="X9923" s="14"/>
      <c r="AB9923" s="25"/>
      <c r="AC9923" s="12"/>
      <c r="AD9923" s="12"/>
      <c r="AK9923" s="12"/>
      <c r="AL9923" s="30"/>
      <c r="AM9923" s="32"/>
      <c r="AQ9923" s="12"/>
      <c r="AR9923" s="12"/>
      <c r="AS9923" s="12"/>
      <c r="AZ9923" s="49"/>
      <c r="BA9923" s="30"/>
      <c r="BB9923" s="12"/>
      <c r="BF9923" s="12"/>
      <c r="BG9923" s="12"/>
      <c r="BH9923" s="12"/>
      <c r="BO9923" s="7"/>
      <c r="BP9923" s="7"/>
      <c r="BQ9923" s="7"/>
      <c r="BU9923" s="7"/>
      <c r="BV9923" s="7"/>
      <c r="BW9923" s="7"/>
      <c r="CD9923" s="7"/>
      <c r="CE9923" s="7"/>
      <c r="CF9923" s="7"/>
      <c r="CJ9923" s="7"/>
      <c r="CK9923" s="7"/>
      <c r="CL9923" s="7"/>
    </row>
    <row r="9924" spans="1:90">
      <c r="A9924" s="11"/>
      <c r="B9924" s="373"/>
      <c r="C9924" s="373"/>
      <c r="D9924" s="373"/>
      <c r="E9924" s="13"/>
      <c r="F9924" s="11"/>
      <c r="G9924" s="25"/>
      <c r="H9924" s="31"/>
      <c r="I9924" s="30"/>
      <c r="M9924" s="25"/>
      <c r="N9924" s="31"/>
      <c r="O9924" s="30"/>
      <c r="V9924" s="12"/>
      <c r="W9924" s="12"/>
      <c r="X9924" s="14"/>
      <c r="AB9924" s="25"/>
      <c r="AC9924" s="12"/>
      <c r="AD9924" s="12"/>
      <c r="AK9924" s="12"/>
      <c r="AL9924" s="30"/>
      <c r="AM9924" s="32"/>
      <c r="AQ9924" s="12"/>
      <c r="AR9924" s="12"/>
      <c r="AS9924" s="12"/>
      <c r="AZ9924" s="49"/>
      <c r="BA9924" s="30"/>
      <c r="BB9924" s="12"/>
      <c r="BF9924" s="12"/>
      <c r="BG9924" s="12"/>
      <c r="BH9924" s="12"/>
      <c r="BO9924" s="7"/>
      <c r="BP9924" s="7"/>
      <c r="BQ9924" s="7"/>
      <c r="BU9924" s="7"/>
      <c r="BV9924" s="7"/>
      <c r="BW9924" s="7"/>
      <c r="CD9924" s="7"/>
      <c r="CE9924" s="7"/>
      <c r="CF9924" s="7"/>
      <c r="CJ9924" s="7"/>
      <c r="CK9924" s="7"/>
      <c r="CL9924" s="7"/>
    </row>
    <row r="9925" spans="1:90">
      <c r="A9925" s="11"/>
      <c r="B9925" s="373"/>
      <c r="C9925" s="373"/>
      <c r="D9925" s="373"/>
      <c r="E9925" s="13"/>
      <c r="F9925" s="11"/>
      <c r="G9925" s="25"/>
      <c r="H9925" s="31"/>
      <c r="I9925" s="30"/>
      <c r="M9925" s="25"/>
      <c r="N9925" s="31"/>
      <c r="O9925" s="30"/>
      <c r="V9925" s="12"/>
      <c r="W9925" s="12"/>
      <c r="X9925" s="14"/>
      <c r="AB9925" s="25"/>
      <c r="AC9925" s="12"/>
      <c r="AD9925" s="12"/>
      <c r="AK9925" s="12"/>
      <c r="AL9925" s="30"/>
      <c r="AM9925" s="32"/>
      <c r="AQ9925" s="12"/>
      <c r="AR9925" s="12"/>
      <c r="AS9925" s="12"/>
      <c r="AZ9925" s="49"/>
      <c r="BA9925" s="30"/>
      <c r="BB9925" s="12"/>
      <c r="BF9925" s="12"/>
      <c r="BG9925" s="12"/>
      <c r="BH9925" s="12"/>
      <c r="BO9925" s="7"/>
      <c r="BP9925" s="7"/>
      <c r="BQ9925" s="7"/>
      <c r="BU9925" s="7"/>
      <c r="BV9925" s="7"/>
      <c r="BW9925" s="7"/>
      <c r="CD9925" s="7"/>
      <c r="CE9925" s="7"/>
      <c r="CF9925" s="7"/>
      <c r="CJ9925" s="7"/>
      <c r="CK9925" s="7"/>
      <c r="CL9925" s="7"/>
    </row>
    <row r="9926" spans="1:90">
      <c r="A9926" s="11"/>
      <c r="B9926" s="373"/>
      <c r="C9926" s="373"/>
      <c r="D9926" s="373"/>
      <c r="E9926" s="13"/>
      <c r="F9926" s="11"/>
      <c r="G9926" s="25"/>
      <c r="H9926" s="31"/>
      <c r="I9926" s="30"/>
      <c r="M9926" s="25"/>
      <c r="N9926" s="31"/>
      <c r="O9926" s="30"/>
      <c r="V9926" s="12"/>
      <c r="W9926" s="12"/>
      <c r="X9926" s="14"/>
      <c r="AB9926" s="25"/>
      <c r="AC9926" s="12"/>
      <c r="AD9926" s="12"/>
      <c r="AK9926" s="12"/>
      <c r="AL9926" s="30"/>
      <c r="AM9926" s="32"/>
      <c r="AQ9926" s="12"/>
      <c r="AR9926" s="12"/>
      <c r="AS9926" s="12"/>
      <c r="AZ9926" s="49"/>
      <c r="BA9926" s="30"/>
      <c r="BB9926" s="12"/>
      <c r="BF9926" s="12"/>
      <c r="BG9926" s="12"/>
      <c r="BH9926" s="12"/>
      <c r="BO9926" s="7"/>
      <c r="BP9926" s="7"/>
      <c r="BQ9926" s="7"/>
      <c r="BU9926" s="7"/>
      <c r="BV9926" s="7"/>
      <c r="BW9926" s="7"/>
      <c r="CD9926" s="7"/>
      <c r="CE9926" s="7"/>
      <c r="CF9926" s="7"/>
      <c r="CJ9926" s="7"/>
      <c r="CK9926" s="7"/>
      <c r="CL9926" s="7"/>
    </row>
    <row r="9927" spans="1:90">
      <c r="A9927" s="11"/>
      <c r="B9927" s="373"/>
      <c r="C9927" s="373"/>
      <c r="D9927" s="373"/>
      <c r="E9927" s="13"/>
      <c r="F9927" s="11"/>
      <c r="G9927" s="25"/>
      <c r="H9927" s="31"/>
      <c r="I9927" s="30"/>
      <c r="M9927" s="25"/>
      <c r="N9927" s="31"/>
      <c r="O9927" s="30"/>
      <c r="V9927" s="12"/>
      <c r="W9927" s="12"/>
      <c r="X9927" s="14"/>
      <c r="AB9927" s="25"/>
      <c r="AC9927" s="12"/>
      <c r="AD9927" s="12"/>
      <c r="AK9927" s="12"/>
      <c r="AL9927" s="30"/>
      <c r="AM9927" s="32"/>
      <c r="AQ9927" s="12"/>
      <c r="AR9927" s="12"/>
      <c r="AS9927" s="12"/>
      <c r="AZ9927" s="49"/>
      <c r="BA9927" s="30"/>
      <c r="BB9927" s="12"/>
      <c r="BF9927" s="12"/>
      <c r="BG9927" s="12"/>
      <c r="BH9927" s="12"/>
      <c r="BO9927" s="7"/>
      <c r="BP9927" s="7"/>
      <c r="BQ9927" s="7"/>
      <c r="BU9927" s="7"/>
      <c r="BV9927" s="7"/>
      <c r="BW9927" s="7"/>
      <c r="CD9927" s="7"/>
      <c r="CE9927" s="7"/>
      <c r="CF9927" s="7"/>
      <c r="CJ9927" s="7"/>
      <c r="CK9927" s="7"/>
      <c r="CL9927" s="7"/>
    </row>
    <row r="9928" spans="1:90">
      <c r="A9928" s="11"/>
      <c r="B9928" s="373"/>
      <c r="C9928" s="373"/>
      <c r="D9928" s="373"/>
      <c r="E9928" s="13"/>
      <c r="F9928" s="11"/>
      <c r="G9928" s="25"/>
      <c r="H9928" s="31"/>
      <c r="I9928" s="30"/>
      <c r="M9928" s="25"/>
      <c r="N9928" s="31"/>
      <c r="O9928" s="30"/>
      <c r="V9928" s="12"/>
      <c r="W9928" s="12"/>
      <c r="X9928" s="14"/>
      <c r="AB9928" s="25"/>
      <c r="AC9928" s="12"/>
      <c r="AD9928" s="12"/>
      <c r="AK9928" s="12"/>
      <c r="AL9928" s="30"/>
      <c r="AM9928" s="32"/>
      <c r="AQ9928" s="12"/>
      <c r="AR9928" s="12"/>
      <c r="AS9928" s="12"/>
      <c r="AZ9928" s="49"/>
      <c r="BA9928" s="30"/>
      <c r="BB9928" s="12"/>
      <c r="BF9928" s="12"/>
      <c r="BG9928" s="12"/>
      <c r="BH9928" s="12"/>
      <c r="BO9928" s="7"/>
      <c r="BP9928" s="7"/>
      <c r="BQ9928" s="7"/>
      <c r="BU9928" s="7"/>
      <c r="BV9928" s="7"/>
      <c r="BW9928" s="7"/>
      <c r="CD9928" s="7"/>
      <c r="CE9928" s="7"/>
      <c r="CF9928" s="7"/>
      <c r="CJ9928" s="7"/>
      <c r="CK9928" s="7"/>
      <c r="CL9928" s="7"/>
    </row>
    <row r="9929" spans="1:90">
      <c r="A9929" s="11"/>
      <c r="B9929" s="373"/>
      <c r="C9929" s="373"/>
      <c r="D9929" s="373"/>
      <c r="E9929" s="13"/>
      <c r="F9929" s="11"/>
      <c r="G9929" s="25"/>
      <c r="H9929" s="31"/>
      <c r="I9929" s="30"/>
      <c r="M9929" s="25"/>
      <c r="N9929" s="31"/>
      <c r="O9929" s="30"/>
      <c r="V9929" s="12"/>
      <c r="W9929" s="12"/>
      <c r="X9929" s="14"/>
      <c r="AB9929" s="25"/>
      <c r="AC9929" s="12"/>
      <c r="AD9929" s="12"/>
      <c r="AK9929" s="12"/>
      <c r="AL9929" s="30"/>
      <c r="AM9929" s="32"/>
      <c r="AQ9929" s="12"/>
      <c r="AR9929" s="12"/>
      <c r="AS9929" s="12"/>
      <c r="AZ9929" s="49"/>
      <c r="BA9929" s="30"/>
      <c r="BB9929" s="12"/>
      <c r="BF9929" s="12"/>
      <c r="BG9929" s="12"/>
      <c r="BH9929" s="12"/>
      <c r="BO9929" s="7"/>
      <c r="BP9929" s="7"/>
      <c r="BQ9929" s="7"/>
      <c r="BU9929" s="7"/>
      <c r="BV9929" s="7"/>
      <c r="BW9929" s="7"/>
      <c r="CD9929" s="7"/>
      <c r="CE9929" s="7"/>
      <c r="CF9929" s="7"/>
      <c r="CJ9929" s="7"/>
      <c r="CK9929" s="7"/>
      <c r="CL9929" s="7"/>
    </row>
    <row r="9930" spans="1:90">
      <c r="A9930" s="11"/>
      <c r="B9930" s="373"/>
      <c r="C9930" s="373"/>
      <c r="D9930" s="373"/>
      <c r="E9930" s="13"/>
      <c r="F9930" s="11"/>
      <c r="G9930" s="25"/>
      <c r="H9930" s="31"/>
      <c r="I9930" s="30"/>
      <c r="M9930" s="25"/>
      <c r="N9930" s="31"/>
      <c r="O9930" s="30"/>
      <c r="V9930" s="12"/>
      <c r="W9930" s="12"/>
      <c r="X9930" s="14"/>
      <c r="AB9930" s="25"/>
      <c r="AC9930" s="12"/>
      <c r="AD9930" s="12"/>
      <c r="AK9930" s="12"/>
      <c r="AL9930" s="30"/>
      <c r="AM9930" s="32"/>
      <c r="AQ9930" s="12"/>
      <c r="AR9930" s="12"/>
      <c r="AS9930" s="12"/>
      <c r="AZ9930" s="49"/>
      <c r="BA9930" s="30"/>
      <c r="BB9930" s="12"/>
      <c r="BF9930" s="12"/>
      <c r="BG9930" s="12"/>
      <c r="BH9930" s="12"/>
      <c r="BO9930" s="7"/>
      <c r="BP9930" s="7"/>
      <c r="BQ9930" s="7"/>
      <c r="BU9930" s="7"/>
      <c r="BV9930" s="7"/>
      <c r="BW9930" s="7"/>
      <c r="CD9930" s="7"/>
      <c r="CE9930" s="7"/>
      <c r="CF9930" s="7"/>
      <c r="CJ9930" s="7"/>
      <c r="CK9930" s="7"/>
      <c r="CL9930" s="7"/>
    </row>
    <row r="9931" spans="1:90">
      <c r="A9931" s="11"/>
      <c r="B9931" s="373"/>
      <c r="C9931" s="373"/>
      <c r="D9931" s="373"/>
      <c r="E9931" s="13"/>
      <c r="F9931" s="11"/>
      <c r="G9931" s="25"/>
      <c r="H9931" s="31"/>
      <c r="I9931" s="30"/>
      <c r="M9931" s="25"/>
      <c r="N9931" s="31"/>
      <c r="O9931" s="30"/>
      <c r="V9931" s="12"/>
      <c r="W9931" s="12"/>
      <c r="X9931" s="14"/>
      <c r="AB9931" s="25"/>
      <c r="AC9931" s="12"/>
      <c r="AD9931" s="12"/>
      <c r="AK9931" s="12"/>
      <c r="AL9931" s="30"/>
      <c r="AM9931" s="32"/>
      <c r="AQ9931" s="12"/>
      <c r="AR9931" s="12"/>
      <c r="AS9931" s="12"/>
      <c r="AZ9931" s="49"/>
      <c r="BA9931" s="30"/>
      <c r="BB9931" s="12"/>
      <c r="BF9931" s="12"/>
      <c r="BG9931" s="12"/>
      <c r="BH9931" s="12"/>
      <c r="BO9931" s="7"/>
      <c r="BP9931" s="7"/>
      <c r="BQ9931" s="7"/>
      <c r="BU9931" s="7"/>
      <c r="BV9931" s="7"/>
      <c r="BW9931" s="7"/>
      <c r="CD9931" s="7"/>
      <c r="CE9931" s="7"/>
      <c r="CF9931" s="7"/>
      <c r="CJ9931" s="7"/>
      <c r="CK9931" s="7"/>
      <c r="CL9931" s="7"/>
    </row>
    <row r="9932" spans="1:90">
      <c r="A9932" s="11"/>
      <c r="B9932" s="373"/>
      <c r="C9932" s="373"/>
      <c r="D9932" s="373"/>
      <c r="E9932" s="13"/>
      <c r="F9932" s="11"/>
      <c r="G9932" s="25"/>
      <c r="H9932" s="31"/>
      <c r="I9932" s="30"/>
      <c r="M9932" s="25"/>
      <c r="N9932" s="31"/>
      <c r="O9932" s="30"/>
      <c r="V9932" s="12"/>
      <c r="W9932" s="12"/>
      <c r="X9932" s="14"/>
      <c r="AB9932" s="25"/>
      <c r="AC9932" s="12"/>
      <c r="AD9932" s="12"/>
      <c r="AK9932" s="12"/>
      <c r="AL9932" s="30"/>
      <c r="AM9932" s="32"/>
      <c r="AQ9932" s="12"/>
      <c r="AR9932" s="12"/>
      <c r="AS9932" s="12"/>
      <c r="AZ9932" s="49"/>
      <c r="BA9932" s="30"/>
      <c r="BB9932" s="12"/>
      <c r="BF9932" s="12"/>
      <c r="BG9932" s="12"/>
      <c r="BH9932" s="12"/>
      <c r="BO9932" s="7"/>
      <c r="BP9932" s="7"/>
      <c r="BQ9932" s="7"/>
      <c r="BU9932" s="7"/>
      <c r="BV9932" s="7"/>
      <c r="BW9932" s="7"/>
      <c r="CD9932" s="7"/>
      <c r="CE9932" s="7"/>
      <c r="CF9932" s="7"/>
      <c r="CJ9932" s="7"/>
      <c r="CK9932" s="7"/>
      <c r="CL9932" s="7"/>
    </row>
    <row r="9933" spans="1:90">
      <c r="A9933" s="11"/>
      <c r="B9933" s="373"/>
      <c r="C9933" s="373"/>
      <c r="D9933" s="373"/>
      <c r="E9933" s="13"/>
      <c r="F9933" s="11"/>
      <c r="G9933" s="25"/>
      <c r="H9933" s="31"/>
      <c r="I9933" s="30"/>
      <c r="M9933" s="25"/>
      <c r="N9933" s="31"/>
      <c r="O9933" s="30"/>
      <c r="V9933" s="12"/>
      <c r="W9933" s="12"/>
      <c r="X9933" s="14"/>
      <c r="AB9933" s="25"/>
      <c r="AC9933" s="12"/>
      <c r="AD9933" s="12"/>
      <c r="AK9933" s="12"/>
      <c r="AL9933" s="30"/>
      <c r="AM9933" s="32"/>
      <c r="AQ9933" s="12"/>
      <c r="AR9933" s="12"/>
      <c r="AS9933" s="12"/>
      <c r="AZ9933" s="49"/>
      <c r="BA9933" s="30"/>
      <c r="BB9933" s="12"/>
      <c r="BF9933" s="12"/>
      <c r="BG9933" s="12"/>
      <c r="BH9933" s="12"/>
      <c r="BO9933" s="7"/>
      <c r="BP9933" s="7"/>
      <c r="BQ9933" s="7"/>
      <c r="BU9933" s="7"/>
      <c r="BV9933" s="7"/>
      <c r="BW9933" s="7"/>
      <c r="CD9933" s="7"/>
      <c r="CE9933" s="7"/>
      <c r="CF9933" s="7"/>
      <c r="CJ9933" s="7"/>
      <c r="CK9933" s="7"/>
      <c r="CL9933" s="7"/>
    </row>
    <row r="9934" spans="1:90">
      <c r="A9934" s="11"/>
      <c r="B9934" s="373"/>
      <c r="C9934" s="373"/>
      <c r="D9934" s="373"/>
      <c r="E9934" s="13"/>
      <c r="F9934" s="11"/>
      <c r="G9934" s="25"/>
      <c r="H9934" s="31"/>
      <c r="I9934" s="30"/>
      <c r="M9934" s="25"/>
      <c r="N9934" s="31"/>
      <c r="O9934" s="30"/>
      <c r="V9934" s="12"/>
      <c r="W9934" s="12"/>
      <c r="X9934" s="14"/>
      <c r="AB9934" s="25"/>
      <c r="AC9934" s="12"/>
      <c r="AD9934" s="12"/>
      <c r="AK9934" s="12"/>
      <c r="AL9934" s="30"/>
      <c r="AM9934" s="32"/>
      <c r="AQ9934" s="12"/>
      <c r="AR9934" s="12"/>
      <c r="AS9934" s="12"/>
      <c r="AZ9934" s="49"/>
      <c r="BA9934" s="30"/>
      <c r="BB9934" s="12"/>
      <c r="BF9934" s="12"/>
      <c r="BG9934" s="12"/>
      <c r="BH9934" s="12"/>
      <c r="BO9934" s="7"/>
      <c r="BP9934" s="7"/>
      <c r="BQ9934" s="7"/>
      <c r="BU9934" s="7"/>
      <c r="BV9934" s="7"/>
      <c r="BW9934" s="7"/>
      <c r="CD9934" s="7"/>
      <c r="CE9934" s="7"/>
      <c r="CF9934" s="7"/>
      <c r="CJ9934" s="7"/>
      <c r="CK9934" s="7"/>
      <c r="CL9934" s="7"/>
    </row>
    <row r="9935" spans="1:90">
      <c r="A9935" s="11"/>
      <c r="B9935" s="373"/>
      <c r="C9935" s="373"/>
      <c r="D9935" s="373"/>
      <c r="E9935" s="13"/>
      <c r="F9935" s="11"/>
      <c r="G9935" s="25"/>
      <c r="H9935" s="31"/>
      <c r="I9935" s="30"/>
      <c r="M9935" s="25"/>
      <c r="N9935" s="31"/>
      <c r="O9935" s="30"/>
      <c r="V9935" s="12"/>
      <c r="W9935" s="12"/>
      <c r="X9935" s="14"/>
      <c r="AB9935" s="25"/>
      <c r="AC9935" s="12"/>
      <c r="AD9935" s="12"/>
      <c r="AK9935" s="12"/>
      <c r="AL9935" s="30"/>
      <c r="AM9935" s="32"/>
      <c r="AQ9935" s="12"/>
      <c r="AR9935" s="12"/>
      <c r="AS9935" s="12"/>
      <c r="AZ9935" s="49"/>
      <c r="BA9935" s="30"/>
      <c r="BB9935" s="12"/>
      <c r="BF9935" s="12"/>
      <c r="BG9935" s="12"/>
      <c r="BH9935" s="12"/>
      <c r="BO9935" s="7"/>
      <c r="BP9935" s="7"/>
      <c r="BQ9935" s="7"/>
      <c r="BU9935" s="7"/>
      <c r="BV9935" s="7"/>
      <c r="BW9935" s="7"/>
      <c r="CD9935" s="7"/>
      <c r="CE9935" s="7"/>
      <c r="CF9935" s="7"/>
      <c r="CJ9935" s="7"/>
      <c r="CK9935" s="7"/>
      <c r="CL9935" s="7"/>
    </row>
    <row r="9936" spans="1:90">
      <c r="A9936" s="11"/>
      <c r="B9936" s="373"/>
      <c r="C9936" s="373"/>
      <c r="D9936" s="373"/>
      <c r="E9936" s="13"/>
      <c r="F9936" s="11"/>
      <c r="G9936" s="25"/>
      <c r="H9936" s="31"/>
      <c r="I9936" s="30"/>
      <c r="M9936" s="25"/>
      <c r="N9936" s="31"/>
      <c r="O9936" s="30"/>
      <c r="V9936" s="12"/>
      <c r="W9936" s="12"/>
      <c r="X9936" s="14"/>
      <c r="AB9936" s="25"/>
      <c r="AC9936" s="12"/>
      <c r="AD9936" s="12"/>
      <c r="AK9936" s="12"/>
      <c r="AL9936" s="30"/>
      <c r="AM9936" s="32"/>
      <c r="AQ9936" s="12"/>
      <c r="AR9936" s="12"/>
      <c r="AS9936" s="12"/>
      <c r="AZ9936" s="49"/>
      <c r="BA9936" s="30"/>
      <c r="BB9936" s="12"/>
      <c r="BF9936" s="12"/>
      <c r="BG9936" s="12"/>
      <c r="BH9936" s="12"/>
      <c r="BO9936" s="7"/>
      <c r="BP9936" s="7"/>
      <c r="BQ9936" s="7"/>
      <c r="BU9936" s="7"/>
      <c r="BV9936" s="7"/>
      <c r="BW9936" s="7"/>
      <c r="CD9936" s="7"/>
      <c r="CE9936" s="7"/>
      <c r="CF9936" s="7"/>
      <c r="CJ9936" s="7"/>
      <c r="CK9936" s="7"/>
      <c r="CL9936" s="7"/>
    </row>
    <row r="9937" spans="1:90">
      <c r="A9937" s="11"/>
      <c r="B9937" s="373"/>
      <c r="C9937" s="373"/>
      <c r="D9937" s="373"/>
      <c r="E9937" s="13"/>
      <c r="F9937" s="11"/>
      <c r="G9937" s="25"/>
      <c r="H9937" s="31"/>
      <c r="I9937" s="30"/>
      <c r="M9937" s="25"/>
      <c r="N9937" s="31"/>
      <c r="O9937" s="30"/>
      <c r="V9937" s="12"/>
      <c r="W9937" s="12"/>
      <c r="X9937" s="14"/>
      <c r="AB9937" s="25"/>
      <c r="AC9937" s="12"/>
      <c r="AD9937" s="12"/>
      <c r="AK9937" s="12"/>
      <c r="AL9937" s="30"/>
      <c r="AM9937" s="32"/>
      <c r="AQ9937" s="12"/>
      <c r="AR9937" s="12"/>
      <c r="AS9937" s="12"/>
      <c r="AZ9937" s="49"/>
      <c r="BA9937" s="30"/>
      <c r="BB9937" s="12"/>
      <c r="BF9937" s="12"/>
      <c r="BG9937" s="12"/>
      <c r="BH9937" s="12"/>
      <c r="BO9937" s="7"/>
      <c r="BP9937" s="7"/>
      <c r="BQ9937" s="7"/>
      <c r="BU9937" s="7"/>
      <c r="BV9937" s="7"/>
      <c r="BW9937" s="7"/>
      <c r="CD9937" s="7"/>
      <c r="CE9937" s="7"/>
      <c r="CF9937" s="7"/>
      <c r="CJ9937" s="7"/>
      <c r="CK9937" s="7"/>
      <c r="CL9937" s="7"/>
    </row>
    <row r="9938" spans="1:90">
      <c r="A9938" s="11"/>
      <c r="B9938" s="373"/>
      <c r="C9938" s="373"/>
      <c r="D9938" s="373"/>
      <c r="E9938" s="13"/>
      <c r="F9938" s="11"/>
      <c r="G9938" s="25"/>
      <c r="H9938" s="31"/>
      <c r="I9938" s="30"/>
      <c r="M9938" s="25"/>
      <c r="N9938" s="31"/>
      <c r="O9938" s="30"/>
      <c r="V9938" s="12"/>
      <c r="W9938" s="12"/>
      <c r="X9938" s="14"/>
      <c r="AB9938" s="25"/>
      <c r="AC9938" s="12"/>
      <c r="AD9938" s="12"/>
      <c r="AK9938" s="12"/>
      <c r="AL9938" s="30"/>
      <c r="AM9938" s="32"/>
      <c r="AQ9938" s="12"/>
      <c r="AR9938" s="12"/>
      <c r="AS9938" s="12"/>
      <c r="AZ9938" s="49"/>
      <c r="BA9938" s="30"/>
      <c r="BB9938" s="12"/>
      <c r="BF9938" s="12"/>
      <c r="BG9938" s="12"/>
      <c r="BH9938" s="12"/>
      <c r="BO9938" s="7"/>
      <c r="BP9938" s="7"/>
      <c r="BQ9938" s="7"/>
      <c r="BU9938" s="7"/>
      <c r="BV9938" s="7"/>
      <c r="BW9938" s="7"/>
      <c r="CD9938" s="7"/>
      <c r="CE9938" s="7"/>
      <c r="CF9938" s="7"/>
      <c r="CJ9938" s="7"/>
      <c r="CK9938" s="7"/>
      <c r="CL9938" s="7"/>
    </row>
    <row r="9939" spans="1:90">
      <c r="A9939" s="11"/>
      <c r="B9939" s="373"/>
      <c r="C9939" s="373"/>
      <c r="D9939" s="373"/>
      <c r="E9939" s="13"/>
      <c r="F9939" s="11"/>
      <c r="G9939" s="25"/>
      <c r="H9939" s="31"/>
      <c r="I9939" s="30"/>
      <c r="M9939" s="25"/>
      <c r="N9939" s="31"/>
      <c r="O9939" s="30"/>
      <c r="V9939" s="12"/>
      <c r="W9939" s="12"/>
      <c r="X9939" s="14"/>
      <c r="AB9939" s="25"/>
      <c r="AC9939" s="12"/>
      <c r="AD9939" s="12"/>
      <c r="AK9939" s="12"/>
      <c r="AL9939" s="30"/>
      <c r="AM9939" s="32"/>
      <c r="AQ9939" s="12"/>
      <c r="AR9939" s="12"/>
      <c r="AS9939" s="12"/>
      <c r="AZ9939" s="49"/>
      <c r="BA9939" s="30"/>
      <c r="BB9939" s="12"/>
      <c r="BF9939" s="12"/>
      <c r="BG9939" s="12"/>
      <c r="BH9939" s="12"/>
      <c r="BO9939" s="7"/>
      <c r="BP9939" s="7"/>
      <c r="BQ9939" s="7"/>
      <c r="BU9939" s="7"/>
      <c r="BV9939" s="7"/>
      <c r="BW9939" s="7"/>
      <c r="CD9939" s="7"/>
      <c r="CE9939" s="7"/>
      <c r="CF9939" s="7"/>
      <c r="CJ9939" s="7"/>
      <c r="CK9939" s="7"/>
      <c r="CL9939" s="7"/>
    </row>
    <row r="9940" spans="1:90">
      <c r="A9940" s="11"/>
      <c r="B9940" s="373"/>
      <c r="C9940" s="373"/>
      <c r="D9940" s="373"/>
      <c r="E9940" s="13"/>
      <c r="F9940" s="11"/>
      <c r="G9940" s="25"/>
      <c r="H9940" s="31"/>
      <c r="I9940" s="30"/>
      <c r="M9940" s="25"/>
      <c r="N9940" s="31"/>
      <c r="O9940" s="30"/>
      <c r="V9940" s="12"/>
      <c r="W9940" s="12"/>
      <c r="X9940" s="14"/>
      <c r="AB9940" s="25"/>
      <c r="AC9940" s="12"/>
      <c r="AD9940" s="12"/>
      <c r="AK9940" s="12"/>
      <c r="AL9940" s="30"/>
      <c r="AM9940" s="32"/>
      <c r="AQ9940" s="12"/>
      <c r="AR9940" s="12"/>
      <c r="AS9940" s="12"/>
      <c r="AZ9940" s="49"/>
      <c r="BA9940" s="30"/>
      <c r="BB9940" s="12"/>
      <c r="BF9940" s="12"/>
      <c r="BG9940" s="12"/>
      <c r="BH9940" s="12"/>
      <c r="BO9940" s="7"/>
      <c r="BP9940" s="7"/>
      <c r="BQ9940" s="7"/>
      <c r="BU9940" s="7"/>
      <c r="BV9940" s="7"/>
      <c r="BW9940" s="7"/>
      <c r="CD9940" s="7"/>
      <c r="CE9940" s="7"/>
      <c r="CF9940" s="7"/>
      <c r="CJ9940" s="7"/>
      <c r="CK9940" s="7"/>
      <c r="CL9940" s="7"/>
    </row>
    <row r="9941" spans="1:90">
      <c r="A9941" s="11"/>
      <c r="B9941" s="373"/>
      <c r="C9941" s="373"/>
      <c r="D9941" s="373"/>
      <c r="E9941" s="13"/>
      <c r="F9941" s="11"/>
      <c r="G9941" s="25"/>
      <c r="H9941" s="31"/>
      <c r="I9941" s="30"/>
      <c r="M9941" s="25"/>
      <c r="N9941" s="31"/>
      <c r="O9941" s="30"/>
      <c r="V9941" s="12"/>
      <c r="W9941" s="12"/>
      <c r="X9941" s="14"/>
      <c r="AB9941" s="25"/>
      <c r="AC9941" s="12"/>
      <c r="AD9941" s="12"/>
      <c r="AK9941" s="12"/>
      <c r="AL9941" s="30"/>
      <c r="AM9941" s="32"/>
      <c r="AQ9941" s="12"/>
      <c r="AR9941" s="12"/>
      <c r="AS9941" s="12"/>
      <c r="AZ9941" s="49"/>
      <c r="BA9941" s="30"/>
      <c r="BB9941" s="12"/>
      <c r="BF9941" s="12"/>
      <c r="BG9941" s="12"/>
      <c r="BH9941" s="12"/>
      <c r="BO9941" s="7"/>
      <c r="BP9941" s="7"/>
      <c r="BQ9941" s="7"/>
      <c r="BU9941" s="7"/>
      <c r="BV9941" s="7"/>
      <c r="BW9941" s="7"/>
      <c r="CD9941" s="7"/>
      <c r="CE9941" s="7"/>
      <c r="CF9941" s="7"/>
      <c r="CJ9941" s="7"/>
      <c r="CK9941" s="7"/>
      <c r="CL9941" s="7"/>
    </row>
    <row r="9942" spans="1:90">
      <c r="A9942" s="11"/>
      <c r="B9942" s="373"/>
      <c r="C9942" s="373"/>
      <c r="D9942" s="373"/>
      <c r="E9942" s="13"/>
      <c r="F9942" s="11"/>
      <c r="G9942" s="25"/>
      <c r="H9942" s="31"/>
      <c r="I9942" s="30"/>
      <c r="M9942" s="25"/>
      <c r="N9942" s="31"/>
      <c r="O9942" s="30"/>
      <c r="V9942" s="12"/>
      <c r="W9942" s="12"/>
      <c r="X9942" s="14"/>
      <c r="AB9942" s="25"/>
      <c r="AC9942" s="12"/>
      <c r="AD9942" s="12"/>
      <c r="AK9942" s="12"/>
      <c r="AL9942" s="30"/>
      <c r="AM9942" s="32"/>
      <c r="AQ9942" s="12"/>
      <c r="AR9942" s="12"/>
      <c r="AS9942" s="12"/>
      <c r="AZ9942" s="49"/>
      <c r="BA9942" s="30"/>
      <c r="BB9942" s="12"/>
      <c r="BF9942" s="12"/>
      <c r="BG9942" s="12"/>
      <c r="BH9942" s="12"/>
      <c r="BO9942" s="7"/>
      <c r="BP9942" s="7"/>
      <c r="BQ9942" s="7"/>
      <c r="BU9942" s="7"/>
      <c r="BV9942" s="7"/>
      <c r="BW9942" s="7"/>
      <c r="CD9942" s="7"/>
      <c r="CE9942" s="7"/>
      <c r="CF9942" s="7"/>
      <c r="CJ9942" s="7"/>
      <c r="CK9942" s="7"/>
      <c r="CL9942" s="7"/>
    </row>
    <row r="9943" spans="1:90">
      <c r="A9943" s="11"/>
      <c r="B9943" s="373"/>
      <c r="C9943" s="373"/>
      <c r="D9943" s="373"/>
      <c r="E9943" s="13"/>
      <c r="F9943" s="11"/>
      <c r="G9943" s="25"/>
      <c r="H9943" s="31"/>
      <c r="I9943" s="30"/>
      <c r="M9943" s="25"/>
      <c r="N9943" s="31"/>
      <c r="O9943" s="30"/>
      <c r="V9943" s="12"/>
      <c r="W9943" s="12"/>
      <c r="X9943" s="14"/>
      <c r="AB9943" s="25"/>
      <c r="AC9943" s="12"/>
      <c r="AD9943" s="12"/>
      <c r="AK9943" s="12"/>
      <c r="AL9943" s="30"/>
      <c r="AM9943" s="32"/>
      <c r="AQ9943" s="12"/>
      <c r="AR9943" s="12"/>
      <c r="AS9943" s="12"/>
      <c r="AZ9943" s="49"/>
      <c r="BA9943" s="30"/>
      <c r="BB9943" s="12"/>
      <c r="BF9943" s="12"/>
      <c r="BG9943" s="12"/>
      <c r="BH9943" s="12"/>
      <c r="BO9943" s="7"/>
      <c r="BP9943" s="7"/>
      <c r="BQ9943" s="7"/>
      <c r="BU9943" s="7"/>
      <c r="BV9943" s="7"/>
      <c r="BW9943" s="7"/>
      <c r="CD9943" s="7"/>
      <c r="CE9943" s="7"/>
      <c r="CF9943" s="7"/>
      <c r="CJ9943" s="7"/>
      <c r="CK9943" s="7"/>
      <c r="CL9943" s="7"/>
    </row>
    <row r="9944" spans="1:90">
      <c r="A9944" s="11"/>
      <c r="B9944" s="373"/>
      <c r="C9944" s="373"/>
      <c r="D9944" s="373"/>
      <c r="E9944" s="13"/>
      <c r="F9944" s="11"/>
      <c r="G9944" s="25"/>
      <c r="H9944" s="31"/>
      <c r="I9944" s="30"/>
      <c r="M9944" s="25"/>
      <c r="N9944" s="31"/>
      <c r="O9944" s="30"/>
      <c r="V9944" s="12"/>
      <c r="W9944" s="12"/>
      <c r="X9944" s="14"/>
      <c r="AB9944" s="25"/>
      <c r="AC9944" s="12"/>
      <c r="AD9944" s="12"/>
      <c r="AK9944" s="12"/>
      <c r="AL9944" s="30"/>
      <c r="AM9944" s="32"/>
      <c r="AQ9944" s="12"/>
      <c r="AR9944" s="12"/>
      <c r="AS9944" s="12"/>
      <c r="AZ9944" s="49"/>
      <c r="BA9944" s="30"/>
      <c r="BB9944" s="12"/>
      <c r="BF9944" s="12"/>
      <c r="BG9944" s="12"/>
      <c r="BH9944" s="12"/>
      <c r="BO9944" s="7"/>
      <c r="BP9944" s="7"/>
      <c r="BQ9944" s="7"/>
      <c r="BU9944" s="7"/>
      <c r="BV9944" s="7"/>
      <c r="BW9944" s="7"/>
      <c r="CD9944" s="7"/>
      <c r="CE9944" s="7"/>
      <c r="CF9944" s="7"/>
      <c r="CJ9944" s="7"/>
      <c r="CK9944" s="7"/>
      <c r="CL9944" s="7"/>
    </row>
    <row r="9945" spans="1:90">
      <c r="A9945" s="11"/>
      <c r="B9945" s="373"/>
      <c r="C9945" s="373"/>
      <c r="D9945" s="373"/>
      <c r="E9945" s="13"/>
      <c r="F9945" s="11"/>
      <c r="G9945" s="25"/>
      <c r="H9945" s="31"/>
      <c r="I9945" s="30"/>
      <c r="M9945" s="25"/>
      <c r="N9945" s="31"/>
      <c r="O9945" s="30"/>
      <c r="V9945" s="12"/>
      <c r="W9945" s="12"/>
      <c r="X9945" s="14"/>
      <c r="AB9945" s="25"/>
      <c r="AC9945" s="12"/>
      <c r="AD9945" s="12"/>
      <c r="AK9945" s="12"/>
      <c r="AL9945" s="30"/>
      <c r="AM9945" s="32"/>
      <c r="AQ9945" s="12"/>
      <c r="AR9945" s="12"/>
      <c r="AS9945" s="12"/>
      <c r="AZ9945" s="49"/>
      <c r="BA9945" s="30"/>
      <c r="BB9945" s="12"/>
      <c r="BF9945" s="12"/>
      <c r="BG9945" s="12"/>
      <c r="BH9945" s="12"/>
      <c r="BO9945" s="7"/>
      <c r="BP9945" s="7"/>
      <c r="BQ9945" s="7"/>
      <c r="BU9945" s="7"/>
      <c r="BV9945" s="7"/>
      <c r="BW9945" s="7"/>
      <c r="CD9945" s="7"/>
      <c r="CE9945" s="7"/>
      <c r="CF9945" s="7"/>
      <c r="CJ9945" s="7"/>
      <c r="CK9945" s="7"/>
      <c r="CL9945" s="7"/>
    </row>
    <row r="9946" spans="1:90">
      <c r="A9946" s="11"/>
      <c r="B9946" s="373"/>
      <c r="C9946" s="373"/>
      <c r="D9946" s="373"/>
      <c r="E9946" s="13"/>
      <c r="F9946" s="11"/>
      <c r="G9946" s="25"/>
      <c r="H9946" s="31"/>
      <c r="I9946" s="30"/>
      <c r="M9946" s="25"/>
      <c r="N9946" s="31"/>
      <c r="O9946" s="30"/>
      <c r="V9946" s="12"/>
      <c r="W9946" s="12"/>
      <c r="X9946" s="14"/>
      <c r="AB9946" s="25"/>
      <c r="AC9946" s="12"/>
      <c r="AD9946" s="12"/>
      <c r="AK9946" s="12"/>
      <c r="AL9946" s="30"/>
      <c r="AM9946" s="32"/>
      <c r="AQ9946" s="12"/>
      <c r="AR9946" s="12"/>
      <c r="AS9946" s="12"/>
      <c r="AZ9946" s="49"/>
      <c r="BA9946" s="30"/>
      <c r="BB9946" s="12"/>
      <c r="BF9946" s="12"/>
      <c r="BG9946" s="12"/>
      <c r="BH9946" s="12"/>
      <c r="BO9946" s="7"/>
      <c r="BP9946" s="7"/>
      <c r="BQ9946" s="7"/>
      <c r="BU9946" s="7"/>
      <c r="BV9946" s="7"/>
      <c r="BW9946" s="7"/>
      <c r="CD9946" s="7"/>
      <c r="CE9946" s="7"/>
      <c r="CF9946" s="7"/>
      <c r="CJ9946" s="7"/>
      <c r="CK9946" s="7"/>
      <c r="CL9946" s="7"/>
    </row>
    <row r="9947" spans="1:90">
      <c r="A9947" s="11"/>
      <c r="B9947" s="373"/>
      <c r="C9947" s="373"/>
      <c r="D9947" s="373"/>
      <c r="E9947" s="13"/>
      <c r="F9947" s="11"/>
      <c r="G9947" s="25"/>
      <c r="H9947" s="31"/>
      <c r="I9947" s="30"/>
      <c r="M9947" s="25"/>
      <c r="N9947" s="31"/>
      <c r="O9947" s="30"/>
      <c r="V9947" s="12"/>
      <c r="W9947" s="12"/>
      <c r="X9947" s="14"/>
      <c r="AB9947" s="25"/>
      <c r="AC9947" s="12"/>
      <c r="AD9947" s="12"/>
      <c r="AK9947" s="12"/>
      <c r="AL9947" s="30"/>
      <c r="AM9947" s="32"/>
      <c r="AQ9947" s="12"/>
      <c r="AR9947" s="12"/>
      <c r="AS9947" s="12"/>
      <c r="AZ9947" s="49"/>
      <c r="BA9947" s="30"/>
      <c r="BB9947" s="12"/>
      <c r="BF9947" s="12"/>
      <c r="BG9947" s="12"/>
      <c r="BH9947" s="12"/>
      <c r="BO9947" s="7"/>
      <c r="BP9947" s="7"/>
      <c r="BQ9947" s="7"/>
      <c r="BU9947" s="7"/>
      <c r="BV9947" s="7"/>
      <c r="BW9947" s="7"/>
      <c r="CD9947" s="7"/>
      <c r="CE9947" s="7"/>
      <c r="CF9947" s="7"/>
      <c r="CJ9947" s="7"/>
      <c r="CK9947" s="7"/>
      <c r="CL9947" s="7"/>
    </row>
    <row r="9948" spans="1:90">
      <c r="A9948" s="11"/>
      <c r="B9948" s="373"/>
      <c r="C9948" s="373"/>
      <c r="D9948" s="373"/>
      <c r="E9948" s="13"/>
      <c r="F9948" s="11"/>
      <c r="G9948" s="25"/>
      <c r="H9948" s="31"/>
      <c r="I9948" s="30"/>
      <c r="M9948" s="25"/>
      <c r="N9948" s="31"/>
      <c r="O9948" s="30"/>
      <c r="V9948" s="12"/>
      <c r="W9948" s="12"/>
      <c r="X9948" s="14"/>
      <c r="AB9948" s="25"/>
      <c r="AC9948" s="12"/>
      <c r="AD9948" s="12"/>
      <c r="AK9948" s="12"/>
      <c r="AL9948" s="30"/>
      <c r="AM9948" s="32"/>
      <c r="AQ9948" s="12"/>
      <c r="AR9948" s="12"/>
      <c r="AS9948" s="12"/>
      <c r="AZ9948" s="49"/>
      <c r="BA9948" s="30"/>
      <c r="BB9948" s="12"/>
      <c r="BF9948" s="12"/>
      <c r="BG9948" s="12"/>
      <c r="BH9948" s="12"/>
      <c r="BO9948" s="7"/>
      <c r="BP9948" s="7"/>
      <c r="BQ9948" s="7"/>
      <c r="BU9948" s="7"/>
      <c r="BV9948" s="7"/>
      <c r="BW9948" s="7"/>
      <c r="CD9948" s="7"/>
      <c r="CE9948" s="7"/>
      <c r="CF9948" s="7"/>
      <c r="CJ9948" s="7"/>
      <c r="CK9948" s="7"/>
      <c r="CL9948" s="7"/>
    </row>
    <row r="9949" spans="1:90">
      <c r="A9949" s="11"/>
      <c r="B9949" s="373"/>
      <c r="C9949" s="373"/>
      <c r="D9949" s="373"/>
      <c r="E9949" s="13"/>
      <c r="F9949" s="11"/>
      <c r="G9949" s="25"/>
      <c r="H9949" s="31"/>
      <c r="I9949" s="30"/>
      <c r="M9949" s="25"/>
      <c r="N9949" s="31"/>
      <c r="O9949" s="30"/>
      <c r="V9949" s="12"/>
      <c r="W9949" s="12"/>
      <c r="X9949" s="14"/>
      <c r="AB9949" s="25"/>
      <c r="AC9949" s="12"/>
      <c r="AD9949" s="12"/>
      <c r="AK9949" s="12"/>
      <c r="AL9949" s="30"/>
      <c r="AM9949" s="32"/>
      <c r="AQ9949" s="12"/>
      <c r="AR9949" s="12"/>
      <c r="AS9949" s="12"/>
      <c r="AZ9949" s="49"/>
      <c r="BA9949" s="30"/>
      <c r="BB9949" s="12"/>
      <c r="BF9949" s="12"/>
      <c r="BG9949" s="12"/>
      <c r="BH9949" s="12"/>
      <c r="BO9949" s="7"/>
      <c r="BP9949" s="7"/>
      <c r="BQ9949" s="7"/>
      <c r="BU9949" s="7"/>
      <c r="BV9949" s="7"/>
      <c r="BW9949" s="7"/>
      <c r="CD9949" s="7"/>
      <c r="CE9949" s="7"/>
      <c r="CF9949" s="7"/>
      <c r="CJ9949" s="7"/>
      <c r="CK9949" s="7"/>
      <c r="CL9949" s="7"/>
    </row>
    <row r="9950" spans="1:90">
      <c r="A9950" s="11"/>
      <c r="B9950" s="373"/>
      <c r="C9950" s="373"/>
      <c r="D9950" s="373"/>
      <c r="E9950" s="13"/>
      <c r="F9950" s="11"/>
      <c r="G9950" s="25"/>
      <c r="H9950" s="31"/>
      <c r="I9950" s="30"/>
      <c r="M9950" s="25"/>
      <c r="N9950" s="31"/>
      <c r="O9950" s="30"/>
      <c r="V9950" s="12"/>
      <c r="W9950" s="12"/>
      <c r="X9950" s="14"/>
      <c r="AB9950" s="25"/>
      <c r="AC9950" s="12"/>
      <c r="AD9950" s="12"/>
      <c r="AK9950" s="12"/>
      <c r="AL9950" s="30"/>
      <c r="AM9950" s="32"/>
      <c r="AQ9950" s="12"/>
      <c r="AR9950" s="12"/>
      <c r="AS9950" s="12"/>
      <c r="AZ9950" s="49"/>
      <c r="BA9950" s="30"/>
      <c r="BB9950" s="12"/>
      <c r="BF9950" s="12"/>
      <c r="BG9950" s="12"/>
      <c r="BH9950" s="12"/>
      <c r="BO9950" s="7"/>
      <c r="BP9950" s="7"/>
      <c r="BQ9950" s="7"/>
      <c r="BU9950" s="7"/>
      <c r="BV9950" s="7"/>
      <c r="BW9950" s="7"/>
      <c r="CD9950" s="7"/>
      <c r="CE9950" s="7"/>
      <c r="CF9950" s="7"/>
      <c r="CJ9950" s="7"/>
      <c r="CK9950" s="7"/>
      <c r="CL9950" s="7"/>
    </row>
    <row r="9951" spans="1:90">
      <c r="A9951" s="11"/>
      <c r="B9951" s="373"/>
      <c r="C9951" s="373"/>
      <c r="D9951" s="373"/>
      <c r="E9951" s="13"/>
      <c r="F9951" s="11"/>
      <c r="G9951" s="25"/>
      <c r="H9951" s="31"/>
      <c r="I9951" s="30"/>
      <c r="M9951" s="25"/>
      <c r="N9951" s="31"/>
      <c r="O9951" s="30"/>
      <c r="V9951" s="12"/>
      <c r="W9951" s="12"/>
      <c r="X9951" s="14"/>
      <c r="AB9951" s="25"/>
      <c r="AC9951" s="12"/>
      <c r="AD9951" s="12"/>
      <c r="AK9951" s="12"/>
      <c r="AL9951" s="30"/>
      <c r="AM9951" s="32"/>
      <c r="AQ9951" s="12"/>
      <c r="AR9951" s="12"/>
      <c r="AS9951" s="12"/>
      <c r="AZ9951" s="49"/>
      <c r="BA9951" s="30"/>
      <c r="BB9951" s="12"/>
      <c r="BF9951" s="12"/>
      <c r="BG9951" s="12"/>
      <c r="BH9951" s="12"/>
      <c r="BO9951" s="7"/>
      <c r="BP9951" s="7"/>
      <c r="BQ9951" s="7"/>
      <c r="BU9951" s="7"/>
      <c r="BV9951" s="7"/>
      <c r="BW9951" s="7"/>
      <c r="CD9951" s="7"/>
      <c r="CE9951" s="7"/>
      <c r="CF9951" s="7"/>
      <c r="CJ9951" s="7"/>
      <c r="CK9951" s="7"/>
      <c r="CL9951" s="7"/>
    </row>
    <row r="9952" spans="1:90">
      <c r="A9952" s="11"/>
      <c r="B9952" s="373"/>
      <c r="C9952" s="373"/>
      <c r="D9952" s="373"/>
      <c r="E9952" s="13"/>
      <c r="F9952" s="11"/>
      <c r="G9952" s="25"/>
      <c r="H9952" s="31"/>
      <c r="I9952" s="30"/>
      <c r="M9952" s="25"/>
      <c r="N9952" s="31"/>
      <c r="O9952" s="30"/>
      <c r="V9952" s="12"/>
      <c r="W9952" s="12"/>
      <c r="X9952" s="14"/>
      <c r="AB9952" s="25"/>
      <c r="AC9952" s="12"/>
      <c r="AD9952" s="12"/>
      <c r="AK9952" s="12"/>
      <c r="AL9952" s="30"/>
      <c r="AM9952" s="32"/>
      <c r="AQ9952" s="12"/>
      <c r="AR9952" s="12"/>
      <c r="AS9952" s="12"/>
      <c r="AZ9952" s="49"/>
      <c r="BA9952" s="30"/>
      <c r="BB9952" s="12"/>
      <c r="BF9952" s="12"/>
      <c r="BG9952" s="12"/>
      <c r="BH9952" s="12"/>
      <c r="BO9952" s="7"/>
      <c r="BP9952" s="7"/>
      <c r="BQ9952" s="7"/>
      <c r="BU9952" s="7"/>
      <c r="BV9952" s="7"/>
      <c r="BW9952" s="7"/>
      <c r="CD9952" s="7"/>
      <c r="CE9952" s="7"/>
      <c r="CF9952" s="7"/>
      <c r="CJ9952" s="7"/>
      <c r="CK9952" s="7"/>
      <c r="CL9952" s="7"/>
    </row>
    <row r="9953" spans="1:90">
      <c r="A9953" s="11"/>
      <c r="B9953" s="373"/>
      <c r="C9953" s="373"/>
      <c r="D9953" s="373"/>
      <c r="E9953" s="13"/>
      <c r="F9953" s="11"/>
      <c r="G9953" s="25"/>
      <c r="H9953" s="31"/>
      <c r="I9953" s="30"/>
      <c r="M9953" s="25"/>
      <c r="N9953" s="31"/>
      <c r="O9953" s="30"/>
      <c r="V9953" s="12"/>
      <c r="W9953" s="12"/>
      <c r="X9953" s="14"/>
      <c r="AB9953" s="25"/>
      <c r="AC9953" s="12"/>
      <c r="AD9953" s="12"/>
      <c r="AK9953" s="12"/>
      <c r="AL9953" s="30"/>
      <c r="AM9953" s="32"/>
      <c r="AQ9953" s="12"/>
      <c r="AR9953" s="12"/>
      <c r="AS9953" s="12"/>
      <c r="AZ9953" s="49"/>
      <c r="BA9953" s="30"/>
      <c r="BB9953" s="12"/>
      <c r="BF9953" s="12"/>
      <c r="BG9953" s="12"/>
      <c r="BH9953" s="12"/>
      <c r="BO9953" s="7"/>
      <c r="BP9953" s="7"/>
      <c r="BQ9953" s="7"/>
      <c r="BU9953" s="7"/>
      <c r="BV9953" s="7"/>
      <c r="BW9953" s="7"/>
      <c r="CD9953" s="7"/>
      <c r="CE9953" s="7"/>
      <c r="CF9953" s="7"/>
      <c r="CJ9953" s="7"/>
      <c r="CK9953" s="7"/>
      <c r="CL9953" s="7"/>
    </row>
    <row r="9954" spans="1:90">
      <c r="A9954" s="11"/>
      <c r="B9954" s="373"/>
      <c r="C9954" s="373"/>
      <c r="D9954" s="373"/>
      <c r="E9954" s="13"/>
      <c r="F9954" s="11"/>
      <c r="G9954" s="25"/>
      <c r="H9954" s="31"/>
      <c r="I9954" s="30"/>
      <c r="M9954" s="25"/>
      <c r="N9954" s="31"/>
      <c r="O9954" s="30"/>
      <c r="V9954" s="12"/>
      <c r="W9954" s="12"/>
      <c r="X9954" s="14"/>
      <c r="AB9954" s="25"/>
      <c r="AC9954" s="12"/>
      <c r="AD9954" s="12"/>
      <c r="AK9954" s="12"/>
      <c r="AL9954" s="30"/>
      <c r="AM9954" s="32"/>
      <c r="AQ9954" s="12"/>
      <c r="AR9954" s="12"/>
      <c r="AS9954" s="12"/>
      <c r="AZ9954" s="49"/>
      <c r="BA9954" s="30"/>
      <c r="BB9954" s="12"/>
      <c r="BF9954" s="12"/>
      <c r="BG9954" s="12"/>
      <c r="BH9954" s="12"/>
      <c r="BO9954" s="7"/>
      <c r="BP9954" s="7"/>
      <c r="BQ9954" s="7"/>
      <c r="BU9954" s="7"/>
      <c r="BV9954" s="7"/>
      <c r="BW9954" s="7"/>
      <c r="CD9954" s="7"/>
      <c r="CE9954" s="7"/>
      <c r="CF9954" s="7"/>
      <c r="CJ9954" s="7"/>
      <c r="CK9954" s="7"/>
      <c r="CL9954" s="7"/>
    </row>
    <row r="9955" spans="1:90">
      <c r="A9955" s="11"/>
      <c r="B9955" s="373"/>
      <c r="C9955" s="373"/>
      <c r="D9955" s="373"/>
      <c r="E9955" s="13"/>
      <c r="F9955" s="11"/>
      <c r="G9955" s="25"/>
      <c r="H9955" s="31"/>
      <c r="I9955" s="30"/>
      <c r="M9955" s="25"/>
      <c r="N9955" s="31"/>
      <c r="O9955" s="30"/>
      <c r="V9955" s="12"/>
      <c r="W9955" s="12"/>
      <c r="X9955" s="14"/>
      <c r="AB9955" s="25"/>
      <c r="AC9955" s="12"/>
      <c r="AD9955" s="12"/>
      <c r="AK9955" s="12"/>
      <c r="AL9955" s="30"/>
      <c r="AM9955" s="32"/>
      <c r="AQ9955" s="12"/>
      <c r="AR9955" s="12"/>
      <c r="AS9955" s="12"/>
      <c r="AZ9955" s="49"/>
      <c r="BA9955" s="30"/>
      <c r="BB9955" s="12"/>
      <c r="BF9955" s="12"/>
      <c r="BG9955" s="12"/>
      <c r="BH9955" s="12"/>
      <c r="BO9955" s="7"/>
      <c r="BP9955" s="7"/>
      <c r="BQ9955" s="7"/>
      <c r="BU9955" s="7"/>
      <c r="BV9955" s="7"/>
      <c r="BW9955" s="7"/>
      <c r="CD9955" s="7"/>
      <c r="CE9955" s="7"/>
      <c r="CF9955" s="7"/>
      <c r="CJ9955" s="7"/>
      <c r="CK9955" s="7"/>
      <c r="CL9955" s="7"/>
    </row>
    <row r="9956" spans="1:90">
      <c r="A9956" s="11"/>
      <c r="B9956" s="373"/>
      <c r="C9956" s="373"/>
      <c r="D9956" s="373"/>
      <c r="E9956" s="13"/>
      <c r="F9956" s="11"/>
      <c r="G9956" s="25"/>
      <c r="H9956" s="31"/>
      <c r="I9956" s="30"/>
      <c r="M9956" s="25"/>
      <c r="N9956" s="31"/>
      <c r="O9956" s="30"/>
      <c r="V9956" s="12"/>
      <c r="W9956" s="12"/>
      <c r="X9956" s="14"/>
      <c r="AB9956" s="25"/>
      <c r="AC9956" s="12"/>
      <c r="AD9956" s="12"/>
      <c r="AK9956" s="12"/>
      <c r="AL9956" s="30"/>
      <c r="AM9956" s="32"/>
      <c r="AQ9956" s="12"/>
      <c r="AR9956" s="12"/>
      <c r="AS9956" s="12"/>
      <c r="AZ9956" s="49"/>
      <c r="BA9956" s="30"/>
      <c r="BB9956" s="12"/>
      <c r="BF9956" s="12"/>
      <c r="BG9956" s="12"/>
      <c r="BH9956" s="12"/>
      <c r="BO9956" s="7"/>
      <c r="BP9956" s="7"/>
      <c r="BQ9956" s="7"/>
      <c r="BU9956" s="7"/>
      <c r="BV9956" s="7"/>
      <c r="BW9956" s="7"/>
      <c r="CD9956" s="7"/>
      <c r="CE9956" s="7"/>
      <c r="CF9956" s="7"/>
      <c r="CJ9956" s="7"/>
      <c r="CK9956" s="7"/>
      <c r="CL9956" s="7"/>
    </row>
    <row r="9957" spans="1:90">
      <c r="A9957" s="11"/>
      <c r="B9957" s="373"/>
      <c r="C9957" s="373"/>
      <c r="D9957" s="373"/>
      <c r="E9957" s="13"/>
      <c r="F9957" s="11"/>
      <c r="G9957" s="25"/>
      <c r="H9957" s="31"/>
      <c r="I9957" s="30"/>
      <c r="M9957" s="25"/>
      <c r="N9957" s="31"/>
      <c r="O9957" s="30"/>
      <c r="V9957" s="12"/>
      <c r="W9957" s="12"/>
      <c r="X9957" s="14"/>
      <c r="AB9957" s="25"/>
      <c r="AC9957" s="12"/>
      <c r="AD9957" s="12"/>
      <c r="AK9957" s="12"/>
      <c r="AL9957" s="30"/>
      <c r="AM9957" s="32"/>
      <c r="AQ9957" s="12"/>
      <c r="AR9957" s="12"/>
      <c r="AS9957" s="12"/>
      <c r="AZ9957" s="49"/>
      <c r="BA9957" s="30"/>
      <c r="BB9957" s="12"/>
      <c r="BF9957" s="12"/>
      <c r="BG9957" s="12"/>
      <c r="BH9957" s="12"/>
      <c r="BO9957" s="7"/>
      <c r="BP9957" s="7"/>
      <c r="BQ9957" s="7"/>
      <c r="BU9957" s="7"/>
      <c r="BV9957" s="7"/>
      <c r="BW9957" s="7"/>
      <c r="CD9957" s="7"/>
      <c r="CE9957" s="7"/>
      <c r="CF9957" s="7"/>
      <c r="CJ9957" s="7"/>
      <c r="CK9957" s="7"/>
      <c r="CL9957" s="7"/>
    </row>
    <row r="9958" spans="1:90">
      <c r="A9958" s="11"/>
      <c r="B9958" s="373"/>
      <c r="C9958" s="373"/>
      <c r="D9958" s="373"/>
      <c r="E9958" s="13"/>
      <c r="F9958" s="11"/>
      <c r="G9958" s="25"/>
      <c r="H9958" s="31"/>
      <c r="I9958" s="30"/>
      <c r="M9958" s="25"/>
      <c r="N9958" s="31"/>
      <c r="O9958" s="30"/>
      <c r="V9958" s="12"/>
      <c r="W9958" s="12"/>
      <c r="X9958" s="14"/>
      <c r="AB9958" s="25"/>
      <c r="AC9958" s="12"/>
      <c r="AD9958" s="12"/>
      <c r="AK9958" s="12"/>
      <c r="AL9958" s="30"/>
      <c r="AM9958" s="32"/>
      <c r="AQ9958" s="12"/>
      <c r="AR9958" s="12"/>
      <c r="AS9958" s="12"/>
      <c r="AZ9958" s="49"/>
      <c r="BA9958" s="30"/>
      <c r="BB9958" s="12"/>
      <c r="BF9958" s="12"/>
      <c r="BG9958" s="12"/>
      <c r="BH9958" s="12"/>
      <c r="BO9958" s="7"/>
      <c r="BP9958" s="7"/>
      <c r="BQ9958" s="7"/>
      <c r="BU9958" s="7"/>
      <c r="BV9958" s="7"/>
      <c r="BW9958" s="7"/>
      <c r="CD9958" s="7"/>
      <c r="CE9958" s="7"/>
      <c r="CF9958" s="7"/>
      <c r="CJ9958" s="7"/>
      <c r="CK9958" s="7"/>
      <c r="CL9958" s="7"/>
    </row>
    <row r="9959" spans="1:90">
      <c r="A9959" s="11"/>
      <c r="B9959" s="373"/>
      <c r="C9959" s="373"/>
      <c r="D9959" s="373"/>
      <c r="E9959" s="13"/>
      <c r="F9959" s="11"/>
      <c r="G9959" s="25"/>
      <c r="H9959" s="31"/>
      <c r="I9959" s="30"/>
      <c r="M9959" s="25"/>
      <c r="N9959" s="31"/>
      <c r="O9959" s="30"/>
      <c r="V9959" s="12"/>
      <c r="W9959" s="12"/>
      <c r="X9959" s="14"/>
      <c r="AB9959" s="25"/>
      <c r="AC9959" s="12"/>
      <c r="AD9959" s="12"/>
      <c r="AK9959" s="12"/>
      <c r="AL9959" s="30"/>
      <c r="AM9959" s="32"/>
      <c r="AQ9959" s="12"/>
      <c r="AR9959" s="12"/>
      <c r="AS9959" s="12"/>
      <c r="AZ9959" s="49"/>
      <c r="BA9959" s="30"/>
      <c r="BB9959" s="12"/>
      <c r="BF9959" s="12"/>
      <c r="BG9959" s="12"/>
      <c r="BH9959" s="12"/>
      <c r="BO9959" s="7"/>
      <c r="BP9959" s="7"/>
      <c r="BQ9959" s="7"/>
      <c r="BU9959" s="7"/>
      <c r="BV9959" s="7"/>
      <c r="BW9959" s="7"/>
      <c r="CD9959" s="7"/>
      <c r="CE9959" s="7"/>
      <c r="CF9959" s="7"/>
      <c r="CJ9959" s="7"/>
      <c r="CK9959" s="7"/>
      <c r="CL9959" s="7"/>
    </row>
    <row r="9960" spans="1:90">
      <c r="A9960" s="11"/>
      <c r="B9960" s="373"/>
      <c r="C9960" s="373"/>
      <c r="D9960" s="373"/>
      <c r="E9960" s="13"/>
      <c r="F9960" s="11"/>
      <c r="G9960" s="25"/>
      <c r="H9960" s="31"/>
      <c r="I9960" s="30"/>
      <c r="M9960" s="25"/>
      <c r="N9960" s="31"/>
      <c r="O9960" s="30"/>
      <c r="V9960" s="12"/>
      <c r="W9960" s="12"/>
      <c r="X9960" s="14"/>
      <c r="AB9960" s="25"/>
      <c r="AC9960" s="12"/>
      <c r="AD9960" s="12"/>
      <c r="AK9960" s="12"/>
      <c r="AL9960" s="30"/>
      <c r="AM9960" s="32"/>
      <c r="AQ9960" s="12"/>
      <c r="AR9960" s="12"/>
      <c r="AS9960" s="12"/>
      <c r="AZ9960" s="49"/>
      <c r="BA9960" s="30"/>
      <c r="BB9960" s="12"/>
      <c r="BF9960" s="12"/>
      <c r="BG9960" s="12"/>
      <c r="BH9960" s="12"/>
      <c r="BO9960" s="7"/>
      <c r="BP9960" s="7"/>
      <c r="BQ9960" s="7"/>
      <c r="BU9960" s="7"/>
      <c r="BV9960" s="7"/>
      <c r="BW9960" s="7"/>
      <c r="CD9960" s="7"/>
      <c r="CE9960" s="7"/>
      <c r="CF9960" s="7"/>
      <c r="CJ9960" s="7"/>
      <c r="CK9960" s="7"/>
      <c r="CL9960" s="7"/>
    </row>
    <row r="9961" spans="1:90">
      <c r="A9961" s="11"/>
      <c r="B9961" s="373"/>
      <c r="C9961" s="373"/>
      <c r="D9961" s="373"/>
      <c r="E9961" s="13"/>
      <c r="F9961" s="11"/>
      <c r="G9961" s="25"/>
      <c r="H9961" s="31"/>
      <c r="I9961" s="30"/>
      <c r="M9961" s="25"/>
      <c r="N9961" s="31"/>
      <c r="O9961" s="30"/>
      <c r="V9961" s="12"/>
      <c r="W9961" s="12"/>
      <c r="X9961" s="14"/>
      <c r="AB9961" s="25"/>
      <c r="AC9961" s="12"/>
      <c r="AD9961" s="12"/>
      <c r="AK9961" s="12"/>
      <c r="AL9961" s="30"/>
      <c r="AM9961" s="32"/>
      <c r="AQ9961" s="12"/>
      <c r="AR9961" s="12"/>
      <c r="AS9961" s="12"/>
      <c r="AZ9961" s="49"/>
      <c r="BA9961" s="30"/>
      <c r="BB9961" s="12"/>
      <c r="BF9961" s="12"/>
      <c r="BG9961" s="12"/>
      <c r="BH9961" s="12"/>
      <c r="BO9961" s="7"/>
      <c r="BP9961" s="7"/>
      <c r="BQ9961" s="7"/>
      <c r="BU9961" s="7"/>
      <c r="BV9961" s="7"/>
      <c r="BW9961" s="7"/>
      <c r="CD9961" s="7"/>
      <c r="CE9961" s="7"/>
      <c r="CF9961" s="7"/>
      <c r="CJ9961" s="7"/>
      <c r="CK9961" s="7"/>
      <c r="CL9961" s="7"/>
    </row>
    <row r="9962" spans="1:90">
      <c r="A9962" s="11"/>
      <c r="B9962" s="373"/>
      <c r="C9962" s="373"/>
      <c r="D9962" s="373"/>
      <c r="E9962" s="13"/>
      <c r="F9962" s="11"/>
      <c r="G9962" s="25"/>
      <c r="H9962" s="31"/>
      <c r="I9962" s="30"/>
      <c r="M9962" s="25"/>
      <c r="N9962" s="31"/>
      <c r="O9962" s="30"/>
      <c r="V9962" s="12"/>
      <c r="W9962" s="12"/>
      <c r="X9962" s="14"/>
      <c r="AB9962" s="25"/>
      <c r="AC9962" s="12"/>
      <c r="AD9962" s="12"/>
      <c r="AK9962" s="12"/>
      <c r="AL9962" s="30"/>
      <c r="AM9962" s="32"/>
      <c r="AQ9962" s="12"/>
      <c r="AR9962" s="12"/>
      <c r="AS9962" s="12"/>
      <c r="AZ9962" s="49"/>
      <c r="BA9962" s="30"/>
      <c r="BB9962" s="12"/>
      <c r="BF9962" s="12"/>
      <c r="BG9962" s="12"/>
      <c r="BH9962" s="12"/>
      <c r="BO9962" s="7"/>
      <c r="BP9962" s="7"/>
      <c r="BQ9962" s="7"/>
      <c r="BU9962" s="7"/>
      <c r="BV9962" s="7"/>
      <c r="BW9962" s="7"/>
      <c r="CD9962" s="7"/>
      <c r="CE9962" s="7"/>
      <c r="CF9962" s="7"/>
      <c r="CJ9962" s="7"/>
      <c r="CK9962" s="7"/>
      <c r="CL9962" s="7"/>
    </row>
    <row r="9963" spans="1:90">
      <c r="A9963" s="11"/>
      <c r="B9963" s="373"/>
      <c r="C9963" s="373"/>
      <c r="D9963" s="373"/>
      <c r="E9963" s="13"/>
      <c r="F9963" s="11"/>
      <c r="G9963" s="25"/>
      <c r="H9963" s="31"/>
      <c r="I9963" s="30"/>
      <c r="M9963" s="25"/>
      <c r="N9963" s="31"/>
      <c r="O9963" s="30"/>
      <c r="V9963" s="12"/>
      <c r="W9963" s="12"/>
      <c r="X9963" s="14"/>
      <c r="AB9963" s="25"/>
      <c r="AC9963" s="12"/>
      <c r="AD9963" s="12"/>
      <c r="AK9963" s="12"/>
      <c r="AL9963" s="30"/>
      <c r="AM9963" s="32"/>
      <c r="AQ9963" s="12"/>
      <c r="AR9963" s="12"/>
      <c r="AS9963" s="12"/>
      <c r="AZ9963" s="49"/>
      <c r="BA9963" s="30"/>
      <c r="BB9963" s="12"/>
      <c r="BF9963" s="12"/>
      <c r="BG9963" s="12"/>
      <c r="BH9963" s="12"/>
      <c r="BO9963" s="7"/>
      <c r="BP9963" s="7"/>
      <c r="BQ9963" s="7"/>
      <c r="BU9963" s="7"/>
      <c r="BV9963" s="7"/>
      <c r="BW9963" s="7"/>
      <c r="CD9963" s="7"/>
      <c r="CE9963" s="7"/>
      <c r="CF9963" s="7"/>
      <c r="CJ9963" s="7"/>
      <c r="CK9963" s="7"/>
      <c r="CL9963" s="7"/>
    </row>
    <row r="9964" spans="1:90">
      <c r="A9964" s="11"/>
      <c r="B9964" s="373"/>
      <c r="C9964" s="373"/>
      <c r="D9964" s="373"/>
      <c r="E9964" s="13"/>
      <c r="F9964" s="11"/>
      <c r="G9964" s="25"/>
      <c r="H9964" s="31"/>
      <c r="I9964" s="30"/>
      <c r="M9964" s="25"/>
      <c r="N9964" s="31"/>
      <c r="O9964" s="30"/>
      <c r="V9964" s="12"/>
      <c r="W9964" s="12"/>
      <c r="X9964" s="14"/>
      <c r="AB9964" s="25"/>
      <c r="AC9964" s="12"/>
      <c r="AD9964" s="12"/>
      <c r="AK9964" s="12"/>
      <c r="AL9964" s="30"/>
      <c r="AM9964" s="32"/>
      <c r="AQ9964" s="12"/>
      <c r="AR9964" s="12"/>
      <c r="AS9964" s="12"/>
      <c r="AZ9964" s="49"/>
      <c r="BA9964" s="30"/>
      <c r="BB9964" s="12"/>
      <c r="BF9964" s="12"/>
      <c r="BG9964" s="12"/>
      <c r="BH9964" s="12"/>
      <c r="BO9964" s="7"/>
      <c r="BP9964" s="7"/>
      <c r="BQ9964" s="7"/>
      <c r="BU9964" s="7"/>
      <c r="BV9964" s="7"/>
      <c r="BW9964" s="7"/>
      <c r="CD9964" s="7"/>
      <c r="CE9964" s="7"/>
      <c r="CF9964" s="7"/>
      <c r="CJ9964" s="7"/>
      <c r="CK9964" s="7"/>
      <c r="CL9964" s="7"/>
    </row>
    <row r="9965" spans="1:90">
      <c r="A9965" s="11"/>
      <c r="B9965" s="373"/>
      <c r="C9965" s="373"/>
      <c r="D9965" s="373"/>
      <c r="E9965" s="13"/>
      <c r="F9965" s="11"/>
      <c r="G9965" s="25"/>
      <c r="H9965" s="31"/>
      <c r="I9965" s="30"/>
      <c r="M9965" s="25"/>
      <c r="N9965" s="31"/>
      <c r="O9965" s="30"/>
      <c r="V9965" s="12"/>
      <c r="W9965" s="12"/>
      <c r="X9965" s="14"/>
      <c r="AB9965" s="25"/>
      <c r="AC9965" s="12"/>
      <c r="AD9965" s="12"/>
      <c r="AK9965" s="12"/>
      <c r="AL9965" s="30"/>
      <c r="AM9965" s="32"/>
      <c r="AQ9965" s="12"/>
      <c r="AR9965" s="12"/>
      <c r="AS9965" s="12"/>
      <c r="AZ9965" s="49"/>
      <c r="BA9965" s="30"/>
      <c r="BB9965" s="12"/>
      <c r="BF9965" s="12"/>
      <c r="BG9965" s="12"/>
      <c r="BH9965" s="12"/>
      <c r="BO9965" s="7"/>
      <c r="BP9965" s="7"/>
      <c r="BQ9965" s="7"/>
      <c r="BU9965" s="7"/>
      <c r="BV9965" s="7"/>
      <c r="BW9965" s="7"/>
      <c r="CD9965" s="7"/>
      <c r="CE9965" s="7"/>
      <c r="CF9965" s="7"/>
      <c r="CJ9965" s="7"/>
      <c r="CK9965" s="7"/>
      <c r="CL9965" s="7"/>
    </row>
    <row r="9966" spans="1:90">
      <c r="A9966" s="11"/>
      <c r="B9966" s="373"/>
      <c r="C9966" s="373"/>
      <c r="D9966" s="373"/>
      <c r="E9966" s="13"/>
      <c r="F9966" s="11"/>
      <c r="G9966" s="25"/>
      <c r="H9966" s="31"/>
      <c r="I9966" s="30"/>
      <c r="M9966" s="25"/>
      <c r="N9966" s="31"/>
      <c r="O9966" s="30"/>
      <c r="V9966" s="12"/>
      <c r="W9966" s="12"/>
      <c r="X9966" s="14"/>
      <c r="AB9966" s="25"/>
      <c r="AC9966" s="12"/>
      <c r="AD9966" s="12"/>
      <c r="AK9966" s="12"/>
      <c r="AL9966" s="30"/>
      <c r="AM9966" s="32"/>
      <c r="AQ9966" s="12"/>
      <c r="AR9966" s="12"/>
      <c r="AS9966" s="12"/>
      <c r="AZ9966" s="49"/>
      <c r="BA9966" s="30"/>
      <c r="BB9966" s="12"/>
      <c r="BF9966" s="12"/>
      <c r="BG9966" s="12"/>
      <c r="BH9966" s="12"/>
      <c r="BO9966" s="7"/>
      <c r="BP9966" s="7"/>
      <c r="BQ9966" s="7"/>
      <c r="BU9966" s="7"/>
      <c r="BV9966" s="7"/>
      <c r="BW9966" s="7"/>
      <c r="CD9966" s="7"/>
      <c r="CE9966" s="7"/>
      <c r="CF9966" s="7"/>
      <c r="CJ9966" s="7"/>
      <c r="CK9966" s="7"/>
      <c r="CL9966" s="7"/>
    </row>
    <row r="9967" spans="1:90">
      <c r="A9967" s="11"/>
      <c r="B9967" s="373"/>
      <c r="C9967" s="373"/>
      <c r="D9967" s="373"/>
      <c r="E9967" s="13"/>
      <c r="F9967" s="11"/>
      <c r="G9967" s="25"/>
      <c r="H9967" s="31"/>
      <c r="I9967" s="30"/>
      <c r="M9967" s="25"/>
      <c r="N9967" s="31"/>
      <c r="O9967" s="30"/>
      <c r="V9967" s="12"/>
      <c r="W9967" s="12"/>
      <c r="X9967" s="14"/>
      <c r="AB9967" s="25"/>
      <c r="AC9967" s="12"/>
      <c r="AD9967" s="12"/>
      <c r="AK9967" s="12"/>
      <c r="AL9967" s="30"/>
      <c r="AM9967" s="32"/>
      <c r="AQ9967" s="12"/>
      <c r="AR9967" s="12"/>
      <c r="AS9967" s="12"/>
      <c r="AZ9967" s="49"/>
      <c r="BA9967" s="30"/>
      <c r="BB9967" s="12"/>
      <c r="BF9967" s="12"/>
      <c r="BG9967" s="12"/>
      <c r="BH9967" s="12"/>
      <c r="BO9967" s="7"/>
      <c r="BP9967" s="7"/>
      <c r="BQ9967" s="7"/>
      <c r="BU9967" s="7"/>
      <c r="BV9967" s="7"/>
      <c r="BW9967" s="7"/>
      <c r="CD9967" s="7"/>
      <c r="CE9967" s="7"/>
      <c r="CF9967" s="7"/>
      <c r="CJ9967" s="7"/>
      <c r="CK9967" s="7"/>
      <c r="CL9967" s="7"/>
    </row>
    <row r="9968" spans="1:90">
      <c r="A9968" s="11"/>
      <c r="B9968" s="373"/>
      <c r="C9968" s="373"/>
      <c r="D9968" s="373"/>
      <c r="E9968" s="13"/>
      <c r="F9968" s="11"/>
      <c r="G9968" s="25"/>
      <c r="H9968" s="31"/>
      <c r="I9968" s="30"/>
      <c r="M9968" s="25"/>
      <c r="N9968" s="31"/>
      <c r="O9968" s="30"/>
      <c r="V9968" s="12"/>
      <c r="W9968" s="12"/>
      <c r="X9968" s="14"/>
      <c r="AB9968" s="25"/>
      <c r="AC9968" s="12"/>
      <c r="AD9968" s="12"/>
      <c r="AK9968" s="12"/>
      <c r="AL9968" s="30"/>
      <c r="AM9968" s="32"/>
      <c r="AQ9968" s="12"/>
      <c r="AR9968" s="12"/>
      <c r="AS9968" s="12"/>
      <c r="AZ9968" s="49"/>
      <c r="BA9968" s="30"/>
      <c r="BB9968" s="12"/>
      <c r="BF9968" s="12"/>
      <c r="BG9968" s="12"/>
      <c r="BH9968" s="12"/>
      <c r="BO9968" s="7"/>
      <c r="BP9968" s="7"/>
      <c r="BQ9968" s="7"/>
      <c r="BU9968" s="7"/>
      <c r="BV9968" s="7"/>
      <c r="BW9968" s="7"/>
      <c r="CD9968" s="7"/>
      <c r="CE9968" s="7"/>
      <c r="CF9968" s="7"/>
      <c r="CJ9968" s="7"/>
      <c r="CK9968" s="7"/>
      <c r="CL9968" s="7"/>
    </row>
    <row r="9969" spans="1:90">
      <c r="A9969" s="11"/>
      <c r="B9969" s="373"/>
      <c r="C9969" s="373"/>
      <c r="D9969" s="373"/>
      <c r="E9969" s="13"/>
      <c r="F9969" s="11"/>
      <c r="G9969" s="25"/>
      <c r="H9969" s="31"/>
      <c r="I9969" s="30"/>
      <c r="M9969" s="25"/>
      <c r="N9969" s="31"/>
      <c r="O9969" s="30"/>
      <c r="V9969" s="12"/>
      <c r="W9969" s="12"/>
      <c r="X9969" s="14"/>
      <c r="AB9969" s="25"/>
      <c r="AC9969" s="12"/>
      <c r="AD9969" s="12"/>
      <c r="AK9969" s="12"/>
      <c r="AL9969" s="30"/>
      <c r="AM9969" s="32"/>
      <c r="AQ9969" s="12"/>
      <c r="AR9969" s="12"/>
      <c r="AS9969" s="12"/>
      <c r="AZ9969" s="49"/>
      <c r="BA9969" s="30"/>
      <c r="BB9969" s="12"/>
      <c r="BF9969" s="12"/>
      <c r="BG9969" s="12"/>
      <c r="BH9969" s="12"/>
      <c r="BO9969" s="7"/>
      <c r="BP9969" s="7"/>
      <c r="BQ9969" s="7"/>
      <c r="BU9969" s="7"/>
      <c r="BV9969" s="7"/>
      <c r="BW9969" s="7"/>
      <c r="CD9969" s="7"/>
      <c r="CE9969" s="7"/>
      <c r="CF9969" s="7"/>
      <c r="CJ9969" s="7"/>
      <c r="CK9969" s="7"/>
      <c r="CL9969" s="7"/>
    </row>
    <row r="9970" spans="1:90">
      <c r="A9970" s="11"/>
      <c r="B9970" s="373"/>
      <c r="C9970" s="373"/>
      <c r="D9970" s="373"/>
      <c r="E9970" s="13"/>
      <c r="F9970" s="11"/>
      <c r="G9970" s="25"/>
      <c r="H9970" s="31"/>
      <c r="I9970" s="30"/>
      <c r="M9970" s="25"/>
      <c r="N9970" s="31"/>
      <c r="O9970" s="30"/>
      <c r="V9970" s="12"/>
      <c r="W9970" s="12"/>
      <c r="X9970" s="14"/>
      <c r="AB9970" s="25"/>
      <c r="AC9970" s="12"/>
      <c r="AD9970" s="12"/>
      <c r="AK9970" s="12"/>
      <c r="AL9970" s="30"/>
      <c r="AM9970" s="32"/>
      <c r="AQ9970" s="12"/>
      <c r="AR9970" s="12"/>
      <c r="AS9970" s="12"/>
      <c r="AZ9970" s="49"/>
      <c r="BA9970" s="30"/>
      <c r="BB9970" s="12"/>
      <c r="BF9970" s="12"/>
      <c r="BG9970" s="12"/>
      <c r="BH9970" s="12"/>
      <c r="BO9970" s="7"/>
      <c r="BP9970" s="7"/>
      <c r="BQ9970" s="7"/>
      <c r="BU9970" s="7"/>
      <c r="BV9970" s="7"/>
      <c r="BW9970" s="7"/>
      <c r="CD9970" s="7"/>
      <c r="CE9970" s="7"/>
      <c r="CF9970" s="7"/>
      <c r="CJ9970" s="7"/>
      <c r="CK9970" s="7"/>
      <c r="CL9970" s="7"/>
    </row>
    <row r="9971" spans="1:90">
      <c r="A9971" s="11"/>
      <c r="B9971" s="373"/>
      <c r="C9971" s="373"/>
      <c r="D9971" s="373"/>
      <c r="E9971" s="13"/>
      <c r="F9971" s="11"/>
      <c r="G9971" s="25"/>
      <c r="H9971" s="31"/>
      <c r="I9971" s="30"/>
      <c r="M9971" s="25"/>
      <c r="N9971" s="31"/>
      <c r="O9971" s="30"/>
      <c r="V9971" s="12"/>
      <c r="W9971" s="12"/>
      <c r="X9971" s="14"/>
      <c r="AB9971" s="25"/>
      <c r="AC9971" s="12"/>
      <c r="AD9971" s="12"/>
      <c r="AK9971" s="12"/>
      <c r="AL9971" s="30"/>
      <c r="AM9971" s="32"/>
      <c r="AQ9971" s="12"/>
      <c r="AR9971" s="12"/>
      <c r="AS9971" s="12"/>
      <c r="AZ9971" s="49"/>
      <c r="BA9971" s="30"/>
      <c r="BB9971" s="12"/>
      <c r="BF9971" s="12"/>
      <c r="BG9971" s="12"/>
      <c r="BH9971" s="12"/>
      <c r="BO9971" s="7"/>
      <c r="BP9971" s="7"/>
      <c r="BQ9971" s="7"/>
      <c r="BU9971" s="7"/>
      <c r="BV9971" s="7"/>
      <c r="BW9971" s="7"/>
      <c r="CD9971" s="7"/>
      <c r="CE9971" s="7"/>
      <c r="CF9971" s="7"/>
      <c r="CJ9971" s="7"/>
      <c r="CK9971" s="7"/>
      <c r="CL9971" s="7"/>
    </row>
    <row r="9972" spans="1:90">
      <c r="A9972" s="11"/>
      <c r="B9972" s="373"/>
      <c r="C9972" s="373"/>
      <c r="D9972" s="373"/>
      <c r="E9972" s="13"/>
      <c r="F9972" s="11"/>
      <c r="G9972" s="25"/>
      <c r="H9972" s="31"/>
      <c r="I9972" s="30"/>
      <c r="M9972" s="25"/>
      <c r="N9972" s="31"/>
      <c r="O9972" s="30"/>
      <c r="V9972" s="12"/>
      <c r="W9972" s="12"/>
      <c r="X9972" s="14"/>
      <c r="AB9972" s="25"/>
      <c r="AC9972" s="12"/>
      <c r="AD9972" s="12"/>
      <c r="AK9972" s="12"/>
      <c r="AL9972" s="30"/>
      <c r="AM9972" s="32"/>
      <c r="AQ9972" s="12"/>
      <c r="AR9972" s="12"/>
      <c r="AS9972" s="12"/>
      <c r="AZ9972" s="49"/>
      <c r="BA9972" s="30"/>
      <c r="BB9972" s="12"/>
      <c r="BF9972" s="12"/>
      <c r="BG9972" s="12"/>
      <c r="BH9972" s="12"/>
      <c r="BO9972" s="7"/>
      <c r="BP9972" s="7"/>
      <c r="BQ9972" s="7"/>
      <c r="BU9972" s="7"/>
      <c r="BV9972" s="7"/>
      <c r="BW9972" s="7"/>
      <c r="CD9972" s="7"/>
      <c r="CE9972" s="7"/>
      <c r="CF9972" s="7"/>
      <c r="CJ9972" s="7"/>
      <c r="CK9972" s="7"/>
      <c r="CL9972" s="7"/>
    </row>
    <row r="9973" spans="1:90">
      <c r="A9973" s="11"/>
      <c r="B9973" s="373"/>
      <c r="C9973" s="373"/>
      <c r="D9973" s="373"/>
      <c r="E9973" s="13"/>
      <c r="F9973" s="11"/>
      <c r="G9973" s="25"/>
      <c r="H9973" s="31"/>
      <c r="I9973" s="30"/>
      <c r="M9973" s="25"/>
      <c r="N9973" s="31"/>
      <c r="O9973" s="30"/>
      <c r="V9973" s="12"/>
      <c r="W9973" s="12"/>
      <c r="X9973" s="14"/>
      <c r="AB9973" s="25"/>
      <c r="AC9973" s="12"/>
      <c r="AD9973" s="12"/>
      <c r="AK9973" s="12"/>
      <c r="AL9973" s="30"/>
      <c r="AM9973" s="32"/>
      <c r="AQ9973" s="12"/>
      <c r="AR9973" s="12"/>
      <c r="AS9973" s="12"/>
      <c r="AZ9973" s="49"/>
      <c r="BA9973" s="30"/>
      <c r="BB9973" s="12"/>
      <c r="BF9973" s="12"/>
      <c r="BG9973" s="12"/>
      <c r="BH9973" s="12"/>
      <c r="BO9973" s="7"/>
      <c r="BP9973" s="7"/>
      <c r="BQ9973" s="7"/>
      <c r="BU9973" s="7"/>
      <c r="BV9973" s="7"/>
      <c r="BW9973" s="7"/>
      <c r="CD9973" s="7"/>
      <c r="CE9973" s="7"/>
      <c r="CF9973" s="7"/>
      <c r="CJ9973" s="7"/>
      <c r="CK9973" s="7"/>
      <c r="CL9973" s="7"/>
    </row>
    <row r="9974" spans="1:90">
      <c r="A9974" s="11"/>
      <c r="B9974" s="373"/>
      <c r="C9974" s="373"/>
      <c r="D9974" s="373"/>
      <c r="E9974" s="13"/>
      <c r="F9974" s="11"/>
      <c r="G9974" s="25"/>
      <c r="H9974" s="31"/>
      <c r="I9974" s="30"/>
      <c r="M9974" s="25"/>
      <c r="N9974" s="31"/>
      <c r="O9974" s="30"/>
      <c r="V9974" s="12"/>
      <c r="W9974" s="12"/>
      <c r="X9974" s="14"/>
      <c r="AB9974" s="25"/>
      <c r="AC9974" s="12"/>
      <c r="AD9974" s="12"/>
      <c r="AK9974" s="12"/>
      <c r="AL9974" s="30"/>
      <c r="AM9974" s="32"/>
      <c r="AQ9974" s="12"/>
      <c r="AR9974" s="12"/>
      <c r="AS9974" s="12"/>
      <c r="AZ9974" s="49"/>
      <c r="BA9974" s="30"/>
      <c r="BB9974" s="12"/>
      <c r="BF9974" s="12"/>
      <c r="BG9974" s="12"/>
      <c r="BH9974" s="12"/>
      <c r="BO9974" s="7"/>
      <c r="BP9974" s="7"/>
      <c r="BQ9974" s="7"/>
      <c r="BU9974" s="7"/>
      <c r="BV9974" s="7"/>
      <c r="BW9974" s="7"/>
      <c r="CD9974" s="7"/>
      <c r="CE9974" s="7"/>
      <c r="CF9974" s="7"/>
      <c r="CJ9974" s="7"/>
      <c r="CK9974" s="7"/>
      <c r="CL9974" s="7"/>
    </row>
    <row r="9975" spans="1:90">
      <c r="A9975" s="11"/>
      <c r="B9975" s="373"/>
      <c r="C9975" s="373"/>
      <c r="D9975" s="373"/>
      <c r="E9975" s="13"/>
      <c r="F9975" s="11"/>
      <c r="G9975" s="25"/>
      <c r="H9975" s="31"/>
      <c r="I9975" s="30"/>
      <c r="M9975" s="25"/>
      <c r="N9975" s="31"/>
      <c r="O9975" s="30"/>
      <c r="V9975" s="12"/>
      <c r="W9975" s="12"/>
      <c r="X9975" s="14"/>
      <c r="AB9975" s="25"/>
      <c r="AC9975" s="12"/>
      <c r="AD9975" s="12"/>
      <c r="AK9975" s="12"/>
      <c r="AL9975" s="30"/>
      <c r="AM9975" s="32"/>
      <c r="AQ9975" s="12"/>
      <c r="AR9975" s="12"/>
      <c r="AS9975" s="12"/>
      <c r="AZ9975" s="49"/>
      <c r="BA9975" s="30"/>
      <c r="BB9975" s="12"/>
      <c r="BF9975" s="12"/>
      <c r="BG9975" s="12"/>
      <c r="BH9975" s="12"/>
      <c r="BO9975" s="7"/>
      <c r="BP9975" s="7"/>
      <c r="BQ9975" s="7"/>
      <c r="BU9975" s="7"/>
      <c r="BV9975" s="7"/>
      <c r="BW9975" s="7"/>
      <c r="CD9975" s="7"/>
      <c r="CE9975" s="7"/>
      <c r="CF9975" s="7"/>
      <c r="CJ9975" s="7"/>
      <c r="CK9975" s="7"/>
      <c r="CL9975" s="7"/>
    </row>
    <row r="9976" spans="1:90">
      <c r="A9976" s="11"/>
      <c r="B9976" s="373"/>
      <c r="C9976" s="373"/>
      <c r="D9976" s="373"/>
      <c r="E9976" s="13"/>
      <c r="F9976" s="11"/>
      <c r="G9976" s="25"/>
      <c r="H9976" s="31"/>
      <c r="I9976" s="30"/>
      <c r="M9976" s="25"/>
      <c r="N9976" s="31"/>
      <c r="O9976" s="30"/>
      <c r="V9976" s="12"/>
      <c r="W9976" s="12"/>
      <c r="X9976" s="14"/>
      <c r="AB9976" s="25"/>
      <c r="AC9976" s="12"/>
      <c r="AD9976" s="12"/>
      <c r="AK9976" s="12"/>
      <c r="AL9976" s="30"/>
      <c r="AM9976" s="32"/>
      <c r="AQ9976" s="12"/>
      <c r="AR9976" s="12"/>
      <c r="AS9976" s="12"/>
      <c r="AZ9976" s="49"/>
      <c r="BA9976" s="30"/>
      <c r="BB9976" s="12"/>
      <c r="BF9976" s="12"/>
      <c r="BG9976" s="12"/>
      <c r="BH9976" s="12"/>
      <c r="BO9976" s="7"/>
      <c r="BP9976" s="7"/>
      <c r="BQ9976" s="7"/>
      <c r="BU9976" s="7"/>
      <c r="BV9976" s="7"/>
      <c r="BW9976" s="7"/>
      <c r="CD9976" s="7"/>
      <c r="CE9976" s="7"/>
      <c r="CF9976" s="7"/>
      <c r="CJ9976" s="7"/>
      <c r="CK9976" s="7"/>
      <c r="CL9976" s="7"/>
    </row>
    <row r="9977" spans="1:90">
      <c r="A9977" s="11"/>
      <c r="B9977" s="373"/>
      <c r="C9977" s="373"/>
      <c r="D9977" s="373"/>
      <c r="E9977" s="13"/>
      <c r="F9977" s="11"/>
      <c r="G9977" s="25"/>
      <c r="H9977" s="31"/>
      <c r="I9977" s="30"/>
      <c r="M9977" s="25"/>
      <c r="N9977" s="31"/>
      <c r="O9977" s="30"/>
      <c r="V9977" s="12"/>
      <c r="W9977" s="12"/>
      <c r="X9977" s="14"/>
      <c r="AB9977" s="25"/>
      <c r="AC9977" s="12"/>
      <c r="AD9977" s="12"/>
      <c r="AK9977" s="12"/>
      <c r="AL9977" s="30"/>
      <c r="AM9977" s="32"/>
      <c r="AQ9977" s="12"/>
      <c r="AR9977" s="12"/>
      <c r="AS9977" s="12"/>
      <c r="AZ9977" s="49"/>
      <c r="BA9977" s="30"/>
      <c r="BB9977" s="12"/>
      <c r="BF9977" s="12"/>
      <c r="BG9977" s="12"/>
      <c r="BH9977" s="12"/>
      <c r="BO9977" s="7"/>
      <c r="BP9977" s="7"/>
      <c r="BQ9977" s="7"/>
      <c r="BU9977" s="7"/>
      <c r="BV9977" s="7"/>
      <c r="BW9977" s="7"/>
      <c r="CD9977" s="7"/>
      <c r="CE9977" s="7"/>
      <c r="CF9977" s="7"/>
      <c r="CJ9977" s="7"/>
      <c r="CK9977" s="7"/>
      <c r="CL9977" s="7"/>
    </row>
    <row r="9978" spans="1:90">
      <c r="A9978" s="11"/>
      <c r="B9978" s="373"/>
      <c r="C9978" s="373"/>
      <c r="D9978" s="373"/>
      <c r="E9978" s="13"/>
      <c r="F9978" s="11"/>
      <c r="G9978" s="25"/>
      <c r="H9978" s="31"/>
      <c r="I9978" s="30"/>
      <c r="M9978" s="25"/>
      <c r="N9978" s="31"/>
      <c r="O9978" s="30"/>
      <c r="V9978" s="12"/>
      <c r="W9978" s="12"/>
      <c r="X9978" s="14"/>
      <c r="AB9978" s="25"/>
      <c r="AC9978" s="12"/>
      <c r="AD9978" s="12"/>
      <c r="AK9978" s="12"/>
      <c r="AL9978" s="30"/>
      <c r="AM9978" s="32"/>
      <c r="AQ9978" s="12"/>
      <c r="AR9978" s="12"/>
      <c r="AS9978" s="12"/>
      <c r="AZ9978" s="49"/>
      <c r="BA9978" s="30"/>
      <c r="BB9978" s="12"/>
      <c r="BF9978" s="12"/>
      <c r="BG9978" s="12"/>
      <c r="BH9978" s="12"/>
      <c r="BO9978" s="7"/>
      <c r="BP9978" s="7"/>
      <c r="BQ9978" s="7"/>
      <c r="BU9978" s="7"/>
      <c r="BV9978" s="7"/>
      <c r="BW9978" s="7"/>
      <c r="CD9978" s="7"/>
      <c r="CE9978" s="7"/>
      <c r="CF9978" s="7"/>
      <c r="CJ9978" s="7"/>
      <c r="CK9978" s="7"/>
      <c r="CL9978" s="7"/>
    </row>
    <row r="9979" spans="1:90">
      <c r="A9979" s="11"/>
      <c r="B9979" s="373"/>
      <c r="C9979" s="373"/>
      <c r="D9979" s="373"/>
      <c r="E9979" s="13"/>
      <c r="F9979" s="11"/>
      <c r="G9979" s="25"/>
      <c r="H9979" s="31"/>
      <c r="I9979" s="30"/>
      <c r="M9979" s="25"/>
      <c r="N9979" s="31"/>
      <c r="O9979" s="30"/>
      <c r="V9979" s="12"/>
      <c r="W9979" s="12"/>
      <c r="X9979" s="14"/>
      <c r="AB9979" s="25"/>
      <c r="AC9979" s="12"/>
      <c r="AD9979" s="12"/>
      <c r="AK9979" s="12"/>
      <c r="AL9979" s="30"/>
      <c r="AM9979" s="32"/>
      <c r="AQ9979" s="12"/>
      <c r="AR9979" s="12"/>
      <c r="AS9979" s="12"/>
      <c r="AZ9979" s="49"/>
      <c r="BA9979" s="30"/>
      <c r="BB9979" s="12"/>
      <c r="BF9979" s="12"/>
      <c r="BG9979" s="12"/>
      <c r="BH9979" s="12"/>
      <c r="BO9979" s="7"/>
      <c r="BP9979" s="7"/>
      <c r="BQ9979" s="7"/>
      <c r="BU9979" s="7"/>
      <c r="BV9979" s="7"/>
      <c r="BW9979" s="7"/>
      <c r="CD9979" s="7"/>
      <c r="CE9979" s="7"/>
      <c r="CF9979" s="7"/>
      <c r="CJ9979" s="7"/>
      <c r="CK9979" s="7"/>
      <c r="CL9979" s="7"/>
    </row>
    <row r="9980" spans="1:90">
      <c r="A9980" s="11"/>
      <c r="B9980" s="373"/>
      <c r="C9980" s="373"/>
      <c r="D9980" s="373"/>
      <c r="E9980" s="13"/>
      <c r="F9980" s="11"/>
      <c r="G9980" s="25"/>
      <c r="H9980" s="31"/>
      <c r="I9980" s="30"/>
      <c r="M9980" s="25"/>
      <c r="N9980" s="31"/>
      <c r="O9980" s="30"/>
      <c r="V9980" s="12"/>
      <c r="W9980" s="12"/>
      <c r="X9980" s="14"/>
      <c r="AB9980" s="25"/>
      <c r="AC9980" s="12"/>
      <c r="AD9980" s="12"/>
      <c r="AK9980" s="12"/>
      <c r="AL9980" s="30"/>
      <c r="AM9980" s="32"/>
      <c r="AQ9980" s="12"/>
      <c r="AR9980" s="12"/>
      <c r="AS9980" s="12"/>
      <c r="AZ9980" s="49"/>
      <c r="BA9980" s="30"/>
      <c r="BB9980" s="12"/>
      <c r="BF9980" s="12"/>
      <c r="BG9980" s="12"/>
      <c r="BH9980" s="12"/>
      <c r="BO9980" s="7"/>
      <c r="BP9980" s="7"/>
      <c r="BQ9980" s="7"/>
      <c r="BU9980" s="7"/>
      <c r="BV9980" s="7"/>
      <c r="BW9980" s="7"/>
      <c r="CD9980" s="7"/>
      <c r="CE9980" s="7"/>
      <c r="CF9980" s="7"/>
      <c r="CJ9980" s="7"/>
      <c r="CK9980" s="7"/>
      <c r="CL9980" s="7"/>
    </row>
    <row r="9981" spans="1:90">
      <c r="A9981" s="11"/>
      <c r="B9981" s="373"/>
      <c r="C9981" s="373"/>
      <c r="D9981" s="373"/>
      <c r="E9981" s="13"/>
      <c r="F9981" s="11"/>
      <c r="G9981" s="25"/>
      <c r="H9981" s="31"/>
      <c r="I9981" s="30"/>
      <c r="M9981" s="25"/>
      <c r="N9981" s="31"/>
      <c r="O9981" s="30"/>
      <c r="V9981" s="12"/>
      <c r="W9981" s="12"/>
      <c r="X9981" s="14"/>
      <c r="AB9981" s="25"/>
      <c r="AC9981" s="12"/>
      <c r="AD9981" s="12"/>
      <c r="AK9981" s="12"/>
      <c r="AL9981" s="30"/>
      <c r="AM9981" s="32"/>
      <c r="AQ9981" s="12"/>
      <c r="AR9981" s="12"/>
      <c r="AS9981" s="12"/>
      <c r="AZ9981" s="49"/>
      <c r="BA9981" s="30"/>
      <c r="BB9981" s="12"/>
      <c r="BF9981" s="12"/>
      <c r="BG9981" s="12"/>
      <c r="BH9981" s="12"/>
      <c r="BO9981" s="7"/>
      <c r="BP9981" s="7"/>
      <c r="BQ9981" s="7"/>
      <c r="BU9981" s="7"/>
      <c r="BV9981" s="7"/>
      <c r="BW9981" s="7"/>
      <c r="CD9981" s="7"/>
      <c r="CE9981" s="7"/>
      <c r="CF9981" s="7"/>
      <c r="CJ9981" s="7"/>
      <c r="CK9981" s="7"/>
      <c r="CL9981" s="7"/>
    </row>
    <row r="9982" spans="1:90">
      <c r="A9982" s="11"/>
      <c r="B9982" s="373"/>
      <c r="C9982" s="373"/>
      <c r="D9982" s="373"/>
      <c r="E9982" s="13"/>
      <c r="F9982" s="11"/>
      <c r="G9982" s="25"/>
      <c r="H9982" s="31"/>
      <c r="I9982" s="30"/>
      <c r="M9982" s="25"/>
      <c r="N9982" s="31"/>
      <c r="O9982" s="30"/>
      <c r="V9982" s="12"/>
      <c r="W9982" s="12"/>
      <c r="X9982" s="14"/>
      <c r="AB9982" s="25"/>
      <c r="AC9982" s="12"/>
      <c r="AD9982" s="12"/>
      <c r="AK9982" s="12"/>
      <c r="AL9982" s="30"/>
      <c r="AM9982" s="32"/>
      <c r="AQ9982" s="12"/>
      <c r="AR9982" s="12"/>
      <c r="AS9982" s="12"/>
      <c r="AZ9982" s="49"/>
      <c r="BA9982" s="30"/>
      <c r="BB9982" s="12"/>
      <c r="BF9982" s="12"/>
      <c r="BG9982" s="12"/>
      <c r="BH9982" s="12"/>
      <c r="BO9982" s="7"/>
      <c r="BP9982" s="7"/>
      <c r="BQ9982" s="7"/>
      <c r="BU9982" s="7"/>
      <c r="BV9982" s="7"/>
      <c r="BW9982" s="7"/>
      <c r="CD9982" s="7"/>
      <c r="CE9982" s="7"/>
      <c r="CF9982" s="7"/>
      <c r="CJ9982" s="7"/>
      <c r="CK9982" s="7"/>
      <c r="CL9982" s="7"/>
    </row>
    <row r="9983" spans="1:90">
      <c r="A9983" s="11"/>
      <c r="B9983" s="373"/>
      <c r="C9983" s="373"/>
      <c r="D9983" s="373"/>
      <c r="E9983" s="13"/>
      <c r="F9983" s="11"/>
      <c r="G9983" s="25"/>
      <c r="H9983" s="31"/>
      <c r="I9983" s="30"/>
      <c r="M9983" s="25"/>
      <c r="N9983" s="31"/>
      <c r="O9983" s="30"/>
      <c r="V9983" s="12"/>
      <c r="W9983" s="12"/>
      <c r="X9983" s="14"/>
      <c r="AB9983" s="25"/>
      <c r="AC9983" s="12"/>
      <c r="AD9983" s="12"/>
      <c r="AK9983" s="12"/>
      <c r="AL9983" s="30"/>
      <c r="AM9983" s="32"/>
      <c r="AQ9983" s="12"/>
      <c r="AR9983" s="12"/>
      <c r="AS9983" s="12"/>
      <c r="AZ9983" s="49"/>
      <c r="BA9983" s="30"/>
      <c r="BB9983" s="12"/>
      <c r="BF9983" s="12"/>
      <c r="BG9983" s="12"/>
      <c r="BH9983" s="12"/>
      <c r="BO9983" s="7"/>
      <c r="BP9983" s="7"/>
      <c r="BQ9983" s="7"/>
      <c r="BU9983" s="7"/>
      <c r="BV9983" s="7"/>
      <c r="BW9983" s="7"/>
      <c r="CD9983" s="7"/>
      <c r="CE9983" s="7"/>
      <c r="CF9983" s="7"/>
      <c r="CJ9983" s="7"/>
      <c r="CK9983" s="7"/>
      <c r="CL9983" s="7"/>
    </row>
    <row r="9984" spans="1:90">
      <c r="A9984" s="11"/>
      <c r="B9984" s="373"/>
      <c r="C9984" s="373"/>
      <c r="D9984" s="373"/>
      <c r="E9984" s="13"/>
      <c r="F9984" s="11"/>
      <c r="G9984" s="25"/>
      <c r="H9984" s="31"/>
      <c r="I9984" s="30"/>
      <c r="M9984" s="25"/>
      <c r="N9984" s="31"/>
      <c r="O9984" s="30"/>
      <c r="V9984" s="12"/>
      <c r="W9984" s="12"/>
      <c r="X9984" s="14"/>
      <c r="AB9984" s="25"/>
      <c r="AC9984" s="12"/>
      <c r="AD9984" s="12"/>
      <c r="AK9984" s="12"/>
      <c r="AL9984" s="30"/>
      <c r="AM9984" s="32"/>
      <c r="AQ9984" s="12"/>
      <c r="AR9984" s="12"/>
      <c r="AS9984" s="12"/>
      <c r="AZ9984" s="49"/>
      <c r="BA9984" s="30"/>
      <c r="BB9984" s="12"/>
      <c r="BF9984" s="12"/>
      <c r="BG9984" s="12"/>
      <c r="BH9984" s="12"/>
      <c r="BO9984" s="7"/>
      <c r="BP9984" s="7"/>
      <c r="BQ9984" s="7"/>
      <c r="BU9984" s="7"/>
      <c r="BV9984" s="7"/>
      <c r="BW9984" s="7"/>
      <c r="CD9984" s="7"/>
      <c r="CE9984" s="7"/>
      <c r="CF9984" s="7"/>
      <c r="CJ9984" s="7"/>
      <c r="CK9984" s="7"/>
      <c r="CL9984" s="7"/>
    </row>
    <row r="9985" spans="1:90">
      <c r="A9985" s="11"/>
      <c r="B9985" s="373"/>
      <c r="C9985" s="373"/>
      <c r="D9985" s="373"/>
      <c r="E9985" s="13"/>
      <c r="F9985" s="11"/>
      <c r="G9985" s="25"/>
      <c r="H9985" s="31"/>
      <c r="I9985" s="30"/>
      <c r="M9985" s="25"/>
      <c r="N9985" s="31"/>
      <c r="O9985" s="30"/>
      <c r="V9985" s="12"/>
      <c r="W9985" s="12"/>
      <c r="X9985" s="14"/>
      <c r="AB9985" s="25"/>
      <c r="AC9985" s="12"/>
      <c r="AD9985" s="12"/>
      <c r="AK9985" s="12"/>
      <c r="AL9985" s="30"/>
      <c r="AM9985" s="32"/>
      <c r="AQ9985" s="12"/>
      <c r="AR9985" s="12"/>
      <c r="AS9985" s="12"/>
      <c r="AZ9985" s="49"/>
      <c r="BA9985" s="30"/>
      <c r="BB9985" s="12"/>
      <c r="BF9985" s="12"/>
      <c r="BG9985" s="12"/>
      <c r="BH9985" s="12"/>
      <c r="BO9985" s="7"/>
      <c r="BP9985" s="7"/>
      <c r="BQ9985" s="7"/>
      <c r="BU9985" s="7"/>
      <c r="BV9985" s="7"/>
      <c r="BW9985" s="7"/>
      <c r="CD9985" s="7"/>
      <c r="CE9985" s="7"/>
      <c r="CF9985" s="7"/>
      <c r="CJ9985" s="7"/>
      <c r="CK9985" s="7"/>
      <c r="CL9985" s="7"/>
    </row>
    <row r="9986" spans="1:90">
      <c r="A9986" s="11"/>
      <c r="B9986" s="373"/>
      <c r="C9986" s="373"/>
      <c r="D9986" s="373"/>
      <c r="E9986" s="13"/>
      <c r="F9986" s="11"/>
      <c r="G9986" s="25"/>
      <c r="H9986" s="31"/>
      <c r="I9986" s="30"/>
      <c r="M9986" s="25"/>
      <c r="N9986" s="31"/>
      <c r="O9986" s="30"/>
      <c r="V9986" s="12"/>
      <c r="W9986" s="12"/>
      <c r="X9986" s="14"/>
      <c r="AB9986" s="25"/>
      <c r="AC9986" s="12"/>
      <c r="AD9986" s="12"/>
      <c r="AK9986" s="12"/>
      <c r="AL9986" s="30"/>
      <c r="AM9986" s="32"/>
      <c r="AQ9986" s="12"/>
      <c r="AR9986" s="12"/>
      <c r="AS9986" s="12"/>
      <c r="AZ9986" s="49"/>
      <c r="BA9986" s="30"/>
      <c r="BB9986" s="12"/>
      <c r="BF9986" s="12"/>
      <c r="BG9986" s="12"/>
      <c r="BH9986" s="12"/>
      <c r="BO9986" s="7"/>
      <c r="BP9986" s="7"/>
      <c r="BQ9986" s="7"/>
      <c r="BU9986" s="7"/>
      <c r="BV9986" s="7"/>
      <c r="BW9986" s="7"/>
      <c r="CD9986" s="7"/>
      <c r="CE9986" s="7"/>
      <c r="CF9986" s="7"/>
      <c r="CJ9986" s="7"/>
      <c r="CK9986" s="7"/>
      <c r="CL9986" s="7"/>
    </row>
    <row r="9987" spans="1:90">
      <c r="A9987" s="11"/>
      <c r="B9987" s="373"/>
      <c r="C9987" s="373"/>
      <c r="D9987" s="373"/>
      <c r="E9987" s="13"/>
      <c r="F9987" s="11"/>
      <c r="G9987" s="25"/>
      <c r="H9987" s="31"/>
      <c r="I9987" s="30"/>
      <c r="M9987" s="25"/>
      <c r="N9987" s="31"/>
      <c r="O9987" s="30"/>
      <c r="V9987" s="12"/>
      <c r="W9987" s="12"/>
      <c r="X9987" s="14"/>
      <c r="AB9987" s="25"/>
      <c r="AC9987" s="12"/>
      <c r="AD9987" s="12"/>
      <c r="AK9987" s="12"/>
      <c r="AL9987" s="30"/>
      <c r="AM9987" s="32"/>
      <c r="AQ9987" s="12"/>
      <c r="AR9987" s="12"/>
      <c r="AS9987" s="12"/>
      <c r="AZ9987" s="49"/>
      <c r="BA9987" s="30"/>
      <c r="BB9987" s="12"/>
      <c r="BF9987" s="12"/>
      <c r="BG9987" s="12"/>
      <c r="BH9987" s="12"/>
      <c r="BO9987" s="7"/>
      <c r="BP9987" s="7"/>
      <c r="BQ9987" s="7"/>
      <c r="BU9987" s="7"/>
      <c r="BV9987" s="7"/>
      <c r="BW9987" s="7"/>
      <c r="CD9987" s="7"/>
      <c r="CE9987" s="7"/>
      <c r="CF9987" s="7"/>
      <c r="CJ9987" s="7"/>
      <c r="CK9987" s="7"/>
      <c r="CL9987" s="7"/>
    </row>
    <row r="9988" spans="1:90">
      <c r="A9988" s="11"/>
      <c r="B9988" s="373"/>
      <c r="C9988" s="373"/>
      <c r="D9988" s="373"/>
      <c r="E9988" s="13"/>
      <c r="F9988" s="11"/>
      <c r="G9988" s="25"/>
      <c r="H9988" s="31"/>
      <c r="I9988" s="30"/>
      <c r="M9988" s="25"/>
      <c r="N9988" s="31"/>
      <c r="O9988" s="30"/>
      <c r="V9988" s="12"/>
      <c r="W9988" s="12"/>
      <c r="X9988" s="14"/>
      <c r="AB9988" s="25"/>
      <c r="AC9988" s="12"/>
      <c r="AD9988" s="12"/>
      <c r="AK9988" s="12"/>
      <c r="AL9988" s="30"/>
      <c r="AM9988" s="32"/>
      <c r="AQ9988" s="12"/>
      <c r="AR9988" s="12"/>
      <c r="AS9988" s="12"/>
      <c r="AZ9988" s="49"/>
      <c r="BA9988" s="30"/>
      <c r="BB9988" s="12"/>
      <c r="BF9988" s="12"/>
      <c r="BG9988" s="12"/>
      <c r="BH9988" s="12"/>
      <c r="BO9988" s="7"/>
      <c r="BP9988" s="7"/>
      <c r="BQ9988" s="7"/>
      <c r="BU9988" s="7"/>
      <c r="BV9988" s="7"/>
      <c r="BW9988" s="7"/>
      <c r="CD9988" s="7"/>
      <c r="CE9988" s="7"/>
      <c r="CF9988" s="7"/>
      <c r="CJ9988" s="7"/>
      <c r="CK9988" s="7"/>
      <c r="CL9988" s="7"/>
    </row>
    <row r="9989" spans="1:90">
      <c r="A9989" s="11"/>
      <c r="B9989" s="373"/>
      <c r="C9989" s="373"/>
      <c r="D9989" s="373"/>
      <c r="E9989" s="13"/>
      <c r="F9989" s="11"/>
      <c r="G9989" s="25"/>
      <c r="H9989" s="31"/>
      <c r="I9989" s="30"/>
      <c r="M9989" s="25"/>
      <c r="N9989" s="31"/>
      <c r="O9989" s="30"/>
      <c r="V9989" s="12"/>
      <c r="W9989" s="12"/>
      <c r="X9989" s="14"/>
      <c r="AB9989" s="25"/>
      <c r="AC9989" s="12"/>
      <c r="AD9989" s="12"/>
      <c r="AK9989" s="12"/>
      <c r="AL9989" s="30"/>
      <c r="AM9989" s="32"/>
      <c r="AQ9989" s="12"/>
      <c r="AR9989" s="12"/>
      <c r="AS9989" s="12"/>
      <c r="AZ9989" s="49"/>
      <c r="BA9989" s="30"/>
      <c r="BB9989" s="12"/>
      <c r="BF9989" s="12"/>
      <c r="BG9989" s="12"/>
      <c r="BH9989" s="12"/>
      <c r="BO9989" s="7"/>
      <c r="BP9989" s="7"/>
      <c r="BQ9989" s="7"/>
      <c r="BU9989" s="7"/>
      <c r="BV9989" s="7"/>
      <c r="BW9989" s="7"/>
      <c r="CD9989" s="7"/>
      <c r="CE9989" s="7"/>
      <c r="CF9989" s="7"/>
      <c r="CJ9989" s="7"/>
      <c r="CK9989" s="7"/>
      <c r="CL9989" s="7"/>
    </row>
    <row r="9990" spans="1:90">
      <c r="A9990" s="11"/>
      <c r="B9990" s="373"/>
      <c r="C9990" s="373"/>
      <c r="D9990" s="373"/>
      <c r="E9990" s="13"/>
      <c r="F9990" s="11"/>
      <c r="G9990" s="25"/>
      <c r="H9990" s="31"/>
      <c r="I9990" s="30"/>
      <c r="M9990" s="25"/>
      <c r="N9990" s="31"/>
      <c r="O9990" s="30"/>
      <c r="V9990" s="12"/>
      <c r="W9990" s="12"/>
      <c r="X9990" s="14"/>
      <c r="AB9990" s="25"/>
      <c r="AC9990" s="12"/>
      <c r="AD9990" s="12"/>
      <c r="AK9990" s="12"/>
      <c r="AL9990" s="30"/>
      <c r="AM9990" s="32"/>
      <c r="AQ9990" s="12"/>
      <c r="AR9990" s="12"/>
      <c r="AS9990" s="12"/>
      <c r="AZ9990" s="49"/>
      <c r="BA9990" s="30"/>
      <c r="BB9990" s="12"/>
      <c r="BF9990" s="12"/>
      <c r="BG9990" s="12"/>
      <c r="BH9990" s="12"/>
      <c r="BO9990" s="7"/>
      <c r="BP9990" s="7"/>
      <c r="BQ9990" s="7"/>
      <c r="BU9990" s="7"/>
      <c r="BV9990" s="7"/>
      <c r="BW9990" s="7"/>
      <c r="CD9990" s="7"/>
      <c r="CE9990" s="7"/>
      <c r="CF9990" s="7"/>
      <c r="CJ9990" s="7"/>
      <c r="CK9990" s="7"/>
      <c r="CL9990" s="7"/>
    </row>
    <row r="9991" spans="1:90">
      <c r="A9991" s="11"/>
      <c r="B9991" s="373"/>
      <c r="C9991" s="373"/>
      <c r="D9991" s="373"/>
      <c r="E9991" s="13"/>
      <c r="F9991" s="11"/>
      <c r="G9991" s="25"/>
      <c r="H9991" s="31"/>
      <c r="I9991" s="30"/>
      <c r="M9991" s="25"/>
      <c r="N9991" s="31"/>
      <c r="O9991" s="30"/>
      <c r="V9991" s="12"/>
      <c r="W9991" s="12"/>
      <c r="X9991" s="14"/>
      <c r="AB9991" s="25"/>
      <c r="AC9991" s="12"/>
      <c r="AD9991" s="12"/>
      <c r="AK9991" s="12"/>
      <c r="AL9991" s="30"/>
      <c r="AM9991" s="32"/>
      <c r="AQ9991" s="12"/>
      <c r="AR9991" s="12"/>
      <c r="AS9991" s="12"/>
      <c r="AZ9991" s="49"/>
      <c r="BA9991" s="30"/>
      <c r="BB9991" s="12"/>
      <c r="BF9991" s="12"/>
      <c r="BG9991" s="12"/>
      <c r="BH9991" s="12"/>
      <c r="BO9991" s="7"/>
      <c r="BP9991" s="7"/>
      <c r="BQ9991" s="7"/>
      <c r="BU9991" s="7"/>
      <c r="BV9991" s="7"/>
      <c r="BW9991" s="7"/>
      <c r="CD9991" s="7"/>
      <c r="CE9991" s="7"/>
      <c r="CF9991" s="7"/>
      <c r="CJ9991" s="7"/>
      <c r="CK9991" s="7"/>
      <c r="CL9991" s="7"/>
    </row>
    <row r="9992" spans="1:90">
      <c r="A9992" s="11"/>
      <c r="B9992" s="373"/>
      <c r="C9992" s="373"/>
      <c r="D9992" s="373"/>
      <c r="E9992" s="13"/>
      <c r="F9992" s="11"/>
      <c r="G9992" s="25"/>
      <c r="H9992" s="31"/>
      <c r="I9992" s="30"/>
      <c r="M9992" s="25"/>
      <c r="N9992" s="31"/>
      <c r="O9992" s="30"/>
      <c r="V9992" s="12"/>
      <c r="W9992" s="12"/>
      <c r="X9992" s="14"/>
      <c r="AB9992" s="25"/>
      <c r="AC9992" s="12"/>
      <c r="AD9992" s="12"/>
      <c r="AK9992" s="12"/>
      <c r="AL9992" s="30"/>
      <c r="AM9992" s="32"/>
      <c r="AQ9992" s="12"/>
      <c r="AR9992" s="12"/>
      <c r="AS9992" s="12"/>
      <c r="AZ9992" s="49"/>
      <c r="BA9992" s="30"/>
      <c r="BB9992" s="12"/>
      <c r="BF9992" s="12"/>
      <c r="BG9992" s="12"/>
      <c r="BH9992" s="12"/>
      <c r="BO9992" s="7"/>
      <c r="BP9992" s="7"/>
      <c r="BQ9992" s="7"/>
      <c r="BU9992" s="7"/>
      <c r="BV9992" s="7"/>
      <c r="BW9992" s="7"/>
      <c r="CD9992" s="7"/>
      <c r="CE9992" s="7"/>
      <c r="CF9992" s="7"/>
      <c r="CJ9992" s="7"/>
      <c r="CK9992" s="7"/>
      <c r="CL9992" s="7"/>
    </row>
    <row r="9993" spans="1:90">
      <c r="A9993" s="11"/>
      <c r="B9993" s="373"/>
      <c r="C9993" s="373"/>
      <c r="D9993" s="373"/>
      <c r="E9993" s="13"/>
      <c r="F9993" s="11"/>
      <c r="G9993" s="25"/>
      <c r="H9993" s="31"/>
      <c r="I9993" s="30"/>
      <c r="M9993" s="25"/>
      <c r="N9993" s="31"/>
      <c r="O9993" s="30"/>
      <c r="V9993" s="12"/>
      <c r="W9993" s="12"/>
      <c r="X9993" s="14"/>
      <c r="AB9993" s="25"/>
      <c r="AC9993" s="12"/>
      <c r="AD9993" s="12"/>
      <c r="AK9993" s="12"/>
      <c r="AL9993" s="30"/>
      <c r="AM9993" s="32"/>
      <c r="AQ9993" s="12"/>
      <c r="AR9993" s="12"/>
      <c r="AS9993" s="12"/>
      <c r="AZ9993" s="49"/>
      <c r="BA9993" s="30"/>
      <c r="BB9993" s="12"/>
      <c r="BF9993" s="12"/>
      <c r="BG9993" s="12"/>
      <c r="BH9993" s="12"/>
      <c r="BO9993" s="7"/>
      <c r="BP9993" s="7"/>
      <c r="BQ9993" s="7"/>
      <c r="BU9993" s="7"/>
      <c r="BV9993" s="7"/>
      <c r="BW9993" s="7"/>
      <c r="CD9993" s="7"/>
      <c r="CE9993" s="7"/>
      <c r="CF9993" s="7"/>
      <c r="CJ9993" s="7"/>
      <c r="CK9993" s="7"/>
      <c r="CL9993" s="7"/>
    </row>
    <row r="9994" spans="1:90">
      <c r="A9994" s="11"/>
      <c r="B9994" s="373"/>
      <c r="C9994" s="373"/>
      <c r="D9994" s="373"/>
      <c r="E9994" s="13"/>
      <c r="F9994" s="11"/>
      <c r="G9994" s="25"/>
      <c r="H9994" s="31"/>
      <c r="I9994" s="30"/>
      <c r="M9994" s="25"/>
      <c r="N9994" s="31"/>
      <c r="O9994" s="30"/>
      <c r="V9994" s="12"/>
      <c r="W9994" s="12"/>
      <c r="X9994" s="14"/>
      <c r="AB9994" s="25"/>
      <c r="AC9994" s="12"/>
      <c r="AD9994" s="12"/>
      <c r="AK9994" s="12"/>
      <c r="AL9994" s="30"/>
      <c r="AM9994" s="32"/>
      <c r="AQ9994" s="12"/>
      <c r="AR9994" s="12"/>
      <c r="AS9994" s="12"/>
      <c r="AZ9994" s="49"/>
      <c r="BA9994" s="30"/>
      <c r="BB9994" s="12"/>
      <c r="BF9994" s="12"/>
      <c r="BG9994" s="12"/>
      <c r="BH9994" s="12"/>
      <c r="BO9994" s="7"/>
      <c r="BP9994" s="7"/>
      <c r="BQ9994" s="7"/>
      <c r="BU9994" s="7"/>
      <c r="BV9994" s="7"/>
      <c r="BW9994" s="7"/>
      <c r="CD9994" s="7"/>
      <c r="CE9994" s="7"/>
      <c r="CF9994" s="7"/>
      <c r="CJ9994" s="7"/>
      <c r="CK9994" s="7"/>
      <c r="CL9994" s="7"/>
    </row>
    <row r="9995" spans="1:90">
      <c r="A9995" s="11"/>
      <c r="B9995" s="373"/>
      <c r="C9995" s="373"/>
      <c r="D9995" s="373"/>
      <c r="E9995" s="13"/>
      <c r="F9995" s="11"/>
      <c r="G9995" s="25"/>
      <c r="H9995" s="31"/>
      <c r="I9995" s="30"/>
      <c r="M9995" s="25"/>
      <c r="N9995" s="31"/>
      <c r="O9995" s="30"/>
      <c r="V9995" s="12"/>
      <c r="W9995" s="12"/>
      <c r="X9995" s="14"/>
      <c r="AB9995" s="25"/>
      <c r="AC9995" s="12"/>
      <c r="AD9995" s="12"/>
      <c r="AK9995" s="12"/>
      <c r="AL9995" s="30"/>
      <c r="AM9995" s="32"/>
      <c r="AQ9995" s="12"/>
      <c r="AR9995" s="12"/>
      <c r="AS9995" s="12"/>
      <c r="AZ9995" s="49"/>
      <c r="BA9995" s="30"/>
      <c r="BB9995" s="12"/>
      <c r="BF9995" s="12"/>
      <c r="BG9995" s="12"/>
      <c r="BH9995" s="12"/>
      <c r="BO9995" s="7"/>
      <c r="BP9995" s="7"/>
      <c r="BQ9995" s="7"/>
      <c r="BU9995" s="7"/>
      <c r="BV9995" s="7"/>
      <c r="BW9995" s="7"/>
      <c r="CD9995" s="7"/>
      <c r="CE9995" s="7"/>
      <c r="CF9995" s="7"/>
      <c r="CJ9995" s="7"/>
      <c r="CK9995" s="7"/>
      <c r="CL9995" s="7"/>
    </row>
    <row r="9996" spans="1:90">
      <c r="A9996" s="11"/>
      <c r="B9996" s="373"/>
      <c r="C9996" s="373"/>
      <c r="D9996" s="373"/>
      <c r="E9996" s="13"/>
      <c r="F9996" s="11"/>
      <c r="G9996" s="25"/>
      <c r="H9996" s="31"/>
      <c r="I9996" s="30"/>
      <c r="M9996" s="25"/>
      <c r="N9996" s="31"/>
      <c r="O9996" s="30"/>
      <c r="V9996" s="12"/>
      <c r="W9996" s="12"/>
      <c r="X9996" s="14"/>
      <c r="AB9996" s="25"/>
      <c r="AC9996" s="12"/>
      <c r="AD9996" s="12"/>
      <c r="AK9996" s="12"/>
      <c r="AL9996" s="30"/>
      <c r="AM9996" s="32"/>
      <c r="AQ9996" s="12"/>
      <c r="AR9996" s="12"/>
      <c r="AS9996" s="12"/>
      <c r="AZ9996" s="49"/>
      <c r="BA9996" s="30"/>
      <c r="BB9996" s="12"/>
      <c r="BF9996" s="12"/>
      <c r="BG9996" s="12"/>
      <c r="BH9996" s="12"/>
      <c r="BO9996" s="7"/>
      <c r="BP9996" s="7"/>
      <c r="BQ9996" s="7"/>
      <c r="BU9996" s="7"/>
      <c r="BV9996" s="7"/>
      <c r="BW9996" s="7"/>
      <c r="CD9996" s="7"/>
      <c r="CE9996" s="7"/>
      <c r="CF9996" s="7"/>
      <c r="CJ9996" s="7"/>
      <c r="CK9996" s="7"/>
      <c r="CL9996" s="7"/>
    </row>
    <row r="9997" spans="1:90">
      <c r="A9997" s="11"/>
      <c r="B9997" s="373"/>
      <c r="C9997" s="373"/>
      <c r="D9997" s="373"/>
      <c r="E9997" s="13"/>
      <c r="F9997" s="11"/>
      <c r="G9997" s="25"/>
      <c r="H9997" s="31"/>
      <c r="I9997" s="30"/>
      <c r="M9997" s="25"/>
      <c r="N9997" s="31"/>
      <c r="O9997" s="30"/>
      <c r="V9997" s="12"/>
      <c r="W9997" s="12"/>
      <c r="X9997" s="14"/>
      <c r="AB9997" s="25"/>
      <c r="AC9997" s="12"/>
      <c r="AD9997" s="12"/>
      <c r="AK9997" s="12"/>
      <c r="AL9997" s="30"/>
      <c r="AM9997" s="32"/>
      <c r="AQ9997" s="12"/>
      <c r="AR9997" s="12"/>
      <c r="AS9997" s="12"/>
      <c r="AZ9997" s="49"/>
      <c r="BA9997" s="30"/>
      <c r="BB9997" s="12"/>
      <c r="BF9997" s="12"/>
      <c r="BG9997" s="12"/>
      <c r="BH9997" s="12"/>
      <c r="BO9997" s="7"/>
      <c r="BP9997" s="7"/>
      <c r="BQ9997" s="7"/>
      <c r="BU9997" s="7"/>
      <c r="BV9997" s="7"/>
      <c r="BW9997" s="7"/>
      <c r="CD9997" s="7"/>
      <c r="CE9997" s="7"/>
      <c r="CF9997" s="7"/>
      <c r="CJ9997" s="7"/>
      <c r="CK9997" s="7"/>
      <c r="CL9997" s="7"/>
    </row>
    <row r="9998" spans="1:90">
      <c r="A9998" s="11"/>
      <c r="B9998" s="373"/>
      <c r="C9998" s="373"/>
      <c r="D9998" s="373"/>
      <c r="E9998" s="13"/>
      <c r="F9998" s="11"/>
      <c r="G9998" s="25"/>
      <c r="H9998" s="31"/>
      <c r="I9998" s="30"/>
      <c r="M9998" s="25"/>
      <c r="N9998" s="31"/>
      <c r="O9998" s="30"/>
      <c r="V9998" s="12"/>
      <c r="W9998" s="12"/>
      <c r="X9998" s="14"/>
      <c r="AB9998" s="25"/>
      <c r="AC9998" s="12"/>
      <c r="AD9998" s="12"/>
      <c r="AK9998" s="12"/>
      <c r="AL9998" s="30"/>
      <c r="AM9998" s="32"/>
      <c r="AQ9998" s="12"/>
      <c r="AR9998" s="12"/>
      <c r="AS9998" s="12"/>
      <c r="AZ9998" s="49"/>
      <c r="BA9998" s="30"/>
      <c r="BB9998" s="12"/>
      <c r="BF9998" s="12"/>
      <c r="BG9998" s="12"/>
      <c r="BH9998" s="12"/>
      <c r="BO9998" s="7"/>
      <c r="BP9998" s="7"/>
      <c r="BQ9998" s="7"/>
      <c r="BU9998" s="7"/>
      <c r="BV9998" s="7"/>
      <c r="BW9998" s="7"/>
      <c r="CD9998" s="7"/>
      <c r="CE9998" s="7"/>
      <c r="CF9998" s="7"/>
      <c r="CJ9998" s="7"/>
      <c r="CK9998" s="7"/>
      <c r="CL9998" s="7"/>
    </row>
    <row r="9999" spans="1:90">
      <c r="A9999" s="11"/>
      <c r="B9999" s="373"/>
      <c r="C9999" s="373"/>
      <c r="D9999" s="373"/>
      <c r="E9999" s="13"/>
      <c r="F9999" s="11"/>
      <c r="G9999" s="25"/>
      <c r="H9999" s="31"/>
      <c r="I9999" s="30"/>
      <c r="M9999" s="25"/>
      <c r="N9999" s="31"/>
      <c r="O9999" s="30"/>
      <c r="V9999" s="12"/>
      <c r="W9999" s="12"/>
      <c r="X9999" s="14"/>
      <c r="AB9999" s="25"/>
      <c r="AC9999" s="12"/>
      <c r="AD9999" s="12"/>
      <c r="AK9999" s="12"/>
      <c r="AL9999" s="30"/>
      <c r="AM9999" s="32"/>
      <c r="AQ9999" s="12"/>
      <c r="AR9999" s="12"/>
      <c r="AS9999" s="12"/>
      <c r="AZ9999" s="49"/>
      <c r="BA9999" s="30"/>
      <c r="BB9999" s="12"/>
      <c r="BF9999" s="12"/>
      <c r="BG9999" s="12"/>
      <c r="BH9999" s="12"/>
      <c r="BO9999" s="7"/>
      <c r="BP9999" s="7"/>
      <c r="BQ9999" s="7"/>
      <c r="BU9999" s="7"/>
      <c r="BV9999" s="7"/>
      <c r="BW9999" s="7"/>
      <c r="CD9999" s="7"/>
      <c r="CE9999" s="7"/>
      <c r="CF9999" s="7"/>
      <c r="CJ9999" s="7"/>
      <c r="CK9999" s="7"/>
      <c r="CL9999" s="7"/>
    </row>
    <row r="10000" spans="1:90">
      <c r="A10000" s="11"/>
      <c r="B10000" s="373"/>
      <c r="C10000" s="373"/>
      <c r="D10000" s="373"/>
      <c r="E10000" s="13"/>
      <c r="F10000" s="11"/>
      <c r="G10000" s="25"/>
      <c r="H10000" s="31"/>
      <c r="I10000" s="30"/>
      <c r="M10000" s="25"/>
      <c r="N10000" s="31"/>
      <c r="O10000" s="30"/>
      <c r="V10000" s="12"/>
      <c r="W10000" s="12"/>
      <c r="X10000" s="14"/>
      <c r="AB10000" s="25"/>
      <c r="AC10000" s="12"/>
      <c r="AD10000" s="12"/>
      <c r="AK10000" s="12"/>
      <c r="AL10000" s="30"/>
      <c r="AM10000" s="32"/>
      <c r="AQ10000" s="12"/>
      <c r="AR10000" s="12"/>
      <c r="AS10000" s="12"/>
      <c r="AZ10000" s="49"/>
      <c r="BA10000" s="30"/>
      <c r="BB10000" s="12"/>
      <c r="BF10000" s="12"/>
      <c r="BG10000" s="12"/>
      <c r="BH10000" s="12"/>
      <c r="BO10000" s="7"/>
      <c r="BP10000" s="7"/>
      <c r="BQ10000" s="7"/>
      <c r="BU10000" s="7"/>
      <c r="BV10000" s="7"/>
      <c r="BW10000" s="7"/>
      <c r="CD10000" s="7"/>
      <c r="CE10000" s="7"/>
      <c r="CF10000" s="7"/>
      <c r="CJ10000" s="7"/>
      <c r="CK10000" s="7"/>
      <c r="CL10000" s="7"/>
    </row>
  </sheetData>
  <protectedRanges>
    <protectedRange password="CC21" sqref="F1:F2" name="Range1_1_5_1_1_1"/>
    <protectedRange password="CC21" sqref="B43:B46" name="Range1_1_5_1_1_2_1_1"/>
    <protectedRange password="CC21" sqref="B7:B21" name="Range1_1_5_1_1_1_1_1_2"/>
    <protectedRange password="CC21" sqref="C7 C9 C11 C13 C15 C17 C19 C21 C23 C25 C27 C29 C31 C33 C35 C37 C39 C41 C43 C45 C47 C49 C51 C53 C55 C57 C59 C61 C63 C65 C67 C69 C71 C73 C75 C77 C79 C81 C83 C85 C87" name="Range1_1_2_1_1_2"/>
    <protectedRange password="CC21" sqref="D7:D41" name="Range1_1_3_1_2_1_2"/>
    <protectedRange password="CC21" sqref="E8:E21" name="Range1_1_1_1_1_2"/>
    <protectedRange password="CC21" sqref="F7:F21" name="Range1_1_3_1_1_1_1_3"/>
    <protectedRange password="CC21" sqref="H102:H116" name="Range1_1_3_1_1_1_1_4"/>
  </protectedRanges>
  <mergeCells count="23">
    <mergeCell ref="AQ5:AV5"/>
    <mergeCell ref="AW5:AY5"/>
    <mergeCell ref="CD5:CI5"/>
    <mergeCell ref="CJ5:CO5"/>
    <mergeCell ref="CP5:CR5"/>
    <mergeCell ref="BF5:BK5"/>
    <mergeCell ref="BL5:BN5"/>
    <mergeCell ref="AZ5:BE5"/>
    <mergeCell ref="V4:AJ4"/>
    <mergeCell ref="AK4:AY4"/>
    <mergeCell ref="AZ4:BN4"/>
    <mergeCell ref="BO4:CC4"/>
    <mergeCell ref="CD4:CR4"/>
    <mergeCell ref="CT5:CT6"/>
    <mergeCell ref="BO5:BT5"/>
    <mergeCell ref="CA5:CC5"/>
    <mergeCell ref="BU5:BZ5"/>
    <mergeCell ref="CS5:CS6"/>
    <mergeCell ref="G5:L5"/>
    <mergeCell ref="V5:AA5"/>
    <mergeCell ref="AB5:AG5"/>
    <mergeCell ref="AH5:AJ5"/>
    <mergeCell ref="AK5:AP5"/>
  </mergeCells>
  <conditionalFormatting sqref="B7:B10">
    <cfRule type="expression" dxfId="488" priority="715">
      <formula>IF(ISBLANK(#REF!), 0, SEARCH(#REF!,$A7&amp;$B7&amp;$C7&amp;$D7&amp;$E7&amp;$I7&amp;$AG7&amp;#REF!))</formula>
    </cfRule>
  </conditionalFormatting>
  <conditionalFormatting sqref="B7:B10">
    <cfRule type="expression" dxfId="487" priority="714">
      <formula>IF(ISBLANK(#REF!), 0, SEARCH(#REF!,$A7&amp;$B7&amp;$C7&amp;$D7&amp;$E7&amp;$I7&amp;$J7&amp;$W7))</formula>
    </cfRule>
  </conditionalFormatting>
  <conditionalFormatting sqref="B7:B10 F7:F10">
    <cfRule type="expression" dxfId="486" priority="713">
      <formula>IF(ISBLANK(#REF!), 0, SEARCH(#REF!,$A7&amp;$B7&amp;$C7&amp;$D7&amp;$E7&amp;$H7&amp;$X7&amp;#REF!))</formula>
    </cfRule>
  </conditionalFormatting>
  <conditionalFormatting sqref="B7">
    <cfRule type="expression" dxfId="485" priority="712">
      <formula>IF(ISBLANK(#REF!), 0, SEARCH(#REF!,$A7&amp;$B7&amp;$C7&amp;$D7&amp;$E7&amp;$J7&amp;$L7&amp;#REF!))</formula>
    </cfRule>
  </conditionalFormatting>
  <conditionalFormatting sqref="B7:B10">
    <cfRule type="expression" dxfId="484" priority="631">
      <formula>IF(ISBLANK(#REF!), 0, SEARCH(#REF!,$A7&amp;$B7&amp;$C7&amp;$D7&amp;$E7&amp;$I7&amp;$AG7&amp;#REF!))</formula>
    </cfRule>
  </conditionalFormatting>
  <conditionalFormatting sqref="B7:B10">
    <cfRule type="expression" dxfId="483" priority="630">
      <formula>IF(ISBLANK(#REF!), 0, SEARCH(#REF!,$A7&amp;$B7&amp;$C7&amp;$D7&amp;$E7&amp;$I7&amp;$J7&amp;$W7))</formula>
    </cfRule>
  </conditionalFormatting>
  <conditionalFormatting sqref="B7:B10 F7:F10">
    <cfRule type="expression" dxfId="482" priority="629">
      <formula>IF(ISBLANK(#REF!), 0, SEARCH(#REF!,$A7&amp;$B7&amp;$C7&amp;$D7&amp;$E7&amp;$H7&amp;$X7&amp;#REF!))</formula>
    </cfRule>
  </conditionalFormatting>
  <conditionalFormatting sqref="B7">
    <cfRule type="expression" dxfId="481" priority="628">
      <formula>IF(ISBLANK(#REF!), 0, SEARCH(#REF!,$A7&amp;$B7&amp;$C7&amp;$D7&amp;$E7&amp;$J7&amp;$L7&amp;#REF!))</formula>
    </cfRule>
  </conditionalFormatting>
  <conditionalFormatting sqref="B7:B10">
    <cfRule type="expression" dxfId="480" priority="627">
      <formula>IF(ISBLANK(#REF!), 0, SEARCH(#REF!,$A7&amp;$B7&amp;$C7&amp;$D7&amp;$E7&amp;$I7&amp;$AG7&amp;#REF!))</formula>
    </cfRule>
  </conditionalFormatting>
  <conditionalFormatting sqref="B8:B10">
    <cfRule type="expression" dxfId="479" priority="577">
      <formula>IF(ISBLANK(#REF!), 0, SEARCH(#REF!,$A8&amp;$B8&amp;$C8&amp;$D8&amp;$E8&amp;$J8&amp;$L8&amp;$AE8))</formula>
    </cfRule>
  </conditionalFormatting>
  <conditionalFormatting sqref="B8:B10">
    <cfRule type="expression" dxfId="478" priority="575">
      <formula>IF(ISBLANK(#REF!), 0, SEARCH(#REF!,$A8&amp;$B8&amp;$C8&amp;$D8&amp;$E8&amp;$J8&amp;$L8&amp;$AE8))</formula>
    </cfRule>
  </conditionalFormatting>
  <conditionalFormatting sqref="B8:B10">
    <cfRule type="expression" dxfId="477" priority="574">
      <formula>IF(ISBLANK(#REF!), 0, SEARCH(#REF!,$A8&amp;$B8&amp;$C8&amp;$D8&amp;$E8&amp;$J8&amp;$L8&amp;$AE8))</formula>
    </cfRule>
  </conditionalFormatting>
  <conditionalFormatting sqref="E8:E10">
    <cfRule type="expression" dxfId="476" priority="573">
      <formula>IF(ISBLANK(#REF!), 0, SEARCH(#REF!,#REF!&amp;#REF!&amp;$A8&amp;#REF!&amp;$C8&amp;#REF!&amp;#REF!&amp;#REF!))</formula>
    </cfRule>
  </conditionalFormatting>
  <conditionalFormatting sqref="E8:E10">
    <cfRule type="expression" dxfId="475" priority="571">
      <formula>IF(ISBLANK(#REF!), 0, SEARCH(#REF!,#REF!&amp;#REF!&amp;$A8&amp;#REF!&amp;$C8&amp;#REF!&amp;#REF!&amp;#REF!))</formula>
    </cfRule>
  </conditionalFormatting>
  <conditionalFormatting sqref="E8:E10">
    <cfRule type="expression" dxfId="474" priority="570">
      <formula>IF(ISBLANK(#REF!), 0, SEARCH(#REF!,#REF!&amp;#REF!&amp;$A8&amp;#REF!&amp;$C8&amp;#REF!&amp;#REF!&amp;#REF!))</formula>
    </cfRule>
  </conditionalFormatting>
  <conditionalFormatting sqref="F1:F2">
    <cfRule type="expression" dxfId="473" priority="716">
      <formula>IF(ISBLANK(#REF!), 0, SEARCH(#REF!,#REF!&amp;$A2&amp;$C2&amp;$D2&amp;$E1&amp;$I2&amp;$AG2&amp;#REF!))</formula>
    </cfRule>
  </conditionalFormatting>
  <conditionalFormatting sqref="F1:F2">
    <cfRule type="expression" dxfId="472" priority="717">
      <formula>IF(ISBLANK(#REF!), 0, SEARCH(#REF!,#REF!&amp;$A2&amp;$C2&amp;$D2&amp;$E1&amp;$I2&amp;$J2&amp;$W2))</formula>
    </cfRule>
  </conditionalFormatting>
  <conditionalFormatting sqref="F1:F2">
    <cfRule type="expression" dxfId="471" priority="718">
      <formula>IF(ISBLANK(#REF!), 0, SEARCH(#REF!,#REF!&amp;$A2&amp;$C2&amp;$D2&amp;$E1&amp;$H2&amp;$X2&amp;#REF!))</formula>
    </cfRule>
  </conditionalFormatting>
  <conditionalFormatting sqref="F1:F2">
    <cfRule type="expression" dxfId="470" priority="719">
      <formula>IF(ISBLANK(#REF!), 0, SEARCH(#REF!,#REF!&amp;$A2&amp;$C2&amp;$D2&amp;$E1&amp;$J2&amp;$L2&amp;#REF!))</formula>
    </cfRule>
  </conditionalFormatting>
  <conditionalFormatting sqref="B8:B10">
    <cfRule type="expression" dxfId="469" priority="445">
      <formula>IF(ISBLANK(#REF!), 0, SEARCH(#REF!,$A8&amp;$B8&amp;$C8&amp;$D8&amp;$E8&amp;$J8&amp;$L8&amp;$AE8))</formula>
    </cfRule>
  </conditionalFormatting>
  <conditionalFormatting sqref="B7:B10">
    <cfRule type="expression" dxfId="468" priority="444">
      <formula>IF(ISBLANK(#REF!), 0, SEARCH(#REF!,$A7&amp;$B7&amp;$C7&amp;$D7&amp;$E7&amp;$H7&amp;$X7&amp;#REF!))</formula>
    </cfRule>
  </conditionalFormatting>
  <conditionalFormatting sqref="B7">
    <cfRule type="expression" dxfId="467" priority="443">
      <formula>IF(ISBLANK(#REF!), 0, SEARCH(#REF!,$A7&amp;$B7&amp;$C7&amp;$D7&amp;$E7&amp;$J7&amp;$L7&amp;#REF!))</formula>
    </cfRule>
  </conditionalFormatting>
  <conditionalFormatting sqref="B7">
    <cfRule type="expression" dxfId="466" priority="442">
      <formula>IF(ISBLANK(#REF!), 0, SEARCH(#REF!,$A7&amp;$B7&amp;$C7&amp;$D7&amp;$E7&amp;$J7&amp;$L7&amp;#REF!))</formula>
    </cfRule>
  </conditionalFormatting>
  <conditionalFormatting sqref="B8:B10">
    <cfRule type="expression" dxfId="465" priority="441">
      <formula>IF(ISBLANK(#REF!), 0, SEARCH(#REF!,$A8&amp;$B8&amp;$C8&amp;$D8&amp;$E8&amp;$J8&amp;$L8&amp;$AE8))</formula>
    </cfRule>
  </conditionalFormatting>
  <conditionalFormatting sqref="B8:B10">
    <cfRule type="expression" dxfId="464" priority="440">
      <formula>IF(ISBLANK(#REF!), 0, SEARCH(#REF!,$A8&amp;$B8&amp;$C8&amp;$D8&amp;$E8&amp;$J8&amp;$L8&amp;$AE8))</formula>
    </cfRule>
  </conditionalFormatting>
  <conditionalFormatting sqref="B7:B10">
    <cfRule type="expression" dxfId="463" priority="439">
      <formula>IF(ISBLANK(#REF!), 0, SEARCH(#REF!,$A7&amp;$B7&amp;$C7&amp;$D7&amp;$E7&amp;$O7&amp;$AG7&amp;#REF!))</formula>
    </cfRule>
  </conditionalFormatting>
  <conditionalFormatting sqref="B7:B10">
    <cfRule type="expression" dxfId="462" priority="438">
      <formula>IF(ISBLANK(#REF!), 0, SEARCH(#REF!,$A7&amp;$B7&amp;$C7&amp;$D7&amp;$E7&amp;$O7&amp;$J7&amp;$W7))</formula>
    </cfRule>
  </conditionalFormatting>
  <conditionalFormatting sqref="B7:B10">
    <cfRule type="expression" dxfId="461" priority="437">
      <formula>IF(ISBLANK(#REF!), 0, SEARCH(#REF!,$A7&amp;$B7&amp;$C7&amp;$D7&amp;$E7&amp;$O7&amp;$AG7&amp;#REF!))</formula>
    </cfRule>
  </conditionalFormatting>
  <conditionalFormatting sqref="E8:E10">
    <cfRule type="expression" dxfId="460" priority="436">
      <formula>IF(ISBLANK(#REF!), 0, SEARCH(#REF!,#REF!&amp;#REF!&amp;$A8&amp;#REF!&amp;$C8&amp;#REF!&amp;#REF!&amp;#REF!))</formula>
    </cfRule>
  </conditionalFormatting>
  <conditionalFormatting sqref="E8:E10">
    <cfRule type="expression" dxfId="459" priority="435">
      <formula>IF(ISBLANK(#REF!), 0, SEARCH(#REF!,#REF!&amp;#REF!&amp;$A8&amp;#REF!&amp;$C8&amp;#REF!&amp;#REF!&amp;#REF!))</formula>
    </cfRule>
  </conditionalFormatting>
  <conditionalFormatting sqref="E8:E10">
    <cfRule type="expression" dxfId="458" priority="434">
      <formula>IF(ISBLANK(#REF!), 0, SEARCH(#REF!,#REF!&amp;#REF!&amp;$A8&amp;#REF!&amp;$C8&amp;#REF!&amp;#REF!&amp;#REF!))</formula>
    </cfRule>
  </conditionalFormatting>
  <conditionalFormatting sqref="E8:E10">
    <cfRule type="expression" dxfId="457" priority="433">
      <formula>IF(ISBLANK(#REF!), 0, SEARCH(#REF!,#REF!&amp;#REF!&amp;$A8&amp;#REF!&amp;$C8&amp;#REF!&amp;#REF!&amp;#REF!))</formula>
    </cfRule>
  </conditionalFormatting>
  <conditionalFormatting sqref="F7:F10">
    <cfRule type="expression" dxfId="456" priority="432">
      <formula>IF(ISBLANK(#REF!), 0, SEARCH(#REF!,$A7&amp;$B7&amp;$C7&amp;$D7&amp;$E7&amp;$H7&amp;$X7&amp;#REF!))</formula>
    </cfRule>
  </conditionalFormatting>
  <conditionalFormatting sqref="B8:B10">
    <cfRule type="expression" dxfId="455" priority="431">
      <formula>IF(ISBLANK(#REF!), 0, SEARCH(#REF!,$A8&amp;$B8&amp;$C8&amp;$D8&amp;$E8&amp;$J8&amp;$L8&amp;$AE8))</formula>
    </cfRule>
  </conditionalFormatting>
  <conditionalFormatting sqref="B7:B10">
    <cfRule type="expression" dxfId="454" priority="430">
      <formula>IF(ISBLANK(#REF!), 0, SEARCH(#REF!,$A7&amp;$B7&amp;$C7&amp;$D7&amp;$E7&amp;$H7&amp;$X7&amp;#REF!))</formula>
    </cfRule>
  </conditionalFormatting>
  <conditionalFormatting sqref="B7">
    <cfRule type="expression" dxfId="453" priority="429">
      <formula>IF(ISBLANK(#REF!), 0, SEARCH(#REF!,$A7&amp;$B7&amp;$C7&amp;$D7&amp;$E7&amp;$J7&amp;$L7&amp;#REF!))</formula>
    </cfRule>
  </conditionalFormatting>
  <conditionalFormatting sqref="B7">
    <cfRule type="expression" dxfId="452" priority="428">
      <formula>IF(ISBLANK(#REF!), 0, SEARCH(#REF!,$A7&amp;$B7&amp;$C7&amp;$D7&amp;$E7&amp;$J7&amp;$L7&amp;#REF!))</formula>
    </cfRule>
  </conditionalFormatting>
  <conditionalFormatting sqref="B8:B10">
    <cfRule type="expression" dxfId="451" priority="427">
      <formula>IF(ISBLANK(#REF!), 0, SEARCH(#REF!,$A8&amp;$B8&amp;$C8&amp;$D8&amp;$E8&amp;$J8&amp;$L8&amp;$AE8))</formula>
    </cfRule>
  </conditionalFormatting>
  <conditionalFormatting sqref="B8:B10">
    <cfRule type="expression" dxfId="450" priority="426">
      <formula>IF(ISBLANK(#REF!), 0, SEARCH(#REF!,$A8&amp;$B8&amp;$C8&amp;$D8&amp;$E8&amp;$J8&amp;$L8&amp;$AE8))</formula>
    </cfRule>
  </conditionalFormatting>
  <conditionalFormatting sqref="B7:B10">
    <cfRule type="expression" dxfId="449" priority="425">
      <formula>IF(ISBLANK(#REF!), 0, SEARCH(#REF!,$A7&amp;$B7&amp;$C7&amp;$D7&amp;$E7&amp;$O7&amp;$AG7&amp;#REF!))</formula>
    </cfRule>
  </conditionalFormatting>
  <conditionalFormatting sqref="B7:B10">
    <cfRule type="expression" dxfId="448" priority="424">
      <formula>IF(ISBLANK(#REF!), 0, SEARCH(#REF!,$A7&amp;$B7&amp;$C7&amp;$D7&amp;$E7&amp;$O7&amp;$J7&amp;$W7))</formula>
    </cfRule>
  </conditionalFormatting>
  <conditionalFormatting sqref="B7:B10">
    <cfRule type="expression" dxfId="447" priority="423">
      <formula>IF(ISBLANK(#REF!), 0, SEARCH(#REF!,$A7&amp;$B7&amp;$C7&amp;$D7&amp;$E7&amp;$O7&amp;$AG7&amp;#REF!))</formula>
    </cfRule>
  </conditionalFormatting>
  <conditionalFormatting sqref="E8:E10">
    <cfRule type="expression" dxfId="446" priority="422">
      <formula>IF(ISBLANK(#REF!), 0, SEARCH(#REF!,#REF!&amp;#REF!&amp;$A8&amp;#REF!&amp;$C8&amp;#REF!&amp;#REF!&amp;#REF!))</formula>
    </cfRule>
  </conditionalFormatting>
  <conditionalFormatting sqref="E8:E10">
    <cfRule type="expression" dxfId="445" priority="421">
      <formula>IF(ISBLANK(#REF!), 0, SEARCH(#REF!,#REF!&amp;#REF!&amp;$A8&amp;#REF!&amp;$C8&amp;#REF!&amp;#REF!&amp;#REF!))</formula>
    </cfRule>
  </conditionalFormatting>
  <conditionalFormatting sqref="E8:E10">
    <cfRule type="expression" dxfId="444" priority="420">
      <formula>IF(ISBLANK(#REF!), 0, SEARCH(#REF!,#REF!&amp;#REF!&amp;$A8&amp;#REF!&amp;$C8&amp;#REF!&amp;#REF!&amp;#REF!))</formula>
    </cfRule>
  </conditionalFormatting>
  <conditionalFormatting sqref="E8:E10">
    <cfRule type="expression" dxfId="443" priority="419">
      <formula>IF(ISBLANK(#REF!), 0, SEARCH(#REF!,#REF!&amp;#REF!&amp;$A8&amp;#REF!&amp;$C8&amp;#REF!&amp;#REF!&amp;#REF!))</formula>
    </cfRule>
  </conditionalFormatting>
  <conditionalFormatting sqref="F7:F10">
    <cfRule type="expression" dxfId="442" priority="418">
      <formula>IF(ISBLANK(#REF!), 0, SEARCH(#REF!,$A7&amp;$B7&amp;$C7&amp;$D7&amp;$E7&amp;$H7&amp;$X7&amp;#REF!))</formula>
    </cfRule>
  </conditionalFormatting>
  <conditionalFormatting sqref="B8:B10">
    <cfRule type="expression" dxfId="441" priority="417">
      <formula>IF(ISBLANK(#REF!), 0, SEARCH(#REF!,$A8&amp;$B8&amp;$C8&amp;$D8&amp;$E8&amp;$J8&amp;$L8&amp;$AE8))</formula>
    </cfRule>
  </conditionalFormatting>
  <conditionalFormatting sqref="B7:B10">
    <cfRule type="expression" dxfId="440" priority="416">
      <formula>IF(ISBLANK(#REF!), 0, SEARCH(#REF!,$A7&amp;$B7&amp;$C7&amp;$D7&amp;$E7&amp;$H7&amp;$X7&amp;#REF!))</formula>
    </cfRule>
  </conditionalFormatting>
  <conditionalFormatting sqref="B7">
    <cfRule type="expression" dxfId="439" priority="415">
      <formula>IF(ISBLANK(#REF!), 0, SEARCH(#REF!,$A7&amp;$B7&amp;$C7&amp;$D7&amp;$E7&amp;$J7&amp;$L7&amp;#REF!))</formula>
    </cfRule>
  </conditionalFormatting>
  <conditionalFormatting sqref="B7">
    <cfRule type="expression" dxfId="438" priority="414">
      <formula>IF(ISBLANK(#REF!), 0, SEARCH(#REF!,$A7&amp;$B7&amp;$C7&amp;$D7&amp;$E7&amp;$J7&amp;$L7&amp;#REF!))</formula>
    </cfRule>
  </conditionalFormatting>
  <conditionalFormatting sqref="B8:B10">
    <cfRule type="expression" dxfId="437" priority="413">
      <formula>IF(ISBLANK(#REF!), 0, SEARCH(#REF!,$A8&amp;$B8&amp;$C8&amp;$D8&amp;$E8&amp;$J8&amp;$L8&amp;$AE8))</formula>
    </cfRule>
  </conditionalFormatting>
  <conditionalFormatting sqref="B8:B10">
    <cfRule type="expression" dxfId="436" priority="412">
      <formula>IF(ISBLANK(#REF!), 0, SEARCH(#REF!,$A8&amp;$B8&amp;$C8&amp;$D8&amp;$E8&amp;$J8&amp;$L8&amp;$AE8))</formula>
    </cfRule>
  </conditionalFormatting>
  <conditionalFormatting sqref="B7:B10">
    <cfRule type="expression" dxfId="435" priority="411">
      <formula>IF(ISBLANK(#REF!), 0, SEARCH(#REF!,$A7&amp;$B7&amp;$C7&amp;$D7&amp;$E7&amp;$O7&amp;$AG7&amp;#REF!))</formula>
    </cfRule>
  </conditionalFormatting>
  <conditionalFormatting sqref="B7:B10">
    <cfRule type="expression" dxfId="434" priority="410">
      <formula>IF(ISBLANK(#REF!), 0, SEARCH(#REF!,$A7&amp;$B7&amp;$C7&amp;$D7&amp;$E7&amp;$O7&amp;$J7&amp;$W7))</formula>
    </cfRule>
  </conditionalFormatting>
  <conditionalFormatting sqref="B7:B10">
    <cfRule type="expression" dxfId="433" priority="409">
      <formula>IF(ISBLANK(#REF!), 0, SEARCH(#REF!,$A7&amp;$B7&amp;$C7&amp;$D7&amp;$E7&amp;$O7&amp;$AG7&amp;#REF!))</formula>
    </cfRule>
  </conditionalFormatting>
  <conditionalFormatting sqref="E8:E10">
    <cfRule type="expression" dxfId="432" priority="408">
      <formula>IF(ISBLANK(#REF!), 0, SEARCH(#REF!,#REF!&amp;#REF!&amp;$A8&amp;#REF!&amp;$C8&amp;#REF!&amp;#REF!&amp;#REF!))</formula>
    </cfRule>
  </conditionalFormatting>
  <conditionalFormatting sqref="E8:E10">
    <cfRule type="expression" dxfId="431" priority="407">
      <formula>IF(ISBLANK(#REF!), 0, SEARCH(#REF!,#REF!&amp;#REF!&amp;$A8&amp;#REF!&amp;$C8&amp;#REF!&amp;#REF!&amp;#REF!))</formula>
    </cfRule>
  </conditionalFormatting>
  <conditionalFormatting sqref="E8:E10">
    <cfRule type="expression" dxfId="430" priority="406">
      <formula>IF(ISBLANK(#REF!), 0, SEARCH(#REF!,#REF!&amp;#REF!&amp;$A8&amp;#REF!&amp;$C8&amp;#REF!&amp;#REF!&amp;#REF!))</formula>
    </cfRule>
  </conditionalFormatting>
  <conditionalFormatting sqref="E8:E10">
    <cfRule type="expression" dxfId="429" priority="405">
      <formula>IF(ISBLANK(#REF!), 0, SEARCH(#REF!,#REF!&amp;#REF!&amp;$A8&amp;#REF!&amp;$C8&amp;#REF!&amp;#REF!&amp;#REF!))</formula>
    </cfRule>
  </conditionalFormatting>
  <conditionalFormatting sqref="F7:F10">
    <cfRule type="expression" dxfId="428" priority="404">
      <formula>IF(ISBLANK(#REF!), 0, SEARCH(#REF!,$A7&amp;$B7&amp;$C7&amp;$D7&amp;$E7&amp;$H7&amp;$X7&amp;#REF!))</formula>
    </cfRule>
  </conditionalFormatting>
  <conditionalFormatting sqref="B8:B10">
    <cfRule type="expression" dxfId="427" priority="403">
      <formula>IF(ISBLANK(#REF!), 0, SEARCH(#REF!,$A8&amp;$B8&amp;$C8&amp;$D8&amp;$E8&amp;$J8&amp;$L8&amp;$AE8))</formula>
    </cfRule>
  </conditionalFormatting>
  <conditionalFormatting sqref="B7:B10">
    <cfRule type="expression" dxfId="426" priority="402">
      <formula>IF(ISBLANK(#REF!), 0, SEARCH(#REF!,$A7&amp;$B7&amp;$C7&amp;$D7&amp;$E7&amp;$H7&amp;$X7&amp;#REF!))</formula>
    </cfRule>
  </conditionalFormatting>
  <conditionalFormatting sqref="B7">
    <cfRule type="expression" dxfId="425" priority="401">
      <formula>IF(ISBLANK(#REF!), 0, SEARCH(#REF!,$A7&amp;$B7&amp;$C7&amp;$D7&amp;$E7&amp;$J7&amp;$L7&amp;#REF!))</formula>
    </cfRule>
  </conditionalFormatting>
  <conditionalFormatting sqref="B7">
    <cfRule type="expression" dxfId="424" priority="400">
      <formula>IF(ISBLANK(#REF!), 0, SEARCH(#REF!,$A7&amp;$B7&amp;$C7&amp;$D7&amp;$E7&amp;$J7&amp;$L7&amp;#REF!))</formula>
    </cfRule>
  </conditionalFormatting>
  <conditionalFormatting sqref="B8:B10">
    <cfRule type="expression" dxfId="423" priority="399">
      <formula>IF(ISBLANK(#REF!), 0, SEARCH(#REF!,$A8&amp;$B8&amp;$C8&amp;$D8&amp;$E8&amp;$J8&amp;$L8&amp;$AE8))</formula>
    </cfRule>
  </conditionalFormatting>
  <conditionalFormatting sqref="B8:B10">
    <cfRule type="expression" dxfId="422" priority="398">
      <formula>IF(ISBLANK(#REF!), 0, SEARCH(#REF!,$A8&amp;$B8&amp;$C8&amp;$D8&amp;$E8&amp;$J8&amp;$L8&amp;$AE8))</formula>
    </cfRule>
  </conditionalFormatting>
  <conditionalFormatting sqref="B7:B10">
    <cfRule type="expression" dxfId="421" priority="397">
      <formula>IF(ISBLANK(#REF!), 0, SEARCH(#REF!,$A7&amp;$B7&amp;$C7&amp;$D7&amp;$E7&amp;$O7&amp;$AG7&amp;#REF!))</formula>
    </cfRule>
  </conditionalFormatting>
  <conditionalFormatting sqref="B7:B10">
    <cfRule type="expression" dxfId="420" priority="396">
      <formula>IF(ISBLANK(#REF!), 0, SEARCH(#REF!,$A7&amp;$B7&amp;$C7&amp;$D7&amp;$E7&amp;$O7&amp;$J7&amp;$W7))</formula>
    </cfRule>
  </conditionalFormatting>
  <conditionalFormatting sqref="B7:B10">
    <cfRule type="expression" dxfId="419" priority="395">
      <formula>IF(ISBLANK(#REF!), 0, SEARCH(#REF!,$A7&amp;$B7&amp;$C7&amp;$D7&amp;$E7&amp;$O7&amp;$AG7&amp;#REF!))</formula>
    </cfRule>
  </conditionalFormatting>
  <conditionalFormatting sqref="E8:E10">
    <cfRule type="expression" dxfId="418" priority="394">
      <formula>IF(ISBLANK(#REF!), 0, SEARCH(#REF!,#REF!&amp;#REF!&amp;$A8&amp;#REF!&amp;$C8&amp;#REF!&amp;#REF!&amp;#REF!))</formula>
    </cfRule>
  </conditionalFormatting>
  <conditionalFormatting sqref="E8:E10">
    <cfRule type="expression" dxfId="417" priority="393">
      <formula>IF(ISBLANK(#REF!), 0, SEARCH(#REF!,#REF!&amp;#REF!&amp;$A8&amp;#REF!&amp;$C8&amp;#REF!&amp;#REF!&amp;#REF!))</formula>
    </cfRule>
  </conditionalFormatting>
  <conditionalFormatting sqref="E8:E10">
    <cfRule type="expression" dxfId="416" priority="392">
      <formula>IF(ISBLANK(#REF!), 0, SEARCH(#REF!,#REF!&amp;#REF!&amp;$A8&amp;#REF!&amp;$C8&amp;#REF!&amp;#REF!&amp;#REF!))</formula>
    </cfRule>
  </conditionalFormatting>
  <conditionalFormatting sqref="E8:E10">
    <cfRule type="expression" dxfId="415" priority="391">
      <formula>IF(ISBLANK(#REF!), 0, SEARCH(#REF!,#REF!&amp;#REF!&amp;$A8&amp;#REF!&amp;$C8&amp;#REF!&amp;#REF!&amp;#REF!))</formula>
    </cfRule>
  </conditionalFormatting>
  <conditionalFormatting sqref="F7:F10">
    <cfRule type="expression" dxfId="414" priority="390">
      <formula>IF(ISBLANK(#REF!), 0, SEARCH(#REF!,$A7&amp;$B7&amp;$C7&amp;$D7&amp;$E7&amp;$H7&amp;$X7&amp;#REF!))</formula>
    </cfRule>
  </conditionalFormatting>
  <conditionalFormatting sqref="B8:B10">
    <cfRule type="expression" dxfId="413" priority="389">
      <formula>IF(ISBLANK(#REF!), 0, SEARCH(#REF!,$A8&amp;$B8&amp;$C8&amp;$D8&amp;$E8&amp;$J8&amp;$L8&amp;$AE8))</formula>
    </cfRule>
  </conditionalFormatting>
  <conditionalFormatting sqref="B7:B10">
    <cfRule type="expression" dxfId="412" priority="388">
      <formula>IF(ISBLANK(#REF!), 0, SEARCH(#REF!,$A7&amp;$B7&amp;$C7&amp;$D7&amp;$E7&amp;$H7&amp;$X7&amp;#REF!))</formula>
    </cfRule>
  </conditionalFormatting>
  <conditionalFormatting sqref="B7">
    <cfRule type="expression" dxfId="411" priority="387">
      <formula>IF(ISBLANK(#REF!), 0, SEARCH(#REF!,$A7&amp;$B7&amp;$C7&amp;$D7&amp;$E7&amp;$J7&amp;$L7&amp;#REF!))</formula>
    </cfRule>
  </conditionalFormatting>
  <conditionalFormatting sqref="B7">
    <cfRule type="expression" dxfId="410" priority="386">
      <formula>IF(ISBLANK(#REF!), 0, SEARCH(#REF!,$A7&amp;$B7&amp;$C7&amp;$D7&amp;$E7&amp;$J7&amp;$L7&amp;#REF!))</formula>
    </cfRule>
  </conditionalFormatting>
  <conditionalFormatting sqref="B8:B10">
    <cfRule type="expression" dxfId="409" priority="385">
      <formula>IF(ISBLANK(#REF!), 0, SEARCH(#REF!,$A8&amp;$B8&amp;$C8&amp;$D8&amp;$E8&amp;$J8&amp;$L8&amp;$AE8))</formula>
    </cfRule>
  </conditionalFormatting>
  <conditionalFormatting sqref="B8:B10">
    <cfRule type="expression" dxfId="408" priority="384">
      <formula>IF(ISBLANK(#REF!), 0, SEARCH(#REF!,$A8&amp;$B8&amp;$C8&amp;$D8&amp;$E8&amp;$J8&amp;$L8&amp;$AE8))</formula>
    </cfRule>
  </conditionalFormatting>
  <conditionalFormatting sqref="B7:B10">
    <cfRule type="expression" dxfId="407" priority="383">
      <formula>IF(ISBLANK(#REF!), 0, SEARCH(#REF!,$A7&amp;$B7&amp;$C7&amp;$D7&amp;$E7&amp;$O7&amp;$AG7&amp;#REF!))</formula>
    </cfRule>
  </conditionalFormatting>
  <conditionalFormatting sqref="B7:B10">
    <cfRule type="expression" dxfId="406" priority="382">
      <formula>IF(ISBLANK(#REF!), 0, SEARCH(#REF!,$A7&amp;$B7&amp;$C7&amp;$D7&amp;$E7&amp;$O7&amp;$J7&amp;$W7))</formula>
    </cfRule>
  </conditionalFormatting>
  <conditionalFormatting sqref="B7:B10">
    <cfRule type="expression" dxfId="405" priority="381">
      <formula>IF(ISBLANK(#REF!), 0, SEARCH(#REF!,$A7&amp;$B7&amp;$C7&amp;$D7&amp;$E7&amp;$O7&amp;$AG7&amp;#REF!))</formula>
    </cfRule>
  </conditionalFormatting>
  <conditionalFormatting sqref="E8:E10">
    <cfRule type="expression" dxfId="404" priority="380">
      <formula>IF(ISBLANK(#REF!), 0, SEARCH(#REF!,#REF!&amp;#REF!&amp;$A8&amp;#REF!&amp;$C8&amp;#REF!&amp;#REF!&amp;#REF!))</formula>
    </cfRule>
  </conditionalFormatting>
  <conditionalFormatting sqref="E8:E10">
    <cfRule type="expression" dxfId="403" priority="379">
      <formula>IF(ISBLANK(#REF!), 0, SEARCH(#REF!,#REF!&amp;#REF!&amp;$A8&amp;#REF!&amp;$C8&amp;#REF!&amp;#REF!&amp;#REF!))</formula>
    </cfRule>
  </conditionalFormatting>
  <conditionalFormatting sqref="E8:E10">
    <cfRule type="expression" dxfId="402" priority="378">
      <formula>IF(ISBLANK(#REF!), 0, SEARCH(#REF!,#REF!&amp;#REF!&amp;$A8&amp;#REF!&amp;$C8&amp;#REF!&amp;#REF!&amp;#REF!))</formula>
    </cfRule>
  </conditionalFormatting>
  <conditionalFormatting sqref="E8:E10">
    <cfRule type="expression" dxfId="401" priority="377">
      <formula>IF(ISBLANK(#REF!), 0, SEARCH(#REF!,#REF!&amp;#REF!&amp;$A8&amp;#REF!&amp;$C8&amp;#REF!&amp;#REF!&amp;#REF!))</formula>
    </cfRule>
  </conditionalFormatting>
  <conditionalFormatting sqref="F7:F10">
    <cfRule type="expression" dxfId="400" priority="376">
      <formula>IF(ISBLANK(#REF!), 0, SEARCH(#REF!,$A7&amp;$B7&amp;$C7&amp;$D7&amp;$E7&amp;$H7&amp;$X7&amp;#REF!))</formula>
    </cfRule>
  </conditionalFormatting>
  <conditionalFormatting sqref="B8:B10">
    <cfRule type="expression" dxfId="399" priority="375">
      <formula>IF(ISBLANK(#REF!), 0, SEARCH(#REF!,$A8&amp;$B8&amp;$C8&amp;$D8&amp;$E8&amp;$J8&amp;$L8&amp;$AE8))</formula>
    </cfRule>
  </conditionalFormatting>
  <conditionalFormatting sqref="B7:B10">
    <cfRule type="expression" dxfId="398" priority="374">
      <formula>IF(ISBLANK(#REF!), 0, SEARCH(#REF!,$A7&amp;$B7&amp;$C7&amp;$D7&amp;$E7&amp;$H7&amp;$X7&amp;#REF!))</formula>
    </cfRule>
  </conditionalFormatting>
  <conditionalFormatting sqref="B7">
    <cfRule type="expression" dxfId="397" priority="373">
      <formula>IF(ISBLANK(#REF!), 0, SEARCH(#REF!,$A7&amp;$B7&amp;$C7&amp;$D7&amp;$E7&amp;$J7&amp;$L7&amp;#REF!))</formula>
    </cfRule>
  </conditionalFormatting>
  <conditionalFormatting sqref="B7">
    <cfRule type="expression" dxfId="396" priority="372">
      <formula>IF(ISBLANK(#REF!), 0, SEARCH(#REF!,$A7&amp;$B7&amp;$C7&amp;$D7&amp;$E7&amp;$J7&amp;$L7&amp;#REF!))</formula>
    </cfRule>
  </conditionalFormatting>
  <conditionalFormatting sqref="B8:B10">
    <cfRule type="expression" dxfId="395" priority="371">
      <formula>IF(ISBLANK(#REF!), 0, SEARCH(#REF!,$A8&amp;$B8&amp;$C8&amp;$D8&amp;$E8&amp;$J8&amp;$L8&amp;$AE8))</formula>
    </cfRule>
  </conditionalFormatting>
  <conditionalFormatting sqref="B8:B10">
    <cfRule type="expression" dxfId="394" priority="370">
      <formula>IF(ISBLANK(#REF!), 0, SEARCH(#REF!,$A8&amp;$B8&amp;$C8&amp;$D8&amp;$E8&amp;$J8&amp;$L8&amp;$AE8))</formula>
    </cfRule>
  </conditionalFormatting>
  <conditionalFormatting sqref="B7:B10">
    <cfRule type="expression" dxfId="393" priority="369">
      <formula>IF(ISBLANK(#REF!), 0, SEARCH(#REF!,$A7&amp;$B7&amp;$C7&amp;$D7&amp;$E7&amp;$O7&amp;$AG7&amp;#REF!))</formula>
    </cfRule>
  </conditionalFormatting>
  <conditionalFormatting sqref="B7:B10">
    <cfRule type="expression" dxfId="392" priority="368">
      <formula>IF(ISBLANK(#REF!), 0, SEARCH(#REF!,$A7&amp;$B7&amp;$C7&amp;$D7&amp;$E7&amp;$O7&amp;$J7&amp;$W7))</formula>
    </cfRule>
  </conditionalFormatting>
  <conditionalFormatting sqref="B7:B10">
    <cfRule type="expression" dxfId="391" priority="367">
      <formula>IF(ISBLANK(#REF!), 0, SEARCH(#REF!,$A7&amp;$B7&amp;$C7&amp;$D7&amp;$E7&amp;$O7&amp;$AG7&amp;#REF!))</formula>
    </cfRule>
  </conditionalFormatting>
  <conditionalFormatting sqref="E8:E10">
    <cfRule type="expression" dxfId="390" priority="366">
      <formula>IF(ISBLANK(#REF!), 0, SEARCH(#REF!,#REF!&amp;#REF!&amp;$A8&amp;#REF!&amp;$C8&amp;#REF!&amp;#REF!&amp;#REF!))</formula>
    </cfRule>
  </conditionalFormatting>
  <conditionalFormatting sqref="E8:E10">
    <cfRule type="expression" dxfId="389" priority="365">
      <formula>IF(ISBLANK(#REF!), 0, SEARCH(#REF!,#REF!&amp;#REF!&amp;$A8&amp;#REF!&amp;$C8&amp;#REF!&amp;#REF!&amp;#REF!))</formula>
    </cfRule>
  </conditionalFormatting>
  <conditionalFormatting sqref="E8:E10">
    <cfRule type="expression" dxfId="388" priority="364">
      <formula>IF(ISBLANK(#REF!), 0, SEARCH(#REF!,#REF!&amp;#REF!&amp;$A8&amp;#REF!&amp;$C8&amp;#REF!&amp;#REF!&amp;#REF!))</formula>
    </cfRule>
  </conditionalFormatting>
  <conditionalFormatting sqref="E8:E10">
    <cfRule type="expression" dxfId="387" priority="363">
      <formula>IF(ISBLANK(#REF!), 0, SEARCH(#REF!,#REF!&amp;#REF!&amp;$A8&amp;#REF!&amp;$C8&amp;#REF!&amp;#REF!&amp;#REF!))</formula>
    </cfRule>
  </conditionalFormatting>
  <conditionalFormatting sqref="F7:F10">
    <cfRule type="expression" dxfId="386" priority="362">
      <formula>IF(ISBLANK(#REF!), 0, SEARCH(#REF!,$A7&amp;$B7&amp;$C7&amp;$D7&amp;$E7&amp;$H7&amp;$X7&amp;#REF!))</formula>
    </cfRule>
  </conditionalFormatting>
  <conditionalFormatting sqref="B8:B10">
    <cfRule type="expression" dxfId="385" priority="361">
      <formula>IF(ISBLANK(#REF!), 0, SEARCH(#REF!,$A8&amp;$B8&amp;$C8&amp;$D8&amp;$E8&amp;$J8&amp;$L8&amp;$AE8))</formula>
    </cfRule>
  </conditionalFormatting>
  <conditionalFormatting sqref="B7:B10">
    <cfRule type="expression" dxfId="384" priority="360">
      <formula>IF(ISBLANK(#REF!), 0, SEARCH(#REF!,$A7&amp;$B7&amp;$C7&amp;$D7&amp;$E7&amp;$I7&amp;$J7&amp;$W7))</formula>
    </cfRule>
  </conditionalFormatting>
  <conditionalFormatting sqref="B7:B10">
    <cfRule type="expression" dxfId="383" priority="359">
      <formula>IF(ISBLANK(#REF!), 0, SEARCH(#REF!,$A7&amp;$B7&amp;$C7&amp;$D7&amp;$E7&amp;$H7&amp;$X7&amp;#REF!))</formula>
    </cfRule>
  </conditionalFormatting>
  <conditionalFormatting sqref="B7">
    <cfRule type="expression" dxfId="382" priority="358">
      <formula>IF(ISBLANK(#REF!), 0, SEARCH(#REF!,$A7&amp;$B7&amp;$C7&amp;$D7&amp;$E7&amp;$J7&amp;$L7&amp;#REF!))</formula>
    </cfRule>
  </conditionalFormatting>
  <conditionalFormatting sqref="B7:B10">
    <cfRule type="expression" dxfId="381" priority="357">
      <formula>IF(ISBLANK(#REF!), 0, SEARCH(#REF!,$A7&amp;$B7&amp;$C7&amp;$D7&amp;$E7&amp;$I7&amp;$J7&amp;$W7))</formula>
    </cfRule>
  </conditionalFormatting>
  <conditionalFormatting sqref="B7:B10">
    <cfRule type="expression" dxfId="380" priority="356">
      <formula>IF(ISBLANK(#REF!), 0, SEARCH(#REF!,$A7&amp;$B7&amp;$C7&amp;$D7&amp;$E7&amp;$H7&amp;$X7&amp;#REF!))</formula>
    </cfRule>
  </conditionalFormatting>
  <conditionalFormatting sqref="B7">
    <cfRule type="expression" dxfId="379" priority="355">
      <formula>IF(ISBLANK(#REF!), 0, SEARCH(#REF!,$A7&amp;$B7&amp;$C7&amp;$D7&amp;$E7&amp;$J7&amp;$L7&amp;#REF!))</formula>
    </cfRule>
  </conditionalFormatting>
  <conditionalFormatting sqref="B8:B10">
    <cfRule type="expression" dxfId="378" priority="354">
      <formula>IF(ISBLANK(#REF!), 0, SEARCH(#REF!,$A8&amp;$B8&amp;$C8&amp;$D8&amp;$E8&amp;$J8&amp;$L8&amp;$AE8))</formula>
    </cfRule>
  </conditionalFormatting>
  <conditionalFormatting sqref="B7:B10">
    <cfRule type="expression" dxfId="377" priority="353">
      <formula>IF(ISBLANK(#REF!), 0, SEARCH(#REF!,$A7&amp;$B7&amp;$C7&amp;$D7&amp;$E7&amp;$I7&amp;$J7&amp;$W7))</formula>
    </cfRule>
  </conditionalFormatting>
  <conditionalFormatting sqref="B7:B10">
    <cfRule type="expression" dxfId="376" priority="352">
      <formula>IF(ISBLANK(#REF!), 0, SEARCH(#REF!,$A7&amp;$B7&amp;$C7&amp;$D7&amp;$E7&amp;$H7&amp;$X7&amp;#REF!))</formula>
    </cfRule>
  </conditionalFormatting>
  <conditionalFormatting sqref="B7">
    <cfRule type="expression" dxfId="375" priority="351">
      <formula>IF(ISBLANK(#REF!), 0, SEARCH(#REF!,$A7&amp;$B7&amp;$C7&amp;$D7&amp;$E7&amp;$J7&amp;$L7&amp;#REF!))</formula>
    </cfRule>
  </conditionalFormatting>
  <conditionalFormatting sqref="B8:B10">
    <cfRule type="expression" dxfId="374" priority="350">
      <formula>IF(ISBLANK(#REF!), 0, SEARCH(#REF!,$A8&amp;$B8&amp;$C8&amp;$D8&amp;$E8&amp;$J8&amp;$L8&amp;$AE8))</formula>
    </cfRule>
  </conditionalFormatting>
  <conditionalFormatting sqref="B7:B10">
    <cfRule type="expression" dxfId="373" priority="349">
      <formula>IF(ISBLANK(#REF!), 0, SEARCH(#REF!,$A7&amp;$B7&amp;$C7&amp;$D7&amp;$E7&amp;$I7&amp;$J7&amp;$W7))</formula>
    </cfRule>
  </conditionalFormatting>
  <conditionalFormatting sqref="B7:B10">
    <cfRule type="expression" dxfId="372" priority="348">
      <formula>IF(ISBLANK(#REF!), 0, SEARCH(#REF!,$A7&amp;$B7&amp;$C7&amp;$D7&amp;$E7&amp;$H7&amp;$X7&amp;#REF!))</formula>
    </cfRule>
  </conditionalFormatting>
  <conditionalFormatting sqref="B7">
    <cfRule type="expression" dxfId="371" priority="347">
      <formula>IF(ISBLANK(#REF!), 0, SEARCH(#REF!,$A7&amp;$B7&amp;$C7&amp;$D7&amp;$E7&amp;$J7&amp;$L7&amp;#REF!))</formula>
    </cfRule>
  </conditionalFormatting>
  <conditionalFormatting sqref="B7:B8">
    <cfRule type="expression" dxfId="370" priority="346">
      <formula>IF(ISBLANK(#REF!), 0, SEARCH(#REF!,$A7&amp;$B7&amp;$C7&amp;$D7&amp;$E7&amp;$I7&amp;$AA7&amp;#REF!))</formula>
    </cfRule>
  </conditionalFormatting>
  <conditionalFormatting sqref="B7:B8">
    <cfRule type="expression" dxfId="369" priority="345">
      <formula>IF(ISBLANK(#REF!), 0, SEARCH(#REF!,$A7&amp;$B7&amp;$C7&amp;$D7&amp;$E7&amp;$I7&amp;$AA7&amp;#REF!))</formula>
    </cfRule>
  </conditionalFormatting>
  <conditionalFormatting sqref="B7:B8">
    <cfRule type="expression" dxfId="368" priority="344">
      <formula>IF(ISBLANK(#REF!), 0, SEARCH(#REF!,$A7&amp;$B7&amp;$C7&amp;$D7&amp;$E7&amp;$I7&amp;$AA7&amp;#REF!))</formula>
    </cfRule>
  </conditionalFormatting>
  <conditionalFormatting sqref="B9:B10">
    <cfRule type="expression" dxfId="367" priority="343">
      <formula>IF(ISBLANK(#REF!), 0, SEARCH(#REF!,$A9&amp;$B9&amp;$C9&amp;$D9&amp;$E9&amp;$I9&amp;$AA10&amp;#REF!))</formula>
    </cfRule>
  </conditionalFormatting>
  <conditionalFormatting sqref="B9:B10">
    <cfRule type="expression" dxfId="366" priority="342">
      <formula>IF(ISBLANK(#REF!), 0, SEARCH(#REF!,$A9&amp;$B9&amp;$C9&amp;$D9&amp;$E9&amp;$I9&amp;$AA10&amp;#REF!))</formula>
    </cfRule>
  </conditionalFormatting>
  <conditionalFormatting sqref="B9:B10">
    <cfRule type="expression" dxfId="365" priority="341">
      <formula>IF(ISBLANK(#REF!), 0, SEARCH(#REF!,$A9&amp;$B9&amp;$C9&amp;$D9&amp;$E9&amp;$I9&amp;$AA10&amp;#REF!))</formula>
    </cfRule>
  </conditionalFormatting>
  <conditionalFormatting sqref="E8:E10">
    <cfRule type="expression" dxfId="364" priority="340">
      <formula>IF(ISBLANK(#REF!), 0, SEARCH(#REF!,#REF!&amp;#REF!&amp;$A8&amp;#REF!&amp;$C8&amp;#REF!&amp;#REF!&amp;#REF!))</formula>
    </cfRule>
  </conditionalFormatting>
  <conditionalFormatting sqref="E8:E10">
    <cfRule type="expression" dxfId="363" priority="339">
      <formula>IF(ISBLANK(#REF!), 0, SEARCH(#REF!,#REF!&amp;#REF!&amp;$A8&amp;#REF!&amp;$C8&amp;#REF!&amp;#REF!&amp;#REF!))</formula>
    </cfRule>
  </conditionalFormatting>
  <conditionalFormatting sqref="E8:E10">
    <cfRule type="expression" dxfId="362" priority="338">
      <formula>IF(ISBLANK(#REF!), 0, SEARCH(#REF!,#REF!&amp;#REF!&amp;$A8&amp;#REF!&amp;$C8&amp;#REF!&amp;#REF!&amp;#REF!))</formula>
    </cfRule>
  </conditionalFormatting>
  <conditionalFormatting sqref="E8:E10">
    <cfRule type="expression" dxfId="361" priority="337">
      <formula>IF(ISBLANK(#REF!), 0, SEARCH(#REF!,#REF!&amp;#REF!&amp;$A8&amp;#REF!&amp;$C8&amp;#REF!&amp;#REF!&amp;#REF!))</formula>
    </cfRule>
  </conditionalFormatting>
  <conditionalFormatting sqref="F7:F10">
    <cfRule type="expression" dxfId="360" priority="336">
      <formula>IF(ISBLANK(#REF!), 0, SEARCH(#REF!,$A7&amp;$B7&amp;$C7&amp;$D7&amp;$E7&amp;$H7&amp;$X7&amp;#REF!))</formula>
    </cfRule>
  </conditionalFormatting>
  <conditionalFormatting sqref="F7:F10">
    <cfRule type="expression" dxfId="359" priority="335">
      <formula>IF(ISBLANK(#REF!), 0, SEARCH(#REF!,$A7&amp;$B7&amp;$C7&amp;$D7&amp;$E7&amp;$H7&amp;$X7&amp;#REF!))</formula>
    </cfRule>
  </conditionalFormatting>
  <conditionalFormatting sqref="F7:F10">
    <cfRule type="expression" dxfId="358" priority="334">
      <formula>IF(ISBLANK(#REF!), 0, SEARCH(#REF!,$A7&amp;$B7&amp;$C7&amp;$D7&amp;$E7&amp;$H7&amp;$X7&amp;#REF!))</formula>
    </cfRule>
  </conditionalFormatting>
  <conditionalFormatting sqref="F7:F10">
    <cfRule type="expression" dxfId="357" priority="333">
      <formula>IF(ISBLANK(#REF!), 0, SEARCH(#REF!,$A7&amp;$B7&amp;$C7&amp;$D7&amp;$E7&amp;$H7&amp;$X7&amp;#REF!))</formula>
    </cfRule>
  </conditionalFormatting>
  <conditionalFormatting sqref="B8:B10">
    <cfRule type="expression" dxfId="356" priority="332">
      <formula>IF(ISBLANK(#REF!), 0, SEARCH(#REF!,$A8&amp;$B8&amp;$C8&amp;$D8&amp;$E8&amp;$J8&amp;$L8&amp;$AE8))</formula>
    </cfRule>
  </conditionalFormatting>
  <conditionalFormatting sqref="B7:B10">
    <cfRule type="expression" dxfId="355" priority="331">
      <formula>IF(ISBLANK(#REF!), 0, SEARCH(#REF!,$A7&amp;$B7&amp;$C7&amp;$D7&amp;$E7&amp;$I7&amp;$J7&amp;$W7))</formula>
    </cfRule>
  </conditionalFormatting>
  <conditionalFormatting sqref="B7:B10">
    <cfRule type="expression" dxfId="354" priority="330">
      <formula>IF(ISBLANK(#REF!), 0, SEARCH(#REF!,$A7&amp;$B7&amp;$C7&amp;$D7&amp;$E7&amp;$H7&amp;$X7&amp;#REF!))</formula>
    </cfRule>
  </conditionalFormatting>
  <conditionalFormatting sqref="B7">
    <cfRule type="expression" dxfId="353" priority="329">
      <formula>IF(ISBLANK(#REF!), 0, SEARCH(#REF!,$A7&amp;$B7&amp;$C7&amp;$D7&amp;$E7&amp;$J7&amp;$L7&amp;#REF!))</formula>
    </cfRule>
  </conditionalFormatting>
  <conditionalFormatting sqref="B7:B10">
    <cfRule type="expression" dxfId="352" priority="328">
      <formula>IF(ISBLANK(#REF!), 0, SEARCH(#REF!,$A7&amp;$B7&amp;$C7&amp;$D7&amp;$E7&amp;$I7&amp;$J7&amp;$W7))</formula>
    </cfRule>
  </conditionalFormatting>
  <conditionalFormatting sqref="B7:B10">
    <cfRule type="expression" dxfId="351" priority="327">
      <formula>IF(ISBLANK(#REF!), 0, SEARCH(#REF!,$A7&amp;$B7&amp;$C7&amp;$D7&amp;$E7&amp;$H7&amp;$X7&amp;#REF!))</formula>
    </cfRule>
  </conditionalFormatting>
  <conditionalFormatting sqref="B7">
    <cfRule type="expression" dxfId="350" priority="326">
      <formula>IF(ISBLANK(#REF!), 0, SEARCH(#REF!,$A7&amp;$B7&amp;$C7&amp;$D7&amp;$E7&amp;$J7&amp;$L7&amp;#REF!))</formula>
    </cfRule>
  </conditionalFormatting>
  <conditionalFormatting sqref="B8:B10">
    <cfRule type="expression" dxfId="349" priority="325">
      <formula>IF(ISBLANK(#REF!), 0, SEARCH(#REF!,$A8&amp;$B8&amp;$C8&amp;$D8&amp;$E8&amp;$J8&amp;$L8&amp;$AE8))</formula>
    </cfRule>
  </conditionalFormatting>
  <conditionalFormatting sqref="B7:B10">
    <cfRule type="expression" dxfId="348" priority="324">
      <formula>IF(ISBLANK(#REF!), 0, SEARCH(#REF!,$A7&amp;$B7&amp;$C7&amp;$D7&amp;$E7&amp;$I7&amp;$J7&amp;$W7))</formula>
    </cfRule>
  </conditionalFormatting>
  <conditionalFormatting sqref="B7:B10">
    <cfRule type="expression" dxfId="347" priority="323">
      <formula>IF(ISBLANK(#REF!), 0, SEARCH(#REF!,$A7&amp;$B7&amp;$C7&amp;$D7&amp;$E7&amp;$H7&amp;$X7&amp;#REF!))</formula>
    </cfRule>
  </conditionalFormatting>
  <conditionalFormatting sqref="B7">
    <cfRule type="expression" dxfId="346" priority="322">
      <formula>IF(ISBLANK(#REF!), 0, SEARCH(#REF!,$A7&amp;$B7&amp;$C7&amp;$D7&amp;$E7&amp;$J7&amp;$L7&amp;#REF!))</formula>
    </cfRule>
  </conditionalFormatting>
  <conditionalFormatting sqref="B8:B10">
    <cfRule type="expression" dxfId="345" priority="321">
      <formula>IF(ISBLANK(#REF!), 0, SEARCH(#REF!,$A8&amp;$B8&amp;$C8&amp;$D8&amp;$E8&amp;$J8&amp;$L8&amp;$AE8))</formula>
    </cfRule>
  </conditionalFormatting>
  <conditionalFormatting sqref="B7:B10">
    <cfRule type="expression" dxfId="344" priority="320">
      <formula>IF(ISBLANK(#REF!), 0, SEARCH(#REF!,$A7&amp;$B7&amp;$C7&amp;$D7&amp;$E7&amp;$I7&amp;$J7&amp;$W7))</formula>
    </cfRule>
  </conditionalFormatting>
  <conditionalFormatting sqref="B7:B10">
    <cfRule type="expression" dxfId="343" priority="319">
      <formula>IF(ISBLANK(#REF!), 0, SEARCH(#REF!,$A7&amp;$B7&amp;$C7&amp;$D7&amp;$E7&amp;$H7&amp;$X7&amp;#REF!))</formula>
    </cfRule>
  </conditionalFormatting>
  <conditionalFormatting sqref="B7">
    <cfRule type="expression" dxfId="342" priority="318">
      <formula>IF(ISBLANK(#REF!), 0, SEARCH(#REF!,$A7&amp;$B7&amp;$C7&amp;$D7&amp;$E7&amp;$J7&amp;$L7&amp;#REF!))</formula>
    </cfRule>
  </conditionalFormatting>
  <conditionalFormatting sqref="B7:B8">
    <cfRule type="expression" dxfId="341" priority="317">
      <formula>IF(ISBLANK(#REF!), 0, SEARCH(#REF!,$A7&amp;$B7&amp;$C7&amp;$D7&amp;$E7&amp;$I7&amp;$AA7&amp;#REF!))</formula>
    </cfRule>
  </conditionalFormatting>
  <conditionalFormatting sqref="B7:B8">
    <cfRule type="expression" dxfId="340" priority="316">
      <formula>IF(ISBLANK(#REF!), 0, SEARCH(#REF!,$A7&amp;$B7&amp;$C7&amp;$D7&amp;$E7&amp;$I7&amp;$AA7&amp;#REF!))</formula>
    </cfRule>
  </conditionalFormatting>
  <conditionalFormatting sqref="B7:B8">
    <cfRule type="expression" dxfId="339" priority="315">
      <formula>IF(ISBLANK(#REF!), 0, SEARCH(#REF!,$A7&amp;$B7&amp;$C7&amp;$D7&amp;$E7&amp;$I7&amp;$AA7&amp;#REF!))</formula>
    </cfRule>
  </conditionalFormatting>
  <conditionalFormatting sqref="B9:B10">
    <cfRule type="expression" dxfId="338" priority="314">
      <formula>IF(ISBLANK(#REF!), 0, SEARCH(#REF!,$A9&amp;$B9&amp;$C9&amp;$D9&amp;$E9&amp;$I9&amp;$AA10&amp;#REF!))</formula>
    </cfRule>
  </conditionalFormatting>
  <conditionalFormatting sqref="B9:B10">
    <cfRule type="expression" dxfId="337" priority="313">
      <formula>IF(ISBLANK(#REF!), 0, SEARCH(#REF!,$A9&amp;$B9&amp;$C9&amp;$D9&amp;$E9&amp;$I9&amp;$AA10&amp;#REF!))</formula>
    </cfRule>
  </conditionalFormatting>
  <conditionalFormatting sqref="B9:B10">
    <cfRule type="expression" dxfId="336" priority="312">
      <formula>IF(ISBLANK(#REF!), 0, SEARCH(#REF!,$A9&amp;$B9&amp;$C9&amp;$D9&amp;$E9&amp;$I9&amp;$AA10&amp;#REF!))</formula>
    </cfRule>
  </conditionalFormatting>
  <conditionalFormatting sqref="E8:E10">
    <cfRule type="expression" dxfId="335" priority="311">
      <formula>IF(ISBLANK(#REF!), 0, SEARCH(#REF!,#REF!&amp;#REF!&amp;$A8&amp;#REF!&amp;$C8&amp;#REF!&amp;#REF!&amp;#REF!))</formula>
    </cfRule>
  </conditionalFormatting>
  <conditionalFormatting sqref="E8:E10">
    <cfRule type="expression" dxfId="334" priority="310">
      <formula>IF(ISBLANK(#REF!), 0, SEARCH(#REF!,#REF!&amp;#REF!&amp;$A8&amp;#REF!&amp;$C8&amp;#REF!&amp;#REF!&amp;#REF!))</formula>
    </cfRule>
  </conditionalFormatting>
  <conditionalFormatting sqref="E8:E10">
    <cfRule type="expression" dxfId="333" priority="309">
      <formula>IF(ISBLANK(#REF!), 0, SEARCH(#REF!,#REF!&amp;#REF!&amp;$A8&amp;#REF!&amp;$C8&amp;#REF!&amp;#REF!&amp;#REF!))</formula>
    </cfRule>
  </conditionalFormatting>
  <conditionalFormatting sqref="E8:E10">
    <cfRule type="expression" dxfId="332" priority="308">
      <formula>IF(ISBLANK(#REF!), 0, SEARCH(#REF!,#REF!&amp;#REF!&amp;$A8&amp;#REF!&amp;$C8&amp;#REF!&amp;#REF!&amp;#REF!))</formula>
    </cfRule>
  </conditionalFormatting>
  <conditionalFormatting sqref="F7:F10">
    <cfRule type="expression" dxfId="331" priority="307">
      <formula>IF(ISBLANK(#REF!), 0, SEARCH(#REF!,$A7&amp;$B7&amp;$C7&amp;$D7&amp;$E7&amp;$H7&amp;$X7&amp;#REF!))</formula>
    </cfRule>
  </conditionalFormatting>
  <conditionalFormatting sqref="F7:F10">
    <cfRule type="expression" dxfId="330" priority="306">
      <formula>IF(ISBLANK(#REF!), 0, SEARCH(#REF!,$A7&amp;$B7&amp;$C7&amp;$D7&amp;$E7&amp;$H7&amp;$X7&amp;#REF!))</formula>
    </cfRule>
  </conditionalFormatting>
  <conditionalFormatting sqref="F7:F10">
    <cfRule type="expression" dxfId="329" priority="305">
      <formula>IF(ISBLANK(#REF!), 0, SEARCH(#REF!,$A7&amp;$B7&amp;$C7&amp;$D7&amp;$E7&amp;$H7&amp;$X7&amp;#REF!))</formula>
    </cfRule>
  </conditionalFormatting>
  <conditionalFormatting sqref="F7:F10">
    <cfRule type="expression" dxfId="328" priority="304">
      <formula>IF(ISBLANK(#REF!), 0, SEARCH(#REF!,$A7&amp;$B7&amp;$C7&amp;$D7&amp;$E7&amp;$H7&amp;$X7&amp;#REF!))</formula>
    </cfRule>
  </conditionalFormatting>
  <conditionalFormatting sqref="B8:B10">
    <cfRule type="expression" dxfId="327" priority="303">
      <formula>IF(ISBLANK(#REF!), 0, SEARCH(#REF!,$A8&amp;$B8&amp;$C8&amp;$D8&amp;$E8&amp;$J8&amp;$L8&amp;$AE8))</formula>
    </cfRule>
  </conditionalFormatting>
  <conditionalFormatting sqref="B7:B10">
    <cfRule type="expression" dxfId="326" priority="302">
      <formula>IF(ISBLANK(#REF!), 0, SEARCH(#REF!,$A7&amp;$B7&amp;$C7&amp;$D7&amp;$E7&amp;$I7&amp;$J7&amp;$W7))</formula>
    </cfRule>
  </conditionalFormatting>
  <conditionalFormatting sqref="B7:B10">
    <cfRule type="expression" dxfId="325" priority="301">
      <formula>IF(ISBLANK(#REF!), 0, SEARCH(#REF!,$A7&amp;$B7&amp;$C7&amp;$D7&amp;$E7&amp;$H7&amp;$X7&amp;#REF!))</formula>
    </cfRule>
  </conditionalFormatting>
  <conditionalFormatting sqref="B7">
    <cfRule type="expression" dxfId="324" priority="300">
      <formula>IF(ISBLANK(#REF!), 0, SEARCH(#REF!,$A7&amp;$B7&amp;$C7&amp;$D7&amp;$E7&amp;$J7&amp;$L7&amp;#REF!))</formula>
    </cfRule>
  </conditionalFormatting>
  <conditionalFormatting sqref="B7:B10">
    <cfRule type="expression" dxfId="323" priority="299">
      <formula>IF(ISBLANK(#REF!), 0, SEARCH(#REF!,$A7&amp;$B7&amp;$C7&amp;$D7&amp;$E7&amp;$I7&amp;$J7&amp;$W7))</formula>
    </cfRule>
  </conditionalFormatting>
  <conditionalFormatting sqref="B7:B10">
    <cfRule type="expression" dxfId="322" priority="298">
      <formula>IF(ISBLANK(#REF!), 0, SEARCH(#REF!,$A7&amp;$B7&amp;$C7&amp;$D7&amp;$E7&amp;$H7&amp;$X7&amp;#REF!))</formula>
    </cfRule>
  </conditionalFormatting>
  <conditionalFormatting sqref="B7">
    <cfRule type="expression" dxfId="321" priority="297">
      <formula>IF(ISBLANK(#REF!), 0, SEARCH(#REF!,$A7&amp;$B7&amp;$C7&amp;$D7&amp;$E7&amp;$J7&amp;$L7&amp;#REF!))</formula>
    </cfRule>
  </conditionalFormatting>
  <conditionalFormatting sqref="B8:B10">
    <cfRule type="expression" dxfId="320" priority="296">
      <formula>IF(ISBLANK(#REF!), 0, SEARCH(#REF!,$A8&amp;$B8&amp;$C8&amp;$D8&amp;$E8&amp;$J8&amp;$L8&amp;$AE8))</formula>
    </cfRule>
  </conditionalFormatting>
  <conditionalFormatting sqref="B7:B10">
    <cfRule type="expression" dxfId="319" priority="295">
      <formula>IF(ISBLANK(#REF!), 0, SEARCH(#REF!,$A7&amp;$B7&amp;$C7&amp;$D7&amp;$E7&amp;$I7&amp;$J7&amp;$W7))</formula>
    </cfRule>
  </conditionalFormatting>
  <conditionalFormatting sqref="B7:B10">
    <cfRule type="expression" dxfId="318" priority="294">
      <formula>IF(ISBLANK(#REF!), 0, SEARCH(#REF!,$A7&amp;$B7&amp;$C7&amp;$D7&amp;$E7&amp;$H7&amp;$X7&amp;#REF!))</formula>
    </cfRule>
  </conditionalFormatting>
  <conditionalFormatting sqref="B7">
    <cfRule type="expression" dxfId="317" priority="293">
      <formula>IF(ISBLANK(#REF!), 0, SEARCH(#REF!,$A7&amp;$B7&amp;$C7&amp;$D7&amp;$E7&amp;$J7&amp;$L7&amp;#REF!))</formula>
    </cfRule>
  </conditionalFormatting>
  <conditionalFormatting sqref="B8:B10">
    <cfRule type="expression" dxfId="316" priority="292">
      <formula>IF(ISBLANK(#REF!), 0, SEARCH(#REF!,$A8&amp;$B8&amp;$C8&amp;$D8&amp;$E8&amp;$J8&amp;$L8&amp;$AE8))</formula>
    </cfRule>
  </conditionalFormatting>
  <conditionalFormatting sqref="B7:B10">
    <cfRule type="expression" dxfId="315" priority="291">
      <formula>IF(ISBLANK(#REF!), 0, SEARCH(#REF!,$A7&amp;$B7&amp;$C7&amp;$D7&amp;$E7&amp;$I7&amp;$J7&amp;$W7))</formula>
    </cfRule>
  </conditionalFormatting>
  <conditionalFormatting sqref="B7:B10">
    <cfRule type="expression" dxfId="314" priority="290">
      <formula>IF(ISBLANK(#REF!), 0, SEARCH(#REF!,$A7&amp;$B7&amp;$C7&amp;$D7&amp;$E7&amp;$H7&amp;$X7&amp;#REF!))</formula>
    </cfRule>
  </conditionalFormatting>
  <conditionalFormatting sqref="B7">
    <cfRule type="expression" dxfId="313" priority="289">
      <formula>IF(ISBLANK(#REF!), 0, SEARCH(#REF!,$A7&amp;$B7&amp;$C7&amp;$D7&amp;$E7&amp;$J7&amp;$L7&amp;#REF!))</formula>
    </cfRule>
  </conditionalFormatting>
  <conditionalFormatting sqref="B7:B8">
    <cfRule type="expression" dxfId="312" priority="288">
      <formula>IF(ISBLANK(#REF!), 0, SEARCH(#REF!,$A7&amp;$B7&amp;$C7&amp;$D7&amp;$E7&amp;$I7&amp;$AA7&amp;#REF!))</formula>
    </cfRule>
  </conditionalFormatting>
  <conditionalFormatting sqref="B7:B8">
    <cfRule type="expression" dxfId="311" priority="287">
      <formula>IF(ISBLANK(#REF!), 0, SEARCH(#REF!,$A7&amp;$B7&amp;$C7&amp;$D7&amp;$E7&amp;$I7&amp;$AA7&amp;#REF!))</formula>
    </cfRule>
  </conditionalFormatting>
  <conditionalFormatting sqref="B7:B8">
    <cfRule type="expression" dxfId="310" priority="286">
      <formula>IF(ISBLANK(#REF!), 0, SEARCH(#REF!,$A7&amp;$B7&amp;$C7&amp;$D7&amp;$E7&amp;$I7&amp;$AA7&amp;#REF!))</formula>
    </cfRule>
  </conditionalFormatting>
  <conditionalFormatting sqref="B9:B10">
    <cfRule type="expression" dxfId="309" priority="285">
      <formula>IF(ISBLANK(#REF!), 0, SEARCH(#REF!,$A9&amp;$B9&amp;$C9&amp;$D9&amp;$E9&amp;$I9&amp;$AA10&amp;#REF!))</formula>
    </cfRule>
  </conditionalFormatting>
  <conditionalFormatting sqref="B9:B10">
    <cfRule type="expression" dxfId="308" priority="284">
      <formula>IF(ISBLANK(#REF!), 0, SEARCH(#REF!,$A9&amp;$B9&amp;$C9&amp;$D9&amp;$E9&amp;$I9&amp;$AA10&amp;#REF!))</formula>
    </cfRule>
  </conditionalFormatting>
  <conditionalFormatting sqref="B9:B10">
    <cfRule type="expression" dxfId="307" priority="283">
      <formula>IF(ISBLANK(#REF!), 0, SEARCH(#REF!,$A9&amp;$B9&amp;$C9&amp;$D9&amp;$E9&amp;$I9&amp;$AA10&amp;#REF!))</formula>
    </cfRule>
  </conditionalFormatting>
  <conditionalFormatting sqref="E8:E10">
    <cfRule type="expression" dxfId="306" priority="282">
      <formula>IF(ISBLANK(#REF!), 0, SEARCH(#REF!,#REF!&amp;#REF!&amp;$A8&amp;#REF!&amp;$C8&amp;#REF!&amp;#REF!&amp;#REF!))</formula>
    </cfRule>
  </conditionalFormatting>
  <conditionalFormatting sqref="E8:E10">
    <cfRule type="expression" dxfId="305" priority="281">
      <formula>IF(ISBLANK(#REF!), 0, SEARCH(#REF!,#REF!&amp;#REF!&amp;$A8&amp;#REF!&amp;$C8&amp;#REF!&amp;#REF!&amp;#REF!))</formula>
    </cfRule>
  </conditionalFormatting>
  <conditionalFormatting sqref="E8:E10">
    <cfRule type="expression" dxfId="304" priority="280">
      <formula>IF(ISBLANK(#REF!), 0, SEARCH(#REF!,#REF!&amp;#REF!&amp;$A8&amp;#REF!&amp;$C8&amp;#REF!&amp;#REF!&amp;#REF!))</formula>
    </cfRule>
  </conditionalFormatting>
  <conditionalFormatting sqref="E8:E10">
    <cfRule type="expression" dxfId="303" priority="279">
      <formula>IF(ISBLANK(#REF!), 0, SEARCH(#REF!,#REF!&amp;#REF!&amp;$A8&amp;#REF!&amp;$C8&amp;#REF!&amp;#REF!&amp;#REF!))</formula>
    </cfRule>
  </conditionalFormatting>
  <conditionalFormatting sqref="F7:F10">
    <cfRule type="expression" dxfId="302" priority="278">
      <formula>IF(ISBLANK(#REF!), 0, SEARCH(#REF!,$A7&amp;$B7&amp;$C7&amp;$D7&amp;$E7&amp;$H7&amp;$X7&amp;#REF!))</formula>
    </cfRule>
  </conditionalFormatting>
  <conditionalFormatting sqref="F7:F10">
    <cfRule type="expression" dxfId="301" priority="277">
      <formula>IF(ISBLANK(#REF!), 0, SEARCH(#REF!,$A7&amp;$B7&amp;$C7&amp;$D7&amp;$E7&amp;$H7&amp;$X7&amp;#REF!))</formula>
    </cfRule>
  </conditionalFormatting>
  <conditionalFormatting sqref="F7:F10">
    <cfRule type="expression" dxfId="300" priority="276">
      <formula>IF(ISBLANK(#REF!), 0, SEARCH(#REF!,$A7&amp;$B7&amp;$C7&amp;$D7&amp;$E7&amp;$H7&amp;$X7&amp;#REF!))</formula>
    </cfRule>
  </conditionalFormatting>
  <conditionalFormatting sqref="F7:F10">
    <cfRule type="expression" dxfId="299" priority="275">
      <formula>IF(ISBLANK(#REF!), 0, SEARCH(#REF!,$A7&amp;$B7&amp;$C7&amp;$D7&amp;$E7&amp;$H7&amp;$X7&amp;#REF!))</formula>
    </cfRule>
  </conditionalFormatting>
  <conditionalFormatting sqref="B8:B10">
    <cfRule type="expression" dxfId="298" priority="274">
      <formula>IF(ISBLANK(#REF!), 0, SEARCH(#REF!,$A8&amp;$B8&amp;$C8&amp;$D8&amp;$E8&amp;$J8&amp;$L8&amp;$AE8))</formula>
    </cfRule>
  </conditionalFormatting>
  <conditionalFormatting sqref="B7:B10">
    <cfRule type="expression" dxfId="297" priority="273">
      <formula>IF(ISBLANK(#REF!), 0, SEARCH(#REF!,$A7&amp;$B7&amp;$C7&amp;$D7&amp;$E7&amp;$I7&amp;$J7&amp;$W7))</formula>
    </cfRule>
  </conditionalFormatting>
  <conditionalFormatting sqref="B7:B10">
    <cfRule type="expression" dxfId="296" priority="272">
      <formula>IF(ISBLANK(#REF!), 0, SEARCH(#REF!,$A7&amp;$B7&amp;$C7&amp;$D7&amp;$E7&amp;$H7&amp;$X7&amp;#REF!))</formula>
    </cfRule>
  </conditionalFormatting>
  <conditionalFormatting sqref="B7">
    <cfRule type="expression" dxfId="295" priority="271">
      <formula>IF(ISBLANK(#REF!), 0, SEARCH(#REF!,$A7&amp;$B7&amp;$C7&amp;$D7&amp;$E7&amp;$J7&amp;$L7&amp;#REF!))</formula>
    </cfRule>
  </conditionalFormatting>
  <conditionalFormatting sqref="B7:B10">
    <cfRule type="expression" dxfId="294" priority="270">
      <formula>IF(ISBLANK(#REF!), 0, SEARCH(#REF!,$A7&amp;$B7&amp;$C7&amp;$D7&amp;$E7&amp;$I7&amp;$J7&amp;$W7))</formula>
    </cfRule>
  </conditionalFormatting>
  <conditionalFormatting sqref="B7:B10">
    <cfRule type="expression" dxfId="293" priority="269">
      <formula>IF(ISBLANK(#REF!), 0, SEARCH(#REF!,$A7&amp;$B7&amp;$C7&amp;$D7&amp;$E7&amp;$H7&amp;$X7&amp;#REF!))</formula>
    </cfRule>
  </conditionalFormatting>
  <conditionalFormatting sqref="B7">
    <cfRule type="expression" dxfId="292" priority="268">
      <formula>IF(ISBLANK(#REF!), 0, SEARCH(#REF!,$A7&amp;$B7&amp;$C7&amp;$D7&amp;$E7&amp;$J7&amp;$L7&amp;#REF!))</formula>
    </cfRule>
  </conditionalFormatting>
  <conditionalFormatting sqref="B8:B10">
    <cfRule type="expression" dxfId="291" priority="267">
      <formula>IF(ISBLANK(#REF!), 0, SEARCH(#REF!,$A8&amp;$B8&amp;$C8&amp;$D8&amp;$E8&amp;$J8&amp;$L8&amp;$AE8))</formula>
    </cfRule>
  </conditionalFormatting>
  <conditionalFormatting sqref="B7:B10">
    <cfRule type="expression" dxfId="290" priority="266">
      <formula>IF(ISBLANK(#REF!), 0, SEARCH(#REF!,$A7&amp;$B7&amp;$C7&amp;$D7&amp;$E7&amp;$I7&amp;$J7&amp;$W7))</formula>
    </cfRule>
  </conditionalFormatting>
  <conditionalFormatting sqref="B7:B10">
    <cfRule type="expression" dxfId="289" priority="265">
      <formula>IF(ISBLANK(#REF!), 0, SEARCH(#REF!,$A7&amp;$B7&amp;$C7&amp;$D7&amp;$E7&amp;$H7&amp;$X7&amp;#REF!))</formula>
    </cfRule>
  </conditionalFormatting>
  <conditionalFormatting sqref="B7">
    <cfRule type="expression" dxfId="288" priority="264">
      <formula>IF(ISBLANK(#REF!), 0, SEARCH(#REF!,$A7&amp;$B7&amp;$C7&amp;$D7&amp;$E7&amp;$J7&amp;$L7&amp;#REF!))</formula>
    </cfRule>
  </conditionalFormatting>
  <conditionalFormatting sqref="B8:B10">
    <cfRule type="expression" dxfId="287" priority="263">
      <formula>IF(ISBLANK(#REF!), 0, SEARCH(#REF!,$A8&amp;$B8&amp;$C8&amp;$D8&amp;$E8&amp;$J8&amp;$L8&amp;$AE8))</formula>
    </cfRule>
  </conditionalFormatting>
  <conditionalFormatting sqref="B7:B10">
    <cfRule type="expression" dxfId="286" priority="262">
      <formula>IF(ISBLANK(#REF!), 0, SEARCH(#REF!,$A7&amp;$B7&amp;$C7&amp;$D7&amp;$E7&amp;$I7&amp;$J7&amp;$W7))</formula>
    </cfRule>
  </conditionalFormatting>
  <conditionalFormatting sqref="B7:B10">
    <cfRule type="expression" dxfId="285" priority="261">
      <formula>IF(ISBLANK(#REF!), 0, SEARCH(#REF!,$A7&amp;$B7&amp;$C7&amp;$D7&amp;$E7&amp;$H7&amp;$X7&amp;#REF!))</formula>
    </cfRule>
  </conditionalFormatting>
  <conditionalFormatting sqref="B7">
    <cfRule type="expression" dxfId="284" priority="260">
      <formula>IF(ISBLANK(#REF!), 0, SEARCH(#REF!,$A7&amp;$B7&amp;$C7&amp;$D7&amp;$E7&amp;$J7&amp;$L7&amp;#REF!))</formula>
    </cfRule>
  </conditionalFormatting>
  <conditionalFormatting sqref="B7:B8">
    <cfRule type="expression" dxfId="283" priority="259">
      <formula>IF(ISBLANK(#REF!), 0, SEARCH(#REF!,$A7&amp;$B7&amp;$C7&amp;$D7&amp;$E7&amp;$I7&amp;$AA7&amp;#REF!))</formula>
    </cfRule>
  </conditionalFormatting>
  <conditionalFormatting sqref="B7:B8">
    <cfRule type="expression" dxfId="282" priority="258">
      <formula>IF(ISBLANK(#REF!), 0, SEARCH(#REF!,$A7&amp;$B7&amp;$C7&amp;$D7&amp;$E7&amp;$I7&amp;$AA7&amp;#REF!))</formula>
    </cfRule>
  </conditionalFormatting>
  <conditionalFormatting sqref="B7:B8">
    <cfRule type="expression" dxfId="281" priority="257">
      <formula>IF(ISBLANK(#REF!), 0, SEARCH(#REF!,$A7&amp;$B7&amp;$C7&amp;$D7&amp;$E7&amp;$I7&amp;$AA7&amp;#REF!))</formula>
    </cfRule>
  </conditionalFormatting>
  <conditionalFormatting sqref="B9:B10">
    <cfRule type="expression" dxfId="280" priority="256">
      <formula>IF(ISBLANK(#REF!), 0, SEARCH(#REF!,$A9&amp;$B9&amp;$C9&amp;$D9&amp;$E9&amp;$I9&amp;$AA10&amp;#REF!))</formula>
    </cfRule>
  </conditionalFormatting>
  <conditionalFormatting sqref="B9:B10">
    <cfRule type="expression" dxfId="279" priority="255">
      <formula>IF(ISBLANK(#REF!), 0, SEARCH(#REF!,$A9&amp;$B9&amp;$C9&amp;$D9&amp;$E9&amp;$I9&amp;$AA10&amp;#REF!))</formula>
    </cfRule>
  </conditionalFormatting>
  <conditionalFormatting sqref="B9:B10">
    <cfRule type="expression" dxfId="278" priority="254">
      <formula>IF(ISBLANK(#REF!), 0, SEARCH(#REF!,$A9&amp;$B9&amp;$C9&amp;$D9&amp;$E9&amp;$I9&amp;$AA10&amp;#REF!))</formula>
    </cfRule>
  </conditionalFormatting>
  <conditionalFormatting sqref="E8:E10">
    <cfRule type="expression" dxfId="277" priority="253">
      <formula>IF(ISBLANK(#REF!), 0, SEARCH(#REF!,#REF!&amp;#REF!&amp;$A8&amp;#REF!&amp;$C8&amp;#REF!&amp;#REF!&amp;#REF!))</formula>
    </cfRule>
  </conditionalFormatting>
  <conditionalFormatting sqref="E8:E10">
    <cfRule type="expression" dxfId="276" priority="252">
      <formula>IF(ISBLANK(#REF!), 0, SEARCH(#REF!,#REF!&amp;#REF!&amp;$A8&amp;#REF!&amp;$C8&amp;#REF!&amp;#REF!&amp;#REF!))</formula>
    </cfRule>
  </conditionalFormatting>
  <conditionalFormatting sqref="E8:E10">
    <cfRule type="expression" dxfId="275" priority="251">
      <formula>IF(ISBLANK(#REF!), 0, SEARCH(#REF!,#REF!&amp;#REF!&amp;$A8&amp;#REF!&amp;$C8&amp;#REF!&amp;#REF!&amp;#REF!))</formula>
    </cfRule>
  </conditionalFormatting>
  <conditionalFormatting sqref="E8:E10">
    <cfRule type="expression" dxfId="274" priority="250">
      <formula>IF(ISBLANK(#REF!), 0, SEARCH(#REF!,#REF!&amp;#REF!&amp;$A8&amp;#REF!&amp;$C8&amp;#REF!&amp;#REF!&amp;#REF!))</formula>
    </cfRule>
  </conditionalFormatting>
  <conditionalFormatting sqref="F7:F10">
    <cfRule type="expression" dxfId="273" priority="249">
      <formula>IF(ISBLANK(#REF!), 0, SEARCH(#REF!,$A7&amp;$B7&amp;$C7&amp;$D7&amp;$E7&amp;$H7&amp;$X7&amp;#REF!))</formula>
    </cfRule>
  </conditionalFormatting>
  <conditionalFormatting sqref="F7:F10">
    <cfRule type="expression" dxfId="272" priority="248">
      <formula>IF(ISBLANK(#REF!), 0, SEARCH(#REF!,$A7&amp;$B7&amp;$C7&amp;$D7&amp;$E7&amp;$H7&amp;$X7&amp;#REF!))</formula>
    </cfRule>
  </conditionalFormatting>
  <conditionalFormatting sqref="F7:F10">
    <cfRule type="expression" dxfId="271" priority="247">
      <formula>IF(ISBLANK(#REF!), 0, SEARCH(#REF!,$A7&amp;$B7&amp;$C7&amp;$D7&amp;$E7&amp;$H7&amp;$X7&amp;#REF!))</formula>
    </cfRule>
  </conditionalFormatting>
  <conditionalFormatting sqref="F7:F10">
    <cfRule type="expression" dxfId="270" priority="246">
      <formula>IF(ISBLANK(#REF!), 0, SEARCH(#REF!,$A7&amp;$B7&amp;$C7&amp;$D7&amp;$E7&amp;$H7&amp;$X7&amp;#REF!))</formula>
    </cfRule>
  </conditionalFormatting>
  <conditionalFormatting sqref="B8:B10">
    <cfRule type="expression" dxfId="269" priority="245">
      <formula>IF(ISBLANK(#REF!), 0, SEARCH(#REF!,$A8&amp;$B8&amp;$C8&amp;$D8&amp;$E8&amp;$J8&amp;$L8&amp;$AE8))</formula>
    </cfRule>
  </conditionalFormatting>
  <conditionalFormatting sqref="B7:B10">
    <cfRule type="expression" dxfId="268" priority="244">
      <formula>IF(ISBLANK(#REF!), 0, SEARCH(#REF!,$A7&amp;$B7&amp;$C7&amp;$D7&amp;$E7&amp;$I7&amp;$J7&amp;$W7))</formula>
    </cfRule>
  </conditionalFormatting>
  <conditionalFormatting sqref="B7:B10">
    <cfRule type="expression" dxfId="267" priority="243">
      <formula>IF(ISBLANK(#REF!), 0, SEARCH(#REF!,$A7&amp;$B7&amp;$C7&amp;$D7&amp;$E7&amp;$H7&amp;$X7&amp;#REF!))</formula>
    </cfRule>
  </conditionalFormatting>
  <conditionalFormatting sqref="B7">
    <cfRule type="expression" dxfId="266" priority="242">
      <formula>IF(ISBLANK(#REF!), 0, SEARCH(#REF!,$A7&amp;$B7&amp;$C7&amp;$D7&amp;$E7&amp;$J7&amp;$L7&amp;#REF!))</formula>
    </cfRule>
  </conditionalFormatting>
  <conditionalFormatting sqref="B7:B10">
    <cfRule type="expression" dxfId="265" priority="241">
      <formula>IF(ISBLANK(#REF!), 0, SEARCH(#REF!,$A7&amp;$B7&amp;$C7&amp;$D7&amp;$E7&amp;$I7&amp;$J7&amp;$W7))</formula>
    </cfRule>
  </conditionalFormatting>
  <conditionalFormatting sqref="B7:B10">
    <cfRule type="expression" dxfId="264" priority="240">
      <formula>IF(ISBLANK(#REF!), 0, SEARCH(#REF!,$A7&amp;$B7&amp;$C7&amp;$D7&amp;$E7&amp;$H7&amp;$X7&amp;#REF!))</formula>
    </cfRule>
  </conditionalFormatting>
  <conditionalFormatting sqref="B7">
    <cfRule type="expression" dxfId="263" priority="239">
      <formula>IF(ISBLANK(#REF!), 0, SEARCH(#REF!,$A7&amp;$B7&amp;$C7&amp;$D7&amp;$E7&amp;$J7&amp;$L7&amp;#REF!))</formula>
    </cfRule>
  </conditionalFormatting>
  <conditionalFormatting sqref="B8:B10">
    <cfRule type="expression" dxfId="262" priority="238">
      <formula>IF(ISBLANK(#REF!), 0, SEARCH(#REF!,$A8&amp;$B8&amp;$C8&amp;$D8&amp;$E8&amp;$J8&amp;$L8&amp;$AE8))</formula>
    </cfRule>
  </conditionalFormatting>
  <conditionalFormatting sqref="B7:B10">
    <cfRule type="expression" dxfId="261" priority="237">
      <formula>IF(ISBLANK(#REF!), 0, SEARCH(#REF!,$A7&amp;$B7&amp;$C7&amp;$D7&amp;$E7&amp;$I7&amp;$J7&amp;$W7))</formula>
    </cfRule>
  </conditionalFormatting>
  <conditionalFormatting sqref="B7:B10">
    <cfRule type="expression" dxfId="260" priority="236">
      <formula>IF(ISBLANK(#REF!), 0, SEARCH(#REF!,$A7&amp;$B7&amp;$C7&amp;$D7&amp;$E7&amp;$H7&amp;$X7&amp;#REF!))</formula>
    </cfRule>
  </conditionalFormatting>
  <conditionalFormatting sqref="B7">
    <cfRule type="expression" dxfId="259" priority="235">
      <formula>IF(ISBLANK(#REF!), 0, SEARCH(#REF!,$A7&amp;$B7&amp;$C7&amp;$D7&amp;$E7&amp;$J7&amp;$L7&amp;#REF!))</formula>
    </cfRule>
  </conditionalFormatting>
  <conditionalFormatting sqref="B8:B10">
    <cfRule type="expression" dxfId="258" priority="234">
      <formula>IF(ISBLANK(#REF!), 0, SEARCH(#REF!,$A8&amp;$B8&amp;$C8&amp;$D8&amp;$E8&amp;$J8&amp;$L8&amp;$AE8))</formula>
    </cfRule>
  </conditionalFormatting>
  <conditionalFormatting sqref="B7:B10">
    <cfRule type="expression" dxfId="257" priority="233">
      <formula>IF(ISBLANK(#REF!), 0, SEARCH(#REF!,$A7&amp;$B7&amp;$C7&amp;$D7&amp;$E7&amp;$I7&amp;$J7&amp;$W7))</formula>
    </cfRule>
  </conditionalFormatting>
  <conditionalFormatting sqref="B7:B10">
    <cfRule type="expression" dxfId="256" priority="232">
      <formula>IF(ISBLANK(#REF!), 0, SEARCH(#REF!,$A7&amp;$B7&amp;$C7&amp;$D7&amp;$E7&amp;$H7&amp;$X7&amp;#REF!))</formula>
    </cfRule>
  </conditionalFormatting>
  <conditionalFormatting sqref="B7">
    <cfRule type="expression" dxfId="255" priority="231">
      <formula>IF(ISBLANK(#REF!), 0, SEARCH(#REF!,$A7&amp;$B7&amp;$C7&amp;$D7&amp;$E7&amp;$J7&amp;$L7&amp;#REF!))</formula>
    </cfRule>
  </conditionalFormatting>
  <conditionalFormatting sqref="B7:B8">
    <cfRule type="expression" dxfId="254" priority="230">
      <formula>IF(ISBLANK(#REF!), 0, SEARCH(#REF!,$A7&amp;$B7&amp;$C7&amp;$D7&amp;$E7&amp;$I7&amp;$AA7&amp;#REF!))</formula>
    </cfRule>
  </conditionalFormatting>
  <conditionalFormatting sqref="B7:B8">
    <cfRule type="expression" dxfId="253" priority="229">
      <formula>IF(ISBLANK(#REF!), 0, SEARCH(#REF!,$A7&amp;$B7&amp;$C7&amp;$D7&amp;$E7&amp;$I7&amp;$AA7&amp;#REF!))</formula>
    </cfRule>
  </conditionalFormatting>
  <conditionalFormatting sqref="B7:B8">
    <cfRule type="expression" dxfId="252" priority="228">
      <formula>IF(ISBLANK(#REF!), 0, SEARCH(#REF!,$A7&amp;$B7&amp;$C7&amp;$D7&amp;$E7&amp;$I7&amp;$AA7&amp;#REF!))</formula>
    </cfRule>
  </conditionalFormatting>
  <conditionalFormatting sqref="B9:B10">
    <cfRule type="expression" dxfId="251" priority="227">
      <formula>IF(ISBLANK(#REF!), 0, SEARCH(#REF!,$A9&amp;$B9&amp;$C9&amp;$D9&amp;$E9&amp;$I9&amp;$AA10&amp;#REF!))</formula>
    </cfRule>
  </conditionalFormatting>
  <conditionalFormatting sqref="B9:B10">
    <cfRule type="expression" dxfId="250" priority="226">
      <formula>IF(ISBLANK(#REF!), 0, SEARCH(#REF!,$A9&amp;$B9&amp;$C9&amp;$D9&amp;$E9&amp;$I9&amp;$AA10&amp;#REF!))</formula>
    </cfRule>
  </conditionalFormatting>
  <conditionalFormatting sqref="B9:B10">
    <cfRule type="expression" dxfId="249" priority="225">
      <formula>IF(ISBLANK(#REF!), 0, SEARCH(#REF!,$A9&amp;$B9&amp;$C9&amp;$D9&amp;$E9&amp;$I9&amp;$AA10&amp;#REF!))</formula>
    </cfRule>
  </conditionalFormatting>
  <conditionalFormatting sqref="E8:E10">
    <cfRule type="expression" dxfId="248" priority="224">
      <formula>IF(ISBLANK(#REF!), 0, SEARCH(#REF!,#REF!&amp;#REF!&amp;$A8&amp;#REF!&amp;$C8&amp;#REF!&amp;#REF!&amp;#REF!))</formula>
    </cfRule>
  </conditionalFormatting>
  <conditionalFormatting sqref="E8:E10">
    <cfRule type="expression" dxfId="247" priority="223">
      <formula>IF(ISBLANK(#REF!), 0, SEARCH(#REF!,#REF!&amp;#REF!&amp;$A8&amp;#REF!&amp;$C8&amp;#REF!&amp;#REF!&amp;#REF!))</formula>
    </cfRule>
  </conditionalFormatting>
  <conditionalFormatting sqref="E8:E10">
    <cfRule type="expression" dxfId="246" priority="222">
      <formula>IF(ISBLANK(#REF!), 0, SEARCH(#REF!,#REF!&amp;#REF!&amp;$A8&amp;#REF!&amp;$C8&amp;#REF!&amp;#REF!&amp;#REF!))</formula>
    </cfRule>
  </conditionalFormatting>
  <conditionalFormatting sqref="E8:E10">
    <cfRule type="expression" dxfId="245" priority="221">
      <formula>IF(ISBLANK(#REF!), 0, SEARCH(#REF!,#REF!&amp;#REF!&amp;$A8&amp;#REF!&amp;$C8&amp;#REF!&amp;#REF!&amp;#REF!))</formula>
    </cfRule>
  </conditionalFormatting>
  <conditionalFormatting sqref="F7:F10">
    <cfRule type="expression" dxfId="244" priority="220">
      <formula>IF(ISBLANK(#REF!), 0, SEARCH(#REF!,$A7&amp;$B7&amp;$C7&amp;$D7&amp;$E7&amp;$H7&amp;$X7&amp;#REF!))</formula>
    </cfRule>
  </conditionalFormatting>
  <conditionalFormatting sqref="F7:F10">
    <cfRule type="expression" dxfId="243" priority="219">
      <formula>IF(ISBLANK(#REF!), 0, SEARCH(#REF!,$A7&amp;$B7&amp;$C7&amp;$D7&amp;$E7&amp;$H7&amp;$X7&amp;#REF!))</formula>
    </cfRule>
  </conditionalFormatting>
  <conditionalFormatting sqref="F7:F10">
    <cfRule type="expression" dxfId="242" priority="218">
      <formula>IF(ISBLANK(#REF!), 0, SEARCH(#REF!,$A7&amp;$B7&amp;$C7&amp;$D7&amp;$E7&amp;$H7&amp;$X7&amp;#REF!))</formula>
    </cfRule>
  </conditionalFormatting>
  <conditionalFormatting sqref="F7:F10">
    <cfRule type="expression" dxfId="241" priority="217">
      <formula>IF(ISBLANK(#REF!), 0, SEARCH(#REF!,$A7&amp;$B7&amp;$C7&amp;$D7&amp;$E7&amp;$H7&amp;$X7&amp;#REF!))</formula>
    </cfRule>
  </conditionalFormatting>
  <conditionalFormatting sqref="B8:B10">
    <cfRule type="expression" dxfId="240" priority="216">
      <formula>IF(ISBLANK(#REF!), 0, SEARCH(#REF!,$A8&amp;$B8&amp;$C8&amp;$D8&amp;$E8&amp;$J8&amp;$L8&amp;$AE8))</formula>
    </cfRule>
  </conditionalFormatting>
  <conditionalFormatting sqref="B7:B10">
    <cfRule type="expression" dxfId="239" priority="215">
      <formula>IF(ISBLANK(#REF!), 0, SEARCH(#REF!,$A7&amp;$B7&amp;$C7&amp;$D7&amp;$E7&amp;$I7&amp;$J7&amp;$W7))</formula>
    </cfRule>
  </conditionalFormatting>
  <conditionalFormatting sqref="B7:B10">
    <cfRule type="expression" dxfId="238" priority="214">
      <formula>IF(ISBLANK(#REF!), 0, SEARCH(#REF!,$A7&amp;$B7&amp;$C7&amp;$D7&amp;$E7&amp;$H7&amp;$X7&amp;#REF!))</formula>
    </cfRule>
  </conditionalFormatting>
  <conditionalFormatting sqref="B7">
    <cfRule type="expression" dxfId="237" priority="213">
      <formula>IF(ISBLANK(#REF!), 0, SEARCH(#REF!,$A7&amp;$B7&amp;$C7&amp;$D7&amp;$E7&amp;$J7&amp;$L7&amp;#REF!))</formula>
    </cfRule>
  </conditionalFormatting>
  <conditionalFormatting sqref="B7:B10">
    <cfRule type="expression" dxfId="236" priority="212">
      <formula>IF(ISBLANK(#REF!), 0, SEARCH(#REF!,$A7&amp;$B7&amp;$C7&amp;$D7&amp;$E7&amp;$I7&amp;$J7&amp;$W7))</formula>
    </cfRule>
  </conditionalFormatting>
  <conditionalFormatting sqref="B7:B10">
    <cfRule type="expression" dxfId="235" priority="211">
      <formula>IF(ISBLANK(#REF!), 0, SEARCH(#REF!,$A7&amp;$B7&amp;$C7&amp;$D7&amp;$E7&amp;$H7&amp;$X7&amp;#REF!))</formula>
    </cfRule>
  </conditionalFormatting>
  <conditionalFormatting sqref="B7">
    <cfRule type="expression" dxfId="234" priority="210">
      <formula>IF(ISBLANK(#REF!), 0, SEARCH(#REF!,$A7&amp;$B7&amp;$C7&amp;$D7&amp;$E7&amp;$J7&amp;$L7&amp;#REF!))</formula>
    </cfRule>
  </conditionalFormatting>
  <conditionalFormatting sqref="B8:B10">
    <cfRule type="expression" dxfId="233" priority="209">
      <formula>IF(ISBLANK(#REF!), 0, SEARCH(#REF!,$A8&amp;$B8&amp;$C8&amp;$D8&amp;$E8&amp;$J8&amp;$L8&amp;$AE8))</formula>
    </cfRule>
  </conditionalFormatting>
  <conditionalFormatting sqref="B7:B10">
    <cfRule type="expression" dxfId="232" priority="208">
      <formula>IF(ISBLANK(#REF!), 0, SEARCH(#REF!,$A7&amp;$B7&amp;$C7&amp;$D7&amp;$E7&amp;$I7&amp;$J7&amp;$W7))</formula>
    </cfRule>
  </conditionalFormatting>
  <conditionalFormatting sqref="B7:B10">
    <cfRule type="expression" dxfId="231" priority="207">
      <formula>IF(ISBLANK(#REF!), 0, SEARCH(#REF!,$A7&amp;$B7&amp;$C7&amp;$D7&amp;$E7&amp;$H7&amp;$X7&amp;#REF!))</formula>
    </cfRule>
  </conditionalFormatting>
  <conditionalFormatting sqref="B7">
    <cfRule type="expression" dxfId="230" priority="206">
      <formula>IF(ISBLANK(#REF!), 0, SEARCH(#REF!,$A7&amp;$B7&amp;$C7&amp;$D7&amp;$E7&amp;$J7&amp;$L7&amp;#REF!))</formula>
    </cfRule>
  </conditionalFormatting>
  <conditionalFormatting sqref="B8:B10">
    <cfRule type="expression" dxfId="229" priority="205">
      <formula>IF(ISBLANK(#REF!), 0, SEARCH(#REF!,$A8&amp;$B8&amp;$C8&amp;$D8&amp;$E8&amp;$J8&amp;$L8&amp;$AE8))</formula>
    </cfRule>
  </conditionalFormatting>
  <conditionalFormatting sqref="B7:B10">
    <cfRule type="expression" dxfId="228" priority="204">
      <formula>IF(ISBLANK(#REF!), 0, SEARCH(#REF!,$A7&amp;$B7&amp;$C7&amp;$D7&amp;$E7&amp;$I7&amp;$J7&amp;$W7))</formula>
    </cfRule>
  </conditionalFormatting>
  <conditionalFormatting sqref="B7:B10">
    <cfRule type="expression" dxfId="227" priority="203">
      <formula>IF(ISBLANK(#REF!), 0, SEARCH(#REF!,$A7&amp;$B7&amp;$C7&amp;$D7&amp;$E7&amp;$H7&amp;$X7&amp;#REF!))</formula>
    </cfRule>
  </conditionalFormatting>
  <conditionalFormatting sqref="B7">
    <cfRule type="expression" dxfId="226" priority="202">
      <formula>IF(ISBLANK(#REF!), 0, SEARCH(#REF!,$A7&amp;$B7&amp;$C7&amp;$D7&amp;$E7&amp;$J7&amp;$L7&amp;#REF!))</formula>
    </cfRule>
  </conditionalFormatting>
  <conditionalFormatting sqref="B7:B8">
    <cfRule type="expression" dxfId="225" priority="201">
      <formula>IF(ISBLANK(#REF!), 0, SEARCH(#REF!,$A7&amp;$B7&amp;$C7&amp;$D7&amp;$E7&amp;$I7&amp;$AA7&amp;#REF!))</formula>
    </cfRule>
  </conditionalFormatting>
  <conditionalFormatting sqref="B7:B8">
    <cfRule type="expression" dxfId="224" priority="200">
      <formula>IF(ISBLANK(#REF!), 0, SEARCH(#REF!,$A7&amp;$B7&amp;$C7&amp;$D7&amp;$E7&amp;$I7&amp;$AA7&amp;#REF!))</formula>
    </cfRule>
  </conditionalFormatting>
  <conditionalFormatting sqref="B7:B8">
    <cfRule type="expression" dxfId="223" priority="199">
      <formula>IF(ISBLANK(#REF!), 0, SEARCH(#REF!,$A7&amp;$B7&amp;$C7&amp;$D7&amp;$E7&amp;$I7&amp;$AA7&amp;#REF!))</formula>
    </cfRule>
  </conditionalFormatting>
  <conditionalFormatting sqref="B9:B10">
    <cfRule type="expression" dxfId="222" priority="198">
      <formula>IF(ISBLANK(#REF!), 0, SEARCH(#REF!,$A9&amp;$B9&amp;$C9&amp;$D9&amp;$E9&amp;$I9&amp;$AA10&amp;#REF!))</formula>
    </cfRule>
  </conditionalFormatting>
  <conditionalFormatting sqref="B9:B10">
    <cfRule type="expression" dxfId="221" priority="197">
      <formula>IF(ISBLANK(#REF!), 0, SEARCH(#REF!,$A9&amp;$B9&amp;$C9&amp;$D9&amp;$E9&amp;$I9&amp;$AA10&amp;#REF!))</formula>
    </cfRule>
  </conditionalFormatting>
  <conditionalFormatting sqref="B9:B10">
    <cfRule type="expression" dxfId="220" priority="196">
      <formula>IF(ISBLANK(#REF!), 0, SEARCH(#REF!,$A9&amp;$B9&amp;$C9&amp;$D9&amp;$E9&amp;$I9&amp;$AA10&amp;#REF!))</formula>
    </cfRule>
  </conditionalFormatting>
  <conditionalFormatting sqref="E8:E10">
    <cfRule type="expression" dxfId="219" priority="195">
      <formula>IF(ISBLANK(#REF!), 0, SEARCH(#REF!,#REF!&amp;#REF!&amp;$A8&amp;#REF!&amp;$C8&amp;#REF!&amp;#REF!&amp;#REF!))</formula>
    </cfRule>
  </conditionalFormatting>
  <conditionalFormatting sqref="E8:E10">
    <cfRule type="expression" dxfId="218" priority="194">
      <formula>IF(ISBLANK(#REF!), 0, SEARCH(#REF!,#REF!&amp;#REF!&amp;$A8&amp;#REF!&amp;$C8&amp;#REF!&amp;#REF!&amp;#REF!))</formula>
    </cfRule>
  </conditionalFormatting>
  <conditionalFormatting sqref="E8:E10">
    <cfRule type="expression" dxfId="217" priority="193">
      <formula>IF(ISBLANK(#REF!), 0, SEARCH(#REF!,#REF!&amp;#REF!&amp;$A8&amp;#REF!&amp;$C8&amp;#REF!&amp;#REF!&amp;#REF!))</formula>
    </cfRule>
  </conditionalFormatting>
  <conditionalFormatting sqref="E8:E10">
    <cfRule type="expression" dxfId="216" priority="192">
      <formula>IF(ISBLANK(#REF!), 0, SEARCH(#REF!,#REF!&amp;#REF!&amp;$A8&amp;#REF!&amp;$C8&amp;#REF!&amp;#REF!&amp;#REF!))</formula>
    </cfRule>
  </conditionalFormatting>
  <conditionalFormatting sqref="F7:F10">
    <cfRule type="expression" dxfId="215" priority="191">
      <formula>IF(ISBLANK(#REF!), 0, SEARCH(#REF!,$A7&amp;$B7&amp;$C7&amp;$D7&amp;$E7&amp;$H7&amp;$X7&amp;#REF!))</formula>
    </cfRule>
  </conditionalFormatting>
  <conditionalFormatting sqref="F7:F10">
    <cfRule type="expression" dxfId="214" priority="190">
      <formula>IF(ISBLANK(#REF!), 0, SEARCH(#REF!,$A7&amp;$B7&amp;$C7&amp;$D7&amp;$E7&amp;$H7&amp;$X7&amp;#REF!))</formula>
    </cfRule>
  </conditionalFormatting>
  <conditionalFormatting sqref="F7:F10">
    <cfRule type="expression" dxfId="213" priority="189">
      <formula>IF(ISBLANK(#REF!), 0, SEARCH(#REF!,$A7&amp;$B7&amp;$C7&amp;$D7&amp;$E7&amp;$H7&amp;$X7&amp;#REF!))</formula>
    </cfRule>
  </conditionalFormatting>
  <conditionalFormatting sqref="F7:F10">
    <cfRule type="expression" dxfId="212" priority="188">
      <formula>IF(ISBLANK(#REF!), 0, SEARCH(#REF!,$A7&amp;$B7&amp;$C7&amp;$D7&amp;$E7&amp;$H7&amp;$X7&amp;#REF!))</formula>
    </cfRule>
  </conditionalFormatting>
  <conditionalFormatting sqref="B8:B10">
    <cfRule type="expression" dxfId="211" priority="187">
      <formula>IF(ISBLANK(#REF!), 0, SEARCH(#REF!,$A8&amp;$B8&amp;$C8&amp;$D8&amp;$E8&amp;$J8&amp;$L8&amp;$AE8))</formula>
    </cfRule>
  </conditionalFormatting>
  <conditionalFormatting sqref="B7:B10">
    <cfRule type="expression" dxfId="210" priority="186">
      <formula>IF(ISBLANK(#REF!), 0, SEARCH(#REF!,$A7&amp;$B7&amp;$C7&amp;$D7&amp;$E7&amp;$I7&amp;$J7&amp;$W7))</formula>
    </cfRule>
  </conditionalFormatting>
  <conditionalFormatting sqref="B7:B10">
    <cfRule type="expression" dxfId="209" priority="185">
      <formula>IF(ISBLANK(#REF!), 0, SEARCH(#REF!,$A7&amp;$B7&amp;$C7&amp;$D7&amp;$E7&amp;$H7&amp;$X7&amp;#REF!))</formula>
    </cfRule>
  </conditionalFormatting>
  <conditionalFormatting sqref="B7">
    <cfRule type="expression" dxfId="208" priority="184">
      <formula>IF(ISBLANK(#REF!), 0, SEARCH(#REF!,$A7&amp;$B7&amp;$C7&amp;$D7&amp;$E7&amp;$J7&amp;$L7&amp;#REF!))</formula>
    </cfRule>
  </conditionalFormatting>
  <conditionalFormatting sqref="B7:B10">
    <cfRule type="expression" dxfId="207" priority="183">
      <formula>IF(ISBLANK(#REF!), 0, SEARCH(#REF!,$A7&amp;$B7&amp;$C7&amp;$D7&amp;$E7&amp;$I7&amp;$J7&amp;$W7))</formula>
    </cfRule>
  </conditionalFormatting>
  <conditionalFormatting sqref="B7:B10">
    <cfRule type="expression" dxfId="206" priority="182">
      <formula>IF(ISBLANK(#REF!), 0, SEARCH(#REF!,$A7&amp;$B7&amp;$C7&amp;$D7&amp;$E7&amp;$H7&amp;$X7&amp;#REF!))</formula>
    </cfRule>
  </conditionalFormatting>
  <conditionalFormatting sqref="B7">
    <cfRule type="expression" dxfId="205" priority="181">
      <formula>IF(ISBLANK(#REF!), 0, SEARCH(#REF!,$A7&amp;$B7&amp;$C7&amp;$D7&amp;$E7&amp;$J7&amp;$L7&amp;#REF!))</formula>
    </cfRule>
  </conditionalFormatting>
  <conditionalFormatting sqref="B8:B10">
    <cfRule type="expression" dxfId="204" priority="180">
      <formula>IF(ISBLANK(#REF!), 0, SEARCH(#REF!,$A8&amp;$B8&amp;$C8&amp;$D8&amp;$E8&amp;$J8&amp;$L8&amp;$AE8))</formula>
    </cfRule>
  </conditionalFormatting>
  <conditionalFormatting sqref="B7:B10">
    <cfRule type="expression" dxfId="203" priority="179">
      <formula>IF(ISBLANK(#REF!), 0, SEARCH(#REF!,$A7&amp;$B7&amp;$C7&amp;$D7&amp;$E7&amp;$I7&amp;$J7&amp;$W7))</formula>
    </cfRule>
  </conditionalFormatting>
  <conditionalFormatting sqref="B7:B10">
    <cfRule type="expression" dxfId="202" priority="178">
      <formula>IF(ISBLANK(#REF!), 0, SEARCH(#REF!,$A7&amp;$B7&amp;$C7&amp;$D7&amp;$E7&amp;$H7&amp;$X7&amp;#REF!))</formula>
    </cfRule>
  </conditionalFormatting>
  <conditionalFormatting sqref="B7">
    <cfRule type="expression" dxfId="201" priority="177">
      <formula>IF(ISBLANK(#REF!), 0, SEARCH(#REF!,$A7&amp;$B7&amp;$C7&amp;$D7&amp;$E7&amp;$J7&amp;$L7&amp;#REF!))</formula>
    </cfRule>
  </conditionalFormatting>
  <conditionalFormatting sqref="B8:B10">
    <cfRule type="expression" dxfId="200" priority="176">
      <formula>IF(ISBLANK(#REF!), 0, SEARCH(#REF!,$A8&amp;$B8&amp;$C8&amp;$D8&amp;$E8&amp;$J8&amp;$L8&amp;$AE8))</formula>
    </cfRule>
  </conditionalFormatting>
  <conditionalFormatting sqref="B7:B10">
    <cfRule type="expression" dxfId="199" priority="175">
      <formula>IF(ISBLANK(#REF!), 0, SEARCH(#REF!,$A7&amp;$B7&amp;$C7&amp;$D7&amp;$E7&amp;$I7&amp;$J7&amp;$W7))</formula>
    </cfRule>
  </conditionalFormatting>
  <conditionalFormatting sqref="B7:B10">
    <cfRule type="expression" dxfId="198" priority="174">
      <formula>IF(ISBLANK(#REF!), 0, SEARCH(#REF!,$A7&amp;$B7&amp;$C7&amp;$D7&amp;$E7&amp;$H7&amp;$X7&amp;#REF!))</formula>
    </cfRule>
  </conditionalFormatting>
  <conditionalFormatting sqref="B7">
    <cfRule type="expression" dxfId="197" priority="173">
      <formula>IF(ISBLANK(#REF!), 0, SEARCH(#REF!,$A7&amp;$B7&amp;$C7&amp;$D7&amp;$E7&amp;$J7&amp;$L7&amp;#REF!))</formula>
    </cfRule>
  </conditionalFormatting>
  <conditionalFormatting sqref="B7:B8">
    <cfRule type="expression" dxfId="196" priority="172">
      <formula>IF(ISBLANK(#REF!), 0, SEARCH(#REF!,$A7&amp;$B7&amp;$C7&amp;$D7&amp;$E7&amp;$I7&amp;$AA7&amp;#REF!))</formula>
    </cfRule>
  </conditionalFormatting>
  <conditionalFormatting sqref="B7:B8">
    <cfRule type="expression" dxfId="195" priority="171">
      <formula>IF(ISBLANK(#REF!), 0, SEARCH(#REF!,$A7&amp;$B7&amp;$C7&amp;$D7&amp;$E7&amp;$I7&amp;$AA7&amp;#REF!))</formula>
    </cfRule>
  </conditionalFormatting>
  <conditionalFormatting sqref="B7:B8">
    <cfRule type="expression" dxfId="194" priority="170">
      <formula>IF(ISBLANK(#REF!), 0, SEARCH(#REF!,$A7&amp;$B7&amp;$C7&amp;$D7&amp;$E7&amp;$I7&amp;$AA7&amp;#REF!))</formula>
    </cfRule>
  </conditionalFormatting>
  <conditionalFormatting sqref="B9:B10">
    <cfRule type="expression" dxfId="193" priority="169">
      <formula>IF(ISBLANK(#REF!), 0, SEARCH(#REF!,$A9&amp;$B9&amp;$C9&amp;$D9&amp;$E9&amp;$I9&amp;$AA10&amp;#REF!))</formula>
    </cfRule>
  </conditionalFormatting>
  <conditionalFormatting sqref="B9:B10">
    <cfRule type="expression" dxfId="192" priority="168">
      <formula>IF(ISBLANK(#REF!), 0, SEARCH(#REF!,$A9&amp;$B9&amp;$C9&amp;$D9&amp;$E9&amp;$I9&amp;$AA10&amp;#REF!))</formula>
    </cfRule>
  </conditionalFormatting>
  <conditionalFormatting sqref="B9:B10">
    <cfRule type="expression" dxfId="191" priority="167">
      <formula>IF(ISBLANK(#REF!), 0, SEARCH(#REF!,$A9&amp;$B9&amp;$C9&amp;$D9&amp;$E9&amp;$I9&amp;$AA10&amp;#REF!))</formula>
    </cfRule>
  </conditionalFormatting>
  <conditionalFormatting sqref="E8:E10">
    <cfRule type="expression" dxfId="190" priority="166">
      <formula>IF(ISBLANK(#REF!), 0, SEARCH(#REF!,#REF!&amp;#REF!&amp;$A8&amp;#REF!&amp;$C8&amp;#REF!&amp;#REF!&amp;#REF!))</formula>
    </cfRule>
  </conditionalFormatting>
  <conditionalFormatting sqref="E8:E10">
    <cfRule type="expression" dxfId="189" priority="165">
      <formula>IF(ISBLANK(#REF!), 0, SEARCH(#REF!,#REF!&amp;#REF!&amp;$A8&amp;#REF!&amp;$C8&amp;#REF!&amp;#REF!&amp;#REF!))</formula>
    </cfRule>
  </conditionalFormatting>
  <conditionalFormatting sqref="E8:E10">
    <cfRule type="expression" dxfId="188" priority="164">
      <formula>IF(ISBLANK(#REF!), 0, SEARCH(#REF!,#REF!&amp;#REF!&amp;$A8&amp;#REF!&amp;$C8&amp;#REF!&amp;#REF!&amp;#REF!))</formula>
    </cfRule>
  </conditionalFormatting>
  <conditionalFormatting sqref="E8:E10">
    <cfRule type="expression" dxfId="187" priority="163">
      <formula>IF(ISBLANK(#REF!), 0, SEARCH(#REF!,#REF!&amp;#REF!&amp;$A8&amp;#REF!&amp;$C8&amp;#REF!&amp;#REF!&amp;#REF!))</formula>
    </cfRule>
  </conditionalFormatting>
  <conditionalFormatting sqref="F7:F10">
    <cfRule type="expression" dxfId="186" priority="162">
      <formula>IF(ISBLANK(#REF!), 0, SEARCH(#REF!,$A7&amp;$B7&amp;$C7&amp;$D7&amp;$E7&amp;$H7&amp;$X7&amp;#REF!))</formula>
    </cfRule>
  </conditionalFormatting>
  <conditionalFormatting sqref="F7:F10">
    <cfRule type="expression" dxfId="185" priority="161">
      <formula>IF(ISBLANK(#REF!), 0, SEARCH(#REF!,$A7&amp;$B7&amp;$C7&amp;$D7&amp;$E7&amp;$H7&amp;$X7&amp;#REF!))</formula>
    </cfRule>
  </conditionalFormatting>
  <conditionalFormatting sqref="F7:F10">
    <cfRule type="expression" dxfId="184" priority="160">
      <formula>IF(ISBLANK(#REF!), 0, SEARCH(#REF!,$A7&amp;$B7&amp;$C7&amp;$D7&amp;$E7&amp;$H7&amp;$X7&amp;#REF!))</formula>
    </cfRule>
  </conditionalFormatting>
  <conditionalFormatting sqref="F7:F10">
    <cfRule type="expression" dxfId="183" priority="159">
      <formula>IF(ISBLANK(#REF!), 0, SEARCH(#REF!,$A7&amp;$B7&amp;$C7&amp;$D7&amp;$E7&amp;$H7&amp;$X7&amp;#REF!))</formula>
    </cfRule>
  </conditionalFormatting>
  <conditionalFormatting sqref="B8:B10">
    <cfRule type="expression" dxfId="182" priority="158">
      <formula>IF(ISBLANK(#REF!), 0, SEARCH(#REF!,$A8&amp;$B8&amp;$C8&amp;$D8&amp;$E8&amp;$J8&amp;$L8&amp;$AE8))</formula>
    </cfRule>
  </conditionalFormatting>
  <conditionalFormatting sqref="B7:B10">
    <cfRule type="expression" dxfId="181" priority="157">
      <formula>IF(ISBLANK(#REF!), 0, SEARCH(#REF!,$A7&amp;$B7&amp;$C7&amp;$D7&amp;$E7&amp;$I7&amp;$J7&amp;$W7))</formula>
    </cfRule>
  </conditionalFormatting>
  <conditionalFormatting sqref="B7:B10">
    <cfRule type="expression" dxfId="180" priority="156">
      <formula>IF(ISBLANK(#REF!), 0, SEARCH(#REF!,$A7&amp;$B7&amp;$C7&amp;$D7&amp;$E7&amp;$H7&amp;$X7&amp;#REF!))</formula>
    </cfRule>
  </conditionalFormatting>
  <conditionalFormatting sqref="B7">
    <cfRule type="expression" dxfId="179" priority="155">
      <formula>IF(ISBLANK(#REF!), 0, SEARCH(#REF!,$A7&amp;$B7&amp;$C7&amp;$D7&amp;$E7&amp;$J7&amp;$L7&amp;#REF!))</formula>
    </cfRule>
  </conditionalFormatting>
  <conditionalFormatting sqref="B7:B10">
    <cfRule type="expression" dxfId="178" priority="154">
      <formula>IF(ISBLANK(#REF!), 0, SEARCH(#REF!,$A7&amp;$B7&amp;$C7&amp;$D7&amp;$E7&amp;$I7&amp;$J7&amp;$W7))</formula>
    </cfRule>
  </conditionalFormatting>
  <conditionalFormatting sqref="B7:B10">
    <cfRule type="expression" dxfId="177" priority="153">
      <formula>IF(ISBLANK(#REF!), 0, SEARCH(#REF!,$A7&amp;$B7&amp;$C7&amp;$D7&amp;$E7&amp;$H7&amp;$X7&amp;#REF!))</formula>
    </cfRule>
  </conditionalFormatting>
  <conditionalFormatting sqref="B7">
    <cfRule type="expression" dxfId="176" priority="152">
      <formula>IF(ISBLANK(#REF!), 0, SEARCH(#REF!,$A7&amp;$B7&amp;$C7&amp;$D7&amp;$E7&amp;$J7&amp;$L7&amp;#REF!))</formula>
    </cfRule>
  </conditionalFormatting>
  <conditionalFormatting sqref="B8:B10">
    <cfRule type="expression" dxfId="175" priority="151">
      <formula>IF(ISBLANK(#REF!), 0, SEARCH(#REF!,$A8&amp;$B8&amp;$C8&amp;$D8&amp;$E8&amp;$J8&amp;$L8&amp;$AE8))</formula>
    </cfRule>
  </conditionalFormatting>
  <conditionalFormatting sqref="B7:B10">
    <cfRule type="expression" dxfId="174" priority="150">
      <formula>IF(ISBLANK(#REF!), 0, SEARCH(#REF!,$A7&amp;$B7&amp;$C7&amp;$D7&amp;$E7&amp;$I7&amp;$J7&amp;$W7))</formula>
    </cfRule>
  </conditionalFormatting>
  <conditionalFormatting sqref="B7:B10">
    <cfRule type="expression" dxfId="173" priority="149">
      <formula>IF(ISBLANK(#REF!), 0, SEARCH(#REF!,$A7&amp;$B7&amp;$C7&amp;$D7&amp;$E7&amp;$H7&amp;$X7&amp;#REF!))</formula>
    </cfRule>
  </conditionalFormatting>
  <conditionalFormatting sqref="B7">
    <cfRule type="expression" dxfId="172" priority="148">
      <formula>IF(ISBLANK(#REF!), 0, SEARCH(#REF!,$A7&amp;$B7&amp;$C7&amp;$D7&amp;$E7&amp;$J7&amp;$L7&amp;#REF!))</formula>
    </cfRule>
  </conditionalFormatting>
  <conditionalFormatting sqref="B8:B10">
    <cfRule type="expression" dxfId="171" priority="147">
      <formula>IF(ISBLANK(#REF!), 0, SEARCH(#REF!,$A8&amp;$B8&amp;$C8&amp;$D8&amp;$E8&amp;$J8&amp;$L8&amp;$AE8))</formula>
    </cfRule>
  </conditionalFormatting>
  <conditionalFormatting sqref="B7:B10">
    <cfRule type="expression" dxfId="170" priority="146">
      <formula>IF(ISBLANK(#REF!), 0, SEARCH(#REF!,$A7&amp;$B7&amp;$C7&amp;$D7&amp;$E7&amp;$I7&amp;$J7&amp;$W7))</formula>
    </cfRule>
  </conditionalFormatting>
  <conditionalFormatting sqref="B7:B10">
    <cfRule type="expression" dxfId="169" priority="145">
      <formula>IF(ISBLANK(#REF!), 0, SEARCH(#REF!,$A7&amp;$B7&amp;$C7&amp;$D7&amp;$E7&amp;$H7&amp;$X7&amp;#REF!))</formula>
    </cfRule>
  </conditionalFormatting>
  <conditionalFormatting sqref="B7">
    <cfRule type="expression" dxfId="168" priority="144">
      <formula>IF(ISBLANK(#REF!), 0, SEARCH(#REF!,$A7&amp;$B7&amp;$C7&amp;$D7&amp;$E7&amp;$J7&amp;$L7&amp;#REF!))</formula>
    </cfRule>
  </conditionalFormatting>
  <conditionalFormatting sqref="B7:B8">
    <cfRule type="expression" dxfId="167" priority="143">
      <formula>IF(ISBLANK(#REF!), 0, SEARCH(#REF!,$A7&amp;$B7&amp;$C7&amp;$D7&amp;$E7&amp;$I7&amp;$AA7&amp;#REF!))</formula>
    </cfRule>
  </conditionalFormatting>
  <conditionalFormatting sqref="B7:B8">
    <cfRule type="expression" dxfId="166" priority="142">
      <formula>IF(ISBLANK(#REF!), 0, SEARCH(#REF!,$A7&amp;$B7&amp;$C7&amp;$D7&amp;$E7&amp;$I7&amp;$AA7&amp;#REF!))</formula>
    </cfRule>
  </conditionalFormatting>
  <conditionalFormatting sqref="B7:B8">
    <cfRule type="expression" dxfId="165" priority="141">
      <formula>IF(ISBLANK(#REF!), 0, SEARCH(#REF!,$A7&amp;$B7&amp;$C7&amp;$D7&amp;$E7&amp;$I7&amp;$AA7&amp;#REF!))</formula>
    </cfRule>
  </conditionalFormatting>
  <conditionalFormatting sqref="B9:B10">
    <cfRule type="expression" dxfId="164" priority="140">
      <formula>IF(ISBLANK(#REF!), 0, SEARCH(#REF!,$A9&amp;$B9&amp;$C9&amp;$D9&amp;$E9&amp;$I9&amp;$AA10&amp;#REF!))</formula>
    </cfRule>
  </conditionalFormatting>
  <conditionalFormatting sqref="B9:B10">
    <cfRule type="expression" dxfId="163" priority="139">
      <formula>IF(ISBLANK(#REF!), 0, SEARCH(#REF!,$A9&amp;$B9&amp;$C9&amp;$D9&amp;$E9&amp;$I9&amp;$AA10&amp;#REF!))</formula>
    </cfRule>
  </conditionalFormatting>
  <conditionalFormatting sqref="B9:B10">
    <cfRule type="expression" dxfId="162" priority="138">
      <formula>IF(ISBLANK(#REF!), 0, SEARCH(#REF!,$A9&amp;$B9&amp;$C9&amp;$D9&amp;$E9&amp;$I9&amp;$AA10&amp;#REF!))</formula>
    </cfRule>
  </conditionalFormatting>
  <conditionalFormatting sqref="E8:E10">
    <cfRule type="expression" dxfId="161" priority="137">
      <formula>IF(ISBLANK(#REF!), 0, SEARCH(#REF!,#REF!&amp;#REF!&amp;$A8&amp;#REF!&amp;$C8&amp;#REF!&amp;#REF!&amp;#REF!))</formula>
    </cfRule>
  </conditionalFormatting>
  <conditionalFormatting sqref="E8:E10">
    <cfRule type="expression" dxfId="160" priority="136">
      <formula>IF(ISBLANK(#REF!), 0, SEARCH(#REF!,#REF!&amp;#REF!&amp;$A8&amp;#REF!&amp;$C8&amp;#REF!&amp;#REF!&amp;#REF!))</formula>
    </cfRule>
  </conditionalFormatting>
  <conditionalFormatting sqref="E8:E10">
    <cfRule type="expression" dxfId="159" priority="135">
      <formula>IF(ISBLANK(#REF!), 0, SEARCH(#REF!,#REF!&amp;#REF!&amp;$A8&amp;#REF!&amp;$C8&amp;#REF!&amp;#REF!&amp;#REF!))</formula>
    </cfRule>
  </conditionalFormatting>
  <conditionalFormatting sqref="E8:E10">
    <cfRule type="expression" dxfId="158" priority="134">
      <formula>IF(ISBLANK(#REF!), 0, SEARCH(#REF!,#REF!&amp;#REF!&amp;$A8&amp;#REF!&amp;$C8&amp;#REF!&amp;#REF!&amp;#REF!))</formula>
    </cfRule>
  </conditionalFormatting>
  <conditionalFormatting sqref="F7:F10">
    <cfRule type="expression" dxfId="157" priority="133">
      <formula>IF(ISBLANK(#REF!), 0, SEARCH(#REF!,$A7&amp;$B7&amp;$C7&amp;$D7&amp;$E7&amp;$H7&amp;$X7&amp;#REF!))</formula>
    </cfRule>
  </conditionalFormatting>
  <conditionalFormatting sqref="F7:F10">
    <cfRule type="expression" dxfId="156" priority="132">
      <formula>IF(ISBLANK(#REF!), 0, SEARCH(#REF!,$A7&amp;$B7&amp;$C7&amp;$D7&amp;$E7&amp;$H7&amp;$X7&amp;#REF!))</formula>
    </cfRule>
  </conditionalFormatting>
  <conditionalFormatting sqref="F7:F10">
    <cfRule type="expression" dxfId="155" priority="131">
      <formula>IF(ISBLANK(#REF!), 0, SEARCH(#REF!,$A7&amp;$B7&amp;$C7&amp;$D7&amp;$E7&amp;$H7&amp;$X7&amp;#REF!))</formula>
    </cfRule>
  </conditionalFormatting>
  <conditionalFormatting sqref="F7:F10">
    <cfRule type="expression" dxfId="154" priority="130">
      <formula>IF(ISBLANK(#REF!), 0, SEARCH(#REF!,$A7&amp;$B7&amp;$C7&amp;$D7&amp;$E7&amp;$H7&amp;$X7&amp;#REF!))</formula>
    </cfRule>
  </conditionalFormatting>
  <conditionalFormatting sqref="B8:B10">
    <cfRule type="expression" dxfId="153" priority="129">
      <formula>IF(ISBLANK(#REF!), 0, SEARCH(#REF!,$A8&amp;$B8&amp;$C8&amp;$D8&amp;$E8&amp;$J8&amp;$L8&amp;$AE8))</formula>
    </cfRule>
  </conditionalFormatting>
  <conditionalFormatting sqref="B7:B10">
    <cfRule type="expression" dxfId="152" priority="128">
      <formula>IF(ISBLANK(#REF!), 0, SEARCH(#REF!,$A7&amp;$B7&amp;$C7&amp;$D7&amp;$E7&amp;$I7&amp;$J7&amp;$W7))</formula>
    </cfRule>
  </conditionalFormatting>
  <conditionalFormatting sqref="B7:B10">
    <cfRule type="expression" dxfId="151" priority="127">
      <formula>IF(ISBLANK(#REF!), 0, SEARCH(#REF!,$A7&amp;$B7&amp;$C7&amp;$D7&amp;$E7&amp;$H7&amp;$X7&amp;#REF!))</formula>
    </cfRule>
  </conditionalFormatting>
  <conditionalFormatting sqref="B7">
    <cfRule type="expression" dxfId="150" priority="126">
      <formula>IF(ISBLANK(#REF!), 0, SEARCH(#REF!,$A7&amp;$B7&amp;$C7&amp;$D7&amp;$E7&amp;$J7&amp;$L7&amp;#REF!))</formula>
    </cfRule>
  </conditionalFormatting>
  <conditionalFormatting sqref="B7:B10">
    <cfRule type="expression" dxfId="149" priority="125">
      <formula>IF(ISBLANK(#REF!), 0, SEARCH(#REF!,$A7&amp;$B7&amp;$C7&amp;$D7&amp;$E7&amp;$I7&amp;$J7&amp;$W7))</formula>
    </cfRule>
  </conditionalFormatting>
  <conditionalFormatting sqref="B7:B10">
    <cfRule type="expression" dxfId="148" priority="124">
      <formula>IF(ISBLANK(#REF!), 0, SEARCH(#REF!,$A7&amp;$B7&amp;$C7&amp;$D7&amp;$E7&amp;$H7&amp;$X7&amp;#REF!))</formula>
    </cfRule>
  </conditionalFormatting>
  <conditionalFormatting sqref="B7">
    <cfRule type="expression" dxfId="147" priority="123">
      <formula>IF(ISBLANK(#REF!), 0, SEARCH(#REF!,$A7&amp;$B7&amp;$C7&amp;$D7&amp;$E7&amp;$J7&amp;$L7&amp;#REF!))</formula>
    </cfRule>
  </conditionalFormatting>
  <conditionalFormatting sqref="B8:B10">
    <cfRule type="expression" dxfId="146" priority="122">
      <formula>IF(ISBLANK(#REF!), 0, SEARCH(#REF!,$A8&amp;$B8&amp;$C8&amp;$D8&amp;$E8&amp;$J8&amp;$L8&amp;$AE8))</formula>
    </cfRule>
  </conditionalFormatting>
  <conditionalFormatting sqref="B7:B10">
    <cfRule type="expression" dxfId="145" priority="121">
      <formula>IF(ISBLANK(#REF!), 0, SEARCH(#REF!,$A7&amp;$B7&amp;$C7&amp;$D7&amp;$E7&amp;$I7&amp;$J7&amp;$W7))</formula>
    </cfRule>
  </conditionalFormatting>
  <conditionalFormatting sqref="B7:B10">
    <cfRule type="expression" dxfId="144" priority="120">
      <formula>IF(ISBLANK(#REF!), 0, SEARCH(#REF!,$A7&amp;$B7&amp;$C7&amp;$D7&amp;$E7&amp;$H7&amp;$X7&amp;#REF!))</formula>
    </cfRule>
  </conditionalFormatting>
  <conditionalFormatting sqref="B7">
    <cfRule type="expression" dxfId="143" priority="119">
      <formula>IF(ISBLANK(#REF!), 0, SEARCH(#REF!,$A7&amp;$B7&amp;$C7&amp;$D7&amp;$E7&amp;$J7&amp;$L7&amp;#REF!))</formula>
    </cfRule>
  </conditionalFormatting>
  <conditionalFormatting sqref="B8:B10">
    <cfRule type="expression" dxfId="142" priority="118">
      <formula>IF(ISBLANK(#REF!), 0, SEARCH(#REF!,$A8&amp;$B8&amp;$C8&amp;$D8&amp;$E8&amp;$J8&amp;$L8&amp;$AE8))</formula>
    </cfRule>
  </conditionalFormatting>
  <conditionalFormatting sqref="B7:B10">
    <cfRule type="expression" dxfId="141" priority="117">
      <formula>IF(ISBLANK(#REF!), 0, SEARCH(#REF!,$A7&amp;$B7&amp;$C7&amp;$D7&amp;$E7&amp;$I7&amp;$J7&amp;$W7))</formula>
    </cfRule>
  </conditionalFormatting>
  <conditionalFormatting sqref="B7:B10">
    <cfRule type="expression" dxfId="140" priority="116">
      <formula>IF(ISBLANK(#REF!), 0, SEARCH(#REF!,$A7&amp;$B7&amp;$C7&amp;$D7&amp;$E7&amp;$H7&amp;$X7&amp;#REF!))</formula>
    </cfRule>
  </conditionalFormatting>
  <conditionalFormatting sqref="B7">
    <cfRule type="expression" dxfId="139" priority="115">
      <formula>IF(ISBLANK(#REF!), 0, SEARCH(#REF!,$A7&amp;$B7&amp;$C7&amp;$D7&amp;$E7&amp;$J7&amp;$L7&amp;#REF!))</formula>
    </cfRule>
  </conditionalFormatting>
  <conditionalFormatting sqref="B7:B8">
    <cfRule type="expression" dxfId="138" priority="114">
      <formula>IF(ISBLANK(#REF!), 0, SEARCH(#REF!,$A7&amp;$B7&amp;$C7&amp;$D7&amp;$E7&amp;$I7&amp;$AA7&amp;#REF!))</formula>
    </cfRule>
  </conditionalFormatting>
  <conditionalFormatting sqref="B7:B8">
    <cfRule type="expression" dxfId="137" priority="113">
      <formula>IF(ISBLANK(#REF!), 0, SEARCH(#REF!,$A7&amp;$B7&amp;$C7&amp;$D7&amp;$E7&amp;$I7&amp;$AA7&amp;#REF!))</formula>
    </cfRule>
  </conditionalFormatting>
  <conditionalFormatting sqref="B7:B8">
    <cfRule type="expression" dxfId="136" priority="112">
      <formula>IF(ISBLANK(#REF!), 0, SEARCH(#REF!,$A7&amp;$B7&amp;$C7&amp;$D7&amp;$E7&amp;$I7&amp;$AA7&amp;#REF!))</formula>
    </cfRule>
  </conditionalFormatting>
  <conditionalFormatting sqref="B9:B10">
    <cfRule type="expression" dxfId="135" priority="111">
      <formula>IF(ISBLANK(#REF!), 0, SEARCH(#REF!,$A9&amp;$B9&amp;$C9&amp;$D9&amp;$E9&amp;$I9&amp;$AA10&amp;#REF!))</formula>
    </cfRule>
  </conditionalFormatting>
  <conditionalFormatting sqref="B9:B10">
    <cfRule type="expression" dxfId="134" priority="110">
      <formula>IF(ISBLANK(#REF!), 0, SEARCH(#REF!,$A9&amp;$B9&amp;$C9&amp;$D9&amp;$E9&amp;$I9&amp;$AA10&amp;#REF!))</formula>
    </cfRule>
  </conditionalFormatting>
  <conditionalFormatting sqref="B9:B10">
    <cfRule type="expression" dxfId="133" priority="109">
      <formula>IF(ISBLANK(#REF!), 0, SEARCH(#REF!,$A9&amp;$B9&amp;$C9&amp;$D9&amp;$E9&amp;$I9&amp;$AA10&amp;#REF!))</formula>
    </cfRule>
  </conditionalFormatting>
  <conditionalFormatting sqref="E8:E10">
    <cfRule type="expression" dxfId="132" priority="108">
      <formula>IF(ISBLANK(#REF!), 0, SEARCH(#REF!,#REF!&amp;#REF!&amp;$A8&amp;#REF!&amp;$C8&amp;#REF!&amp;#REF!&amp;#REF!))</formula>
    </cfRule>
  </conditionalFormatting>
  <conditionalFormatting sqref="E8:E10">
    <cfRule type="expression" dxfId="131" priority="107">
      <formula>IF(ISBLANK(#REF!), 0, SEARCH(#REF!,#REF!&amp;#REF!&amp;$A8&amp;#REF!&amp;$C8&amp;#REF!&amp;#REF!&amp;#REF!))</formula>
    </cfRule>
  </conditionalFormatting>
  <conditionalFormatting sqref="E8:E10">
    <cfRule type="expression" dxfId="130" priority="106">
      <formula>IF(ISBLANK(#REF!), 0, SEARCH(#REF!,#REF!&amp;#REF!&amp;$A8&amp;#REF!&amp;$C8&amp;#REF!&amp;#REF!&amp;#REF!))</formula>
    </cfRule>
  </conditionalFormatting>
  <conditionalFormatting sqref="E8:E10">
    <cfRule type="expression" dxfId="129" priority="105">
      <formula>IF(ISBLANK(#REF!), 0, SEARCH(#REF!,#REF!&amp;#REF!&amp;$A8&amp;#REF!&amp;$C8&amp;#REF!&amp;#REF!&amp;#REF!))</formula>
    </cfRule>
  </conditionalFormatting>
  <conditionalFormatting sqref="F7:F10">
    <cfRule type="expression" dxfId="128" priority="104">
      <formula>IF(ISBLANK(#REF!), 0, SEARCH(#REF!,$A7&amp;$B7&amp;$C7&amp;$D7&amp;$E7&amp;$H7&amp;$X7&amp;#REF!))</formula>
    </cfRule>
  </conditionalFormatting>
  <conditionalFormatting sqref="F7:F10">
    <cfRule type="expression" dxfId="127" priority="103">
      <formula>IF(ISBLANK(#REF!), 0, SEARCH(#REF!,$A7&amp;$B7&amp;$C7&amp;$D7&amp;$E7&amp;$H7&amp;$X7&amp;#REF!))</formula>
    </cfRule>
  </conditionalFormatting>
  <conditionalFormatting sqref="F7:F10">
    <cfRule type="expression" dxfId="126" priority="102">
      <formula>IF(ISBLANK(#REF!), 0, SEARCH(#REF!,$A7&amp;$B7&amp;$C7&amp;$D7&amp;$E7&amp;$H7&amp;$X7&amp;#REF!))</formula>
    </cfRule>
  </conditionalFormatting>
  <conditionalFormatting sqref="F7:F10">
    <cfRule type="expression" dxfId="125" priority="101">
      <formula>IF(ISBLANK(#REF!), 0, SEARCH(#REF!,$A7&amp;$B7&amp;$C7&amp;$D7&amp;$E7&amp;$H7&amp;$X7&amp;#REF!))</formula>
    </cfRule>
  </conditionalFormatting>
  <conditionalFormatting sqref="B8:B10">
    <cfRule type="expression" dxfId="124" priority="100">
      <formula>IF(ISBLANK(#REF!), 0, SEARCH(#REF!,$A8&amp;$B8&amp;$C8&amp;$D8&amp;$E8&amp;$J8&amp;$L8&amp;$AE8))</formula>
    </cfRule>
  </conditionalFormatting>
  <conditionalFormatting sqref="B7:B10">
    <cfRule type="expression" dxfId="123" priority="99">
      <formula>IF(ISBLANK(#REF!), 0, SEARCH(#REF!,$A7&amp;$B7&amp;$C7&amp;$D7&amp;$E7&amp;$I7&amp;$J7&amp;$W7))</formula>
    </cfRule>
  </conditionalFormatting>
  <conditionalFormatting sqref="B7:B10">
    <cfRule type="expression" dxfId="122" priority="98">
      <formula>IF(ISBLANK(#REF!), 0, SEARCH(#REF!,$A7&amp;$B7&amp;$C7&amp;$D7&amp;$E7&amp;$H7&amp;$X7&amp;#REF!))</formula>
    </cfRule>
  </conditionalFormatting>
  <conditionalFormatting sqref="B7">
    <cfRule type="expression" dxfId="121" priority="97">
      <formula>IF(ISBLANK(#REF!), 0, SEARCH(#REF!,$A7&amp;$B7&amp;$C7&amp;$D7&amp;$E7&amp;$J7&amp;$L7&amp;#REF!))</formula>
    </cfRule>
  </conditionalFormatting>
  <conditionalFormatting sqref="B7:B10">
    <cfRule type="expression" dxfId="120" priority="96">
      <formula>IF(ISBLANK(#REF!), 0, SEARCH(#REF!,$A7&amp;$B7&amp;$C7&amp;$D7&amp;$E7&amp;$I7&amp;$J7&amp;$W7))</formula>
    </cfRule>
  </conditionalFormatting>
  <conditionalFormatting sqref="B7:B10">
    <cfRule type="expression" dxfId="119" priority="95">
      <formula>IF(ISBLANK(#REF!), 0, SEARCH(#REF!,$A7&amp;$B7&amp;$C7&amp;$D7&amp;$E7&amp;$H7&amp;$X7&amp;#REF!))</formula>
    </cfRule>
  </conditionalFormatting>
  <conditionalFormatting sqref="B7">
    <cfRule type="expression" dxfId="118" priority="94">
      <formula>IF(ISBLANK(#REF!), 0, SEARCH(#REF!,$A7&amp;$B7&amp;$C7&amp;$D7&amp;$E7&amp;$J7&amp;$L7&amp;#REF!))</formula>
    </cfRule>
  </conditionalFormatting>
  <conditionalFormatting sqref="B8:B10">
    <cfRule type="expression" dxfId="117" priority="93">
      <formula>IF(ISBLANK(#REF!), 0, SEARCH(#REF!,$A8&amp;$B8&amp;$C8&amp;$D8&amp;$E8&amp;$J8&amp;$L8&amp;$AE8))</formula>
    </cfRule>
  </conditionalFormatting>
  <conditionalFormatting sqref="B7:B10">
    <cfRule type="expression" dxfId="116" priority="92">
      <formula>IF(ISBLANK(#REF!), 0, SEARCH(#REF!,$A7&amp;$B7&amp;$C7&amp;$D7&amp;$E7&amp;$I7&amp;$J7&amp;$W7))</formula>
    </cfRule>
  </conditionalFormatting>
  <conditionalFormatting sqref="B7:B10">
    <cfRule type="expression" dxfId="115" priority="91">
      <formula>IF(ISBLANK(#REF!), 0, SEARCH(#REF!,$A7&amp;$B7&amp;$C7&amp;$D7&amp;$E7&amp;$H7&amp;$X7&amp;#REF!))</formula>
    </cfRule>
  </conditionalFormatting>
  <conditionalFormatting sqref="B7">
    <cfRule type="expression" dxfId="114" priority="90">
      <formula>IF(ISBLANK(#REF!), 0, SEARCH(#REF!,$A7&amp;$B7&amp;$C7&amp;$D7&amp;$E7&amp;$J7&amp;$L7&amp;#REF!))</formula>
    </cfRule>
  </conditionalFormatting>
  <conditionalFormatting sqref="B8:B10">
    <cfRule type="expression" dxfId="113" priority="89">
      <formula>IF(ISBLANK(#REF!), 0, SEARCH(#REF!,$A8&amp;$B8&amp;$C8&amp;$D8&amp;$E8&amp;$J8&amp;$L8&amp;$AE8))</formula>
    </cfRule>
  </conditionalFormatting>
  <conditionalFormatting sqref="B7:B10">
    <cfRule type="expression" dxfId="112" priority="88">
      <formula>IF(ISBLANK(#REF!), 0, SEARCH(#REF!,$A7&amp;$B7&amp;$C7&amp;$D7&amp;$E7&amp;$I7&amp;$J7&amp;$W7))</formula>
    </cfRule>
  </conditionalFormatting>
  <conditionalFormatting sqref="B7:B10">
    <cfRule type="expression" dxfId="111" priority="87">
      <formula>IF(ISBLANK(#REF!), 0, SEARCH(#REF!,$A7&amp;$B7&amp;$C7&amp;$D7&amp;$E7&amp;$H7&amp;$X7&amp;#REF!))</formula>
    </cfRule>
  </conditionalFormatting>
  <conditionalFormatting sqref="B7">
    <cfRule type="expression" dxfId="110" priority="86">
      <formula>IF(ISBLANK(#REF!), 0, SEARCH(#REF!,$A7&amp;$B7&amp;$C7&amp;$D7&amp;$E7&amp;$J7&amp;$L7&amp;#REF!))</formula>
    </cfRule>
  </conditionalFormatting>
  <conditionalFormatting sqref="B7:B8">
    <cfRule type="expression" dxfId="109" priority="85">
      <formula>IF(ISBLANK(#REF!), 0, SEARCH(#REF!,$A7&amp;$B7&amp;$C7&amp;$D7&amp;$E7&amp;$I7&amp;$AA7&amp;#REF!))</formula>
    </cfRule>
  </conditionalFormatting>
  <conditionalFormatting sqref="B7:B8">
    <cfRule type="expression" dxfId="108" priority="84">
      <formula>IF(ISBLANK(#REF!), 0, SEARCH(#REF!,$A7&amp;$B7&amp;$C7&amp;$D7&amp;$E7&amp;$I7&amp;$AA7&amp;#REF!))</formula>
    </cfRule>
  </conditionalFormatting>
  <conditionalFormatting sqref="B7:B8">
    <cfRule type="expression" dxfId="107" priority="83">
      <formula>IF(ISBLANK(#REF!), 0, SEARCH(#REF!,$A7&amp;$B7&amp;$C7&amp;$D7&amp;$E7&amp;$I7&amp;$AA7&amp;#REF!))</formula>
    </cfRule>
  </conditionalFormatting>
  <conditionalFormatting sqref="B9:B10">
    <cfRule type="expression" dxfId="106" priority="82">
      <formula>IF(ISBLANK(#REF!), 0, SEARCH(#REF!,$A9&amp;$B9&amp;$C9&amp;$D9&amp;$E9&amp;$I9&amp;$AA10&amp;#REF!))</formula>
    </cfRule>
  </conditionalFormatting>
  <conditionalFormatting sqref="B9:B10">
    <cfRule type="expression" dxfId="105" priority="81">
      <formula>IF(ISBLANK(#REF!), 0, SEARCH(#REF!,$A9&amp;$B9&amp;$C9&amp;$D9&amp;$E9&amp;$I9&amp;$AA10&amp;#REF!))</formula>
    </cfRule>
  </conditionalFormatting>
  <conditionalFormatting sqref="B9:B10">
    <cfRule type="expression" dxfId="104" priority="80">
      <formula>IF(ISBLANK(#REF!), 0, SEARCH(#REF!,$A9&amp;$B9&amp;$C9&amp;$D9&amp;$E9&amp;$I9&amp;$AA10&amp;#REF!))</formula>
    </cfRule>
  </conditionalFormatting>
  <conditionalFormatting sqref="E8:E10">
    <cfRule type="expression" dxfId="103" priority="79">
      <formula>IF(ISBLANK(#REF!), 0, SEARCH(#REF!,#REF!&amp;#REF!&amp;$A8&amp;#REF!&amp;$C8&amp;#REF!&amp;#REF!&amp;#REF!))</formula>
    </cfRule>
  </conditionalFormatting>
  <conditionalFormatting sqref="E8:E10">
    <cfRule type="expression" dxfId="102" priority="78">
      <formula>IF(ISBLANK(#REF!), 0, SEARCH(#REF!,#REF!&amp;#REF!&amp;$A8&amp;#REF!&amp;$C8&amp;#REF!&amp;#REF!&amp;#REF!))</formula>
    </cfRule>
  </conditionalFormatting>
  <conditionalFormatting sqref="E8:E10">
    <cfRule type="expression" dxfId="101" priority="77">
      <formula>IF(ISBLANK(#REF!), 0, SEARCH(#REF!,#REF!&amp;#REF!&amp;$A8&amp;#REF!&amp;$C8&amp;#REF!&amp;#REF!&amp;#REF!))</formula>
    </cfRule>
  </conditionalFormatting>
  <conditionalFormatting sqref="E8:E10">
    <cfRule type="expression" dxfId="100" priority="76">
      <formula>IF(ISBLANK(#REF!), 0, SEARCH(#REF!,#REF!&amp;#REF!&amp;$A8&amp;#REF!&amp;$C8&amp;#REF!&amp;#REF!&amp;#REF!))</formula>
    </cfRule>
  </conditionalFormatting>
  <conditionalFormatting sqref="F7:F10">
    <cfRule type="expression" dxfId="99" priority="75">
      <formula>IF(ISBLANK(#REF!), 0, SEARCH(#REF!,$A7&amp;$B7&amp;$C7&amp;$D7&amp;$E7&amp;$H7&amp;$X7&amp;#REF!))</formula>
    </cfRule>
  </conditionalFormatting>
  <conditionalFormatting sqref="F7:F10">
    <cfRule type="expression" dxfId="98" priority="74">
      <formula>IF(ISBLANK(#REF!), 0, SEARCH(#REF!,$A7&amp;$B7&amp;$C7&amp;$D7&amp;$E7&amp;$H7&amp;$X7&amp;#REF!))</formula>
    </cfRule>
  </conditionalFormatting>
  <conditionalFormatting sqref="F7:F10">
    <cfRule type="expression" dxfId="97" priority="73">
      <formula>IF(ISBLANK(#REF!), 0, SEARCH(#REF!,$A7&amp;$B7&amp;$C7&amp;$D7&amp;$E7&amp;$H7&amp;$X7&amp;#REF!))</formula>
    </cfRule>
  </conditionalFormatting>
  <conditionalFormatting sqref="F7:F10">
    <cfRule type="expression" dxfId="96" priority="72">
      <formula>IF(ISBLANK(#REF!), 0, SEARCH(#REF!,$A7&amp;$B7&amp;$C7&amp;$D7&amp;$E7&amp;$H7&amp;$X7&amp;#REF!))</formula>
    </cfRule>
  </conditionalFormatting>
  <conditionalFormatting sqref="B8:B10">
    <cfRule type="expression" dxfId="95" priority="71">
      <formula>IF(ISBLANK(#REF!), 0, SEARCH(#REF!,$A8&amp;$B8&amp;$C8&amp;$D8&amp;$E8&amp;$J8&amp;$L8&amp;$AE8))</formula>
    </cfRule>
  </conditionalFormatting>
  <conditionalFormatting sqref="B7:B10">
    <cfRule type="expression" dxfId="94" priority="70">
      <formula>IF(ISBLANK(#REF!), 0, SEARCH(#REF!,$A7&amp;$B7&amp;$C7&amp;$D7&amp;$E7&amp;$I7&amp;$J7&amp;$W7))</formula>
    </cfRule>
  </conditionalFormatting>
  <conditionalFormatting sqref="B7:B10">
    <cfRule type="expression" dxfId="93" priority="69">
      <formula>IF(ISBLANK(#REF!), 0, SEARCH(#REF!,$A7&amp;$B7&amp;$C7&amp;$D7&amp;$E7&amp;$H7&amp;$X7&amp;#REF!))</formula>
    </cfRule>
  </conditionalFormatting>
  <conditionalFormatting sqref="B7">
    <cfRule type="expression" dxfId="92" priority="68">
      <formula>IF(ISBLANK(#REF!), 0, SEARCH(#REF!,$A7&amp;$B7&amp;$C7&amp;$D7&amp;$E7&amp;$J7&amp;$L7&amp;#REF!))</formula>
    </cfRule>
  </conditionalFormatting>
  <conditionalFormatting sqref="B7:B10">
    <cfRule type="expression" dxfId="91" priority="67">
      <formula>IF(ISBLANK(#REF!), 0, SEARCH(#REF!,$A7&amp;$B7&amp;$C7&amp;$D7&amp;$E7&amp;$I7&amp;$J7&amp;$W7))</formula>
    </cfRule>
  </conditionalFormatting>
  <conditionalFormatting sqref="B7:B10">
    <cfRule type="expression" dxfId="90" priority="66">
      <formula>IF(ISBLANK(#REF!), 0, SEARCH(#REF!,$A7&amp;$B7&amp;$C7&amp;$D7&amp;$E7&amp;$H7&amp;$X7&amp;#REF!))</formula>
    </cfRule>
  </conditionalFormatting>
  <conditionalFormatting sqref="B7">
    <cfRule type="expression" dxfId="89" priority="65">
      <formula>IF(ISBLANK(#REF!), 0, SEARCH(#REF!,$A7&amp;$B7&amp;$C7&amp;$D7&amp;$E7&amp;$J7&amp;$L7&amp;#REF!))</formula>
    </cfRule>
  </conditionalFormatting>
  <conditionalFormatting sqref="B8:B10">
    <cfRule type="expression" dxfId="88" priority="64">
      <formula>IF(ISBLANK(#REF!), 0, SEARCH(#REF!,$A8&amp;$B8&amp;$C8&amp;$D8&amp;$E8&amp;$J8&amp;$L8&amp;$AE8))</formula>
    </cfRule>
  </conditionalFormatting>
  <conditionalFormatting sqref="B7:B10">
    <cfRule type="expression" dxfId="87" priority="63">
      <formula>IF(ISBLANK(#REF!), 0, SEARCH(#REF!,$A7&amp;$B7&amp;$C7&amp;$D7&amp;$E7&amp;$I7&amp;$J7&amp;$W7))</formula>
    </cfRule>
  </conditionalFormatting>
  <conditionalFormatting sqref="B7:B10">
    <cfRule type="expression" dxfId="86" priority="62">
      <formula>IF(ISBLANK(#REF!), 0, SEARCH(#REF!,$A7&amp;$B7&amp;$C7&amp;$D7&amp;$E7&amp;$H7&amp;$X7&amp;#REF!))</formula>
    </cfRule>
  </conditionalFormatting>
  <conditionalFormatting sqref="B7">
    <cfRule type="expression" dxfId="85" priority="61">
      <formula>IF(ISBLANK(#REF!), 0, SEARCH(#REF!,$A7&amp;$B7&amp;$C7&amp;$D7&amp;$E7&amp;$J7&amp;$L7&amp;#REF!))</formula>
    </cfRule>
  </conditionalFormatting>
  <conditionalFormatting sqref="B8:B10">
    <cfRule type="expression" dxfId="84" priority="60">
      <formula>IF(ISBLANK(#REF!), 0, SEARCH(#REF!,$A8&amp;$B8&amp;$C8&amp;$D8&amp;$E8&amp;$J8&amp;$L8&amp;$AE8))</formula>
    </cfRule>
  </conditionalFormatting>
  <conditionalFormatting sqref="B7:B10">
    <cfRule type="expression" dxfId="83" priority="59">
      <formula>IF(ISBLANK(#REF!), 0, SEARCH(#REF!,$A7&amp;$B7&amp;$C7&amp;$D7&amp;$E7&amp;$I7&amp;$J7&amp;$W7))</formula>
    </cfRule>
  </conditionalFormatting>
  <conditionalFormatting sqref="B7:B10">
    <cfRule type="expression" dxfId="82" priority="58">
      <formula>IF(ISBLANK(#REF!), 0, SEARCH(#REF!,$A7&amp;$B7&amp;$C7&amp;$D7&amp;$E7&amp;$H7&amp;$X7&amp;#REF!))</formula>
    </cfRule>
  </conditionalFormatting>
  <conditionalFormatting sqref="B7">
    <cfRule type="expression" dxfId="81" priority="57">
      <formula>IF(ISBLANK(#REF!), 0, SEARCH(#REF!,$A7&amp;$B7&amp;$C7&amp;$D7&amp;$E7&amp;$J7&amp;$L7&amp;#REF!))</formula>
    </cfRule>
  </conditionalFormatting>
  <conditionalFormatting sqref="B7:B8">
    <cfRule type="expression" dxfId="80" priority="56">
      <formula>IF(ISBLANK(#REF!), 0, SEARCH(#REF!,$A7&amp;$B7&amp;$C7&amp;$D7&amp;$E7&amp;$I7&amp;$AA7&amp;#REF!))</formula>
    </cfRule>
  </conditionalFormatting>
  <conditionalFormatting sqref="B7:B8">
    <cfRule type="expression" dxfId="79" priority="55">
      <formula>IF(ISBLANK(#REF!), 0, SEARCH(#REF!,$A7&amp;$B7&amp;$C7&amp;$D7&amp;$E7&amp;$I7&amp;$AA7&amp;#REF!))</formula>
    </cfRule>
  </conditionalFormatting>
  <conditionalFormatting sqref="B7:B8">
    <cfRule type="expression" dxfId="78" priority="54">
      <formula>IF(ISBLANK(#REF!), 0, SEARCH(#REF!,$A7&amp;$B7&amp;$C7&amp;$D7&amp;$E7&amp;$I7&amp;$AA7&amp;#REF!))</formula>
    </cfRule>
  </conditionalFormatting>
  <conditionalFormatting sqref="B9:B10">
    <cfRule type="expression" dxfId="77" priority="53">
      <formula>IF(ISBLANK(#REF!), 0, SEARCH(#REF!,$A9&amp;$B9&amp;$C9&amp;$D9&amp;$E9&amp;$I9&amp;$AA10&amp;#REF!))</formula>
    </cfRule>
  </conditionalFormatting>
  <conditionalFormatting sqref="B9:B10">
    <cfRule type="expression" dxfId="76" priority="52">
      <formula>IF(ISBLANK(#REF!), 0, SEARCH(#REF!,$A9&amp;$B9&amp;$C9&amp;$D9&amp;$E9&amp;$I9&amp;$AA10&amp;#REF!))</formula>
    </cfRule>
  </conditionalFormatting>
  <conditionalFormatting sqref="B9:B10">
    <cfRule type="expression" dxfId="75" priority="51">
      <formula>IF(ISBLANK(#REF!), 0, SEARCH(#REF!,$A9&amp;$B9&amp;$C9&amp;$D9&amp;$E9&amp;$I9&amp;$AA10&amp;#REF!))</formula>
    </cfRule>
  </conditionalFormatting>
  <conditionalFormatting sqref="E8:E10">
    <cfRule type="expression" dxfId="74" priority="50">
      <formula>IF(ISBLANK(#REF!), 0, SEARCH(#REF!,#REF!&amp;#REF!&amp;$A8&amp;#REF!&amp;$C8&amp;#REF!&amp;#REF!&amp;#REF!))</formula>
    </cfRule>
  </conditionalFormatting>
  <conditionalFormatting sqref="E8:E10">
    <cfRule type="expression" dxfId="73" priority="49">
      <formula>IF(ISBLANK(#REF!), 0, SEARCH(#REF!,#REF!&amp;#REF!&amp;$A8&amp;#REF!&amp;$C8&amp;#REF!&amp;#REF!&amp;#REF!))</formula>
    </cfRule>
  </conditionalFormatting>
  <conditionalFormatting sqref="E8:E10">
    <cfRule type="expression" dxfId="72" priority="48">
      <formula>IF(ISBLANK(#REF!), 0, SEARCH(#REF!,#REF!&amp;#REF!&amp;$A8&amp;#REF!&amp;$C8&amp;#REF!&amp;#REF!&amp;#REF!))</formula>
    </cfRule>
  </conditionalFormatting>
  <conditionalFormatting sqref="E8:E10">
    <cfRule type="expression" dxfId="71" priority="47">
      <formula>IF(ISBLANK(#REF!), 0, SEARCH(#REF!,#REF!&amp;#REF!&amp;$A8&amp;#REF!&amp;$C8&amp;#REF!&amp;#REF!&amp;#REF!))</formula>
    </cfRule>
  </conditionalFormatting>
  <conditionalFormatting sqref="F7:F10">
    <cfRule type="expression" dxfId="70" priority="46">
      <formula>IF(ISBLANK(#REF!), 0, SEARCH(#REF!,$A7&amp;$B7&amp;$C7&amp;$D7&amp;$E7&amp;$H7&amp;$X7&amp;#REF!))</formula>
    </cfRule>
  </conditionalFormatting>
  <conditionalFormatting sqref="F7:F10">
    <cfRule type="expression" dxfId="69" priority="45">
      <formula>IF(ISBLANK(#REF!), 0, SEARCH(#REF!,$A7&amp;$B7&amp;$C7&amp;$D7&amp;$E7&amp;$H7&amp;$X7&amp;#REF!))</formula>
    </cfRule>
  </conditionalFormatting>
  <conditionalFormatting sqref="F7:F10">
    <cfRule type="expression" dxfId="68" priority="44">
      <formula>IF(ISBLANK(#REF!), 0, SEARCH(#REF!,$A7&amp;$B7&amp;$C7&amp;$D7&amp;$E7&amp;$H7&amp;$X7&amp;#REF!))</formula>
    </cfRule>
  </conditionalFormatting>
  <conditionalFormatting sqref="F7:F10">
    <cfRule type="expression" dxfId="67" priority="43">
      <formula>IF(ISBLANK(#REF!), 0, SEARCH(#REF!,$A7&amp;$B7&amp;$C7&amp;$D7&amp;$E7&amp;$H7&amp;$X7&amp;#REF!))</formula>
    </cfRule>
  </conditionalFormatting>
  <conditionalFormatting sqref="B8:B10">
    <cfRule type="expression" dxfId="66" priority="42">
      <formula>IF(ISBLANK(#REF!), 0, SEARCH(#REF!,$A8&amp;$B8&amp;$C8&amp;$D8&amp;$E8&amp;$J8&amp;$L8&amp;$AE8))</formula>
    </cfRule>
  </conditionalFormatting>
  <conditionalFormatting sqref="B7:B15">
    <cfRule type="expression" dxfId="65" priority="41">
      <formula>IF(ISBLANK(#REF!), 0, SEARCH(#REF!,$A7&amp;$B7&amp;$C7&amp;$D7&amp;$E7&amp;$I7&amp;$J7&amp;$W7))</formula>
    </cfRule>
  </conditionalFormatting>
  <conditionalFormatting sqref="B7:B15">
    <cfRule type="expression" dxfId="64" priority="40">
      <formula>IF(ISBLANK(#REF!), 0, SEARCH(#REF!,$A7&amp;$B7&amp;$C7&amp;$D7&amp;$E7&amp;$H7&amp;$X7&amp;#REF!))</formula>
    </cfRule>
  </conditionalFormatting>
  <conditionalFormatting sqref="B7:B15">
    <cfRule type="expression" dxfId="63" priority="39">
      <formula>IF(ISBLANK(#REF!), 0, SEARCH(#REF!,$A7&amp;$B7&amp;$C7&amp;$D7&amp;$E7&amp;$J7&amp;$L7&amp;#REF!))</formula>
    </cfRule>
  </conditionalFormatting>
  <conditionalFormatting sqref="B8:B10">
    <cfRule type="expression" dxfId="62" priority="38">
      <formula>IF(ISBLANK(#REF!), 0, SEARCH(#REF!,$A8&amp;$B8&amp;$C8&amp;$D8&amp;$E8&amp;$J8&amp;$L8&amp;$AE8))</formula>
    </cfRule>
  </conditionalFormatting>
  <conditionalFormatting sqref="B7:B15">
    <cfRule type="expression" dxfId="61" priority="37">
      <formula>IF(ISBLANK(#REF!), 0, SEARCH(#REF!,$A7&amp;$B7&amp;$C7&amp;$D7&amp;$E7&amp;$I7&amp;$J7&amp;$W7))</formula>
    </cfRule>
  </conditionalFormatting>
  <conditionalFormatting sqref="B7:B15">
    <cfRule type="expression" dxfId="60" priority="36">
      <formula>IF(ISBLANK(#REF!), 0, SEARCH(#REF!,$A7&amp;$B7&amp;$C7&amp;$D7&amp;$E7&amp;$H7&amp;$X7&amp;#REF!))</formula>
    </cfRule>
  </conditionalFormatting>
  <conditionalFormatting sqref="B7:B15">
    <cfRule type="expression" dxfId="59" priority="35">
      <formula>IF(ISBLANK(#REF!), 0, SEARCH(#REF!,$A7&amp;$B7&amp;$C7&amp;$D7&amp;$E7&amp;$J7&amp;$L7&amp;#REF!))</formula>
    </cfRule>
  </conditionalFormatting>
  <conditionalFormatting sqref="B8:B10">
    <cfRule type="expression" dxfId="58" priority="34">
      <formula>IF(ISBLANK(#REF!), 0, SEARCH(#REF!,$A8&amp;$B8&amp;$C8&amp;$D8&amp;$E8&amp;$J8&amp;$L8&amp;$AE8))</formula>
    </cfRule>
  </conditionalFormatting>
  <conditionalFormatting sqref="B7:B15">
    <cfRule type="expression" dxfId="57" priority="33">
      <formula>IF(ISBLANK(#REF!), 0, SEARCH(#REF!,$A7&amp;$B7&amp;$C7&amp;$D7&amp;$E7&amp;$I7&amp;$AA7&amp;#REF!))</formula>
    </cfRule>
  </conditionalFormatting>
  <conditionalFormatting sqref="B7:B15">
    <cfRule type="expression" dxfId="56" priority="32">
      <formula>IF(ISBLANK(#REF!), 0, SEARCH(#REF!,$A7&amp;$B7&amp;$C7&amp;$D7&amp;$E7&amp;$I7&amp;$AA7&amp;#REF!))</formula>
    </cfRule>
  </conditionalFormatting>
  <conditionalFormatting sqref="B7:B15">
    <cfRule type="expression" dxfId="55" priority="31">
      <formula>IF(ISBLANK(#REF!), 0, SEARCH(#REF!,$A7&amp;$B7&amp;$C7&amp;$D7&amp;$E7&amp;$I7&amp;$AA7&amp;#REF!))</formula>
    </cfRule>
  </conditionalFormatting>
  <conditionalFormatting sqref="B9:B10">
    <cfRule type="expression" dxfId="54" priority="30">
      <formula>IF(ISBLANK(#REF!), 0, SEARCH(#REF!,$A9&amp;$B9&amp;$C9&amp;$D9&amp;$E9&amp;$I9&amp;$AA10&amp;#REF!))</formula>
    </cfRule>
  </conditionalFormatting>
  <conditionalFormatting sqref="B9:B10">
    <cfRule type="expression" dxfId="53" priority="29">
      <formula>IF(ISBLANK(#REF!), 0, SEARCH(#REF!,$A9&amp;$B9&amp;$C9&amp;$D9&amp;$E9&amp;$I9&amp;$AA10&amp;#REF!))</formula>
    </cfRule>
  </conditionalFormatting>
  <conditionalFormatting sqref="B9:B10">
    <cfRule type="expression" dxfId="52" priority="28">
      <formula>IF(ISBLANK(#REF!), 0, SEARCH(#REF!,$A9&amp;$B9&amp;$C9&amp;$D9&amp;$E9&amp;$I9&amp;$AA10&amp;#REF!))</formula>
    </cfRule>
  </conditionalFormatting>
  <conditionalFormatting sqref="E8:E10">
    <cfRule type="expression" dxfId="51" priority="27">
      <formula>IF(ISBLANK(#REF!), 0, SEARCH(#REF!,#REF!&amp;#REF!&amp;$A8&amp;#REF!&amp;$C8&amp;#REF!&amp;#REF!&amp;#REF!))</formula>
    </cfRule>
  </conditionalFormatting>
  <conditionalFormatting sqref="E8:E10">
    <cfRule type="expression" dxfId="50" priority="26">
      <formula>IF(ISBLANK(#REF!), 0, SEARCH(#REF!,#REF!&amp;#REF!&amp;$A8&amp;#REF!&amp;$C8&amp;#REF!&amp;#REF!&amp;#REF!))</formula>
    </cfRule>
  </conditionalFormatting>
  <conditionalFormatting sqref="E8:E10">
    <cfRule type="expression" dxfId="49" priority="25">
      <formula>IF(ISBLANK(#REF!), 0, SEARCH(#REF!,#REF!&amp;#REF!&amp;$A8&amp;#REF!&amp;$C8&amp;#REF!&amp;#REF!&amp;#REF!))</formula>
    </cfRule>
  </conditionalFormatting>
  <conditionalFormatting sqref="E8:E10">
    <cfRule type="expression" dxfId="48" priority="24">
      <formula>IF(ISBLANK(#REF!), 0, SEARCH(#REF!,#REF!&amp;#REF!&amp;$A8&amp;#REF!&amp;$C8&amp;#REF!&amp;#REF!&amp;#REF!))</formula>
    </cfRule>
  </conditionalFormatting>
  <conditionalFormatting sqref="F7:F10">
    <cfRule type="expression" dxfId="47" priority="23">
      <formula>IF(ISBLANK(#REF!), 0, SEARCH(#REF!,$A7&amp;$B7&amp;$C7&amp;$D7&amp;$E7&amp;$H7&amp;$X7&amp;#REF!))</formula>
    </cfRule>
  </conditionalFormatting>
  <conditionalFormatting sqref="F7:F10">
    <cfRule type="expression" dxfId="46" priority="22">
      <formula>IF(ISBLANK(#REF!), 0, SEARCH(#REF!,$A7&amp;$B7&amp;$C7&amp;$D7&amp;$E7&amp;$H7&amp;$X7&amp;#REF!))</formula>
    </cfRule>
  </conditionalFormatting>
  <conditionalFormatting sqref="B8:B10">
    <cfRule type="expression" dxfId="45" priority="21">
      <formula>IF(ISBLANK(#REF!), 0, SEARCH(#REF!,$A8&amp;$B8&amp;$C8&amp;$D8&amp;$E8&amp;$J8&amp;$L8&amp;$AE8))</formula>
    </cfRule>
  </conditionalFormatting>
  <conditionalFormatting sqref="B7:B15">
    <cfRule type="expression" dxfId="44" priority="20">
      <formula>IF(ISBLANK(#REF!), 0, SEARCH(#REF!,$A7&amp;$B7&amp;$C7&amp;$D7&amp;$E7&amp;$I7&amp;$J7&amp;$W7))</formula>
    </cfRule>
  </conditionalFormatting>
  <conditionalFormatting sqref="B7:B15">
    <cfRule type="expression" dxfId="43" priority="19">
      <formula>IF(ISBLANK(#REF!), 0, SEARCH(#REF!,$A7&amp;$B7&amp;$C7&amp;$D7&amp;$E7&amp;$H7&amp;$X7&amp;#REF!))</formula>
    </cfRule>
  </conditionalFormatting>
  <conditionalFormatting sqref="B7:B15">
    <cfRule type="expression" dxfId="42" priority="18">
      <formula>IF(ISBLANK(#REF!), 0, SEARCH(#REF!,$A7&amp;$B7&amp;$C7&amp;$D7&amp;$E7&amp;$J7&amp;$L7&amp;#REF!))</formula>
    </cfRule>
  </conditionalFormatting>
  <conditionalFormatting sqref="B8:B10">
    <cfRule type="expression" dxfId="41" priority="17">
      <formula>IF(ISBLANK(#REF!), 0, SEARCH(#REF!,$A8&amp;$B8&amp;$C8&amp;$D8&amp;$E8&amp;$J8&amp;$L8&amp;$AE8))</formula>
    </cfRule>
  </conditionalFormatting>
  <conditionalFormatting sqref="B7:B15">
    <cfRule type="expression" dxfId="40" priority="16">
      <formula>IF(ISBLANK(#REF!), 0, SEARCH(#REF!,$A7&amp;$B7&amp;$C7&amp;$D7&amp;$E7&amp;$I7&amp;$J7&amp;$W7))</formula>
    </cfRule>
  </conditionalFormatting>
  <conditionalFormatting sqref="B7:B15">
    <cfRule type="expression" dxfId="39" priority="15">
      <formula>IF(ISBLANK(#REF!), 0, SEARCH(#REF!,$A7&amp;$B7&amp;$C7&amp;$D7&amp;$E7&amp;$H7&amp;$X7&amp;#REF!))</formula>
    </cfRule>
  </conditionalFormatting>
  <conditionalFormatting sqref="B7:B15">
    <cfRule type="expression" dxfId="38" priority="14">
      <formula>IF(ISBLANK(#REF!), 0, SEARCH(#REF!,$A7&amp;$B7&amp;$C7&amp;$D7&amp;$E7&amp;$J7&amp;$L7&amp;#REF!))</formula>
    </cfRule>
  </conditionalFormatting>
  <conditionalFormatting sqref="B8:B10">
    <cfRule type="expression" dxfId="37" priority="13">
      <formula>IF(ISBLANK(#REF!), 0, SEARCH(#REF!,$A8&amp;$B8&amp;$C8&amp;$D8&amp;$E8&amp;$J8&amp;$L8&amp;$AE8))</formula>
    </cfRule>
  </conditionalFormatting>
  <conditionalFormatting sqref="B7:B15">
    <cfRule type="expression" dxfId="36" priority="12">
      <formula>IF(ISBLANK(#REF!), 0, SEARCH(#REF!,$A7&amp;$B7&amp;$C7&amp;$D7&amp;$E7&amp;$I7&amp;$AA7&amp;#REF!))</formula>
    </cfRule>
  </conditionalFormatting>
  <conditionalFormatting sqref="B7:B15">
    <cfRule type="expression" dxfId="35" priority="11">
      <formula>IF(ISBLANK(#REF!), 0, SEARCH(#REF!,$A7&amp;$B7&amp;$C7&amp;$D7&amp;$E7&amp;$I7&amp;$AA7&amp;#REF!))</formula>
    </cfRule>
  </conditionalFormatting>
  <conditionalFormatting sqref="B7:B15">
    <cfRule type="expression" dxfId="34" priority="10">
      <formula>IF(ISBLANK(#REF!), 0, SEARCH(#REF!,$A7&amp;$B7&amp;$C7&amp;$D7&amp;$E7&amp;$I7&amp;$AA7&amp;#REF!))</formula>
    </cfRule>
  </conditionalFormatting>
  <conditionalFormatting sqref="B9:B10">
    <cfRule type="expression" dxfId="33" priority="9">
      <formula>IF(ISBLANK(#REF!), 0, SEARCH(#REF!,$A9&amp;$B9&amp;$C9&amp;$D9&amp;$E9&amp;$I9&amp;$AA10&amp;#REF!))</formula>
    </cfRule>
  </conditionalFormatting>
  <conditionalFormatting sqref="B9:B10">
    <cfRule type="expression" dxfId="32" priority="8">
      <formula>IF(ISBLANK(#REF!), 0, SEARCH(#REF!,$A9&amp;$B9&amp;$C9&amp;$D9&amp;$E9&amp;$I9&amp;$AA10&amp;#REF!))</formula>
    </cfRule>
  </conditionalFormatting>
  <conditionalFormatting sqref="B9:B10">
    <cfRule type="expression" dxfId="31" priority="7">
      <formula>IF(ISBLANK(#REF!), 0, SEARCH(#REF!,$A9&amp;$B9&amp;$C9&amp;$D9&amp;$E9&amp;$I9&amp;$AA10&amp;#REF!))</formula>
    </cfRule>
  </conditionalFormatting>
  <conditionalFormatting sqref="E8:E10">
    <cfRule type="expression" dxfId="30" priority="6">
      <formula>IF(ISBLANK(#REF!), 0, SEARCH(#REF!,#REF!&amp;#REF!&amp;$A8&amp;#REF!&amp;$C8&amp;#REF!&amp;#REF!&amp;#REF!))</formula>
    </cfRule>
  </conditionalFormatting>
  <conditionalFormatting sqref="E8:E10">
    <cfRule type="expression" dxfId="29" priority="5">
      <formula>IF(ISBLANK(#REF!), 0, SEARCH(#REF!,#REF!&amp;#REF!&amp;$A8&amp;#REF!&amp;$C8&amp;#REF!&amp;#REF!&amp;#REF!))</formula>
    </cfRule>
  </conditionalFormatting>
  <conditionalFormatting sqref="E8:E10">
    <cfRule type="expression" dxfId="28" priority="4">
      <formula>IF(ISBLANK(#REF!), 0, SEARCH(#REF!,#REF!&amp;#REF!&amp;$A8&amp;#REF!&amp;$C8&amp;#REF!&amp;#REF!&amp;#REF!))</formula>
    </cfRule>
  </conditionalFormatting>
  <conditionalFormatting sqref="E8:E10">
    <cfRule type="expression" dxfId="27" priority="3">
      <formula>IF(ISBLANK(#REF!), 0, SEARCH(#REF!,#REF!&amp;#REF!&amp;$A8&amp;#REF!&amp;$C8&amp;#REF!&amp;#REF!&amp;#REF!))</formula>
    </cfRule>
  </conditionalFormatting>
  <conditionalFormatting sqref="F7:F10">
    <cfRule type="expression" dxfId="26" priority="2">
      <formula>IF(ISBLANK(#REF!), 0, SEARCH(#REF!,$A7&amp;$B7&amp;$C7&amp;$D7&amp;$E7&amp;$H7&amp;$X7&amp;#REF!))</formula>
    </cfRule>
  </conditionalFormatting>
  <conditionalFormatting sqref="F7:F10">
    <cfRule type="expression" dxfId="25" priority="1">
      <formula>IF(ISBLANK(#REF!), 0, SEARCH(#REF!,$A7&amp;$B7&amp;$C7&amp;$D7&amp;$E7&amp;$H7&amp;$X7&amp;#REF!))</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W46"/>
  <sheetViews>
    <sheetView showGridLines="0" showRowColHeaders="0" showZeros="0" topLeftCell="B1" zoomScaleNormal="100" zoomScaleSheetLayoutView="106" zoomScalePageLayoutView="106" workbookViewId="0">
      <selection activeCell="C5" sqref="C5"/>
    </sheetView>
  </sheetViews>
  <sheetFormatPr defaultColWidth="0" defaultRowHeight="21"/>
  <cols>
    <col min="1" max="1" width="1.5703125" style="2" hidden="1" customWidth="1"/>
    <col min="2" max="2" width="5.5703125" style="33" customWidth="1"/>
    <col min="3" max="3" width="10.92578125" style="2" customWidth="1"/>
    <col min="4" max="4" width="8.0703125" style="2" customWidth="1"/>
    <col min="5" max="5" width="4.640625" style="2" hidden="1" customWidth="1"/>
    <col min="6" max="6" width="7.78515625" style="2" customWidth="1"/>
    <col min="7" max="7" width="8.2109375" style="2" customWidth="1"/>
    <col min="8" max="8" width="2.640625" style="2" hidden="1" customWidth="1"/>
    <col min="9" max="9" width="7.640625" style="2" customWidth="1"/>
    <col min="10" max="10" width="7.28515625" style="2" customWidth="1"/>
    <col min="11" max="11" width="4.2109375" style="2" hidden="1" customWidth="1"/>
    <col min="12" max="12" width="14.640625" style="2" customWidth="1"/>
    <col min="13" max="13" width="7.03125E-2" style="2" customWidth="1"/>
    <col min="14" max="14" width="1.92578125" style="2" hidden="1" customWidth="1"/>
    <col min="15" max="15" width="5.28515625" style="2" hidden="1" customWidth="1"/>
    <col min="16" max="16" width="2.7109375" style="2" hidden="1" customWidth="1"/>
    <col min="17" max="23" width="0" style="2" hidden="1" customWidth="1"/>
    <col min="24" max="16384" width="3.28515625" style="2" hidden="1"/>
  </cols>
  <sheetData>
    <row r="1" spans="1:23" ht="13.5" customHeight="1">
      <c r="A1" s="171"/>
      <c r="B1" s="543"/>
      <c r="C1" s="544"/>
      <c r="D1" s="544"/>
      <c r="E1" s="544"/>
      <c r="F1" s="544"/>
      <c r="G1" s="544"/>
      <c r="H1" s="544"/>
      <c r="I1" s="544"/>
      <c r="J1" s="544"/>
      <c r="K1" s="544"/>
      <c r="L1" s="545"/>
      <c r="M1" s="155"/>
    </row>
    <row r="2" spans="1:23" ht="27.75" customHeight="1">
      <c r="A2" s="172"/>
      <c r="B2" s="546"/>
      <c r="C2" s="658" t="str">
        <f>Ledger!C3</f>
        <v>SHREE DIM JANATA  SECONDARY SCHOOL</v>
      </c>
      <c r="D2" s="547"/>
      <c r="E2" s="547"/>
      <c r="F2" s="547"/>
      <c r="G2" s="547"/>
      <c r="H2" s="547"/>
      <c r="I2" s="547"/>
      <c r="J2" s="547"/>
      <c r="K2" s="547"/>
      <c r="L2" s="548"/>
      <c r="M2" s="34"/>
    </row>
    <row r="3" spans="1:23" ht="16.5" customHeight="1">
      <c r="A3" s="172"/>
      <c r="B3" s="549">
        <v>36</v>
      </c>
      <c r="C3" s="550"/>
      <c r="D3" s="551"/>
      <c r="E3" s="547"/>
      <c r="F3" s="659" t="str">
        <f>Ledger!C4</f>
        <v xml:space="preserve">LALBANDI-16, PARWANIPUR,SARLAHI </v>
      </c>
      <c r="G3" s="547"/>
      <c r="H3" s="547"/>
      <c r="I3" s="547"/>
      <c r="J3" s="547"/>
      <c r="K3" s="547"/>
      <c r="L3" s="548"/>
      <c r="M3" s="34"/>
    </row>
    <row r="4" spans="1:23" ht="16.5" customHeight="1">
      <c r="A4" s="173"/>
      <c r="B4" s="546"/>
      <c r="C4" s="552"/>
      <c r="D4" s="552"/>
      <c r="E4" s="552"/>
      <c r="F4" s="553"/>
      <c r="G4" s="554" t="str">
        <f>Ledger!D5</f>
        <v>STD : 2023B.S</v>
      </c>
      <c r="H4" s="552"/>
      <c r="I4" s="552"/>
      <c r="J4" s="552"/>
      <c r="K4" s="552"/>
      <c r="L4" s="555"/>
      <c r="M4" s="35"/>
    </row>
    <row r="5" spans="1:23" ht="9.75" customHeight="1">
      <c r="A5" s="174"/>
      <c r="B5" s="556" t="s">
        <v>365</v>
      </c>
      <c r="C5" s="557">
        <f>Ledger!F2</f>
        <v>1923</v>
      </c>
      <c r="D5" s="558"/>
      <c r="E5" s="559"/>
      <c r="F5" s="560"/>
      <c r="G5" s="561"/>
      <c r="H5" s="561"/>
      <c r="I5" s="561"/>
      <c r="J5" s="559"/>
      <c r="K5" s="559"/>
      <c r="L5" s="562"/>
      <c r="M5" s="36"/>
      <c r="N5" s="153"/>
    </row>
    <row r="6" spans="1:23" ht="12.75" customHeight="1">
      <c r="A6" s="174">
        <v>6</v>
      </c>
      <c r="B6" s="556" t="s">
        <v>364</v>
      </c>
      <c r="C6" s="563">
        <v>77</v>
      </c>
      <c r="D6" s="564" t="s">
        <v>3</v>
      </c>
      <c r="E6" s="564"/>
      <c r="F6" s="721" t="s">
        <v>486</v>
      </c>
      <c r="G6" s="721"/>
      <c r="H6" s="721"/>
      <c r="I6" s="721"/>
      <c r="J6" s="565">
        <f>IFERROR(VLOOKUP(C6,Ledger,6,0)," ")</f>
        <v>55078</v>
      </c>
      <c r="K6" s="559"/>
      <c r="L6" s="562"/>
      <c r="M6" s="312">
        <v>7</v>
      </c>
    </row>
    <row r="7" spans="1:23" ht="21" customHeight="1">
      <c r="A7" s="174"/>
      <c r="B7" s="566"/>
      <c r="C7" s="558"/>
      <c r="D7" s="564"/>
      <c r="E7" s="564"/>
      <c r="F7" s="721"/>
      <c r="G7" s="721"/>
      <c r="H7" s="721"/>
      <c r="I7" s="721"/>
      <c r="J7" s="567"/>
      <c r="K7" s="567"/>
      <c r="L7" s="568"/>
      <c r="M7" s="37"/>
      <c r="R7" s="33"/>
    </row>
    <row r="8" spans="1:23" ht="33.75" customHeight="1">
      <c r="A8" s="172"/>
      <c r="B8" s="569" t="s">
        <v>176</v>
      </c>
      <c r="C8" s="558"/>
      <c r="D8" s="570"/>
      <c r="E8" s="570"/>
      <c r="F8" s="720" t="str">
        <f>IFERROR(VLOOKUP($C$6,Ledger,5,0)," ………..")</f>
        <v>MILAN TIMALSHINA</v>
      </c>
      <c r="G8" s="720"/>
      <c r="H8" s="720"/>
      <c r="I8" s="720"/>
      <c r="J8" s="571"/>
      <c r="K8" s="571"/>
      <c r="L8" s="571"/>
      <c r="M8" s="337" t="s">
        <v>336</v>
      </c>
      <c r="R8" s="33"/>
    </row>
    <row r="9" spans="1:23" ht="16.5" customHeight="1">
      <c r="A9" s="174"/>
      <c r="B9" s="569" t="s">
        <v>37</v>
      </c>
      <c r="C9" s="572"/>
      <c r="D9" s="670">
        <f>IFERROR(VLOOKUP(C6,Ledger,6,0)," ")</f>
        <v>55078</v>
      </c>
      <c r="E9" s="671"/>
      <c r="F9" s="671" t="s">
        <v>485</v>
      </c>
      <c r="G9" s="571"/>
      <c r="H9" s="571"/>
      <c r="I9" s="672" t="e">
        <f>"(" &amp;bs2ad(D9) &amp;" "&amp; "AD"&amp;")"</f>
        <v>#VALUE!</v>
      </c>
      <c r="J9" s="571"/>
      <c r="K9" s="571"/>
      <c r="L9" s="573"/>
      <c r="M9" s="38"/>
      <c r="R9" s="33"/>
    </row>
    <row r="10" spans="1:23" ht="16.5" customHeight="1">
      <c r="A10" s="174"/>
      <c r="B10" s="569" t="s">
        <v>42</v>
      </c>
      <c r="C10" s="558"/>
      <c r="D10" s="719">
        <f>IFERROR(VLOOKUP($C$6,Ledger,2,0)," ")</f>
        <v>7819230040</v>
      </c>
      <c r="E10" s="719"/>
      <c r="F10" s="719"/>
      <c r="G10" s="574" t="s">
        <v>70</v>
      </c>
      <c r="H10" s="558"/>
      <c r="I10" s="673" t="str">
        <f>IFERROR(VLOOKUP(C6,Ledger,3,0) &amp; " " &amp;VLOOKUP(C6,Ledger,4,0) &amp; " "," ")</f>
        <v xml:space="preserve">1190081 Y </v>
      </c>
      <c r="J10" s="558"/>
      <c r="K10" s="558"/>
      <c r="L10" s="575" t="s">
        <v>489</v>
      </c>
      <c r="M10" s="308"/>
      <c r="N10" s="149"/>
      <c r="O10" s="149"/>
      <c r="R10" s="33"/>
    </row>
    <row r="11" spans="1:23" ht="16.5" customHeight="1">
      <c r="A11" s="174"/>
      <c r="B11" s="569" t="s">
        <v>173</v>
      </c>
      <c r="C11" s="558"/>
      <c r="D11" s="558"/>
      <c r="E11" s="576" t="s">
        <v>69</v>
      </c>
      <c r="F11" s="558"/>
      <c r="G11" s="558"/>
      <c r="H11" s="558"/>
      <c r="I11" s="674" t="str">
        <f>Ledger!C1&amp;" BS"</f>
        <v>2078 BS</v>
      </c>
      <c r="J11" s="577"/>
      <c r="K11" s="577"/>
      <c r="L11" s="653" t="str">
        <f>Ledger!C2   &amp;"   (AD)"</f>
        <v>2021   (AD)</v>
      </c>
      <c r="M11" s="309"/>
      <c r="N11" s="311"/>
      <c r="O11" s="149"/>
    </row>
    <row r="12" spans="1:23" ht="16.5" customHeight="1">
      <c r="A12" s="174"/>
      <c r="B12" s="569" t="s">
        <v>184</v>
      </c>
      <c r="C12" s="558"/>
      <c r="D12" s="558"/>
      <c r="E12" s="578"/>
      <c r="F12" s="578"/>
      <c r="G12" s="558"/>
      <c r="H12" s="579"/>
      <c r="I12" s="558"/>
      <c r="J12" s="580">
        <f>(M7*2.25+S7*0.75+AB7*3+AH7*1+AQ7*4+AW7*1+BF7*4+BL7*1+BK16*4+CA7*1+CJ7*4+CP7*1)/27</f>
        <v>0</v>
      </c>
      <c r="K12" s="558"/>
      <c r="L12" s="578"/>
      <c r="M12" s="310"/>
      <c r="N12" s="149"/>
      <c r="O12" s="149"/>
      <c r="Q12" s="33"/>
      <c r="R12" s="33"/>
      <c r="S12" s="33"/>
      <c r="T12" s="33"/>
      <c r="U12" s="33"/>
      <c r="V12" s="33"/>
      <c r="W12" s="33"/>
    </row>
    <row r="13" spans="1:23" ht="10.5" customHeight="1">
      <c r="A13" s="174"/>
      <c r="B13" s="581"/>
      <c r="C13" s="582"/>
      <c r="D13" s="583"/>
      <c r="E13" s="584"/>
      <c r="F13" s="584"/>
      <c r="G13" s="585"/>
      <c r="H13" s="586"/>
      <c r="I13" s="587"/>
      <c r="J13" s="588"/>
      <c r="K13" s="588"/>
      <c r="L13" s="589"/>
      <c r="M13" s="154"/>
      <c r="Q13" s="156"/>
      <c r="R13" s="33"/>
      <c r="S13" s="33"/>
      <c r="T13" s="33"/>
      <c r="U13" s="33"/>
      <c r="V13" s="33"/>
      <c r="W13" s="33"/>
    </row>
    <row r="14" spans="1:23" s="40" customFormat="1" ht="17.25" customHeight="1">
      <c r="A14" s="175"/>
      <c r="B14" s="722" t="s">
        <v>34</v>
      </c>
      <c r="C14" s="724" t="s">
        <v>32</v>
      </c>
      <c r="D14" s="709"/>
      <c r="E14" s="711" t="s">
        <v>31</v>
      </c>
      <c r="F14" s="717" t="s">
        <v>31</v>
      </c>
      <c r="G14" s="713" t="s">
        <v>29</v>
      </c>
      <c r="H14" s="714"/>
      <c r="I14" s="714"/>
      <c r="J14" s="710"/>
      <c r="K14" s="590"/>
      <c r="L14" s="709" t="s">
        <v>33</v>
      </c>
      <c r="M14" s="39"/>
      <c r="Q14" s="156"/>
      <c r="R14" s="156"/>
      <c r="S14" s="156"/>
      <c r="T14" s="156"/>
      <c r="U14" s="156"/>
      <c r="V14" s="156"/>
      <c r="W14" s="156"/>
    </row>
    <row r="15" spans="1:23" s="42" customFormat="1" ht="18" customHeight="1">
      <c r="A15" s="176"/>
      <c r="B15" s="723"/>
      <c r="C15" s="714"/>
      <c r="D15" s="710"/>
      <c r="E15" s="712"/>
      <c r="F15" s="718"/>
      <c r="G15" s="591" t="s">
        <v>28</v>
      </c>
      <c r="H15" s="592" t="s">
        <v>28</v>
      </c>
      <c r="I15" s="593" t="s">
        <v>172</v>
      </c>
      <c r="J15" s="593" t="s">
        <v>30</v>
      </c>
      <c r="K15" s="593"/>
      <c r="L15" s="710"/>
      <c r="M15" s="41"/>
      <c r="Q15" s="157"/>
      <c r="R15" s="157"/>
      <c r="S15" s="157"/>
      <c r="T15" s="157"/>
      <c r="U15" s="157"/>
      <c r="V15" s="157"/>
      <c r="W15" s="157"/>
    </row>
    <row r="16" spans="1:23" ht="17.25" customHeight="1">
      <c r="A16" s="177"/>
      <c r="B16" s="594">
        <f>IFERROR(VLOOKUP($C$6,Ledger,7,0)," ")</f>
        <v>11</v>
      </c>
      <c r="C16" s="715" t="str">
        <f>IF(AND(B16=31),"C.ENGLISH-(TH)",IF(AND(B16=32),"C.ENGLISH-(PR)",IF(AND(B16=11),"C.NEPALI-(TH)",IF(AND(B16=12),"C.NEPALI-(PR)",IF(AND(B16=51),"SOCIAL STD-(TH) ",IF(AND(B16=52),"SOCIAL STD-PR) ",IF(AND(B16=3331),"OPT-ENGLISH (TH)",IF(AND(B16=3332),"OPT-ENGLISH-(PR)",IF(AND(B16=3311),"OPT-NEPALI-(TH)",IF(AND(B16=3312),"OPT-NEPALI-(PR)",IF(AND(B16=1031),"PRICIPLE OF ACCOUNTING-(TH)",IF(AND(B16=1032),"PRICIPLE OF ACCOUNTING-(PR)",IF(AND(B16=2031),"EDU. DEVELOPMENT-(TH)",IF(AND(B16=2032),"EDU. DEVELOPMENT-(PR)",IF(AND(B16=4431),"HEALTH &amp; PHY.EDUCATION (TH)",IF(AND(B16=4432),"HEALTH &amp; PHY.EDUCATION-(PR)",IF(AND(B16=2231),"POPULATION EDUCATION(TH)",IF(AND(B16=2232),"POPULATION EDUCATION(PR)",IF(AND(B16=172),"SOCIOLOGY(TH)",IF(AND(B16=175),"SOCIOLOGY(PR)",IF(AND(B16=302),"RURAL DEVELOPMENT-(TH)",IF(AND(B16=303),"RURAL DEVELOPMENT-(PR)",IF(AND(B16=1151),"CHILD DEVELOPMENT-(TH)",IF(AND(B16=1152),"CHILD DEVELOPMENT-(PR)",IF(AND(B16=3070),"MARKETING-(TH)",IF(AND(B16=3071),"MARKETING-(TH)",IF(AND(B16=3072),"MARKETING-(PR)",IF(AND(B16=2151),"BUSINESS STUDIES-(TH)",IF(AND(B16=2152),"BUSINESS STUDIES-(PR)",IF(AND(B16=142),"TEACHING  ENGLISH","—"))))))))))))))))))))))))))))))</f>
        <v>C.NEPALI-(TH)</v>
      </c>
      <c r="D16" s="716"/>
      <c r="E16" s="595" t="str">
        <f>IF(AND(B16=11),"2.25",IF(AND(B16=12),"0.75",IF(AND(B16=31),"3",IF(AND(B16=32),"1",IF(AND(B16=51),"3.75",IF(AND(B16=52),"1.25",IF(AND(B16=3331),"3.75",IF(AND(B16=3332),"1.25",IF(AND(B16=3311),"3.75",IF(AND(B16=3312),"1.25",IF(AND(B16=1031),"3.75",IF(AND(B16=1032),"1.25",IF(AND(B16=2031),"3.75",IF(AND(B16=2032),"1.25",IF(AND(B16=4431),"3.75",IF(AND(B16=4432),"1.25",IF(AND(B16=3331),"3.75",IF(AND(B16=3331),"1.25",IF(AND(B16=175),"3.75",IF(AND(B16=176),"1.25",IF(AND(B16=1151),"3.75",IF(AND(B16=1152),"1.25",IF(AND(B16=3071),"3.75",IF(AND(B16=3072),"1.25",IF(AND(B16=2151),"3.75",IF(AND(B16=2152),"1.25",IF(AND(B16=2231),"3.75",IF(AND(B16=2232),"1.25","—"))))))))))))))))))))))))))))</f>
        <v>2.25</v>
      </c>
      <c r="F16" s="596">
        <f>IFERROR(E16*1," ")</f>
        <v>2.25</v>
      </c>
      <c r="G16" s="678" t="str">
        <f>IFERROR(VLOOKUP($C$6,Ledger,12,0)," ")</f>
        <v>2.8</v>
      </c>
      <c r="H16" s="679" t="str">
        <f>IF(G16="0","Abs",IF(G16&lt;1.6,"*"," "))</f>
        <v xml:space="preserve"> </v>
      </c>
      <c r="I16" s="680" t="str">
        <f>IFERROR(VLOOKUP($C$6,Ledger,11,0)," ")</f>
        <v>B</v>
      </c>
      <c r="J16" s="680" t="str">
        <f>IF(K16&gt;3.6,"A+",IF(K16&gt;3.2,"A",IF(K16&gt;2.8,"B+",IF(K16&gt;2.4,"B",IF(K16&gt;2,"C+",IF(K16&gt;1.6,"C",IF(K16&gt;1.2,"D+",IF(K16&gt;0.8,"D",IF(K16&gt;0.4,"E","Abs")))))))))</f>
        <v>B</v>
      </c>
      <c r="K16" s="655">
        <f>(G16*F16+F17*G17)/(E16+E17)</f>
        <v>2.6</v>
      </c>
      <c r="L16" s="683" t="str">
        <f>IF(I16="","Abs",IF(I16="Abs","Abs",IF(I16="E","*",IF(I16="D","*"," "))))</f>
        <v xml:space="preserve"> </v>
      </c>
      <c r="M16" s="420">
        <f>IFERROR(F16*G16," " )</f>
        <v>6.3</v>
      </c>
      <c r="Q16" s="33"/>
      <c r="R16" s="33"/>
      <c r="S16" s="33"/>
      <c r="T16" s="33"/>
      <c r="U16" s="33"/>
      <c r="V16" s="33"/>
      <c r="W16" s="33"/>
    </row>
    <row r="17" spans="1:13" ht="17.25" customHeight="1">
      <c r="A17" s="177"/>
      <c r="B17" s="597">
        <f>IFERROR(VLOOKUP($C$6,Ledger,13,0)," ")</f>
        <v>12</v>
      </c>
      <c r="C17" s="715" t="str">
        <f>IF(AND(B17=31),"C.ENGLISH-(TH)",IF(AND(B17=32),"C.ENGLISH-(PR)",IF(AND(B17=11),"C.NEPALI-(TH)",IF(AND(B17=12),"C.NEPALI-(PR)",IF(AND(B17=51),"SOCIAL STD-(TH) ",IF(AND(B17=52),"SOCIAL STD-PR) ",IF(AND(B17=3331),"OPT-ENGLISH (TH)",IF(AND(B17=3332),"OPT-ENGLISH-(PR)",IF(AND(B17=3311),"OPT-NEPALI-(TH)",IF(AND(B17=3312),"OPT-NEPALI-(PR)",IF(AND(B17=1031),"PRICIPLE OF ACCOUNTING-(TH)",IF(AND(B17=1032),"PRICIPLE OF ACCOUNTING-(PR)",IF(AND(B17=2031),"EDU. DEVELOPMENT-(TH)",IF(AND(B17=2032),"EDU. DEVELOPMENT-(PR)",IF(AND(B17=4431),"HEALTH &amp; PHY.EDUCATION (TH)",IF(AND(B17=4432),"HEALTH &amp; PHY.EDUCATION-(PR)",IF(AND(B17=2231),"POPULATION EDUCATION(TH)",IF(AND(B17=2232),"POPULATION EDUCATION(PR)",IF(AND(B17=172),"SOCIOLOGY(TH)",IF(AND(B17=175),"SOCIOLOGY(PR)",IF(AND(B17=302),"RURAL DEVELOPMENT-(TH)",IF(AND(B17=303),"RURAL DEVELOPMENT-(PR)",IF(AND(B17=1151),"CHILD DEVELOPMENT-(TH)",IF(AND(B17=1152),"CHILD DEVELOPMENT-(PR)",IF(AND(B17=3070),"MARKETING-(TH)",IF(AND(B17=3071),"MARKETING-(TH)",IF(AND(B17=3072),"MARKETING-(PR)",IF(AND(B17=2151),"BUSINESS STUDIES-(TH)",IF(AND(B17=2152),"BUSINESS STUDIES-(PR)",IF(AND(B17=142),"TEACHING  ENGLISH","—"))))))))))))))))))))))))))))))</f>
        <v>C.NEPALI-(PR)</v>
      </c>
      <c r="D17" s="716"/>
      <c r="E17" s="595" t="str">
        <f t="shared" ref="E17:E27" si="0">IF(AND(B17=11),"2.25",IF(AND(B17=12),"0.75",IF(AND(B17=31),"3",IF(AND(B17=32),"1",IF(AND(B17=51),"3.75",IF(AND(B17=52),"1.25",IF(AND(B17=3331),"3.75",IF(AND(B17=3332),"1.25",IF(AND(B17=3311),"3.75",IF(AND(B17=3312),"1.25",IF(AND(B17=1031),"3.75",IF(AND(B17=1032),"1.25",IF(AND(B17=2031),"3.75",IF(AND(B17=2032),"1.25",IF(AND(B17=4431),"3.75",IF(AND(B17=4432),"1.25",IF(AND(B17=3331),"3.75",IF(AND(B17=3331),"1.25",IF(AND(B17=175),"3.75",IF(AND(B17=176),"1.25",IF(AND(B17=1151),"3.75",IF(AND(B17=1152),"1.25",IF(AND(B17=3071),"3.75",IF(AND(B17=3072),"1.25",IF(AND(B17=2151),"3.75",IF(AND(B17=2152),"1.25",IF(AND(B17=2231),"3.75",IF(AND(B17=2232),"1.25","—"))))))))))))))))))))))))))))</f>
        <v>0.75</v>
      </c>
      <c r="F17" s="598">
        <f>IFERROR(E17*1," ")</f>
        <v>0.75</v>
      </c>
      <c r="G17" s="681" t="str">
        <f>IFERROR(VLOOKUP($C$6,Ledger,18,0)," ")</f>
        <v>2</v>
      </c>
      <c r="H17" s="679" t="str">
        <f>IF(G17="0","Abs",IF(G17&lt;1.6,"*"," "))</f>
        <v xml:space="preserve"> </v>
      </c>
      <c r="I17" s="680" t="str">
        <f>IFERROR(VLOOKUP($C$6,Ledger,17,0)," ")</f>
        <v>C</v>
      </c>
      <c r="J17" s="682"/>
      <c r="K17" s="655"/>
      <c r="L17" s="683" t="str">
        <f>IF(I17="","Abs",IF(I17="Abs","Abs",IF(I17="E","*",IF(I17="D","*"," "))))</f>
        <v xml:space="preserve"> </v>
      </c>
      <c r="M17" s="420">
        <f t="shared" ref="M17:M27" si="1">IFERROR(F17*G17," " )</f>
        <v>1.5</v>
      </c>
    </row>
    <row r="18" spans="1:13" ht="17.25" customHeight="1">
      <c r="A18" s="177"/>
      <c r="B18" s="597">
        <f>IFERROR(VLOOKUP($C$6,Ledger,22,0)," ")</f>
        <v>31</v>
      </c>
      <c r="C18" s="715" t="str">
        <f t="shared" ref="C18:C27" si="2">IF(AND(B18=31),"C.ENGLISH-(TH)",IF(AND(B18=32),"C.ENGLISH-(PR)",IF(AND(B18=11),"C.NEPALI-(TH)",IF(AND(B18=12),"C.NEPALI-(PR)",IF(AND(B18=51),"SOCIAL STD-(TH) ",IF(AND(B18=52),"SOCIAL STD-PR) ",IF(AND(B18=3331),"OPT-ENGLISH (TH)",IF(AND(B18=3332),"OPT-ENGLISH-(PR)",IF(AND(B18=3311),"OPT-NEPALI-(TH)",IF(AND(B18=3312),"OPT-NEPALI-(PR)",IF(AND(B18=1031),"PRICIPLE OF ACCOUNTING-(TH)",IF(AND(B18=1032),"PRICIPLE OF ACCOUNTING-(PR)",IF(AND(B18=2031),"EDU. DEVELOPMENT-(TH)",IF(AND(B18=2032),"EDU. DEVELOPMENT-(PR)",IF(AND(B18=4431),"HEALTH &amp; PHY.EDUCATION (TH)",IF(AND(B18=4432),"HEALTH &amp; PHY.EDUCATION-(PR)",IF(AND(B18=2231),"POPULATION EDUCATION(TH)",IF(AND(B18=2232),"POPULATION EDUCATION(PR)",IF(AND(B18=172),"SOCIOLOGY(TH)",IF(AND(B18=175),"SOCIOLOGY(PR)",IF(AND(B18=302),"RURAL DEVELOPMENT-(TH)",IF(AND(B18=303),"RURAL DEVELOPMENT-(PR)",IF(AND(B18=1151),"CHILD DEVELOPMENT-(TH)",IF(AND(B18=1152),"CHILD DEVELOPMENT-(PR)",IF(AND(B18=3070),"MARKETING-(TH)",IF(AND(B18=3071),"MARKETING-(TH)",IF(AND(B18=3072),"MARKETING-(PR)",IF(AND(B18=2151),"BUSINESS STUDIES-(TH)",IF(AND(B18=2152),"BUSINESS STUDIES-(PR)",IF(AND(B18=142),"TEACHING  ENGLISH","—"))))))))))))))))))))))))))))))</f>
        <v>C.ENGLISH-(TH)</v>
      </c>
      <c r="D18" s="716"/>
      <c r="E18" s="595" t="str">
        <f t="shared" si="0"/>
        <v>3</v>
      </c>
      <c r="F18" s="598">
        <f>IFERROR(E18*1," ")</f>
        <v>3</v>
      </c>
      <c r="G18" s="681" t="str">
        <f>IFERROR(VLOOKUP($C$6,Ledger,27,0)," ")</f>
        <v>2</v>
      </c>
      <c r="H18" s="679" t="str">
        <f t="shared" ref="H18:H27" si="3">IF(G18="0","Abs",IF(G18&lt;1.6,"*"," "))</f>
        <v xml:space="preserve"> </v>
      </c>
      <c r="I18" s="680" t="str">
        <f>IFERROR(VLOOKUP($C$6,Ledger,26,0)," ")</f>
        <v>C</v>
      </c>
      <c r="J18" s="680" t="str">
        <f>IF(K18&gt;3.6,"A+",IF(K18&gt;3.2,"A",IF(K18&gt;2.8,"B+",IF(K18&gt;2.4,"B",IF(K18&gt;2,"C+",IF(K18&gt;1.6,"C",IF(K18&gt;1.2,"D+",IF(K18&gt;0.8,"D",IF(K18&gt;0.4,"E","Abs")))))))))</f>
        <v>C+</v>
      </c>
      <c r="K18" s="655">
        <f>(G18*F18+F19*G19)/(E18+E19)</f>
        <v>2.1</v>
      </c>
      <c r="L18" s="684" t="str">
        <f t="shared" ref="L18:L27" si="4">IF(I18="","Abs",IF(I18="Abs","Abs",IF(I18="E","*",IF(I18="D","*"," "))))</f>
        <v xml:space="preserve"> </v>
      </c>
      <c r="M18" s="420">
        <f t="shared" si="1"/>
        <v>6</v>
      </c>
    </row>
    <row r="19" spans="1:13" ht="17.25" customHeight="1">
      <c r="A19" s="177"/>
      <c r="B19" s="597">
        <f>IFERROR(VLOOKUP($C$6,Ledger,28,0)," ")</f>
        <v>32</v>
      </c>
      <c r="C19" s="715" t="str">
        <f t="shared" si="2"/>
        <v>C.ENGLISH-(PR)</v>
      </c>
      <c r="D19" s="716"/>
      <c r="E19" s="595" t="str">
        <f t="shared" si="0"/>
        <v>1</v>
      </c>
      <c r="F19" s="598">
        <f>IFERROR(E19*1," ")</f>
        <v>1</v>
      </c>
      <c r="G19" s="681" t="str">
        <f>IFERROR(VLOOKUP($C$6,Ledger,33,0),"")</f>
        <v>2.4</v>
      </c>
      <c r="H19" s="679" t="str">
        <f t="shared" si="3"/>
        <v xml:space="preserve"> </v>
      </c>
      <c r="I19" s="680" t="str">
        <f>IFERROR(VLOOKUP($C$6,Ledger,32,0)," ")</f>
        <v>C+</v>
      </c>
      <c r="J19" s="682"/>
      <c r="K19" s="655"/>
      <c r="L19" s="684" t="str">
        <f>IF(I19="","Abs",IF(I19="Abs","Abs",IF(I19="E","*",IF(I19="D","*"," "))))</f>
        <v xml:space="preserve"> </v>
      </c>
      <c r="M19" s="420">
        <f t="shared" si="1"/>
        <v>2.4</v>
      </c>
    </row>
    <row r="20" spans="1:13" ht="17.25" customHeight="1">
      <c r="A20" s="177"/>
      <c r="B20" s="597">
        <f>IFERROR(VLOOKUP($C$6,Ledger,37,0)," ")</f>
        <v>51</v>
      </c>
      <c r="C20" s="715" t="str">
        <f t="shared" si="2"/>
        <v xml:space="preserve">SOCIAL STD-(TH) </v>
      </c>
      <c r="D20" s="716"/>
      <c r="E20" s="595" t="str">
        <f t="shared" si="0"/>
        <v>3.75</v>
      </c>
      <c r="F20" s="598">
        <f>IFERROR(E20*1," ")</f>
        <v>3.75</v>
      </c>
      <c r="G20" s="681" t="str">
        <f>IFERROR(VLOOKUP($C$6,Ledger,42,0),"")</f>
        <v>1.6</v>
      </c>
      <c r="H20" s="679" t="str">
        <f t="shared" si="3"/>
        <v xml:space="preserve"> </v>
      </c>
      <c r="I20" s="680" t="str">
        <f>IFERROR(VLOOKUP($C$6,Ledger,41,0)," ")</f>
        <v>D+</v>
      </c>
      <c r="J20" s="680" t="str">
        <f>IF(K20&gt;3.6,"A+",IF(K20&gt;3.2,"A",IF(K20&gt;2.8,"B+",IF(K20&gt;2.4,"B",IF(K20&gt;2,"C+",IF(K20&gt;1.6,"C",IF(K20&gt;1.2,"D+",IF(K20&gt;0.8,"D",IF(K20&gt;0.4,"E","Abs")))))))))</f>
        <v>C</v>
      </c>
      <c r="K20" s="655">
        <f>(G20*F20+F21*G21)/(E20+E21)</f>
        <v>1.8</v>
      </c>
      <c r="L20" s="684" t="str">
        <f t="shared" si="4"/>
        <v xml:space="preserve"> </v>
      </c>
      <c r="M20" s="420">
        <f t="shared" si="1"/>
        <v>6</v>
      </c>
    </row>
    <row r="21" spans="1:13" ht="17.25" customHeight="1">
      <c r="A21" s="177"/>
      <c r="B21" s="597">
        <f>IFERROR(VLOOKUP($C$6,Ledger,43,0)," ")</f>
        <v>52</v>
      </c>
      <c r="C21" s="715" t="str">
        <f t="shared" si="2"/>
        <v xml:space="preserve">SOCIAL STD-PR) </v>
      </c>
      <c r="D21" s="716"/>
      <c r="E21" s="595" t="str">
        <f t="shared" si="0"/>
        <v>1.25</v>
      </c>
      <c r="F21" s="598">
        <f t="shared" ref="F21:F27" si="5">IFERROR(E21*1," ")</f>
        <v>1.25</v>
      </c>
      <c r="G21" s="681" t="str">
        <f>IFERROR(VLOOKUP($C$6,Ledger,48,0),"")</f>
        <v>2.4</v>
      </c>
      <c r="H21" s="679" t="str">
        <f t="shared" si="3"/>
        <v xml:space="preserve"> </v>
      </c>
      <c r="I21" s="680" t="str">
        <f>IFERROR(VLOOKUP($C$6,Ledger,47,0)," ")</f>
        <v>C+</v>
      </c>
      <c r="J21" s="682"/>
      <c r="K21" s="655"/>
      <c r="L21" s="684" t="str">
        <f t="shared" si="4"/>
        <v xml:space="preserve"> </v>
      </c>
      <c r="M21" s="420">
        <f t="shared" si="1"/>
        <v>3</v>
      </c>
    </row>
    <row r="22" spans="1:13" ht="17.25" customHeight="1">
      <c r="A22" s="177"/>
      <c r="B22" s="597">
        <f>IFERROR(VLOOKUP($C$6,Ledger,52,0)," ")</f>
        <v>2031</v>
      </c>
      <c r="C22" s="715" t="str">
        <f t="shared" si="2"/>
        <v>EDU. DEVELOPMENT-(TH)</v>
      </c>
      <c r="D22" s="716"/>
      <c r="E22" s="595" t="str">
        <f t="shared" si="0"/>
        <v>3.75</v>
      </c>
      <c r="F22" s="598">
        <f t="shared" si="5"/>
        <v>3.75</v>
      </c>
      <c r="G22" s="681" t="str">
        <f>IFERROR(VLOOKUP($C$6,Ledger,57,0),"")</f>
        <v>2</v>
      </c>
      <c r="H22" s="679" t="str">
        <f t="shared" si="3"/>
        <v xml:space="preserve"> </v>
      </c>
      <c r="I22" s="680" t="str">
        <f>IFERROR(VLOOKUP($C$6,Ledger,56,0)," ")</f>
        <v>C</v>
      </c>
      <c r="J22" s="680" t="str">
        <f>IF(K22&gt;3.6,"A+",IF(K22&gt;3.2,"A",IF(K22&gt;2.8,"B+",IF(K22&gt;2.4,"B",IF(K22&gt;2,"C+",IF(K22&gt;1.6,"C",IF(K22&gt;1.2,"D+",IF(K22&gt;0.8,"D",IF(K22&gt;0.4,"E","Abs")))))))))</f>
        <v>C+</v>
      </c>
      <c r="K22" s="655">
        <f>(G22*F22+F23*G23)/(E22+E23)</f>
        <v>2.2999999999999998</v>
      </c>
      <c r="L22" s="684" t="str">
        <f t="shared" si="4"/>
        <v xml:space="preserve"> </v>
      </c>
      <c r="M22" s="420">
        <f t="shared" si="1"/>
        <v>7.5</v>
      </c>
    </row>
    <row r="23" spans="1:13" ht="17.25" customHeight="1">
      <c r="A23" s="177"/>
      <c r="B23" s="597">
        <f>IFERROR(VLOOKUP($C$6,Ledger,58,0)," ")</f>
        <v>2032</v>
      </c>
      <c r="C23" s="715" t="str">
        <f t="shared" si="2"/>
        <v>EDU. DEVELOPMENT-(PR)</v>
      </c>
      <c r="D23" s="716"/>
      <c r="E23" s="595" t="str">
        <f t="shared" si="0"/>
        <v>1.25</v>
      </c>
      <c r="F23" s="598">
        <f t="shared" si="5"/>
        <v>1.25</v>
      </c>
      <c r="G23" s="681" t="str">
        <f>IFERROR(VLOOKUP($C$6,Ledger,63,0),"")</f>
        <v>3.2</v>
      </c>
      <c r="H23" s="679" t="str">
        <f t="shared" si="3"/>
        <v xml:space="preserve"> </v>
      </c>
      <c r="I23" s="680" t="str">
        <f>IFERROR(VLOOKUP($C$6,Ledger,62,0)," ")</f>
        <v>B+</v>
      </c>
      <c r="J23" s="682"/>
      <c r="K23" s="655"/>
      <c r="L23" s="684" t="str">
        <f t="shared" si="4"/>
        <v xml:space="preserve"> </v>
      </c>
      <c r="M23" s="420">
        <f t="shared" si="1"/>
        <v>4</v>
      </c>
    </row>
    <row r="24" spans="1:13" ht="17.25" customHeight="1">
      <c r="A24" s="177"/>
      <c r="B24" s="597">
        <f>IFERROR(VLOOKUP($C$6,Ledger,67,0)," ")</f>
        <v>1151</v>
      </c>
      <c r="C24" s="715" t="str">
        <f t="shared" si="2"/>
        <v>CHILD DEVELOPMENT-(TH)</v>
      </c>
      <c r="D24" s="716"/>
      <c r="E24" s="595" t="str">
        <f t="shared" si="0"/>
        <v>3.75</v>
      </c>
      <c r="F24" s="598">
        <f t="shared" si="5"/>
        <v>3.75</v>
      </c>
      <c r="G24" s="681" t="str">
        <f>IFERROR(VLOOKUP($C$6,Ledger,72,0),"")</f>
        <v>2.4</v>
      </c>
      <c r="H24" s="679" t="str">
        <f t="shared" si="3"/>
        <v xml:space="preserve"> </v>
      </c>
      <c r="I24" s="680" t="str">
        <f>IFERROR(VLOOKUP($C$6,Ledger,71,0)," ")</f>
        <v>C+</v>
      </c>
      <c r="J24" s="680" t="str">
        <f>IF(K24&gt;3.6,"A+",IF(K24&gt;3.2,"A",IF(K24&gt;2.8,"B+",IF(K24&gt;2.4,"B",IF(K24&gt;2,"C+",IF(K24&gt;1.6,"C",IF(K24&gt;1.2,"D+",IF(K24&gt;0.8,"D",IF(K24&gt;0.4,"E","Abs")))))))))</f>
        <v>B</v>
      </c>
      <c r="K24" s="655">
        <f>(G24*F24+F25*G25)/(E24+E25)</f>
        <v>2.6</v>
      </c>
      <c r="L24" s="683" t="str">
        <f t="shared" si="4"/>
        <v xml:space="preserve"> </v>
      </c>
      <c r="M24" s="420">
        <f t="shared" si="1"/>
        <v>9</v>
      </c>
    </row>
    <row r="25" spans="1:13" ht="17.25" customHeight="1">
      <c r="A25" s="177"/>
      <c r="B25" s="597">
        <f>IFERROR(VLOOKUP($C$6,Ledger,73,0)," ")</f>
        <v>1152</v>
      </c>
      <c r="C25" s="715" t="str">
        <f t="shared" si="2"/>
        <v>CHILD DEVELOPMENT-(PR)</v>
      </c>
      <c r="D25" s="716"/>
      <c r="E25" s="595" t="str">
        <f t="shared" si="0"/>
        <v>1.25</v>
      </c>
      <c r="F25" s="598">
        <f t="shared" si="5"/>
        <v>1.25</v>
      </c>
      <c r="G25" s="681" t="str">
        <f>IFERROR(VLOOKUP($C$6,Ledger,78,0),"")</f>
        <v>3.2</v>
      </c>
      <c r="H25" s="679" t="str">
        <f t="shared" si="3"/>
        <v xml:space="preserve"> </v>
      </c>
      <c r="I25" s="680" t="str">
        <f>IFERROR(VLOOKUP($C$6,Ledger,77,0)," ")</f>
        <v>B+</v>
      </c>
      <c r="J25" s="682"/>
      <c r="K25" s="655"/>
      <c r="L25" s="683" t="str">
        <f t="shared" si="4"/>
        <v xml:space="preserve"> </v>
      </c>
      <c r="M25" s="420">
        <f t="shared" si="1"/>
        <v>4</v>
      </c>
    </row>
    <row r="26" spans="1:13" ht="17.25" customHeight="1">
      <c r="A26" s="177"/>
      <c r="B26" s="597">
        <f>IFERROR(VLOOKUP($C$6,Ledger,82,0)," ")</f>
        <v>3311</v>
      </c>
      <c r="C26" s="715" t="str">
        <f t="shared" si="2"/>
        <v>OPT-NEPALI-(TH)</v>
      </c>
      <c r="D26" s="716"/>
      <c r="E26" s="595" t="str">
        <f t="shared" si="0"/>
        <v>3.75</v>
      </c>
      <c r="F26" s="598">
        <f t="shared" si="5"/>
        <v>3.75</v>
      </c>
      <c r="G26" s="681" t="str">
        <f>IFERROR(VLOOKUP($C$6,Ledger,87,0),"")</f>
        <v>1.6</v>
      </c>
      <c r="H26" s="679" t="str">
        <f t="shared" si="3"/>
        <v xml:space="preserve"> </v>
      </c>
      <c r="I26" s="680" t="str">
        <f>IFERROR(VLOOKUP($C$6,Ledger,86,0)," ")</f>
        <v>D+</v>
      </c>
      <c r="J26" s="680" t="str">
        <f>IF(K26&gt;3.6,"A+",IF(K26&gt;3.2,"A",IF(K26&gt;2.8,"B+",IF(K26&gt;2.4,"B",IF(K26&gt;2,"C+",IF(K26&gt;1.6,"C",IF(K26&gt;1.2,"D+",IF(K26&gt;0.8,"D",IF(K26&gt;0.4,"E","Abs")))))))))</f>
        <v>C</v>
      </c>
      <c r="K26" s="655">
        <f>(G26*F26+F27*G27)/(E26+E27)</f>
        <v>1.7</v>
      </c>
      <c r="L26" s="683" t="str">
        <f t="shared" si="4"/>
        <v xml:space="preserve"> </v>
      </c>
      <c r="M26" s="420">
        <f t="shared" si="1"/>
        <v>6</v>
      </c>
    </row>
    <row r="27" spans="1:13" ht="17.25" customHeight="1">
      <c r="A27" s="178"/>
      <c r="B27" s="597">
        <f>IFERROR(VLOOKUP($C$6,Ledger,88,0)," ")</f>
        <v>3312</v>
      </c>
      <c r="C27" s="715" t="str">
        <f t="shared" si="2"/>
        <v>OPT-NEPALI-(PR)</v>
      </c>
      <c r="D27" s="716"/>
      <c r="E27" s="595" t="str">
        <f t="shared" si="0"/>
        <v>1.25</v>
      </c>
      <c r="F27" s="598">
        <f t="shared" si="5"/>
        <v>1.25</v>
      </c>
      <c r="G27" s="657" t="str">
        <f>IFERROR(VLOOKUP($C$6,Ledger,93,0),"")</f>
        <v>2</v>
      </c>
      <c r="H27" s="654" t="str">
        <f t="shared" si="3"/>
        <v xml:space="preserve"> </v>
      </c>
      <c r="I27" s="675" t="str">
        <f>IFERROR(VLOOKUP($C$6,Ledger,92,0)," ")</f>
        <v>C</v>
      </c>
      <c r="J27" s="676"/>
      <c r="K27" s="655"/>
      <c r="L27" s="656" t="str">
        <f t="shared" si="4"/>
        <v xml:space="preserve"> </v>
      </c>
      <c r="M27" s="420">
        <f t="shared" si="1"/>
        <v>2.5</v>
      </c>
    </row>
    <row r="28" spans="1:13" ht="15" customHeight="1">
      <c r="A28" s="179"/>
      <c r="B28" s="599"/>
      <c r="C28" s="725" t="s">
        <v>44</v>
      </c>
      <c r="D28" s="726"/>
      <c r="E28" s="600"/>
      <c r="F28" s="677">
        <f>SUM(F16:F27)</f>
        <v>27</v>
      </c>
      <c r="G28" s="601">
        <f>SUM(G16:G27)*1</f>
        <v>0</v>
      </c>
      <c r="H28" s="602">
        <f>SUM(H16:H27)</f>
        <v>0</v>
      </c>
      <c r="I28" s="603" t="s">
        <v>38</v>
      </c>
      <c r="J28" s="604"/>
      <c r="K28" s="605"/>
      <c r="L28" s="685">
        <f>M28</f>
        <v>2.1555555555555554</v>
      </c>
      <c r="M28" s="421">
        <f>SUM(M16:M27)/F28</f>
        <v>2.1555555555555554</v>
      </c>
    </row>
    <row r="29" spans="1:13" ht="17.100000000000001" customHeight="1">
      <c r="A29" s="180"/>
      <c r="B29" s="606"/>
      <c r="C29" s="607"/>
      <c r="D29" s="607"/>
      <c r="E29" s="608"/>
      <c r="F29" s="609"/>
      <c r="G29" s="609"/>
      <c r="H29" s="609"/>
      <c r="I29" s="609"/>
      <c r="J29" s="609"/>
      <c r="K29" s="609"/>
      <c r="L29" s="610"/>
      <c r="M29" s="45"/>
    </row>
    <row r="30" spans="1:13" ht="17.100000000000001" customHeight="1">
      <c r="A30" s="180"/>
      <c r="B30" s="611"/>
      <c r="C30" s="607"/>
      <c r="D30" s="607"/>
      <c r="E30" s="608"/>
      <c r="F30" s="609"/>
      <c r="G30" s="609"/>
      <c r="H30" s="609"/>
      <c r="I30" s="609"/>
      <c r="J30" s="609"/>
      <c r="K30" s="609"/>
      <c r="L30" s="610"/>
      <c r="M30" s="43"/>
    </row>
    <row r="31" spans="1:13" ht="17.100000000000001" customHeight="1">
      <c r="A31" s="180"/>
      <c r="B31" s="612"/>
      <c r="C31" s="613"/>
      <c r="D31" s="613"/>
      <c r="E31" s="614"/>
      <c r="F31" s="615"/>
      <c r="G31" s="615"/>
      <c r="H31" s="615"/>
      <c r="I31" s="615"/>
      <c r="J31" s="615"/>
      <c r="K31" s="615"/>
      <c r="L31" s="616"/>
      <c r="M31" s="43"/>
    </row>
    <row r="32" spans="1:13" ht="17.100000000000001" customHeight="1">
      <c r="A32" s="180"/>
      <c r="B32" s="617" t="s">
        <v>36</v>
      </c>
      <c r="C32" s="618"/>
      <c r="D32" s="618"/>
      <c r="E32" s="619"/>
      <c r="F32" s="620"/>
      <c r="G32" s="620"/>
      <c r="H32" s="620"/>
      <c r="I32" s="620"/>
      <c r="J32" s="620"/>
      <c r="K32" s="620"/>
      <c r="L32" s="621"/>
      <c r="M32" s="43"/>
    </row>
    <row r="33" spans="1:23" ht="17.100000000000001" customHeight="1">
      <c r="A33" s="180"/>
      <c r="B33" s="622"/>
      <c r="C33" s="618"/>
      <c r="D33" s="618"/>
      <c r="E33" s="619"/>
      <c r="F33" s="620"/>
      <c r="G33" s="620"/>
      <c r="H33" s="620"/>
      <c r="I33" s="620"/>
      <c r="J33" s="620"/>
      <c r="K33" s="620"/>
      <c r="L33" s="621"/>
      <c r="M33" s="43"/>
    </row>
    <row r="34" spans="1:23" ht="17.100000000000001" customHeight="1">
      <c r="A34" s="180"/>
      <c r="B34" s="623"/>
      <c r="C34" s="618"/>
      <c r="D34" s="618"/>
      <c r="E34" s="619"/>
      <c r="F34" s="620"/>
      <c r="G34" s="620"/>
      <c r="H34" s="620"/>
      <c r="I34" s="620"/>
      <c r="J34" s="620"/>
      <c r="K34" s="620"/>
      <c r="L34" s="621"/>
      <c r="M34" s="43"/>
    </row>
    <row r="35" spans="1:23" ht="17.100000000000001" customHeight="1">
      <c r="A35" s="180"/>
      <c r="B35" s="624"/>
      <c r="C35" s="618"/>
      <c r="D35" s="618"/>
      <c r="E35" s="619"/>
      <c r="F35" s="620"/>
      <c r="G35" s="620"/>
      <c r="H35" s="620"/>
      <c r="I35" s="620"/>
      <c r="J35" s="620"/>
      <c r="K35" s="620"/>
      <c r="L35" s="621"/>
      <c r="M35" s="43"/>
    </row>
    <row r="36" spans="1:23" ht="15" customHeight="1">
      <c r="A36" s="180"/>
      <c r="B36" s="624"/>
      <c r="C36" s="625"/>
      <c r="D36" s="625"/>
      <c r="E36" s="625"/>
      <c r="F36" s="625"/>
      <c r="G36" s="625"/>
      <c r="H36" s="625"/>
      <c r="I36" s="625"/>
      <c r="J36" s="625"/>
      <c r="K36" s="625"/>
      <c r="L36" s="626"/>
      <c r="M36" s="170"/>
    </row>
    <row r="37" spans="1:23" ht="18" customHeight="1">
      <c r="A37" s="180"/>
      <c r="B37" s="634" t="s">
        <v>45</v>
      </c>
      <c r="C37" s="628"/>
      <c r="D37" s="629" t="s">
        <v>35</v>
      </c>
      <c r="E37" s="627"/>
      <c r="F37" s="630"/>
      <c r="G37" s="630"/>
      <c r="H37" s="630"/>
      <c r="I37" s="631"/>
      <c r="J37" s="632" t="s">
        <v>46</v>
      </c>
      <c r="K37" s="631"/>
      <c r="L37" s="633"/>
      <c r="M37" s="44"/>
    </row>
    <row r="38" spans="1:23" ht="12" customHeight="1">
      <c r="A38" s="179"/>
      <c r="B38" s="647"/>
      <c r="C38" s="628"/>
      <c r="D38" s="635" t="s">
        <v>43</v>
      </c>
      <c r="E38" s="572"/>
      <c r="F38" s="636"/>
      <c r="G38" s="636"/>
      <c r="H38" s="636"/>
      <c r="I38" s="637"/>
      <c r="J38" s="637"/>
      <c r="K38" s="637"/>
      <c r="L38" s="638"/>
      <c r="M38" s="44"/>
    </row>
    <row r="39" spans="1:23" ht="14.25" customHeight="1">
      <c r="A39" s="180"/>
      <c r="B39" s="639"/>
      <c r="C39" s="639"/>
      <c r="D39" s="639"/>
      <c r="E39" s="639"/>
      <c r="F39" s="639"/>
      <c r="G39" s="639"/>
      <c r="H39" s="639"/>
      <c r="I39" s="639"/>
      <c r="J39" s="639"/>
      <c r="K39" s="639"/>
      <c r="L39" s="640"/>
      <c r="M39" s="33"/>
    </row>
    <row r="40" spans="1:23" ht="15" customHeight="1">
      <c r="A40" s="181"/>
      <c r="B40" s="641" t="s">
        <v>47</v>
      </c>
      <c r="C40" s="642"/>
      <c r="D40" s="642"/>
      <c r="E40" s="558"/>
      <c r="F40" s="643"/>
      <c r="G40" s="643"/>
      <c r="H40" s="643"/>
      <c r="I40" s="644"/>
      <c r="J40" s="644"/>
      <c r="K40" s="644"/>
      <c r="L40" s="645"/>
      <c r="M40" s="44"/>
      <c r="N40" s="33"/>
      <c r="O40" s="33"/>
      <c r="P40" s="33"/>
      <c r="Q40" s="33"/>
      <c r="R40" s="33"/>
      <c r="S40" s="33"/>
      <c r="T40" s="33"/>
      <c r="U40" s="33"/>
      <c r="V40" s="33"/>
      <c r="W40" s="33"/>
    </row>
    <row r="41" spans="1:23" ht="15.75" customHeight="1">
      <c r="A41" s="181"/>
      <c r="B41" s="646" t="s">
        <v>48</v>
      </c>
      <c r="C41" s="635"/>
      <c r="D41" s="647" t="s">
        <v>49</v>
      </c>
      <c r="E41" s="558"/>
      <c r="F41" s="643"/>
      <c r="G41" s="643"/>
      <c r="H41" s="643"/>
      <c r="I41" s="644"/>
      <c r="J41" s="644"/>
      <c r="K41" s="644"/>
      <c r="L41" s="645"/>
      <c r="M41" s="44"/>
    </row>
    <row r="42" spans="1:23" ht="16.5" customHeight="1">
      <c r="A42" s="181"/>
      <c r="B42" s="646" t="s">
        <v>183</v>
      </c>
      <c r="C42" s="647"/>
      <c r="D42" s="647" t="s">
        <v>50</v>
      </c>
      <c r="E42" s="558"/>
      <c r="F42" s="558"/>
      <c r="G42" s="558"/>
      <c r="H42" s="558"/>
      <c r="I42" s="558"/>
      <c r="J42" s="558"/>
      <c r="K42" s="558"/>
      <c r="L42" s="648"/>
      <c r="M42" s="33"/>
    </row>
    <row r="43" spans="1:23" ht="15" customHeight="1">
      <c r="A43" s="181"/>
      <c r="B43" s="649" t="s">
        <v>488</v>
      </c>
      <c r="C43" s="650"/>
      <c r="D43" s="647"/>
      <c r="E43" s="558"/>
      <c r="F43" s="643"/>
      <c r="G43" s="643"/>
      <c r="H43" s="643"/>
      <c r="I43" s="644"/>
      <c r="J43" s="644"/>
      <c r="K43" s="644"/>
      <c r="L43" s="645"/>
      <c r="M43" s="44"/>
    </row>
    <row r="44" spans="1:23" ht="15.75" customHeight="1">
      <c r="A44" s="181"/>
      <c r="B44" s="651"/>
      <c r="C44" s="650"/>
      <c r="D44" s="647"/>
      <c r="E44" s="558"/>
      <c r="F44" s="643"/>
      <c r="G44" s="643"/>
      <c r="H44" s="643"/>
      <c r="I44" s="644"/>
      <c r="J44" s="644"/>
      <c r="K44" s="644"/>
      <c r="L44" s="645"/>
      <c r="M44" s="44"/>
    </row>
    <row r="45" spans="1:23" ht="13.5" customHeight="1">
      <c r="A45" s="181"/>
      <c r="B45" s="652"/>
      <c r="C45" s="558"/>
      <c r="D45" s="558"/>
      <c r="E45" s="558"/>
      <c r="F45" s="558"/>
      <c r="G45" s="558"/>
      <c r="H45" s="558"/>
      <c r="I45" s="558"/>
      <c r="J45" s="558"/>
      <c r="K45" s="558"/>
      <c r="L45" s="648"/>
    </row>
    <row r="46" spans="1:23" ht="21.75" customHeight="1"/>
  </sheetData>
  <dataConsolidate/>
  <mergeCells count="22">
    <mergeCell ref="C27:D27"/>
    <mergeCell ref="C28:D28"/>
    <mergeCell ref="C18:D18"/>
    <mergeCell ref="C19:D19"/>
    <mergeCell ref="C20:D20"/>
    <mergeCell ref="C21:D21"/>
    <mergeCell ref="C22:D22"/>
    <mergeCell ref="C23:D23"/>
    <mergeCell ref="C24:D24"/>
    <mergeCell ref="C25:D25"/>
    <mergeCell ref="C26:D26"/>
    <mergeCell ref="D10:F10"/>
    <mergeCell ref="F8:I8"/>
    <mergeCell ref="F6:I7"/>
    <mergeCell ref="B14:B15"/>
    <mergeCell ref="C17:D17"/>
    <mergeCell ref="C14:D15"/>
    <mergeCell ref="L14:L15"/>
    <mergeCell ref="E14:E15"/>
    <mergeCell ref="G14:J14"/>
    <mergeCell ref="C16:D16"/>
    <mergeCell ref="F14:F15"/>
  </mergeCells>
  <pageMargins left="0.25550314465408808" right="0.16705974842767296" top="0.54333726415094341" bottom="0.56996855345911945" header="0.63" footer="0.47"/>
  <pageSetup paperSize="9" orientation="portrait" horizontalDpi="300" verticalDpi="300" r:id="rId1"/>
  <headerFooter>
    <oddHeader xml:space="preserve">&amp;C
&amp;R
</oddHeader>
  </headerFooter>
  <drawing r:id="rId2"/>
  <legacyDrawing r:id="rId3"/>
  <controls>
    <mc:AlternateContent xmlns:mc="http://schemas.openxmlformats.org/markup-compatibility/2006">
      <mc:Choice Requires="x14">
        <control shapeId="29731" r:id="rId4" name="img">
          <controlPr defaultSize="0" autoLine="0" autoPict="0" r:id="rId5">
            <anchor moveWithCells="1">
              <from>
                <xdr:col>1</xdr:col>
                <xdr:colOff>99060</xdr:colOff>
                <xdr:row>1</xdr:row>
                <xdr:rowOff>7620</xdr:rowOff>
              </from>
              <to>
                <xdr:col>2</xdr:col>
                <xdr:colOff>0</xdr:colOff>
                <xdr:row>2</xdr:row>
                <xdr:rowOff>121920</xdr:rowOff>
              </to>
            </anchor>
          </controlPr>
        </control>
      </mc:Choice>
      <mc:Fallback>
        <control shapeId="29731" r:id="rId4" name="img"/>
      </mc:Fallback>
    </mc:AlternateContent>
    <mc:AlternateContent xmlns:mc="http://schemas.openxmlformats.org/markup-compatibility/2006">
      <mc:Choice Requires="x14">
        <control shapeId="29697" r:id="rId6" name="Spinner 1">
          <controlPr defaultSize="0" autoPict="0" macro="[0]!Spinner4_Change">
            <anchor moveWithCells="1" sizeWithCells="1">
              <from>
                <xdr:col>13</xdr:col>
                <xdr:colOff>0</xdr:colOff>
                <xdr:row>1</xdr:row>
                <xdr:rowOff>182880</xdr:rowOff>
              </from>
              <to>
                <xdr:col>13</xdr:col>
                <xdr:colOff>0</xdr:colOff>
                <xdr:row>4</xdr:row>
                <xdr:rowOff>53340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P88"/>
  <sheetViews>
    <sheetView showGridLines="0" topLeftCell="A4" zoomScaleNormal="100" workbookViewId="0">
      <pane xSplit="5" ySplit="3" topLeftCell="F7" activePane="bottomRight" state="frozen"/>
      <selection activeCell="A4" sqref="A4"/>
      <selection pane="topRight" activeCell="F4" sqref="F4"/>
      <selection pane="bottomLeft" activeCell="A7" sqref="A7"/>
      <selection pane="bottomRight" activeCell="F11" sqref="F11"/>
    </sheetView>
  </sheetViews>
  <sheetFormatPr defaultColWidth="1.92578125" defaultRowHeight="21"/>
  <cols>
    <col min="1" max="1" width="2.0703125" style="135" customWidth="1"/>
    <col min="2" max="2" width="7.42578125" style="135" customWidth="1"/>
    <col min="3" max="3" width="6.2109375" style="135" customWidth="1"/>
    <col min="4" max="4" width="2.28515625" style="135" customWidth="1"/>
    <col min="5" max="5" width="13.2109375" style="138" customWidth="1"/>
    <col min="6" max="6" width="7.0703125" style="135" customWidth="1"/>
    <col min="7" max="7" width="3.7109375" style="141" customWidth="1"/>
    <col min="8" max="8" width="3" style="142" customWidth="1"/>
    <col min="9" max="9" width="3.640625" style="88" customWidth="1"/>
    <col min="10" max="10" width="3.5703125" style="141" customWidth="1"/>
    <col min="11" max="11" width="3.5703125" style="142" customWidth="1"/>
    <col min="12" max="12" width="4.35546875" style="88" customWidth="1"/>
    <col min="13" max="14" width="3" style="87" customWidth="1"/>
    <col min="15" max="15" width="4.78515625" style="143" bestFit="1" customWidth="1"/>
    <col min="16" max="16" width="3" style="141" customWidth="1"/>
    <col min="17" max="17" width="3" style="87" customWidth="1"/>
    <col min="18" max="18" width="4" style="87" customWidth="1"/>
    <col min="19" max="19" width="3.0703125" style="87" customWidth="1"/>
    <col min="20" max="20" width="3.0703125" style="88" customWidth="1"/>
    <col min="21" max="21" width="3.0703125" style="144" customWidth="1"/>
    <col min="22" max="22" width="3.0703125" style="87" customWidth="1"/>
    <col min="23" max="23" width="3.42578125" style="87" customWidth="1"/>
    <col min="24" max="24" width="3.78515625" style="87" customWidth="1"/>
    <col min="25" max="25" width="3" style="92" customWidth="1"/>
    <col min="26" max="26" width="3.92578125" style="88" customWidth="1"/>
    <col min="27" max="27" width="3.35546875" style="87" customWidth="1"/>
    <col min="28" max="28" width="4" style="87" customWidth="1"/>
    <col min="29" max="29" width="3.2109375" style="87" customWidth="1"/>
    <col min="30" max="30" width="4.0703125" style="87" customWidth="1"/>
    <col min="31" max="31" width="4.28515625" style="85" customWidth="1"/>
    <col min="32" max="32" width="2.78515625" style="85" customWidth="1"/>
    <col min="33" max="33" width="4.5703125" style="85" customWidth="1"/>
    <col min="34" max="35" width="3.35546875" style="85" customWidth="1"/>
    <col min="36" max="36" width="2.7109375" style="85" customWidth="1"/>
    <col min="37" max="37" width="4.42578125" style="85" bestFit="1" customWidth="1"/>
    <col min="38" max="38" width="2.0703125" style="85" bestFit="1" customWidth="1"/>
    <col min="39" max="39" width="3.35546875" style="85" bestFit="1" customWidth="1"/>
    <col min="40" max="41" width="3.5703125" style="85" bestFit="1" customWidth="1"/>
    <col min="42" max="42" width="3.5703125" style="85" customWidth="1"/>
    <col min="43" max="16384" width="1.92578125" style="85"/>
  </cols>
  <sheetData>
    <row r="1" spans="1:42" s="81" customFormat="1">
      <c r="A1" s="73"/>
      <c r="B1" s="74" t="s">
        <v>51</v>
      </c>
      <c r="C1" s="75">
        <v>2076</v>
      </c>
      <c r="D1" s="76"/>
      <c r="E1" s="77" t="s">
        <v>174</v>
      </c>
      <c r="F1" s="78" t="s">
        <v>175</v>
      </c>
      <c r="G1" s="79"/>
      <c r="H1" s="80"/>
      <c r="I1" s="80"/>
      <c r="J1" s="79"/>
      <c r="K1" s="80"/>
      <c r="L1" s="80"/>
      <c r="M1" s="79"/>
      <c r="N1" s="79"/>
      <c r="O1" s="79"/>
      <c r="P1" s="79"/>
      <c r="Q1" s="79"/>
      <c r="R1" s="79"/>
      <c r="S1" s="79"/>
      <c r="T1" s="80"/>
      <c r="U1" s="80"/>
      <c r="V1" s="79"/>
      <c r="W1" s="79"/>
      <c r="X1" s="79"/>
      <c r="Y1" s="79"/>
      <c r="Z1" s="80"/>
      <c r="AA1" s="79"/>
      <c r="AB1" s="79"/>
      <c r="AC1" s="79"/>
      <c r="AD1" s="79"/>
      <c r="AE1" s="79"/>
      <c r="AF1" s="79"/>
      <c r="AG1" s="79"/>
      <c r="AH1" s="79"/>
      <c r="AI1" s="79"/>
      <c r="AJ1" s="79"/>
    </row>
    <row r="2" spans="1:42" s="81" customFormat="1">
      <c r="A2" s="82"/>
      <c r="B2" s="83" t="s">
        <v>52</v>
      </c>
      <c r="C2" s="84">
        <v>2020</v>
      </c>
      <c r="D2" s="85"/>
      <c r="E2" s="85"/>
      <c r="F2" s="86"/>
      <c r="G2" s="87"/>
      <c r="H2" s="88"/>
      <c r="I2" s="89"/>
      <c r="J2" s="90"/>
      <c r="K2" s="89"/>
      <c r="L2" s="89"/>
      <c r="M2" s="90"/>
      <c r="N2" s="90"/>
      <c r="O2" s="91"/>
      <c r="P2" s="90"/>
      <c r="Q2" s="90"/>
      <c r="R2" s="90"/>
      <c r="S2" s="90"/>
      <c r="T2" s="89"/>
      <c r="U2" s="89"/>
      <c r="V2" s="90"/>
      <c r="W2" s="90"/>
      <c r="X2" s="90"/>
      <c r="Y2" s="92"/>
      <c r="Z2" s="89"/>
      <c r="AA2" s="90"/>
      <c r="AB2" s="90"/>
      <c r="AC2" s="90"/>
      <c r="AD2" s="90"/>
      <c r="AE2" s="85"/>
      <c r="AF2" s="85"/>
      <c r="AG2" s="85"/>
      <c r="AH2" s="85"/>
      <c r="AI2" s="85"/>
      <c r="AJ2" s="85"/>
      <c r="AK2" s="85"/>
      <c r="AL2" s="85"/>
    </row>
    <row r="3" spans="1:42" s="81" customFormat="1" ht="21.6" thickBot="1">
      <c r="A3" s="82"/>
      <c r="B3" s="93" t="s">
        <v>53</v>
      </c>
      <c r="C3" s="94" t="s">
        <v>56</v>
      </c>
      <c r="D3" s="85"/>
      <c r="E3" s="85"/>
      <c r="F3" s="86"/>
      <c r="G3" s="95"/>
      <c r="H3" s="96"/>
      <c r="I3" s="96"/>
      <c r="J3" s="95"/>
      <c r="K3" s="96"/>
      <c r="L3" s="96"/>
      <c r="M3" s="95"/>
      <c r="N3" s="95"/>
      <c r="O3" s="97"/>
      <c r="P3" s="95"/>
      <c r="Q3" s="95"/>
      <c r="R3" s="95"/>
      <c r="S3" s="95"/>
      <c r="T3" s="96"/>
      <c r="U3" s="96"/>
      <c r="V3" s="95"/>
      <c r="W3" s="95"/>
      <c r="X3" s="95"/>
      <c r="Y3" s="98"/>
      <c r="Z3" s="96"/>
      <c r="AA3" s="95"/>
      <c r="AB3" s="95"/>
      <c r="AC3" s="95"/>
      <c r="AD3" s="95"/>
      <c r="AE3" s="99"/>
      <c r="AF3" s="99"/>
      <c r="AG3" s="99"/>
      <c r="AH3" s="99"/>
      <c r="AI3" s="99"/>
      <c r="AJ3" s="99"/>
      <c r="AK3" s="85"/>
    </row>
    <row r="4" spans="1:42" s="81" customFormat="1" ht="15" customHeight="1">
      <c r="A4" s="100"/>
      <c r="B4" s="101" t="s">
        <v>54</v>
      </c>
      <c r="C4" s="102" t="s">
        <v>57</v>
      </c>
      <c r="D4" s="103"/>
      <c r="E4" s="103"/>
      <c r="F4" s="104"/>
      <c r="G4" s="737" t="s">
        <v>19</v>
      </c>
      <c r="H4" s="738"/>
      <c r="I4" s="738"/>
      <c r="J4" s="738"/>
      <c r="K4" s="738"/>
      <c r="L4" s="739"/>
      <c r="M4" s="734" t="s">
        <v>20</v>
      </c>
      <c r="N4" s="734"/>
      <c r="O4" s="734"/>
      <c r="P4" s="734"/>
      <c r="Q4" s="734"/>
      <c r="R4" s="734"/>
      <c r="S4" s="734" t="s">
        <v>21</v>
      </c>
      <c r="T4" s="734"/>
      <c r="U4" s="734"/>
      <c r="V4" s="734"/>
      <c r="W4" s="734"/>
      <c r="X4" s="734"/>
      <c r="Y4" s="734" t="s">
        <v>22</v>
      </c>
      <c r="Z4" s="734"/>
      <c r="AA4" s="734"/>
      <c r="AB4" s="734"/>
      <c r="AC4" s="734"/>
      <c r="AD4" s="735"/>
      <c r="AE4" s="740" t="s">
        <v>26</v>
      </c>
      <c r="AF4" s="734"/>
      <c r="AG4" s="734"/>
      <c r="AH4" s="734"/>
      <c r="AI4" s="735"/>
      <c r="AJ4" s="736"/>
      <c r="AK4" s="734" t="s">
        <v>41</v>
      </c>
      <c r="AL4" s="734"/>
      <c r="AM4" s="734"/>
      <c r="AN4" s="734"/>
      <c r="AO4" s="735"/>
      <c r="AP4" s="736"/>
    </row>
    <row r="5" spans="1:42" s="110" customFormat="1" ht="14.25" customHeight="1" thickBot="1">
      <c r="A5" s="105"/>
      <c r="B5" s="106" t="s">
        <v>55</v>
      </c>
      <c r="C5" s="107" t="s">
        <v>58</v>
      </c>
      <c r="D5" s="108"/>
      <c r="E5" s="109"/>
      <c r="F5" s="108"/>
      <c r="G5" s="729" t="s">
        <v>5</v>
      </c>
      <c r="H5" s="729"/>
      <c r="I5" s="730"/>
      <c r="J5" s="731" t="s">
        <v>6</v>
      </c>
      <c r="K5" s="729"/>
      <c r="L5" s="730"/>
      <c r="M5" s="729" t="s">
        <v>5</v>
      </c>
      <c r="N5" s="729"/>
      <c r="O5" s="729"/>
      <c r="P5" s="729" t="s">
        <v>6</v>
      </c>
      <c r="Q5" s="729"/>
      <c r="R5" s="730"/>
      <c r="S5" s="729" t="s">
        <v>5</v>
      </c>
      <c r="T5" s="729"/>
      <c r="U5" s="729"/>
      <c r="V5" s="727" t="s">
        <v>6</v>
      </c>
      <c r="W5" s="727"/>
      <c r="X5" s="727"/>
      <c r="Y5" s="727" t="s">
        <v>5</v>
      </c>
      <c r="Z5" s="727"/>
      <c r="AA5" s="727"/>
      <c r="AB5" s="727" t="s">
        <v>6</v>
      </c>
      <c r="AC5" s="727"/>
      <c r="AD5" s="732"/>
      <c r="AE5" s="733" t="s">
        <v>5</v>
      </c>
      <c r="AF5" s="727"/>
      <c r="AG5" s="727"/>
      <c r="AH5" s="727" t="s">
        <v>6</v>
      </c>
      <c r="AI5" s="727"/>
      <c r="AJ5" s="727"/>
      <c r="AK5" s="727" t="s">
        <v>5</v>
      </c>
      <c r="AL5" s="727"/>
      <c r="AM5" s="727"/>
      <c r="AN5" s="727" t="s">
        <v>6</v>
      </c>
      <c r="AO5" s="727"/>
      <c r="AP5" s="728"/>
    </row>
    <row r="6" spans="1:42" s="122" customFormat="1" ht="16.5" customHeight="1" thickBot="1">
      <c r="A6" s="111" t="s">
        <v>0</v>
      </c>
      <c r="B6" s="112" t="s">
        <v>63</v>
      </c>
      <c r="C6" s="112" t="s">
        <v>62</v>
      </c>
      <c r="D6" s="112" t="s">
        <v>27</v>
      </c>
      <c r="E6" s="112" t="s">
        <v>64</v>
      </c>
      <c r="F6" s="113" t="s">
        <v>1</v>
      </c>
      <c r="G6" s="114" t="s">
        <v>18</v>
      </c>
      <c r="H6" s="115" t="s">
        <v>39</v>
      </c>
      <c r="I6" s="116" t="s">
        <v>25</v>
      </c>
      <c r="J6" s="115" t="s">
        <v>18</v>
      </c>
      <c r="K6" s="115" t="s">
        <v>39</v>
      </c>
      <c r="L6" s="116" t="s">
        <v>25</v>
      </c>
      <c r="M6" s="115" t="s">
        <v>18</v>
      </c>
      <c r="N6" s="115" t="s">
        <v>39</v>
      </c>
      <c r="O6" s="116" t="s">
        <v>25</v>
      </c>
      <c r="P6" s="115" t="s">
        <v>18</v>
      </c>
      <c r="Q6" s="115" t="s">
        <v>39</v>
      </c>
      <c r="R6" s="116" t="s">
        <v>25</v>
      </c>
      <c r="S6" s="115" t="s">
        <v>18</v>
      </c>
      <c r="T6" s="115" t="s">
        <v>39</v>
      </c>
      <c r="U6" s="116" t="s">
        <v>25</v>
      </c>
      <c r="V6" s="115" t="s">
        <v>18</v>
      </c>
      <c r="W6" s="115" t="s">
        <v>39</v>
      </c>
      <c r="X6" s="116" t="s">
        <v>25</v>
      </c>
      <c r="Y6" s="63" t="s">
        <v>18</v>
      </c>
      <c r="Z6" s="115" t="s">
        <v>39</v>
      </c>
      <c r="AA6" s="116" t="s">
        <v>25</v>
      </c>
      <c r="AB6" s="115" t="s">
        <v>18</v>
      </c>
      <c r="AC6" s="115" t="s">
        <v>39</v>
      </c>
      <c r="AD6" s="117" t="s">
        <v>25</v>
      </c>
      <c r="AE6" s="118" t="s">
        <v>18</v>
      </c>
      <c r="AF6" s="119" t="s">
        <v>39</v>
      </c>
      <c r="AG6" s="120" t="s">
        <v>25</v>
      </c>
      <c r="AH6" s="119" t="s">
        <v>18</v>
      </c>
      <c r="AI6" s="119" t="s">
        <v>39</v>
      </c>
      <c r="AJ6" s="120" t="s">
        <v>25</v>
      </c>
      <c r="AK6" s="119" t="s">
        <v>18</v>
      </c>
      <c r="AL6" s="119" t="s">
        <v>39</v>
      </c>
      <c r="AM6" s="120" t="s">
        <v>25</v>
      </c>
      <c r="AN6" s="119" t="s">
        <v>18</v>
      </c>
      <c r="AO6" s="119" t="s">
        <v>39</v>
      </c>
      <c r="AP6" s="121" t="s">
        <v>25</v>
      </c>
    </row>
    <row r="7" spans="1:42">
      <c r="A7" s="123">
        <v>1</v>
      </c>
      <c r="B7" s="62">
        <v>781923057</v>
      </c>
      <c r="C7" s="62">
        <v>2323</v>
      </c>
      <c r="D7" s="62" t="s">
        <v>40</v>
      </c>
      <c r="E7" s="23" t="s">
        <v>65</v>
      </c>
      <c r="F7" s="124">
        <v>58656</v>
      </c>
      <c r="G7" s="54">
        <v>31</v>
      </c>
      <c r="H7" s="54">
        <v>50</v>
      </c>
      <c r="I7" s="54">
        <v>19</v>
      </c>
      <c r="J7" s="55">
        <v>32</v>
      </c>
      <c r="K7" s="54">
        <v>12.5</v>
      </c>
      <c r="L7" s="125">
        <v>11</v>
      </c>
      <c r="M7" s="55">
        <v>11</v>
      </c>
      <c r="N7" s="54">
        <v>50</v>
      </c>
      <c r="O7" s="54">
        <v>22</v>
      </c>
      <c r="P7" s="64">
        <v>12</v>
      </c>
      <c r="Q7" s="54">
        <v>12.5</v>
      </c>
      <c r="R7" s="126" t="s">
        <v>178</v>
      </c>
      <c r="S7" s="54">
        <v>51</v>
      </c>
      <c r="T7" s="54">
        <v>50</v>
      </c>
      <c r="U7" s="54">
        <v>18</v>
      </c>
      <c r="V7" s="54">
        <v>52</v>
      </c>
      <c r="W7" s="54">
        <v>12.5</v>
      </c>
      <c r="X7" s="126">
        <v>11</v>
      </c>
      <c r="Y7" s="51">
        <v>1151</v>
      </c>
      <c r="Z7" s="54">
        <v>50</v>
      </c>
      <c r="AA7" s="54">
        <v>25</v>
      </c>
      <c r="AB7" s="46">
        <v>1152</v>
      </c>
      <c r="AC7" s="54">
        <v>12.5</v>
      </c>
      <c r="AD7" s="57">
        <v>12</v>
      </c>
      <c r="AE7" s="54">
        <v>2031</v>
      </c>
      <c r="AF7" s="54">
        <v>50</v>
      </c>
      <c r="AG7" s="54">
        <v>20</v>
      </c>
      <c r="AH7" s="64">
        <v>2032</v>
      </c>
      <c r="AI7" s="64">
        <v>12.5</v>
      </c>
      <c r="AJ7" s="127">
        <v>10</v>
      </c>
      <c r="AK7" s="59">
        <v>3331</v>
      </c>
      <c r="AL7" s="54">
        <v>50</v>
      </c>
      <c r="AM7" s="55">
        <v>23</v>
      </c>
      <c r="AN7" s="59">
        <v>3332</v>
      </c>
      <c r="AO7" s="60">
        <v>12.5</v>
      </c>
      <c r="AP7" s="128">
        <v>11</v>
      </c>
    </row>
    <row r="8" spans="1:42">
      <c r="A8" s="123">
        <v>2</v>
      </c>
      <c r="B8" s="62">
        <v>781923017</v>
      </c>
      <c r="C8" s="62">
        <v>2324</v>
      </c>
      <c r="D8" s="62" t="s">
        <v>59</v>
      </c>
      <c r="E8" s="23" t="s">
        <v>66</v>
      </c>
      <c r="F8" s="124">
        <v>58840</v>
      </c>
      <c r="G8" s="54">
        <v>31</v>
      </c>
      <c r="H8" s="54">
        <v>50</v>
      </c>
      <c r="I8" s="54">
        <v>18</v>
      </c>
      <c r="J8" s="55">
        <v>32</v>
      </c>
      <c r="K8" s="54">
        <v>12.5</v>
      </c>
      <c r="L8" s="125">
        <v>11</v>
      </c>
      <c r="M8" s="55">
        <v>11</v>
      </c>
      <c r="N8" s="54">
        <v>50</v>
      </c>
      <c r="O8" s="54">
        <v>18</v>
      </c>
      <c r="P8" s="64">
        <v>12</v>
      </c>
      <c r="Q8" s="54">
        <v>12.5</v>
      </c>
      <c r="R8" s="126">
        <v>10</v>
      </c>
      <c r="S8" s="54">
        <v>51</v>
      </c>
      <c r="T8" s="54">
        <v>50</v>
      </c>
      <c r="U8" s="54">
        <v>16</v>
      </c>
      <c r="V8" s="54">
        <v>52</v>
      </c>
      <c r="W8" s="54">
        <v>12.5</v>
      </c>
      <c r="X8" s="126">
        <v>10</v>
      </c>
      <c r="Y8" s="51">
        <v>1151</v>
      </c>
      <c r="Z8" s="54">
        <v>50</v>
      </c>
      <c r="AA8" s="54">
        <v>12</v>
      </c>
      <c r="AB8" s="46">
        <v>1152</v>
      </c>
      <c r="AC8" s="54">
        <v>12.5</v>
      </c>
      <c r="AD8" s="57">
        <v>10</v>
      </c>
      <c r="AE8" s="54">
        <v>2031</v>
      </c>
      <c r="AF8" s="54">
        <v>50</v>
      </c>
      <c r="AG8" s="54">
        <v>15</v>
      </c>
      <c r="AH8" s="64">
        <v>2032</v>
      </c>
      <c r="AI8" s="64">
        <v>12.5</v>
      </c>
      <c r="AJ8" s="127">
        <v>10</v>
      </c>
      <c r="AK8" s="59">
        <v>4431</v>
      </c>
      <c r="AL8" s="54">
        <v>50</v>
      </c>
      <c r="AM8" s="55">
        <v>14</v>
      </c>
      <c r="AN8" s="59">
        <v>4432</v>
      </c>
      <c r="AO8" s="60">
        <v>12.5</v>
      </c>
      <c r="AP8" s="128">
        <v>10</v>
      </c>
    </row>
    <row r="9" spans="1:42">
      <c r="A9" s="123">
        <v>3</v>
      </c>
      <c r="B9" s="62">
        <v>781923066</v>
      </c>
      <c r="C9" s="62">
        <v>2325</v>
      </c>
      <c r="D9" s="62" t="s">
        <v>60</v>
      </c>
      <c r="E9" s="23" t="s">
        <v>67</v>
      </c>
      <c r="F9" s="124">
        <v>58312</v>
      </c>
      <c r="G9" s="54">
        <v>31</v>
      </c>
      <c r="H9" s="54">
        <v>50</v>
      </c>
      <c r="I9" s="54">
        <v>5</v>
      </c>
      <c r="J9" s="55">
        <v>32</v>
      </c>
      <c r="K9" s="54">
        <v>12.5</v>
      </c>
      <c r="L9" s="125">
        <v>9</v>
      </c>
      <c r="M9" s="55">
        <v>11</v>
      </c>
      <c r="N9" s="54">
        <v>50</v>
      </c>
      <c r="O9" s="54">
        <v>15</v>
      </c>
      <c r="P9" s="64">
        <v>12</v>
      </c>
      <c r="Q9" s="54">
        <v>12.5</v>
      </c>
      <c r="R9" s="126">
        <v>10</v>
      </c>
      <c r="S9" s="54">
        <v>51</v>
      </c>
      <c r="T9" s="54">
        <v>50</v>
      </c>
      <c r="U9" s="54">
        <v>7</v>
      </c>
      <c r="V9" s="54">
        <v>52</v>
      </c>
      <c r="W9" s="54">
        <v>12.5</v>
      </c>
      <c r="X9" s="126">
        <v>8</v>
      </c>
      <c r="Y9" s="52">
        <v>1031</v>
      </c>
      <c r="Z9" s="54">
        <v>50</v>
      </c>
      <c r="AA9" s="54">
        <v>8</v>
      </c>
      <c r="AB9" s="47">
        <v>1032</v>
      </c>
      <c r="AC9" s="54">
        <v>12.5</v>
      </c>
      <c r="AD9" s="57">
        <v>9</v>
      </c>
      <c r="AE9" s="129">
        <v>2151</v>
      </c>
      <c r="AF9" s="54">
        <v>50</v>
      </c>
      <c r="AG9" s="54">
        <v>6</v>
      </c>
      <c r="AH9" s="130">
        <v>2152</v>
      </c>
      <c r="AI9" s="64">
        <v>12.5</v>
      </c>
      <c r="AJ9" s="127">
        <v>8</v>
      </c>
      <c r="AK9" s="59">
        <v>3071</v>
      </c>
      <c r="AL9" s="54">
        <v>50</v>
      </c>
      <c r="AM9" s="55">
        <v>9</v>
      </c>
      <c r="AN9" s="59">
        <v>3072</v>
      </c>
      <c r="AO9" s="60">
        <v>12.5</v>
      </c>
      <c r="AP9" s="128">
        <v>8</v>
      </c>
    </row>
    <row r="10" spans="1:42">
      <c r="A10" s="123">
        <v>4</v>
      </c>
      <c r="B10" s="62">
        <v>781923023</v>
      </c>
      <c r="C10" s="62">
        <v>2326</v>
      </c>
      <c r="D10" s="62" t="s">
        <v>61</v>
      </c>
      <c r="E10" s="23" t="s">
        <v>68</v>
      </c>
      <c r="F10" s="124">
        <v>58508</v>
      </c>
      <c r="G10" s="54">
        <v>31</v>
      </c>
      <c r="H10" s="54">
        <v>50</v>
      </c>
      <c r="I10" s="54">
        <v>7</v>
      </c>
      <c r="J10" s="55">
        <v>32</v>
      </c>
      <c r="K10" s="54">
        <v>12.5</v>
      </c>
      <c r="L10" s="125">
        <v>10</v>
      </c>
      <c r="M10" s="55">
        <v>11</v>
      </c>
      <c r="N10" s="54">
        <v>50</v>
      </c>
      <c r="O10" s="54">
        <v>17</v>
      </c>
      <c r="P10" s="64">
        <v>12</v>
      </c>
      <c r="Q10" s="54">
        <v>12.5</v>
      </c>
      <c r="R10" s="126">
        <v>10</v>
      </c>
      <c r="S10" s="54">
        <v>51</v>
      </c>
      <c r="T10" s="54">
        <v>50</v>
      </c>
      <c r="U10" s="54">
        <v>13</v>
      </c>
      <c r="V10" s="54">
        <v>52</v>
      </c>
      <c r="W10" s="54">
        <v>12.5</v>
      </c>
      <c r="X10" s="126">
        <v>10</v>
      </c>
      <c r="Y10" s="51">
        <v>1151</v>
      </c>
      <c r="Z10" s="54">
        <v>50</v>
      </c>
      <c r="AA10" s="54">
        <v>16</v>
      </c>
      <c r="AB10" s="46">
        <v>1152</v>
      </c>
      <c r="AC10" s="54">
        <v>12.5</v>
      </c>
      <c r="AD10" s="57">
        <v>11</v>
      </c>
      <c r="AE10" s="54">
        <v>2031</v>
      </c>
      <c r="AF10" s="54">
        <v>50</v>
      </c>
      <c r="AG10" s="54">
        <v>10</v>
      </c>
      <c r="AH10" s="64">
        <v>2032</v>
      </c>
      <c r="AI10" s="64">
        <v>12.5</v>
      </c>
      <c r="AJ10" s="127">
        <v>8</v>
      </c>
      <c r="AK10" s="59">
        <v>3071</v>
      </c>
      <c r="AL10" s="54">
        <v>50</v>
      </c>
      <c r="AM10" s="55"/>
      <c r="AN10" s="59">
        <v>3072</v>
      </c>
      <c r="AO10" s="60">
        <v>12.5</v>
      </c>
      <c r="AP10" s="46"/>
    </row>
    <row r="11" spans="1:42">
      <c r="A11" s="123">
        <v>5</v>
      </c>
      <c r="B11" s="62">
        <v>781923077</v>
      </c>
      <c r="C11" s="62">
        <v>2327</v>
      </c>
      <c r="D11" s="62" t="s">
        <v>73</v>
      </c>
      <c r="E11" s="23" t="s">
        <v>74</v>
      </c>
      <c r="F11" s="124">
        <v>58390</v>
      </c>
      <c r="G11" s="54">
        <v>31</v>
      </c>
      <c r="H11" s="54">
        <v>50</v>
      </c>
      <c r="I11" s="54">
        <v>20</v>
      </c>
      <c r="J11" s="55">
        <v>32</v>
      </c>
      <c r="K11" s="54">
        <v>12.5</v>
      </c>
      <c r="L11" s="125">
        <v>11</v>
      </c>
      <c r="M11" s="55">
        <v>11</v>
      </c>
      <c r="N11" s="54">
        <v>50</v>
      </c>
      <c r="O11" s="54">
        <v>20</v>
      </c>
      <c r="P11" s="64">
        <v>12</v>
      </c>
      <c r="Q11" s="54">
        <v>12.5</v>
      </c>
      <c r="R11" s="126">
        <v>10</v>
      </c>
      <c r="S11" s="54">
        <v>51</v>
      </c>
      <c r="T11" s="54">
        <v>50</v>
      </c>
      <c r="U11" s="54">
        <v>18</v>
      </c>
      <c r="V11" s="54">
        <v>52</v>
      </c>
      <c r="W11" s="54">
        <v>12.5</v>
      </c>
      <c r="X11" s="126">
        <v>11</v>
      </c>
      <c r="Y11" s="51">
        <v>1151</v>
      </c>
      <c r="Z11" s="54">
        <v>50</v>
      </c>
      <c r="AA11" s="54">
        <v>7</v>
      </c>
      <c r="AB11" s="46">
        <v>1152</v>
      </c>
      <c r="AC11" s="54">
        <v>12.5</v>
      </c>
      <c r="AD11" s="57">
        <v>8.75</v>
      </c>
      <c r="AE11" s="54">
        <v>2031</v>
      </c>
      <c r="AF11" s="54">
        <v>50</v>
      </c>
      <c r="AG11" s="54">
        <v>13</v>
      </c>
      <c r="AH11" s="64">
        <v>2032</v>
      </c>
      <c r="AI11" s="64">
        <v>12.5</v>
      </c>
      <c r="AJ11" s="127">
        <v>8</v>
      </c>
      <c r="AK11" s="48">
        <v>4431</v>
      </c>
      <c r="AL11" s="54">
        <v>50</v>
      </c>
      <c r="AM11" s="55">
        <v>16</v>
      </c>
      <c r="AN11" s="48">
        <v>4432</v>
      </c>
      <c r="AO11" s="60">
        <v>12.5</v>
      </c>
      <c r="AP11" s="128">
        <v>10</v>
      </c>
    </row>
    <row r="12" spans="1:42">
      <c r="A12" s="123">
        <v>6</v>
      </c>
      <c r="B12" s="62">
        <v>781923011</v>
      </c>
      <c r="C12" s="62">
        <v>2328</v>
      </c>
      <c r="D12" s="62" t="s">
        <v>75</v>
      </c>
      <c r="E12" s="23" t="s">
        <v>76</v>
      </c>
      <c r="F12" s="124">
        <v>58974</v>
      </c>
      <c r="G12" s="54">
        <v>31</v>
      </c>
      <c r="H12" s="54">
        <v>50</v>
      </c>
      <c r="I12" s="54">
        <v>10</v>
      </c>
      <c r="J12" s="55">
        <v>32</v>
      </c>
      <c r="K12" s="54">
        <v>12.5</v>
      </c>
      <c r="L12" s="125">
        <v>10</v>
      </c>
      <c r="M12" s="55">
        <v>11</v>
      </c>
      <c r="N12" s="54">
        <v>50</v>
      </c>
      <c r="O12" s="54">
        <v>16</v>
      </c>
      <c r="P12" s="64">
        <v>12</v>
      </c>
      <c r="Q12" s="54">
        <v>12.5</v>
      </c>
      <c r="R12" s="126">
        <v>10</v>
      </c>
      <c r="S12" s="54">
        <v>51</v>
      </c>
      <c r="T12" s="54">
        <v>50</v>
      </c>
      <c r="U12" s="54">
        <v>10</v>
      </c>
      <c r="V12" s="54">
        <v>52</v>
      </c>
      <c r="W12" s="54">
        <v>12.5</v>
      </c>
      <c r="X12" s="126">
        <v>9</v>
      </c>
      <c r="Y12" s="51">
        <v>1151</v>
      </c>
      <c r="Z12" s="54">
        <v>50</v>
      </c>
      <c r="AA12" s="54">
        <v>8</v>
      </c>
      <c r="AB12" s="46">
        <v>1152</v>
      </c>
      <c r="AC12" s="54">
        <v>12.5</v>
      </c>
      <c r="AD12" s="57">
        <v>9</v>
      </c>
      <c r="AE12" s="54">
        <v>2031</v>
      </c>
      <c r="AF12" s="54">
        <v>50</v>
      </c>
      <c r="AG12" s="54">
        <v>12</v>
      </c>
      <c r="AH12" s="64">
        <v>2032</v>
      </c>
      <c r="AI12" s="64">
        <v>12.5</v>
      </c>
      <c r="AJ12" s="127">
        <v>8</v>
      </c>
      <c r="AK12" s="48">
        <v>4431</v>
      </c>
      <c r="AL12" s="54">
        <v>50</v>
      </c>
      <c r="AM12" s="55">
        <v>15</v>
      </c>
      <c r="AN12" s="48">
        <v>4432</v>
      </c>
      <c r="AO12" s="60">
        <v>12.5</v>
      </c>
      <c r="AP12" s="128">
        <v>10</v>
      </c>
    </row>
    <row r="13" spans="1:42">
      <c r="A13" s="123">
        <v>7</v>
      </c>
      <c r="B13" s="62">
        <v>781923024</v>
      </c>
      <c r="C13" s="62">
        <v>2329</v>
      </c>
      <c r="D13" s="62" t="s">
        <v>77</v>
      </c>
      <c r="E13" s="23" t="s">
        <v>78</v>
      </c>
      <c r="F13" s="124">
        <v>59290</v>
      </c>
      <c r="G13" s="54">
        <v>31</v>
      </c>
      <c r="H13" s="54">
        <v>50</v>
      </c>
      <c r="I13" s="54">
        <v>11</v>
      </c>
      <c r="J13" s="55">
        <v>32</v>
      </c>
      <c r="K13" s="54">
        <v>12.5</v>
      </c>
      <c r="L13" s="125">
        <v>10</v>
      </c>
      <c r="M13" s="55">
        <v>11</v>
      </c>
      <c r="N13" s="54">
        <v>50</v>
      </c>
      <c r="O13" s="54">
        <v>16</v>
      </c>
      <c r="P13" s="64">
        <v>12</v>
      </c>
      <c r="Q13" s="54">
        <v>12.5</v>
      </c>
      <c r="R13" s="126">
        <v>10</v>
      </c>
      <c r="S13" s="54">
        <v>51</v>
      </c>
      <c r="T13" s="54">
        <v>50</v>
      </c>
      <c r="U13" s="54">
        <v>19</v>
      </c>
      <c r="V13" s="54">
        <v>52</v>
      </c>
      <c r="W13" s="54">
        <v>12.5</v>
      </c>
      <c r="X13" s="126">
        <v>11</v>
      </c>
      <c r="Y13" s="51">
        <v>1151</v>
      </c>
      <c r="Z13" s="54">
        <v>50</v>
      </c>
      <c r="AA13" s="54">
        <v>28</v>
      </c>
      <c r="AB13" s="46">
        <v>1152</v>
      </c>
      <c r="AC13" s="54">
        <v>12.5</v>
      </c>
      <c r="AD13" s="57">
        <v>12</v>
      </c>
      <c r="AE13" s="54">
        <v>2031</v>
      </c>
      <c r="AF13" s="54">
        <v>50</v>
      </c>
      <c r="AG13" s="54">
        <v>21</v>
      </c>
      <c r="AH13" s="64">
        <v>2032</v>
      </c>
      <c r="AI13" s="64">
        <v>12.5</v>
      </c>
      <c r="AJ13" s="127">
        <v>10</v>
      </c>
      <c r="AK13" s="48">
        <v>4431</v>
      </c>
      <c r="AL13" s="54">
        <v>50</v>
      </c>
      <c r="AM13" s="55">
        <v>16</v>
      </c>
      <c r="AN13" s="48">
        <v>4432</v>
      </c>
      <c r="AO13" s="60">
        <v>12.5</v>
      </c>
      <c r="AP13" s="128">
        <v>10</v>
      </c>
    </row>
    <row r="14" spans="1:42">
      <c r="A14" s="123">
        <v>8</v>
      </c>
      <c r="B14" s="62">
        <v>781923051</v>
      </c>
      <c r="C14" s="62">
        <v>2330</v>
      </c>
      <c r="D14" s="62" t="s">
        <v>79</v>
      </c>
      <c r="E14" s="23" t="s">
        <v>80</v>
      </c>
      <c r="F14" s="124">
        <v>59099</v>
      </c>
      <c r="G14" s="54">
        <v>31</v>
      </c>
      <c r="H14" s="54">
        <v>50</v>
      </c>
      <c r="I14" s="54"/>
      <c r="J14" s="55">
        <v>32</v>
      </c>
      <c r="K14" s="54">
        <v>12.5</v>
      </c>
      <c r="L14" s="131">
        <v>9</v>
      </c>
      <c r="M14" s="55">
        <v>11</v>
      </c>
      <c r="N14" s="54">
        <v>50</v>
      </c>
      <c r="O14" s="54">
        <v>11</v>
      </c>
      <c r="P14" s="64">
        <v>12</v>
      </c>
      <c r="Q14" s="54">
        <v>12.5</v>
      </c>
      <c r="R14" s="126">
        <v>9</v>
      </c>
      <c r="S14" s="54">
        <v>51</v>
      </c>
      <c r="T14" s="54">
        <v>50</v>
      </c>
      <c r="U14" s="54">
        <v>11</v>
      </c>
      <c r="V14" s="54">
        <v>52</v>
      </c>
      <c r="W14" s="54">
        <v>12.5</v>
      </c>
      <c r="X14" s="126">
        <v>9</v>
      </c>
      <c r="Y14" s="52">
        <v>1031</v>
      </c>
      <c r="Z14" s="54">
        <v>50</v>
      </c>
      <c r="AA14" s="54">
        <v>13</v>
      </c>
      <c r="AB14" s="47">
        <v>1032</v>
      </c>
      <c r="AC14" s="54">
        <v>12.5</v>
      </c>
      <c r="AD14" s="57">
        <v>10.25</v>
      </c>
      <c r="AE14" s="129">
        <v>2151</v>
      </c>
      <c r="AF14" s="54">
        <v>50</v>
      </c>
      <c r="AG14" s="54">
        <v>17</v>
      </c>
      <c r="AH14" s="130">
        <v>2152</v>
      </c>
      <c r="AI14" s="64">
        <v>12.5</v>
      </c>
      <c r="AJ14" s="127">
        <v>10</v>
      </c>
      <c r="AK14" s="59">
        <v>3071</v>
      </c>
      <c r="AL14" s="54">
        <v>50</v>
      </c>
      <c r="AM14" s="55">
        <v>13</v>
      </c>
      <c r="AN14" s="59">
        <v>3072</v>
      </c>
      <c r="AO14" s="60">
        <v>12.5</v>
      </c>
      <c r="AP14" s="128">
        <v>10</v>
      </c>
    </row>
    <row r="15" spans="1:42">
      <c r="A15" s="123">
        <v>9</v>
      </c>
      <c r="B15" s="62">
        <v>781923041</v>
      </c>
      <c r="C15" s="62">
        <v>2331</v>
      </c>
      <c r="D15" s="62" t="s">
        <v>81</v>
      </c>
      <c r="E15" s="23" t="s">
        <v>82</v>
      </c>
      <c r="F15" s="124">
        <v>58654</v>
      </c>
      <c r="G15" s="54">
        <v>31</v>
      </c>
      <c r="H15" s="54">
        <v>50</v>
      </c>
      <c r="I15" s="54">
        <v>10</v>
      </c>
      <c r="J15" s="55">
        <v>32</v>
      </c>
      <c r="K15" s="55">
        <v>12.5</v>
      </c>
      <c r="L15" s="125">
        <v>9</v>
      </c>
      <c r="M15" s="55">
        <v>11</v>
      </c>
      <c r="N15" s="54">
        <v>50</v>
      </c>
      <c r="O15" s="54">
        <v>10</v>
      </c>
      <c r="P15" s="64">
        <v>12</v>
      </c>
      <c r="Q15" s="54">
        <v>12.5</v>
      </c>
      <c r="R15" s="126">
        <v>9</v>
      </c>
      <c r="S15" s="54">
        <v>51</v>
      </c>
      <c r="T15" s="54">
        <v>50</v>
      </c>
      <c r="U15" s="54">
        <v>23</v>
      </c>
      <c r="V15" s="54">
        <v>52</v>
      </c>
      <c r="W15" s="54">
        <v>12.5</v>
      </c>
      <c r="X15" s="126">
        <v>12</v>
      </c>
      <c r="Y15" s="51">
        <v>1151</v>
      </c>
      <c r="Z15" s="54">
        <v>50</v>
      </c>
      <c r="AA15" s="54">
        <v>16</v>
      </c>
      <c r="AB15" s="46">
        <v>1152</v>
      </c>
      <c r="AC15" s="54">
        <v>12.5</v>
      </c>
      <c r="AD15" s="57">
        <v>11</v>
      </c>
      <c r="AE15" s="54">
        <v>2031</v>
      </c>
      <c r="AF15" s="54">
        <v>50</v>
      </c>
      <c r="AG15" s="54">
        <v>9</v>
      </c>
      <c r="AH15" s="64">
        <v>2032</v>
      </c>
      <c r="AI15" s="64">
        <v>12.5</v>
      </c>
      <c r="AJ15" s="127">
        <v>8</v>
      </c>
      <c r="AK15" s="48">
        <v>4431</v>
      </c>
      <c r="AL15" s="54">
        <v>50</v>
      </c>
      <c r="AM15" s="55">
        <v>15</v>
      </c>
      <c r="AN15" s="48">
        <v>4432</v>
      </c>
      <c r="AO15" s="60">
        <v>12.5</v>
      </c>
      <c r="AP15" s="128">
        <v>10</v>
      </c>
    </row>
    <row r="16" spans="1:42">
      <c r="A16" s="123">
        <v>10</v>
      </c>
      <c r="B16" s="62">
        <v>781923008</v>
      </c>
      <c r="C16" s="62">
        <v>2332</v>
      </c>
      <c r="D16" s="62" t="s">
        <v>83</v>
      </c>
      <c r="E16" s="23" t="s">
        <v>84</v>
      </c>
      <c r="F16" s="124">
        <v>58595</v>
      </c>
      <c r="G16" s="54">
        <v>31</v>
      </c>
      <c r="H16" s="54">
        <v>50</v>
      </c>
      <c r="I16" s="54">
        <v>13</v>
      </c>
      <c r="J16" s="55">
        <v>32</v>
      </c>
      <c r="K16" s="55">
        <v>12.5</v>
      </c>
      <c r="L16" s="125">
        <v>9</v>
      </c>
      <c r="M16" s="55">
        <v>11</v>
      </c>
      <c r="N16" s="54">
        <v>50</v>
      </c>
      <c r="O16" s="54">
        <v>12</v>
      </c>
      <c r="P16" s="64">
        <v>12</v>
      </c>
      <c r="Q16" s="54">
        <v>12.5</v>
      </c>
      <c r="R16" s="126">
        <v>9</v>
      </c>
      <c r="S16" s="54">
        <v>51</v>
      </c>
      <c r="T16" s="54">
        <v>50</v>
      </c>
      <c r="U16" s="54">
        <v>23</v>
      </c>
      <c r="V16" s="54">
        <v>52</v>
      </c>
      <c r="W16" s="54">
        <v>12.5</v>
      </c>
      <c r="X16" s="126">
        <v>12</v>
      </c>
      <c r="Y16" s="51">
        <v>1151</v>
      </c>
      <c r="Z16" s="54">
        <v>50</v>
      </c>
      <c r="AA16" s="54">
        <v>40</v>
      </c>
      <c r="AB16" s="46">
        <v>1152</v>
      </c>
      <c r="AC16" s="54">
        <v>12.5</v>
      </c>
      <c r="AD16" s="57">
        <v>12</v>
      </c>
      <c r="AE16" s="54">
        <v>2031</v>
      </c>
      <c r="AF16" s="54">
        <v>50</v>
      </c>
      <c r="AG16" s="54">
        <v>19</v>
      </c>
      <c r="AH16" s="64">
        <v>2032</v>
      </c>
      <c r="AI16" s="64">
        <v>12.5</v>
      </c>
      <c r="AJ16" s="127">
        <v>10</v>
      </c>
      <c r="AK16" s="48">
        <v>4431</v>
      </c>
      <c r="AL16" s="54">
        <v>50</v>
      </c>
      <c r="AM16" s="55">
        <v>18</v>
      </c>
      <c r="AN16" s="48">
        <v>4432</v>
      </c>
      <c r="AO16" s="60">
        <v>12.5</v>
      </c>
      <c r="AP16" s="128">
        <v>10</v>
      </c>
    </row>
    <row r="17" spans="1:42">
      <c r="A17" s="123">
        <v>11</v>
      </c>
      <c r="B17" s="62">
        <v>781923036</v>
      </c>
      <c r="C17" s="62">
        <v>2333</v>
      </c>
      <c r="D17" s="62" t="s">
        <v>85</v>
      </c>
      <c r="E17" s="23" t="s">
        <v>86</v>
      </c>
      <c r="F17" s="124">
        <v>58667</v>
      </c>
      <c r="G17" s="54">
        <v>31</v>
      </c>
      <c r="H17" s="54">
        <v>50</v>
      </c>
      <c r="I17" s="54">
        <v>14</v>
      </c>
      <c r="J17" s="55">
        <v>32</v>
      </c>
      <c r="K17" s="55">
        <v>12.5</v>
      </c>
      <c r="L17" s="125">
        <v>11</v>
      </c>
      <c r="M17" s="55">
        <v>11</v>
      </c>
      <c r="N17" s="54">
        <v>50</v>
      </c>
      <c r="O17" s="54">
        <v>13</v>
      </c>
      <c r="P17" s="64">
        <v>12</v>
      </c>
      <c r="Q17" s="54">
        <v>12.5</v>
      </c>
      <c r="R17" s="126">
        <v>9</v>
      </c>
      <c r="S17" s="54">
        <v>51</v>
      </c>
      <c r="T17" s="54">
        <v>50</v>
      </c>
      <c r="U17" s="54">
        <v>23</v>
      </c>
      <c r="V17" s="54">
        <v>52</v>
      </c>
      <c r="W17" s="54">
        <v>12.5</v>
      </c>
      <c r="X17" s="126">
        <v>12</v>
      </c>
      <c r="Y17" s="51">
        <v>1151</v>
      </c>
      <c r="Z17" s="54">
        <v>50</v>
      </c>
      <c r="AA17" s="54">
        <v>40</v>
      </c>
      <c r="AB17" s="46">
        <v>1152</v>
      </c>
      <c r="AC17" s="54">
        <v>12.5</v>
      </c>
      <c r="AD17" s="57">
        <v>12</v>
      </c>
      <c r="AE17" s="54">
        <v>2031</v>
      </c>
      <c r="AF17" s="54">
        <v>50</v>
      </c>
      <c r="AG17" s="54">
        <v>20</v>
      </c>
      <c r="AH17" s="64">
        <v>2032</v>
      </c>
      <c r="AI17" s="64">
        <v>12.5</v>
      </c>
      <c r="AJ17" s="127">
        <v>10</v>
      </c>
      <c r="AK17" s="48">
        <v>4431</v>
      </c>
      <c r="AL17" s="54">
        <v>50</v>
      </c>
      <c r="AM17" s="55">
        <v>20</v>
      </c>
      <c r="AN17" s="48">
        <v>4432</v>
      </c>
      <c r="AO17" s="60">
        <v>12.5</v>
      </c>
      <c r="AP17" s="128">
        <v>10</v>
      </c>
    </row>
    <row r="18" spans="1:42">
      <c r="A18" s="123">
        <v>12</v>
      </c>
      <c r="B18" s="62">
        <v>781923004</v>
      </c>
      <c r="C18" s="62">
        <v>2334</v>
      </c>
      <c r="D18" s="62" t="s">
        <v>87</v>
      </c>
      <c r="E18" s="23" t="s">
        <v>88</v>
      </c>
      <c r="F18" s="124">
        <v>58218</v>
      </c>
      <c r="G18" s="54">
        <v>31</v>
      </c>
      <c r="H18" s="54">
        <v>50</v>
      </c>
      <c r="I18" s="54">
        <v>19</v>
      </c>
      <c r="J18" s="55">
        <v>32</v>
      </c>
      <c r="K18" s="55">
        <v>12.5</v>
      </c>
      <c r="L18" s="125">
        <v>11</v>
      </c>
      <c r="M18" s="55">
        <v>11</v>
      </c>
      <c r="N18" s="54">
        <v>50</v>
      </c>
      <c r="O18" s="54">
        <v>19</v>
      </c>
      <c r="P18" s="64">
        <v>12</v>
      </c>
      <c r="Q18" s="54">
        <v>12.5</v>
      </c>
      <c r="R18" s="126">
        <v>11</v>
      </c>
      <c r="S18" s="54">
        <v>51</v>
      </c>
      <c r="T18" s="54">
        <v>50</v>
      </c>
      <c r="U18" s="54">
        <v>18</v>
      </c>
      <c r="V18" s="54">
        <v>52</v>
      </c>
      <c r="W18" s="54">
        <v>12.5</v>
      </c>
      <c r="X18" s="126">
        <v>11</v>
      </c>
      <c r="Y18" s="51">
        <v>1151</v>
      </c>
      <c r="Z18" s="54">
        <v>50</v>
      </c>
      <c r="AA18" s="54">
        <v>12</v>
      </c>
      <c r="AB18" s="46">
        <v>1152</v>
      </c>
      <c r="AC18" s="54">
        <v>12.5</v>
      </c>
      <c r="AD18" s="57">
        <v>10</v>
      </c>
      <c r="AE18" s="54">
        <v>2031</v>
      </c>
      <c r="AF18" s="54">
        <v>50</v>
      </c>
      <c r="AG18" s="54">
        <v>12</v>
      </c>
      <c r="AH18" s="64">
        <v>2032</v>
      </c>
      <c r="AI18" s="64">
        <v>12.5</v>
      </c>
      <c r="AJ18" s="127">
        <v>8</v>
      </c>
      <c r="AK18" s="59">
        <v>3331</v>
      </c>
      <c r="AL18" s="54">
        <v>50</v>
      </c>
      <c r="AM18" s="55">
        <v>20</v>
      </c>
      <c r="AN18" s="59">
        <v>3332</v>
      </c>
      <c r="AO18" s="60">
        <v>12.5</v>
      </c>
      <c r="AP18" s="128">
        <v>10</v>
      </c>
    </row>
    <row r="19" spans="1:42">
      <c r="A19" s="123">
        <v>13</v>
      </c>
      <c r="B19" s="62">
        <v>781923005</v>
      </c>
      <c r="C19" s="62">
        <v>2335</v>
      </c>
      <c r="D19" s="62" t="s">
        <v>89</v>
      </c>
      <c r="E19" s="23" t="s">
        <v>90</v>
      </c>
      <c r="F19" s="124">
        <v>59399</v>
      </c>
      <c r="G19" s="54">
        <v>31</v>
      </c>
      <c r="H19" s="54">
        <v>50</v>
      </c>
      <c r="I19" s="54">
        <v>18</v>
      </c>
      <c r="J19" s="55">
        <v>32</v>
      </c>
      <c r="K19" s="55">
        <v>12.5</v>
      </c>
      <c r="L19" s="125">
        <v>11</v>
      </c>
      <c r="M19" s="55">
        <v>11</v>
      </c>
      <c r="N19" s="54">
        <v>50</v>
      </c>
      <c r="O19" s="54">
        <v>8</v>
      </c>
      <c r="P19" s="64">
        <v>12</v>
      </c>
      <c r="Q19" s="54">
        <v>12.5</v>
      </c>
      <c r="R19" s="126">
        <v>9</v>
      </c>
      <c r="S19" s="54">
        <v>51</v>
      </c>
      <c r="T19" s="54">
        <v>50</v>
      </c>
      <c r="U19" s="54">
        <v>8</v>
      </c>
      <c r="V19" s="54">
        <v>52</v>
      </c>
      <c r="W19" s="54">
        <v>12.5</v>
      </c>
      <c r="X19" s="126">
        <v>8</v>
      </c>
      <c r="Y19" s="51">
        <v>1151</v>
      </c>
      <c r="Z19" s="54">
        <v>50</v>
      </c>
      <c r="AA19" s="54">
        <v>9</v>
      </c>
      <c r="AB19" s="46">
        <v>1152</v>
      </c>
      <c r="AC19" s="54">
        <v>12.5</v>
      </c>
      <c r="AD19" s="57">
        <v>9.25</v>
      </c>
      <c r="AE19" s="54">
        <v>2031</v>
      </c>
      <c r="AF19" s="54">
        <v>50</v>
      </c>
      <c r="AG19" s="54">
        <v>16</v>
      </c>
      <c r="AH19" s="64">
        <v>2032</v>
      </c>
      <c r="AI19" s="64">
        <v>12.5</v>
      </c>
      <c r="AJ19" s="127">
        <v>9</v>
      </c>
      <c r="AK19" s="59">
        <v>3331</v>
      </c>
      <c r="AL19" s="54">
        <v>50</v>
      </c>
      <c r="AM19" s="55">
        <v>9</v>
      </c>
      <c r="AN19" s="59">
        <v>3332</v>
      </c>
      <c r="AO19" s="60">
        <v>12.5</v>
      </c>
      <c r="AP19" s="128">
        <v>9</v>
      </c>
    </row>
    <row r="20" spans="1:42">
      <c r="A20" s="123">
        <v>14</v>
      </c>
      <c r="B20" s="62">
        <v>781923002</v>
      </c>
      <c r="C20" s="62">
        <v>2336</v>
      </c>
      <c r="D20" s="62" t="s">
        <v>91</v>
      </c>
      <c r="E20" s="23" t="s">
        <v>92</v>
      </c>
      <c r="F20" s="124">
        <v>58715</v>
      </c>
      <c r="G20" s="54">
        <v>31</v>
      </c>
      <c r="H20" s="54">
        <v>50</v>
      </c>
      <c r="I20" s="54">
        <v>7</v>
      </c>
      <c r="J20" s="55">
        <v>32</v>
      </c>
      <c r="K20" s="55">
        <v>12.5</v>
      </c>
      <c r="L20" s="125">
        <v>10</v>
      </c>
      <c r="M20" s="55">
        <v>11</v>
      </c>
      <c r="N20" s="54">
        <v>50</v>
      </c>
      <c r="O20" s="54">
        <v>10</v>
      </c>
      <c r="P20" s="64">
        <v>12</v>
      </c>
      <c r="Q20" s="54">
        <v>12.5</v>
      </c>
      <c r="R20" s="126">
        <v>9</v>
      </c>
      <c r="S20" s="54">
        <v>51</v>
      </c>
      <c r="T20" s="54">
        <v>50</v>
      </c>
      <c r="U20" s="54">
        <v>12</v>
      </c>
      <c r="V20" s="54">
        <v>52</v>
      </c>
      <c r="W20" s="54">
        <v>12.5</v>
      </c>
      <c r="X20" s="126">
        <v>9</v>
      </c>
      <c r="Y20" s="52">
        <v>1031</v>
      </c>
      <c r="Z20" s="54">
        <v>50</v>
      </c>
      <c r="AA20" s="54">
        <v>10</v>
      </c>
      <c r="AB20" s="47">
        <v>1032</v>
      </c>
      <c r="AC20" s="54">
        <v>12.5</v>
      </c>
      <c r="AD20" s="57">
        <v>9.5</v>
      </c>
      <c r="AE20" s="129">
        <v>2151</v>
      </c>
      <c r="AF20" s="54">
        <v>50</v>
      </c>
      <c r="AG20" s="54">
        <v>10</v>
      </c>
      <c r="AH20" s="130">
        <v>2152</v>
      </c>
      <c r="AI20" s="64">
        <v>12.5</v>
      </c>
      <c r="AJ20" s="127">
        <v>8</v>
      </c>
      <c r="AK20" s="59">
        <v>3071</v>
      </c>
      <c r="AL20" s="54">
        <v>50</v>
      </c>
      <c r="AM20" s="55">
        <v>20</v>
      </c>
      <c r="AN20" s="59">
        <v>3072</v>
      </c>
      <c r="AO20" s="60">
        <v>12.5</v>
      </c>
      <c r="AP20" s="128">
        <v>10</v>
      </c>
    </row>
    <row r="21" spans="1:42">
      <c r="A21" s="123">
        <v>15</v>
      </c>
      <c r="B21" s="62">
        <v>781923009</v>
      </c>
      <c r="C21" s="62">
        <v>2337</v>
      </c>
      <c r="D21" s="62" t="s">
        <v>93</v>
      </c>
      <c r="E21" s="23" t="s">
        <v>94</v>
      </c>
      <c r="F21" s="124">
        <v>58560</v>
      </c>
      <c r="G21" s="54">
        <v>31</v>
      </c>
      <c r="H21" s="54">
        <v>50</v>
      </c>
      <c r="I21" s="54">
        <v>20</v>
      </c>
      <c r="J21" s="55">
        <v>32</v>
      </c>
      <c r="K21" s="55">
        <v>12.5</v>
      </c>
      <c r="L21" s="125">
        <v>11</v>
      </c>
      <c r="M21" s="55">
        <v>11</v>
      </c>
      <c r="N21" s="54">
        <v>50</v>
      </c>
      <c r="O21" s="54">
        <v>20</v>
      </c>
      <c r="P21" s="64">
        <v>12</v>
      </c>
      <c r="Q21" s="54">
        <v>12.5</v>
      </c>
      <c r="R21" s="126">
        <v>11</v>
      </c>
      <c r="S21" s="54">
        <v>51</v>
      </c>
      <c r="T21" s="54">
        <v>50</v>
      </c>
      <c r="U21" s="54">
        <v>23</v>
      </c>
      <c r="V21" s="54">
        <v>52</v>
      </c>
      <c r="W21" s="54">
        <v>12.5</v>
      </c>
      <c r="X21" s="126">
        <v>12</v>
      </c>
      <c r="Y21" s="51">
        <v>1151</v>
      </c>
      <c r="Z21" s="54">
        <v>50</v>
      </c>
      <c r="AA21" s="54">
        <v>18</v>
      </c>
      <c r="AB21" s="46">
        <v>1152</v>
      </c>
      <c r="AC21" s="54">
        <v>12.5</v>
      </c>
      <c r="AD21" s="57">
        <v>11.5</v>
      </c>
      <c r="AE21" s="54">
        <v>2031</v>
      </c>
      <c r="AF21" s="54">
        <v>50</v>
      </c>
      <c r="AG21" s="54">
        <v>22</v>
      </c>
      <c r="AH21" s="64">
        <v>2032</v>
      </c>
      <c r="AI21" s="64">
        <v>12.5</v>
      </c>
      <c r="AJ21" s="127">
        <v>11</v>
      </c>
      <c r="AK21" s="48">
        <v>3311</v>
      </c>
      <c r="AL21" s="54">
        <v>50</v>
      </c>
      <c r="AM21" s="55">
        <v>11</v>
      </c>
      <c r="AN21" s="48">
        <v>3312</v>
      </c>
      <c r="AO21" s="60">
        <v>12.5</v>
      </c>
      <c r="AP21" s="128">
        <v>8</v>
      </c>
    </row>
    <row r="22" spans="1:42">
      <c r="A22" s="123">
        <v>16</v>
      </c>
      <c r="B22" s="62">
        <v>781923015</v>
      </c>
      <c r="C22" s="62">
        <v>2338</v>
      </c>
      <c r="D22" s="62" t="s">
        <v>95</v>
      </c>
      <c r="E22" s="23" t="s">
        <v>96</v>
      </c>
      <c r="F22" s="124">
        <v>59150</v>
      </c>
      <c r="G22" s="54">
        <v>31</v>
      </c>
      <c r="H22" s="54">
        <v>50</v>
      </c>
      <c r="I22" s="54">
        <v>7</v>
      </c>
      <c r="J22" s="55">
        <v>32</v>
      </c>
      <c r="K22" s="55">
        <v>12.5</v>
      </c>
      <c r="L22" s="125">
        <v>9</v>
      </c>
      <c r="M22" s="55">
        <v>11</v>
      </c>
      <c r="N22" s="54">
        <v>50</v>
      </c>
      <c r="O22" s="54"/>
      <c r="P22" s="64">
        <v>12</v>
      </c>
      <c r="Q22" s="54">
        <v>12.5</v>
      </c>
      <c r="R22" s="126">
        <v>8</v>
      </c>
      <c r="S22" s="54">
        <v>51</v>
      </c>
      <c r="T22" s="54">
        <v>50</v>
      </c>
      <c r="U22" s="54">
        <v>18</v>
      </c>
      <c r="V22" s="54">
        <v>52</v>
      </c>
      <c r="W22" s="54">
        <v>12.5</v>
      </c>
      <c r="X22" s="126">
        <v>11</v>
      </c>
      <c r="Y22" s="51">
        <v>1151</v>
      </c>
      <c r="Z22" s="54">
        <v>50</v>
      </c>
      <c r="AA22" s="54"/>
      <c r="AB22" s="46">
        <v>1152</v>
      </c>
      <c r="AC22" s="54">
        <v>12.5</v>
      </c>
      <c r="AD22" s="57"/>
      <c r="AE22" s="54">
        <v>2031</v>
      </c>
      <c r="AF22" s="54">
        <v>50</v>
      </c>
      <c r="AG22" s="54"/>
      <c r="AH22" s="64">
        <v>2032</v>
      </c>
      <c r="AI22" s="64">
        <v>12.5</v>
      </c>
      <c r="AJ22" s="51"/>
      <c r="AK22" s="48">
        <v>3311</v>
      </c>
      <c r="AL22" s="54">
        <v>50</v>
      </c>
      <c r="AM22" s="55"/>
      <c r="AN22" s="48">
        <v>3312</v>
      </c>
      <c r="AO22" s="60">
        <v>12.5</v>
      </c>
      <c r="AP22" s="46"/>
    </row>
    <row r="23" spans="1:42">
      <c r="A23" s="123">
        <v>17</v>
      </c>
      <c r="B23" s="62">
        <v>781923045</v>
      </c>
      <c r="C23" s="62">
        <v>2339</v>
      </c>
      <c r="D23" s="62" t="s">
        <v>97</v>
      </c>
      <c r="E23" s="23" t="s">
        <v>98</v>
      </c>
      <c r="F23" s="124">
        <v>59069</v>
      </c>
      <c r="G23" s="54">
        <v>31</v>
      </c>
      <c r="H23" s="54">
        <v>50</v>
      </c>
      <c r="I23" s="54">
        <v>10</v>
      </c>
      <c r="J23" s="55">
        <v>32</v>
      </c>
      <c r="K23" s="55">
        <v>12.5</v>
      </c>
      <c r="L23" s="125">
        <v>9</v>
      </c>
      <c r="M23" s="55">
        <v>11</v>
      </c>
      <c r="N23" s="54">
        <v>50</v>
      </c>
      <c r="O23" s="54">
        <v>7</v>
      </c>
      <c r="P23" s="64">
        <v>12</v>
      </c>
      <c r="Q23" s="54">
        <v>12.5</v>
      </c>
      <c r="R23" s="126">
        <v>9</v>
      </c>
      <c r="S23" s="54">
        <v>51</v>
      </c>
      <c r="T23" s="54">
        <v>50</v>
      </c>
      <c r="U23" s="54">
        <v>6</v>
      </c>
      <c r="V23" s="54">
        <v>52</v>
      </c>
      <c r="W23" s="54">
        <v>12.5</v>
      </c>
      <c r="X23" s="126">
        <v>8</v>
      </c>
      <c r="Y23" s="51">
        <v>1151</v>
      </c>
      <c r="Z23" s="54">
        <v>50</v>
      </c>
      <c r="AA23" s="54">
        <v>10</v>
      </c>
      <c r="AB23" s="46">
        <v>1152</v>
      </c>
      <c r="AC23" s="54">
        <v>12.5</v>
      </c>
      <c r="AD23" s="57">
        <v>9.5</v>
      </c>
      <c r="AE23" s="54">
        <v>2031</v>
      </c>
      <c r="AF23" s="54">
        <v>50</v>
      </c>
      <c r="AG23" s="54">
        <v>19</v>
      </c>
      <c r="AH23" s="64">
        <v>2032</v>
      </c>
      <c r="AI23" s="64">
        <v>12.5</v>
      </c>
      <c r="AJ23" s="127">
        <v>10</v>
      </c>
      <c r="AK23" s="48">
        <v>4431</v>
      </c>
      <c r="AL23" s="54">
        <v>50</v>
      </c>
      <c r="AM23" s="55">
        <v>15</v>
      </c>
      <c r="AN23" s="48">
        <v>4432</v>
      </c>
      <c r="AO23" s="60">
        <v>12.5</v>
      </c>
      <c r="AP23" s="128">
        <v>10</v>
      </c>
    </row>
    <row r="24" spans="1:42">
      <c r="A24" s="123">
        <v>18</v>
      </c>
      <c r="B24" s="62">
        <v>781923053</v>
      </c>
      <c r="C24" s="62">
        <v>2340</v>
      </c>
      <c r="D24" s="62" t="s">
        <v>99</v>
      </c>
      <c r="E24" s="23" t="s">
        <v>100</v>
      </c>
      <c r="F24" s="124">
        <v>58926</v>
      </c>
      <c r="G24" s="54">
        <v>31</v>
      </c>
      <c r="H24" s="54">
        <v>50</v>
      </c>
      <c r="I24" s="54">
        <v>12</v>
      </c>
      <c r="J24" s="55">
        <v>32</v>
      </c>
      <c r="K24" s="55">
        <v>12.5</v>
      </c>
      <c r="L24" s="125">
        <v>9</v>
      </c>
      <c r="M24" s="55">
        <v>11</v>
      </c>
      <c r="N24" s="54">
        <v>50</v>
      </c>
      <c r="O24" s="54">
        <v>8</v>
      </c>
      <c r="P24" s="64">
        <v>12</v>
      </c>
      <c r="Q24" s="54">
        <v>12.5</v>
      </c>
      <c r="R24" s="126">
        <v>9</v>
      </c>
      <c r="S24" s="54">
        <v>51</v>
      </c>
      <c r="T24" s="54">
        <v>50</v>
      </c>
      <c r="U24" s="54">
        <v>5</v>
      </c>
      <c r="V24" s="54">
        <v>52</v>
      </c>
      <c r="W24" s="54">
        <v>12.5</v>
      </c>
      <c r="X24" s="126">
        <v>8</v>
      </c>
      <c r="Y24" s="51">
        <v>1151</v>
      </c>
      <c r="Z24" s="54">
        <v>50</v>
      </c>
      <c r="AA24" s="54">
        <v>12</v>
      </c>
      <c r="AB24" s="46">
        <v>1152</v>
      </c>
      <c r="AC24" s="54">
        <v>12.5</v>
      </c>
      <c r="AD24" s="57">
        <v>10</v>
      </c>
      <c r="AE24" s="54">
        <v>2031</v>
      </c>
      <c r="AF24" s="54">
        <v>50</v>
      </c>
      <c r="AG24" s="54">
        <v>6</v>
      </c>
      <c r="AH24" s="64">
        <v>2032</v>
      </c>
      <c r="AI24" s="64">
        <v>12.5</v>
      </c>
      <c r="AJ24" s="127">
        <v>8</v>
      </c>
      <c r="AK24" s="48">
        <v>4431</v>
      </c>
      <c r="AL24" s="54">
        <v>50</v>
      </c>
      <c r="AM24" s="55">
        <v>12</v>
      </c>
      <c r="AN24" s="48">
        <v>4432</v>
      </c>
      <c r="AO24" s="60">
        <v>12.5</v>
      </c>
      <c r="AP24" s="128">
        <v>9</v>
      </c>
    </row>
    <row r="25" spans="1:42">
      <c r="A25" s="123">
        <v>19</v>
      </c>
      <c r="B25" s="62">
        <v>781923054</v>
      </c>
      <c r="C25" s="62">
        <v>2341</v>
      </c>
      <c r="D25" s="62" t="s">
        <v>101</v>
      </c>
      <c r="E25" s="23" t="s">
        <v>102</v>
      </c>
      <c r="F25" s="124">
        <v>58032</v>
      </c>
      <c r="G25" s="54">
        <v>31</v>
      </c>
      <c r="H25" s="54">
        <v>50</v>
      </c>
      <c r="I25" s="54">
        <v>13</v>
      </c>
      <c r="J25" s="55">
        <v>32</v>
      </c>
      <c r="K25" s="55">
        <v>12.5</v>
      </c>
      <c r="L25" s="125">
        <v>9</v>
      </c>
      <c r="M25" s="55">
        <v>11</v>
      </c>
      <c r="N25" s="54">
        <v>50</v>
      </c>
      <c r="O25" s="54">
        <v>14</v>
      </c>
      <c r="P25" s="64">
        <v>12</v>
      </c>
      <c r="Q25" s="54">
        <v>12.5</v>
      </c>
      <c r="R25" s="126">
        <v>10</v>
      </c>
      <c r="S25" s="54">
        <v>51</v>
      </c>
      <c r="T25" s="54">
        <v>50</v>
      </c>
      <c r="U25" s="54">
        <v>21</v>
      </c>
      <c r="V25" s="54">
        <v>52</v>
      </c>
      <c r="W25" s="54">
        <v>12.5</v>
      </c>
      <c r="X25" s="126">
        <v>12</v>
      </c>
      <c r="Y25" s="52">
        <v>1031</v>
      </c>
      <c r="Z25" s="54">
        <v>50</v>
      </c>
      <c r="AA25" s="54">
        <v>4</v>
      </c>
      <c r="AB25" s="47">
        <v>1032</v>
      </c>
      <c r="AC25" s="54">
        <v>12.5</v>
      </c>
      <c r="AD25" s="57">
        <v>8</v>
      </c>
      <c r="AE25" s="129">
        <v>2151</v>
      </c>
      <c r="AF25" s="54">
        <v>50</v>
      </c>
      <c r="AG25" s="54">
        <v>9</v>
      </c>
      <c r="AH25" s="130">
        <v>2152</v>
      </c>
      <c r="AI25" s="64">
        <v>12.5</v>
      </c>
      <c r="AJ25" s="127">
        <v>8</v>
      </c>
      <c r="AK25" s="132">
        <v>3071</v>
      </c>
      <c r="AL25" s="54">
        <v>50</v>
      </c>
      <c r="AM25" s="55">
        <v>19</v>
      </c>
      <c r="AN25" s="132">
        <v>3072</v>
      </c>
      <c r="AO25" s="60">
        <v>12.5</v>
      </c>
      <c r="AP25" s="128">
        <v>11</v>
      </c>
    </row>
    <row r="26" spans="1:42">
      <c r="A26" s="123">
        <v>20</v>
      </c>
      <c r="B26" s="62">
        <v>781923010</v>
      </c>
      <c r="C26" s="62">
        <v>2342</v>
      </c>
      <c r="D26" s="62" t="s">
        <v>103</v>
      </c>
      <c r="E26" s="23" t="s">
        <v>104</v>
      </c>
      <c r="F26" s="124">
        <v>59182</v>
      </c>
      <c r="G26" s="54">
        <v>31</v>
      </c>
      <c r="H26" s="54">
        <v>50</v>
      </c>
      <c r="I26" s="54">
        <v>18</v>
      </c>
      <c r="J26" s="55">
        <v>32</v>
      </c>
      <c r="K26" s="55">
        <v>12.5</v>
      </c>
      <c r="L26" s="125">
        <v>11</v>
      </c>
      <c r="M26" s="55">
        <v>11</v>
      </c>
      <c r="N26" s="54">
        <v>50</v>
      </c>
      <c r="O26" s="54">
        <v>16</v>
      </c>
      <c r="P26" s="64">
        <v>12</v>
      </c>
      <c r="Q26" s="54">
        <v>12.5</v>
      </c>
      <c r="R26" s="126">
        <v>10</v>
      </c>
      <c r="S26" s="54">
        <v>51</v>
      </c>
      <c r="T26" s="54">
        <v>50</v>
      </c>
      <c r="U26" s="54">
        <v>21</v>
      </c>
      <c r="V26" s="54">
        <v>52</v>
      </c>
      <c r="W26" s="54">
        <v>12.5</v>
      </c>
      <c r="X26" s="126">
        <v>12</v>
      </c>
      <c r="Y26" s="52">
        <v>1031</v>
      </c>
      <c r="Z26" s="54">
        <v>50</v>
      </c>
      <c r="AA26" s="54">
        <v>14</v>
      </c>
      <c r="AB26" s="47">
        <v>1032</v>
      </c>
      <c r="AC26" s="54">
        <v>12.5</v>
      </c>
      <c r="AD26" s="57">
        <v>10.499999999999998</v>
      </c>
      <c r="AE26" s="129">
        <v>2151</v>
      </c>
      <c r="AF26" s="54">
        <v>50</v>
      </c>
      <c r="AG26" s="54">
        <v>13</v>
      </c>
      <c r="AH26" s="130">
        <v>2152</v>
      </c>
      <c r="AI26" s="64">
        <v>12.5</v>
      </c>
      <c r="AJ26" s="127">
        <v>8</v>
      </c>
      <c r="AK26" s="132">
        <v>3071</v>
      </c>
      <c r="AL26" s="54">
        <v>50</v>
      </c>
      <c r="AM26" s="55">
        <v>23</v>
      </c>
      <c r="AN26" s="132">
        <v>3072</v>
      </c>
      <c r="AO26" s="60">
        <v>12.5</v>
      </c>
      <c r="AP26" s="128">
        <v>11</v>
      </c>
    </row>
    <row r="27" spans="1:42">
      <c r="A27" s="123">
        <v>21</v>
      </c>
      <c r="B27" s="62">
        <v>781923016</v>
      </c>
      <c r="C27" s="62">
        <v>2343</v>
      </c>
      <c r="D27" s="62" t="s">
        <v>105</v>
      </c>
      <c r="E27" s="23" t="s">
        <v>106</v>
      </c>
      <c r="F27" s="124">
        <v>59078</v>
      </c>
      <c r="G27" s="54">
        <v>31</v>
      </c>
      <c r="H27" s="54">
        <v>50</v>
      </c>
      <c r="I27" s="54">
        <v>20</v>
      </c>
      <c r="J27" s="55">
        <v>32</v>
      </c>
      <c r="K27" s="55">
        <v>12.5</v>
      </c>
      <c r="L27" s="125">
        <v>11</v>
      </c>
      <c r="M27" s="55">
        <v>11</v>
      </c>
      <c r="N27" s="54">
        <v>50</v>
      </c>
      <c r="O27" s="54">
        <v>13</v>
      </c>
      <c r="P27" s="64">
        <v>12</v>
      </c>
      <c r="Q27" s="54">
        <v>12.5</v>
      </c>
      <c r="R27" s="126">
        <v>10</v>
      </c>
      <c r="S27" s="54">
        <v>51</v>
      </c>
      <c r="T27" s="54">
        <v>50</v>
      </c>
      <c r="U27" s="54">
        <v>23</v>
      </c>
      <c r="V27" s="54">
        <v>52</v>
      </c>
      <c r="W27" s="54">
        <v>12.5</v>
      </c>
      <c r="X27" s="126">
        <v>12</v>
      </c>
      <c r="Y27" s="52">
        <v>1031</v>
      </c>
      <c r="Z27" s="54">
        <v>50</v>
      </c>
      <c r="AA27" s="54">
        <v>11</v>
      </c>
      <c r="AB27" s="47">
        <v>1032</v>
      </c>
      <c r="AC27" s="54">
        <v>12.5</v>
      </c>
      <c r="AD27" s="57">
        <v>9.75</v>
      </c>
      <c r="AE27" s="129">
        <v>2151</v>
      </c>
      <c r="AF27" s="54">
        <v>50</v>
      </c>
      <c r="AG27" s="54">
        <v>16</v>
      </c>
      <c r="AH27" s="130">
        <v>2152</v>
      </c>
      <c r="AI27" s="64">
        <v>12.5</v>
      </c>
      <c r="AJ27" s="127">
        <v>10</v>
      </c>
      <c r="AK27" s="132">
        <v>3071</v>
      </c>
      <c r="AL27" s="54">
        <v>50</v>
      </c>
      <c r="AM27" s="55"/>
      <c r="AN27" s="132">
        <v>3072</v>
      </c>
      <c r="AO27" s="60">
        <v>12.5</v>
      </c>
      <c r="AP27" s="46"/>
    </row>
    <row r="28" spans="1:42">
      <c r="A28" s="123">
        <v>22</v>
      </c>
      <c r="B28" s="62">
        <v>781923074</v>
      </c>
      <c r="C28" s="62">
        <v>2344</v>
      </c>
      <c r="D28" s="62" t="s">
        <v>107</v>
      </c>
      <c r="E28" s="23" t="s">
        <v>108</v>
      </c>
      <c r="F28" s="124">
        <v>59007</v>
      </c>
      <c r="G28" s="54">
        <v>31</v>
      </c>
      <c r="H28" s="54">
        <v>50</v>
      </c>
      <c r="I28" s="54">
        <v>9</v>
      </c>
      <c r="J28" s="55">
        <v>32</v>
      </c>
      <c r="K28" s="55">
        <v>12.5</v>
      </c>
      <c r="L28" s="125">
        <v>9</v>
      </c>
      <c r="M28" s="55">
        <v>11</v>
      </c>
      <c r="N28" s="54">
        <v>50</v>
      </c>
      <c r="O28" s="54">
        <v>10</v>
      </c>
      <c r="P28" s="64">
        <v>12</v>
      </c>
      <c r="Q28" s="54">
        <v>12.5</v>
      </c>
      <c r="R28" s="126">
        <v>9</v>
      </c>
      <c r="S28" s="54">
        <v>51</v>
      </c>
      <c r="T28" s="54">
        <v>50</v>
      </c>
      <c r="U28" s="54">
        <v>16</v>
      </c>
      <c r="V28" s="54">
        <v>52</v>
      </c>
      <c r="W28" s="54">
        <v>12.5</v>
      </c>
      <c r="X28" s="126">
        <v>10</v>
      </c>
      <c r="Y28" s="51">
        <v>1151</v>
      </c>
      <c r="Z28" s="54">
        <v>50</v>
      </c>
      <c r="AA28" s="54">
        <v>4</v>
      </c>
      <c r="AB28" s="46">
        <v>1152</v>
      </c>
      <c r="AC28" s="54">
        <v>12.5</v>
      </c>
      <c r="AD28" s="57">
        <v>8</v>
      </c>
      <c r="AE28" s="54">
        <v>2031</v>
      </c>
      <c r="AF28" s="54">
        <v>50</v>
      </c>
      <c r="AG28" s="54">
        <v>19</v>
      </c>
      <c r="AH28" s="64">
        <v>2032</v>
      </c>
      <c r="AI28" s="64">
        <v>12.5</v>
      </c>
      <c r="AJ28" s="127">
        <v>10</v>
      </c>
      <c r="AK28" s="132">
        <v>3071</v>
      </c>
      <c r="AL28" s="54">
        <v>50</v>
      </c>
      <c r="AM28" s="55">
        <v>29</v>
      </c>
      <c r="AN28" s="132">
        <v>3072</v>
      </c>
      <c r="AO28" s="60">
        <v>12.5</v>
      </c>
      <c r="AP28" s="128">
        <v>12</v>
      </c>
    </row>
    <row r="29" spans="1:42">
      <c r="A29" s="123">
        <v>23</v>
      </c>
      <c r="B29" s="62"/>
      <c r="C29" s="62">
        <v>2345</v>
      </c>
      <c r="D29" s="62" t="s">
        <v>109</v>
      </c>
      <c r="E29" s="23" t="s">
        <v>110</v>
      </c>
      <c r="F29" s="124">
        <v>59080</v>
      </c>
      <c r="G29" s="54">
        <v>31</v>
      </c>
      <c r="H29" s="54">
        <v>50</v>
      </c>
      <c r="I29" s="54"/>
      <c r="J29" s="55">
        <v>32</v>
      </c>
      <c r="K29" s="55">
        <v>12.5</v>
      </c>
      <c r="L29" s="125">
        <v>9</v>
      </c>
      <c r="M29" s="55">
        <v>11</v>
      </c>
      <c r="N29" s="54">
        <v>50</v>
      </c>
      <c r="O29" s="54"/>
      <c r="P29" s="64">
        <v>12</v>
      </c>
      <c r="Q29" s="54">
        <v>12.5</v>
      </c>
      <c r="R29" s="126">
        <v>8</v>
      </c>
      <c r="S29" s="54">
        <v>51</v>
      </c>
      <c r="T29" s="54">
        <v>50</v>
      </c>
      <c r="U29" s="54"/>
      <c r="V29" s="54">
        <v>52</v>
      </c>
      <c r="W29" s="54">
        <v>12.5</v>
      </c>
      <c r="X29" s="133"/>
      <c r="Y29" s="51">
        <v>1151</v>
      </c>
      <c r="Z29" s="54">
        <v>50</v>
      </c>
      <c r="AA29" s="54"/>
      <c r="AB29" s="46">
        <v>1152</v>
      </c>
      <c r="AC29" s="54">
        <v>12.5</v>
      </c>
      <c r="AD29" s="57"/>
      <c r="AE29" s="54">
        <v>2031</v>
      </c>
      <c r="AF29" s="54">
        <v>50</v>
      </c>
      <c r="AG29" s="54"/>
      <c r="AH29" s="64">
        <v>2032</v>
      </c>
      <c r="AI29" s="64">
        <v>12.5</v>
      </c>
      <c r="AJ29" s="51"/>
      <c r="AK29" s="132">
        <v>3071</v>
      </c>
      <c r="AL29" s="54">
        <v>50</v>
      </c>
      <c r="AM29" s="55"/>
      <c r="AN29" s="132">
        <v>3072</v>
      </c>
      <c r="AO29" s="60">
        <v>12.5</v>
      </c>
      <c r="AP29" s="46"/>
    </row>
    <row r="30" spans="1:42">
      <c r="A30" s="123">
        <v>24</v>
      </c>
      <c r="B30" s="62">
        <v>781923061</v>
      </c>
      <c r="C30" s="62">
        <v>2346</v>
      </c>
      <c r="D30" s="62" t="s">
        <v>111</v>
      </c>
      <c r="E30" s="23" t="s">
        <v>112</v>
      </c>
      <c r="F30" s="124">
        <v>59145</v>
      </c>
      <c r="G30" s="54">
        <v>31</v>
      </c>
      <c r="H30" s="54">
        <v>50</v>
      </c>
      <c r="I30" s="54">
        <v>18</v>
      </c>
      <c r="J30" s="55">
        <v>32</v>
      </c>
      <c r="K30" s="55">
        <v>12.5</v>
      </c>
      <c r="L30" s="125">
        <v>11</v>
      </c>
      <c r="M30" s="55">
        <v>11</v>
      </c>
      <c r="N30" s="54">
        <v>50</v>
      </c>
      <c r="O30" s="54">
        <v>9</v>
      </c>
      <c r="P30" s="64">
        <v>12</v>
      </c>
      <c r="Q30" s="54">
        <v>12.5</v>
      </c>
      <c r="R30" s="126">
        <v>9</v>
      </c>
      <c r="S30" s="54">
        <v>51</v>
      </c>
      <c r="T30" s="54">
        <v>50</v>
      </c>
      <c r="U30" s="54">
        <v>6</v>
      </c>
      <c r="V30" s="54">
        <v>52</v>
      </c>
      <c r="W30" s="54">
        <v>12.5</v>
      </c>
      <c r="X30" s="126">
        <v>8</v>
      </c>
      <c r="Y30" s="51">
        <v>1151</v>
      </c>
      <c r="Z30" s="54">
        <v>50</v>
      </c>
      <c r="AA30" s="54">
        <v>8</v>
      </c>
      <c r="AB30" s="46">
        <v>1152</v>
      </c>
      <c r="AC30" s="54">
        <v>12.5</v>
      </c>
      <c r="AD30" s="57">
        <v>9</v>
      </c>
      <c r="AE30" s="54">
        <v>2031</v>
      </c>
      <c r="AF30" s="54">
        <v>50</v>
      </c>
      <c r="AG30" s="54"/>
      <c r="AH30" s="64">
        <v>2032</v>
      </c>
      <c r="AI30" s="64">
        <v>12.5</v>
      </c>
      <c r="AJ30" s="51"/>
      <c r="AK30" s="59">
        <v>3331</v>
      </c>
      <c r="AL30" s="54">
        <v>50</v>
      </c>
      <c r="AM30" s="55">
        <v>20</v>
      </c>
      <c r="AN30" s="59">
        <v>3332</v>
      </c>
      <c r="AO30" s="60">
        <v>12.5</v>
      </c>
      <c r="AP30" s="128">
        <v>11</v>
      </c>
    </row>
    <row r="31" spans="1:42">
      <c r="A31" s="123">
        <v>25</v>
      </c>
      <c r="B31" s="62">
        <v>781923069</v>
      </c>
      <c r="C31" s="62">
        <v>2347</v>
      </c>
      <c r="D31" s="62" t="s">
        <v>113</v>
      </c>
      <c r="E31" s="23" t="s">
        <v>114</v>
      </c>
      <c r="F31" s="124">
        <v>58541</v>
      </c>
      <c r="G31" s="54">
        <v>31</v>
      </c>
      <c r="H31" s="54">
        <v>50</v>
      </c>
      <c r="I31" s="54">
        <v>10</v>
      </c>
      <c r="J31" s="55">
        <v>32</v>
      </c>
      <c r="K31" s="55">
        <v>12.5</v>
      </c>
      <c r="L31" s="125">
        <v>9</v>
      </c>
      <c r="M31" s="55">
        <v>11</v>
      </c>
      <c r="N31" s="54">
        <v>50</v>
      </c>
      <c r="O31" s="54">
        <v>11</v>
      </c>
      <c r="P31" s="64">
        <v>12</v>
      </c>
      <c r="Q31" s="54">
        <v>12.5</v>
      </c>
      <c r="R31" s="126">
        <v>9</v>
      </c>
      <c r="S31" s="54">
        <v>51</v>
      </c>
      <c r="T31" s="54">
        <v>50</v>
      </c>
      <c r="U31" s="54">
        <v>4</v>
      </c>
      <c r="V31" s="54">
        <v>52</v>
      </c>
      <c r="W31" s="54">
        <v>12.5</v>
      </c>
      <c r="X31" s="126">
        <v>7</v>
      </c>
      <c r="Y31" s="51">
        <v>1151</v>
      </c>
      <c r="Z31" s="54">
        <v>50</v>
      </c>
      <c r="AA31" s="54">
        <v>5</v>
      </c>
      <c r="AB31" s="46">
        <v>1152</v>
      </c>
      <c r="AC31" s="54">
        <v>12.5</v>
      </c>
      <c r="AD31" s="57">
        <v>8.25</v>
      </c>
      <c r="AE31" s="54">
        <v>2031</v>
      </c>
      <c r="AF31" s="54">
        <v>50</v>
      </c>
      <c r="AG31" s="54">
        <v>6</v>
      </c>
      <c r="AH31" s="64">
        <v>2032</v>
      </c>
      <c r="AI31" s="64">
        <v>12.5</v>
      </c>
      <c r="AJ31" s="127">
        <v>8</v>
      </c>
      <c r="AK31" s="48">
        <v>4431</v>
      </c>
      <c r="AL31" s="54">
        <v>50</v>
      </c>
      <c r="AM31" s="55">
        <v>20</v>
      </c>
      <c r="AN31" s="48">
        <v>4432</v>
      </c>
      <c r="AO31" s="60">
        <v>12.5</v>
      </c>
      <c r="AP31" s="128">
        <v>11</v>
      </c>
    </row>
    <row r="32" spans="1:42">
      <c r="A32" s="123">
        <v>26</v>
      </c>
      <c r="B32" s="62">
        <v>781923001</v>
      </c>
      <c r="C32" s="62">
        <v>2348</v>
      </c>
      <c r="D32" s="62" t="s">
        <v>115</v>
      </c>
      <c r="E32" s="23" t="s">
        <v>116</v>
      </c>
      <c r="F32" s="124">
        <v>59337</v>
      </c>
      <c r="G32" s="54">
        <v>31</v>
      </c>
      <c r="H32" s="54">
        <v>50</v>
      </c>
      <c r="I32" s="54">
        <v>12</v>
      </c>
      <c r="J32" s="55">
        <v>32</v>
      </c>
      <c r="K32" s="55">
        <v>12.5</v>
      </c>
      <c r="L32" s="125">
        <v>9</v>
      </c>
      <c r="M32" s="55">
        <v>11</v>
      </c>
      <c r="N32" s="54">
        <v>50</v>
      </c>
      <c r="O32" s="54">
        <v>10</v>
      </c>
      <c r="P32" s="64">
        <v>12</v>
      </c>
      <c r="Q32" s="54">
        <v>12.5</v>
      </c>
      <c r="R32" s="126">
        <v>9</v>
      </c>
      <c r="S32" s="54">
        <v>51</v>
      </c>
      <c r="T32" s="54">
        <v>50</v>
      </c>
      <c r="U32" s="54">
        <v>10</v>
      </c>
      <c r="V32" s="54">
        <v>52</v>
      </c>
      <c r="W32" s="54">
        <v>12.5</v>
      </c>
      <c r="X32" s="126">
        <v>9</v>
      </c>
      <c r="Y32" s="51">
        <v>1151</v>
      </c>
      <c r="Z32" s="54">
        <v>50</v>
      </c>
      <c r="AA32" s="54">
        <v>9</v>
      </c>
      <c r="AB32" s="46">
        <v>1152</v>
      </c>
      <c r="AC32" s="54">
        <v>12.5</v>
      </c>
      <c r="AD32" s="57">
        <v>9.25</v>
      </c>
      <c r="AE32" s="54">
        <v>2031</v>
      </c>
      <c r="AF32" s="54">
        <v>50</v>
      </c>
      <c r="AG32" s="54">
        <v>16</v>
      </c>
      <c r="AH32" s="64">
        <v>2032</v>
      </c>
      <c r="AI32" s="64">
        <v>12.5</v>
      </c>
      <c r="AJ32" s="127">
        <v>10</v>
      </c>
      <c r="AK32" s="48">
        <v>4431</v>
      </c>
      <c r="AL32" s="54">
        <v>50</v>
      </c>
      <c r="AM32" s="55">
        <v>14</v>
      </c>
      <c r="AN32" s="48">
        <v>4432</v>
      </c>
      <c r="AO32" s="60">
        <v>12.5</v>
      </c>
      <c r="AP32" s="128">
        <v>10</v>
      </c>
    </row>
    <row r="33" spans="1:42">
      <c r="A33" s="123">
        <v>27</v>
      </c>
      <c r="B33" s="62">
        <v>781923058</v>
      </c>
      <c r="C33" s="62">
        <v>2349</v>
      </c>
      <c r="D33" s="62" t="s">
        <v>40</v>
      </c>
      <c r="E33" s="23" t="s">
        <v>117</v>
      </c>
      <c r="F33" s="124">
        <v>56292</v>
      </c>
      <c r="G33" s="54">
        <v>31</v>
      </c>
      <c r="H33" s="54">
        <v>50</v>
      </c>
      <c r="I33" s="54"/>
      <c r="J33" s="55">
        <v>32</v>
      </c>
      <c r="K33" s="55">
        <v>12.5</v>
      </c>
      <c r="L33" s="125">
        <v>8</v>
      </c>
      <c r="M33" s="55">
        <v>11</v>
      </c>
      <c r="N33" s="54">
        <v>50</v>
      </c>
      <c r="O33" s="54">
        <v>13</v>
      </c>
      <c r="P33" s="64">
        <v>12</v>
      </c>
      <c r="Q33" s="54">
        <v>12.5</v>
      </c>
      <c r="R33" s="126">
        <v>10</v>
      </c>
      <c r="S33" s="54">
        <v>51</v>
      </c>
      <c r="T33" s="54">
        <v>50</v>
      </c>
      <c r="U33" s="54">
        <v>18</v>
      </c>
      <c r="V33" s="54">
        <v>52</v>
      </c>
      <c r="W33" s="54">
        <v>12.5</v>
      </c>
      <c r="X33" s="126">
        <v>11</v>
      </c>
      <c r="Y33" s="51">
        <v>1151</v>
      </c>
      <c r="Z33" s="54">
        <v>50</v>
      </c>
      <c r="AA33" s="54">
        <v>6</v>
      </c>
      <c r="AB33" s="46">
        <v>1152</v>
      </c>
      <c r="AC33" s="54">
        <v>12.5</v>
      </c>
      <c r="AD33" s="57">
        <v>8.5</v>
      </c>
      <c r="AE33" s="54">
        <v>2031</v>
      </c>
      <c r="AF33" s="54">
        <v>50</v>
      </c>
      <c r="AG33" s="54">
        <v>19</v>
      </c>
      <c r="AH33" s="64">
        <v>2032</v>
      </c>
      <c r="AI33" s="64">
        <v>12.5</v>
      </c>
      <c r="AJ33" s="127">
        <v>10</v>
      </c>
      <c r="AK33" s="48">
        <v>4431</v>
      </c>
      <c r="AL33" s="54">
        <v>50</v>
      </c>
      <c r="AM33" s="55">
        <v>15</v>
      </c>
      <c r="AN33" s="48">
        <v>4432</v>
      </c>
      <c r="AO33" s="60">
        <v>12.5</v>
      </c>
      <c r="AP33" s="128">
        <v>10</v>
      </c>
    </row>
    <row r="34" spans="1:42">
      <c r="A34" s="123">
        <v>28</v>
      </c>
      <c r="B34" s="62">
        <v>781923019</v>
      </c>
      <c r="C34" s="62">
        <v>2350</v>
      </c>
      <c r="D34" s="62" t="s">
        <v>59</v>
      </c>
      <c r="E34" s="23" t="s">
        <v>118</v>
      </c>
      <c r="F34" s="124">
        <v>58799</v>
      </c>
      <c r="G34" s="54">
        <v>31</v>
      </c>
      <c r="H34" s="54">
        <v>50</v>
      </c>
      <c r="I34" s="54">
        <v>10</v>
      </c>
      <c r="J34" s="55">
        <v>32</v>
      </c>
      <c r="K34" s="55">
        <v>12.5</v>
      </c>
      <c r="L34" s="125">
        <v>9</v>
      </c>
      <c r="M34" s="55">
        <v>11</v>
      </c>
      <c r="N34" s="54">
        <v>50</v>
      </c>
      <c r="O34" s="54">
        <v>11</v>
      </c>
      <c r="P34" s="64">
        <v>12</v>
      </c>
      <c r="Q34" s="54">
        <v>12.5</v>
      </c>
      <c r="R34" s="126">
        <v>9</v>
      </c>
      <c r="S34" s="54">
        <v>51</v>
      </c>
      <c r="T34" s="54">
        <v>50</v>
      </c>
      <c r="U34" s="54">
        <v>7</v>
      </c>
      <c r="V34" s="54">
        <v>52</v>
      </c>
      <c r="W34" s="54">
        <v>12.5</v>
      </c>
      <c r="X34" s="126">
        <v>8</v>
      </c>
      <c r="Y34" s="51">
        <v>1151</v>
      </c>
      <c r="Z34" s="54">
        <v>50</v>
      </c>
      <c r="AA34" s="54">
        <v>6</v>
      </c>
      <c r="AB34" s="46">
        <v>1152</v>
      </c>
      <c r="AC34" s="54">
        <v>12.5</v>
      </c>
      <c r="AD34" s="57">
        <v>8.5</v>
      </c>
      <c r="AE34" s="54">
        <v>2031</v>
      </c>
      <c r="AF34" s="54">
        <v>50</v>
      </c>
      <c r="AG34" s="54">
        <v>12</v>
      </c>
      <c r="AH34" s="64">
        <v>2032</v>
      </c>
      <c r="AI34" s="64">
        <v>12.5</v>
      </c>
      <c r="AJ34" s="127">
        <v>9</v>
      </c>
      <c r="AK34" s="59">
        <v>3331</v>
      </c>
      <c r="AL34" s="54">
        <v>50</v>
      </c>
      <c r="AM34" s="55">
        <v>20</v>
      </c>
      <c r="AN34" s="59">
        <v>3332</v>
      </c>
      <c r="AO34" s="60">
        <v>12.5</v>
      </c>
      <c r="AP34" s="128">
        <v>11</v>
      </c>
    </row>
    <row r="35" spans="1:42">
      <c r="A35" s="123">
        <v>29</v>
      </c>
      <c r="B35" s="62">
        <v>781923072</v>
      </c>
      <c r="C35" s="62">
        <v>2351</v>
      </c>
      <c r="D35" s="62" t="s">
        <v>60</v>
      </c>
      <c r="E35" s="23" t="s">
        <v>119</v>
      </c>
      <c r="F35" s="124">
        <v>56647</v>
      </c>
      <c r="G35" s="54">
        <v>31</v>
      </c>
      <c r="H35" s="54">
        <v>50</v>
      </c>
      <c r="I35" s="54">
        <v>15</v>
      </c>
      <c r="J35" s="55">
        <v>32</v>
      </c>
      <c r="K35" s="55">
        <v>12.5</v>
      </c>
      <c r="L35" s="125">
        <v>10</v>
      </c>
      <c r="M35" s="55">
        <v>11</v>
      </c>
      <c r="N35" s="54">
        <v>50</v>
      </c>
      <c r="O35" s="54">
        <v>14</v>
      </c>
      <c r="P35" s="64">
        <v>12</v>
      </c>
      <c r="Q35" s="54">
        <v>12.5</v>
      </c>
      <c r="R35" s="126">
        <v>10</v>
      </c>
      <c r="S35" s="54">
        <v>51</v>
      </c>
      <c r="T35" s="54">
        <v>50</v>
      </c>
      <c r="U35" s="54">
        <v>13</v>
      </c>
      <c r="V35" s="54">
        <v>52</v>
      </c>
      <c r="W35" s="54">
        <v>12.5</v>
      </c>
      <c r="X35" s="126">
        <v>10</v>
      </c>
      <c r="Y35" s="51">
        <v>1151</v>
      </c>
      <c r="Z35" s="54">
        <v>50</v>
      </c>
      <c r="AA35" s="54">
        <v>11</v>
      </c>
      <c r="AB35" s="46">
        <v>1152</v>
      </c>
      <c r="AC35" s="54">
        <v>12.5</v>
      </c>
      <c r="AD35" s="57">
        <v>9.75</v>
      </c>
      <c r="AE35" s="54">
        <v>2031</v>
      </c>
      <c r="AF35" s="54">
        <v>50</v>
      </c>
      <c r="AG35" s="54">
        <v>19</v>
      </c>
      <c r="AH35" s="64">
        <v>2032</v>
      </c>
      <c r="AI35" s="64">
        <v>12.5</v>
      </c>
      <c r="AJ35" s="127">
        <v>10</v>
      </c>
      <c r="AK35" s="59">
        <v>3331</v>
      </c>
      <c r="AL35" s="54">
        <v>50</v>
      </c>
      <c r="AM35" s="55">
        <v>20</v>
      </c>
      <c r="AN35" s="59">
        <v>3332</v>
      </c>
      <c r="AO35" s="60">
        <v>12.5</v>
      </c>
      <c r="AP35" s="128">
        <v>11</v>
      </c>
    </row>
    <row r="36" spans="1:42">
      <c r="A36" s="123">
        <v>30</v>
      </c>
      <c r="B36" s="62">
        <v>781923073</v>
      </c>
      <c r="C36" s="62">
        <v>2352</v>
      </c>
      <c r="D36" s="62" t="s">
        <v>61</v>
      </c>
      <c r="E36" s="23" t="s">
        <v>120</v>
      </c>
      <c r="F36" s="124">
        <v>59365</v>
      </c>
      <c r="G36" s="54">
        <v>31</v>
      </c>
      <c r="H36" s="54">
        <v>50</v>
      </c>
      <c r="I36" s="54">
        <v>18</v>
      </c>
      <c r="J36" s="55">
        <v>32</v>
      </c>
      <c r="K36" s="55">
        <v>12.5</v>
      </c>
      <c r="L36" s="125">
        <v>11</v>
      </c>
      <c r="M36" s="55">
        <v>11</v>
      </c>
      <c r="N36" s="54">
        <v>50</v>
      </c>
      <c r="O36" s="54">
        <v>20</v>
      </c>
      <c r="P36" s="64">
        <v>12</v>
      </c>
      <c r="Q36" s="54">
        <v>12.5</v>
      </c>
      <c r="R36" s="126">
        <v>10</v>
      </c>
      <c r="S36" s="54">
        <v>51</v>
      </c>
      <c r="T36" s="54">
        <v>50</v>
      </c>
      <c r="U36" s="54">
        <v>18</v>
      </c>
      <c r="V36" s="54">
        <v>52</v>
      </c>
      <c r="W36" s="54">
        <v>12.5</v>
      </c>
      <c r="X36" s="126">
        <v>11</v>
      </c>
      <c r="Y36" s="52">
        <v>1031</v>
      </c>
      <c r="Z36" s="54">
        <v>50</v>
      </c>
      <c r="AA36" s="54">
        <v>5</v>
      </c>
      <c r="AB36" s="47">
        <v>1032</v>
      </c>
      <c r="AC36" s="54">
        <v>12.5</v>
      </c>
      <c r="AD36" s="57">
        <v>8.25</v>
      </c>
      <c r="AE36" s="129">
        <v>2151</v>
      </c>
      <c r="AF36" s="54">
        <v>50</v>
      </c>
      <c r="AG36" s="129">
        <v>17</v>
      </c>
      <c r="AH36" s="130">
        <v>2152</v>
      </c>
      <c r="AI36" s="64">
        <v>12.5</v>
      </c>
      <c r="AJ36" s="127">
        <v>9</v>
      </c>
      <c r="AK36" s="59">
        <v>3071</v>
      </c>
      <c r="AL36" s="54">
        <v>50</v>
      </c>
      <c r="AM36" s="55">
        <v>26</v>
      </c>
      <c r="AN36" s="132">
        <v>3072</v>
      </c>
      <c r="AO36" s="60">
        <v>12.5</v>
      </c>
      <c r="AP36" s="128">
        <v>12</v>
      </c>
    </row>
    <row r="37" spans="1:42">
      <c r="A37" s="123">
        <v>31</v>
      </c>
      <c r="B37" s="62">
        <v>781923037</v>
      </c>
      <c r="C37" s="62">
        <v>2353</v>
      </c>
      <c r="D37" s="62" t="s">
        <v>73</v>
      </c>
      <c r="E37" s="23" t="s">
        <v>121</v>
      </c>
      <c r="F37" s="124">
        <v>58637</v>
      </c>
      <c r="G37" s="54">
        <v>31</v>
      </c>
      <c r="H37" s="54">
        <v>50</v>
      </c>
      <c r="I37" s="54">
        <v>8</v>
      </c>
      <c r="J37" s="55">
        <v>32</v>
      </c>
      <c r="K37" s="55">
        <v>12.5</v>
      </c>
      <c r="L37" s="125">
        <v>8</v>
      </c>
      <c r="M37" s="55">
        <v>11</v>
      </c>
      <c r="N37" s="54">
        <v>50</v>
      </c>
      <c r="O37" s="54">
        <v>10</v>
      </c>
      <c r="P37" s="64">
        <v>12</v>
      </c>
      <c r="Q37" s="54">
        <v>12.5</v>
      </c>
      <c r="R37" s="126">
        <v>9</v>
      </c>
      <c r="S37" s="54">
        <v>51</v>
      </c>
      <c r="T37" s="54">
        <v>50</v>
      </c>
      <c r="U37" s="54">
        <v>16</v>
      </c>
      <c r="V37" s="54">
        <v>52</v>
      </c>
      <c r="W37" s="54">
        <v>12.5</v>
      </c>
      <c r="X37" s="126">
        <v>10</v>
      </c>
      <c r="Y37" s="51">
        <v>1151</v>
      </c>
      <c r="Z37" s="54">
        <v>50</v>
      </c>
      <c r="AA37" s="54">
        <v>5</v>
      </c>
      <c r="AB37" s="46">
        <v>1152</v>
      </c>
      <c r="AC37" s="54">
        <v>12.5</v>
      </c>
      <c r="AD37" s="57">
        <v>8.25</v>
      </c>
      <c r="AE37" s="54">
        <v>2031</v>
      </c>
      <c r="AF37" s="54">
        <v>50</v>
      </c>
      <c r="AG37" s="54">
        <v>15</v>
      </c>
      <c r="AH37" s="64">
        <v>2032</v>
      </c>
      <c r="AI37" s="64">
        <v>12.5</v>
      </c>
      <c r="AJ37" s="127">
        <v>9</v>
      </c>
      <c r="AK37" s="59">
        <v>3311</v>
      </c>
      <c r="AL37" s="54">
        <v>50</v>
      </c>
      <c r="AM37" s="55">
        <v>7</v>
      </c>
      <c r="AN37" s="59">
        <v>3312</v>
      </c>
      <c r="AO37" s="60">
        <v>12.5</v>
      </c>
      <c r="AP37" s="128">
        <v>8</v>
      </c>
    </row>
    <row r="38" spans="1:42">
      <c r="A38" s="123">
        <v>32</v>
      </c>
      <c r="B38" s="62"/>
      <c r="C38" s="62">
        <v>2354</v>
      </c>
      <c r="D38" s="62" t="s">
        <v>75</v>
      </c>
      <c r="E38" s="23" t="s">
        <v>122</v>
      </c>
      <c r="F38" s="124">
        <v>58613</v>
      </c>
      <c r="G38" s="54">
        <v>31</v>
      </c>
      <c r="H38" s="54">
        <v>50</v>
      </c>
      <c r="I38" s="54"/>
      <c r="J38" s="55">
        <v>32</v>
      </c>
      <c r="K38" s="55">
        <v>12.5</v>
      </c>
      <c r="L38" s="125">
        <v>8</v>
      </c>
      <c r="M38" s="55">
        <v>11</v>
      </c>
      <c r="N38" s="54">
        <v>50</v>
      </c>
      <c r="O38" s="54"/>
      <c r="P38" s="64">
        <v>12</v>
      </c>
      <c r="Q38" s="54">
        <v>12.5</v>
      </c>
      <c r="R38" s="126">
        <v>8</v>
      </c>
      <c r="S38" s="54">
        <v>51</v>
      </c>
      <c r="T38" s="54">
        <v>50</v>
      </c>
      <c r="U38" s="54"/>
      <c r="V38" s="54">
        <v>52</v>
      </c>
      <c r="W38" s="54">
        <v>12.5</v>
      </c>
      <c r="X38" s="133"/>
      <c r="Y38" s="51">
        <v>1151</v>
      </c>
      <c r="Z38" s="54">
        <v>50</v>
      </c>
      <c r="AA38" s="54"/>
      <c r="AB38" s="46">
        <v>1152</v>
      </c>
      <c r="AC38" s="54">
        <v>12.5</v>
      </c>
      <c r="AD38" s="57"/>
      <c r="AE38" s="54">
        <v>2031</v>
      </c>
      <c r="AF38" s="54">
        <v>50</v>
      </c>
      <c r="AG38" s="54"/>
      <c r="AH38" s="64">
        <v>2032</v>
      </c>
      <c r="AI38" s="64">
        <v>12.5</v>
      </c>
      <c r="AJ38" s="51"/>
      <c r="AK38" s="59">
        <v>3311</v>
      </c>
      <c r="AL38" s="54">
        <v>50</v>
      </c>
      <c r="AM38" s="55"/>
      <c r="AN38" s="59">
        <v>3312</v>
      </c>
      <c r="AO38" s="60">
        <v>12.5</v>
      </c>
      <c r="AP38" s="46"/>
    </row>
    <row r="39" spans="1:42">
      <c r="A39" s="123">
        <v>33</v>
      </c>
      <c r="B39" s="62">
        <v>781923018</v>
      </c>
      <c r="C39" s="62">
        <v>2355</v>
      </c>
      <c r="D39" s="62" t="s">
        <v>77</v>
      </c>
      <c r="E39" s="134" t="s">
        <v>123</v>
      </c>
      <c r="F39" s="124">
        <v>59531</v>
      </c>
      <c r="G39" s="54">
        <v>31</v>
      </c>
      <c r="H39" s="54">
        <v>50</v>
      </c>
      <c r="I39" s="54">
        <v>14</v>
      </c>
      <c r="J39" s="55">
        <v>32</v>
      </c>
      <c r="K39" s="55">
        <v>12.5</v>
      </c>
      <c r="L39" s="125">
        <v>10</v>
      </c>
      <c r="M39" s="55">
        <v>11</v>
      </c>
      <c r="N39" s="54">
        <v>50</v>
      </c>
      <c r="O39" s="54">
        <v>9</v>
      </c>
      <c r="P39" s="64">
        <v>12</v>
      </c>
      <c r="Q39" s="54">
        <v>12.5</v>
      </c>
      <c r="R39" s="126">
        <v>9</v>
      </c>
      <c r="S39" s="54">
        <v>51</v>
      </c>
      <c r="T39" s="54">
        <v>50</v>
      </c>
      <c r="U39" s="54">
        <v>21</v>
      </c>
      <c r="V39" s="54">
        <v>52</v>
      </c>
      <c r="W39" s="54">
        <v>12.5</v>
      </c>
      <c r="X39" s="126">
        <v>12</v>
      </c>
      <c r="Y39" s="51">
        <v>1151</v>
      </c>
      <c r="Z39" s="54">
        <v>50</v>
      </c>
      <c r="AA39" s="54">
        <v>17</v>
      </c>
      <c r="AB39" s="46">
        <v>1152</v>
      </c>
      <c r="AC39" s="54">
        <v>12.5</v>
      </c>
      <c r="AD39" s="57">
        <v>11.249999999999998</v>
      </c>
      <c r="AE39" s="54">
        <v>2031</v>
      </c>
      <c r="AF39" s="54">
        <v>50</v>
      </c>
      <c r="AG39" s="54">
        <v>22</v>
      </c>
      <c r="AH39" s="64">
        <v>2032</v>
      </c>
      <c r="AI39" s="64">
        <v>12.5</v>
      </c>
      <c r="AJ39" s="127">
        <v>11</v>
      </c>
      <c r="AK39" s="59">
        <v>3311</v>
      </c>
      <c r="AL39" s="54">
        <v>50</v>
      </c>
      <c r="AM39" s="55">
        <v>9</v>
      </c>
      <c r="AN39" s="59">
        <v>3312</v>
      </c>
      <c r="AO39" s="60">
        <v>12.5</v>
      </c>
      <c r="AP39" s="128">
        <v>9</v>
      </c>
    </row>
    <row r="40" spans="1:42">
      <c r="A40" s="123">
        <v>34</v>
      </c>
      <c r="B40" s="62">
        <v>781923003</v>
      </c>
      <c r="C40" s="62">
        <v>2356</v>
      </c>
      <c r="D40" s="62" t="s">
        <v>79</v>
      </c>
      <c r="E40" s="23" t="s">
        <v>124</v>
      </c>
      <c r="F40" s="124">
        <v>58402</v>
      </c>
      <c r="G40" s="54">
        <v>31</v>
      </c>
      <c r="H40" s="54">
        <v>50</v>
      </c>
      <c r="I40" s="54">
        <v>15</v>
      </c>
      <c r="J40" s="55">
        <v>32</v>
      </c>
      <c r="K40" s="55">
        <v>12.5</v>
      </c>
      <c r="L40" s="125">
        <v>10</v>
      </c>
      <c r="M40" s="55">
        <v>11</v>
      </c>
      <c r="N40" s="54">
        <v>50</v>
      </c>
      <c r="O40" s="54">
        <v>16</v>
      </c>
      <c r="P40" s="64">
        <v>12</v>
      </c>
      <c r="Q40" s="54">
        <v>12.5</v>
      </c>
      <c r="R40" s="126">
        <v>10</v>
      </c>
      <c r="S40" s="54">
        <v>51</v>
      </c>
      <c r="T40" s="54">
        <v>50</v>
      </c>
      <c r="U40" s="54">
        <v>11</v>
      </c>
      <c r="V40" s="54">
        <v>52</v>
      </c>
      <c r="W40" s="54">
        <v>12.5</v>
      </c>
      <c r="X40" s="126">
        <v>9</v>
      </c>
      <c r="Y40" s="51">
        <v>1151</v>
      </c>
      <c r="Z40" s="54">
        <v>50</v>
      </c>
      <c r="AA40" s="54">
        <v>7</v>
      </c>
      <c r="AB40" s="46">
        <v>1152</v>
      </c>
      <c r="AC40" s="54">
        <v>12.5</v>
      </c>
      <c r="AD40" s="57">
        <v>8.75</v>
      </c>
      <c r="AE40" s="54">
        <v>2031</v>
      </c>
      <c r="AF40" s="54">
        <v>50</v>
      </c>
      <c r="AG40" s="54">
        <v>8</v>
      </c>
      <c r="AH40" s="64">
        <v>2032</v>
      </c>
      <c r="AI40" s="64">
        <v>12.5</v>
      </c>
      <c r="AJ40" s="127">
        <v>8</v>
      </c>
      <c r="AK40" s="59">
        <v>3331</v>
      </c>
      <c r="AL40" s="54">
        <v>50</v>
      </c>
      <c r="AM40" s="55">
        <v>11</v>
      </c>
      <c r="AN40" s="59">
        <v>3332</v>
      </c>
      <c r="AO40" s="60">
        <v>12.5</v>
      </c>
      <c r="AP40" s="128">
        <v>9</v>
      </c>
    </row>
    <row r="41" spans="1:42">
      <c r="A41" s="123">
        <v>35</v>
      </c>
      <c r="B41" s="62">
        <v>781923026</v>
      </c>
      <c r="C41" s="62">
        <v>2357</v>
      </c>
      <c r="D41" s="62" t="s">
        <v>81</v>
      </c>
      <c r="E41" s="23" t="s">
        <v>125</v>
      </c>
      <c r="F41" s="124">
        <v>58426</v>
      </c>
      <c r="G41" s="54">
        <v>31</v>
      </c>
      <c r="H41" s="54">
        <v>50</v>
      </c>
      <c r="I41" s="54">
        <v>15</v>
      </c>
      <c r="J41" s="55">
        <v>32</v>
      </c>
      <c r="K41" s="55">
        <v>12.5</v>
      </c>
      <c r="L41" s="125">
        <v>10</v>
      </c>
      <c r="M41" s="55">
        <v>11</v>
      </c>
      <c r="N41" s="54">
        <v>50</v>
      </c>
      <c r="O41" s="54">
        <v>16</v>
      </c>
      <c r="P41" s="64">
        <v>12</v>
      </c>
      <c r="Q41" s="54">
        <v>12.5</v>
      </c>
      <c r="R41" s="126">
        <v>10</v>
      </c>
      <c r="S41" s="54">
        <v>51</v>
      </c>
      <c r="T41" s="54">
        <v>50</v>
      </c>
      <c r="U41" s="54">
        <v>18</v>
      </c>
      <c r="V41" s="54">
        <v>52</v>
      </c>
      <c r="W41" s="54">
        <v>12.5</v>
      </c>
      <c r="X41" s="126">
        <v>11</v>
      </c>
      <c r="Y41" s="51">
        <v>1151</v>
      </c>
      <c r="Z41" s="54">
        <v>50</v>
      </c>
      <c r="AA41" s="54">
        <v>26</v>
      </c>
      <c r="AB41" s="46">
        <v>1152</v>
      </c>
      <c r="AC41" s="54">
        <v>12.5</v>
      </c>
      <c r="AD41" s="57">
        <v>13.5</v>
      </c>
      <c r="AE41" s="54">
        <v>2031</v>
      </c>
      <c r="AF41" s="54">
        <v>50</v>
      </c>
      <c r="AG41" s="54">
        <v>16</v>
      </c>
      <c r="AH41" s="64">
        <v>2032</v>
      </c>
      <c r="AI41" s="64">
        <v>12.5</v>
      </c>
      <c r="AJ41" s="127">
        <v>9</v>
      </c>
      <c r="AK41" s="48">
        <v>4431</v>
      </c>
      <c r="AL41" s="54">
        <v>50</v>
      </c>
      <c r="AM41" s="55">
        <v>20</v>
      </c>
      <c r="AN41" s="48">
        <v>4432</v>
      </c>
      <c r="AO41" s="60">
        <v>12.5</v>
      </c>
      <c r="AP41" s="128">
        <v>11</v>
      </c>
    </row>
    <row r="42" spans="1:42">
      <c r="A42" s="123">
        <v>36</v>
      </c>
      <c r="B42" s="62">
        <v>781923052</v>
      </c>
      <c r="C42" s="62">
        <v>2358</v>
      </c>
      <c r="D42" s="62" t="s">
        <v>83</v>
      </c>
      <c r="E42" s="23" t="s">
        <v>126</v>
      </c>
      <c r="F42" s="124">
        <v>58736</v>
      </c>
      <c r="G42" s="54">
        <v>31</v>
      </c>
      <c r="H42" s="54">
        <v>50</v>
      </c>
      <c r="I42" s="54">
        <v>37</v>
      </c>
      <c r="J42" s="55">
        <v>32</v>
      </c>
      <c r="K42" s="55">
        <v>12.5</v>
      </c>
      <c r="L42" s="125">
        <v>12</v>
      </c>
      <c r="M42" s="55">
        <v>11</v>
      </c>
      <c r="N42" s="54">
        <v>50</v>
      </c>
      <c r="O42" s="54">
        <v>42</v>
      </c>
      <c r="P42" s="64">
        <v>12</v>
      </c>
      <c r="Q42" s="54">
        <v>12.5</v>
      </c>
      <c r="R42" s="126">
        <v>12</v>
      </c>
      <c r="S42" s="54">
        <v>51</v>
      </c>
      <c r="T42" s="54">
        <v>50</v>
      </c>
      <c r="U42" s="54">
        <v>44</v>
      </c>
      <c r="V42" s="54">
        <v>52</v>
      </c>
      <c r="W42" s="54">
        <v>12.5</v>
      </c>
      <c r="X42" s="126">
        <v>12</v>
      </c>
      <c r="Y42" s="52">
        <v>1031</v>
      </c>
      <c r="Z42" s="54">
        <v>50</v>
      </c>
      <c r="AA42" s="54">
        <v>41</v>
      </c>
      <c r="AB42" s="47">
        <v>1032</v>
      </c>
      <c r="AC42" s="54">
        <v>12.5</v>
      </c>
      <c r="AD42" s="57">
        <v>17.250000000000004</v>
      </c>
      <c r="AE42" s="129">
        <v>2151</v>
      </c>
      <c r="AF42" s="54">
        <v>50</v>
      </c>
      <c r="AG42" s="129">
        <v>30</v>
      </c>
      <c r="AH42" s="130">
        <v>2152</v>
      </c>
      <c r="AI42" s="64">
        <v>12.5</v>
      </c>
      <c r="AJ42" s="127">
        <v>12</v>
      </c>
      <c r="AK42" s="59">
        <v>3071</v>
      </c>
      <c r="AL42" s="54">
        <v>50</v>
      </c>
      <c r="AM42" s="55">
        <v>35</v>
      </c>
      <c r="AN42" s="132">
        <v>3072</v>
      </c>
      <c r="AO42" s="60">
        <v>12.5</v>
      </c>
      <c r="AP42" s="128">
        <v>12</v>
      </c>
    </row>
    <row r="43" spans="1:42">
      <c r="A43" s="123">
        <v>37</v>
      </c>
      <c r="B43" s="62">
        <v>781923076</v>
      </c>
      <c r="C43" s="62">
        <v>2359</v>
      </c>
      <c r="D43" s="62" t="s">
        <v>85</v>
      </c>
      <c r="E43" s="23" t="s">
        <v>127</v>
      </c>
      <c r="F43" s="124">
        <v>59236</v>
      </c>
      <c r="G43" s="54">
        <v>31</v>
      </c>
      <c r="H43" s="54">
        <v>50</v>
      </c>
      <c r="I43" s="54">
        <v>14</v>
      </c>
      <c r="J43" s="55">
        <v>32</v>
      </c>
      <c r="K43" s="55">
        <v>12.5</v>
      </c>
      <c r="L43" s="125">
        <v>10</v>
      </c>
      <c r="M43" s="55">
        <v>11</v>
      </c>
      <c r="N43" s="54">
        <v>50</v>
      </c>
      <c r="O43" s="54">
        <v>14</v>
      </c>
      <c r="P43" s="64">
        <v>12</v>
      </c>
      <c r="Q43" s="54">
        <v>12.5</v>
      </c>
      <c r="R43" s="126">
        <v>10</v>
      </c>
      <c r="S43" s="54">
        <v>51</v>
      </c>
      <c r="T43" s="54">
        <v>50</v>
      </c>
      <c r="U43" s="54">
        <v>26</v>
      </c>
      <c r="V43" s="54">
        <v>52</v>
      </c>
      <c r="W43" s="54">
        <v>12.5</v>
      </c>
      <c r="X43" s="126">
        <v>12</v>
      </c>
      <c r="Y43" s="52">
        <v>1031</v>
      </c>
      <c r="Z43" s="54">
        <v>50</v>
      </c>
      <c r="AA43" s="54">
        <v>7</v>
      </c>
      <c r="AB43" s="47">
        <v>1032</v>
      </c>
      <c r="AC43" s="54">
        <v>12.5</v>
      </c>
      <c r="AD43" s="57">
        <v>8.75</v>
      </c>
      <c r="AE43" s="129">
        <v>2151</v>
      </c>
      <c r="AF43" s="54">
        <v>50</v>
      </c>
      <c r="AG43" s="129">
        <v>16</v>
      </c>
      <c r="AH43" s="130">
        <v>2152</v>
      </c>
      <c r="AI43" s="64">
        <v>12.5</v>
      </c>
      <c r="AJ43" s="127">
        <v>9</v>
      </c>
      <c r="AK43" s="59">
        <v>3071</v>
      </c>
      <c r="AL43" s="54">
        <v>50</v>
      </c>
      <c r="AM43" s="55">
        <v>25</v>
      </c>
      <c r="AN43" s="132">
        <v>3072</v>
      </c>
      <c r="AO43" s="60">
        <v>12.5</v>
      </c>
      <c r="AP43" s="128">
        <v>11</v>
      </c>
    </row>
    <row r="44" spans="1:42">
      <c r="A44" s="123">
        <v>38</v>
      </c>
      <c r="B44" s="62">
        <v>781923060</v>
      </c>
      <c r="C44" s="62">
        <v>2360</v>
      </c>
      <c r="D44" s="62" t="s">
        <v>87</v>
      </c>
      <c r="E44" s="23" t="s">
        <v>128</v>
      </c>
      <c r="F44" s="124">
        <v>50602</v>
      </c>
      <c r="G44" s="54">
        <v>31</v>
      </c>
      <c r="H44" s="54">
        <v>50</v>
      </c>
      <c r="I44" s="54">
        <v>14</v>
      </c>
      <c r="J44" s="55">
        <v>32</v>
      </c>
      <c r="K44" s="55">
        <v>12.5</v>
      </c>
      <c r="L44" s="125">
        <v>10</v>
      </c>
      <c r="M44" s="55">
        <v>11</v>
      </c>
      <c r="N44" s="54">
        <v>50</v>
      </c>
      <c r="O44" s="54">
        <v>21</v>
      </c>
      <c r="P44" s="64">
        <v>12</v>
      </c>
      <c r="Q44" s="54">
        <v>12.5</v>
      </c>
      <c r="R44" s="126">
        <v>11</v>
      </c>
      <c r="S44" s="54">
        <v>51</v>
      </c>
      <c r="T44" s="54">
        <v>50</v>
      </c>
      <c r="U44" s="54">
        <v>22</v>
      </c>
      <c r="V44" s="54">
        <v>52</v>
      </c>
      <c r="W44" s="54">
        <v>12.5</v>
      </c>
      <c r="X44" s="126">
        <v>12</v>
      </c>
      <c r="Y44" s="52">
        <v>1031</v>
      </c>
      <c r="Z44" s="54">
        <v>50</v>
      </c>
      <c r="AA44" s="54">
        <v>3</v>
      </c>
      <c r="AB44" s="47">
        <v>1032</v>
      </c>
      <c r="AC44" s="54">
        <v>12.5</v>
      </c>
      <c r="AD44" s="57">
        <v>7.75</v>
      </c>
      <c r="AE44" s="129">
        <v>2151</v>
      </c>
      <c r="AF44" s="54">
        <v>50</v>
      </c>
      <c r="AG44" s="129">
        <v>10</v>
      </c>
      <c r="AH44" s="130">
        <v>2152</v>
      </c>
      <c r="AI44" s="64">
        <v>12.5</v>
      </c>
      <c r="AJ44" s="127">
        <v>8</v>
      </c>
      <c r="AK44" s="59">
        <v>3071</v>
      </c>
      <c r="AL44" s="54">
        <v>50</v>
      </c>
      <c r="AM44" s="55">
        <v>14</v>
      </c>
      <c r="AN44" s="132">
        <v>3072</v>
      </c>
      <c r="AO44" s="60">
        <v>12.5</v>
      </c>
      <c r="AP44" s="128">
        <v>9</v>
      </c>
    </row>
    <row r="45" spans="1:42">
      <c r="A45" s="123">
        <v>39</v>
      </c>
      <c r="B45" s="62">
        <v>781923079</v>
      </c>
      <c r="C45" s="62">
        <v>2361</v>
      </c>
      <c r="D45" s="62" t="s">
        <v>89</v>
      </c>
      <c r="E45" s="23" t="s">
        <v>129</v>
      </c>
      <c r="F45" s="124">
        <v>55078</v>
      </c>
      <c r="G45" s="54">
        <v>31</v>
      </c>
      <c r="H45" s="54">
        <v>50</v>
      </c>
      <c r="I45" s="54">
        <v>28</v>
      </c>
      <c r="J45" s="55">
        <v>32</v>
      </c>
      <c r="K45" s="55">
        <v>12.5</v>
      </c>
      <c r="L45" s="125">
        <v>13</v>
      </c>
      <c r="M45" s="55">
        <v>11</v>
      </c>
      <c r="N45" s="54">
        <v>50</v>
      </c>
      <c r="O45" s="54">
        <v>28</v>
      </c>
      <c r="P45" s="64">
        <v>12</v>
      </c>
      <c r="Q45" s="54">
        <v>12.5</v>
      </c>
      <c r="R45" s="126">
        <v>12</v>
      </c>
      <c r="S45" s="54">
        <v>51</v>
      </c>
      <c r="T45" s="54">
        <v>50</v>
      </c>
      <c r="U45" s="54">
        <v>20</v>
      </c>
      <c r="V45" s="54">
        <v>52</v>
      </c>
      <c r="W45" s="54">
        <v>12.5</v>
      </c>
      <c r="X45" s="126">
        <v>11</v>
      </c>
      <c r="Y45" s="51">
        <v>1151</v>
      </c>
      <c r="Z45" s="54">
        <v>50</v>
      </c>
      <c r="AA45" s="54">
        <v>16</v>
      </c>
      <c r="AB45" s="46">
        <v>1152</v>
      </c>
      <c r="AC45" s="54">
        <v>12.5</v>
      </c>
      <c r="AD45" s="57">
        <v>11</v>
      </c>
      <c r="AE45" s="54">
        <v>2031</v>
      </c>
      <c r="AF45" s="54">
        <v>50</v>
      </c>
      <c r="AG45" s="54">
        <v>24</v>
      </c>
      <c r="AH45" s="64">
        <v>2032</v>
      </c>
      <c r="AI45" s="64">
        <v>12.5</v>
      </c>
      <c r="AJ45" s="127">
        <v>11</v>
      </c>
      <c r="AK45" s="59">
        <v>3331</v>
      </c>
      <c r="AL45" s="54">
        <v>50</v>
      </c>
      <c r="AM45" s="55">
        <v>20</v>
      </c>
      <c r="AN45" s="59">
        <v>3332</v>
      </c>
      <c r="AO45" s="60">
        <v>12.5</v>
      </c>
      <c r="AP45" s="128">
        <v>10</v>
      </c>
    </row>
    <row r="46" spans="1:42">
      <c r="A46" s="123">
        <v>40</v>
      </c>
      <c r="B46" s="62">
        <v>781923059</v>
      </c>
      <c r="C46" s="62">
        <v>2362</v>
      </c>
      <c r="D46" s="62" t="s">
        <v>91</v>
      </c>
      <c r="E46" s="23" t="s">
        <v>130</v>
      </c>
      <c r="F46" s="124">
        <v>58293</v>
      </c>
      <c r="G46" s="54">
        <v>31</v>
      </c>
      <c r="H46" s="54">
        <v>50</v>
      </c>
      <c r="I46" s="54">
        <v>13</v>
      </c>
      <c r="J46" s="55">
        <v>32</v>
      </c>
      <c r="K46" s="55">
        <v>12.5</v>
      </c>
      <c r="L46" s="125">
        <v>9</v>
      </c>
      <c r="M46" s="55">
        <v>11</v>
      </c>
      <c r="N46" s="54">
        <v>50</v>
      </c>
      <c r="O46" s="54">
        <v>12</v>
      </c>
      <c r="P46" s="64">
        <v>12</v>
      </c>
      <c r="Q46" s="54">
        <v>12.5</v>
      </c>
      <c r="R46" s="126">
        <v>9</v>
      </c>
      <c r="S46" s="54">
        <v>51</v>
      </c>
      <c r="T46" s="54">
        <v>50</v>
      </c>
      <c r="U46" s="54">
        <v>20</v>
      </c>
      <c r="V46" s="54">
        <v>52</v>
      </c>
      <c r="W46" s="54">
        <v>12.5</v>
      </c>
      <c r="X46" s="126">
        <v>11</v>
      </c>
      <c r="Y46" s="51">
        <v>1151</v>
      </c>
      <c r="Z46" s="54">
        <v>50</v>
      </c>
      <c r="AA46" s="54">
        <v>15</v>
      </c>
      <c r="AB46" s="46">
        <v>1152</v>
      </c>
      <c r="AC46" s="54">
        <v>12.5</v>
      </c>
      <c r="AD46" s="57">
        <v>10.75</v>
      </c>
      <c r="AE46" s="54">
        <v>2031</v>
      </c>
      <c r="AF46" s="54">
        <v>50</v>
      </c>
      <c r="AG46" s="54">
        <v>17</v>
      </c>
      <c r="AH46" s="64">
        <v>2032</v>
      </c>
      <c r="AI46" s="64">
        <v>12.5</v>
      </c>
      <c r="AJ46" s="127">
        <v>9</v>
      </c>
      <c r="AK46" s="59">
        <v>3331</v>
      </c>
      <c r="AL46" s="54">
        <v>50</v>
      </c>
      <c r="AM46" s="55">
        <v>20</v>
      </c>
      <c r="AN46" s="59">
        <v>3332</v>
      </c>
      <c r="AO46" s="60">
        <v>12.5</v>
      </c>
      <c r="AP46" s="128">
        <v>10</v>
      </c>
    </row>
    <row r="47" spans="1:42">
      <c r="A47" s="123">
        <v>41</v>
      </c>
      <c r="B47" s="62">
        <v>781923030</v>
      </c>
      <c r="C47" s="62">
        <v>2363</v>
      </c>
      <c r="D47" s="62" t="s">
        <v>93</v>
      </c>
      <c r="E47" s="23" t="s">
        <v>131</v>
      </c>
      <c r="F47" s="124">
        <v>58541</v>
      </c>
      <c r="G47" s="54">
        <v>31</v>
      </c>
      <c r="H47" s="54">
        <v>50</v>
      </c>
      <c r="I47" s="54">
        <v>18</v>
      </c>
      <c r="J47" s="55">
        <v>32</v>
      </c>
      <c r="K47" s="55">
        <v>12.5</v>
      </c>
      <c r="L47" s="125">
        <v>11</v>
      </c>
      <c r="M47" s="55">
        <v>11</v>
      </c>
      <c r="N47" s="54">
        <v>50</v>
      </c>
      <c r="O47" s="54">
        <v>16</v>
      </c>
      <c r="P47" s="64">
        <v>12</v>
      </c>
      <c r="Q47" s="54">
        <v>12.5</v>
      </c>
      <c r="R47" s="126">
        <v>10</v>
      </c>
      <c r="S47" s="54">
        <v>51</v>
      </c>
      <c r="T47" s="54">
        <v>50</v>
      </c>
      <c r="U47" s="54">
        <v>29</v>
      </c>
      <c r="V47" s="54">
        <v>52</v>
      </c>
      <c r="W47" s="54">
        <v>12.5</v>
      </c>
      <c r="X47" s="126">
        <v>13</v>
      </c>
      <c r="Y47" s="52">
        <v>1031</v>
      </c>
      <c r="Z47" s="54">
        <v>50</v>
      </c>
      <c r="AA47" s="54">
        <v>3</v>
      </c>
      <c r="AB47" s="47">
        <v>1032</v>
      </c>
      <c r="AC47" s="54">
        <v>12.5</v>
      </c>
      <c r="AD47" s="57">
        <v>7.75</v>
      </c>
      <c r="AE47" s="129">
        <v>2151</v>
      </c>
      <c r="AF47" s="54">
        <v>50</v>
      </c>
      <c r="AG47" s="129">
        <v>14</v>
      </c>
      <c r="AH47" s="130">
        <v>2152</v>
      </c>
      <c r="AI47" s="64">
        <v>12.5</v>
      </c>
      <c r="AJ47" s="127">
        <v>9</v>
      </c>
      <c r="AK47" s="59">
        <v>3071</v>
      </c>
      <c r="AL47" s="54">
        <v>50</v>
      </c>
      <c r="AM47" s="55">
        <v>22</v>
      </c>
      <c r="AN47" s="59">
        <v>3072</v>
      </c>
      <c r="AO47" s="60">
        <v>12.5</v>
      </c>
      <c r="AP47" s="128">
        <v>11</v>
      </c>
    </row>
    <row r="48" spans="1:42">
      <c r="A48" s="123">
        <v>42</v>
      </c>
      <c r="B48" s="62">
        <v>781923007</v>
      </c>
      <c r="C48" s="62">
        <v>2364</v>
      </c>
      <c r="D48" s="62" t="s">
        <v>95</v>
      </c>
      <c r="E48" s="23" t="s">
        <v>132</v>
      </c>
      <c r="F48" s="124">
        <v>58813</v>
      </c>
      <c r="G48" s="54">
        <v>31</v>
      </c>
      <c r="H48" s="54">
        <v>50</v>
      </c>
      <c r="I48" s="54">
        <v>8</v>
      </c>
      <c r="J48" s="55">
        <v>32</v>
      </c>
      <c r="K48" s="55">
        <v>12.5</v>
      </c>
      <c r="L48" s="125">
        <v>8</v>
      </c>
      <c r="M48" s="55">
        <v>11</v>
      </c>
      <c r="N48" s="54">
        <v>50</v>
      </c>
      <c r="O48" s="54"/>
      <c r="P48" s="64">
        <v>12</v>
      </c>
      <c r="Q48" s="54">
        <v>12.5</v>
      </c>
      <c r="R48" s="126">
        <v>8</v>
      </c>
      <c r="S48" s="54">
        <v>51</v>
      </c>
      <c r="T48" s="54">
        <v>50</v>
      </c>
      <c r="U48" s="54">
        <v>13</v>
      </c>
      <c r="V48" s="54">
        <v>52</v>
      </c>
      <c r="W48" s="54">
        <v>12.5</v>
      </c>
      <c r="X48" s="126">
        <v>10</v>
      </c>
      <c r="Y48" s="51">
        <v>1151</v>
      </c>
      <c r="Z48" s="54">
        <v>50</v>
      </c>
      <c r="AA48" s="54">
        <v>3</v>
      </c>
      <c r="AB48" s="46">
        <v>1152</v>
      </c>
      <c r="AC48" s="54">
        <v>12.5</v>
      </c>
      <c r="AD48" s="57">
        <v>7.75</v>
      </c>
      <c r="AE48" s="54">
        <v>2031</v>
      </c>
      <c r="AF48" s="54">
        <v>50</v>
      </c>
      <c r="AG48" s="54">
        <v>8</v>
      </c>
      <c r="AH48" s="64">
        <v>2032</v>
      </c>
      <c r="AI48" s="64">
        <v>12.5</v>
      </c>
      <c r="AJ48" s="127">
        <v>8</v>
      </c>
      <c r="AK48" s="59">
        <v>4431</v>
      </c>
      <c r="AL48" s="54">
        <v>50</v>
      </c>
      <c r="AM48" s="55">
        <v>14</v>
      </c>
      <c r="AN48" s="59">
        <v>4432</v>
      </c>
      <c r="AO48" s="60">
        <v>12.5</v>
      </c>
      <c r="AP48" s="128">
        <v>9</v>
      </c>
    </row>
    <row r="49" spans="1:42">
      <c r="A49" s="123">
        <v>43</v>
      </c>
      <c r="B49" s="62">
        <v>781923062</v>
      </c>
      <c r="C49" s="62">
        <v>2365</v>
      </c>
      <c r="D49" s="62" t="s">
        <v>97</v>
      </c>
      <c r="E49" s="23" t="s">
        <v>133</v>
      </c>
      <c r="F49" s="124">
        <v>58648</v>
      </c>
      <c r="G49" s="54">
        <v>31</v>
      </c>
      <c r="H49" s="54">
        <v>50</v>
      </c>
      <c r="I49" s="54">
        <v>6</v>
      </c>
      <c r="J49" s="55">
        <v>32</v>
      </c>
      <c r="K49" s="55">
        <v>12.5</v>
      </c>
      <c r="L49" s="125">
        <v>8</v>
      </c>
      <c r="M49" s="55">
        <v>11</v>
      </c>
      <c r="N49" s="54">
        <v>50</v>
      </c>
      <c r="O49" s="54">
        <v>7</v>
      </c>
      <c r="P49" s="64">
        <v>12</v>
      </c>
      <c r="Q49" s="54">
        <v>12.5</v>
      </c>
      <c r="R49" s="126">
        <v>8</v>
      </c>
      <c r="S49" s="54">
        <v>51</v>
      </c>
      <c r="T49" s="54">
        <v>50</v>
      </c>
      <c r="U49" s="54"/>
      <c r="V49" s="54">
        <v>52</v>
      </c>
      <c r="W49" s="54">
        <v>12.5</v>
      </c>
      <c r="X49" s="133"/>
      <c r="Y49" s="51">
        <v>1151</v>
      </c>
      <c r="Z49" s="54">
        <v>50</v>
      </c>
      <c r="AA49" s="54">
        <v>12</v>
      </c>
      <c r="AB49" s="46">
        <v>1152</v>
      </c>
      <c r="AC49" s="54">
        <v>12.5</v>
      </c>
      <c r="AD49" s="57">
        <v>10</v>
      </c>
      <c r="AE49" s="54">
        <v>2031</v>
      </c>
      <c r="AF49" s="54">
        <v>50</v>
      </c>
      <c r="AG49" s="54">
        <v>8</v>
      </c>
      <c r="AH49" s="64">
        <v>2032</v>
      </c>
      <c r="AI49" s="64">
        <v>12.5</v>
      </c>
      <c r="AJ49" s="127">
        <v>8</v>
      </c>
      <c r="AK49" s="48">
        <v>4431</v>
      </c>
      <c r="AL49" s="54">
        <v>50</v>
      </c>
      <c r="AM49" s="55">
        <v>11</v>
      </c>
      <c r="AN49" s="48">
        <v>4432</v>
      </c>
      <c r="AO49" s="60">
        <v>12.5</v>
      </c>
      <c r="AP49" s="128">
        <v>9</v>
      </c>
    </row>
    <row r="50" spans="1:42">
      <c r="A50" s="123">
        <v>44</v>
      </c>
      <c r="B50" s="62">
        <v>781923033</v>
      </c>
      <c r="C50" s="62">
        <v>2366</v>
      </c>
      <c r="D50" s="62" t="s">
        <v>99</v>
      </c>
      <c r="E50" s="23" t="s">
        <v>134</v>
      </c>
      <c r="F50" s="124">
        <v>59168</v>
      </c>
      <c r="G50" s="54">
        <v>31</v>
      </c>
      <c r="H50" s="54">
        <v>50</v>
      </c>
      <c r="I50" s="54">
        <v>4</v>
      </c>
      <c r="J50" s="55">
        <v>32</v>
      </c>
      <c r="K50" s="55">
        <v>12.5</v>
      </c>
      <c r="L50" s="125">
        <v>7</v>
      </c>
      <c r="M50" s="55">
        <v>11</v>
      </c>
      <c r="N50" s="54">
        <v>50</v>
      </c>
      <c r="O50" s="54">
        <v>5</v>
      </c>
      <c r="P50" s="64">
        <v>12</v>
      </c>
      <c r="Q50" s="54">
        <v>12.5</v>
      </c>
      <c r="R50" s="126">
        <v>8</v>
      </c>
      <c r="S50" s="54">
        <v>51</v>
      </c>
      <c r="T50" s="54">
        <v>50</v>
      </c>
      <c r="U50" s="54">
        <v>8</v>
      </c>
      <c r="V50" s="54">
        <v>52</v>
      </c>
      <c r="W50" s="54">
        <v>12.5</v>
      </c>
      <c r="X50" s="133"/>
      <c r="Y50" s="51">
        <v>1151</v>
      </c>
      <c r="Z50" s="54">
        <v>50</v>
      </c>
      <c r="AA50" s="54">
        <v>3</v>
      </c>
      <c r="AB50" s="46">
        <v>1152</v>
      </c>
      <c r="AC50" s="54">
        <v>12.5</v>
      </c>
      <c r="AD50" s="57">
        <v>7.75</v>
      </c>
      <c r="AE50" s="54">
        <v>2031</v>
      </c>
      <c r="AF50" s="54">
        <v>50</v>
      </c>
      <c r="AG50" s="54">
        <v>12</v>
      </c>
      <c r="AH50" s="64">
        <v>2032</v>
      </c>
      <c r="AI50" s="64">
        <v>12.5</v>
      </c>
      <c r="AJ50" s="127">
        <v>8</v>
      </c>
      <c r="AK50" s="48">
        <v>3311</v>
      </c>
      <c r="AL50" s="54">
        <v>50</v>
      </c>
      <c r="AM50" s="55">
        <v>7</v>
      </c>
      <c r="AN50" s="48">
        <v>3312</v>
      </c>
      <c r="AO50" s="60">
        <v>12.5</v>
      </c>
      <c r="AP50" s="128">
        <v>9</v>
      </c>
    </row>
    <row r="51" spans="1:42">
      <c r="A51" s="123">
        <v>45</v>
      </c>
      <c r="B51" s="62">
        <v>781923046</v>
      </c>
      <c r="C51" s="62">
        <v>2367</v>
      </c>
      <c r="D51" s="62" t="s">
        <v>101</v>
      </c>
      <c r="E51" s="23" t="s">
        <v>135</v>
      </c>
      <c r="F51" s="124">
        <v>59118</v>
      </c>
      <c r="G51" s="54">
        <v>31</v>
      </c>
      <c r="H51" s="54">
        <v>50</v>
      </c>
      <c r="I51" s="54">
        <v>8</v>
      </c>
      <c r="J51" s="55">
        <v>32</v>
      </c>
      <c r="K51" s="55">
        <v>12.5</v>
      </c>
      <c r="L51" s="125">
        <v>9</v>
      </c>
      <c r="M51" s="55">
        <v>11</v>
      </c>
      <c r="N51" s="54">
        <v>50</v>
      </c>
      <c r="O51" s="54">
        <v>11</v>
      </c>
      <c r="P51" s="64">
        <v>12</v>
      </c>
      <c r="Q51" s="54">
        <v>12.5</v>
      </c>
      <c r="R51" s="126">
        <v>8</v>
      </c>
      <c r="S51" s="54">
        <v>51</v>
      </c>
      <c r="T51" s="54">
        <v>50</v>
      </c>
      <c r="U51" s="54">
        <v>20</v>
      </c>
      <c r="V51" s="54">
        <v>52</v>
      </c>
      <c r="W51" s="54">
        <v>12.5</v>
      </c>
      <c r="X51" s="126">
        <v>11</v>
      </c>
      <c r="Y51" s="52">
        <v>1031</v>
      </c>
      <c r="Z51" s="54">
        <v>50</v>
      </c>
      <c r="AA51" s="54">
        <v>4</v>
      </c>
      <c r="AB51" s="47">
        <v>1032</v>
      </c>
      <c r="AC51" s="54">
        <v>12.5</v>
      </c>
      <c r="AD51" s="57">
        <v>8</v>
      </c>
      <c r="AE51" s="129">
        <v>2151</v>
      </c>
      <c r="AF51" s="54">
        <v>50</v>
      </c>
      <c r="AG51" s="129">
        <v>21</v>
      </c>
      <c r="AH51" s="130">
        <v>2152</v>
      </c>
      <c r="AI51" s="64">
        <v>12.5</v>
      </c>
      <c r="AJ51" s="127">
        <v>10</v>
      </c>
      <c r="AK51" s="59">
        <v>3071</v>
      </c>
      <c r="AL51" s="54">
        <v>50</v>
      </c>
      <c r="AM51" s="55">
        <v>23</v>
      </c>
      <c r="AN51" s="132">
        <v>3072</v>
      </c>
      <c r="AO51" s="60">
        <v>12.5</v>
      </c>
      <c r="AP51" s="128">
        <v>11</v>
      </c>
    </row>
    <row r="52" spans="1:42">
      <c r="A52" s="123">
        <v>46</v>
      </c>
      <c r="B52" s="62">
        <v>781923070</v>
      </c>
      <c r="C52" s="62">
        <v>2368</v>
      </c>
      <c r="D52" s="62" t="s">
        <v>103</v>
      </c>
      <c r="E52" s="23" t="s">
        <v>136</v>
      </c>
      <c r="F52" s="124">
        <v>58598</v>
      </c>
      <c r="G52" s="54">
        <v>31</v>
      </c>
      <c r="H52" s="54">
        <v>50</v>
      </c>
      <c r="I52" s="54"/>
      <c r="J52" s="55">
        <v>32</v>
      </c>
      <c r="K52" s="55">
        <v>12.5</v>
      </c>
      <c r="L52" s="125">
        <v>9</v>
      </c>
      <c r="M52" s="55">
        <v>11</v>
      </c>
      <c r="N52" s="54">
        <v>50</v>
      </c>
      <c r="O52" s="54"/>
      <c r="P52" s="64">
        <v>12</v>
      </c>
      <c r="Q52" s="54">
        <v>12.5</v>
      </c>
      <c r="R52" s="126">
        <v>8</v>
      </c>
      <c r="S52" s="54">
        <v>51</v>
      </c>
      <c r="T52" s="54">
        <v>50</v>
      </c>
      <c r="U52" s="54"/>
      <c r="V52" s="54">
        <v>52</v>
      </c>
      <c r="W52" s="54">
        <v>12.5</v>
      </c>
      <c r="X52" s="133"/>
      <c r="Y52" s="51">
        <v>1151</v>
      </c>
      <c r="Z52" s="54">
        <v>50</v>
      </c>
      <c r="AA52" s="54">
        <v>8</v>
      </c>
      <c r="AB52" s="46">
        <v>1152</v>
      </c>
      <c r="AC52" s="54">
        <v>12.5</v>
      </c>
      <c r="AD52" s="57">
        <v>9</v>
      </c>
      <c r="AE52" s="54">
        <v>2031</v>
      </c>
      <c r="AF52" s="54">
        <v>50</v>
      </c>
      <c r="AG52" s="54">
        <v>20</v>
      </c>
      <c r="AH52" s="64">
        <v>2032</v>
      </c>
      <c r="AI52" s="64">
        <v>12.5</v>
      </c>
      <c r="AJ52" s="127">
        <v>10</v>
      </c>
      <c r="AK52" s="48">
        <v>4431</v>
      </c>
      <c r="AL52" s="54">
        <v>50</v>
      </c>
      <c r="AM52" s="55">
        <v>14</v>
      </c>
      <c r="AN52" s="48">
        <v>4432</v>
      </c>
      <c r="AO52" s="60">
        <v>12.5</v>
      </c>
      <c r="AP52" s="128">
        <v>10</v>
      </c>
    </row>
    <row r="53" spans="1:42">
      <c r="A53" s="123">
        <v>47</v>
      </c>
      <c r="B53" s="62">
        <v>781923042</v>
      </c>
      <c r="C53" s="62">
        <v>2369</v>
      </c>
      <c r="D53" s="62" t="s">
        <v>105</v>
      </c>
      <c r="E53" s="23" t="s">
        <v>137</v>
      </c>
      <c r="F53" s="124">
        <v>58818</v>
      </c>
      <c r="G53" s="54">
        <v>31</v>
      </c>
      <c r="H53" s="54">
        <v>50</v>
      </c>
      <c r="I53" s="54">
        <v>11</v>
      </c>
      <c r="J53" s="55">
        <v>32</v>
      </c>
      <c r="K53" s="55">
        <v>12.5</v>
      </c>
      <c r="L53" s="125">
        <v>9</v>
      </c>
      <c r="M53" s="55">
        <v>11</v>
      </c>
      <c r="N53" s="54">
        <v>50</v>
      </c>
      <c r="O53" s="54">
        <v>9</v>
      </c>
      <c r="P53" s="64">
        <v>12</v>
      </c>
      <c r="Q53" s="54">
        <v>12.5</v>
      </c>
      <c r="R53" s="126">
        <v>9</v>
      </c>
      <c r="S53" s="54">
        <v>51</v>
      </c>
      <c r="T53" s="54">
        <v>50</v>
      </c>
      <c r="U53" s="54">
        <v>25</v>
      </c>
      <c r="V53" s="54">
        <v>52</v>
      </c>
      <c r="W53" s="54">
        <v>12.5</v>
      </c>
      <c r="X53" s="126">
        <v>12</v>
      </c>
      <c r="Y53" s="52">
        <v>1031</v>
      </c>
      <c r="Z53" s="54">
        <v>50</v>
      </c>
      <c r="AA53" s="54">
        <v>3</v>
      </c>
      <c r="AB53" s="47">
        <v>1032</v>
      </c>
      <c r="AC53" s="54">
        <v>12.5</v>
      </c>
      <c r="AD53" s="57">
        <v>7.75</v>
      </c>
      <c r="AE53" s="129">
        <v>2151</v>
      </c>
      <c r="AF53" s="54">
        <v>50</v>
      </c>
      <c r="AG53" s="129">
        <v>16</v>
      </c>
      <c r="AH53" s="130">
        <v>2152</v>
      </c>
      <c r="AI53" s="64">
        <v>12.5</v>
      </c>
      <c r="AJ53" s="127">
        <v>9</v>
      </c>
      <c r="AK53" s="59">
        <v>3071</v>
      </c>
      <c r="AL53" s="54">
        <v>50</v>
      </c>
      <c r="AM53" s="55">
        <v>15</v>
      </c>
      <c r="AN53" s="59">
        <v>3072</v>
      </c>
      <c r="AO53" s="60">
        <v>12.5</v>
      </c>
      <c r="AP53" s="128">
        <v>9</v>
      </c>
    </row>
    <row r="54" spans="1:42">
      <c r="A54" s="123">
        <v>48</v>
      </c>
      <c r="B54" s="62">
        <v>781923012</v>
      </c>
      <c r="C54" s="62">
        <v>2370</v>
      </c>
      <c r="D54" s="62" t="s">
        <v>107</v>
      </c>
      <c r="E54" s="23" t="s">
        <v>138</v>
      </c>
      <c r="F54" s="124">
        <v>58519</v>
      </c>
      <c r="G54" s="54">
        <v>31</v>
      </c>
      <c r="H54" s="54">
        <v>50</v>
      </c>
      <c r="I54" s="54"/>
      <c r="J54" s="55">
        <v>32</v>
      </c>
      <c r="K54" s="55">
        <v>12.5</v>
      </c>
      <c r="L54" s="125">
        <v>8</v>
      </c>
      <c r="M54" s="55">
        <v>11</v>
      </c>
      <c r="N54" s="54">
        <v>50</v>
      </c>
      <c r="O54" s="54">
        <v>10</v>
      </c>
      <c r="P54" s="64">
        <v>12</v>
      </c>
      <c r="Q54" s="54">
        <v>12.5</v>
      </c>
      <c r="R54" s="126">
        <v>9</v>
      </c>
      <c r="S54" s="54">
        <v>51</v>
      </c>
      <c r="T54" s="54">
        <v>50</v>
      </c>
      <c r="U54" s="54">
        <v>22</v>
      </c>
      <c r="V54" s="54">
        <v>52</v>
      </c>
      <c r="W54" s="54">
        <v>12.5</v>
      </c>
      <c r="X54" s="126">
        <v>12</v>
      </c>
      <c r="Y54" s="51">
        <v>1151</v>
      </c>
      <c r="Z54" s="54">
        <v>50</v>
      </c>
      <c r="AA54" s="54">
        <v>7</v>
      </c>
      <c r="AB54" s="46">
        <v>1152</v>
      </c>
      <c r="AC54" s="54">
        <v>12.5</v>
      </c>
      <c r="AD54" s="57">
        <v>8.75</v>
      </c>
      <c r="AE54" s="54">
        <v>2031</v>
      </c>
      <c r="AF54" s="54">
        <v>50</v>
      </c>
      <c r="AG54" s="54">
        <v>20</v>
      </c>
      <c r="AH54" s="64">
        <v>2032</v>
      </c>
      <c r="AI54" s="64">
        <v>12.5</v>
      </c>
      <c r="AJ54" s="127">
        <v>10</v>
      </c>
      <c r="AK54" s="48">
        <v>4431</v>
      </c>
      <c r="AL54" s="54">
        <v>50</v>
      </c>
      <c r="AM54" s="55">
        <v>20</v>
      </c>
      <c r="AN54" s="48">
        <v>4432</v>
      </c>
      <c r="AO54" s="60">
        <v>12.5</v>
      </c>
      <c r="AP54" s="128">
        <v>10</v>
      </c>
    </row>
    <row r="55" spans="1:42">
      <c r="A55" s="123">
        <v>49</v>
      </c>
      <c r="B55" s="62">
        <v>781923068</v>
      </c>
      <c r="C55" s="62">
        <v>2371</v>
      </c>
      <c r="D55" s="62" t="s">
        <v>109</v>
      </c>
      <c r="E55" s="23" t="s">
        <v>139</v>
      </c>
      <c r="F55" s="59" t="s">
        <v>140</v>
      </c>
      <c r="G55" s="54">
        <v>31</v>
      </c>
      <c r="H55" s="54">
        <v>50</v>
      </c>
      <c r="I55" s="54">
        <v>20</v>
      </c>
      <c r="J55" s="55">
        <v>32</v>
      </c>
      <c r="K55" s="55">
        <v>12.5</v>
      </c>
      <c r="L55" s="125">
        <v>11</v>
      </c>
      <c r="M55" s="55">
        <v>11</v>
      </c>
      <c r="N55" s="54">
        <v>50</v>
      </c>
      <c r="O55" s="54">
        <v>14</v>
      </c>
      <c r="P55" s="64">
        <v>12</v>
      </c>
      <c r="Q55" s="54">
        <v>12.5</v>
      </c>
      <c r="R55" s="126">
        <v>10</v>
      </c>
      <c r="S55" s="54">
        <v>51</v>
      </c>
      <c r="T55" s="54">
        <v>50</v>
      </c>
      <c r="U55" s="54">
        <v>10</v>
      </c>
      <c r="V55" s="54">
        <v>52</v>
      </c>
      <c r="W55" s="54">
        <v>12.5</v>
      </c>
      <c r="X55" s="126">
        <v>9</v>
      </c>
      <c r="Y55" s="51">
        <v>1151</v>
      </c>
      <c r="Z55" s="54">
        <v>50</v>
      </c>
      <c r="AA55" s="54">
        <v>7</v>
      </c>
      <c r="AB55" s="46">
        <v>1152</v>
      </c>
      <c r="AC55" s="54">
        <v>12.5</v>
      </c>
      <c r="AD55" s="57">
        <v>8.75</v>
      </c>
      <c r="AE55" s="54">
        <v>2031</v>
      </c>
      <c r="AF55" s="54">
        <v>50</v>
      </c>
      <c r="AG55" s="54">
        <v>12</v>
      </c>
      <c r="AH55" s="64">
        <v>2032</v>
      </c>
      <c r="AI55" s="64">
        <v>12.5</v>
      </c>
      <c r="AJ55" s="127">
        <v>8</v>
      </c>
      <c r="AK55" s="48">
        <v>4431</v>
      </c>
      <c r="AL55" s="54">
        <v>50</v>
      </c>
      <c r="AM55" s="53">
        <v>15</v>
      </c>
      <c r="AN55" s="48">
        <v>4432</v>
      </c>
      <c r="AO55" s="60">
        <v>12.5</v>
      </c>
      <c r="AP55" s="128">
        <v>9</v>
      </c>
    </row>
    <row r="56" spans="1:42">
      <c r="A56" s="123">
        <v>50</v>
      </c>
      <c r="B56" s="62">
        <v>781923022</v>
      </c>
      <c r="C56" s="62">
        <v>2372</v>
      </c>
      <c r="D56" s="62" t="s">
        <v>111</v>
      </c>
      <c r="E56" s="23" t="s">
        <v>141</v>
      </c>
      <c r="F56" s="124">
        <v>54940</v>
      </c>
      <c r="G56" s="54">
        <v>31</v>
      </c>
      <c r="H56" s="54">
        <v>50</v>
      </c>
      <c r="I56" s="54">
        <v>18</v>
      </c>
      <c r="J56" s="55">
        <v>32</v>
      </c>
      <c r="K56" s="55">
        <v>12.5</v>
      </c>
      <c r="L56" s="125">
        <v>11</v>
      </c>
      <c r="M56" s="55">
        <v>11</v>
      </c>
      <c r="N56" s="54">
        <v>50</v>
      </c>
      <c r="O56" s="54">
        <v>20</v>
      </c>
      <c r="P56" s="64">
        <v>12</v>
      </c>
      <c r="Q56" s="54">
        <v>12.5</v>
      </c>
      <c r="R56" s="126">
        <v>11</v>
      </c>
      <c r="S56" s="54">
        <v>51</v>
      </c>
      <c r="T56" s="54">
        <v>50</v>
      </c>
      <c r="U56" s="54">
        <v>18</v>
      </c>
      <c r="V56" s="54">
        <v>52</v>
      </c>
      <c r="W56" s="54">
        <v>12.5</v>
      </c>
      <c r="X56" s="126">
        <v>11</v>
      </c>
      <c r="Y56" s="52">
        <v>1031</v>
      </c>
      <c r="Z56" s="54">
        <v>50</v>
      </c>
      <c r="AA56" s="54">
        <v>4</v>
      </c>
      <c r="AB56" s="47">
        <v>1032</v>
      </c>
      <c r="AC56" s="54">
        <v>12.5</v>
      </c>
      <c r="AD56" s="57">
        <v>8</v>
      </c>
      <c r="AE56" s="129">
        <v>2151</v>
      </c>
      <c r="AF56" s="54">
        <v>50</v>
      </c>
      <c r="AG56" s="129">
        <v>16</v>
      </c>
      <c r="AH56" s="130">
        <v>2152</v>
      </c>
      <c r="AI56" s="64">
        <v>12.5</v>
      </c>
      <c r="AJ56" s="127">
        <v>10</v>
      </c>
      <c r="AK56" s="59">
        <v>3071</v>
      </c>
      <c r="AL56" s="54">
        <v>50</v>
      </c>
      <c r="AM56" s="55">
        <v>20</v>
      </c>
      <c r="AN56" s="132">
        <v>3072</v>
      </c>
      <c r="AO56" s="60">
        <v>12.5</v>
      </c>
      <c r="AP56" s="128">
        <v>10</v>
      </c>
    </row>
    <row r="57" spans="1:42">
      <c r="A57" s="123">
        <v>51</v>
      </c>
      <c r="B57" s="62">
        <v>781923028</v>
      </c>
      <c r="C57" s="62">
        <v>2373</v>
      </c>
      <c r="D57" s="62" t="s">
        <v>113</v>
      </c>
      <c r="E57" s="23" t="s">
        <v>142</v>
      </c>
      <c r="F57" s="124">
        <v>59239</v>
      </c>
      <c r="G57" s="54">
        <v>31</v>
      </c>
      <c r="H57" s="54">
        <v>50</v>
      </c>
      <c r="I57" s="54">
        <v>16</v>
      </c>
      <c r="J57" s="55">
        <v>32</v>
      </c>
      <c r="K57" s="55">
        <v>12.5</v>
      </c>
      <c r="L57" s="125">
        <v>10</v>
      </c>
      <c r="M57" s="55">
        <v>11</v>
      </c>
      <c r="N57" s="54">
        <v>50</v>
      </c>
      <c r="O57" s="54">
        <v>16</v>
      </c>
      <c r="P57" s="64">
        <v>12</v>
      </c>
      <c r="Q57" s="54">
        <v>12.5</v>
      </c>
      <c r="R57" s="126">
        <v>10</v>
      </c>
      <c r="S57" s="54">
        <v>51</v>
      </c>
      <c r="T57" s="54">
        <v>50</v>
      </c>
      <c r="U57" s="54">
        <v>20</v>
      </c>
      <c r="V57" s="54">
        <v>52</v>
      </c>
      <c r="W57" s="54">
        <v>12.5</v>
      </c>
      <c r="X57" s="126">
        <v>11</v>
      </c>
      <c r="Y57" s="52">
        <v>1031</v>
      </c>
      <c r="Z57" s="54">
        <v>50</v>
      </c>
      <c r="AA57" s="54">
        <v>24</v>
      </c>
      <c r="AB57" s="47">
        <v>1032</v>
      </c>
      <c r="AC57" s="54">
        <v>12.5</v>
      </c>
      <c r="AD57" s="57">
        <v>13</v>
      </c>
      <c r="AE57" s="129">
        <v>2151</v>
      </c>
      <c r="AF57" s="54">
        <v>50</v>
      </c>
      <c r="AG57" s="129">
        <v>12</v>
      </c>
      <c r="AH57" s="130">
        <v>2152</v>
      </c>
      <c r="AI57" s="64">
        <v>12.5</v>
      </c>
      <c r="AJ57" s="127">
        <v>8</v>
      </c>
      <c r="AK57" s="59">
        <v>3071</v>
      </c>
      <c r="AL57" s="54">
        <v>50</v>
      </c>
      <c r="AM57" s="55">
        <v>20</v>
      </c>
      <c r="AN57" s="132">
        <v>3072</v>
      </c>
      <c r="AO57" s="60">
        <v>12.5</v>
      </c>
      <c r="AP57" s="128">
        <v>10</v>
      </c>
    </row>
    <row r="58" spans="1:42">
      <c r="A58" s="123">
        <v>52</v>
      </c>
      <c r="B58" s="62">
        <v>781923064</v>
      </c>
      <c r="C58" s="62">
        <v>2374</v>
      </c>
      <c r="D58" s="62" t="s">
        <v>115</v>
      </c>
      <c r="E58" s="23" t="s">
        <v>143</v>
      </c>
      <c r="F58" s="124">
        <v>58437</v>
      </c>
      <c r="G58" s="54">
        <v>31</v>
      </c>
      <c r="H58" s="54">
        <v>50</v>
      </c>
      <c r="I58" s="54">
        <v>14</v>
      </c>
      <c r="J58" s="55">
        <v>32</v>
      </c>
      <c r="K58" s="55">
        <v>12.5</v>
      </c>
      <c r="L58" s="125">
        <v>10</v>
      </c>
      <c r="M58" s="55">
        <v>11</v>
      </c>
      <c r="N58" s="54">
        <v>50</v>
      </c>
      <c r="O58" s="54">
        <v>8</v>
      </c>
      <c r="P58" s="64">
        <v>12</v>
      </c>
      <c r="Q58" s="54">
        <v>12.5</v>
      </c>
      <c r="R58" s="126">
        <v>8</v>
      </c>
      <c r="S58" s="54">
        <v>51</v>
      </c>
      <c r="T58" s="54">
        <v>50</v>
      </c>
      <c r="U58" s="54">
        <v>15</v>
      </c>
      <c r="V58" s="54">
        <v>52</v>
      </c>
      <c r="W58" s="54">
        <v>12.5</v>
      </c>
      <c r="X58" s="126">
        <v>10</v>
      </c>
      <c r="Y58" s="51">
        <v>1151</v>
      </c>
      <c r="Z58" s="54">
        <v>50</v>
      </c>
      <c r="AA58" s="54">
        <v>16</v>
      </c>
      <c r="AB58" s="46">
        <v>1152</v>
      </c>
      <c r="AC58" s="54">
        <v>12.5</v>
      </c>
      <c r="AD58" s="57">
        <v>11</v>
      </c>
      <c r="AE58" s="54">
        <v>2031</v>
      </c>
      <c r="AF58" s="54">
        <v>50</v>
      </c>
      <c r="AG58" s="54">
        <v>15</v>
      </c>
      <c r="AH58" s="64">
        <v>2032</v>
      </c>
      <c r="AI58" s="64">
        <v>12.5</v>
      </c>
      <c r="AJ58" s="127">
        <v>10</v>
      </c>
      <c r="AK58" s="48">
        <v>4431</v>
      </c>
      <c r="AL58" s="54">
        <v>50</v>
      </c>
      <c r="AM58" s="55">
        <v>24</v>
      </c>
      <c r="AN58" s="48">
        <v>4432</v>
      </c>
      <c r="AO58" s="60">
        <v>12.5</v>
      </c>
      <c r="AP58" s="128">
        <v>11</v>
      </c>
    </row>
    <row r="59" spans="1:42">
      <c r="A59" s="123">
        <v>53</v>
      </c>
      <c r="B59" s="62">
        <v>781923006</v>
      </c>
      <c r="C59" s="62">
        <v>2375</v>
      </c>
      <c r="D59" s="62" t="s">
        <v>40</v>
      </c>
      <c r="E59" s="23" t="s">
        <v>144</v>
      </c>
      <c r="F59" s="124">
        <v>58713</v>
      </c>
      <c r="G59" s="54">
        <v>31</v>
      </c>
      <c r="H59" s="54">
        <v>50</v>
      </c>
      <c r="I59" s="54">
        <v>6</v>
      </c>
      <c r="J59" s="55">
        <v>32</v>
      </c>
      <c r="K59" s="55">
        <v>12.5</v>
      </c>
      <c r="L59" s="125">
        <v>8</v>
      </c>
      <c r="M59" s="55">
        <v>11</v>
      </c>
      <c r="N59" s="54">
        <v>50</v>
      </c>
      <c r="O59" s="54">
        <v>10</v>
      </c>
      <c r="P59" s="64">
        <v>12</v>
      </c>
      <c r="Q59" s="54">
        <v>12.5</v>
      </c>
      <c r="R59" s="126">
        <v>9</v>
      </c>
      <c r="S59" s="54">
        <v>51</v>
      </c>
      <c r="T59" s="54">
        <v>50</v>
      </c>
      <c r="U59" s="54">
        <v>7</v>
      </c>
      <c r="V59" s="54">
        <v>52</v>
      </c>
      <c r="W59" s="54">
        <v>12.5</v>
      </c>
      <c r="X59" s="126">
        <v>8</v>
      </c>
      <c r="Y59" s="51">
        <v>1151</v>
      </c>
      <c r="Z59" s="54">
        <v>50</v>
      </c>
      <c r="AA59" s="54">
        <v>3</v>
      </c>
      <c r="AB59" s="46">
        <v>1152</v>
      </c>
      <c r="AC59" s="54">
        <v>12.5</v>
      </c>
      <c r="AD59" s="57">
        <v>7.75</v>
      </c>
      <c r="AE59" s="54">
        <v>2031</v>
      </c>
      <c r="AF59" s="54">
        <v>50</v>
      </c>
      <c r="AG59" s="54">
        <v>11</v>
      </c>
      <c r="AH59" s="64">
        <v>2032</v>
      </c>
      <c r="AI59" s="64">
        <v>12.5</v>
      </c>
      <c r="AJ59" s="127">
        <v>8</v>
      </c>
      <c r="AK59" s="59">
        <v>4431</v>
      </c>
      <c r="AL59" s="54">
        <v>50</v>
      </c>
      <c r="AM59" s="55">
        <v>15</v>
      </c>
      <c r="AN59" s="59">
        <v>4432</v>
      </c>
      <c r="AO59" s="60">
        <v>12.5</v>
      </c>
      <c r="AP59" s="128">
        <v>9</v>
      </c>
    </row>
    <row r="60" spans="1:42">
      <c r="A60" s="123">
        <v>54</v>
      </c>
      <c r="B60" s="62">
        <v>781923040</v>
      </c>
      <c r="C60" s="62">
        <v>2376</v>
      </c>
      <c r="D60" s="62" t="s">
        <v>59</v>
      </c>
      <c r="E60" s="23" t="s">
        <v>145</v>
      </c>
      <c r="F60" s="124">
        <v>59061</v>
      </c>
      <c r="G60" s="54">
        <v>31</v>
      </c>
      <c r="H60" s="54">
        <v>50</v>
      </c>
      <c r="I60" s="54">
        <v>17</v>
      </c>
      <c r="J60" s="55">
        <v>32</v>
      </c>
      <c r="K60" s="55">
        <v>12.5</v>
      </c>
      <c r="L60" s="125">
        <v>10</v>
      </c>
      <c r="M60" s="55">
        <v>11</v>
      </c>
      <c r="N60" s="54">
        <v>50</v>
      </c>
      <c r="O60" s="54">
        <v>17</v>
      </c>
      <c r="P60" s="64">
        <v>12</v>
      </c>
      <c r="Q60" s="54">
        <v>12.5</v>
      </c>
      <c r="R60" s="126">
        <v>11</v>
      </c>
      <c r="S60" s="54">
        <v>51</v>
      </c>
      <c r="T60" s="54">
        <v>50</v>
      </c>
      <c r="U60" s="54">
        <v>22</v>
      </c>
      <c r="V60" s="54">
        <v>52</v>
      </c>
      <c r="W60" s="54">
        <v>12.5</v>
      </c>
      <c r="X60" s="126">
        <v>12</v>
      </c>
      <c r="Y60" s="51">
        <v>1151</v>
      </c>
      <c r="Z60" s="54">
        <v>50</v>
      </c>
      <c r="AA60" s="54">
        <v>13</v>
      </c>
      <c r="AB60" s="46">
        <v>1152</v>
      </c>
      <c r="AC60" s="54">
        <v>12.5</v>
      </c>
      <c r="AD60" s="57">
        <v>10.25</v>
      </c>
      <c r="AE60" s="54">
        <v>2031</v>
      </c>
      <c r="AF60" s="54">
        <v>50</v>
      </c>
      <c r="AG60" s="54">
        <v>13</v>
      </c>
      <c r="AH60" s="64">
        <v>2032</v>
      </c>
      <c r="AI60" s="64">
        <v>12.5</v>
      </c>
      <c r="AJ60" s="127">
        <v>8</v>
      </c>
      <c r="AK60" s="59">
        <v>4431</v>
      </c>
      <c r="AL60" s="54">
        <v>50</v>
      </c>
      <c r="AM60" s="55"/>
      <c r="AN60" s="59">
        <v>4432</v>
      </c>
      <c r="AO60" s="60">
        <v>12.5</v>
      </c>
      <c r="AP60" s="46"/>
    </row>
    <row r="61" spans="1:42">
      <c r="A61" s="123">
        <v>55</v>
      </c>
      <c r="B61" s="62">
        <v>781923031</v>
      </c>
      <c r="C61" s="62">
        <v>2377</v>
      </c>
      <c r="D61" s="62" t="s">
        <v>60</v>
      </c>
      <c r="E61" s="23" t="s">
        <v>146</v>
      </c>
      <c r="F61" s="124">
        <v>58242</v>
      </c>
      <c r="G61" s="54">
        <v>31</v>
      </c>
      <c r="H61" s="54">
        <v>50</v>
      </c>
      <c r="I61" s="54"/>
      <c r="J61" s="55">
        <v>32</v>
      </c>
      <c r="K61" s="55">
        <v>12.5</v>
      </c>
      <c r="L61" s="125">
        <v>9</v>
      </c>
      <c r="M61" s="55">
        <v>11</v>
      </c>
      <c r="N61" s="54">
        <v>50</v>
      </c>
      <c r="O61" s="54">
        <v>18</v>
      </c>
      <c r="P61" s="64">
        <v>12</v>
      </c>
      <c r="Q61" s="54">
        <v>12.5</v>
      </c>
      <c r="R61" s="126">
        <v>11</v>
      </c>
      <c r="S61" s="54">
        <v>51</v>
      </c>
      <c r="T61" s="54">
        <v>50</v>
      </c>
      <c r="U61" s="54"/>
      <c r="V61" s="54">
        <v>52</v>
      </c>
      <c r="W61" s="54">
        <v>12.5</v>
      </c>
      <c r="X61" s="133"/>
      <c r="Y61" s="51">
        <v>1151</v>
      </c>
      <c r="Z61" s="54">
        <v>50</v>
      </c>
      <c r="AA61" s="54"/>
      <c r="AB61" s="46">
        <v>1152</v>
      </c>
      <c r="AC61" s="54">
        <v>12.5</v>
      </c>
      <c r="AD61" s="57"/>
      <c r="AE61" s="54">
        <v>2031</v>
      </c>
      <c r="AF61" s="54">
        <v>50</v>
      </c>
      <c r="AG61" s="54">
        <v>17</v>
      </c>
      <c r="AH61" s="64">
        <v>2032</v>
      </c>
      <c r="AI61" s="64">
        <v>12.5</v>
      </c>
      <c r="AJ61" s="127">
        <v>10</v>
      </c>
      <c r="AK61" s="59">
        <v>3331</v>
      </c>
      <c r="AL61" s="54">
        <v>50</v>
      </c>
      <c r="AM61" s="55">
        <v>27</v>
      </c>
      <c r="AN61" s="59">
        <v>3332</v>
      </c>
      <c r="AO61" s="60">
        <v>12.5</v>
      </c>
      <c r="AP61" s="128">
        <v>12</v>
      </c>
    </row>
    <row r="62" spans="1:42">
      <c r="A62" s="123">
        <v>56</v>
      </c>
      <c r="B62" s="62">
        <v>781923034</v>
      </c>
      <c r="C62" s="62">
        <v>2378</v>
      </c>
      <c r="D62" s="62" t="s">
        <v>61</v>
      </c>
      <c r="E62" s="23" t="s">
        <v>147</v>
      </c>
      <c r="F62" s="124">
        <v>59306</v>
      </c>
      <c r="G62" s="54">
        <v>31</v>
      </c>
      <c r="H62" s="54">
        <v>50</v>
      </c>
      <c r="I62" s="54">
        <v>16</v>
      </c>
      <c r="J62" s="55">
        <v>32</v>
      </c>
      <c r="K62" s="55">
        <v>12.5</v>
      </c>
      <c r="L62" s="125">
        <v>10</v>
      </c>
      <c r="M62" s="55">
        <v>11</v>
      </c>
      <c r="N62" s="54">
        <v>50</v>
      </c>
      <c r="O62" s="54">
        <v>8</v>
      </c>
      <c r="P62" s="64">
        <v>12</v>
      </c>
      <c r="Q62" s="54">
        <v>12.5</v>
      </c>
      <c r="R62" s="126">
        <v>8</v>
      </c>
      <c r="S62" s="54">
        <v>51</v>
      </c>
      <c r="T62" s="54">
        <v>50</v>
      </c>
      <c r="U62" s="54">
        <v>19</v>
      </c>
      <c r="V62" s="54">
        <v>52</v>
      </c>
      <c r="W62" s="54">
        <v>12.5</v>
      </c>
      <c r="X62" s="126">
        <v>11</v>
      </c>
      <c r="Y62" s="51">
        <v>1151</v>
      </c>
      <c r="Z62" s="54">
        <v>50</v>
      </c>
      <c r="AA62" s="54">
        <v>12</v>
      </c>
      <c r="AB62" s="46">
        <v>1152</v>
      </c>
      <c r="AC62" s="54">
        <v>12.5</v>
      </c>
      <c r="AD62" s="57">
        <v>10</v>
      </c>
      <c r="AE62" s="54">
        <v>2031</v>
      </c>
      <c r="AF62" s="54">
        <v>50</v>
      </c>
      <c r="AG62" s="54">
        <v>17</v>
      </c>
      <c r="AH62" s="64">
        <v>2032</v>
      </c>
      <c r="AI62" s="64">
        <v>12.5</v>
      </c>
      <c r="AJ62" s="127">
        <v>10</v>
      </c>
      <c r="AK62" s="59">
        <v>3331</v>
      </c>
      <c r="AL62" s="54">
        <v>50</v>
      </c>
      <c r="AM62" s="55">
        <v>20</v>
      </c>
      <c r="AN62" s="59">
        <v>3332</v>
      </c>
      <c r="AO62" s="60">
        <v>12.5</v>
      </c>
      <c r="AP62" s="128">
        <v>10</v>
      </c>
    </row>
    <row r="63" spans="1:42">
      <c r="A63" s="123">
        <v>57</v>
      </c>
      <c r="B63" s="62">
        <v>781923047</v>
      </c>
      <c r="C63" s="62">
        <v>2379</v>
      </c>
      <c r="D63" s="62" t="s">
        <v>73</v>
      </c>
      <c r="E63" s="23" t="s">
        <v>148</v>
      </c>
      <c r="F63" s="124">
        <v>59023</v>
      </c>
      <c r="G63" s="54">
        <v>31</v>
      </c>
      <c r="H63" s="54">
        <v>50</v>
      </c>
      <c r="I63" s="54">
        <v>30</v>
      </c>
      <c r="J63" s="55">
        <v>32</v>
      </c>
      <c r="K63" s="55">
        <v>12.5</v>
      </c>
      <c r="L63" s="125">
        <v>12</v>
      </c>
      <c r="M63" s="55">
        <v>11</v>
      </c>
      <c r="N63" s="54">
        <v>50</v>
      </c>
      <c r="O63" s="54">
        <v>30</v>
      </c>
      <c r="P63" s="64">
        <v>12</v>
      </c>
      <c r="Q63" s="54">
        <v>12.5</v>
      </c>
      <c r="R63" s="126">
        <v>12</v>
      </c>
      <c r="S63" s="54">
        <v>51</v>
      </c>
      <c r="T63" s="54">
        <v>50</v>
      </c>
      <c r="U63" s="54">
        <v>20</v>
      </c>
      <c r="V63" s="54">
        <v>52</v>
      </c>
      <c r="W63" s="54">
        <v>12.5</v>
      </c>
      <c r="X63" s="126">
        <v>11</v>
      </c>
      <c r="Y63" s="47">
        <v>1031</v>
      </c>
      <c r="Z63" s="54">
        <v>50</v>
      </c>
      <c r="AA63" s="129">
        <v>23</v>
      </c>
      <c r="AB63" s="47">
        <v>1032</v>
      </c>
      <c r="AC63" s="54">
        <v>12.5</v>
      </c>
      <c r="AD63" s="57">
        <v>12.75</v>
      </c>
      <c r="AE63" s="129">
        <v>2151</v>
      </c>
      <c r="AF63" s="54">
        <v>50</v>
      </c>
      <c r="AG63" s="54">
        <v>20</v>
      </c>
      <c r="AH63" s="130">
        <v>2152</v>
      </c>
      <c r="AI63" s="64">
        <v>12.5</v>
      </c>
      <c r="AJ63" s="127">
        <v>10</v>
      </c>
      <c r="AK63" s="132">
        <v>3071</v>
      </c>
      <c r="AL63" s="54">
        <v>50</v>
      </c>
      <c r="AM63" s="55">
        <v>23</v>
      </c>
      <c r="AN63" s="132">
        <v>3072</v>
      </c>
      <c r="AO63" s="60">
        <v>12.5</v>
      </c>
      <c r="AP63" s="128">
        <v>11</v>
      </c>
    </row>
    <row r="64" spans="1:42">
      <c r="A64" s="123">
        <v>58</v>
      </c>
      <c r="B64" s="62">
        <v>781923049</v>
      </c>
      <c r="C64" s="62">
        <v>2380</v>
      </c>
      <c r="D64" s="62" t="s">
        <v>75</v>
      </c>
      <c r="E64" s="23" t="s">
        <v>149</v>
      </c>
      <c r="F64" s="124">
        <v>59389</v>
      </c>
      <c r="G64" s="54">
        <v>31</v>
      </c>
      <c r="H64" s="54">
        <v>50</v>
      </c>
      <c r="I64" s="54">
        <v>3</v>
      </c>
      <c r="J64" s="55">
        <v>32</v>
      </c>
      <c r="K64" s="55">
        <v>12.5</v>
      </c>
      <c r="L64" s="125">
        <v>9</v>
      </c>
      <c r="M64" s="55">
        <v>11</v>
      </c>
      <c r="N64" s="54">
        <v>50</v>
      </c>
      <c r="O64" s="54">
        <v>8</v>
      </c>
      <c r="P64" s="64">
        <v>12</v>
      </c>
      <c r="Q64" s="54">
        <v>12.5</v>
      </c>
      <c r="R64" s="126">
        <v>8</v>
      </c>
      <c r="S64" s="54">
        <v>51</v>
      </c>
      <c r="T64" s="54">
        <v>50</v>
      </c>
      <c r="U64" s="54">
        <v>10</v>
      </c>
      <c r="V64" s="54">
        <v>52</v>
      </c>
      <c r="W64" s="54">
        <v>12.5</v>
      </c>
      <c r="X64" s="126">
        <v>9</v>
      </c>
      <c r="Y64" s="51">
        <v>1151</v>
      </c>
      <c r="Z64" s="54">
        <v>50</v>
      </c>
      <c r="AA64" s="54">
        <v>6</v>
      </c>
      <c r="AB64" s="46">
        <v>1152</v>
      </c>
      <c r="AC64" s="54">
        <v>12.5</v>
      </c>
      <c r="AD64" s="57">
        <v>8.5</v>
      </c>
      <c r="AE64" s="54">
        <v>2031</v>
      </c>
      <c r="AF64" s="54">
        <v>50</v>
      </c>
      <c r="AG64" s="54">
        <v>8</v>
      </c>
      <c r="AH64" s="64">
        <v>2032</v>
      </c>
      <c r="AI64" s="64">
        <v>12.5</v>
      </c>
      <c r="AJ64" s="127">
        <v>8</v>
      </c>
      <c r="AK64" s="59">
        <v>3071</v>
      </c>
      <c r="AL64" s="54">
        <v>50</v>
      </c>
      <c r="AM64" s="55"/>
      <c r="AN64" s="132">
        <v>3072</v>
      </c>
      <c r="AO64" s="60">
        <v>12.5</v>
      </c>
      <c r="AP64" s="46"/>
    </row>
    <row r="65" spans="1:42">
      <c r="A65" s="123">
        <v>59</v>
      </c>
      <c r="B65" s="62">
        <v>781923021</v>
      </c>
      <c r="C65" s="62">
        <v>2381</v>
      </c>
      <c r="D65" s="62" t="s">
        <v>77</v>
      </c>
      <c r="E65" s="23" t="s">
        <v>150</v>
      </c>
      <c r="F65" s="124">
        <v>59288</v>
      </c>
      <c r="G65" s="54">
        <v>31</v>
      </c>
      <c r="H65" s="54">
        <v>50</v>
      </c>
      <c r="I65" s="54">
        <v>5</v>
      </c>
      <c r="J65" s="55">
        <v>32</v>
      </c>
      <c r="K65" s="55">
        <v>12.5</v>
      </c>
      <c r="L65" s="125">
        <v>9</v>
      </c>
      <c r="M65" s="55">
        <v>11</v>
      </c>
      <c r="N65" s="54">
        <v>50</v>
      </c>
      <c r="O65" s="54">
        <v>11</v>
      </c>
      <c r="P65" s="64">
        <v>12</v>
      </c>
      <c r="Q65" s="54">
        <v>12.5</v>
      </c>
      <c r="R65" s="126">
        <v>9</v>
      </c>
      <c r="S65" s="54">
        <v>51</v>
      </c>
      <c r="T65" s="54">
        <v>50</v>
      </c>
      <c r="U65" s="54">
        <v>8</v>
      </c>
      <c r="V65" s="54">
        <v>52</v>
      </c>
      <c r="W65" s="54">
        <v>12.5</v>
      </c>
      <c r="X65" s="126">
        <v>8</v>
      </c>
      <c r="Y65" s="51">
        <v>1151</v>
      </c>
      <c r="Z65" s="54">
        <v>50</v>
      </c>
      <c r="AA65" s="54">
        <v>4</v>
      </c>
      <c r="AB65" s="46">
        <v>1152</v>
      </c>
      <c r="AC65" s="54">
        <v>12.5</v>
      </c>
      <c r="AD65" s="57">
        <v>8</v>
      </c>
      <c r="AE65" s="54">
        <v>2031</v>
      </c>
      <c r="AF65" s="54">
        <v>50</v>
      </c>
      <c r="AG65" s="54">
        <v>10</v>
      </c>
      <c r="AH65" s="64">
        <v>2032</v>
      </c>
      <c r="AI65" s="64">
        <v>12.5</v>
      </c>
      <c r="AJ65" s="127">
        <v>10</v>
      </c>
      <c r="AK65" s="48">
        <v>4431</v>
      </c>
      <c r="AL65" s="54">
        <v>50</v>
      </c>
      <c r="AM65" s="55">
        <v>10</v>
      </c>
      <c r="AN65" s="48">
        <v>4432</v>
      </c>
      <c r="AO65" s="60">
        <v>12.5</v>
      </c>
      <c r="AP65" s="128">
        <v>10</v>
      </c>
    </row>
    <row r="66" spans="1:42">
      <c r="A66" s="123">
        <v>60</v>
      </c>
      <c r="B66" s="62">
        <v>781923035</v>
      </c>
      <c r="C66" s="62">
        <v>2382</v>
      </c>
      <c r="D66" s="62" t="s">
        <v>79</v>
      </c>
      <c r="E66" s="23" t="s">
        <v>151</v>
      </c>
      <c r="F66" s="124">
        <v>58811</v>
      </c>
      <c r="G66" s="54">
        <v>31</v>
      </c>
      <c r="H66" s="54">
        <v>50</v>
      </c>
      <c r="I66" s="54">
        <v>16</v>
      </c>
      <c r="J66" s="55">
        <v>32</v>
      </c>
      <c r="K66" s="55">
        <v>12.5</v>
      </c>
      <c r="L66" s="125">
        <v>10</v>
      </c>
      <c r="M66" s="55">
        <v>11</v>
      </c>
      <c r="N66" s="54">
        <v>50</v>
      </c>
      <c r="O66" s="54">
        <v>16</v>
      </c>
      <c r="P66" s="64">
        <v>12</v>
      </c>
      <c r="Q66" s="54">
        <v>12.5</v>
      </c>
      <c r="R66" s="126">
        <v>10</v>
      </c>
      <c r="S66" s="54">
        <v>51</v>
      </c>
      <c r="T66" s="54">
        <v>50</v>
      </c>
      <c r="U66" s="54">
        <v>10</v>
      </c>
      <c r="V66" s="54">
        <v>52</v>
      </c>
      <c r="W66" s="54">
        <v>12.5</v>
      </c>
      <c r="X66" s="126">
        <v>9</v>
      </c>
      <c r="Y66" s="51">
        <v>1151</v>
      </c>
      <c r="Z66" s="54">
        <v>50</v>
      </c>
      <c r="AA66" s="54">
        <v>4</v>
      </c>
      <c r="AB66" s="46">
        <v>1152</v>
      </c>
      <c r="AC66" s="54">
        <v>12.5</v>
      </c>
      <c r="AD66" s="57">
        <v>8</v>
      </c>
      <c r="AE66" s="54">
        <v>2031</v>
      </c>
      <c r="AF66" s="54">
        <v>50</v>
      </c>
      <c r="AG66" s="54">
        <v>9</v>
      </c>
      <c r="AH66" s="64">
        <v>2032</v>
      </c>
      <c r="AI66" s="64">
        <v>12.5</v>
      </c>
      <c r="AJ66" s="127">
        <v>9</v>
      </c>
      <c r="AK66" s="59">
        <v>4431</v>
      </c>
      <c r="AL66" s="54">
        <v>50</v>
      </c>
      <c r="AM66" s="55">
        <v>12</v>
      </c>
      <c r="AN66" s="59">
        <v>4432</v>
      </c>
      <c r="AO66" s="60">
        <v>12.5</v>
      </c>
      <c r="AP66" s="128">
        <v>10</v>
      </c>
    </row>
    <row r="67" spans="1:42">
      <c r="A67" s="123">
        <v>61</v>
      </c>
      <c r="B67" s="62">
        <v>781923025</v>
      </c>
      <c r="C67" s="62">
        <v>2383</v>
      </c>
      <c r="D67" s="62" t="s">
        <v>81</v>
      </c>
      <c r="E67" s="23" t="s">
        <v>152</v>
      </c>
      <c r="F67" s="124">
        <v>59052</v>
      </c>
      <c r="G67" s="54">
        <v>31</v>
      </c>
      <c r="H67" s="54">
        <v>50</v>
      </c>
      <c r="I67" s="54">
        <v>7</v>
      </c>
      <c r="J67" s="55">
        <v>32</v>
      </c>
      <c r="K67" s="55">
        <v>12.5</v>
      </c>
      <c r="L67" s="125">
        <v>9</v>
      </c>
      <c r="M67" s="55">
        <v>11</v>
      </c>
      <c r="N67" s="54">
        <v>50</v>
      </c>
      <c r="O67" s="54">
        <v>13</v>
      </c>
      <c r="P67" s="64">
        <v>12</v>
      </c>
      <c r="Q67" s="54">
        <v>12.5</v>
      </c>
      <c r="R67" s="126">
        <v>10</v>
      </c>
      <c r="S67" s="54">
        <v>51</v>
      </c>
      <c r="T67" s="54">
        <v>50</v>
      </c>
      <c r="U67" s="54">
        <v>11</v>
      </c>
      <c r="V67" s="54">
        <v>52</v>
      </c>
      <c r="W67" s="54">
        <v>12.5</v>
      </c>
      <c r="X67" s="126">
        <v>9</v>
      </c>
      <c r="Y67" s="55">
        <v>1151</v>
      </c>
      <c r="Z67" s="54">
        <v>50</v>
      </c>
      <c r="AA67" s="54">
        <v>5</v>
      </c>
      <c r="AB67" s="55">
        <v>1152</v>
      </c>
      <c r="AC67" s="54">
        <v>12.5</v>
      </c>
      <c r="AD67" s="57">
        <v>8.25</v>
      </c>
      <c r="AE67" s="54">
        <v>2031</v>
      </c>
      <c r="AF67" s="54">
        <v>50</v>
      </c>
      <c r="AG67" s="54">
        <v>10</v>
      </c>
      <c r="AH67" s="64">
        <v>2032</v>
      </c>
      <c r="AI67" s="64">
        <v>12.5</v>
      </c>
      <c r="AJ67" s="127">
        <v>8</v>
      </c>
      <c r="AK67" s="48">
        <v>4431</v>
      </c>
      <c r="AL67" s="54">
        <v>50</v>
      </c>
      <c r="AM67" s="55">
        <v>14</v>
      </c>
      <c r="AN67" s="48">
        <v>4432</v>
      </c>
      <c r="AO67" s="60">
        <v>12.5</v>
      </c>
      <c r="AP67" s="128">
        <v>9</v>
      </c>
    </row>
    <row r="68" spans="1:42">
      <c r="A68" s="123">
        <v>62</v>
      </c>
      <c r="B68" s="62">
        <v>781923020</v>
      </c>
      <c r="C68" s="62">
        <v>2384</v>
      </c>
      <c r="D68" s="62" t="s">
        <v>83</v>
      </c>
      <c r="E68" s="23" t="s">
        <v>153</v>
      </c>
      <c r="F68" s="124">
        <v>58757</v>
      </c>
      <c r="G68" s="54">
        <v>31</v>
      </c>
      <c r="H68" s="54">
        <v>50</v>
      </c>
      <c r="I68" s="54">
        <v>11</v>
      </c>
      <c r="J68" s="55">
        <v>32</v>
      </c>
      <c r="K68" s="55">
        <v>12.5</v>
      </c>
      <c r="L68" s="125">
        <v>9</v>
      </c>
      <c r="M68" s="55">
        <v>11</v>
      </c>
      <c r="N68" s="54">
        <v>50</v>
      </c>
      <c r="O68" s="54"/>
      <c r="P68" s="64">
        <v>12</v>
      </c>
      <c r="Q68" s="54">
        <v>12.5</v>
      </c>
      <c r="R68" s="126">
        <v>8</v>
      </c>
      <c r="S68" s="54">
        <v>51</v>
      </c>
      <c r="T68" s="54">
        <v>50</v>
      </c>
      <c r="U68" s="54">
        <v>15</v>
      </c>
      <c r="V68" s="54">
        <v>52</v>
      </c>
      <c r="W68" s="54">
        <v>12.5</v>
      </c>
      <c r="X68" s="126">
        <v>10</v>
      </c>
      <c r="Y68" s="55">
        <v>1151</v>
      </c>
      <c r="Z68" s="54">
        <v>50</v>
      </c>
      <c r="AA68" s="54">
        <v>18</v>
      </c>
      <c r="AB68" s="55">
        <v>1152</v>
      </c>
      <c r="AC68" s="54">
        <v>12.5</v>
      </c>
      <c r="AD68" s="57">
        <v>11.5</v>
      </c>
      <c r="AE68" s="54">
        <v>2031</v>
      </c>
      <c r="AF68" s="54">
        <v>50</v>
      </c>
      <c r="AG68" s="54">
        <v>11</v>
      </c>
      <c r="AH68" s="64">
        <v>2032</v>
      </c>
      <c r="AI68" s="64">
        <v>12.5</v>
      </c>
      <c r="AJ68" s="127">
        <v>10</v>
      </c>
      <c r="AK68" s="48">
        <v>4431</v>
      </c>
      <c r="AL68" s="54">
        <v>50</v>
      </c>
      <c r="AM68" s="55">
        <v>16</v>
      </c>
      <c r="AN68" s="48">
        <v>4432</v>
      </c>
      <c r="AO68" s="60">
        <v>12.5</v>
      </c>
      <c r="AP68" s="128">
        <v>9</v>
      </c>
    </row>
    <row r="69" spans="1:42">
      <c r="A69" s="123">
        <v>63</v>
      </c>
      <c r="B69" s="62">
        <v>781923013</v>
      </c>
      <c r="C69" s="62">
        <v>2385</v>
      </c>
      <c r="D69" s="62" t="s">
        <v>85</v>
      </c>
      <c r="E69" s="23" t="s">
        <v>154</v>
      </c>
      <c r="F69" s="124">
        <v>45873</v>
      </c>
      <c r="G69" s="54">
        <v>31</v>
      </c>
      <c r="H69" s="54">
        <v>50</v>
      </c>
      <c r="I69" s="54">
        <v>21</v>
      </c>
      <c r="J69" s="55">
        <v>32</v>
      </c>
      <c r="K69" s="55">
        <v>12.5</v>
      </c>
      <c r="L69" s="125">
        <v>11</v>
      </c>
      <c r="M69" s="55">
        <v>11</v>
      </c>
      <c r="N69" s="54">
        <v>50</v>
      </c>
      <c r="O69" s="54">
        <v>21</v>
      </c>
      <c r="P69" s="64">
        <v>12</v>
      </c>
      <c r="Q69" s="54">
        <v>12.5</v>
      </c>
      <c r="R69" s="126">
        <v>12</v>
      </c>
      <c r="S69" s="54">
        <v>51</v>
      </c>
      <c r="T69" s="54">
        <v>50</v>
      </c>
      <c r="U69" s="54">
        <v>30</v>
      </c>
      <c r="V69" s="54">
        <v>52</v>
      </c>
      <c r="W69" s="54">
        <v>12.5</v>
      </c>
      <c r="X69" s="126">
        <v>12</v>
      </c>
      <c r="Y69" s="52">
        <v>1031</v>
      </c>
      <c r="Z69" s="54">
        <v>50</v>
      </c>
      <c r="AA69" s="54">
        <v>5</v>
      </c>
      <c r="AB69" s="47">
        <v>1032</v>
      </c>
      <c r="AC69" s="54">
        <v>12.5</v>
      </c>
      <c r="AD69" s="57">
        <v>8.25</v>
      </c>
      <c r="AE69" s="129">
        <v>2151</v>
      </c>
      <c r="AF69" s="54">
        <v>50</v>
      </c>
      <c r="AG69" s="54">
        <v>19</v>
      </c>
      <c r="AH69" s="130">
        <v>2152</v>
      </c>
      <c r="AI69" s="64">
        <v>12.5</v>
      </c>
      <c r="AJ69" s="127">
        <v>10</v>
      </c>
      <c r="AK69" s="59">
        <v>3071</v>
      </c>
      <c r="AL69" s="54">
        <v>50</v>
      </c>
      <c r="AM69" s="55">
        <v>27</v>
      </c>
      <c r="AN69" s="132">
        <v>3072</v>
      </c>
      <c r="AO69" s="60">
        <v>12.5</v>
      </c>
      <c r="AP69" s="128">
        <v>12</v>
      </c>
    </row>
    <row r="70" spans="1:42">
      <c r="A70" s="123">
        <v>64</v>
      </c>
      <c r="B70" s="62">
        <v>781923038</v>
      </c>
      <c r="C70" s="62">
        <v>2386</v>
      </c>
      <c r="D70" s="62" t="s">
        <v>87</v>
      </c>
      <c r="E70" s="23" t="s">
        <v>155</v>
      </c>
      <c r="F70" s="124">
        <v>59120</v>
      </c>
      <c r="G70" s="54">
        <v>31</v>
      </c>
      <c r="H70" s="54">
        <v>50</v>
      </c>
      <c r="I70" s="54"/>
      <c r="J70" s="55">
        <v>32</v>
      </c>
      <c r="K70" s="55">
        <v>12.5</v>
      </c>
      <c r="L70" s="125">
        <v>9</v>
      </c>
      <c r="M70" s="55">
        <v>11</v>
      </c>
      <c r="N70" s="54">
        <v>50</v>
      </c>
      <c r="O70" s="54"/>
      <c r="P70" s="64">
        <v>12</v>
      </c>
      <c r="Q70" s="54">
        <v>12.5</v>
      </c>
      <c r="R70" s="126">
        <v>8</v>
      </c>
      <c r="S70" s="54">
        <v>51</v>
      </c>
      <c r="T70" s="54">
        <v>50</v>
      </c>
      <c r="U70" s="54"/>
      <c r="V70" s="54">
        <v>52</v>
      </c>
      <c r="W70" s="54">
        <v>12.5</v>
      </c>
      <c r="X70" s="133"/>
      <c r="Y70" s="52">
        <v>1031</v>
      </c>
      <c r="Z70" s="54">
        <v>50</v>
      </c>
      <c r="AA70" s="54"/>
      <c r="AB70" s="47">
        <v>1032</v>
      </c>
      <c r="AC70" s="54">
        <v>12.5</v>
      </c>
      <c r="AD70" s="57"/>
      <c r="AE70" s="129">
        <v>2151</v>
      </c>
      <c r="AF70" s="54">
        <v>50</v>
      </c>
      <c r="AG70" s="54"/>
      <c r="AH70" s="130">
        <v>2152</v>
      </c>
      <c r="AI70" s="64">
        <v>12.5</v>
      </c>
      <c r="AJ70" s="51"/>
      <c r="AK70" s="59">
        <v>3071</v>
      </c>
      <c r="AL70" s="54">
        <v>50</v>
      </c>
      <c r="AM70" s="55"/>
      <c r="AN70" s="132">
        <v>3072</v>
      </c>
      <c r="AO70" s="60">
        <v>12.5</v>
      </c>
      <c r="AP70" s="46"/>
    </row>
    <row r="71" spans="1:42">
      <c r="A71" s="123">
        <v>65</v>
      </c>
      <c r="B71" s="62">
        <v>781923063</v>
      </c>
      <c r="C71" s="62">
        <v>2387</v>
      </c>
      <c r="D71" s="62" t="s">
        <v>89</v>
      </c>
      <c r="E71" s="23" t="s">
        <v>156</v>
      </c>
      <c r="F71" s="124">
        <v>58804</v>
      </c>
      <c r="G71" s="54">
        <v>31</v>
      </c>
      <c r="H71" s="54">
        <v>50</v>
      </c>
      <c r="I71" s="54"/>
      <c r="J71" s="55">
        <v>32</v>
      </c>
      <c r="K71" s="55">
        <v>12.5</v>
      </c>
      <c r="L71" s="125">
        <v>9</v>
      </c>
      <c r="M71" s="55">
        <v>11</v>
      </c>
      <c r="N71" s="54">
        <v>50</v>
      </c>
      <c r="O71" s="54">
        <v>8</v>
      </c>
      <c r="P71" s="64">
        <v>12</v>
      </c>
      <c r="Q71" s="54">
        <v>12.5</v>
      </c>
      <c r="R71" s="126">
        <v>9</v>
      </c>
      <c r="S71" s="54">
        <v>51</v>
      </c>
      <c r="T71" s="54">
        <v>50</v>
      </c>
      <c r="U71" s="54"/>
      <c r="V71" s="54">
        <v>52</v>
      </c>
      <c r="W71" s="54">
        <v>12.5</v>
      </c>
      <c r="X71" s="133"/>
      <c r="Y71" s="52">
        <v>1031</v>
      </c>
      <c r="Z71" s="54">
        <v>50</v>
      </c>
      <c r="AA71" s="54"/>
      <c r="AB71" s="47">
        <v>1032</v>
      </c>
      <c r="AC71" s="54">
        <v>12.5</v>
      </c>
      <c r="AD71" s="57"/>
      <c r="AE71" s="129">
        <v>2151</v>
      </c>
      <c r="AF71" s="54">
        <v>50</v>
      </c>
      <c r="AG71" s="54"/>
      <c r="AH71" s="130">
        <v>2152</v>
      </c>
      <c r="AI71" s="64">
        <v>12.5</v>
      </c>
      <c r="AJ71" s="51"/>
      <c r="AK71" s="59">
        <v>3071</v>
      </c>
      <c r="AL71" s="54">
        <v>50</v>
      </c>
      <c r="AM71" s="55"/>
      <c r="AN71" s="132">
        <v>3072</v>
      </c>
      <c r="AO71" s="60">
        <v>12.5</v>
      </c>
      <c r="AP71" s="46"/>
    </row>
    <row r="72" spans="1:42">
      <c r="A72" s="123">
        <v>66</v>
      </c>
      <c r="B72" s="62">
        <v>781923048</v>
      </c>
      <c r="C72" s="62">
        <v>2388</v>
      </c>
      <c r="D72" s="62" t="s">
        <v>91</v>
      </c>
      <c r="E72" s="23" t="s">
        <v>157</v>
      </c>
      <c r="F72" s="124">
        <v>57917</v>
      </c>
      <c r="G72" s="54">
        <v>31</v>
      </c>
      <c r="H72" s="54">
        <v>50</v>
      </c>
      <c r="I72" s="54">
        <v>4</v>
      </c>
      <c r="J72" s="55">
        <v>32</v>
      </c>
      <c r="K72" s="55">
        <v>12.5</v>
      </c>
      <c r="L72" s="125">
        <v>9</v>
      </c>
      <c r="M72" s="55">
        <v>11</v>
      </c>
      <c r="N72" s="54">
        <v>50</v>
      </c>
      <c r="O72" s="54">
        <v>8</v>
      </c>
      <c r="P72" s="64">
        <v>12</v>
      </c>
      <c r="Q72" s="54">
        <v>12.5</v>
      </c>
      <c r="R72" s="126">
        <v>8</v>
      </c>
      <c r="S72" s="54">
        <v>51</v>
      </c>
      <c r="T72" s="54">
        <v>50</v>
      </c>
      <c r="U72" s="54">
        <v>5</v>
      </c>
      <c r="V72" s="54">
        <v>52</v>
      </c>
      <c r="W72" s="54">
        <v>12.5</v>
      </c>
      <c r="X72" s="126">
        <v>8</v>
      </c>
      <c r="Y72" s="55">
        <v>1151</v>
      </c>
      <c r="Z72" s="54">
        <v>50</v>
      </c>
      <c r="AA72" s="54">
        <v>4</v>
      </c>
      <c r="AB72" s="60">
        <v>1152</v>
      </c>
      <c r="AC72" s="54">
        <v>12.5</v>
      </c>
      <c r="AD72" s="57">
        <v>8</v>
      </c>
      <c r="AE72" s="54">
        <v>2031</v>
      </c>
      <c r="AF72" s="54">
        <v>50</v>
      </c>
      <c r="AG72" s="54">
        <v>9</v>
      </c>
      <c r="AH72" s="64">
        <v>2152</v>
      </c>
      <c r="AI72" s="64">
        <v>12.5</v>
      </c>
      <c r="AJ72" s="127">
        <v>8</v>
      </c>
      <c r="AK72" s="48">
        <v>4431</v>
      </c>
      <c r="AL72" s="54">
        <v>50</v>
      </c>
      <c r="AM72" s="55">
        <v>16</v>
      </c>
      <c r="AN72" s="48">
        <v>4432</v>
      </c>
      <c r="AO72" s="60">
        <v>12.5</v>
      </c>
      <c r="AP72" s="128">
        <v>10</v>
      </c>
    </row>
    <row r="73" spans="1:42">
      <c r="A73" s="123">
        <v>67</v>
      </c>
      <c r="B73" s="62">
        <v>781923078</v>
      </c>
      <c r="C73" s="62">
        <v>2389</v>
      </c>
      <c r="D73" s="62" t="s">
        <v>93</v>
      </c>
      <c r="E73" s="23" t="s">
        <v>158</v>
      </c>
      <c r="F73" s="124">
        <v>59334</v>
      </c>
      <c r="G73" s="54">
        <v>31</v>
      </c>
      <c r="H73" s="54">
        <v>50</v>
      </c>
      <c r="I73" s="54">
        <v>5</v>
      </c>
      <c r="J73" s="55">
        <v>32</v>
      </c>
      <c r="K73" s="55">
        <v>12.5</v>
      </c>
      <c r="L73" s="125">
        <v>9</v>
      </c>
      <c r="M73" s="55">
        <v>11</v>
      </c>
      <c r="N73" s="54">
        <v>50</v>
      </c>
      <c r="O73" s="54">
        <v>10</v>
      </c>
      <c r="P73" s="64">
        <v>12</v>
      </c>
      <c r="Q73" s="54">
        <v>12.5</v>
      </c>
      <c r="R73" s="126">
        <v>9</v>
      </c>
      <c r="S73" s="54">
        <v>51</v>
      </c>
      <c r="T73" s="54">
        <v>50</v>
      </c>
      <c r="U73" s="54">
        <v>14</v>
      </c>
      <c r="V73" s="54">
        <v>52</v>
      </c>
      <c r="W73" s="54">
        <v>12.5</v>
      </c>
      <c r="X73" s="126">
        <v>10</v>
      </c>
      <c r="Y73" s="55">
        <v>1151</v>
      </c>
      <c r="Z73" s="54">
        <v>50</v>
      </c>
      <c r="AA73" s="54">
        <v>15</v>
      </c>
      <c r="AB73" s="60">
        <v>1152</v>
      </c>
      <c r="AC73" s="54">
        <v>12.5</v>
      </c>
      <c r="AD73" s="57">
        <v>10.75</v>
      </c>
      <c r="AE73" s="54">
        <v>2031</v>
      </c>
      <c r="AF73" s="54">
        <v>50</v>
      </c>
      <c r="AG73" s="54">
        <v>16</v>
      </c>
      <c r="AH73" s="64">
        <v>2032</v>
      </c>
      <c r="AI73" s="64">
        <v>12.5</v>
      </c>
      <c r="AJ73" s="127">
        <v>10</v>
      </c>
      <c r="AK73" s="48">
        <v>4431</v>
      </c>
      <c r="AL73" s="54">
        <v>50</v>
      </c>
      <c r="AM73" s="55">
        <v>15</v>
      </c>
      <c r="AN73" s="48">
        <v>4432</v>
      </c>
      <c r="AO73" s="60">
        <v>12.5</v>
      </c>
      <c r="AP73" s="128">
        <v>10</v>
      </c>
    </row>
    <row r="74" spans="1:42">
      <c r="A74" s="123">
        <v>68</v>
      </c>
      <c r="B74" s="62">
        <v>781923071</v>
      </c>
      <c r="C74" s="62">
        <v>2390</v>
      </c>
      <c r="D74" s="62" t="s">
        <v>95</v>
      </c>
      <c r="E74" s="23" t="s">
        <v>159</v>
      </c>
      <c r="F74" s="124">
        <v>58556</v>
      </c>
      <c r="G74" s="54">
        <v>31</v>
      </c>
      <c r="H74" s="54">
        <v>50</v>
      </c>
      <c r="I74" s="54">
        <v>15</v>
      </c>
      <c r="J74" s="55">
        <v>32</v>
      </c>
      <c r="K74" s="55">
        <v>12.5</v>
      </c>
      <c r="L74" s="125">
        <v>10</v>
      </c>
      <c r="M74" s="55">
        <v>11</v>
      </c>
      <c r="N74" s="54">
        <v>50</v>
      </c>
      <c r="O74" s="54">
        <v>8</v>
      </c>
      <c r="P74" s="64">
        <v>12</v>
      </c>
      <c r="Q74" s="54">
        <v>12.5</v>
      </c>
      <c r="R74" s="126">
        <v>8</v>
      </c>
      <c r="S74" s="54">
        <v>51</v>
      </c>
      <c r="T74" s="54">
        <v>50</v>
      </c>
      <c r="U74" s="54">
        <v>18</v>
      </c>
      <c r="V74" s="54">
        <v>52</v>
      </c>
      <c r="W74" s="54">
        <v>12.5</v>
      </c>
      <c r="X74" s="126">
        <v>11</v>
      </c>
      <c r="Y74" s="55">
        <v>1151</v>
      </c>
      <c r="Z74" s="54">
        <v>50</v>
      </c>
      <c r="AA74" s="54">
        <v>11</v>
      </c>
      <c r="AB74" s="60">
        <v>1152</v>
      </c>
      <c r="AC74" s="54">
        <v>12.5</v>
      </c>
      <c r="AD74" s="57">
        <v>9.75</v>
      </c>
      <c r="AE74" s="54">
        <v>2031</v>
      </c>
      <c r="AF74" s="54">
        <v>50</v>
      </c>
      <c r="AG74" s="54">
        <v>22</v>
      </c>
      <c r="AH74" s="64">
        <v>2032</v>
      </c>
      <c r="AI74" s="64">
        <v>12.5</v>
      </c>
      <c r="AJ74" s="127">
        <v>11</v>
      </c>
      <c r="AK74" s="48">
        <v>4431</v>
      </c>
      <c r="AL74" s="54">
        <v>50</v>
      </c>
      <c r="AM74" s="55">
        <v>15</v>
      </c>
      <c r="AN74" s="48">
        <v>4432</v>
      </c>
      <c r="AO74" s="60">
        <v>12.5</v>
      </c>
      <c r="AP74" s="128">
        <v>10</v>
      </c>
    </row>
    <row r="75" spans="1:42">
      <c r="A75" s="123">
        <v>69</v>
      </c>
      <c r="B75" s="62">
        <v>781923050</v>
      </c>
      <c r="C75" s="62">
        <v>2391</v>
      </c>
      <c r="D75" s="62" t="s">
        <v>97</v>
      </c>
      <c r="E75" s="23" t="s">
        <v>160</v>
      </c>
      <c r="F75" s="124">
        <v>59019</v>
      </c>
      <c r="G75" s="54">
        <v>31</v>
      </c>
      <c r="H75" s="54">
        <v>50</v>
      </c>
      <c r="I75" s="54">
        <v>14</v>
      </c>
      <c r="J75" s="55">
        <v>32</v>
      </c>
      <c r="K75" s="55">
        <v>12.5</v>
      </c>
      <c r="L75" s="125">
        <v>10</v>
      </c>
      <c r="M75" s="55">
        <v>11</v>
      </c>
      <c r="N75" s="54">
        <v>50</v>
      </c>
      <c r="O75" s="54">
        <v>8</v>
      </c>
      <c r="P75" s="64">
        <v>12</v>
      </c>
      <c r="Q75" s="54">
        <v>12.5</v>
      </c>
      <c r="R75" s="126">
        <v>8</v>
      </c>
      <c r="S75" s="54">
        <v>51</v>
      </c>
      <c r="T75" s="54">
        <v>50</v>
      </c>
      <c r="U75" s="54">
        <v>13</v>
      </c>
      <c r="V75" s="54">
        <v>52</v>
      </c>
      <c r="W75" s="54">
        <v>12.5</v>
      </c>
      <c r="X75" s="126">
        <v>10</v>
      </c>
      <c r="Y75" s="51">
        <v>1151</v>
      </c>
      <c r="Z75" s="54">
        <v>50</v>
      </c>
      <c r="AA75" s="54">
        <v>11</v>
      </c>
      <c r="AB75" s="46">
        <v>1152</v>
      </c>
      <c r="AC75" s="54">
        <v>12.5</v>
      </c>
      <c r="AD75" s="57">
        <v>9.75</v>
      </c>
      <c r="AE75" s="54">
        <v>2031</v>
      </c>
      <c r="AF75" s="54">
        <v>50</v>
      </c>
      <c r="AG75" s="54">
        <v>15</v>
      </c>
      <c r="AH75" s="64">
        <v>2032</v>
      </c>
      <c r="AI75" s="64">
        <v>12.5</v>
      </c>
      <c r="AJ75" s="127">
        <v>9</v>
      </c>
      <c r="AK75" s="59">
        <v>3311</v>
      </c>
      <c r="AL75" s="54">
        <v>50</v>
      </c>
      <c r="AM75" s="55">
        <v>6</v>
      </c>
      <c r="AN75" s="59">
        <v>3312</v>
      </c>
      <c r="AO75" s="60">
        <v>12.5</v>
      </c>
      <c r="AP75" s="128">
        <v>9</v>
      </c>
    </row>
    <row r="76" spans="1:42">
      <c r="A76" s="123">
        <v>70</v>
      </c>
      <c r="B76" s="62">
        <v>781923067</v>
      </c>
      <c r="C76" s="62">
        <v>2392</v>
      </c>
      <c r="D76" s="62" t="s">
        <v>99</v>
      </c>
      <c r="E76" s="23" t="s">
        <v>161</v>
      </c>
      <c r="F76" s="124">
        <v>58912</v>
      </c>
      <c r="G76" s="54">
        <v>31</v>
      </c>
      <c r="H76" s="54">
        <v>50</v>
      </c>
      <c r="I76" s="54">
        <v>10</v>
      </c>
      <c r="J76" s="55">
        <v>32</v>
      </c>
      <c r="K76" s="55">
        <v>12.5</v>
      </c>
      <c r="L76" s="125">
        <v>9</v>
      </c>
      <c r="M76" s="55">
        <v>11</v>
      </c>
      <c r="N76" s="54">
        <v>50</v>
      </c>
      <c r="O76" s="54">
        <v>12</v>
      </c>
      <c r="P76" s="64">
        <v>12</v>
      </c>
      <c r="Q76" s="54">
        <v>12.5</v>
      </c>
      <c r="R76" s="126">
        <v>9</v>
      </c>
      <c r="S76" s="54">
        <v>51</v>
      </c>
      <c r="T76" s="54">
        <v>50</v>
      </c>
      <c r="U76" s="54">
        <v>14</v>
      </c>
      <c r="V76" s="54">
        <v>52</v>
      </c>
      <c r="W76" s="54">
        <v>12.5</v>
      </c>
      <c r="X76" s="126">
        <v>10</v>
      </c>
      <c r="Y76" s="51">
        <v>1151</v>
      </c>
      <c r="Z76" s="54">
        <v>50</v>
      </c>
      <c r="AA76" s="54">
        <v>12</v>
      </c>
      <c r="AB76" s="46">
        <v>1152</v>
      </c>
      <c r="AC76" s="54">
        <v>12.5</v>
      </c>
      <c r="AD76" s="57">
        <v>10</v>
      </c>
      <c r="AE76" s="54">
        <v>2031</v>
      </c>
      <c r="AF76" s="54">
        <v>50</v>
      </c>
      <c r="AG76" s="54">
        <v>9</v>
      </c>
      <c r="AH76" s="64">
        <v>2032</v>
      </c>
      <c r="AI76" s="64">
        <v>12.5</v>
      </c>
      <c r="AJ76" s="127">
        <v>8</v>
      </c>
      <c r="AK76" s="59">
        <v>3331</v>
      </c>
      <c r="AL76" s="54">
        <v>50</v>
      </c>
      <c r="AM76" s="55">
        <v>11</v>
      </c>
      <c r="AN76" s="59">
        <v>3332</v>
      </c>
      <c r="AO76" s="60">
        <v>12.5</v>
      </c>
      <c r="AP76" s="128">
        <v>9</v>
      </c>
    </row>
    <row r="77" spans="1:42">
      <c r="A77" s="123">
        <v>71</v>
      </c>
      <c r="B77" s="62">
        <v>781923014</v>
      </c>
      <c r="C77" s="62">
        <v>2393</v>
      </c>
      <c r="D77" s="62" t="s">
        <v>101</v>
      </c>
      <c r="E77" s="23" t="s">
        <v>162</v>
      </c>
      <c r="F77" s="124">
        <v>58903</v>
      </c>
      <c r="G77" s="54">
        <v>31</v>
      </c>
      <c r="H77" s="54">
        <v>50</v>
      </c>
      <c r="I77" s="54">
        <v>5</v>
      </c>
      <c r="J77" s="55">
        <v>32</v>
      </c>
      <c r="K77" s="55">
        <v>12.5</v>
      </c>
      <c r="L77" s="125">
        <v>9</v>
      </c>
      <c r="M77" s="55">
        <v>11</v>
      </c>
      <c r="N77" s="54">
        <v>50</v>
      </c>
      <c r="O77" s="54"/>
      <c r="P77" s="64">
        <v>12</v>
      </c>
      <c r="Q77" s="54">
        <v>12.5</v>
      </c>
      <c r="R77" s="126">
        <v>8</v>
      </c>
      <c r="S77" s="54">
        <v>51</v>
      </c>
      <c r="T77" s="54">
        <v>50</v>
      </c>
      <c r="U77" s="54">
        <v>7</v>
      </c>
      <c r="V77" s="54">
        <v>52</v>
      </c>
      <c r="W77" s="54">
        <v>12.5</v>
      </c>
      <c r="X77" s="126">
        <v>8</v>
      </c>
      <c r="Y77" s="51">
        <v>1151</v>
      </c>
      <c r="Z77" s="54">
        <v>50</v>
      </c>
      <c r="AA77" s="54"/>
      <c r="AB77" s="46">
        <v>1152</v>
      </c>
      <c r="AC77" s="54">
        <v>12.5</v>
      </c>
      <c r="AD77" s="57"/>
      <c r="AE77" s="54">
        <v>2031</v>
      </c>
      <c r="AF77" s="54">
        <v>50</v>
      </c>
      <c r="AG77" s="54"/>
      <c r="AH77" s="64">
        <v>2032</v>
      </c>
      <c r="AI77" s="64">
        <v>12.5</v>
      </c>
      <c r="AJ77" s="51"/>
      <c r="AK77" s="59">
        <v>3331</v>
      </c>
      <c r="AL77" s="54">
        <v>50</v>
      </c>
      <c r="AM77" s="55"/>
      <c r="AN77" s="59">
        <v>3332</v>
      </c>
      <c r="AO77" s="60">
        <v>12.5</v>
      </c>
      <c r="AP77" s="46"/>
    </row>
    <row r="78" spans="1:42">
      <c r="A78" s="123">
        <v>72</v>
      </c>
      <c r="B78" s="62">
        <v>781923055</v>
      </c>
      <c r="C78" s="62">
        <v>2394</v>
      </c>
      <c r="D78" s="62" t="s">
        <v>103</v>
      </c>
      <c r="E78" s="23" t="s">
        <v>163</v>
      </c>
      <c r="F78" s="124">
        <v>58652</v>
      </c>
      <c r="G78" s="54">
        <v>31</v>
      </c>
      <c r="H78" s="54">
        <v>50</v>
      </c>
      <c r="I78" s="54">
        <v>11</v>
      </c>
      <c r="J78" s="55">
        <v>32</v>
      </c>
      <c r="K78" s="55">
        <v>12.5</v>
      </c>
      <c r="L78" s="125">
        <v>9</v>
      </c>
      <c r="M78" s="55">
        <v>11</v>
      </c>
      <c r="N78" s="54">
        <v>50</v>
      </c>
      <c r="O78" s="54">
        <v>11</v>
      </c>
      <c r="P78" s="64">
        <v>12</v>
      </c>
      <c r="Q78" s="54">
        <v>12.5</v>
      </c>
      <c r="R78" s="126">
        <v>9</v>
      </c>
      <c r="S78" s="54">
        <v>51</v>
      </c>
      <c r="T78" s="54">
        <v>50</v>
      </c>
      <c r="U78" s="54">
        <v>14</v>
      </c>
      <c r="V78" s="54">
        <v>52</v>
      </c>
      <c r="W78" s="54">
        <v>12.5</v>
      </c>
      <c r="X78" s="126">
        <v>10</v>
      </c>
      <c r="Y78" s="51">
        <v>1151</v>
      </c>
      <c r="Z78" s="54">
        <v>50</v>
      </c>
      <c r="AA78" s="54">
        <v>4</v>
      </c>
      <c r="AB78" s="46">
        <v>1152</v>
      </c>
      <c r="AC78" s="54">
        <v>12.5</v>
      </c>
      <c r="AD78" s="57">
        <v>8</v>
      </c>
      <c r="AE78" s="54">
        <v>2031</v>
      </c>
      <c r="AF78" s="54">
        <v>50</v>
      </c>
      <c r="AG78" s="54">
        <v>14</v>
      </c>
      <c r="AH78" s="64">
        <v>2032</v>
      </c>
      <c r="AI78" s="64">
        <v>12.5</v>
      </c>
      <c r="AJ78" s="127">
        <v>10</v>
      </c>
      <c r="AK78" s="48">
        <v>4431</v>
      </c>
      <c r="AL78" s="54">
        <v>50</v>
      </c>
      <c r="AM78" s="55">
        <v>22</v>
      </c>
      <c r="AN78" s="48">
        <v>4432</v>
      </c>
      <c r="AO78" s="60">
        <v>12.5</v>
      </c>
      <c r="AP78" s="128">
        <v>11</v>
      </c>
    </row>
    <row r="79" spans="1:42">
      <c r="A79" s="123">
        <v>73</v>
      </c>
      <c r="B79" s="62">
        <v>781923056</v>
      </c>
      <c r="C79" s="62">
        <v>2395</v>
      </c>
      <c r="D79" s="62" t="s">
        <v>105</v>
      </c>
      <c r="E79" s="23" t="s">
        <v>164</v>
      </c>
      <c r="F79" s="124">
        <v>59176</v>
      </c>
      <c r="G79" s="54">
        <v>31</v>
      </c>
      <c r="H79" s="54">
        <v>50</v>
      </c>
      <c r="I79" s="54">
        <v>6</v>
      </c>
      <c r="J79" s="55">
        <v>32</v>
      </c>
      <c r="K79" s="55">
        <v>12.5</v>
      </c>
      <c r="L79" s="125">
        <v>9</v>
      </c>
      <c r="M79" s="55">
        <v>11</v>
      </c>
      <c r="N79" s="54">
        <v>50</v>
      </c>
      <c r="O79" s="54">
        <v>8</v>
      </c>
      <c r="P79" s="64">
        <v>12</v>
      </c>
      <c r="Q79" s="54">
        <v>12.5</v>
      </c>
      <c r="R79" s="126">
        <v>8</v>
      </c>
      <c r="S79" s="54">
        <v>51</v>
      </c>
      <c r="T79" s="54">
        <v>50</v>
      </c>
      <c r="U79" s="54">
        <v>13</v>
      </c>
      <c r="V79" s="54">
        <v>52</v>
      </c>
      <c r="W79" s="54">
        <v>12.5</v>
      </c>
      <c r="X79" s="126">
        <v>10</v>
      </c>
      <c r="Y79" s="51">
        <v>1151</v>
      </c>
      <c r="Z79" s="54">
        <v>50</v>
      </c>
      <c r="AA79" s="54">
        <v>3</v>
      </c>
      <c r="AB79" s="46">
        <v>1152</v>
      </c>
      <c r="AC79" s="54">
        <v>12.5</v>
      </c>
      <c r="AD79" s="57">
        <v>7.75</v>
      </c>
      <c r="AE79" s="54">
        <v>2031</v>
      </c>
      <c r="AF79" s="54">
        <v>50</v>
      </c>
      <c r="AG79" s="54">
        <v>14</v>
      </c>
      <c r="AH79" s="64">
        <v>2152</v>
      </c>
      <c r="AI79" s="64">
        <v>12.5</v>
      </c>
      <c r="AJ79" s="127">
        <v>10</v>
      </c>
      <c r="AK79" s="48">
        <v>4431</v>
      </c>
      <c r="AL79" s="54">
        <v>50</v>
      </c>
      <c r="AM79" s="55">
        <v>8</v>
      </c>
      <c r="AN79" s="48">
        <v>4432</v>
      </c>
      <c r="AO79" s="60">
        <v>12.5</v>
      </c>
      <c r="AP79" s="128">
        <v>8</v>
      </c>
    </row>
    <row r="80" spans="1:42">
      <c r="A80" s="123">
        <v>74</v>
      </c>
      <c r="B80" s="62">
        <v>781923027</v>
      </c>
      <c r="C80" s="62">
        <v>2396</v>
      </c>
      <c r="D80" s="62" t="s">
        <v>107</v>
      </c>
      <c r="E80" s="23" t="s">
        <v>165</v>
      </c>
      <c r="F80" s="124">
        <v>58785</v>
      </c>
      <c r="G80" s="54">
        <v>31</v>
      </c>
      <c r="H80" s="54">
        <v>50</v>
      </c>
      <c r="I80" s="54"/>
      <c r="J80" s="55">
        <v>32</v>
      </c>
      <c r="K80" s="55">
        <v>12.5</v>
      </c>
      <c r="L80" s="125">
        <v>9</v>
      </c>
      <c r="M80" s="55">
        <v>11</v>
      </c>
      <c r="N80" s="54">
        <v>50</v>
      </c>
      <c r="O80" s="54"/>
      <c r="P80" s="64">
        <v>12</v>
      </c>
      <c r="Q80" s="54">
        <v>12.5</v>
      </c>
      <c r="R80" s="126">
        <v>8</v>
      </c>
      <c r="S80" s="54">
        <v>51</v>
      </c>
      <c r="T80" s="54">
        <v>50</v>
      </c>
      <c r="U80" s="54"/>
      <c r="V80" s="54">
        <v>52</v>
      </c>
      <c r="W80" s="54">
        <v>12.5</v>
      </c>
      <c r="X80" s="133"/>
      <c r="Y80" s="51">
        <v>1151</v>
      </c>
      <c r="Z80" s="54">
        <v>50</v>
      </c>
      <c r="AA80" s="54"/>
      <c r="AB80" s="46">
        <v>1152</v>
      </c>
      <c r="AC80" s="54">
        <v>12.5</v>
      </c>
      <c r="AD80" s="57"/>
      <c r="AE80" s="54">
        <v>2031</v>
      </c>
      <c r="AF80" s="54">
        <v>50</v>
      </c>
      <c r="AG80" s="54"/>
      <c r="AH80" s="64">
        <v>2032</v>
      </c>
      <c r="AI80" s="64">
        <v>12.5</v>
      </c>
      <c r="AJ80" s="51"/>
      <c r="AK80" s="48">
        <v>4431</v>
      </c>
      <c r="AL80" s="54">
        <v>50</v>
      </c>
      <c r="AM80" s="55"/>
      <c r="AN80" s="48">
        <v>4432</v>
      </c>
      <c r="AO80" s="60">
        <v>12.5</v>
      </c>
      <c r="AP80" s="46"/>
    </row>
    <row r="81" spans="1:42">
      <c r="A81" s="123">
        <v>75</v>
      </c>
      <c r="B81" s="62">
        <v>781923029</v>
      </c>
      <c r="C81" s="62">
        <v>2397</v>
      </c>
      <c r="D81" s="62" t="s">
        <v>109</v>
      </c>
      <c r="E81" s="23" t="s">
        <v>166</v>
      </c>
      <c r="F81" s="124">
        <v>54432</v>
      </c>
      <c r="G81" s="54">
        <v>31</v>
      </c>
      <c r="H81" s="54">
        <v>50</v>
      </c>
      <c r="I81" s="54"/>
      <c r="J81" s="55">
        <v>32</v>
      </c>
      <c r="K81" s="55">
        <v>12.5</v>
      </c>
      <c r="L81" s="125">
        <v>9</v>
      </c>
      <c r="M81" s="55">
        <v>11</v>
      </c>
      <c r="N81" s="54">
        <v>50</v>
      </c>
      <c r="O81" s="54"/>
      <c r="P81" s="64">
        <v>12</v>
      </c>
      <c r="Q81" s="54">
        <v>12.5</v>
      </c>
      <c r="R81" s="126">
        <v>8</v>
      </c>
      <c r="S81" s="54">
        <v>51</v>
      </c>
      <c r="T81" s="54">
        <v>50</v>
      </c>
      <c r="U81" s="54"/>
      <c r="V81" s="54">
        <v>52</v>
      </c>
      <c r="W81" s="54">
        <v>12.5</v>
      </c>
      <c r="X81" s="133"/>
      <c r="Y81" s="51">
        <v>1151</v>
      </c>
      <c r="Z81" s="54">
        <v>50</v>
      </c>
      <c r="AA81" s="54"/>
      <c r="AB81" s="46">
        <v>1152</v>
      </c>
      <c r="AC81" s="54">
        <v>12.5</v>
      </c>
      <c r="AD81" s="57"/>
      <c r="AE81" s="54">
        <v>2151</v>
      </c>
      <c r="AF81" s="54">
        <v>50</v>
      </c>
      <c r="AG81" s="54"/>
      <c r="AH81" s="64">
        <v>2152</v>
      </c>
      <c r="AI81" s="64">
        <v>12.5</v>
      </c>
      <c r="AJ81" s="51"/>
      <c r="AK81" s="48">
        <v>4431</v>
      </c>
      <c r="AL81" s="54">
        <v>50</v>
      </c>
      <c r="AM81" s="55"/>
      <c r="AN81" s="48">
        <v>4432</v>
      </c>
      <c r="AO81" s="60">
        <v>12.5</v>
      </c>
      <c r="AP81" s="46"/>
    </row>
    <row r="82" spans="1:42">
      <c r="A82" s="123">
        <v>76</v>
      </c>
      <c r="B82" s="62">
        <v>781923032</v>
      </c>
      <c r="C82" s="62">
        <v>2398</v>
      </c>
      <c r="D82" s="62" t="s">
        <v>111</v>
      </c>
      <c r="E82" s="23" t="s">
        <v>167</v>
      </c>
      <c r="F82" s="124">
        <v>59097</v>
      </c>
      <c r="G82" s="54">
        <v>31</v>
      </c>
      <c r="H82" s="54">
        <v>50</v>
      </c>
      <c r="I82" s="54">
        <v>1</v>
      </c>
      <c r="J82" s="55">
        <v>32</v>
      </c>
      <c r="K82" s="55">
        <v>12.5</v>
      </c>
      <c r="L82" s="125">
        <v>9</v>
      </c>
      <c r="M82" s="55">
        <v>11</v>
      </c>
      <c r="N82" s="54">
        <v>50</v>
      </c>
      <c r="O82" s="54">
        <v>9</v>
      </c>
      <c r="P82" s="64">
        <v>12</v>
      </c>
      <c r="Q82" s="54">
        <v>12.5</v>
      </c>
      <c r="R82" s="126">
        <v>8</v>
      </c>
      <c r="S82" s="54">
        <v>51</v>
      </c>
      <c r="T82" s="54">
        <v>50</v>
      </c>
      <c r="U82" s="54"/>
      <c r="V82" s="54">
        <v>52</v>
      </c>
      <c r="W82" s="54">
        <v>12.5</v>
      </c>
      <c r="X82" s="133"/>
      <c r="Y82" s="51">
        <v>1151</v>
      </c>
      <c r="Z82" s="54">
        <v>50</v>
      </c>
      <c r="AA82" s="54"/>
      <c r="AB82" s="46">
        <v>1152</v>
      </c>
      <c r="AC82" s="54">
        <v>12.5</v>
      </c>
      <c r="AD82" s="57"/>
      <c r="AE82" s="54">
        <v>2151</v>
      </c>
      <c r="AF82" s="54">
        <v>50</v>
      </c>
      <c r="AG82" s="54"/>
      <c r="AH82" s="64">
        <v>2152</v>
      </c>
      <c r="AI82" s="64">
        <v>12.5</v>
      </c>
      <c r="AJ82" s="51"/>
      <c r="AK82" s="48">
        <v>4431</v>
      </c>
      <c r="AL82" s="54">
        <v>50</v>
      </c>
      <c r="AM82" s="55"/>
      <c r="AN82" s="48">
        <v>4432</v>
      </c>
      <c r="AO82" s="60">
        <v>12.5</v>
      </c>
      <c r="AP82" s="46"/>
    </row>
    <row r="83" spans="1:42">
      <c r="A83" s="123">
        <v>77</v>
      </c>
      <c r="B83" s="62">
        <v>781923039</v>
      </c>
      <c r="C83" s="62">
        <v>2399</v>
      </c>
      <c r="D83" s="62" t="s">
        <v>113</v>
      </c>
      <c r="E83" s="23" t="s">
        <v>168</v>
      </c>
      <c r="F83" s="124">
        <v>58445</v>
      </c>
      <c r="G83" s="54">
        <v>31</v>
      </c>
      <c r="H83" s="54">
        <v>50</v>
      </c>
      <c r="I83" s="54">
        <v>1</v>
      </c>
      <c r="J83" s="55">
        <v>32</v>
      </c>
      <c r="K83" s="55">
        <v>12.5</v>
      </c>
      <c r="L83" s="125">
        <v>9</v>
      </c>
      <c r="M83" s="55">
        <v>11</v>
      </c>
      <c r="N83" s="54">
        <v>50</v>
      </c>
      <c r="O83" s="54">
        <v>8</v>
      </c>
      <c r="P83" s="64">
        <v>12</v>
      </c>
      <c r="Q83" s="54">
        <v>12.5</v>
      </c>
      <c r="R83" s="126">
        <v>8</v>
      </c>
      <c r="S83" s="54">
        <v>51</v>
      </c>
      <c r="T83" s="54">
        <v>50</v>
      </c>
      <c r="U83" s="54">
        <v>12</v>
      </c>
      <c r="V83" s="54">
        <v>52</v>
      </c>
      <c r="W83" s="54">
        <v>12.5</v>
      </c>
      <c r="X83" s="126">
        <v>9</v>
      </c>
      <c r="Y83" s="51">
        <v>1151</v>
      </c>
      <c r="Z83" s="54">
        <v>50</v>
      </c>
      <c r="AA83" s="54">
        <v>5</v>
      </c>
      <c r="AB83" s="46">
        <v>1152</v>
      </c>
      <c r="AC83" s="54">
        <v>12.5</v>
      </c>
      <c r="AD83" s="57">
        <v>8.25</v>
      </c>
      <c r="AE83" s="54">
        <v>2031</v>
      </c>
      <c r="AF83" s="54">
        <v>50</v>
      </c>
      <c r="AG83" s="54">
        <v>5</v>
      </c>
      <c r="AH83" s="64">
        <v>2032</v>
      </c>
      <c r="AI83" s="64">
        <v>12.5</v>
      </c>
      <c r="AJ83" s="127">
        <v>9</v>
      </c>
      <c r="AK83" s="59">
        <v>4431</v>
      </c>
      <c r="AL83" s="54">
        <v>50</v>
      </c>
      <c r="AM83" s="55">
        <v>12</v>
      </c>
      <c r="AN83" s="59">
        <v>4432</v>
      </c>
      <c r="AO83" s="60">
        <v>12.5</v>
      </c>
      <c r="AP83" s="128">
        <v>9</v>
      </c>
    </row>
    <row r="84" spans="1:42">
      <c r="A84" s="123">
        <v>78</v>
      </c>
      <c r="B84" s="62">
        <v>781923044</v>
      </c>
      <c r="C84" s="62">
        <v>2400</v>
      </c>
      <c r="D84" s="62" t="s">
        <v>115</v>
      </c>
      <c r="E84" s="23" t="s">
        <v>169</v>
      </c>
      <c r="F84" s="124">
        <v>58574</v>
      </c>
      <c r="G84" s="54">
        <v>31</v>
      </c>
      <c r="H84" s="54">
        <v>50</v>
      </c>
      <c r="I84" s="54">
        <v>6</v>
      </c>
      <c r="J84" s="55">
        <v>32</v>
      </c>
      <c r="K84" s="55">
        <v>12.5</v>
      </c>
      <c r="L84" s="125">
        <v>9</v>
      </c>
      <c r="M84" s="55">
        <v>11</v>
      </c>
      <c r="N84" s="54">
        <v>50</v>
      </c>
      <c r="O84" s="54">
        <v>11</v>
      </c>
      <c r="P84" s="64">
        <v>12</v>
      </c>
      <c r="Q84" s="54">
        <v>12.5</v>
      </c>
      <c r="R84" s="126">
        <v>9</v>
      </c>
      <c r="S84" s="54">
        <v>51</v>
      </c>
      <c r="T84" s="54">
        <v>50</v>
      </c>
      <c r="U84" s="54">
        <v>14</v>
      </c>
      <c r="V84" s="54">
        <v>52</v>
      </c>
      <c r="W84" s="54">
        <v>12.5</v>
      </c>
      <c r="X84" s="126">
        <v>10</v>
      </c>
      <c r="Y84" s="51">
        <v>1151</v>
      </c>
      <c r="Z84" s="54">
        <v>50</v>
      </c>
      <c r="AA84" s="54">
        <v>5</v>
      </c>
      <c r="AB84" s="46">
        <v>1152</v>
      </c>
      <c r="AC84" s="54">
        <v>12.5</v>
      </c>
      <c r="AD84" s="57">
        <v>8.25</v>
      </c>
      <c r="AE84" s="54">
        <v>2031</v>
      </c>
      <c r="AF84" s="54">
        <v>50</v>
      </c>
      <c r="AG84" s="54">
        <v>6</v>
      </c>
      <c r="AH84" s="64">
        <v>2032</v>
      </c>
      <c r="AI84" s="64">
        <v>12.5</v>
      </c>
      <c r="AJ84" s="127">
        <v>8</v>
      </c>
      <c r="AK84" s="59">
        <v>3311</v>
      </c>
      <c r="AL84" s="54">
        <v>50</v>
      </c>
      <c r="AM84" s="55"/>
      <c r="AN84" s="59">
        <v>3312</v>
      </c>
      <c r="AO84" s="60">
        <v>12.5</v>
      </c>
      <c r="AP84" s="128">
        <v>8</v>
      </c>
    </row>
    <row r="85" spans="1:42">
      <c r="A85" s="123">
        <v>79</v>
      </c>
      <c r="B85" s="62"/>
      <c r="C85" s="62">
        <v>2401</v>
      </c>
      <c r="D85" s="62" t="s">
        <v>40</v>
      </c>
      <c r="E85" s="23" t="s">
        <v>170</v>
      </c>
      <c r="F85" s="124">
        <v>58331</v>
      </c>
      <c r="G85" s="54">
        <v>31</v>
      </c>
      <c r="H85" s="54">
        <v>50</v>
      </c>
      <c r="I85" s="54">
        <v>10</v>
      </c>
      <c r="J85" s="55">
        <v>32</v>
      </c>
      <c r="K85" s="55">
        <v>12.5</v>
      </c>
      <c r="L85" s="125">
        <v>10</v>
      </c>
      <c r="M85" s="55">
        <v>11</v>
      </c>
      <c r="N85" s="54">
        <v>50</v>
      </c>
      <c r="O85" s="54">
        <v>10</v>
      </c>
      <c r="P85" s="64">
        <v>12</v>
      </c>
      <c r="Q85" s="54">
        <v>12.5</v>
      </c>
      <c r="R85" s="126">
        <v>9</v>
      </c>
      <c r="S85" s="54">
        <v>51</v>
      </c>
      <c r="T85" s="54">
        <v>50</v>
      </c>
      <c r="U85" s="54">
        <v>24</v>
      </c>
      <c r="V85" s="54">
        <v>52</v>
      </c>
      <c r="W85" s="54">
        <v>12.5</v>
      </c>
      <c r="X85" s="126">
        <v>12</v>
      </c>
      <c r="Y85" s="53">
        <v>1151</v>
      </c>
      <c r="Z85" s="54">
        <v>50</v>
      </c>
      <c r="AA85" s="54">
        <v>16</v>
      </c>
      <c r="AB85" s="48">
        <v>1152</v>
      </c>
      <c r="AC85" s="54">
        <v>12.5</v>
      </c>
      <c r="AD85" s="57">
        <v>11</v>
      </c>
      <c r="AE85" s="54">
        <v>2031</v>
      </c>
      <c r="AF85" s="54">
        <v>50</v>
      </c>
      <c r="AG85" s="54">
        <v>13</v>
      </c>
      <c r="AH85" s="64">
        <v>2032</v>
      </c>
      <c r="AI85" s="64">
        <v>12.5</v>
      </c>
      <c r="AJ85" s="127">
        <v>9</v>
      </c>
      <c r="AK85" s="59">
        <v>4431</v>
      </c>
      <c r="AL85" s="54">
        <v>50</v>
      </c>
      <c r="AM85" s="55">
        <v>21</v>
      </c>
      <c r="AN85" s="59">
        <v>4432</v>
      </c>
      <c r="AO85" s="60">
        <v>12.5</v>
      </c>
      <c r="AP85" s="128">
        <v>11</v>
      </c>
    </row>
    <row r="86" spans="1:42">
      <c r="A86" s="123">
        <v>80</v>
      </c>
      <c r="B86" s="62">
        <v>781923043</v>
      </c>
      <c r="C86" s="62">
        <v>2402</v>
      </c>
      <c r="D86" s="62" t="s">
        <v>59</v>
      </c>
      <c r="E86" s="23" t="s">
        <v>171</v>
      </c>
      <c r="F86" s="59"/>
      <c r="G86" s="54">
        <v>31</v>
      </c>
      <c r="H86" s="54">
        <v>50</v>
      </c>
      <c r="I86" s="54">
        <v>8</v>
      </c>
      <c r="J86" s="55">
        <v>32</v>
      </c>
      <c r="K86" s="55">
        <v>12.5</v>
      </c>
      <c r="L86" s="125">
        <v>10</v>
      </c>
      <c r="M86" s="55">
        <v>11</v>
      </c>
      <c r="N86" s="54">
        <v>50</v>
      </c>
      <c r="O86" s="54">
        <v>10</v>
      </c>
      <c r="P86" s="64">
        <v>12</v>
      </c>
      <c r="Q86" s="54">
        <v>12.5</v>
      </c>
      <c r="R86" s="126">
        <v>8</v>
      </c>
      <c r="S86" s="54">
        <v>51</v>
      </c>
      <c r="T86" s="54">
        <v>50</v>
      </c>
      <c r="U86" s="54">
        <v>16</v>
      </c>
      <c r="V86" s="54">
        <v>52</v>
      </c>
      <c r="W86" s="54">
        <v>12.5</v>
      </c>
      <c r="X86" s="126">
        <v>10</v>
      </c>
      <c r="Y86" s="53">
        <v>1151</v>
      </c>
      <c r="Z86" s="54">
        <v>50</v>
      </c>
      <c r="AA86" s="54">
        <v>14</v>
      </c>
      <c r="AB86" s="48">
        <v>1152</v>
      </c>
      <c r="AC86" s="54">
        <v>12.5</v>
      </c>
      <c r="AD86" s="57">
        <v>10.499999999999998</v>
      </c>
      <c r="AE86" s="54">
        <v>2031</v>
      </c>
      <c r="AF86" s="54">
        <v>50</v>
      </c>
      <c r="AG86" s="54">
        <v>11</v>
      </c>
      <c r="AH86" s="64">
        <v>2032</v>
      </c>
      <c r="AI86" s="64">
        <v>12.5</v>
      </c>
      <c r="AJ86" s="127">
        <v>9</v>
      </c>
      <c r="AK86" s="59">
        <v>3311</v>
      </c>
      <c r="AL86" s="54">
        <v>50</v>
      </c>
      <c r="AM86" s="55">
        <v>7</v>
      </c>
      <c r="AN86" s="59">
        <v>3312</v>
      </c>
      <c r="AO86" s="60">
        <v>12.5</v>
      </c>
      <c r="AP86" s="128">
        <v>8</v>
      </c>
    </row>
    <row r="87" spans="1:42">
      <c r="A87" s="123">
        <v>81</v>
      </c>
      <c r="B87" s="60">
        <v>781923075</v>
      </c>
      <c r="C87" s="62">
        <v>2403</v>
      </c>
      <c r="D87" s="135" t="s">
        <v>60</v>
      </c>
      <c r="E87" s="23" t="s">
        <v>177</v>
      </c>
      <c r="F87" s="136">
        <v>54432</v>
      </c>
      <c r="G87" s="54">
        <v>31</v>
      </c>
      <c r="H87" s="54">
        <v>50</v>
      </c>
      <c r="I87" s="137">
        <v>28</v>
      </c>
      <c r="J87" s="55">
        <v>32</v>
      </c>
      <c r="K87" s="55">
        <v>12.5</v>
      </c>
      <c r="L87" s="125">
        <v>11</v>
      </c>
      <c r="M87" s="55">
        <v>11</v>
      </c>
      <c r="N87" s="54">
        <v>50</v>
      </c>
      <c r="O87" s="54">
        <v>20</v>
      </c>
      <c r="P87" s="64">
        <v>12</v>
      </c>
      <c r="Q87" s="54">
        <v>12.5</v>
      </c>
      <c r="R87" s="61">
        <v>10</v>
      </c>
      <c r="S87" s="54">
        <v>51</v>
      </c>
      <c r="T87" s="54">
        <v>50</v>
      </c>
      <c r="U87" s="55">
        <v>21</v>
      </c>
      <c r="V87" s="54">
        <v>52</v>
      </c>
      <c r="W87" s="54">
        <v>12.5</v>
      </c>
      <c r="X87" s="125">
        <v>20</v>
      </c>
      <c r="Y87" s="52">
        <v>1031</v>
      </c>
      <c r="Z87" s="54">
        <v>50</v>
      </c>
      <c r="AA87" s="59">
        <v>20</v>
      </c>
      <c r="AB87" s="47">
        <v>1032</v>
      </c>
      <c r="AC87" s="54">
        <v>12.5</v>
      </c>
      <c r="AD87" s="61">
        <v>11</v>
      </c>
      <c r="AE87" s="54">
        <v>2151</v>
      </c>
      <c r="AF87" s="54">
        <v>50</v>
      </c>
      <c r="AG87" s="54">
        <v>20</v>
      </c>
      <c r="AH87" s="130">
        <v>2152</v>
      </c>
      <c r="AI87" s="64">
        <v>12.5</v>
      </c>
      <c r="AJ87" s="127">
        <v>11</v>
      </c>
      <c r="AK87" s="132">
        <v>3071</v>
      </c>
      <c r="AL87" s="54">
        <v>50</v>
      </c>
      <c r="AM87" s="61">
        <v>20</v>
      </c>
      <c r="AN87" s="132">
        <v>3072</v>
      </c>
      <c r="AO87" s="60">
        <v>12.5</v>
      </c>
      <c r="AP87" s="128">
        <v>11</v>
      </c>
    </row>
    <row r="88" spans="1:42">
      <c r="G88" s="64"/>
      <c r="H88" s="64"/>
      <c r="I88" s="64"/>
      <c r="J88" s="64"/>
      <c r="K88" s="55"/>
      <c r="L88" s="64"/>
      <c r="M88" s="64"/>
      <c r="N88" s="64"/>
      <c r="O88" s="64"/>
      <c r="P88" s="64"/>
      <c r="Q88" s="64"/>
      <c r="R88" s="64"/>
      <c r="S88" s="64"/>
      <c r="T88" s="64"/>
      <c r="U88" s="64"/>
      <c r="V88" s="64"/>
      <c r="W88" s="64"/>
      <c r="X88" s="64"/>
      <c r="AJ88" s="139"/>
      <c r="AL88" s="140"/>
    </row>
  </sheetData>
  <protectedRanges>
    <protectedRange password="CC21" sqref="B43:B46" name="Range1_1_5_1_1"/>
    <protectedRange password="CC21" sqref="F7:F21" name="Range1_1_3_1_1"/>
    <protectedRange password="CC21" sqref="E8:E21" name="Range1_1_1"/>
    <protectedRange password="CC21" sqref="C7:C85 C87" name="Range1_1_2"/>
    <protectedRange password="CC21" sqref="D7:D41" name="Range1_1_3_1"/>
    <protectedRange password="CC21" sqref="B7:B21" name="Range1_1_5_1_1_1"/>
  </protectedRanges>
  <autoFilter ref="A6:AJ6">
    <sortState ref="A7:AJ86">
      <sortCondition ref="C6"/>
    </sortState>
  </autoFilter>
  <mergeCells count="18">
    <mergeCell ref="AK4:AP4"/>
    <mergeCell ref="G4:L4"/>
    <mergeCell ref="M4:R4"/>
    <mergeCell ref="S4:X4"/>
    <mergeCell ref="Y4:AD4"/>
    <mergeCell ref="AE4:AJ4"/>
    <mergeCell ref="AN5:AP5"/>
    <mergeCell ref="G5:I5"/>
    <mergeCell ref="J5:L5"/>
    <mergeCell ref="M5:O5"/>
    <mergeCell ref="P5:R5"/>
    <mergeCell ref="S5:U5"/>
    <mergeCell ref="V5:X5"/>
    <mergeCell ref="Y5:AA5"/>
    <mergeCell ref="AB5:AD5"/>
    <mergeCell ref="AE5:AG5"/>
    <mergeCell ref="AH5:AJ5"/>
    <mergeCell ref="AK5:AM5"/>
  </mergeCells>
  <conditionalFormatting sqref="B8:B10">
    <cfRule type="expression" dxfId="24" priority="6">
      <formula>IF(ISBLANK(#REF!), 0, SEARCH(#REF!,$A8&amp;$B8&amp;$C8&amp;$D8&amp;$E8&amp;$J8&amp;$L8&amp;$AE8))</formula>
    </cfRule>
  </conditionalFormatting>
  <conditionalFormatting sqref="B7:B10">
    <cfRule type="expression" dxfId="23" priority="5">
      <formula>IF(ISBLANK(#REF!), 0, SEARCH(#REF!,$A7&amp;$B7&amp;$C7&amp;$D7&amp;$E7&amp;$I7&amp;$AG7&amp;#REF!))</formula>
    </cfRule>
  </conditionalFormatting>
  <conditionalFormatting sqref="E8:E10">
    <cfRule type="expression" dxfId="22" priority="4">
      <formula>IF(ISBLANK(#REF!), 0, SEARCH(#REF!,#REF!&amp;#REF!&amp;$A8&amp;#REF!&amp;$C8&amp;#REF!&amp;#REF!&amp;#REF!))</formula>
    </cfRule>
  </conditionalFormatting>
  <conditionalFormatting sqref="B7:B10">
    <cfRule type="expression" dxfId="21" priority="3">
      <formula>IF(ISBLANK(#REF!), 0, SEARCH(#REF!,$A7&amp;$B7&amp;$C7&amp;$D7&amp;$E7&amp;$I7&amp;$J7&amp;$W7))</formula>
    </cfRule>
  </conditionalFormatting>
  <conditionalFormatting sqref="F7:F10 B7:B10">
    <cfRule type="expression" dxfId="20" priority="2">
      <formula>IF(ISBLANK(#REF!), 0, SEARCH(#REF!,$A7&amp;$B7&amp;$C7&amp;$D7&amp;$E7&amp;$H7&amp;$X7&amp;#REF!))</formula>
    </cfRule>
  </conditionalFormatting>
  <conditionalFormatting sqref="B7">
    <cfRule type="expression" dxfId="19" priority="1">
      <formula>IF(ISBLANK(#REF!), 0, SEARCH(#REF!,$A7&amp;$B7&amp;$C7&amp;$D7&amp;$E7&amp;$J7&amp;$L7&amp;#REF!))</formula>
    </cfRule>
  </conditionalFormatting>
  <pageMargins left="0.7" right="0.7" top="0.49135220125786161" bottom="0.75" header="0.3" footer="0.3"/>
  <pageSetup orientation="portrait" r:id="rId1"/>
  <drawing r:id="rId2"/>
  <legacyDrawing r:id="rId3"/>
  <controls>
    <mc:AlternateContent xmlns:mc="http://schemas.openxmlformats.org/markup-compatibility/2006">
      <mc:Choice Requires="x14">
        <control shapeId="30721" r:id="rId4" name="CommandButton1">
          <controlPr defaultSize="0" autoLine="0" r:id="rId5">
            <anchor moveWithCells="1">
              <from>
                <xdr:col>13</xdr:col>
                <xdr:colOff>228600</xdr:colOff>
                <xdr:row>1</xdr:row>
                <xdr:rowOff>121920</xdr:rowOff>
              </from>
              <to>
                <xdr:col>16</xdr:col>
                <xdr:colOff>68580</xdr:colOff>
                <xdr:row>2</xdr:row>
                <xdr:rowOff>152400</xdr:rowOff>
              </to>
            </anchor>
          </controlPr>
        </control>
      </mc:Choice>
      <mc:Fallback>
        <control shapeId="30721"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Z90"/>
  <sheetViews>
    <sheetView showGridLines="0" topLeftCell="A4" zoomScale="115" zoomScaleNormal="115" workbookViewId="0">
      <pane xSplit="5" ySplit="3" topLeftCell="I14" activePane="bottomRight" state="frozen"/>
      <selection activeCell="A4" sqref="A4"/>
      <selection pane="topRight" activeCell="F4" sqref="F4"/>
      <selection pane="bottomLeft" activeCell="A7" sqref="A7"/>
      <selection pane="bottomRight" activeCell="I19" sqref="I19"/>
    </sheetView>
  </sheetViews>
  <sheetFormatPr defaultColWidth="1.92578125" defaultRowHeight="21"/>
  <cols>
    <col min="1" max="1" width="4" style="11" customWidth="1"/>
    <col min="2" max="2" width="10" style="373" customWidth="1"/>
    <col min="3" max="3" width="7.35546875" style="373" customWidth="1"/>
    <col min="4" max="4" width="2.28515625" style="373" customWidth="1"/>
    <col min="5" max="5" width="12.92578125" style="13" customWidth="1"/>
    <col min="6" max="6" width="7.42578125" style="11" customWidth="1"/>
    <col min="7" max="7" width="3.7109375" style="25" customWidth="1"/>
    <col min="8" max="8" width="3" style="31" customWidth="1"/>
    <col min="9" max="9" width="3.640625" style="30" customWidth="1"/>
    <col min="10" max="10" width="3.5703125" style="25" customWidth="1"/>
    <col min="11" max="11" width="3.5703125" style="31" customWidth="1"/>
    <col min="12" max="12" width="4.35546875" style="30" customWidth="1"/>
    <col min="13" max="14" width="3" style="12" customWidth="1"/>
    <col min="15" max="15" width="4.78515625" style="14" bestFit="1" customWidth="1"/>
    <col min="16" max="16" width="3" style="25" customWidth="1"/>
    <col min="17" max="17" width="3" style="12" customWidth="1"/>
    <col min="18" max="18" width="4" style="12" customWidth="1"/>
    <col min="19" max="19" width="3.0703125" style="12" customWidth="1"/>
    <col min="20" max="20" width="3.0703125" style="30" customWidth="1"/>
    <col min="21" max="21" width="3.0703125" style="32" customWidth="1"/>
    <col min="22" max="22" width="3.0703125" style="12" customWidth="1"/>
    <col min="23" max="23" width="3.42578125" style="12" customWidth="1"/>
    <col min="24" max="24" width="3.78515625" style="12" customWidth="1"/>
    <col min="25" max="25" width="3" style="49" customWidth="1"/>
    <col min="26" max="26" width="3.92578125" style="30" customWidth="1"/>
    <col min="27" max="27" width="3.35546875" style="12" customWidth="1"/>
    <col min="28" max="28" width="4" style="12" customWidth="1"/>
    <col min="29" max="29" width="3.2109375" style="12" customWidth="1"/>
    <col min="30" max="30" width="4.0703125" style="12" customWidth="1"/>
    <col min="31" max="31" width="4.28515625" style="7" customWidth="1"/>
    <col min="32" max="32" width="2.78515625" style="7" customWidth="1"/>
    <col min="33" max="33" width="4.5703125" style="7" customWidth="1"/>
    <col min="34" max="35" width="3.35546875" style="7" customWidth="1"/>
    <col min="36" max="36" width="2.7109375" style="7" customWidth="1"/>
    <col min="37" max="37" width="4.42578125" style="7" bestFit="1" customWidth="1"/>
    <col min="38" max="38" width="2.0703125" style="7" bestFit="1" customWidth="1"/>
    <col min="39" max="39" width="3.35546875" style="7" bestFit="1" customWidth="1"/>
    <col min="40" max="41" width="3.5703125" style="7" bestFit="1" customWidth="1"/>
    <col min="42" max="42" width="3.5703125" style="7" customWidth="1"/>
    <col min="43" max="43" width="2.92578125" style="7" bestFit="1" customWidth="1"/>
    <col min="44" max="44" width="3.35546875" style="7" customWidth="1"/>
    <col min="45" max="45" width="2.78515625" style="7" bestFit="1" customWidth="1"/>
    <col min="46" max="46" width="3.78515625" style="7" bestFit="1" customWidth="1"/>
    <col min="47" max="49" width="2.28515625" style="663" bestFit="1" customWidth="1"/>
    <col min="50" max="52" width="2.78515625" style="663" bestFit="1" customWidth="1"/>
    <col min="53" max="16384" width="1.92578125" style="7"/>
  </cols>
  <sheetData>
    <row r="1" spans="1:52" s="8" customFormat="1" ht="21" customHeight="1" thickBot="1">
      <c r="A1" s="385" t="s">
        <v>361</v>
      </c>
      <c r="B1" s="381"/>
      <c r="C1" s="313">
        <v>2077</v>
      </c>
      <c r="D1" s="76"/>
      <c r="E1" s="77" t="s">
        <v>174</v>
      </c>
      <c r="F1" s="315" t="s">
        <v>175</v>
      </c>
      <c r="G1" s="15"/>
      <c r="H1" s="27"/>
      <c r="I1" s="27"/>
      <c r="J1" s="15"/>
      <c r="K1" s="27"/>
      <c r="L1" s="27"/>
      <c r="M1" s="15"/>
      <c r="N1" s="15"/>
      <c r="O1" s="15"/>
      <c r="P1" s="15"/>
      <c r="Q1" s="15"/>
      <c r="R1" s="15"/>
      <c r="S1" s="15"/>
      <c r="T1" s="27"/>
      <c r="U1" s="27"/>
      <c r="V1" s="15"/>
      <c r="W1" s="15"/>
      <c r="X1" s="15"/>
      <c r="Y1" s="15"/>
      <c r="Z1" s="27"/>
      <c r="AA1" s="15"/>
      <c r="AB1" s="15"/>
      <c r="AC1" s="15"/>
      <c r="AD1" s="15"/>
      <c r="AE1" s="15"/>
      <c r="AF1" s="15"/>
      <c r="AG1" s="15"/>
      <c r="AH1" s="15"/>
      <c r="AI1" s="15"/>
      <c r="AJ1" s="15"/>
      <c r="AU1" s="661"/>
      <c r="AV1" s="661"/>
      <c r="AW1" s="661"/>
      <c r="AX1" s="661"/>
      <c r="AY1" s="661"/>
      <c r="AZ1" s="661"/>
    </row>
    <row r="2" spans="1:52" s="8" customFormat="1" ht="21" customHeight="1">
      <c r="A2" s="386" t="s">
        <v>360</v>
      </c>
      <c r="B2" s="380"/>
      <c r="C2" s="392">
        <v>2020</v>
      </c>
      <c r="D2" s="387"/>
      <c r="E2" s="387"/>
      <c r="F2" s="388"/>
      <c r="G2" s="12"/>
      <c r="H2" s="30"/>
      <c r="I2" s="28"/>
      <c r="J2" s="16"/>
      <c r="K2" s="28"/>
      <c r="L2" s="28"/>
      <c r="M2" s="16"/>
      <c r="N2" s="16"/>
      <c r="O2" s="18"/>
      <c r="P2" s="16"/>
      <c r="Q2" s="16"/>
      <c r="R2" s="16"/>
      <c r="S2" s="16"/>
      <c r="T2" s="28"/>
      <c r="U2" s="28"/>
      <c r="V2" s="16"/>
      <c r="W2" s="16"/>
      <c r="X2" s="16"/>
      <c r="Y2" s="49"/>
      <c r="Z2" s="28"/>
      <c r="AA2" s="16"/>
      <c r="AB2" s="16"/>
      <c r="AC2" s="16"/>
      <c r="AD2" s="16"/>
      <c r="AE2" s="7"/>
      <c r="AF2" s="7"/>
      <c r="AG2" s="7"/>
      <c r="AH2" s="7"/>
      <c r="AI2" s="7"/>
      <c r="AJ2" s="7"/>
      <c r="AK2" s="7"/>
      <c r="AL2" s="7"/>
      <c r="AU2" s="661"/>
      <c r="AV2" s="661"/>
      <c r="AW2" s="661"/>
      <c r="AX2" s="661"/>
      <c r="AY2" s="661"/>
      <c r="AZ2" s="661"/>
    </row>
    <row r="3" spans="1:52" s="8" customFormat="1" ht="21.6" thickBot="1">
      <c r="A3" s="389" t="s">
        <v>362</v>
      </c>
      <c r="B3" s="382"/>
      <c r="C3" s="393" t="s">
        <v>56</v>
      </c>
      <c r="D3" s="85"/>
      <c r="E3" s="85"/>
      <c r="F3" s="86"/>
      <c r="G3" s="17"/>
      <c r="H3" s="29"/>
      <c r="I3" s="29"/>
      <c r="J3" s="17"/>
      <c r="K3" s="29"/>
      <c r="L3" s="29"/>
      <c r="M3" s="17"/>
      <c r="N3" s="17"/>
      <c r="O3" s="26"/>
      <c r="P3" s="17"/>
      <c r="Q3" s="17"/>
      <c r="R3" s="17"/>
      <c r="S3" s="17"/>
      <c r="T3" s="29"/>
      <c r="U3" s="29"/>
      <c r="V3" s="17"/>
      <c r="W3" s="17"/>
      <c r="X3" s="17"/>
      <c r="Y3" s="50"/>
      <c r="Z3" s="29"/>
      <c r="AA3" s="17"/>
      <c r="AB3" s="17"/>
      <c r="AC3" s="17"/>
      <c r="AD3" s="17"/>
      <c r="AE3" s="19"/>
      <c r="AF3" s="19"/>
      <c r="AG3" s="19"/>
      <c r="AH3" s="19"/>
      <c r="AI3" s="19"/>
      <c r="AJ3" s="19"/>
      <c r="AK3" s="7"/>
      <c r="AU3" s="661"/>
      <c r="AV3" s="661"/>
      <c r="AW3" s="661"/>
      <c r="AX3" s="661"/>
      <c r="AY3" s="661"/>
      <c r="AZ3" s="661"/>
    </row>
    <row r="4" spans="1:52" s="8" customFormat="1" ht="15" customHeight="1">
      <c r="A4" s="390" t="s">
        <v>363</v>
      </c>
      <c r="B4" s="383"/>
      <c r="C4" s="393" t="s">
        <v>57</v>
      </c>
      <c r="D4" s="103"/>
      <c r="E4" s="103"/>
      <c r="F4" s="104"/>
      <c r="G4" s="747" t="s">
        <v>19</v>
      </c>
      <c r="H4" s="746"/>
      <c r="I4" s="746"/>
      <c r="J4" s="746"/>
      <c r="K4" s="746"/>
      <c r="L4" s="746"/>
      <c r="M4" s="746" t="s">
        <v>20</v>
      </c>
      <c r="N4" s="746"/>
      <c r="O4" s="746"/>
      <c r="P4" s="746"/>
      <c r="Q4" s="746"/>
      <c r="R4" s="746"/>
      <c r="S4" s="746" t="s">
        <v>21</v>
      </c>
      <c r="T4" s="746"/>
      <c r="U4" s="746"/>
      <c r="V4" s="746"/>
      <c r="W4" s="746"/>
      <c r="X4" s="746"/>
      <c r="Y4" s="746" t="s">
        <v>499</v>
      </c>
      <c r="Z4" s="746"/>
      <c r="AA4" s="746"/>
      <c r="AB4" s="746"/>
      <c r="AC4" s="746"/>
      <c r="AD4" s="748"/>
      <c r="AE4" s="749" t="s">
        <v>500</v>
      </c>
      <c r="AF4" s="746"/>
      <c r="AG4" s="746"/>
      <c r="AH4" s="746"/>
      <c r="AI4" s="746"/>
      <c r="AJ4" s="746"/>
      <c r="AK4" s="746" t="s">
        <v>41</v>
      </c>
      <c r="AL4" s="746"/>
      <c r="AM4" s="746"/>
      <c r="AN4" s="746"/>
      <c r="AO4" s="746"/>
      <c r="AP4" s="746"/>
      <c r="AU4" s="661"/>
      <c r="AV4" s="661"/>
      <c r="AW4" s="661"/>
      <c r="AX4" s="661"/>
      <c r="AY4" s="661"/>
      <c r="AZ4" s="661"/>
    </row>
    <row r="5" spans="1:52" s="9" customFormat="1" ht="14.25" customHeight="1" thickBot="1">
      <c r="A5" s="391" t="s">
        <v>55</v>
      </c>
      <c r="B5" s="384"/>
      <c r="C5" s="394" t="s">
        <v>58</v>
      </c>
      <c r="D5" s="108"/>
      <c r="E5" s="109"/>
      <c r="F5" s="314"/>
      <c r="G5" s="750" t="s">
        <v>5</v>
      </c>
      <c r="H5" s="741"/>
      <c r="I5" s="741"/>
      <c r="J5" s="741" t="s">
        <v>6</v>
      </c>
      <c r="K5" s="741"/>
      <c r="L5" s="741"/>
      <c r="M5" s="741" t="s">
        <v>5</v>
      </c>
      <c r="N5" s="741"/>
      <c r="O5" s="741"/>
      <c r="P5" s="741" t="s">
        <v>6</v>
      </c>
      <c r="Q5" s="741"/>
      <c r="R5" s="741"/>
      <c r="S5" s="741" t="s">
        <v>5</v>
      </c>
      <c r="T5" s="741"/>
      <c r="U5" s="741"/>
      <c r="V5" s="741" t="s">
        <v>6</v>
      </c>
      <c r="W5" s="741"/>
      <c r="X5" s="741"/>
      <c r="Y5" s="741" t="s">
        <v>179</v>
      </c>
      <c r="Z5" s="741"/>
      <c r="AA5" s="741"/>
      <c r="AB5" s="741" t="s">
        <v>6</v>
      </c>
      <c r="AC5" s="741"/>
      <c r="AD5" s="742"/>
      <c r="AE5" s="743" t="s">
        <v>5</v>
      </c>
      <c r="AF5" s="741"/>
      <c r="AG5" s="741"/>
      <c r="AH5" s="741" t="s">
        <v>6</v>
      </c>
      <c r="AI5" s="741"/>
      <c r="AJ5" s="741"/>
      <c r="AK5" s="741" t="s">
        <v>180</v>
      </c>
      <c r="AL5" s="741"/>
      <c r="AM5" s="741"/>
      <c r="AN5" s="741" t="s">
        <v>181</v>
      </c>
      <c r="AO5" s="741"/>
      <c r="AP5" s="741"/>
      <c r="AR5" s="744" t="s">
        <v>490</v>
      </c>
      <c r="AS5" s="744"/>
      <c r="AT5" s="744"/>
      <c r="AU5" s="744" t="s">
        <v>498</v>
      </c>
      <c r="AV5" s="744"/>
      <c r="AW5" s="744"/>
      <c r="AX5" s="745" t="s">
        <v>491</v>
      </c>
      <c r="AY5" s="745"/>
      <c r="AZ5" s="745"/>
    </row>
    <row r="6" spans="1:52" s="10" customFormat="1" ht="16.5" customHeight="1" thickBot="1">
      <c r="A6" s="374" t="s">
        <v>0</v>
      </c>
      <c r="B6" s="375" t="s">
        <v>63</v>
      </c>
      <c r="C6" s="374" t="s">
        <v>62</v>
      </c>
      <c r="D6" s="375" t="s">
        <v>27</v>
      </c>
      <c r="E6" s="375" t="s">
        <v>64</v>
      </c>
      <c r="F6" s="376" t="s">
        <v>1</v>
      </c>
      <c r="G6" s="65" t="s">
        <v>18</v>
      </c>
      <c r="H6" s="66" t="s">
        <v>39</v>
      </c>
      <c r="I6" s="67" t="s">
        <v>25</v>
      </c>
      <c r="J6" s="66" t="s">
        <v>18</v>
      </c>
      <c r="K6" s="66" t="s">
        <v>39</v>
      </c>
      <c r="L6" s="67" t="s">
        <v>25</v>
      </c>
      <c r="M6" s="66" t="s">
        <v>18</v>
      </c>
      <c r="N6" s="66" t="s">
        <v>39</v>
      </c>
      <c r="O6" s="67" t="s">
        <v>25</v>
      </c>
      <c r="P6" s="66" t="s">
        <v>18</v>
      </c>
      <c r="Q6" s="66" t="s">
        <v>39</v>
      </c>
      <c r="R6" s="67" t="s">
        <v>25</v>
      </c>
      <c r="S6" s="66" t="s">
        <v>18</v>
      </c>
      <c r="T6" s="66" t="s">
        <v>39</v>
      </c>
      <c r="U6" s="67" t="s">
        <v>25</v>
      </c>
      <c r="V6" s="66" t="s">
        <v>18</v>
      </c>
      <c r="W6" s="66" t="s">
        <v>39</v>
      </c>
      <c r="X6" s="67" t="s">
        <v>25</v>
      </c>
      <c r="Y6" s="68" t="s">
        <v>18</v>
      </c>
      <c r="Z6" s="66" t="s">
        <v>39</v>
      </c>
      <c r="AA6" s="67" t="s">
        <v>25</v>
      </c>
      <c r="AB6" s="66" t="s">
        <v>18</v>
      </c>
      <c r="AC6" s="66" t="s">
        <v>39</v>
      </c>
      <c r="AD6" s="69" t="s">
        <v>25</v>
      </c>
      <c r="AE6" s="70" t="s">
        <v>18</v>
      </c>
      <c r="AF6" s="71" t="s">
        <v>39</v>
      </c>
      <c r="AG6" s="72" t="s">
        <v>25</v>
      </c>
      <c r="AH6" s="71" t="s">
        <v>18</v>
      </c>
      <c r="AI6" s="71" t="s">
        <v>39</v>
      </c>
      <c r="AJ6" s="72" t="s">
        <v>25</v>
      </c>
      <c r="AK6" s="71" t="s">
        <v>18</v>
      </c>
      <c r="AL6" s="71" t="s">
        <v>39</v>
      </c>
      <c r="AM6" s="72" t="s">
        <v>25</v>
      </c>
      <c r="AN6" s="71" t="s">
        <v>18</v>
      </c>
      <c r="AO6" s="71" t="s">
        <v>39</v>
      </c>
      <c r="AP6" s="72" t="s">
        <v>25</v>
      </c>
      <c r="AR6" s="669" t="s">
        <v>5</v>
      </c>
      <c r="AS6" s="669" t="s">
        <v>6</v>
      </c>
      <c r="AT6" s="669" t="s">
        <v>497</v>
      </c>
      <c r="AU6" s="669" t="s">
        <v>5</v>
      </c>
      <c r="AV6" s="669" t="s">
        <v>6</v>
      </c>
      <c r="AW6" s="669" t="s">
        <v>497</v>
      </c>
      <c r="AX6" s="669" t="s">
        <v>5</v>
      </c>
      <c r="AY6" s="669" t="s">
        <v>6</v>
      </c>
      <c r="AZ6" s="669" t="s">
        <v>497</v>
      </c>
    </row>
    <row r="7" spans="1:52">
      <c r="A7" s="21">
        <v>1</v>
      </c>
      <c r="B7" s="21">
        <v>7819230058</v>
      </c>
      <c r="C7" s="21">
        <v>1190005</v>
      </c>
      <c r="D7" s="21" t="s">
        <v>40</v>
      </c>
      <c r="E7" s="22" t="s">
        <v>65</v>
      </c>
      <c r="F7" s="666">
        <v>59023</v>
      </c>
      <c r="G7" s="56">
        <v>11</v>
      </c>
      <c r="H7" s="56">
        <v>75</v>
      </c>
      <c r="I7" s="56">
        <v>41</v>
      </c>
      <c r="J7" s="56">
        <v>12</v>
      </c>
      <c r="K7" s="56">
        <v>25</v>
      </c>
      <c r="L7" s="56">
        <v>10</v>
      </c>
      <c r="M7" s="56">
        <v>31</v>
      </c>
      <c r="N7" s="56">
        <v>75</v>
      </c>
      <c r="O7" s="56">
        <v>32</v>
      </c>
      <c r="P7" s="56">
        <v>32</v>
      </c>
      <c r="Q7" s="56">
        <v>25</v>
      </c>
      <c r="R7" s="56">
        <v>14</v>
      </c>
      <c r="S7" s="56">
        <v>51</v>
      </c>
      <c r="T7" s="56">
        <v>75</v>
      </c>
      <c r="U7" s="56">
        <v>48</v>
      </c>
      <c r="V7" s="56">
        <v>52</v>
      </c>
      <c r="W7" s="56">
        <v>25</v>
      </c>
      <c r="X7" s="56">
        <v>20</v>
      </c>
      <c r="Y7" s="56">
        <v>2031</v>
      </c>
      <c r="Z7" s="56">
        <v>75</v>
      </c>
      <c r="AA7" s="56">
        <v>34</v>
      </c>
      <c r="AB7" s="56">
        <v>2032</v>
      </c>
      <c r="AC7" s="56">
        <v>25</v>
      </c>
      <c r="AD7" s="56">
        <v>19</v>
      </c>
      <c r="AE7" s="56">
        <v>1151</v>
      </c>
      <c r="AF7" s="56">
        <v>75</v>
      </c>
      <c r="AG7" s="49">
        <v>40</v>
      </c>
      <c r="AH7" s="56">
        <v>1152</v>
      </c>
      <c r="AI7" s="56">
        <v>25</v>
      </c>
      <c r="AJ7" s="56">
        <v>19</v>
      </c>
      <c r="AK7" s="56">
        <v>3331</v>
      </c>
      <c r="AL7" s="56">
        <v>75</v>
      </c>
      <c r="AM7" s="56">
        <v>43</v>
      </c>
      <c r="AN7" s="56">
        <v>3332</v>
      </c>
      <c r="AO7" s="56">
        <v>25</v>
      </c>
      <c r="AP7" s="56">
        <v>20</v>
      </c>
      <c r="AR7" s="147">
        <f t="shared" ref="AR7:AR38" si="0">H7+N7+T7+Z7+AF7+AL7</f>
        <v>450</v>
      </c>
      <c r="AS7" s="147">
        <f t="shared" ref="AS7:AS38" si="1">K7+Q7+W7+AC7+AI7+AO7</f>
        <v>150</v>
      </c>
      <c r="AT7" s="147">
        <f t="shared" ref="AT7:AT38" si="2">AR7+AS7</f>
        <v>600</v>
      </c>
      <c r="AU7" s="147">
        <f t="shared" ref="AU7:AU38" si="3">I7+O7+U7+AA7+AG7+AM7</f>
        <v>238</v>
      </c>
      <c r="AV7" s="147">
        <f t="shared" ref="AV7:AV38" si="4">L7+R7+X7+AD7+AJ7+AP7</f>
        <v>102</v>
      </c>
      <c r="AW7" s="147">
        <f t="shared" ref="AW7:AW38" si="5">AU7+AV7</f>
        <v>340</v>
      </c>
      <c r="AX7" s="660">
        <f t="shared" ref="AX7:AX38" si="6">AU7/AR7</f>
        <v>0.52888888888888885</v>
      </c>
      <c r="AY7" s="660">
        <f t="shared" ref="AY7:AY38" si="7">AV7/AS7</f>
        <v>0.68</v>
      </c>
      <c r="AZ7" s="660">
        <f t="shared" ref="AZ7:AZ38" si="8">AW7/AT7</f>
        <v>0.56666666666666665</v>
      </c>
    </row>
    <row r="8" spans="1:52">
      <c r="A8" s="21">
        <v>2</v>
      </c>
      <c r="B8" s="21">
        <v>7819230017</v>
      </c>
      <c r="C8" s="21">
        <v>1190006</v>
      </c>
      <c r="D8" s="21" t="s">
        <v>59</v>
      </c>
      <c r="E8" s="22" t="s">
        <v>66</v>
      </c>
      <c r="F8" s="666">
        <v>59069</v>
      </c>
      <c r="G8" s="56">
        <v>11</v>
      </c>
      <c r="H8" s="56">
        <v>75</v>
      </c>
      <c r="I8" s="56">
        <v>32</v>
      </c>
      <c r="J8" s="56">
        <v>12</v>
      </c>
      <c r="K8" s="56">
        <v>25</v>
      </c>
      <c r="L8" s="56">
        <v>10</v>
      </c>
      <c r="M8" s="56">
        <v>31</v>
      </c>
      <c r="N8" s="56">
        <v>75</v>
      </c>
      <c r="O8" s="56">
        <v>38</v>
      </c>
      <c r="P8" s="56">
        <v>32</v>
      </c>
      <c r="Q8" s="56">
        <v>25</v>
      </c>
      <c r="R8" s="56">
        <v>15</v>
      </c>
      <c r="S8" s="56">
        <v>51</v>
      </c>
      <c r="T8" s="56">
        <v>75</v>
      </c>
      <c r="U8" s="56">
        <v>33</v>
      </c>
      <c r="V8" s="56">
        <v>52</v>
      </c>
      <c r="W8" s="56">
        <v>25</v>
      </c>
      <c r="X8" s="56">
        <v>15</v>
      </c>
      <c r="Y8" s="56">
        <v>2031</v>
      </c>
      <c r="Z8" s="56">
        <v>75</v>
      </c>
      <c r="AA8" s="56">
        <v>36</v>
      </c>
      <c r="AB8" s="56">
        <v>2032</v>
      </c>
      <c r="AC8" s="56">
        <v>25</v>
      </c>
      <c r="AD8" s="56">
        <v>18</v>
      </c>
      <c r="AE8" s="56">
        <v>1151</v>
      </c>
      <c r="AF8" s="56">
        <v>75</v>
      </c>
      <c r="AG8" s="49">
        <v>43</v>
      </c>
      <c r="AH8" s="56">
        <v>1152</v>
      </c>
      <c r="AI8" s="56">
        <v>25</v>
      </c>
      <c r="AJ8" s="56">
        <v>19</v>
      </c>
      <c r="AK8" s="56">
        <v>4431</v>
      </c>
      <c r="AL8" s="56">
        <v>75</v>
      </c>
      <c r="AM8" s="56">
        <v>30</v>
      </c>
      <c r="AN8" s="56">
        <v>4432</v>
      </c>
      <c r="AO8" s="56">
        <v>25</v>
      </c>
      <c r="AP8" s="56">
        <v>16</v>
      </c>
      <c r="AR8" s="147">
        <f t="shared" si="0"/>
        <v>450</v>
      </c>
      <c r="AS8" s="147">
        <f t="shared" si="1"/>
        <v>150</v>
      </c>
      <c r="AT8" s="147">
        <f t="shared" si="2"/>
        <v>600</v>
      </c>
      <c r="AU8" s="147">
        <f t="shared" si="3"/>
        <v>212</v>
      </c>
      <c r="AV8" s="147">
        <f t="shared" si="4"/>
        <v>93</v>
      </c>
      <c r="AW8" s="147">
        <f t="shared" si="5"/>
        <v>305</v>
      </c>
      <c r="AX8" s="660">
        <f t="shared" si="6"/>
        <v>0.47111111111111109</v>
      </c>
      <c r="AY8" s="660">
        <f t="shared" si="7"/>
        <v>0.62</v>
      </c>
      <c r="AZ8" s="660">
        <f t="shared" si="8"/>
        <v>0.5083333333333333</v>
      </c>
    </row>
    <row r="9" spans="1:52">
      <c r="A9" s="21">
        <v>3</v>
      </c>
      <c r="B9" s="21">
        <v>7819230067</v>
      </c>
      <c r="C9" s="21">
        <v>1190007</v>
      </c>
      <c r="D9" s="21" t="s">
        <v>60</v>
      </c>
      <c r="E9" s="667" t="s">
        <v>492</v>
      </c>
      <c r="F9" s="666">
        <v>57917</v>
      </c>
      <c r="G9" s="56">
        <v>11</v>
      </c>
      <c r="H9" s="56">
        <v>75</v>
      </c>
      <c r="I9" s="56">
        <v>23</v>
      </c>
      <c r="J9" s="56">
        <v>12</v>
      </c>
      <c r="K9" s="56">
        <v>25</v>
      </c>
      <c r="L9" s="56">
        <v>10</v>
      </c>
      <c r="M9" s="56">
        <v>31</v>
      </c>
      <c r="N9" s="56">
        <v>75</v>
      </c>
      <c r="O9" s="56">
        <v>47</v>
      </c>
      <c r="P9" s="56">
        <v>32</v>
      </c>
      <c r="Q9" s="56">
        <v>25</v>
      </c>
      <c r="R9" s="56">
        <v>20</v>
      </c>
      <c r="S9" s="56">
        <v>51</v>
      </c>
      <c r="T9" s="56">
        <v>75</v>
      </c>
      <c r="U9" s="56">
        <v>38</v>
      </c>
      <c r="V9" s="56">
        <v>52</v>
      </c>
      <c r="W9" s="56">
        <v>25</v>
      </c>
      <c r="X9" s="56">
        <v>18</v>
      </c>
      <c r="Y9" s="56">
        <v>2151</v>
      </c>
      <c r="Z9" s="56">
        <v>75</v>
      </c>
      <c r="AA9" s="539">
        <v>32</v>
      </c>
      <c r="AB9" s="56">
        <v>2152</v>
      </c>
      <c r="AC9" s="56">
        <v>25</v>
      </c>
      <c r="AD9" s="56">
        <v>15</v>
      </c>
      <c r="AE9" s="56">
        <v>1031</v>
      </c>
      <c r="AF9" s="56">
        <v>75</v>
      </c>
      <c r="AG9" s="49">
        <v>24</v>
      </c>
      <c r="AH9" s="56">
        <v>1032</v>
      </c>
      <c r="AI9" s="56">
        <v>25</v>
      </c>
      <c r="AJ9" s="56">
        <v>18</v>
      </c>
      <c r="AK9" s="56">
        <v>3071</v>
      </c>
      <c r="AL9" s="56">
        <v>75</v>
      </c>
      <c r="AM9" s="56">
        <v>25</v>
      </c>
      <c r="AN9" s="56">
        <v>3072</v>
      </c>
      <c r="AO9" s="56">
        <v>25</v>
      </c>
      <c r="AP9" s="56">
        <v>18</v>
      </c>
      <c r="AR9" s="147">
        <f t="shared" si="0"/>
        <v>450</v>
      </c>
      <c r="AS9" s="147">
        <f t="shared" si="1"/>
        <v>150</v>
      </c>
      <c r="AT9" s="147">
        <f t="shared" si="2"/>
        <v>600</v>
      </c>
      <c r="AU9" s="147">
        <f t="shared" si="3"/>
        <v>189</v>
      </c>
      <c r="AV9" s="147">
        <f t="shared" si="4"/>
        <v>99</v>
      </c>
      <c r="AW9" s="147">
        <f t="shared" si="5"/>
        <v>288</v>
      </c>
      <c r="AX9" s="660">
        <f t="shared" si="6"/>
        <v>0.42</v>
      </c>
      <c r="AY9" s="660">
        <f t="shared" si="7"/>
        <v>0.66</v>
      </c>
      <c r="AZ9" s="660">
        <f t="shared" si="8"/>
        <v>0.48</v>
      </c>
    </row>
    <row r="10" spans="1:52">
      <c r="A10" s="21">
        <v>4</v>
      </c>
      <c r="B10" s="21">
        <v>7819230023</v>
      </c>
      <c r="C10" s="21">
        <v>1190008</v>
      </c>
      <c r="D10" s="21" t="s">
        <v>61</v>
      </c>
      <c r="E10" s="23" t="s">
        <v>68</v>
      </c>
      <c r="F10" s="666">
        <v>59080</v>
      </c>
      <c r="G10" s="56">
        <v>11</v>
      </c>
      <c r="H10" s="56">
        <v>75</v>
      </c>
      <c r="I10" s="56">
        <v>35</v>
      </c>
      <c r="J10" s="56">
        <v>12</v>
      </c>
      <c r="K10" s="56">
        <v>25</v>
      </c>
      <c r="L10" s="56">
        <v>10</v>
      </c>
      <c r="M10" s="56">
        <v>31</v>
      </c>
      <c r="N10" s="56">
        <v>75</v>
      </c>
      <c r="O10" s="56">
        <v>34</v>
      </c>
      <c r="P10" s="56">
        <v>32</v>
      </c>
      <c r="Q10" s="56">
        <v>25</v>
      </c>
      <c r="R10" s="56">
        <v>16</v>
      </c>
      <c r="S10" s="56">
        <v>51</v>
      </c>
      <c r="T10" s="56">
        <v>75</v>
      </c>
      <c r="U10" s="56">
        <v>44</v>
      </c>
      <c r="V10" s="56">
        <v>52</v>
      </c>
      <c r="W10" s="56">
        <v>25</v>
      </c>
      <c r="X10" s="56">
        <v>20</v>
      </c>
      <c r="Y10" s="56">
        <v>2031</v>
      </c>
      <c r="Z10" s="56">
        <v>75</v>
      </c>
      <c r="AA10" s="56">
        <v>42</v>
      </c>
      <c r="AB10" s="56">
        <v>2032</v>
      </c>
      <c r="AC10" s="56">
        <v>25</v>
      </c>
      <c r="AD10" s="56">
        <v>18</v>
      </c>
      <c r="AE10" s="56">
        <v>1151</v>
      </c>
      <c r="AF10" s="56">
        <v>75</v>
      </c>
      <c r="AG10" s="49">
        <v>40</v>
      </c>
      <c r="AH10" s="56">
        <v>1152</v>
      </c>
      <c r="AI10" s="56">
        <v>25</v>
      </c>
      <c r="AJ10" s="56">
        <v>19</v>
      </c>
      <c r="AK10" s="56">
        <v>4431</v>
      </c>
      <c r="AL10" s="56">
        <v>75</v>
      </c>
      <c r="AM10" s="56">
        <v>31</v>
      </c>
      <c r="AN10" s="56">
        <v>4432</v>
      </c>
      <c r="AO10" s="56">
        <v>25</v>
      </c>
      <c r="AP10" s="56">
        <v>16</v>
      </c>
      <c r="AR10" s="147">
        <f t="shared" si="0"/>
        <v>450</v>
      </c>
      <c r="AS10" s="147">
        <f t="shared" si="1"/>
        <v>150</v>
      </c>
      <c r="AT10" s="147">
        <f t="shared" si="2"/>
        <v>600</v>
      </c>
      <c r="AU10" s="147">
        <f t="shared" si="3"/>
        <v>226</v>
      </c>
      <c r="AV10" s="147">
        <f t="shared" si="4"/>
        <v>99</v>
      </c>
      <c r="AW10" s="147">
        <f t="shared" si="5"/>
        <v>325</v>
      </c>
      <c r="AX10" s="660">
        <f t="shared" si="6"/>
        <v>0.50222222222222224</v>
      </c>
      <c r="AY10" s="660">
        <f t="shared" si="7"/>
        <v>0.66</v>
      </c>
      <c r="AZ10" s="660">
        <f t="shared" si="8"/>
        <v>0.54166666666666663</v>
      </c>
    </row>
    <row r="11" spans="1:52">
      <c r="A11" s="21">
        <v>5</v>
      </c>
      <c r="B11" s="21">
        <v>7819230078</v>
      </c>
      <c r="C11" s="21">
        <v>1190009</v>
      </c>
      <c r="D11" s="21" t="s">
        <v>73</v>
      </c>
      <c r="E11" s="22" t="s">
        <v>74</v>
      </c>
      <c r="F11" s="666">
        <v>58445</v>
      </c>
      <c r="G11" s="56">
        <v>11</v>
      </c>
      <c r="H11" s="56">
        <v>75</v>
      </c>
      <c r="I11" s="56">
        <v>35</v>
      </c>
      <c r="J11" s="56">
        <v>12</v>
      </c>
      <c r="K11" s="56">
        <v>25</v>
      </c>
      <c r="L11" s="56">
        <v>10</v>
      </c>
      <c r="M11" s="56">
        <v>31</v>
      </c>
      <c r="N11" s="56">
        <v>75</v>
      </c>
      <c r="O11" s="56">
        <v>33</v>
      </c>
      <c r="P11" s="56">
        <v>32</v>
      </c>
      <c r="Q11" s="56">
        <v>25</v>
      </c>
      <c r="R11" s="56">
        <v>16</v>
      </c>
      <c r="S11" s="56">
        <v>51</v>
      </c>
      <c r="T11" s="56">
        <v>75</v>
      </c>
      <c r="U11" s="56">
        <v>43</v>
      </c>
      <c r="V11" s="56">
        <v>52</v>
      </c>
      <c r="W11" s="56">
        <v>25</v>
      </c>
      <c r="X11" s="56">
        <v>20</v>
      </c>
      <c r="Y11" s="56">
        <v>2031</v>
      </c>
      <c r="Z11" s="56">
        <v>75</v>
      </c>
      <c r="AA11" s="56">
        <v>36</v>
      </c>
      <c r="AB11" s="56">
        <v>2032</v>
      </c>
      <c r="AC11" s="56">
        <v>25</v>
      </c>
      <c r="AD11" s="56">
        <v>18</v>
      </c>
      <c r="AE11" s="56">
        <v>1151</v>
      </c>
      <c r="AF11" s="56">
        <v>75</v>
      </c>
      <c r="AG11" s="49">
        <v>48</v>
      </c>
      <c r="AH11" s="56">
        <v>1152</v>
      </c>
      <c r="AI11" s="56">
        <v>25</v>
      </c>
      <c r="AJ11" s="56">
        <v>20</v>
      </c>
      <c r="AK11" s="56">
        <v>4431</v>
      </c>
      <c r="AL11" s="56">
        <v>75</v>
      </c>
      <c r="AM11" s="56">
        <v>38</v>
      </c>
      <c r="AN11" s="56">
        <v>4432</v>
      </c>
      <c r="AO11" s="56">
        <v>25</v>
      </c>
      <c r="AP11" s="56">
        <v>20</v>
      </c>
      <c r="AR11" s="147">
        <f t="shared" si="0"/>
        <v>450</v>
      </c>
      <c r="AS11" s="147">
        <f t="shared" si="1"/>
        <v>150</v>
      </c>
      <c r="AT11" s="147">
        <f t="shared" si="2"/>
        <v>600</v>
      </c>
      <c r="AU11" s="147">
        <f t="shared" si="3"/>
        <v>233</v>
      </c>
      <c r="AV11" s="147">
        <f t="shared" si="4"/>
        <v>104</v>
      </c>
      <c r="AW11" s="147">
        <f t="shared" si="5"/>
        <v>337</v>
      </c>
      <c r="AX11" s="660">
        <f t="shared" si="6"/>
        <v>0.51777777777777778</v>
      </c>
      <c r="AY11" s="660">
        <f t="shared" si="7"/>
        <v>0.69333333333333336</v>
      </c>
      <c r="AZ11" s="660">
        <f t="shared" si="8"/>
        <v>0.56166666666666665</v>
      </c>
    </row>
    <row r="12" spans="1:52">
      <c r="A12" s="21">
        <v>6</v>
      </c>
      <c r="B12" s="21">
        <v>7819230011</v>
      </c>
      <c r="C12" s="21">
        <v>1190010</v>
      </c>
      <c r="D12" s="21" t="s">
        <v>75</v>
      </c>
      <c r="E12" s="22" t="s">
        <v>76</v>
      </c>
      <c r="F12" s="666">
        <v>58667</v>
      </c>
      <c r="G12" s="56">
        <v>11</v>
      </c>
      <c r="H12" s="56">
        <v>75</v>
      </c>
      <c r="I12" s="56">
        <v>32</v>
      </c>
      <c r="J12" s="56">
        <v>12</v>
      </c>
      <c r="K12" s="56">
        <v>25</v>
      </c>
      <c r="L12" s="56">
        <v>10</v>
      </c>
      <c r="M12" s="56">
        <v>31</v>
      </c>
      <c r="N12" s="56">
        <v>75</v>
      </c>
      <c r="O12" s="56">
        <v>25</v>
      </c>
      <c r="P12" s="56">
        <v>32</v>
      </c>
      <c r="Q12" s="56">
        <v>25</v>
      </c>
      <c r="R12" s="56">
        <v>11</v>
      </c>
      <c r="S12" s="56">
        <v>51</v>
      </c>
      <c r="T12" s="56">
        <v>75</v>
      </c>
      <c r="U12" s="56">
        <v>41</v>
      </c>
      <c r="V12" s="56">
        <v>52</v>
      </c>
      <c r="W12" s="56">
        <v>25</v>
      </c>
      <c r="X12" s="56">
        <v>20</v>
      </c>
      <c r="Y12" s="56">
        <v>2031</v>
      </c>
      <c r="Z12" s="56">
        <v>75</v>
      </c>
      <c r="AA12" s="56">
        <v>36</v>
      </c>
      <c r="AB12" s="56">
        <v>2032</v>
      </c>
      <c r="AC12" s="56">
        <v>25</v>
      </c>
      <c r="AD12" s="56">
        <v>18</v>
      </c>
      <c r="AE12" s="56">
        <v>1151</v>
      </c>
      <c r="AF12" s="56">
        <v>75</v>
      </c>
      <c r="AG12" s="49">
        <v>34</v>
      </c>
      <c r="AH12" s="56">
        <v>1152</v>
      </c>
      <c r="AI12" s="56">
        <v>25</v>
      </c>
      <c r="AJ12" s="56">
        <v>23</v>
      </c>
      <c r="AK12" s="56">
        <v>4431</v>
      </c>
      <c r="AL12" s="56">
        <v>75</v>
      </c>
      <c r="AM12" s="56">
        <v>32</v>
      </c>
      <c r="AN12" s="56">
        <v>4432</v>
      </c>
      <c r="AO12" s="56">
        <v>25</v>
      </c>
      <c r="AP12" s="56">
        <v>16</v>
      </c>
      <c r="AR12" s="147">
        <f t="shared" si="0"/>
        <v>450</v>
      </c>
      <c r="AS12" s="147">
        <f t="shared" si="1"/>
        <v>150</v>
      </c>
      <c r="AT12" s="147">
        <f t="shared" si="2"/>
        <v>600</v>
      </c>
      <c r="AU12" s="147">
        <f t="shared" si="3"/>
        <v>200</v>
      </c>
      <c r="AV12" s="147">
        <f t="shared" si="4"/>
        <v>98</v>
      </c>
      <c r="AW12" s="147">
        <f t="shared" si="5"/>
        <v>298</v>
      </c>
      <c r="AX12" s="660">
        <f t="shared" si="6"/>
        <v>0.44444444444444442</v>
      </c>
      <c r="AY12" s="660">
        <f t="shared" si="7"/>
        <v>0.65333333333333332</v>
      </c>
      <c r="AZ12" s="660">
        <f t="shared" si="8"/>
        <v>0.49666666666666665</v>
      </c>
    </row>
    <row r="13" spans="1:52">
      <c r="A13" s="21">
        <v>7</v>
      </c>
      <c r="B13" s="21">
        <v>7819230024</v>
      </c>
      <c r="C13" s="21">
        <v>1190011</v>
      </c>
      <c r="D13" s="21" t="s">
        <v>77</v>
      </c>
      <c r="E13" s="22" t="s">
        <v>78</v>
      </c>
      <c r="F13" s="666">
        <v>59145</v>
      </c>
      <c r="G13" s="56">
        <v>11</v>
      </c>
      <c r="H13" s="56">
        <v>75</v>
      </c>
      <c r="I13" s="56">
        <v>31</v>
      </c>
      <c r="J13" s="56">
        <v>12</v>
      </c>
      <c r="K13" s="56">
        <v>25</v>
      </c>
      <c r="L13" s="56">
        <v>10</v>
      </c>
      <c r="M13" s="56">
        <v>31</v>
      </c>
      <c r="N13" s="56">
        <v>75</v>
      </c>
      <c r="O13" s="56">
        <v>39</v>
      </c>
      <c r="P13" s="56">
        <v>32</v>
      </c>
      <c r="Q13" s="56">
        <v>25</v>
      </c>
      <c r="R13" s="56">
        <v>16</v>
      </c>
      <c r="S13" s="56">
        <v>51</v>
      </c>
      <c r="T13" s="56">
        <v>75</v>
      </c>
      <c r="U13" s="56">
        <v>40</v>
      </c>
      <c r="V13" s="56">
        <v>52</v>
      </c>
      <c r="W13" s="56">
        <v>25</v>
      </c>
      <c r="X13" s="56">
        <v>18</v>
      </c>
      <c r="Y13" s="56">
        <v>2031</v>
      </c>
      <c r="Z13" s="56">
        <v>75</v>
      </c>
      <c r="AA13" s="56">
        <v>44</v>
      </c>
      <c r="AB13" s="56">
        <v>2032</v>
      </c>
      <c r="AC13" s="56">
        <v>25</v>
      </c>
      <c r="AD13" s="56">
        <v>20</v>
      </c>
      <c r="AE13" s="56">
        <v>1151</v>
      </c>
      <c r="AF13" s="56">
        <v>75</v>
      </c>
      <c r="AG13" s="49">
        <v>40</v>
      </c>
      <c r="AH13" s="56">
        <v>1152</v>
      </c>
      <c r="AI13" s="56">
        <v>25</v>
      </c>
      <c r="AJ13" s="56">
        <v>19</v>
      </c>
      <c r="AK13" s="56">
        <v>4431</v>
      </c>
      <c r="AL13" s="56">
        <v>75</v>
      </c>
      <c r="AM13" s="56">
        <v>34</v>
      </c>
      <c r="AN13" s="56">
        <v>4432</v>
      </c>
      <c r="AO13" s="56">
        <v>25</v>
      </c>
      <c r="AP13" s="56">
        <v>16</v>
      </c>
      <c r="AR13" s="147">
        <f t="shared" si="0"/>
        <v>450</v>
      </c>
      <c r="AS13" s="147">
        <f t="shared" si="1"/>
        <v>150</v>
      </c>
      <c r="AT13" s="147">
        <f t="shared" si="2"/>
        <v>600</v>
      </c>
      <c r="AU13" s="147">
        <f t="shared" si="3"/>
        <v>228</v>
      </c>
      <c r="AV13" s="147">
        <f t="shared" si="4"/>
        <v>99</v>
      </c>
      <c r="AW13" s="147">
        <f t="shared" si="5"/>
        <v>327</v>
      </c>
      <c r="AX13" s="660">
        <f t="shared" si="6"/>
        <v>0.50666666666666671</v>
      </c>
      <c r="AY13" s="660">
        <f t="shared" si="7"/>
        <v>0.66</v>
      </c>
      <c r="AZ13" s="660">
        <f t="shared" si="8"/>
        <v>0.54500000000000004</v>
      </c>
    </row>
    <row r="14" spans="1:52">
      <c r="A14" s="21">
        <v>8</v>
      </c>
      <c r="B14" s="21">
        <v>7819230052</v>
      </c>
      <c r="C14" s="21">
        <v>1190012</v>
      </c>
      <c r="D14" s="21" t="s">
        <v>79</v>
      </c>
      <c r="E14" s="22" t="s">
        <v>80</v>
      </c>
      <c r="F14" s="666">
        <v>59239</v>
      </c>
      <c r="G14" s="56">
        <v>11</v>
      </c>
      <c r="H14" s="56">
        <v>75</v>
      </c>
      <c r="I14" s="56">
        <v>36</v>
      </c>
      <c r="J14" s="56">
        <v>12</v>
      </c>
      <c r="K14" s="56">
        <v>25</v>
      </c>
      <c r="L14" s="56">
        <v>10</v>
      </c>
      <c r="M14" s="56">
        <v>31</v>
      </c>
      <c r="N14" s="56">
        <v>75</v>
      </c>
      <c r="O14" s="56">
        <v>32</v>
      </c>
      <c r="P14" s="56">
        <v>32</v>
      </c>
      <c r="Q14" s="56">
        <v>25</v>
      </c>
      <c r="R14" s="56">
        <v>12</v>
      </c>
      <c r="S14" s="56">
        <v>51</v>
      </c>
      <c r="T14" s="56">
        <v>75</v>
      </c>
      <c r="U14" s="56">
        <v>48</v>
      </c>
      <c r="V14" s="56">
        <v>52</v>
      </c>
      <c r="W14" s="56">
        <v>25</v>
      </c>
      <c r="X14" s="56">
        <v>18</v>
      </c>
      <c r="Y14" s="56">
        <v>2151</v>
      </c>
      <c r="Z14" s="56">
        <v>75</v>
      </c>
      <c r="AA14" s="56">
        <v>32</v>
      </c>
      <c r="AB14" s="56">
        <v>2152</v>
      </c>
      <c r="AC14" s="56">
        <v>25</v>
      </c>
      <c r="AD14" s="56">
        <v>15</v>
      </c>
      <c r="AE14" s="56">
        <v>1031</v>
      </c>
      <c r="AF14" s="56">
        <v>75</v>
      </c>
      <c r="AG14" s="49">
        <v>39</v>
      </c>
      <c r="AH14" s="56">
        <v>1032</v>
      </c>
      <c r="AI14" s="56">
        <v>25</v>
      </c>
      <c r="AJ14" s="56">
        <v>19</v>
      </c>
      <c r="AK14" s="56">
        <v>3071</v>
      </c>
      <c r="AL14" s="56">
        <v>75</v>
      </c>
      <c r="AM14" s="56">
        <v>41</v>
      </c>
      <c r="AN14" s="56">
        <v>3072</v>
      </c>
      <c r="AO14" s="56">
        <v>25</v>
      </c>
      <c r="AP14" s="56">
        <v>23</v>
      </c>
      <c r="AR14" s="147">
        <f t="shared" si="0"/>
        <v>450</v>
      </c>
      <c r="AS14" s="147">
        <f t="shared" si="1"/>
        <v>150</v>
      </c>
      <c r="AT14" s="147">
        <f t="shared" si="2"/>
        <v>600</v>
      </c>
      <c r="AU14" s="147">
        <f t="shared" si="3"/>
        <v>228</v>
      </c>
      <c r="AV14" s="147">
        <f t="shared" si="4"/>
        <v>97</v>
      </c>
      <c r="AW14" s="147">
        <f t="shared" si="5"/>
        <v>325</v>
      </c>
      <c r="AX14" s="660">
        <f t="shared" si="6"/>
        <v>0.50666666666666671</v>
      </c>
      <c r="AY14" s="660">
        <f t="shared" si="7"/>
        <v>0.64666666666666661</v>
      </c>
      <c r="AZ14" s="660">
        <f t="shared" si="8"/>
        <v>0.54166666666666663</v>
      </c>
    </row>
    <row r="15" spans="1:52">
      <c r="A15" s="21">
        <v>9</v>
      </c>
      <c r="B15" s="21">
        <v>7819230042</v>
      </c>
      <c r="C15" s="21">
        <v>1190013</v>
      </c>
      <c r="D15" s="21" t="s">
        <v>81</v>
      </c>
      <c r="E15" s="22" t="s">
        <v>82</v>
      </c>
      <c r="F15" s="666">
        <v>58541</v>
      </c>
      <c r="G15" s="56">
        <v>11</v>
      </c>
      <c r="H15" s="56">
        <v>75</v>
      </c>
      <c r="I15" s="56">
        <v>31</v>
      </c>
      <c r="J15" s="56">
        <v>12</v>
      </c>
      <c r="K15" s="56">
        <v>25</v>
      </c>
      <c r="L15" s="56">
        <v>10</v>
      </c>
      <c r="M15" s="56">
        <v>31</v>
      </c>
      <c r="N15" s="56">
        <v>75</v>
      </c>
      <c r="O15" s="56">
        <v>32</v>
      </c>
      <c r="P15" s="56">
        <v>32</v>
      </c>
      <c r="Q15" s="56">
        <v>25</v>
      </c>
      <c r="R15" s="56">
        <v>12</v>
      </c>
      <c r="S15" s="56">
        <v>51</v>
      </c>
      <c r="T15" s="56">
        <v>75</v>
      </c>
      <c r="U15" s="56">
        <v>38</v>
      </c>
      <c r="V15" s="56">
        <v>52</v>
      </c>
      <c r="W15" s="56">
        <v>25</v>
      </c>
      <c r="X15" s="56">
        <v>18</v>
      </c>
      <c r="Y15" s="56">
        <v>2031</v>
      </c>
      <c r="Z15" s="56">
        <v>75</v>
      </c>
      <c r="AA15" s="56">
        <v>41</v>
      </c>
      <c r="AB15" s="56">
        <v>2032</v>
      </c>
      <c r="AC15" s="56">
        <v>25</v>
      </c>
      <c r="AD15" s="56">
        <v>18</v>
      </c>
      <c r="AE15" s="56">
        <v>1151</v>
      </c>
      <c r="AF15" s="56">
        <v>75</v>
      </c>
      <c r="AG15" s="49">
        <v>40</v>
      </c>
      <c r="AH15" s="56">
        <v>1152</v>
      </c>
      <c r="AI15" s="56">
        <v>25</v>
      </c>
      <c r="AJ15" s="56">
        <v>19</v>
      </c>
      <c r="AK15" s="56">
        <v>4431</v>
      </c>
      <c r="AL15" s="56">
        <v>75</v>
      </c>
      <c r="AM15" s="56">
        <v>31</v>
      </c>
      <c r="AN15" s="56">
        <v>4432</v>
      </c>
      <c r="AO15" s="56">
        <v>25</v>
      </c>
      <c r="AP15" s="56">
        <v>16</v>
      </c>
      <c r="AR15" s="147">
        <f t="shared" si="0"/>
        <v>450</v>
      </c>
      <c r="AS15" s="147">
        <f t="shared" si="1"/>
        <v>150</v>
      </c>
      <c r="AT15" s="147">
        <f t="shared" si="2"/>
        <v>600</v>
      </c>
      <c r="AU15" s="147">
        <f t="shared" si="3"/>
        <v>213</v>
      </c>
      <c r="AV15" s="147">
        <f t="shared" si="4"/>
        <v>93</v>
      </c>
      <c r="AW15" s="147">
        <f t="shared" si="5"/>
        <v>306</v>
      </c>
      <c r="AX15" s="660">
        <f t="shared" si="6"/>
        <v>0.47333333333333333</v>
      </c>
      <c r="AY15" s="660">
        <f t="shared" si="7"/>
        <v>0.62</v>
      </c>
      <c r="AZ15" s="660">
        <f t="shared" si="8"/>
        <v>0.51</v>
      </c>
    </row>
    <row r="16" spans="1:52">
      <c r="A16" s="21">
        <v>10</v>
      </c>
      <c r="B16" s="21">
        <v>7819230008</v>
      </c>
      <c r="C16" s="21">
        <v>1190014</v>
      </c>
      <c r="D16" s="21" t="s">
        <v>83</v>
      </c>
      <c r="E16" s="22" t="s">
        <v>84</v>
      </c>
      <c r="F16" s="666">
        <v>59099</v>
      </c>
      <c r="G16" s="56">
        <v>11</v>
      </c>
      <c r="H16" s="56">
        <v>75</v>
      </c>
      <c r="I16" s="56">
        <v>36</v>
      </c>
      <c r="J16" s="56">
        <v>12</v>
      </c>
      <c r="K16" s="56">
        <v>25</v>
      </c>
      <c r="L16" s="56">
        <v>10</v>
      </c>
      <c r="M16" s="56">
        <v>31</v>
      </c>
      <c r="N16" s="56">
        <v>75</v>
      </c>
      <c r="O16" s="56">
        <v>32</v>
      </c>
      <c r="P16" s="56">
        <v>32</v>
      </c>
      <c r="Q16" s="56">
        <v>25</v>
      </c>
      <c r="R16" s="56">
        <v>12</v>
      </c>
      <c r="S16" s="56">
        <v>51</v>
      </c>
      <c r="T16" s="56">
        <v>75</v>
      </c>
      <c r="U16" s="56">
        <v>39</v>
      </c>
      <c r="V16" s="56">
        <v>52</v>
      </c>
      <c r="W16" s="56">
        <v>25</v>
      </c>
      <c r="X16" s="56">
        <v>18</v>
      </c>
      <c r="Y16" s="56">
        <v>2031</v>
      </c>
      <c r="Z16" s="56">
        <v>75</v>
      </c>
      <c r="AA16" s="56">
        <v>38</v>
      </c>
      <c r="AB16" s="56">
        <v>2032</v>
      </c>
      <c r="AC16" s="56">
        <v>25</v>
      </c>
      <c r="AD16" s="56">
        <v>18</v>
      </c>
      <c r="AE16" s="56">
        <v>1151</v>
      </c>
      <c r="AF16" s="56">
        <v>75</v>
      </c>
      <c r="AG16" s="49">
        <v>40</v>
      </c>
      <c r="AH16" s="56">
        <v>1152</v>
      </c>
      <c r="AI16" s="56">
        <v>25</v>
      </c>
      <c r="AJ16" s="56">
        <v>19</v>
      </c>
      <c r="AK16" s="56">
        <v>4431</v>
      </c>
      <c r="AL16" s="56">
        <v>75</v>
      </c>
      <c r="AM16" s="56">
        <v>43</v>
      </c>
      <c r="AN16" s="56">
        <v>4432</v>
      </c>
      <c r="AO16" s="56">
        <v>25</v>
      </c>
      <c r="AP16" s="56">
        <v>23</v>
      </c>
      <c r="AR16" s="147">
        <f t="shared" si="0"/>
        <v>450</v>
      </c>
      <c r="AS16" s="147">
        <f t="shared" si="1"/>
        <v>150</v>
      </c>
      <c r="AT16" s="147">
        <f t="shared" si="2"/>
        <v>600</v>
      </c>
      <c r="AU16" s="147">
        <f t="shared" si="3"/>
        <v>228</v>
      </c>
      <c r="AV16" s="147">
        <f t="shared" si="4"/>
        <v>100</v>
      </c>
      <c r="AW16" s="147">
        <f t="shared" si="5"/>
        <v>328</v>
      </c>
      <c r="AX16" s="660">
        <f t="shared" si="6"/>
        <v>0.50666666666666671</v>
      </c>
      <c r="AY16" s="660">
        <f t="shared" si="7"/>
        <v>0.66666666666666663</v>
      </c>
      <c r="AZ16" s="660">
        <f t="shared" si="8"/>
        <v>0.54666666666666663</v>
      </c>
    </row>
    <row r="17" spans="1:52">
      <c r="A17" s="21">
        <v>11</v>
      </c>
      <c r="B17" s="21">
        <v>7819230037</v>
      </c>
      <c r="C17" s="21">
        <v>1190015</v>
      </c>
      <c r="D17" s="21" t="s">
        <v>85</v>
      </c>
      <c r="E17" s="22" t="s">
        <v>86</v>
      </c>
      <c r="F17" s="666">
        <v>58736</v>
      </c>
      <c r="G17" s="56">
        <v>11</v>
      </c>
      <c r="H17" s="56">
        <v>75</v>
      </c>
      <c r="I17" s="56">
        <v>33</v>
      </c>
      <c r="J17" s="56">
        <v>12</v>
      </c>
      <c r="K17" s="56">
        <v>25</v>
      </c>
      <c r="L17" s="56">
        <v>10</v>
      </c>
      <c r="M17" s="56">
        <v>31</v>
      </c>
      <c r="N17" s="56">
        <v>75</v>
      </c>
      <c r="O17" s="56">
        <v>32</v>
      </c>
      <c r="P17" s="56">
        <v>32</v>
      </c>
      <c r="Q17" s="56">
        <v>25</v>
      </c>
      <c r="R17" s="56">
        <v>12</v>
      </c>
      <c r="S17" s="56">
        <v>51</v>
      </c>
      <c r="T17" s="56">
        <v>75</v>
      </c>
      <c r="U17" s="56">
        <v>41</v>
      </c>
      <c r="V17" s="56">
        <v>52</v>
      </c>
      <c r="W17" s="56">
        <v>25</v>
      </c>
      <c r="X17" s="56">
        <v>18</v>
      </c>
      <c r="Y17" s="56">
        <v>2031</v>
      </c>
      <c r="Z17" s="56">
        <v>75</v>
      </c>
      <c r="AA17" s="56">
        <v>32</v>
      </c>
      <c r="AB17" s="56">
        <v>2032</v>
      </c>
      <c r="AC17" s="56">
        <v>25</v>
      </c>
      <c r="AD17" s="56">
        <v>18</v>
      </c>
      <c r="AE17" s="56">
        <v>1151</v>
      </c>
      <c r="AF17" s="56">
        <v>75</v>
      </c>
      <c r="AG17" s="49">
        <v>52</v>
      </c>
      <c r="AH17" s="56">
        <v>1152</v>
      </c>
      <c r="AI17" s="56">
        <v>25</v>
      </c>
      <c r="AJ17" s="56">
        <v>22</v>
      </c>
      <c r="AK17" s="56">
        <v>4431</v>
      </c>
      <c r="AL17" s="56">
        <v>75</v>
      </c>
      <c r="AM17" s="56">
        <v>44</v>
      </c>
      <c r="AN17" s="56">
        <v>4432</v>
      </c>
      <c r="AO17" s="56">
        <v>25</v>
      </c>
      <c r="AP17" s="56">
        <v>23</v>
      </c>
      <c r="AR17" s="147">
        <f t="shared" si="0"/>
        <v>450</v>
      </c>
      <c r="AS17" s="147">
        <f t="shared" si="1"/>
        <v>150</v>
      </c>
      <c r="AT17" s="147">
        <f t="shared" si="2"/>
        <v>600</v>
      </c>
      <c r="AU17" s="147">
        <f t="shared" si="3"/>
        <v>234</v>
      </c>
      <c r="AV17" s="147">
        <f t="shared" si="4"/>
        <v>103</v>
      </c>
      <c r="AW17" s="147">
        <f t="shared" si="5"/>
        <v>337</v>
      </c>
      <c r="AX17" s="660">
        <f t="shared" si="6"/>
        <v>0.52</v>
      </c>
      <c r="AY17" s="660">
        <f t="shared" si="7"/>
        <v>0.68666666666666665</v>
      </c>
      <c r="AZ17" s="660">
        <f t="shared" si="8"/>
        <v>0.56166666666666665</v>
      </c>
    </row>
    <row r="18" spans="1:52">
      <c r="A18" s="21">
        <v>12</v>
      </c>
      <c r="B18" s="21">
        <v>7819230004</v>
      </c>
      <c r="C18" s="21">
        <v>1190016</v>
      </c>
      <c r="D18" s="21" t="s">
        <v>87</v>
      </c>
      <c r="E18" s="22" t="s">
        <v>88</v>
      </c>
      <c r="F18" s="666">
        <v>58508</v>
      </c>
      <c r="G18" s="56">
        <v>11</v>
      </c>
      <c r="H18" s="56">
        <v>75</v>
      </c>
      <c r="I18" s="56">
        <v>24</v>
      </c>
      <c r="J18" s="56">
        <v>12</v>
      </c>
      <c r="K18" s="56">
        <v>25</v>
      </c>
      <c r="L18" s="56">
        <v>10</v>
      </c>
      <c r="M18" s="56">
        <v>31</v>
      </c>
      <c r="N18" s="56">
        <v>75</v>
      </c>
      <c r="O18" s="56">
        <v>50</v>
      </c>
      <c r="P18" s="56">
        <v>32</v>
      </c>
      <c r="Q18" s="56">
        <v>25</v>
      </c>
      <c r="R18" s="56">
        <v>12</v>
      </c>
      <c r="S18" s="56">
        <v>51</v>
      </c>
      <c r="T18" s="56">
        <v>75</v>
      </c>
      <c r="U18" s="56">
        <v>39</v>
      </c>
      <c r="V18" s="56">
        <v>52</v>
      </c>
      <c r="W18" s="56">
        <v>25</v>
      </c>
      <c r="X18" s="56">
        <v>18</v>
      </c>
      <c r="Y18" s="56">
        <v>2031</v>
      </c>
      <c r="Z18" s="56">
        <v>75</v>
      </c>
      <c r="AA18" s="56">
        <v>31</v>
      </c>
      <c r="AB18" s="56">
        <v>2032</v>
      </c>
      <c r="AC18" s="56">
        <v>25</v>
      </c>
      <c r="AD18" s="56">
        <v>18</v>
      </c>
      <c r="AE18" s="56">
        <v>1151</v>
      </c>
      <c r="AF18" s="56">
        <v>75</v>
      </c>
      <c r="AG18" s="49">
        <v>43</v>
      </c>
      <c r="AH18" s="56">
        <v>1152</v>
      </c>
      <c r="AI18" s="56">
        <v>25</v>
      </c>
      <c r="AJ18" s="56">
        <v>19</v>
      </c>
      <c r="AK18" s="56">
        <v>3331</v>
      </c>
      <c r="AL18" s="56">
        <v>75</v>
      </c>
      <c r="AM18" s="56">
        <v>42</v>
      </c>
      <c r="AN18" s="56">
        <v>3332</v>
      </c>
      <c r="AO18" s="56">
        <v>25</v>
      </c>
      <c r="AP18" s="56">
        <v>20</v>
      </c>
      <c r="AR18" s="147">
        <f t="shared" si="0"/>
        <v>450</v>
      </c>
      <c r="AS18" s="147">
        <f t="shared" si="1"/>
        <v>150</v>
      </c>
      <c r="AT18" s="147">
        <f t="shared" si="2"/>
        <v>600</v>
      </c>
      <c r="AU18" s="147">
        <f t="shared" si="3"/>
        <v>229</v>
      </c>
      <c r="AV18" s="147">
        <f t="shared" si="4"/>
        <v>97</v>
      </c>
      <c r="AW18" s="147">
        <f t="shared" si="5"/>
        <v>326</v>
      </c>
      <c r="AX18" s="660">
        <f t="shared" si="6"/>
        <v>0.50888888888888884</v>
      </c>
      <c r="AY18" s="660">
        <f t="shared" si="7"/>
        <v>0.64666666666666661</v>
      </c>
      <c r="AZ18" s="660">
        <f t="shared" si="8"/>
        <v>0.54333333333333333</v>
      </c>
    </row>
    <row r="19" spans="1:52">
      <c r="A19" s="21">
        <v>13</v>
      </c>
      <c r="B19" s="21">
        <v>7819230005</v>
      </c>
      <c r="C19" s="21">
        <v>1190017</v>
      </c>
      <c r="D19" s="21" t="s">
        <v>89</v>
      </c>
      <c r="E19" s="22" t="s">
        <v>90</v>
      </c>
      <c r="F19" s="666">
        <v>58390</v>
      </c>
      <c r="G19" s="56">
        <v>11</v>
      </c>
      <c r="H19" s="56">
        <v>75</v>
      </c>
      <c r="I19" s="56">
        <v>31</v>
      </c>
      <c r="J19" s="56">
        <v>12</v>
      </c>
      <c r="K19" s="56">
        <v>25</v>
      </c>
      <c r="L19" s="56">
        <v>10</v>
      </c>
      <c r="M19" s="56">
        <v>31</v>
      </c>
      <c r="N19" s="56">
        <v>75</v>
      </c>
      <c r="O19" s="56">
        <v>36</v>
      </c>
      <c r="P19" s="56">
        <v>32</v>
      </c>
      <c r="Q19" s="56">
        <v>25</v>
      </c>
      <c r="R19" s="56">
        <v>18</v>
      </c>
      <c r="S19" s="56">
        <v>51</v>
      </c>
      <c r="T19" s="56">
        <v>75</v>
      </c>
      <c r="U19" s="56">
        <v>34</v>
      </c>
      <c r="V19" s="56">
        <v>52</v>
      </c>
      <c r="W19" s="56">
        <v>25</v>
      </c>
      <c r="X19" s="56">
        <v>15</v>
      </c>
      <c r="Y19" s="56">
        <v>2031</v>
      </c>
      <c r="Z19" s="56">
        <v>75</v>
      </c>
      <c r="AA19" s="56">
        <v>48</v>
      </c>
      <c r="AB19" s="56">
        <v>2032</v>
      </c>
      <c r="AC19" s="56">
        <v>25</v>
      </c>
      <c r="AD19" s="56">
        <v>18</v>
      </c>
      <c r="AE19" s="56">
        <v>1151</v>
      </c>
      <c r="AF19" s="56">
        <v>75</v>
      </c>
      <c r="AG19" s="49">
        <v>45</v>
      </c>
      <c r="AH19" s="56">
        <v>1152</v>
      </c>
      <c r="AI19" s="56">
        <v>25</v>
      </c>
      <c r="AJ19" s="56">
        <v>20</v>
      </c>
      <c r="AK19" s="56">
        <v>3331</v>
      </c>
      <c r="AL19" s="56">
        <v>75</v>
      </c>
      <c r="AM19" s="56">
        <v>42</v>
      </c>
      <c r="AN19" s="56">
        <v>3332</v>
      </c>
      <c r="AO19" s="56">
        <v>25</v>
      </c>
      <c r="AP19" s="56">
        <v>20</v>
      </c>
      <c r="AR19" s="147">
        <f t="shared" si="0"/>
        <v>450</v>
      </c>
      <c r="AS19" s="147">
        <f t="shared" si="1"/>
        <v>150</v>
      </c>
      <c r="AT19" s="147">
        <f t="shared" si="2"/>
        <v>600</v>
      </c>
      <c r="AU19" s="147">
        <f t="shared" si="3"/>
        <v>236</v>
      </c>
      <c r="AV19" s="147">
        <f t="shared" si="4"/>
        <v>101</v>
      </c>
      <c r="AW19" s="147">
        <f t="shared" si="5"/>
        <v>337</v>
      </c>
      <c r="AX19" s="660">
        <f t="shared" si="6"/>
        <v>0.52444444444444449</v>
      </c>
      <c r="AY19" s="660">
        <f t="shared" si="7"/>
        <v>0.67333333333333334</v>
      </c>
      <c r="AZ19" s="660">
        <f t="shared" si="8"/>
        <v>0.56166666666666665</v>
      </c>
    </row>
    <row r="20" spans="1:52">
      <c r="A20" s="21">
        <v>14</v>
      </c>
      <c r="B20" s="21">
        <v>7819230002</v>
      </c>
      <c r="C20" s="21">
        <v>1190018</v>
      </c>
      <c r="D20" s="21" t="s">
        <v>91</v>
      </c>
      <c r="E20" s="22" t="s">
        <v>92</v>
      </c>
      <c r="F20" s="666">
        <v>58840</v>
      </c>
      <c r="G20" s="56">
        <v>11</v>
      </c>
      <c r="H20" s="56">
        <v>75</v>
      </c>
      <c r="I20" s="56">
        <v>40</v>
      </c>
      <c r="J20" s="56">
        <v>12</v>
      </c>
      <c r="K20" s="56">
        <v>25</v>
      </c>
      <c r="L20" s="56">
        <v>10</v>
      </c>
      <c r="M20" s="56">
        <v>31</v>
      </c>
      <c r="N20" s="56">
        <v>75</v>
      </c>
      <c r="O20" s="56">
        <v>48</v>
      </c>
      <c r="P20" s="56">
        <v>32</v>
      </c>
      <c r="Q20" s="56">
        <v>25</v>
      </c>
      <c r="R20" s="56">
        <v>21</v>
      </c>
      <c r="S20" s="56">
        <v>51</v>
      </c>
      <c r="T20" s="56">
        <v>75</v>
      </c>
      <c r="U20" s="56">
        <v>38</v>
      </c>
      <c r="V20" s="56">
        <v>52</v>
      </c>
      <c r="W20" s="56">
        <v>25</v>
      </c>
      <c r="X20" s="56">
        <v>18</v>
      </c>
      <c r="Y20" s="56">
        <v>2151</v>
      </c>
      <c r="Z20" s="56">
        <v>75</v>
      </c>
      <c r="AA20" s="56">
        <v>32</v>
      </c>
      <c r="AB20" s="56">
        <v>2152</v>
      </c>
      <c r="AC20" s="56">
        <v>25</v>
      </c>
      <c r="AD20" s="56">
        <v>15</v>
      </c>
      <c r="AE20" s="56">
        <v>1031</v>
      </c>
      <c r="AF20" s="56">
        <v>75</v>
      </c>
      <c r="AG20" s="49">
        <v>23</v>
      </c>
      <c r="AH20" s="56">
        <v>1032</v>
      </c>
      <c r="AI20" s="56">
        <v>25</v>
      </c>
      <c r="AJ20" s="56">
        <v>23</v>
      </c>
      <c r="AK20" s="56">
        <v>3071</v>
      </c>
      <c r="AL20" s="56">
        <v>75</v>
      </c>
      <c r="AM20" s="56">
        <v>30</v>
      </c>
      <c r="AN20" s="56">
        <v>3072</v>
      </c>
      <c r="AO20" s="56">
        <v>25</v>
      </c>
      <c r="AP20" s="56">
        <v>20</v>
      </c>
      <c r="AR20" s="147">
        <f t="shared" si="0"/>
        <v>450</v>
      </c>
      <c r="AS20" s="147">
        <f t="shared" si="1"/>
        <v>150</v>
      </c>
      <c r="AT20" s="147">
        <f t="shared" si="2"/>
        <v>600</v>
      </c>
      <c r="AU20" s="147">
        <f t="shared" si="3"/>
        <v>211</v>
      </c>
      <c r="AV20" s="147">
        <f t="shared" si="4"/>
        <v>107</v>
      </c>
      <c r="AW20" s="147">
        <f t="shared" si="5"/>
        <v>318</v>
      </c>
      <c r="AX20" s="660">
        <f t="shared" si="6"/>
        <v>0.46888888888888891</v>
      </c>
      <c r="AY20" s="660">
        <f t="shared" si="7"/>
        <v>0.71333333333333337</v>
      </c>
      <c r="AZ20" s="660">
        <f t="shared" si="8"/>
        <v>0.53</v>
      </c>
    </row>
    <row r="21" spans="1:52">
      <c r="A21" s="21">
        <v>15</v>
      </c>
      <c r="B21" s="21">
        <v>7819230009</v>
      </c>
      <c r="C21" s="21">
        <v>1190019</v>
      </c>
      <c r="D21" s="21" t="s">
        <v>93</v>
      </c>
      <c r="E21" s="22" t="s">
        <v>94</v>
      </c>
      <c r="F21" s="666">
        <v>58654</v>
      </c>
      <c r="G21" s="56">
        <v>11</v>
      </c>
      <c r="H21" s="56">
        <v>75</v>
      </c>
      <c r="I21" s="56">
        <v>45</v>
      </c>
      <c r="J21" s="56">
        <v>12</v>
      </c>
      <c r="K21" s="56">
        <v>25</v>
      </c>
      <c r="L21" s="56">
        <v>10</v>
      </c>
      <c r="M21" s="56">
        <v>31</v>
      </c>
      <c r="N21" s="56">
        <v>75</v>
      </c>
      <c r="O21" s="56">
        <v>47</v>
      </c>
      <c r="P21" s="56">
        <v>32</v>
      </c>
      <c r="Q21" s="56">
        <v>25</v>
      </c>
      <c r="R21" s="56">
        <v>20</v>
      </c>
      <c r="S21" s="56">
        <v>51</v>
      </c>
      <c r="T21" s="56">
        <v>75</v>
      </c>
      <c r="U21" s="56">
        <v>59</v>
      </c>
      <c r="V21" s="56">
        <v>52</v>
      </c>
      <c r="W21" s="56">
        <v>25</v>
      </c>
      <c r="X21" s="56">
        <v>24</v>
      </c>
      <c r="Y21" s="56">
        <v>2031</v>
      </c>
      <c r="Z21" s="56">
        <v>75</v>
      </c>
      <c r="AA21" s="56">
        <v>42</v>
      </c>
      <c r="AB21" s="56">
        <v>2032</v>
      </c>
      <c r="AC21" s="56">
        <v>25</v>
      </c>
      <c r="AD21" s="56">
        <v>18</v>
      </c>
      <c r="AE21" s="56">
        <v>1151</v>
      </c>
      <c r="AF21" s="56">
        <v>75</v>
      </c>
      <c r="AG21" s="49">
        <v>50</v>
      </c>
      <c r="AH21" s="56">
        <v>1152</v>
      </c>
      <c r="AI21" s="56">
        <v>25</v>
      </c>
      <c r="AJ21" s="56">
        <v>18</v>
      </c>
      <c r="AK21" s="56">
        <v>3311</v>
      </c>
      <c r="AL21" s="56">
        <v>75</v>
      </c>
      <c r="AM21" s="56">
        <v>40</v>
      </c>
      <c r="AN21" s="56">
        <v>3312</v>
      </c>
      <c r="AO21" s="56">
        <v>25</v>
      </c>
      <c r="AP21" s="56">
        <v>10</v>
      </c>
      <c r="AR21" s="147">
        <f t="shared" si="0"/>
        <v>450</v>
      </c>
      <c r="AS21" s="147">
        <f t="shared" si="1"/>
        <v>150</v>
      </c>
      <c r="AT21" s="147">
        <f t="shared" si="2"/>
        <v>600</v>
      </c>
      <c r="AU21" s="147">
        <f t="shared" si="3"/>
        <v>283</v>
      </c>
      <c r="AV21" s="147">
        <f t="shared" si="4"/>
        <v>100</v>
      </c>
      <c r="AW21" s="147">
        <f t="shared" si="5"/>
        <v>383</v>
      </c>
      <c r="AX21" s="660">
        <f t="shared" si="6"/>
        <v>0.62888888888888894</v>
      </c>
      <c r="AY21" s="660">
        <f t="shared" si="7"/>
        <v>0.66666666666666663</v>
      </c>
      <c r="AZ21" s="660">
        <f t="shared" si="8"/>
        <v>0.63833333333333331</v>
      </c>
    </row>
    <row r="22" spans="1:52">
      <c r="A22" s="21">
        <v>16</v>
      </c>
      <c r="B22" s="21">
        <v>7819230015</v>
      </c>
      <c r="C22" s="21">
        <v>1190020</v>
      </c>
      <c r="D22" s="21" t="s">
        <v>95</v>
      </c>
      <c r="E22" s="22" t="s">
        <v>96</v>
      </c>
      <c r="F22" s="666">
        <v>58560</v>
      </c>
      <c r="G22" s="56">
        <v>11</v>
      </c>
      <c r="H22" s="56">
        <v>75</v>
      </c>
      <c r="I22" s="56">
        <v>28</v>
      </c>
      <c r="J22" s="56">
        <v>12</v>
      </c>
      <c r="K22" s="56">
        <v>25</v>
      </c>
      <c r="L22" s="56">
        <v>10</v>
      </c>
      <c r="M22" s="56">
        <v>31</v>
      </c>
      <c r="N22" s="56">
        <v>75</v>
      </c>
      <c r="O22" s="56">
        <v>28</v>
      </c>
      <c r="P22" s="56">
        <v>32</v>
      </c>
      <c r="Q22" s="56">
        <v>25</v>
      </c>
      <c r="R22" s="56">
        <v>12</v>
      </c>
      <c r="S22" s="56">
        <v>51</v>
      </c>
      <c r="T22" s="56">
        <v>75</v>
      </c>
      <c r="U22" s="56">
        <v>29</v>
      </c>
      <c r="V22" s="56">
        <v>52</v>
      </c>
      <c r="W22" s="56">
        <v>25</v>
      </c>
      <c r="X22" s="56">
        <v>14</v>
      </c>
      <c r="Y22" s="56">
        <v>2031</v>
      </c>
      <c r="Z22" s="56">
        <v>75</v>
      </c>
      <c r="AA22" s="56">
        <v>30</v>
      </c>
      <c r="AB22" s="56">
        <v>2032</v>
      </c>
      <c r="AC22" s="56">
        <v>25</v>
      </c>
      <c r="AD22" s="56">
        <v>18</v>
      </c>
      <c r="AE22" s="56">
        <v>1151</v>
      </c>
      <c r="AF22" s="56">
        <v>75</v>
      </c>
      <c r="AG22" s="49">
        <v>25</v>
      </c>
      <c r="AH22" s="56">
        <v>1152</v>
      </c>
      <c r="AI22" s="56">
        <v>25</v>
      </c>
      <c r="AJ22" s="56">
        <v>19</v>
      </c>
      <c r="AK22" s="56">
        <v>4431</v>
      </c>
      <c r="AL22" s="56">
        <v>75</v>
      </c>
      <c r="AM22" s="56">
        <v>26</v>
      </c>
      <c r="AN22" s="56">
        <v>4432</v>
      </c>
      <c r="AO22" s="56">
        <v>25</v>
      </c>
      <c r="AP22" s="56">
        <v>19</v>
      </c>
      <c r="AR22" s="147">
        <f t="shared" si="0"/>
        <v>450</v>
      </c>
      <c r="AS22" s="147">
        <f t="shared" si="1"/>
        <v>150</v>
      </c>
      <c r="AT22" s="147">
        <f t="shared" si="2"/>
        <v>600</v>
      </c>
      <c r="AU22" s="147">
        <f t="shared" si="3"/>
        <v>166</v>
      </c>
      <c r="AV22" s="147">
        <f t="shared" si="4"/>
        <v>92</v>
      </c>
      <c r="AW22" s="147">
        <f t="shared" si="5"/>
        <v>258</v>
      </c>
      <c r="AX22" s="660">
        <f t="shared" si="6"/>
        <v>0.36888888888888888</v>
      </c>
      <c r="AY22" s="660">
        <f t="shared" si="7"/>
        <v>0.61333333333333329</v>
      </c>
      <c r="AZ22" s="660">
        <f t="shared" si="8"/>
        <v>0.43</v>
      </c>
    </row>
    <row r="23" spans="1:52">
      <c r="A23" s="21">
        <v>17</v>
      </c>
      <c r="B23" s="21">
        <v>7819230046</v>
      </c>
      <c r="C23" s="21">
        <v>1190021</v>
      </c>
      <c r="D23" s="21" t="s">
        <v>97</v>
      </c>
      <c r="E23" s="22" t="s">
        <v>98</v>
      </c>
      <c r="F23" s="666">
        <v>59118</v>
      </c>
      <c r="G23" s="56">
        <v>11</v>
      </c>
      <c r="H23" s="56">
        <v>75</v>
      </c>
      <c r="I23" s="56">
        <v>0</v>
      </c>
      <c r="J23" s="56">
        <v>12</v>
      </c>
      <c r="K23" s="56">
        <v>25</v>
      </c>
      <c r="L23" s="56">
        <v>0</v>
      </c>
      <c r="M23" s="56">
        <v>31</v>
      </c>
      <c r="N23" s="56">
        <v>75</v>
      </c>
      <c r="O23" s="56">
        <v>0</v>
      </c>
      <c r="P23" s="56">
        <v>32</v>
      </c>
      <c r="Q23" s="56">
        <v>25</v>
      </c>
      <c r="R23" s="56">
        <v>0</v>
      </c>
      <c r="S23" s="56">
        <v>51</v>
      </c>
      <c r="T23" s="56">
        <v>75</v>
      </c>
      <c r="U23" s="56">
        <v>0</v>
      </c>
      <c r="V23" s="56">
        <v>52</v>
      </c>
      <c r="W23" s="56">
        <v>25</v>
      </c>
      <c r="X23" s="56">
        <v>0</v>
      </c>
      <c r="Y23" s="56">
        <v>2031</v>
      </c>
      <c r="Z23" s="56">
        <v>75</v>
      </c>
      <c r="AA23" s="56">
        <v>0</v>
      </c>
      <c r="AB23" s="56">
        <v>2032</v>
      </c>
      <c r="AC23" s="56">
        <v>25</v>
      </c>
      <c r="AD23" s="56">
        <v>0</v>
      </c>
      <c r="AE23" s="56">
        <v>1151</v>
      </c>
      <c r="AF23" s="56">
        <v>75</v>
      </c>
      <c r="AG23" s="49">
        <v>0</v>
      </c>
      <c r="AH23" s="56">
        <v>1152</v>
      </c>
      <c r="AI23" s="56">
        <v>25</v>
      </c>
      <c r="AJ23" s="56">
        <v>0</v>
      </c>
      <c r="AK23" s="56">
        <v>4431</v>
      </c>
      <c r="AL23" s="56">
        <v>75</v>
      </c>
      <c r="AM23" s="56">
        <v>0</v>
      </c>
      <c r="AN23" s="56">
        <v>4432</v>
      </c>
      <c r="AO23" s="56">
        <v>25</v>
      </c>
      <c r="AP23" s="56">
        <v>0</v>
      </c>
      <c r="AR23" s="147">
        <f t="shared" si="0"/>
        <v>450</v>
      </c>
      <c r="AS23" s="147">
        <f t="shared" si="1"/>
        <v>150</v>
      </c>
      <c r="AT23" s="147">
        <f t="shared" si="2"/>
        <v>600</v>
      </c>
      <c r="AU23" s="147">
        <f t="shared" si="3"/>
        <v>0</v>
      </c>
      <c r="AV23" s="147">
        <f t="shared" si="4"/>
        <v>0</v>
      </c>
      <c r="AW23" s="147">
        <f t="shared" si="5"/>
        <v>0</v>
      </c>
      <c r="AX23" s="660">
        <f t="shared" si="6"/>
        <v>0</v>
      </c>
      <c r="AY23" s="660">
        <f t="shared" si="7"/>
        <v>0</v>
      </c>
      <c r="AZ23" s="660">
        <f t="shared" si="8"/>
        <v>0</v>
      </c>
    </row>
    <row r="24" spans="1:52">
      <c r="A24" s="21">
        <v>18</v>
      </c>
      <c r="B24" s="21">
        <v>7819230054</v>
      </c>
      <c r="C24" s="21">
        <v>1190022</v>
      </c>
      <c r="D24" s="21" t="s">
        <v>99</v>
      </c>
      <c r="E24" s="22" t="s">
        <v>100</v>
      </c>
      <c r="F24" s="666">
        <v>58713</v>
      </c>
      <c r="G24" s="56">
        <v>11</v>
      </c>
      <c r="H24" s="56">
        <v>75</v>
      </c>
      <c r="I24" s="56">
        <v>30</v>
      </c>
      <c r="J24" s="56">
        <v>12</v>
      </c>
      <c r="K24" s="56">
        <v>25</v>
      </c>
      <c r="L24" s="56">
        <v>10</v>
      </c>
      <c r="M24" s="56">
        <v>31</v>
      </c>
      <c r="N24" s="56">
        <v>75</v>
      </c>
      <c r="O24" s="56">
        <v>27</v>
      </c>
      <c r="P24" s="56">
        <v>32</v>
      </c>
      <c r="Q24" s="56">
        <v>25</v>
      </c>
      <c r="R24" s="56">
        <v>12</v>
      </c>
      <c r="S24" s="56">
        <v>51</v>
      </c>
      <c r="T24" s="56">
        <v>75</v>
      </c>
      <c r="U24" s="56">
        <v>34</v>
      </c>
      <c r="V24" s="56">
        <v>52</v>
      </c>
      <c r="W24" s="56">
        <v>25</v>
      </c>
      <c r="X24" s="56">
        <v>14</v>
      </c>
      <c r="Y24" s="56">
        <v>2031</v>
      </c>
      <c r="Z24" s="56">
        <v>75</v>
      </c>
      <c r="AA24" s="56">
        <v>36</v>
      </c>
      <c r="AB24" s="56">
        <v>2032</v>
      </c>
      <c r="AC24" s="56">
        <v>25</v>
      </c>
      <c r="AD24" s="56">
        <v>18</v>
      </c>
      <c r="AE24" s="56">
        <v>1151</v>
      </c>
      <c r="AF24" s="56">
        <v>75</v>
      </c>
      <c r="AG24" s="49">
        <v>36</v>
      </c>
      <c r="AH24" s="56">
        <v>1152</v>
      </c>
      <c r="AI24" s="56">
        <v>25</v>
      </c>
      <c r="AJ24" s="56">
        <v>18</v>
      </c>
      <c r="AK24" s="56">
        <v>3331</v>
      </c>
      <c r="AL24" s="56">
        <v>75</v>
      </c>
      <c r="AM24" s="56">
        <v>42</v>
      </c>
      <c r="AN24" s="56">
        <v>3332</v>
      </c>
      <c r="AO24" s="56">
        <v>25</v>
      </c>
      <c r="AP24" s="56">
        <v>20</v>
      </c>
      <c r="AR24" s="147">
        <f t="shared" si="0"/>
        <v>450</v>
      </c>
      <c r="AS24" s="147">
        <f t="shared" si="1"/>
        <v>150</v>
      </c>
      <c r="AT24" s="147">
        <f t="shared" si="2"/>
        <v>600</v>
      </c>
      <c r="AU24" s="147">
        <f t="shared" si="3"/>
        <v>205</v>
      </c>
      <c r="AV24" s="147">
        <f t="shared" si="4"/>
        <v>92</v>
      </c>
      <c r="AW24" s="147">
        <f t="shared" si="5"/>
        <v>297</v>
      </c>
      <c r="AX24" s="660">
        <f t="shared" si="6"/>
        <v>0.45555555555555555</v>
      </c>
      <c r="AY24" s="660">
        <f t="shared" si="7"/>
        <v>0.61333333333333329</v>
      </c>
      <c r="AZ24" s="660">
        <f t="shared" si="8"/>
        <v>0.495</v>
      </c>
    </row>
    <row r="25" spans="1:52">
      <c r="A25" s="21">
        <v>19</v>
      </c>
      <c r="B25" s="21">
        <v>7819230055</v>
      </c>
      <c r="C25" s="21">
        <v>1190023</v>
      </c>
      <c r="D25" s="21" t="s">
        <v>101</v>
      </c>
      <c r="E25" s="22" t="s">
        <v>102</v>
      </c>
      <c r="F25" s="666">
        <v>59061</v>
      </c>
      <c r="G25" s="56">
        <v>11</v>
      </c>
      <c r="H25" s="56">
        <v>75</v>
      </c>
      <c r="I25" s="56">
        <v>43</v>
      </c>
      <c r="J25" s="56">
        <v>12</v>
      </c>
      <c r="K25" s="56">
        <v>25</v>
      </c>
      <c r="L25" s="56">
        <v>10</v>
      </c>
      <c r="M25" s="56">
        <v>31</v>
      </c>
      <c r="N25" s="56">
        <v>75</v>
      </c>
      <c r="O25" s="56">
        <v>33</v>
      </c>
      <c r="P25" s="56">
        <v>32</v>
      </c>
      <c r="Q25" s="56">
        <v>25</v>
      </c>
      <c r="R25" s="56">
        <v>16</v>
      </c>
      <c r="S25" s="56">
        <v>51</v>
      </c>
      <c r="T25" s="56">
        <v>75</v>
      </c>
      <c r="U25" s="56">
        <v>49</v>
      </c>
      <c r="V25" s="56">
        <v>52</v>
      </c>
      <c r="W25" s="56">
        <v>25</v>
      </c>
      <c r="X25" s="56">
        <v>22</v>
      </c>
      <c r="Y25" s="56">
        <v>2151</v>
      </c>
      <c r="Z25" s="56">
        <v>75</v>
      </c>
      <c r="AA25" s="56">
        <v>36</v>
      </c>
      <c r="AB25" s="56">
        <v>2152</v>
      </c>
      <c r="AC25" s="56">
        <v>25</v>
      </c>
      <c r="AD25" s="56">
        <v>15</v>
      </c>
      <c r="AE25" s="56">
        <v>1031</v>
      </c>
      <c r="AF25" s="56">
        <v>75</v>
      </c>
      <c r="AG25" s="49">
        <v>27</v>
      </c>
      <c r="AH25" s="56">
        <v>1032</v>
      </c>
      <c r="AI25" s="56">
        <v>25</v>
      </c>
      <c r="AJ25" s="56">
        <v>18</v>
      </c>
      <c r="AK25" s="56">
        <v>3071</v>
      </c>
      <c r="AL25" s="56">
        <v>75</v>
      </c>
      <c r="AM25" s="56">
        <v>36</v>
      </c>
      <c r="AN25" s="56">
        <v>3072</v>
      </c>
      <c r="AO25" s="56">
        <v>25</v>
      </c>
      <c r="AP25" s="56">
        <v>21</v>
      </c>
      <c r="AR25" s="147">
        <f t="shared" si="0"/>
        <v>450</v>
      </c>
      <c r="AS25" s="147">
        <f t="shared" si="1"/>
        <v>150</v>
      </c>
      <c r="AT25" s="147">
        <f t="shared" si="2"/>
        <v>600</v>
      </c>
      <c r="AU25" s="147">
        <f t="shared" si="3"/>
        <v>224</v>
      </c>
      <c r="AV25" s="147">
        <f t="shared" si="4"/>
        <v>102</v>
      </c>
      <c r="AW25" s="147">
        <f t="shared" si="5"/>
        <v>326</v>
      </c>
      <c r="AX25" s="660">
        <f t="shared" si="6"/>
        <v>0.49777777777777776</v>
      </c>
      <c r="AY25" s="660">
        <f t="shared" si="7"/>
        <v>0.68</v>
      </c>
      <c r="AZ25" s="660">
        <f t="shared" si="8"/>
        <v>0.54333333333333333</v>
      </c>
    </row>
    <row r="26" spans="1:52">
      <c r="A26" s="21">
        <v>20</v>
      </c>
      <c r="B26" s="21">
        <v>7819230010</v>
      </c>
      <c r="C26" s="21">
        <v>1190024</v>
      </c>
      <c r="D26" s="21" t="s">
        <v>103</v>
      </c>
      <c r="E26" s="22" t="s">
        <v>104</v>
      </c>
      <c r="F26" s="666">
        <v>58595</v>
      </c>
      <c r="G26" s="56">
        <v>11</v>
      </c>
      <c r="H26" s="56">
        <v>75</v>
      </c>
      <c r="I26" s="56">
        <v>45</v>
      </c>
      <c r="J26" s="56">
        <v>12</v>
      </c>
      <c r="K26" s="56">
        <v>25</v>
      </c>
      <c r="L26" s="56">
        <v>10</v>
      </c>
      <c r="M26" s="56">
        <v>31</v>
      </c>
      <c r="N26" s="56">
        <v>75</v>
      </c>
      <c r="O26" s="56">
        <v>47</v>
      </c>
      <c r="P26" s="56">
        <v>32</v>
      </c>
      <c r="Q26" s="56">
        <v>25</v>
      </c>
      <c r="R26" s="56">
        <v>20</v>
      </c>
      <c r="S26" s="56">
        <v>51</v>
      </c>
      <c r="T26" s="56">
        <v>75</v>
      </c>
      <c r="U26" s="56">
        <v>56</v>
      </c>
      <c r="V26" s="56">
        <v>52</v>
      </c>
      <c r="W26" s="56">
        <v>25</v>
      </c>
      <c r="X26" s="56">
        <v>23</v>
      </c>
      <c r="Y26" s="56">
        <v>2151</v>
      </c>
      <c r="Z26" s="56">
        <v>75</v>
      </c>
      <c r="AA26" s="56">
        <v>39</v>
      </c>
      <c r="AB26" s="56">
        <v>2152</v>
      </c>
      <c r="AC26" s="56">
        <v>25</v>
      </c>
      <c r="AD26" s="56">
        <v>15</v>
      </c>
      <c r="AE26" s="56">
        <v>1031</v>
      </c>
      <c r="AF26" s="56">
        <v>75</v>
      </c>
      <c r="AG26" s="49">
        <v>27</v>
      </c>
      <c r="AH26" s="56">
        <v>1032</v>
      </c>
      <c r="AI26" s="56">
        <v>25</v>
      </c>
      <c r="AJ26" s="56">
        <v>19</v>
      </c>
      <c r="AK26" s="56">
        <v>3071</v>
      </c>
      <c r="AL26" s="56">
        <v>75</v>
      </c>
      <c r="AM26" s="56">
        <v>38</v>
      </c>
      <c r="AN26" s="56">
        <v>3072</v>
      </c>
      <c r="AO26" s="56">
        <v>25</v>
      </c>
      <c r="AP26" s="56">
        <v>22</v>
      </c>
      <c r="AR26" s="147">
        <f t="shared" si="0"/>
        <v>450</v>
      </c>
      <c r="AS26" s="147">
        <f t="shared" si="1"/>
        <v>150</v>
      </c>
      <c r="AT26" s="147">
        <f t="shared" si="2"/>
        <v>600</v>
      </c>
      <c r="AU26" s="147">
        <f t="shared" si="3"/>
        <v>252</v>
      </c>
      <c r="AV26" s="147">
        <f t="shared" si="4"/>
        <v>109</v>
      </c>
      <c r="AW26" s="147">
        <f t="shared" si="5"/>
        <v>361</v>
      </c>
      <c r="AX26" s="660">
        <f t="shared" si="6"/>
        <v>0.56000000000000005</v>
      </c>
      <c r="AY26" s="660">
        <f t="shared" si="7"/>
        <v>0.72666666666666668</v>
      </c>
      <c r="AZ26" s="660">
        <f t="shared" si="8"/>
        <v>0.60166666666666668</v>
      </c>
    </row>
    <row r="27" spans="1:52">
      <c r="A27" s="21">
        <v>21</v>
      </c>
      <c r="B27" s="21">
        <v>7819230016</v>
      </c>
      <c r="C27" s="21">
        <v>1190025</v>
      </c>
      <c r="D27" s="21" t="s">
        <v>105</v>
      </c>
      <c r="E27" s="22" t="s">
        <v>106</v>
      </c>
      <c r="F27" s="666">
        <v>59150</v>
      </c>
      <c r="G27" s="56">
        <v>11</v>
      </c>
      <c r="H27" s="56">
        <v>75</v>
      </c>
      <c r="I27" s="56">
        <v>49</v>
      </c>
      <c r="J27" s="56">
        <v>12</v>
      </c>
      <c r="K27" s="56">
        <v>25</v>
      </c>
      <c r="L27" s="56">
        <v>10</v>
      </c>
      <c r="M27" s="56">
        <v>31</v>
      </c>
      <c r="N27" s="56">
        <v>75</v>
      </c>
      <c r="O27" s="56">
        <v>47</v>
      </c>
      <c r="P27" s="56">
        <v>32</v>
      </c>
      <c r="Q27" s="56">
        <v>25</v>
      </c>
      <c r="R27" s="56">
        <v>20</v>
      </c>
      <c r="S27" s="56">
        <v>51</v>
      </c>
      <c r="T27" s="56">
        <v>75</v>
      </c>
      <c r="U27" s="56">
        <v>53</v>
      </c>
      <c r="V27" s="56">
        <v>52</v>
      </c>
      <c r="W27" s="56">
        <v>25</v>
      </c>
      <c r="X27" s="56">
        <v>23</v>
      </c>
      <c r="Y27" s="56">
        <v>2151</v>
      </c>
      <c r="Z27" s="56">
        <v>75</v>
      </c>
      <c r="AA27" s="56">
        <v>42</v>
      </c>
      <c r="AB27" s="56">
        <v>2152</v>
      </c>
      <c r="AC27" s="56">
        <v>25</v>
      </c>
      <c r="AD27" s="56">
        <v>15</v>
      </c>
      <c r="AE27" s="56">
        <v>1031</v>
      </c>
      <c r="AF27" s="56">
        <v>75</v>
      </c>
      <c r="AG27" s="49">
        <v>32</v>
      </c>
      <c r="AH27" s="56">
        <v>1032</v>
      </c>
      <c r="AI27" s="56">
        <v>25</v>
      </c>
      <c r="AJ27" s="56">
        <v>18</v>
      </c>
      <c r="AK27" s="56">
        <v>3071</v>
      </c>
      <c r="AL27" s="56">
        <v>75</v>
      </c>
      <c r="AM27" s="56">
        <v>46</v>
      </c>
      <c r="AN27" s="56">
        <v>3072</v>
      </c>
      <c r="AO27" s="56">
        <v>25</v>
      </c>
      <c r="AP27" s="56">
        <v>23</v>
      </c>
      <c r="AR27" s="147">
        <f t="shared" si="0"/>
        <v>450</v>
      </c>
      <c r="AS27" s="147">
        <f t="shared" si="1"/>
        <v>150</v>
      </c>
      <c r="AT27" s="147">
        <f t="shared" si="2"/>
        <v>600</v>
      </c>
      <c r="AU27" s="147">
        <f t="shared" si="3"/>
        <v>269</v>
      </c>
      <c r="AV27" s="147">
        <f t="shared" si="4"/>
        <v>109</v>
      </c>
      <c r="AW27" s="147">
        <f t="shared" si="5"/>
        <v>378</v>
      </c>
      <c r="AX27" s="660">
        <f t="shared" si="6"/>
        <v>0.59777777777777774</v>
      </c>
      <c r="AY27" s="660">
        <f t="shared" si="7"/>
        <v>0.72666666666666668</v>
      </c>
      <c r="AZ27" s="660">
        <f t="shared" si="8"/>
        <v>0.63</v>
      </c>
    </row>
    <row r="28" spans="1:52">
      <c r="A28" s="21">
        <v>22</v>
      </c>
      <c r="B28" s="21">
        <v>7819230075</v>
      </c>
      <c r="C28" s="21">
        <v>1190026</v>
      </c>
      <c r="D28" s="21" t="s">
        <v>107</v>
      </c>
      <c r="E28" s="22" t="s">
        <v>108</v>
      </c>
      <c r="F28" s="666">
        <v>58785</v>
      </c>
      <c r="G28" s="56">
        <v>11</v>
      </c>
      <c r="H28" s="56">
        <v>75</v>
      </c>
      <c r="I28" s="56">
        <v>29</v>
      </c>
      <c r="J28" s="56">
        <v>12</v>
      </c>
      <c r="K28" s="56">
        <v>25</v>
      </c>
      <c r="L28" s="56">
        <v>10</v>
      </c>
      <c r="M28" s="56">
        <v>31</v>
      </c>
      <c r="N28" s="56">
        <v>75</v>
      </c>
      <c r="O28" s="14">
        <v>30</v>
      </c>
      <c r="P28" s="56">
        <v>32</v>
      </c>
      <c r="Q28" s="56">
        <v>25</v>
      </c>
      <c r="R28" s="56">
        <v>12</v>
      </c>
      <c r="S28" s="56">
        <v>51</v>
      </c>
      <c r="T28" s="56">
        <v>75</v>
      </c>
      <c r="U28" s="56">
        <v>41</v>
      </c>
      <c r="V28" s="56">
        <v>52</v>
      </c>
      <c r="W28" s="56">
        <v>25</v>
      </c>
      <c r="X28" s="56">
        <v>20</v>
      </c>
      <c r="Y28" s="56">
        <v>2031</v>
      </c>
      <c r="Z28" s="56">
        <v>75</v>
      </c>
      <c r="AA28" s="56">
        <v>24</v>
      </c>
      <c r="AB28" s="56">
        <v>2032</v>
      </c>
      <c r="AC28" s="56">
        <v>25</v>
      </c>
      <c r="AD28" s="56">
        <v>18</v>
      </c>
      <c r="AE28" s="56">
        <v>1151</v>
      </c>
      <c r="AF28" s="56">
        <v>75</v>
      </c>
      <c r="AG28" s="49">
        <v>32</v>
      </c>
      <c r="AH28" s="56">
        <v>1152</v>
      </c>
      <c r="AI28" s="56">
        <v>25</v>
      </c>
      <c r="AJ28" s="56">
        <v>18</v>
      </c>
      <c r="AK28" s="56">
        <v>3311</v>
      </c>
      <c r="AL28" s="56">
        <v>75</v>
      </c>
      <c r="AM28" s="56">
        <v>31</v>
      </c>
      <c r="AN28" s="56">
        <v>3312</v>
      </c>
      <c r="AO28" s="56">
        <v>25</v>
      </c>
      <c r="AP28" s="56">
        <v>10</v>
      </c>
      <c r="AR28" s="147">
        <f t="shared" si="0"/>
        <v>450</v>
      </c>
      <c r="AS28" s="147">
        <f t="shared" si="1"/>
        <v>150</v>
      </c>
      <c r="AT28" s="147">
        <f t="shared" si="2"/>
        <v>600</v>
      </c>
      <c r="AU28" s="147">
        <f t="shared" si="3"/>
        <v>187</v>
      </c>
      <c r="AV28" s="147">
        <f t="shared" si="4"/>
        <v>88</v>
      </c>
      <c r="AW28" s="147">
        <f t="shared" si="5"/>
        <v>275</v>
      </c>
      <c r="AX28" s="660">
        <f t="shared" si="6"/>
        <v>0.41555555555555557</v>
      </c>
      <c r="AY28" s="660">
        <f t="shared" si="7"/>
        <v>0.58666666666666667</v>
      </c>
      <c r="AZ28" s="660">
        <f t="shared" si="8"/>
        <v>0.45833333333333331</v>
      </c>
    </row>
    <row r="29" spans="1:52">
      <c r="A29" s="21">
        <v>23</v>
      </c>
      <c r="B29" s="21"/>
      <c r="C29" s="21">
        <v>1190027</v>
      </c>
      <c r="D29" s="21" t="s">
        <v>109</v>
      </c>
      <c r="E29" s="22" t="s">
        <v>110</v>
      </c>
      <c r="G29" s="56">
        <v>11</v>
      </c>
      <c r="H29" s="56">
        <v>75</v>
      </c>
      <c r="I29" s="56">
        <v>0</v>
      </c>
      <c r="J29" s="56">
        <v>12</v>
      </c>
      <c r="K29" s="56">
        <v>25</v>
      </c>
      <c r="L29" s="56">
        <v>0</v>
      </c>
      <c r="M29" s="56">
        <v>31</v>
      </c>
      <c r="N29" s="56">
        <v>75</v>
      </c>
      <c r="O29" s="56">
        <v>28</v>
      </c>
      <c r="P29" s="56">
        <v>32</v>
      </c>
      <c r="Q29" s="56">
        <v>25</v>
      </c>
      <c r="R29" s="56">
        <v>11</v>
      </c>
      <c r="S29" s="56">
        <v>51</v>
      </c>
      <c r="T29" s="56">
        <v>75</v>
      </c>
      <c r="U29" s="56">
        <v>0</v>
      </c>
      <c r="V29" s="56">
        <v>52</v>
      </c>
      <c r="W29" s="56">
        <v>25</v>
      </c>
      <c r="X29" s="56">
        <v>0</v>
      </c>
      <c r="Y29" s="56">
        <v>2031</v>
      </c>
      <c r="Z29" s="56">
        <v>75</v>
      </c>
      <c r="AA29" s="56">
        <v>0</v>
      </c>
      <c r="AB29" s="56">
        <v>2032</v>
      </c>
      <c r="AC29" s="56">
        <v>25</v>
      </c>
      <c r="AD29" s="56">
        <v>0</v>
      </c>
      <c r="AE29" s="56">
        <v>1151</v>
      </c>
      <c r="AF29" s="56">
        <v>75</v>
      </c>
      <c r="AG29" s="49">
        <v>0</v>
      </c>
      <c r="AH29" s="56">
        <v>1152</v>
      </c>
      <c r="AI29" s="56">
        <v>25</v>
      </c>
      <c r="AJ29" s="56">
        <v>0</v>
      </c>
      <c r="AK29" s="56">
        <v>4431</v>
      </c>
      <c r="AL29" s="56">
        <v>75</v>
      </c>
      <c r="AM29" s="56">
        <v>0</v>
      </c>
      <c r="AN29" s="56">
        <v>4432</v>
      </c>
      <c r="AO29" s="56">
        <v>25</v>
      </c>
      <c r="AP29" s="56">
        <v>0</v>
      </c>
      <c r="AR29" s="147">
        <f t="shared" si="0"/>
        <v>450</v>
      </c>
      <c r="AS29" s="147">
        <f t="shared" si="1"/>
        <v>150</v>
      </c>
      <c r="AT29" s="147">
        <f t="shared" si="2"/>
        <v>600</v>
      </c>
      <c r="AU29" s="147">
        <f t="shared" si="3"/>
        <v>28</v>
      </c>
      <c r="AV29" s="147">
        <f t="shared" si="4"/>
        <v>11</v>
      </c>
      <c r="AW29" s="147">
        <f t="shared" si="5"/>
        <v>39</v>
      </c>
      <c r="AX29" s="660">
        <f t="shared" si="6"/>
        <v>6.222222222222222E-2</v>
      </c>
      <c r="AY29" s="660">
        <f t="shared" si="7"/>
        <v>7.3333333333333334E-2</v>
      </c>
      <c r="AZ29" s="660">
        <f t="shared" si="8"/>
        <v>6.5000000000000002E-2</v>
      </c>
    </row>
    <row r="30" spans="1:52">
      <c r="A30" s="21">
        <v>24</v>
      </c>
      <c r="B30" s="21">
        <v>7819230062</v>
      </c>
      <c r="C30" s="21">
        <v>1190028</v>
      </c>
      <c r="D30" s="21" t="s">
        <v>111</v>
      </c>
      <c r="E30" s="22" t="s">
        <v>112</v>
      </c>
      <c r="F30" s="666">
        <v>59052</v>
      </c>
      <c r="G30" s="56">
        <v>11</v>
      </c>
      <c r="H30" s="56">
        <v>75</v>
      </c>
      <c r="I30" s="56">
        <v>45</v>
      </c>
      <c r="J30" s="56">
        <v>12</v>
      </c>
      <c r="K30" s="56">
        <v>25</v>
      </c>
      <c r="L30" s="56">
        <v>10</v>
      </c>
      <c r="M30" s="56">
        <v>31</v>
      </c>
      <c r="N30" s="56">
        <v>75</v>
      </c>
      <c r="O30" s="56">
        <v>34</v>
      </c>
      <c r="P30" s="56">
        <v>32</v>
      </c>
      <c r="Q30" s="56">
        <v>25</v>
      </c>
      <c r="R30" s="56">
        <v>16</v>
      </c>
      <c r="S30" s="56">
        <v>51</v>
      </c>
      <c r="T30" s="56">
        <v>75</v>
      </c>
      <c r="U30" s="56">
        <v>34</v>
      </c>
      <c r="V30" s="56">
        <v>52</v>
      </c>
      <c r="W30" s="56">
        <v>25</v>
      </c>
      <c r="X30" s="56">
        <v>18</v>
      </c>
      <c r="Y30" s="56">
        <v>2031</v>
      </c>
      <c r="Z30" s="56">
        <v>75</v>
      </c>
      <c r="AA30" s="56">
        <v>42</v>
      </c>
      <c r="AB30" s="56">
        <v>2032</v>
      </c>
      <c r="AC30" s="56">
        <v>25</v>
      </c>
      <c r="AD30" s="56">
        <v>18</v>
      </c>
      <c r="AE30" s="56">
        <v>1151</v>
      </c>
      <c r="AF30" s="56">
        <v>75</v>
      </c>
      <c r="AG30" s="49">
        <v>48</v>
      </c>
      <c r="AH30" s="56">
        <v>1152</v>
      </c>
      <c r="AI30" s="56">
        <v>25</v>
      </c>
      <c r="AJ30" s="56">
        <v>19</v>
      </c>
      <c r="AK30" s="56">
        <v>3331</v>
      </c>
      <c r="AL30" s="56">
        <v>75</v>
      </c>
      <c r="AM30" s="56">
        <v>44</v>
      </c>
      <c r="AN30" s="56">
        <v>3332</v>
      </c>
      <c r="AO30" s="56">
        <v>25</v>
      </c>
      <c r="AP30" s="56">
        <v>21</v>
      </c>
      <c r="AR30" s="147">
        <f t="shared" si="0"/>
        <v>450</v>
      </c>
      <c r="AS30" s="147">
        <f t="shared" si="1"/>
        <v>150</v>
      </c>
      <c r="AT30" s="147">
        <f t="shared" si="2"/>
        <v>600</v>
      </c>
      <c r="AU30" s="147">
        <f t="shared" si="3"/>
        <v>247</v>
      </c>
      <c r="AV30" s="147">
        <f t="shared" si="4"/>
        <v>102</v>
      </c>
      <c r="AW30" s="147">
        <f t="shared" si="5"/>
        <v>349</v>
      </c>
      <c r="AX30" s="660">
        <f t="shared" si="6"/>
        <v>0.54888888888888887</v>
      </c>
      <c r="AY30" s="660">
        <f t="shared" si="7"/>
        <v>0.68</v>
      </c>
      <c r="AZ30" s="660">
        <f t="shared" si="8"/>
        <v>0.58166666666666667</v>
      </c>
    </row>
    <row r="31" spans="1:52">
      <c r="A31" s="21">
        <v>25</v>
      </c>
      <c r="B31" s="21">
        <v>7819230070</v>
      </c>
      <c r="C31" s="21">
        <v>1190029</v>
      </c>
      <c r="D31" s="21" t="s">
        <v>113</v>
      </c>
      <c r="E31" s="22" t="s">
        <v>114</v>
      </c>
      <c r="F31" s="666">
        <v>59019</v>
      </c>
      <c r="G31" s="56">
        <v>11</v>
      </c>
      <c r="H31" s="56">
        <v>75</v>
      </c>
      <c r="I31" s="56">
        <v>24</v>
      </c>
      <c r="J31" s="56">
        <v>12</v>
      </c>
      <c r="K31" s="56">
        <v>25</v>
      </c>
      <c r="L31" s="56">
        <v>10</v>
      </c>
      <c r="M31" s="56">
        <v>31</v>
      </c>
      <c r="N31" s="56">
        <v>75</v>
      </c>
      <c r="O31" s="56">
        <v>30</v>
      </c>
      <c r="P31" s="56">
        <v>32</v>
      </c>
      <c r="Q31" s="56">
        <v>25</v>
      </c>
      <c r="R31" s="56">
        <v>11</v>
      </c>
      <c r="S31" s="56">
        <v>51</v>
      </c>
      <c r="T31" s="56">
        <v>75</v>
      </c>
      <c r="U31" s="56">
        <v>34</v>
      </c>
      <c r="V31" s="56">
        <v>52</v>
      </c>
      <c r="W31" s="56">
        <v>25</v>
      </c>
      <c r="X31" s="56">
        <v>18</v>
      </c>
      <c r="Y31" s="56">
        <v>2031</v>
      </c>
      <c r="Z31" s="56">
        <v>75</v>
      </c>
      <c r="AA31" s="56">
        <v>36</v>
      </c>
      <c r="AB31" s="56">
        <v>2032</v>
      </c>
      <c r="AC31" s="56">
        <v>25</v>
      </c>
      <c r="AD31" s="56">
        <v>18</v>
      </c>
      <c r="AE31" s="56">
        <v>1151</v>
      </c>
      <c r="AF31" s="56">
        <v>75</v>
      </c>
      <c r="AG31" s="49">
        <v>42</v>
      </c>
      <c r="AH31" s="56">
        <v>1152</v>
      </c>
      <c r="AI31" s="56">
        <v>25</v>
      </c>
      <c r="AJ31" s="56">
        <v>19</v>
      </c>
      <c r="AK31" s="56">
        <v>4431</v>
      </c>
      <c r="AL31" s="56">
        <v>75</v>
      </c>
      <c r="AM31" s="56">
        <v>25</v>
      </c>
      <c r="AN31" s="56">
        <v>4432</v>
      </c>
      <c r="AO31" s="56">
        <v>25</v>
      </c>
      <c r="AP31" s="56">
        <v>14</v>
      </c>
      <c r="AR31" s="147">
        <f t="shared" si="0"/>
        <v>450</v>
      </c>
      <c r="AS31" s="147">
        <f t="shared" si="1"/>
        <v>150</v>
      </c>
      <c r="AT31" s="147">
        <f t="shared" si="2"/>
        <v>600</v>
      </c>
      <c r="AU31" s="147">
        <f t="shared" si="3"/>
        <v>191</v>
      </c>
      <c r="AV31" s="147">
        <f t="shared" si="4"/>
        <v>90</v>
      </c>
      <c r="AW31" s="147">
        <f t="shared" si="5"/>
        <v>281</v>
      </c>
      <c r="AX31" s="660">
        <f t="shared" si="6"/>
        <v>0.42444444444444446</v>
      </c>
      <c r="AY31" s="660">
        <f t="shared" si="7"/>
        <v>0.6</v>
      </c>
      <c r="AZ31" s="660">
        <f t="shared" si="8"/>
        <v>0.46833333333333332</v>
      </c>
    </row>
    <row r="32" spans="1:52">
      <c r="A32" s="21">
        <v>26</v>
      </c>
      <c r="B32" s="21">
        <v>7819230001</v>
      </c>
      <c r="C32" s="21">
        <v>1190030</v>
      </c>
      <c r="D32" s="21" t="s">
        <v>115</v>
      </c>
      <c r="E32" s="22" t="s">
        <v>496</v>
      </c>
      <c r="F32" s="666">
        <v>58656</v>
      </c>
      <c r="G32" s="56">
        <v>11</v>
      </c>
      <c r="H32" s="56">
        <v>75</v>
      </c>
      <c r="I32" s="56">
        <v>33</v>
      </c>
      <c r="J32" s="56">
        <v>12</v>
      </c>
      <c r="K32" s="56">
        <v>25</v>
      </c>
      <c r="L32" s="56">
        <v>10</v>
      </c>
      <c r="M32" s="56">
        <v>31</v>
      </c>
      <c r="N32" s="56">
        <v>75</v>
      </c>
      <c r="O32" s="56">
        <v>36</v>
      </c>
      <c r="P32" s="56">
        <v>32</v>
      </c>
      <c r="Q32" s="56">
        <v>25</v>
      </c>
      <c r="R32" s="56">
        <v>17</v>
      </c>
      <c r="S32" s="56">
        <v>51</v>
      </c>
      <c r="T32" s="56">
        <v>75</v>
      </c>
      <c r="U32" s="56">
        <v>38</v>
      </c>
      <c r="V32" s="56">
        <v>52</v>
      </c>
      <c r="W32" s="56">
        <v>25</v>
      </c>
      <c r="X32" s="56">
        <v>20</v>
      </c>
      <c r="Y32" s="56">
        <v>2031</v>
      </c>
      <c r="Z32" s="56">
        <v>75</v>
      </c>
      <c r="AA32" s="56">
        <v>43</v>
      </c>
      <c r="AB32" s="56">
        <v>2032</v>
      </c>
      <c r="AC32" s="56">
        <v>25</v>
      </c>
      <c r="AD32" s="56">
        <v>18</v>
      </c>
      <c r="AE32" s="56">
        <v>1151</v>
      </c>
      <c r="AF32" s="56">
        <v>75</v>
      </c>
      <c r="AG32" s="49">
        <v>40</v>
      </c>
      <c r="AH32" s="56">
        <v>1152</v>
      </c>
      <c r="AI32" s="56">
        <v>25</v>
      </c>
      <c r="AJ32" s="56">
        <v>19</v>
      </c>
      <c r="AK32" s="56">
        <v>4431</v>
      </c>
      <c r="AL32" s="56">
        <v>75</v>
      </c>
      <c r="AM32" s="56">
        <v>34</v>
      </c>
      <c r="AN32" s="56">
        <v>4432</v>
      </c>
      <c r="AO32" s="56">
        <v>25</v>
      </c>
      <c r="AP32" s="56">
        <v>18</v>
      </c>
      <c r="AR32" s="147">
        <f t="shared" si="0"/>
        <v>450</v>
      </c>
      <c r="AS32" s="147">
        <f t="shared" si="1"/>
        <v>150</v>
      </c>
      <c r="AT32" s="147">
        <f t="shared" si="2"/>
        <v>600</v>
      </c>
      <c r="AU32" s="147">
        <f t="shared" si="3"/>
        <v>224</v>
      </c>
      <c r="AV32" s="147">
        <f t="shared" si="4"/>
        <v>102</v>
      </c>
      <c r="AW32" s="147">
        <f t="shared" si="5"/>
        <v>326</v>
      </c>
      <c r="AX32" s="660">
        <f t="shared" si="6"/>
        <v>0.49777777777777776</v>
      </c>
      <c r="AY32" s="660">
        <f t="shared" si="7"/>
        <v>0.68</v>
      </c>
      <c r="AZ32" s="660">
        <f t="shared" si="8"/>
        <v>0.54333333333333333</v>
      </c>
    </row>
    <row r="33" spans="1:52">
      <c r="A33" s="21">
        <v>27</v>
      </c>
      <c r="B33" s="21">
        <v>7819230059</v>
      </c>
      <c r="C33" s="21">
        <v>1190031</v>
      </c>
      <c r="D33" s="21" t="s">
        <v>40</v>
      </c>
      <c r="E33" s="22" t="s">
        <v>117</v>
      </c>
      <c r="F33" s="666">
        <v>59389</v>
      </c>
      <c r="G33" s="56">
        <v>11</v>
      </c>
      <c r="H33" s="56">
        <v>75</v>
      </c>
      <c r="I33" s="56">
        <v>35</v>
      </c>
      <c r="J33" s="56">
        <v>12</v>
      </c>
      <c r="K33" s="56">
        <v>25</v>
      </c>
      <c r="L33" s="56">
        <v>10</v>
      </c>
      <c r="M33" s="56">
        <v>31</v>
      </c>
      <c r="N33" s="56">
        <v>75</v>
      </c>
      <c r="O33" s="56">
        <v>27</v>
      </c>
      <c r="P33" s="56">
        <v>32</v>
      </c>
      <c r="Q33" s="56">
        <v>25</v>
      </c>
      <c r="R33" s="56">
        <v>11</v>
      </c>
      <c r="S33" s="56">
        <v>51</v>
      </c>
      <c r="T33" s="56">
        <v>75</v>
      </c>
      <c r="U33" s="56">
        <v>45</v>
      </c>
      <c r="V33" s="56">
        <v>52</v>
      </c>
      <c r="W33" s="56">
        <v>25</v>
      </c>
      <c r="X33" s="56">
        <v>21</v>
      </c>
      <c r="Y33" s="56">
        <v>2031</v>
      </c>
      <c r="Z33" s="56">
        <v>75</v>
      </c>
      <c r="AA33" s="56">
        <v>51</v>
      </c>
      <c r="AB33" s="56">
        <v>2032</v>
      </c>
      <c r="AC33" s="56">
        <v>25</v>
      </c>
      <c r="AD33" s="56">
        <v>18</v>
      </c>
      <c r="AE33" s="56">
        <v>1151</v>
      </c>
      <c r="AF33" s="56">
        <v>75</v>
      </c>
      <c r="AG33" s="49">
        <v>40</v>
      </c>
      <c r="AH33" s="56">
        <v>1152</v>
      </c>
      <c r="AI33" s="56">
        <v>25</v>
      </c>
      <c r="AJ33" s="56">
        <v>19</v>
      </c>
      <c r="AK33" s="56">
        <v>4431</v>
      </c>
      <c r="AL33" s="56">
        <v>75</v>
      </c>
      <c r="AM33" s="56">
        <v>36</v>
      </c>
      <c r="AN33" s="56">
        <v>4432</v>
      </c>
      <c r="AO33" s="56">
        <v>25</v>
      </c>
      <c r="AP33" s="56">
        <v>18</v>
      </c>
      <c r="AR33" s="147">
        <f t="shared" si="0"/>
        <v>450</v>
      </c>
      <c r="AS33" s="147">
        <f t="shared" si="1"/>
        <v>150</v>
      </c>
      <c r="AT33" s="147">
        <f t="shared" si="2"/>
        <v>600</v>
      </c>
      <c r="AU33" s="147">
        <f t="shared" si="3"/>
        <v>234</v>
      </c>
      <c r="AV33" s="147">
        <f t="shared" si="4"/>
        <v>97</v>
      </c>
      <c r="AW33" s="147">
        <f t="shared" si="5"/>
        <v>331</v>
      </c>
      <c r="AX33" s="660">
        <f t="shared" si="6"/>
        <v>0.52</v>
      </c>
      <c r="AY33" s="660">
        <f t="shared" si="7"/>
        <v>0.64666666666666661</v>
      </c>
      <c r="AZ33" s="660">
        <f t="shared" si="8"/>
        <v>0.55166666666666664</v>
      </c>
    </row>
    <row r="34" spans="1:52">
      <c r="A34" s="21">
        <v>28</v>
      </c>
      <c r="B34" s="21">
        <v>7819230019</v>
      </c>
      <c r="C34" s="21">
        <v>1190032</v>
      </c>
      <c r="D34" s="21" t="s">
        <v>59</v>
      </c>
      <c r="E34" s="22" t="s">
        <v>118</v>
      </c>
      <c r="F34" s="666">
        <v>58032</v>
      </c>
      <c r="G34" s="56">
        <v>11</v>
      </c>
      <c r="H34" s="56">
        <v>75</v>
      </c>
      <c r="I34" s="56">
        <v>29</v>
      </c>
      <c r="J34" s="56">
        <v>12</v>
      </c>
      <c r="K34" s="56">
        <v>25</v>
      </c>
      <c r="L34" s="56">
        <v>10</v>
      </c>
      <c r="M34" s="56">
        <v>31</v>
      </c>
      <c r="N34" s="56">
        <v>75</v>
      </c>
      <c r="O34" s="56">
        <v>35</v>
      </c>
      <c r="P34" s="56">
        <v>32</v>
      </c>
      <c r="Q34" s="56">
        <v>25</v>
      </c>
      <c r="R34" s="56">
        <v>15</v>
      </c>
      <c r="S34" s="56">
        <v>51</v>
      </c>
      <c r="T34" s="56">
        <v>75</v>
      </c>
      <c r="U34" s="56">
        <v>33</v>
      </c>
      <c r="V34" s="56">
        <v>52</v>
      </c>
      <c r="W34" s="56">
        <v>25</v>
      </c>
      <c r="X34" s="56">
        <v>15</v>
      </c>
      <c r="Y34" s="56">
        <v>2031</v>
      </c>
      <c r="Z34" s="56">
        <v>75</v>
      </c>
      <c r="AA34" s="56">
        <v>36</v>
      </c>
      <c r="AB34" s="56">
        <v>2032</v>
      </c>
      <c r="AC34" s="56">
        <v>25</v>
      </c>
      <c r="AD34" s="56">
        <v>18</v>
      </c>
      <c r="AE34" s="56">
        <v>1151</v>
      </c>
      <c r="AF34" s="56">
        <v>75</v>
      </c>
      <c r="AG34" s="49">
        <v>40</v>
      </c>
      <c r="AH34" s="56">
        <v>1152</v>
      </c>
      <c r="AI34" s="56">
        <v>25</v>
      </c>
      <c r="AJ34" s="56">
        <v>19</v>
      </c>
      <c r="AK34" s="56">
        <v>3331</v>
      </c>
      <c r="AL34" s="56">
        <v>75</v>
      </c>
      <c r="AM34" s="56">
        <v>42</v>
      </c>
      <c r="AN34" s="56">
        <v>3332</v>
      </c>
      <c r="AO34" s="56">
        <v>25</v>
      </c>
      <c r="AP34" s="56">
        <v>19</v>
      </c>
      <c r="AR34" s="147">
        <f t="shared" si="0"/>
        <v>450</v>
      </c>
      <c r="AS34" s="147">
        <f t="shared" si="1"/>
        <v>150</v>
      </c>
      <c r="AT34" s="147">
        <f t="shared" si="2"/>
        <v>600</v>
      </c>
      <c r="AU34" s="147">
        <f t="shared" si="3"/>
        <v>215</v>
      </c>
      <c r="AV34" s="147">
        <f t="shared" si="4"/>
        <v>96</v>
      </c>
      <c r="AW34" s="147">
        <f t="shared" si="5"/>
        <v>311</v>
      </c>
      <c r="AX34" s="660">
        <f t="shared" si="6"/>
        <v>0.4777777777777778</v>
      </c>
      <c r="AY34" s="660">
        <f t="shared" si="7"/>
        <v>0.64</v>
      </c>
      <c r="AZ34" s="660">
        <f t="shared" si="8"/>
        <v>0.51833333333333331</v>
      </c>
    </row>
    <row r="35" spans="1:52">
      <c r="A35" s="21">
        <v>29</v>
      </c>
      <c r="B35" s="21">
        <v>7819230073</v>
      </c>
      <c r="C35" s="21">
        <v>1190033</v>
      </c>
      <c r="D35" s="21" t="s">
        <v>60</v>
      </c>
      <c r="E35" s="22" t="s">
        <v>119</v>
      </c>
      <c r="F35" s="666">
        <v>58652</v>
      </c>
      <c r="G35" s="56">
        <v>11</v>
      </c>
      <c r="H35" s="56">
        <v>75</v>
      </c>
      <c r="I35" s="56">
        <v>50</v>
      </c>
      <c r="J35" s="56">
        <v>12</v>
      </c>
      <c r="K35" s="56">
        <v>25</v>
      </c>
      <c r="L35" s="56">
        <v>10</v>
      </c>
      <c r="M35" s="56">
        <v>31</v>
      </c>
      <c r="N35" s="56">
        <v>75</v>
      </c>
      <c r="O35" s="56">
        <v>37</v>
      </c>
      <c r="P35" s="56">
        <v>32</v>
      </c>
      <c r="Q35" s="56">
        <v>25</v>
      </c>
      <c r="R35" s="56">
        <v>14</v>
      </c>
      <c r="S35" s="56">
        <v>51</v>
      </c>
      <c r="T35" s="56">
        <v>75</v>
      </c>
      <c r="U35" s="56">
        <v>45</v>
      </c>
      <c r="V35" s="56">
        <v>52</v>
      </c>
      <c r="W35" s="56">
        <v>25</v>
      </c>
      <c r="X35" s="56">
        <v>22</v>
      </c>
      <c r="Y35" s="56">
        <v>2031</v>
      </c>
      <c r="Z35" s="56">
        <v>75</v>
      </c>
      <c r="AA35" s="56">
        <v>51</v>
      </c>
      <c r="AB35" s="56">
        <v>2032</v>
      </c>
      <c r="AC35" s="56">
        <v>25</v>
      </c>
      <c r="AD35" s="56">
        <v>18</v>
      </c>
      <c r="AE35" s="56">
        <v>1151</v>
      </c>
      <c r="AF35" s="56">
        <v>75</v>
      </c>
      <c r="AG35" s="49">
        <v>50</v>
      </c>
      <c r="AH35" s="56">
        <v>1152</v>
      </c>
      <c r="AI35" s="56">
        <v>25</v>
      </c>
      <c r="AJ35" s="56">
        <v>19</v>
      </c>
      <c r="AK35" s="56">
        <v>3331</v>
      </c>
      <c r="AL35" s="56">
        <v>75</v>
      </c>
      <c r="AM35" s="56">
        <v>48</v>
      </c>
      <c r="AN35" s="56">
        <v>3332</v>
      </c>
      <c r="AO35" s="56">
        <v>25</v>
      </c>
      <c r="AP35" s="56">
        <v>23</v>
      </c>
      <c r="AR35" s="147">
        <f t="shared" si="0"/>
        <v>450</v>
      </c>
      <c r="AS35" s="147">
        <f t="shared" si="1"/>
        <v>150</v>
      </c>
      <c r="AT35" s="147">
        <f t="shared" si="2"/>
        <v>600</v>
      </c>
      <c r="AU35" s="147">
        <f t="shared" si="3"/>
        <v>281</v>
      </c>
      <c r="AV35" s="147">
        <f t="shared" si="4"/>
        <v>106</v>
      </c>
      <c r="AW35" s="147">
        <f t="shared" si="5"/>
        <v>387</v>
      </c>
      <c r="AX35" s="660">
        <f t="shared" si="6"/>
        <v>0.62444444444444447</v>
      </c>
      <c r="AY35" s="660">
        <f t="shared" si="7"/>
        <v>0.70666666666666667</v>
      </c>
      <c r="AZ35" s="660">
        <f t="shared" si="8"/>
        <v>0.64500000000000002</v>
      </c>
    </row>
    <row r="36" spans="1:52" ht="20.25" customHeight="1">
      <c r="A36" s="21">
        <v>30</v>
      </c>
      <c r="B36" s="21">
        <v>7819230074</v>
      </c>
      <c r="C36" s="21">
        <v>1190034</v>
      </c>
      <c r="D36" s="21" t="s">
        <v>61</v>
      </c>
      <c r="E36" s="22" t="s">
        <v>120</v>
      </c>
      <c r="F36" s="665">
        <v>59176</v>
      </c>
      <c r="G36" s="56">
        <v>11</v>
      </c>
      <c r="H36" s="56">
        <v>75</v>
      </c>
      <c r="I36" s="56">
        <v>50</v>
      </c>
      <c r="J36" s="56">
        <v>12</v>
      </c>
      <c r="K36" s="56">
        <v>25</v>
      </c>
      <c r="L36" s="56">
        <v>10</v>
      </c>
      <c r="M36" s="56">
        <v>31</v>
      </c>
      <c r="N36" s="56">
        <v>75</v>
      </c>
      <c r="O36" s="56">
        <v>30</v>
      </c>
      <c r="P36" s="56">
        <v>32</v>
      </c>
      <c r="Q36" s="56">
        <v>25</v>
      </c>
      <c r="R36" s="56">
        <v>11</v>
      </c>
      <c r="S36" s="56">
        <v>51</v>
      </c>
      <c r="T36" s="56">
        <v>75</v>
      </c>
      <c r="U36" s="56">
        <v>66</v>
      </c>
      <c r="V36" s="56">
        <v>52</v>
      </c>
      <c r="W36" s="56">
        <v>25</v>
      </c>
      <c r="X36" s="56">
        <v>24</v>
      </c>
      <c r="Y36" s="56">
        <v>2151</v>
      </c>
      <c r="Z36" s="56">
        <v>75</v>
      </c>
      <c r="AA36" s="56">
        <v>50</v>
      </c>
      <c r="AB36" s="56">
        <v>2152</v>
      </c>
      <c r="AC36" s="56">
        <v>25</v>
      </c>
      <c r="AD36" s="56">
        <v>15</v>
      </c>
      <c r="AE36" s="56">
        <v>1031</v>
      </c>
      <c r="AF36" s="56">
        <v>75</v>
      </c>
      <c r="AG36" s="49">
        <v>43</v>
      </c>
      <c r="AH36" s="56">
        <v>1032</v>
      </c>
      <c r="AI36" s="56">
        <v>25</v>
      </c>
      <c r="AJ36" s="56">
        <v>19</v>
      </c>
      <c r="AK36" s="56">
        <v>3071</v>
      </c>
      <c r="AL36" s="56">
        <v>75</v>
      </c>
      <c r="AM36" s="56">
        <v>46</v>
      </c>
      <c r="AN36" s="56">
        <v>3072</v>
      </c>
      <c r="AO36" s="56">
        <v>25</v>
      </c>
      <c r="AP36" s="56">
        <v>21</v>
      </c>
      <c r="AR36" s="147">
        <f t="shared" si="0"/>
        <v>450</v>
      </c>
      <c r="AS36" s="147">
        <f t="shared" si="1"/>
        <v>150</v>
      </c>
      <c r="AT36" s="147">
        <f t="shared" si="2"/>
        <v>600</v>
      </c>
      <c r="AU36" s="147">
        <f t="shared" si="3"/>
        <v>285</v>
      </c>
      <c r="AV36" s="147">
        <f t="shared" si="4"/>
        <v>100</v>
      </c>
      <c r="AW36" s="147">
        <f t="shared" si="5"/>
        <v>385</v>
      </c>
      <c r="AX36" s="660">
        <f t="shared" si="6"/>
        <v>0.6333333333333333</v>
      </c>
      <c r="AY36" s="660">
        <f t="shared" si="7"/>
        <v>0.66666666666666663</v>
      </c>
      <c r="AZ36" s="660">
        <f t="shared" si="8"/>
        <v>0.64166666666666672</v>
      </c>
    </row>
    <row r="37" spans="1:52">
      <c r="A37" s="21">
        <v>31</v>
      </c>
      <c r="B37" s="21">
        <v>7819230038</v>
      </c>
      <c r="C37" s="21">
        <v>1190035</v>
      </c>
      <c r="D37" s="21" t="s">
        <v>73</v>
      </c>
      <c r="E37" s="22" t="s">
        <v>121</v>
      </c>
      <c r="F37" s="666">
        <v>59236</v>
      </c>
      <c r="G37" s="56">
        <v>11</v>
      </c>
      <c r="H37" s="56">
        <v>75</v>
      </c>
      <c r="I37" s="56">
        <v>34</v>
      </c>
      <c r="J37" s="56">
        <v>12</v>
      </c>
      <c r="K37" s="56">
        <v>25</v>
      </c>
      <c r="L37" s="56">
        <v>10</v>
      </c>
      <c r="M37" s="56">
        <v>31</v>
      </c>
      <c r="N37" s="56">
        <v>75</v>
      </c>
      <c r="O37" s="56">
        <v>36</v>
      </c>
      <c r="P37" s="56">
        <v>32</v>
      </c>
      <c r="Q37" s="56">
        <v>25</v>
      </c>
      <c r="R37" s="56">
        <v>18</v>
      </c>
      <c r="S37" s="56">
        <v>51</v>
      </c>
      <c r="T37" s="56">
        <v>75</v>
      </c>
      <c r="U37" s="56">
        <v>49</v>
      </c>
      <c r="V37" s="56">
        <v>52</v>
      </c>
      <c r="W37" s="56">
        <v>25</v>
      </c>
      <c r="X37" s="56">
        <v>23</v>
      </c>
      <c r="Y37" s="56">
        <v>2031</v>
      </c>
      <c r="Z37" s="56">
        <v>75</v>
      </c>
      <c r="AA37" s="56">
        <v>61</v>
      </c>
      <c r="AB37" s="56">
        <v>2032</v>
      </c>
      <c r="AC37" s="56">
        <v>25</v>
      </c>
      <c r="AD37" s="56">
        <v>18</v>
      </c>
      <c r="AE37" s="56">
        <v>1151</v>
      </c>
      <c r="AF37" s="56">
        <v>75</v>
      </c>
      <c r="AG37" s="49">
        <v>47</v>
      </c>
      <c r="AH37" s="56">
        <v>1152</v>
      </c>
      <c r="AI37" s="56">
        <v>25</v>
      </c>
      <c r="AJ37" s="56">
        <v>19</v>
      </c>
      <c r="AK37" s="56">
        <v>3311</v>
      </c>
      <c r="AL37" s="56">
        <v>75</v>
      </c>
      <c r="AM37" s="56">
        <v>26</v>
      </c>
      <c r="AN37" s="56">
        <v>3312</v>
      </c>
      <c r="AO37" s="56">
        <v>25</v>
      </c>
      <c r="AP37" s="56">
        <v>10</v>
      </c>
      <c r="AR37" s="147">
        <f t="shared" si="0"/>
        <v>450</v>
      </c>
      <c r="AS37" s="147">
        <f t="shared" si="1"/>
        <v>150</v>
      </c>
      <c r="AT37" s="147">
        <f t="shared" si="2"/>
        <v>600</v>
      </c>
      <c r="AU37" s="147">
        <f t="shared" si="3"/>
        <v>253</v>
      </c>
      <c r="AV37" s="147">
        <f t="shared" si="4"/>
        <v>98</v>
      </c>
      <c r="AW37" s="147">
        <f t="shared" si="5"/>
        <v>351</v>
      </c>
      <c r="AX37" s="660">
        <f t="shared" si="6"/>
        <v>0.56222222222222218</v>
      </c>
      <c r="AY37" s="660">
        <f t="shared" si="7"/>
        <v>0.65333333333333332</v>
      </c>
      <c r="AZ37" s="660">
        <f t="shared" si="8"/>
        <v>0.58499999999999996</v>
      </c>
    </row>
    <row r="38" spans="1:52">
      <c r="A38" s="21">
        <v>32</v>
      </c>
      <c r="B38" s="21"/>
      <c r="C38" s="21">
        <v>1190036</v>
      </c>
      <c r="D38" s="21" t="s">
        <v>75</v>
      </c>
      <c r="E38" s="22" t="s">
        <v>122</v>
      </c>
      <c r="F38" s="666"/>
      <c r="G38" s="56">
        <v>11</v>
      </c>
      <c r="H38" s="56">
        <v>75</v>
      </c>
      <c r="I38" s="56">
        <v>0</v>
      </c>
      <c r="J38" s="56">
        <v>12</v>
      </c>
      <c r="K38" s="56">
        <v>25</v>
      </c>
      <c r="L38" s="56">
        <v>0</v>
      </c>
      <c r="M38" s="56">
        <v>31</v>
      </c>
      <c r="N38" s="56">
        <v>75</v>
      </c>
      <c r="O38" s="56">
        <v>0</v>
      </c>
      <c r="P38" s="56">
        <v>32</v>
      </c>
      <c r="Q38" s="56">
        <v>25</v>
      </c>
      <c r="R38" s="56">
        <v>0</v>
      </c>
      <c r="S38" s="56">
        <v>51</v>
      </c>
      <c r="T38" s="56">
        <v>75</v>
      </c>
      <c r="U38" s="56">
        <v>0</v>
      </c>
      <c r="V38" s="56">
        <v>52</v>
      </c>
      <c r="W38" s="56">
        <v>25</v>
      </c>
      <c r="X38" s="56">
        <v>0</v>
      </c>
      <c r="Y38" s="56">
        <v>2031</v>
      </c>
      <c r="Z38" s="56">
        <v>75</v>
      </c>
      <c r="AA38" s="56">
        <v>0</v>
      </c>
      <c r="AB38" s="56">
        <v>2032</v>
      </c>
      <c r="AC38" s="56">
        <v>25</v>
      </c>
      <c r="AD38" s="56">
        <v>0</v>
      </c>
      <c r="AE38" s="56">
        <v>1151</v>
      </c>
      <c r="AF38" s="56">
        <v>75</v>
      </c>
      <c r="AG38" s="49">
        <v>0</v>
      </c>
      <c r="AH38" s="56">
        <v>1152</v>
      </c>
      <c r="AI38" s="56">
        <v>25</v>
      </c>
      <c r="AJ38" s="56">
        <v>0</v>
      </c>
      <c r="AK38" s="56">
        <v>4431</v>
      </c>
      <c r="AL38" s="56">
        <v>75</v>
      </c>
      <c r="AM38" s="56">
        <v>0</v>
      </c>
      <c r="AN38" s="56">
        <v>4432</v>
      </c>
      <c r="AO38" s="56">
        <v>25</v>
      </c>
      <c r="AP38" s="56">
        <v>0</v>
      </c>
      <c r="AR38" s="147">
        <f t="shared" si="0"/>
        <v>450</v>
      </c>
      <c r="AS38" s="147">
        <f t="shared" si="1"/>
        <v>150</v>
      </c>
      <c r="AT38" s="147">
        <f t="shared" si="2"/>
        <v>600</v>
      </c>
      <c r="AU38" s="147">
        <f t="shared" si="3"/>
        <v>0</v>
      </c>
      <c r="AV38" s="147">
        <f t="shared" si="4"/>
        <v>0</v>
      </c>
      <c r="AW38" s="147">
        <f t="shared" si="5"/>
        <v>0</v>
      </c>
      <c r="AX38" s="660">
        <f t="shared" si="6"/>
        <v>0</v>
      </c>
      <c r="AY38" s="660">
        <f t="shared" si="7"/>
        <v>0</v>
      </c>
      <c r="AZ38" s="660">
        <f t="shared" si="8"/>
        <v>0</v>
      </c>
    </row>
    <row r="39" spans="1:52">
      <c r="A39" s="21">
        <v>33</v>
      </c>
      <c r="B39" s="21">
        <v>7819230018</v>
      </c>
      <c r="C39" s="21">
        <v>1190037</v>
      </c>
      <c r="D39" s="21" t="s">
        <v>77</v>
      </c>
      <c r="E39" s="24" t="s">
        <v>123</v>
      </c>
      <c r="F39" s="666">
        <v>58926</v>
      </c>
      <c r="G39" s="56">
        <v>11</v>
      </c>
      <c r="H39" s="56">
        <v>75</v>
      </c>
      <c r="I39" s="56">
        <v>49</v>
      </c>
      <c r="J39" s="56">
        <v>12</v>
      </c>
      <c r="K39" s="56">
        <v>25</v>
      </c>
      <c r="L39" s="56">
        <v>13</v>
      </c>
      <c r="M39" s="56">
        <v>31</v>
      </c>
      <c r="N39" s="56">
        <v>75</v>
      </c>
      <c r="O39" s="14">
        <v>39</v>
      </c>
      <c r="P39" s="56">
        <v>32</v>
      </c>
      <c r="Q39" s="56">
        <v>25</v>
      </c>
      <c r="R39" s="56">
        <v>18</v>
      </c>
      <c r="S39" s="56">
        <v>51</v>
      </c>
      <c r="T39" s="56">
        <v>75</v>
      </c>
      <c r="U39" s="56">
        <v>52</v>
      </c>
      <c r="V39" s="56">
        <v>52</v>
      </c>
      <c r="W39" s="56">
        <v>25</v>
      </c>
      <c r="X39" s="56">
        <v>23</v>
      </c>
      <c r="Y39" s="56">
        <v>2031</v>
      </c>
      <c r="Z39" s="56">
        <v>75</v>
      </c>
      <c r="AA39" s="56">
        <v>46</v>
      </c>
      <c r="AB39" s="56">
        <v>2032</v>
      </c>
      <c r="AC39" s="56">
        <v>25</v>
      </c>
      <c r="AD39" s="56">
        <v>18</v>
      </c>
      <c r="AE39" s="56">
        <v>1151</v>
      </c>
      <c r="AF39" s="56">
        <v>75</v>
      </c>
      <c r="AG39" s="49">
        <v>51</v>
      </c>
      <c r="AH39" s="56">
        <v>1152</v>
      </c>
      <c r="AI39" s="56">
        <v>25</v>
      </c>
      <c r="AJ39" s="56">
        <v>23</v>
      </c>
      <c r="AK39" s="56">
        <v>3311</v>
      </c>
      <c r="AL39" s="56">
        <v>75</v>
      </c>
      <c r="AM39" s="56">
        <v>35</v>
      </c>
      <c r="AN39" s="56">
        <v>3312</v>
      </c>
      <c r="AO39" s="56">
        <v>25</v>
      </c>
      <c r="AP39" s="56">
        <v>14</v>
      </c>
      <c r="AR39" s="147">
        <f t="shared" ref="AR39:AR70" si="9">H39+N39+T39+Z39+AF39+AL39</f>
        <v>450</v>
      </c>
      <c r="AS39" s="147">
        <f t="shared" ref="AS39:AS70" si="10">K39+Q39+W39+AC39+AI39+AO39</f>
        <v>150</v>
      </c>
      <c r="AT39" s="147">
        <f t="shared" ref="AT39:AT70" si="11">AR39+AS39</f>
        <v>600</v>
      </c>
      <c r="AU39" s="147">
        <f t="shared" ref="AU39:AU70" si="12">I39+O39+U39+AA39+AG39+AM39</f>
        <v>272</v>
      </c>
      <c r="AV39" s="147">
        <f t="shared" ref="AV39:AV70" si="13">L39+R39+X39+AD39+AJ39+AP39</f>
        <v>109</v>
      </c>
      <c r="AW39" s="147">
        <f t="shared" ref="AW39:AW70" si="14">AU39+AV39</f>
        <v>381</v>
      </c>
      <c r="AX39" s="660">
        <f t="shared" ref="AX39:AX70" si="15">AU39/AR39</f>
        <v>0.60444444444444445</v>
      </c>
      <c r="AY39" s="660">
        <f t="shared" ref="AY39:AY70" si="16">AV39/AS39</f>
        <v>0.72666666666666668</v>
      </c>
      <c r="AZ39" s="660">
        <f t="shared" ref="AZ39:AZ70" si="17">AW39/AT39</f>
        <v>0.63500000000000001</v>
      </c>
    </row>
    <row r="40" spans="1:52">
      <c r="A40" s="21">
        <v>34</v>
      </c>
      <c r="B40" s="21">
        <v>7819230003</v>
      </c>
      <c r="C40" s="21">
        <v>1190038</v>
      </c>
      <c r="D40" s="21" t="s">
        <v>79</v>
      </c>
      <c r="E40" s="22" t="s">
        <v>124</v>
      </c>
      <c r="F40" s="666">
        <v>58312</v>
      </c>
      <c r="G40" s="56">
        <v>11</v>
      </c>
      <c r="H40" s="56">
        <v>75</v>
      </c>
      <c r="I40" s="56">
        <v>36</v>
      </c>
      <c r="J40" s="56">
        <v>12</v>
      </c>
      <c r="K40" s="56">
        <v>25</v>
      </c>
      <c r="L40" s="56">
        <v>10</v>
      </c>
      <c r="M40" s="56">
        <v>31</v>
      </c>
      <c r="N40" s="56">
        <v>75</v>
      </c>
      <c r="O40" s="56">
        <v>35</v>
      </c>
      <c r="P40" s="56">
        <v>32</v>
      </c>
      <c r="Q40" s="56">
        <v>25</v>
      </c>
      <c r="R40" s="56">
        <v>17</v>
      </c>
      <c r="S40" s="56">
        <v>51</v>
      </c>
      <c r="T40" s="56">
        <v>75</v>
      </c>
      <c r="U40" s="56">
        <v>45</v>
      </c>
      <c r="V40" s="56">
        <v>52</v>
      </c>
      <c r="W40" s="56">
        <v>25</v>
      </c>
      <c r="X40" s="56">
        <v>20</v>
      </c>
      <c r="Y40" s="56">
        <v>2031</v>
      </c>
      <c r="Z40" s="56">
        <v>75</v>
      </c>
      <c r="AA40" s="56">
        <v>46</v>
      </c>
      <c r="AB40" s="56">
        <v>2032</v>
      </c>
      <c r="AC40" s="56">
        <v>25</v>
      </c>
      <c r="AD40" s="56">
        <v>18</v>
      </c>
      <c r="AE40" s="56">
        <v>1151</v>
      </c>
      <c r="AF40" s="56">
        <v>75</v>
      </c>
      <c r="AG40" s="49">
        <v>45</v>
      </c>
      <c r="AH40" s="56">
        <v>1152</v>
      </c>
      <c r="AI40" s="56">
        <v>25</v>
      </c>
      <c r="AJ40" s="56">
        <v>20</v>
      </c>
      <c r="AK40" s="56">
        <v>3331</v>
      </c>
      <c r="AL40" s="56">
        <v>75</v>
      </c>
      <c r="AM40" s="56">
        <v>48</v>
      </c>
      <c r="AN40" s="56">
        <v>3332</v>
      </c>
      <c r="AO40" s="56">
        <v>25</v>
      </c>
      <c r="AP40" s="56">
        <v>23</v>
      </c>
      <c r="AR40" s="147">
        <f t="shared" si="9"/>
        <v>450</v>
      </c>
      <c r="AS40" s="147">
        <f t="shared" si="10"/>
        <v>150</v>
      </c>
      <c r="AT40" s="147">
        <f t="shared" si="11"/>
        <v>600</v>
      </c>
      <c r="AU40" s="147">
        <f t="shared" si="12"/>
        <v>255</v>
      </c>
      <c r="AV40" s="147">
        <f t="shared" si="13"/>
        <v>108</v>
      </c>
      <c r="AW40" s="147">
        <f t="shared" si="14"/>
        <v>363</v>
      </c>
      <c r="AX40" s="660">
        <f t="shared" si="15"/>
        <v>0.56666666666666665</v>
      </c>
      <c r="AY40" s="660">
        <f t="shared" si="16"/>
        <v>0.72</v>
      </c>
      <c r="AZ40" s="660">
        <f t="shared" si="17"/>
        <v>0.60499999999999998</v>
      </c>
    </row>
    <row r="41" spans="1:52">
      <c r="A41" s="21">
        <v>35</v>
      </c>
      <c r="B41" s="21">
        <v>7819230026</v>
      </c>
      <c r="C41" s="21">
        <v>1190039</v>
      </c>
      <c r="D41" s="21" t="s">
        <v>81</v>
      </c>
      <c r="E41" s="22" t="s">
        <v>125</v>
      </c>
      <c r="F41" s="666">
        <v>59337</v>
      </c>
      <c r="G41" s="56">
        <v>11</v>
      </c>
      <c r="H41" s="56">
        <v>75</v>
      </c>
      <c r="I41" s="56">
        <v>44</v>
      </c>
      <c r="J41" s="56">
        <v>12</v>
      </c>
      <c r="K41" s="56">
        <v>25</v>
      </c>
      <c r="L41" s="56">
        <v>10</v>
      </c>
      <c r="M41" s="56">
        <v>31</v>
      </c>
      <c r="N41" s="56">
        <v>75</v>
      </c>
      <c r="O41" s="56">
        <v>33</v>
      </c>
      <c r="P41" s="56">
        <v>32</v>
      </c>
      <c r="Q41" s="56">
        <v>25</v>
      </c>
      <c r="R41" s="56">
        <v>15</v>
      </c>
      <c r="S41" s="56">
        <v>51</v>
      </c>
      <c r="T41" s="56">
        <v>75</v>
      </c>
      <c r="U41" s="56">
        <v>41</v>
      </c>
      <c r="V41" s="56">
        <v>52</v>
      </c>
      <c r="W41" s="56">
        <v>25</v>
      </c>
      <c r="X41" s="56">
        <v>20</v>
      </c>
      <c r="Y41" s="56">
        <v>2031</v>
      </c>
      <c r="Z41" s="56">
        <v>75</v>
      </c>
      <c r="AA41" s="56">
        <v>51</v>
      </c>
      <c r="AB41" s="56">
        <v>2032</v>
      </c>
      <c r="AC41" s="56">
        <v>25</v>
      </c>
      <c r="AD41" s="56">
        <v>20</v>
      </c>
      <c r="AE41" s="56">
        <v>1151</v>
      </c>
      <c r="AF41" s="56">
        <v>75</v>
      </c>
      <c r="AG41" s="49">
        <v>56</v>
      </c>
      <c r="AH41" s="56">
        <v>1152</v>
      </c>
      <c r="AI41" s="56">
        <v>25</v>
      </c>
      <c r="AJ41" s="56">
        <v>24</v>
      </c>
      <c r="AK41" s="56">
        <v>4431</v>
      </c>
      <c r="AL41" s="56">
        <v>75</v>
      </c>
      <c r="AM41" s="56">
        <v>42</v>
      </c>
      <c r="AN41" s="56">
        <v>4432</v>
      </c>
      <c r="AO41" s="56">
        <v>25</v>
      </c>
      <c r="AP41" s="56">
        <v>19</v>
      </c>
      <c r="AR41" s="147">
        <f t="shared" si="9"/>
        <v>450</v>
      </c>
      <c r="AS41" s="147">
        <f t="shared" si="10"/>
        <v>150</v>
      </c>
      <c r="AT41" s="147">
        <f t="shared" si="11"/>
        <v>600</v>
      </c>
      <c r="AU41" s="147">
        <f t="shared" si="12"/>
        <v>267</v>
      </c>
      <c r="AV41" s="147">
        <f t="shared" si="13"/>
        <v>108</v>
      </c>
      <c r="AW41" s="147">
        <f t="shared" si="14"/>
        <v>375</v>
      </c>
      <c r="AX41" s="660">
        <f t="shared" si="15"/>
        <v>0.59333333333333338</v>
      </c>
      <c r="AY41" s="660">
        <f t="shared" si="16"/>
        <v>0.72</v>
      </c>
      <c r="AZ41" s="660">
        <f t="shared" si="17"/>
        <v>0.625</v>
      </c>
    </row>
    <row r="42" spans="1:52">
      <c r="A42" s="21">
        <v>36</v>
      </c>
      <c r="B42" s="21">
        <v>7819230053</v>
      </c>
      <c r="C42" s="21">
        <v>1190040</v>
      </c>
      <c r="D42" s="21" t="s">
        <v>83</v>
      </c>
      <c r="E42" s="22" t="s">
        <v>126</v>
      </c>
      <c r="F42" s="666">
        <v>58437</v>
      </c>
      <c r="G42" s="56">
        <v>11</v>
      </c>
      <c r="H42" s="56">
        <v>75</v>
      </c>
      <c r="I42" s="56">
        <v>60</v>
      </c>
      <c r="J42" s="56">
        <v>12</v>
      </c>
      <c r="K42" s="56">
        <v>25</v>
      </c>
      <c r="L42" s="56">
        <v>15</v>
      </c>
      <c r="M42" s="56">
        <v>31</v>
      </c>
      <c r="N42" s="56">
        <v>75</v>
      </c>
      <c r="O42" s="56">
        <v>74</v>
      </c>
      <c r="P42" s="56">
        <v>32</v>
      </c>
      <c r="Q42" s="56">
        <v>25</v>
      </c>
      <c r="R42" s="56">
        <v>24</v>
      </c>
      <c r="S42" s="56">
        <v>51</v>
      </c>
      <c r="T42" s="56">
        <v>75</v>
      </c>
      <c r="U42" s="56">
        <v>74</v>
      </c>
      <c r="V42" s="56">
        <v>52</v>
      </c>
      <c r="W42" s="56">
        <v>25</v>
      </c>
      <c r="X42" s="56">
        <v>24</v>
      </c>
      <c r="Y42" s="56">
        <v>2151</v>
      </c>
      <c r="Z42" s="56">
        <v>75</v>
      </c>
      <c r="AA42" s="56">
        <v>60</v>
      </c>
      <c r="AB42" s="56">
        <v>2152</v>
      </c>
      <c r="AC42" s="56">
        <v>25</v>
      </c>
      <c r="AD42" s="56">
        <v>18</v>
      </c>
      <c r="AE42" s="56">
        <v>1031</v>
      </c>
      <c r="AF42" s="56">
        <v>75</v>
      </c>
      <c r="AG42" s="49">
        <v>53</v>
      </c>
      <c r="AH42" s="56">
        <v>1032</v>
      </c>
      <c r="AI42" s="56">
        <v>25</v>
      </c>
      <c r="AJ42" s="56">
        <v>22</v>
      </c>
      <c r="AK42" s="56">
        <v>3071</v>
      </c>
      <c r="AL42" s="56">
        <v>75</v>
      </c>
      <c r="AM42" s="56">
        <v>57</v>
      </c>
      <c r="AN42" s="56">
        <v>3072</v>
      </c>
      <c r="AO42" s="56">
        <v>25</v>
      </c>
      <c r="AP42" s="56">
        <v>24</v>
      </c>
      <c r="AR42" s="147">
        <f t="shared" si="9"/>
        <v>450</v>
      </c>
      <c r="AS42" s="147">
        <f t="shared" si="10"/>
        <v>150</v>
      </c>
      <c r="AT42" s="147">
        <f t="shared" si="11"/>
        <v>600</v>
      </c>
      <c r="AU42" s="147">
        <f t="shared" si="12"/>
        <v>378</v>
      </c>
      <c r="AV42" s="147">
        <f t="shared" si="13"/>
        <v>127</v>
      </c>
      <c r="AW42" s="147">
        <f t="shared" si="14"/>
        <v>505</v>
      </c>
      <c r="AX42" s="660">
        <f t="shared" si="15"/>
        <v>0.84</v>
      </c>
      <c r="AY42" s="660">
        <f t="shared" si="16"/>
        <v>0.84666666666666668</v>
      </c>
      <c r="AZ42" s="660">
        <f t="shared" si="17"/>
        <v>0.84166666666666667</v>
      </c>
    </row>
    <row r="43" spans="1:52">
      <c r="A43" s="21">
        <v>37</v>
      </c>
      <c r="B43" s="21">
        <v>7819230077</v>
      </c>
      <c r="C43" s="21">
        <v>1190041</v>
      </c>
      <c r="D43" s="21" t="s">
        <v>85</v>
      </c>
      <c r="E43" s="22" t="s">
        <v>127</v>
      </c>
      <c r="F43" s="666">
        <v>59097</v>
      </c>
      <c r="G43" s="56">
        <v>11</v>
      </c>
      <c r="H43" s="56">
        <v>75</v>
      </c>
      <c r="I43" s="56">
        <v>45</v>
      </c>
      <c r="J43" s="56">
        <v>12</v>
      </c>
      <c r="K43" s="56">
        <v>25</v>
      </c>
      <c r="L43" s="56">
        <v>10</v>
      </c>
      <c r="M43" s="56">
        <v>31</v>
      </c>
      <c r="N43" s="56">
        <v>75</v>
      </c>
      <c r="O43" s="56">
        <v>35</v>
      </c>
      <c r="P43" s="56">
        <v>32</v>
      </c>
      <c r="Q43" s="56">
        <v>25</v>
      </c>
      <c r="R43" s="56">
        <v>17</v>
      </c>
      <c r="S43" s="56">
        <v>51</v>
      </c>
      <c r="T43" s="56">
        <v>75</v>
      </c>
      <c r="U43" s="56">
        <v>53</v>
      </c>
      <c r="V43" s="56">
        <v>52</v>
      </c>
      <c r="W43" s="56">
        <v>25</v>
      </c>
      <c r="X43" s="56">
        <v>19</v>
      </c>
      <c r="Y43" s="56">
        <v>2151</v>
      </c>
      <c r="Z43" s="56">
        <v>75</v>
      </c>
      <c r="AA43" s="56">
        <v>39</v>
      </c>
      <c r="AB43" s="56">
        <v>2152</v>
      </c>
      <c r="AC43" s="56">
        <v>25</v>
      </c>
      <c r="AD43" s="56">
        <v>17</v>
      </c>
      <c r="AE43" s="56">
        <v>1031</v>
      </c>
      <c r="AF43" s="56">
        <v>75</v>
      </c>
      <c r="AG43" s="49">
        <v>35</v>
      </c>
      <c r="AH43" s="56">
        <v>1032</v>
      </c>
      <c r="AI43" s="56">
        <v>25</v>
      </c>
      <c r="AJ43" s="56">
        <v>19</v>
      </c>
      <c r="AK43" s="56">
        <v>3071</v>
      </c>
      <c r="AL43" s="56">
        <v>75</v>
      </c>
      <c r="AM43" s="56">
        <v>44</v>
      </c>
      <c r="AN43" s="56">
        <v>3072</v>
      </c>
      <c r="AO43" s="56">
        <v>25</v>
      </c>
      <c r="AP43" s="56">
        <v>22</v>
      </c>
      <c r="AR43" s="147">
        <f t="shared" si="9"/>
        <v>450</v>
      </c>
      <c r="AS43" s="147">
        <f t="shared" si="10"/>
        <v>150</v>
      </c>
      <c r="AT43" s="147">
        <f t="shared" si="11"/>
        <v>600</v>
      </c>
      <c r="AU43" s="147">
        <f t="shared" si="12"/>
        <v>251</v>
      </c>
      <c r="AV43" s="147">
        <f t="shared" si="13"/>
        <v>104</v>
      </c>
      <c r="AW43" s="147">
        <f t="shared" si="14"/>
        <v>355</v>
      </c>
      <c r="AX43" s="660">
        <f t="shared" si="15"/>
        <v>0.55777777777777782</v>
      </c>
      <c r="AY43" s="660">
        <f t="shared" si="16"/>
        <v>0.69333333333333336</v>
      </c>
      <c r="AZ43" s="660">
        <f t="shared" si="17"/>
        <v>0.59166666666666667</v>
      </c>
    </row>
    <row r="44" spans="1:52">
      <c r="A44" s="21">
        <v>38</v>
      </c>
      <c r="B44" s="21">
        <v>7819230061</v>
      </c>
      <c r="C44" s="21">
        <v>1190042</v>
      </c>
      <c r="D44" s="21" t="s">
        <v>87</v>
      </c>
      <c r="E44" s="22" t="s">
        <v>128</v>
      </c>
      <c r="F44" s="666">
        <v>58811</v>
      </c>
      <c r="G44" s="56">
        <v>11</v>
      </c>
      <c r="H44" s="56">
        <v>75</v>
      </c>
      <c r="I44" s="56">
        <v>44</v>
      </c>
      <c r="J44" s="56">
        <v>12</v>
      </c>
      <c r="K44" s="56">
        <v>25</v>
      </c>
      <c r="L44" s="56">
        <v>10</v>
      </c>
      <c r="M44" s="56">
        <v>31</v>
      </c>
      <c r="N44" s="56">
        <v>75</v>
      </c>
      <c r="O44" s="56">
        <v>35</v>
      </c>
      <c r="P44" s="56">
        <v>32</v>
      </c>
      <c r="Q44" s="56">
        <v>25</v>
      </c>
      <c r="R44" s="56">
        <v>17</v>
      </c>
      <c r="S44" s="56">
        <v>51</v>
      </c>
      <c r="T44" s="56">
        <v>75</v>
      </c>
      <c r="U44" s="56">
        <v>57</v>
      </c>
      <c r="V44" s="56">
        <v>52</v>
      </c>
      <c r="W44" s="56">
        <v>25</v>
      </c>
      <c r="X44" s="56">
        <v>24</v>
      </c>
      <c r="Y44" s="56">
        <v>2151</v>
      </c>
      <c r="Z44" s="56">
        <v>75</v>
      </c>
      <c r="AA44" s="56">
        <v>40</v>
      </c>
      <c r="AB44" s="56">
        <v>2152</v>
      </c>
      <c r="AC44" s="56">
        <v>25</v>
      </c>
      <c r="AD44" s="56">
        <v>15</v>
      </c>
      <c r="AE44" s="56">
        <v>1031</v>
      </c>
      <c r="AF44" s="56">
        <v>75</v>
      </c>
      <c r="AG44" s="49">
        <v>38</v>
      </c>
      <c r="AH44" s="56">
        <v>1032</v>
      </c>
      <c r="AI44" s="56">
        <v>25</v>
      </c>
      <c r="AJ44" s="56">
        <v>19</v>
      </c>
      <c r="AK44" s="56">
        <v>3071</v>
      </c>
      <c r="AL44" s="56">
        <v>75</v>
      </c>
      <c r="AM44" s="56">
        <v>46</v>
      </c>
      <c r="AN44" s="56">
        <v>3072</v>
      </c>
      <c r="AO44" s="56">
        <v>25</v>
      </c>
      <c r="AP44" s="56">
        <v>22</v>
      </c>
      <c r="AR44" s="147">
        <f t="shared" si="9"/>
        <v>450</v>
      </c>
      <c r="AS44" s="147">
        <f t="shared" si="10"/>
        <v>150</v>
      </c>
      <c r="AT44" s="147">
        <f t="shared" si="11"/>
        <v>600</v>
      </c>
      <c r="AU44" s="147">
        <f t="shared" si="12"/>
        <v>260</v>
      </c>
      <c r="AV44" s="147">
        <f t="shared" si="13"/>
        <v>107</v>
      </c>
      <c r="AW44" s="147">
        <f t="shared" si="14"/>
        <v>367</v>
      </c>
      <c r="AX44" s="660">
        <f t="shared" si="15"/>
        <v>0.57777777777777772</v>
      </c>
      <c r="AY44" s="660">
        <f t="shared" si="16"/>
        <v>0.71333333333333337</v>
      </c>
      <c r="AZ44" s="660">
        <f t="shared" si="17"/>
        <v>0.61166666666666669</v>
      </c>
    </row>
    <row r="45" spans="1:52">
      <c r="A45" s="21">
        <v>39</v>
      </c>
      <c r="B45" s="21">
        <v>7819230080</v>
      </c>
      <c r="C45" s="21">
        <v>1190043</v>
      </c>
      <c r="D45" s="21" t="s">
        <v>89</v>
      </c>
      <c r="E45" s="22" t="s">
        <v>495</v>
      </c>
      <c r="F45" s="666">
        <v>58331</v>
      </c>
      <c r="G45" s="56">
        <v>11</v>
      </c>
      <c r="H45" s="56">
        <v>75</v>
      </c>
      <c r="I45" s="56">
        <v>36</v>
      </c>
      <c r="J45" s="56">
        <v>12</v>
      </c>
      <c r="K45" s="56">
        <v>25</v>
      </c>
      <c r="L45" s="56">
        <v>10</v>
      </c>
      <c r="M45" s="56">
        <v>31</v>
      </c>
      <c r="N45" s="56">
        <v>75</v>
      </c>
      <c r="O45" s="56">
        <v>49</v>
      </c>
      <c r="P45" s="56">
        <v>32</v>
      </c>
      <c r="Q45" s="56">
        <v>25</v>
      </c>
      <c r="R45" s="56">
        <v>22</v>
      </c>
      <c r="S45" s="56">
        <v>51</v>
      </c>
      <c r="T45" s="56">
        <v>75</v>
      </c>
      <c r="U45" s="56">
        <v>41</v>
      </c>
      <c r="V45" s="56">
        <v>52</v>
      </c>
      <c r="W45" s="56">
        <v>25</v>
      </c>
      <c r="X45" s="56">
        <v>20</v>
      </c>
      <c r="Y45" s="56">
        <v>2031</v>
      </c>
      <c r="Z45" s="56">
        <v>75</v>
      </c>
      <c r="AA45" s="56">
        <v>38</v>
      </c>
      <c r="AB45" s="56">
        <v>2032</v>
      </c>
      <c r="AC45" s="56">
        <v>25</v>
      </c>
      <c r="AD45" s="56">
        <v>18</v>
      </c>
      <c r="AE45" s="56">
        <v>1151</v>
      </c>
      <c r="AF45" s="56">
        <v>75</v>
      </c>
      <c r="AG45" s="49">
        <v>50</v>
      </c>
      <c r="AH45" s="56">
        <v>1152</v>
      </c>
      <c r="AI45" s="56">
        <v>25</v>
      </c>
      <c r="AJ45" s="56">
        <v>19</v>
      </c>
      <c r="AK45" s="56">
        <v>3331</v>
      </c>
      <c r="AL45" s="56">
        <v>75</v>
      </c>
      <c r="AM45" s="56">
        <v>51</v>
      </c>
      <c r="AN45" s="56">
        <v>3332</v>
      </c>
      <c r="AO45" s="56">
        <v>25</v>
      </c>
      <c r="AP45" s="56">
        <v>24</v>
      </c>
      <c r="AR45" s="147">
        <f t="shared" si="9"/>
        <v>450</v>
      </c>
      <c r="AS45" s="147">
        <f t="shared" si="10"/>
        <v>150</v>
      </c>
      <c r="AT45" s="147">
        <f t="shared" si="11"/>
        <v>600</v>
      </c>
      <c r="AU45" s="147">
        <f t="shared" si="12"/>
        <v>265</v>
      </c>
      <c r="AV45" s="147">
        <f t="shared" si="13"/>
        <v>113</v>
      </c>
      <c r="AW45" s="147">
        <f t="shared" si="14"/>
        <v>378</v>
      </c>
      <c r="AX45" s="660">
        <f t="shared" si="15"/>
        <v>0.58888888888888891</v>
      </c>
      <c r="AY45" s="660">
        <f t="shared" si="16"/>
        <v>0.7533333333333333</v>
      </c>
      <c r="AZ45" s="660">
        <f t="shared" si="17"/>
        <v>0.63</v>
      </c>
    </row>
    <row r="46" spans="1:52">
      <c r="A46" s="21">
        <v>40</v>
      </c>
      <c r="B46" s="21">
        <v>7819230060</v>
      </c>
      <c r="C46" s="21">
        <v>1190044</v>
      </c>
      <c r="D46" s="21" t="s">
        <v>91</v>
      </c>
      <c r="E46" s="22" t="s">
        <v>130</v>
      </c>
      <c r="F46" s="666">
        <v>59288</v>
      </c>
      <c r="G46" s="56">
        <v>11</v>
      </c>
      <c r="H46" s="56">
        <v>75</v>
      </c>
      <c r="I46" s="56">
        <v>40</v>
      </c>
      <c r="J46" s="56">
        <v>12</v>
      </c>
      <c r="K46" s="56">
        <v>25</v>
      </c>
      <c r="L46" s="56">
        <v>10</v>
      </c>
      <c r="M46" s="56">
        <v>31</v>
      </c>
      <c r="N46" s="56">
        <v>75</v>
      </c>
      <c r="O46" s="56">
        <v>37</v>
      </c>
      <c r="P46" s="56">
        <v>32</v>
      </c>
      <c r="Q46" s="56">
        <v>25</v>
      </c>
      <c r="R46" s="56">
        <v>19</v>
      </c>
      <c r="S46" s="56">
        <v>51</v>
      </c>
      <c r="T46" s="56">
        <v>75</v>
      </c>
      <c r="U46" s="56">
        <v>46</v>
      </c>
      <c r="V46" s="56">
        <v>52</v>
      </c>
      <c r="W46" s="56">
        <v>25</v>
      </c>
      <c r="X46" s="56">
        <v>23</v>
      </c>
      <c r="Y46" s="56">
        <v>2031</v>
      </c>
      <c r="Z46" s="56">
        <v>75</v>
      </c>
      <c r="AA46" s="56">
        <v>41</v>
      </c>
      <c r="AB46" s="56">
        <v>2032</v>
      </c>
      <c r="AC46" s="56">
        <v>25</v>
      </c>
      <c r="AD46" s="56">
        <v>18</v>
      </c>
      <c r="AE46" s="56">
        <v>1151</v>
      </c>
      <c r="AF46" s="56">
        <v>75</v>
      </c>
      <c r="AG46" s="49">
        <v>44</v>
      </c>
      <c r="AH46" s="56">
        <v>1152</v>
      </c>
      <c r="AI46" s="56">
        <v>25</v>
      </c>
      <c r="AJ46" s="56">
        <v>19</v>
      </c>
      <c r="AK46" s="56">
        <v>3331</v>
      </c>
      <c r="AL46" s="56">
        <v>75</v>
      </c>
      <c r="AM46" s="56">
        <v>42</v>
      </c>
      <c r="AN46" s="56">
        <v>3332</v>
      </c>
      <c r="AO46" s="56">
        <v>25</v>
      </c>
      <c r="AP46" s="56">
        <v>19</v>
      </c>
      <c r="AR46" s="147">
        <f t="shared" si="9"/>
        <v>450</v>
      </c>
      <c r="AS46" s="147">
        <f t="shared" si="10"/>
        <v>150</v>
      </c>
      <c r="AT46" s="147">
        <f t="shared" si="11"/>
        <v>600</v>
      </c>
      <c r="AU46" s="147">
        <f t="shared" si="12"/>
        <v>250</v>
      </c>
      <c r="AV46" s="147">
        <f t="shared" si="13"/>
        <v>108</v>
      </c>
      <c r="AW46" s="147">
        <f t="shared" si="14"/>
        <v>358</v>
      </c>
      <c r="AX46" s="660">
        <f t="shared" si="15"/>
        <v>0.55555555555555558</v>
      </c>
      <c r="AY46" s="660">
        <f t="shared" si="16"/>
        <v>0.72</v>
      </c>
      <c r="AZ46" s="660">
        <f t="shared" si="17"/>
        <v>0.59666666666666668</v>
      </c>
    </row>
    <row r="47" spans="1:52">
      <c r="A47" s="21">
        <v>41</v>
      </c>
      <c r="B47" s="21">
        <v>7819230031</v>
      </c>
      <c r="C47" s="21">
        <v>1190045</v>
      </c>
      <c r="D47" s="21" t="s">
        <v>93</v>
      </c>
      <c r="E47" s="22" t="s">
        <v>131</v>
      </c>
      <c r="F47" s="666">
        <v>59365</v>
      </c>
      <c r="G47" s="56">
        <v>11</v>
      </c>
      <c r="H47" s="56">
        <v>75</v>
      </c>
      <c r="I47" s="56">
        <v>51</v>
      </c>
      <c r="J47" s="56">
        <v>12</v>
      </c>
      <c r="K47" s="56">
        <v>25</v>
      </c>
      <c r="L47" s="56">
        <v>10</v>
      </c>
      <c r="M47" s="56">
        <v>31</v>
      </c>
      <c r="N47" s="56">
        <v>75</v>
      </c>
      <c r="O47" s="56">
        <v>35</v>
      </c>
      <c r="P47" s="56">
        <v>32</v>
      </c>
      <c r="Q47" s="56">
        <v>25</v>
      </c>
      <c r="R47" s="56">
        <v>12</v>
      </c>
      <c r="S47" s="56">
        <v>51</v>
      </c>
      <c r="T47" s="56">
        <v>75</v>
      </c>
      <c r="U47" s="56">
        <v>51</v>
      </c>
      <c r="V47" s="56">
        <v>52</v>
      </c>
      <c r="W47" s="56">
        <v>25</v>
      </c>
      <c r="X47" s="56">
        <v>20</v>
      </c>
      <c r="Y47" s="56">
        <v>2151</v>
      </c>
      <c r="Z47" s="56">
        <v>75</v>
      </c>
      <c r="AA47" s="56">
        <v>38</v>
      </c>
      <c r="AB47" s="56">
        <v>2152</v>
      </c>
      <c r="AC47" s="56">
        <v>25</v>
      </c>
      <c r="AD47" s="56">
        <v>16</v>
      </c>
      <c r="AE47" s="56">
        <v>1031</v>
      </c>
      <c r="AF47" s="56">
        <v>75</v>
      </c>
      <c r="AG47" s="49">
        <v>43</v>
      </c>
      <c r="AH47" s="56">
        <v>1032</v>
      </c>
      <c r="AI47" s="56">
        <v>25</v>
      </c>
      <c r="AJ47" s="56">
        <v>21</v>
      </c>
      <c r="AK47" s="56">
        <v>3071</v>
      </c>
      <c r="AL47" s="56">
        <v>75</v>
      </c>
      <c r="AM47" s="56">
        <v>44</v>
      </c>
      <c r="AN47" s="56">
        <v>3072</v>
      </c>
      <c r="AO47" s="56">
        <v>25</v>
      </c>
      <c r="AP47" s="56">
        <v>22</v>
      </c>
      <c r="AR47" s="147">
        <f t="shared" si="9"/>
        <v>450</v>
      </c>
      <c r="AS47" s="147">
        <f t="shared" si="10"/>
        <v>150</v>
      </c>
      <c r="AT47" s="147">
        <f t="shared" si="11"/>
        <v>600</v>
      </c>
      <c r="AU47" s="147">
        <f t="shared" si="12"/>
        <v>262</v>
      </c>
      <c r="AV47" s="147">
        <f t="shared" si="13"/>
        <v>101</v>
      </c>
      <c r="AW47" s="147">
        <f t="shared" si="14"/>
        <v>363</v>
      </c>
      <c r="AX47" s="660">
        <f t="shared" si="15"/>
        <v>0.5822222222222222</v>
      </c>
      <c r="AY47" s="660">
        <f t="shared" si="16"/>
        <v>0.67333333333333334</v>
      </c>
      <c r="AZ47" s="660">
        <f t="shared" si="17"/>
        <v>0.60499999999999998</v>
      </c>
    </row>
    <row r="48" spans="1:52">
      <c r="A48" s="21">
        <v>42</v>
      </c>
      <c r="B48" s="21">
        <v>7819230007</v>
      </c>
      <c r="C48" s="21">
        <v>1190046</v>
      </c>
      <c r="D48" s="21" t="s">
        <v>95</v>
      </c>
      <c r="E48" s="22" t="s">
        <v>132</v>
      </c>
      <c r="F48" s="666">
        <v>59290</v>
      </c>
      <c r="G48" s="56">
        <v>11</v>
      </c>
      <c r="H48" s="56">
        <v>75</v>
      </c>
      <c r="I48" s="56">
        <v>29</v>
      </c>
      <c r="J48" s="56">
        <v>12</v>
      </c>
      <c r="K48" s="56">
        <v>25</v>
      </c>
      <c r="L48" s="56">
        <v>10</v>
      </c>
      <c r="M48" s="56">
        <v>31</v>
      </c>
      <c r="N48" s="56">
        <v>75</v>
      </c>
      <c r="O48" s="56">
        <v>23</v>
      </c>
      <c r="P48" s="56">
        <v>32</v>
      </c>
      <c r="Q48" s="56">
        <v>25</v>
      </c>
      <c r="R48" s="56">
        <v>11</v>
      </c>
      <c r="S48" s="56">
        <v>51</v>
      </c>
      <c r="T48" s="56">
        <v>75</v>
      </c>
      <c r="U48" s="56">
        <v>38</v>
      </c>
      <c r="V48" s="56">
        <v>52</v>
      </c>
      <c r="W48" s="56">
        <v>25</v>
      </c>
      <c r="X48" s="56">
        <v>19</v>
      </c>
      <c r="Y48" s="56">
        <v>2031</v>
      </c>
      <c r="Z48" s="56">
        <v>75</v>
      </c>
      <c r="AA48" s="56">
        <v>40</v>
      </c>
      <c r="AB48" s="56">
        <v>2032</v>
      </c>
      <c r="AC48" s="56">
        <v>25</v>
      </c>
      <c r="AD48" s="56">
        <v>18</v>
      </c>
      <c r="AE48" s="56">
        <v>1151</v>
      </c>
      <c r="AF48" s="56">
        <v>75</v>
      </c>
      <c r="AG48" s="49">
        <v>32</v>
      </c>
      <c r="AH48" s="56">
        <v>1152</v>
      </c>
      <c r="AI48" s="56">
        <v>25</v>
      </c>
      <c r="AJ48" s="56">
        <v>17</v>
      </c>
      <c r="AK48" s="56">
        <v>4431</v>
      </c>
      <c r="AL48" s="56">
        <v>75</v>
      </c>
      <c r="AM48" s="56">
        <v>35</v>
      </c>
      <c r="AN48" s="56">
        <v>4432</v>
      </c>
      <c r="AO48" s="56">
        <v>25</v>
      </c>
      <c r="AP48" s="56">
        <v>19</v>
      </c>
      <c r="AR48" s="147">
        <f t="shared" si="9"/>
        <v>450</v>
      </c>
      <c r="AS48" s="147">
        <f t="shared" si="10"/>
        <v>150</v>
      </c>
      <c r="AT48" s="147">
        <f t="shared" si="11"/>
        <v>600</v>
      </c>
      <c r="AU48" s="147">
        <f t="shared" si="12"/>
        <v>197</v>
      </c>
      <c r="AV48" s="147">
        <f t="shared" si="13"/>
        <v>94</v>
      </c>
      <c r="AW48" s="147">
        <f t="shared" si="14"/>
        <v>291</v>
      </c>
      <c r="AX48" s="660">
        <f t="shared" si="15"/>
        <v>0.43777777777777777</v>
      </c>
      <c r="AY48" s="660">
        <f t="shared" si="16"/>
        <v>0.62666666666666671</v>
      </c>
      <c r="AZ48" s="660">
        <f t="shared" si="17"/>
        <v>0.48499999999999999</v>
      </c>
    </row>
    <row r="49" spans="1:52">
      <c r="A49" s="21">
        <v>43</v>
      </c>
      <c r="B49" s="21">
        <v>7819230063</v>
      </c>
      <c r="C49" s="21">
        <v>1190047</v>
      </c>
      <c r="D49" s="21" t="s">
        <v>97</v>
      </c>
      <c r="E49" s="22" t="s">
        <v>133</v>
      </c>
      <c r="F49" s="666">
        <v>58757</v>
      </c>
      <c r="G49" s="56">
        <v>11</v>
      </c>
      <c r="H49" s="56">
        <v>75</v>
      </c>
      <c r="I49" s="56">
        <v>28</v>
      </c>
      <c r="J49" s="56">
        <v>12</v>
      </c>
      <c r="K49" s="56">
        <v>25</v>
      </c>
      <c r="L49" s="56">
        <v>10</v>
      </c>
      <c r="M49" s="56">
        <v>31</v>
      </c>
      <c r="N49" s="56">
        <v>75</v>
      </c>
      <c r="O49" s="56">
        <v>23</v>
      </c>
      <c r="P49" s="56">
        <v>32</v>
      </c>
      <c r="Q49" s="56">
        <v>25</v>
      </c>
      <c r="R49" s="56">
        <v>11</v>
      </c>
      <c r="S49" s="56">
        <v>51</v>
      </c>
      <c r="T49" s="56">
        <v>75</v>
      </c>
      <c r="U49" s="56">
        <v>38</v>
      </c>
      <c r="V49" s="56">
        <v>52</v>
      </c>
      <c r="W49" s="56">
        <v>25</v>
      </c>
      <c r="X49" s="56">
        <v>18</v>
      </c>
      <c r="Y49" s="56">
        <v>2031</v>
      </c>
      <c r="Z49" s="56">
        <v>75</v>
      </c>
      <c r="AA49" s="56">
        <v>31</v>
      </c>
      <c r="AB49" s="56">
        <v>2032</v>
      </c>
      <c r="AC49" s="56">
        <v>25</v>
      </c>
      <c r="AD49" s="56">
        <v>18</v>
      </c>
      <c r="AE49" s="56">
        <v>1151</v>
      </c>
      <c r="AF49" s="56">
        <v>75</v>
      </c>
      <c r="AG49" s="49">
        <v>35</v>
      </c>
      <c r="AH49" s="56">
        <v>1152</v>
      </c>
      <c r="AI49" s="56">
        <v>25</v>
      </c>
      <c r="AJ49" s="56">
        <v>19</v>
      </c>
      <c r="AK49" s="56">
        <v>4431</v>
      </c>
      <c r="AL49" s="56">
        <v>75</v>
      </c>
      <c r="AM49" s="56">
        <v>30</v>
      </c>
      <c r="AN49" s="56">
        <v>4432</v>
      </c>
      <c r="AO49" s="56">
        <v>25</v>
      </c>
      <c r="AP49" s="56">
        <v>19</v>
      </c>
      <c r="AR49" s="147">
        <f t="shared" si="9"/>
        <v>450</v>
      </c>
      <c r="AS49" s="147">
        <f t="shared" si="10"/>
        <v>150</v>
      </c>
      <c r="AT49" s="147">
        <f t="shared" si="11"/>
        <v>600</v>
      </c>
      <c r="AU49" s="147">
        <f t="shared" si="12"/>
        <v>185</v>
      </c>
      <c r="AV49" s="147">
        <f t="shared" si="13"/>
        <v>95</v>
      </c>
      <c r="AW49" s="147">
        <f t="shared" si="14"/>
        <v>280</v>
      </c>
      <c r="AX49" s="660">
        <f t="shared" si="15"/>
        <v>0.41111111111111109</v>
      </c>
      <c r="AY49" s="660">
        <f t="shared" si="16"/>
        <v>0.6333333333333333</v>
      </c>
      <c r="AZ49" s="660">
        <f t="shared" si="17"/>
        <v>0.46666666666666667</v>
      </c>
    </row>
    <row r="50" spans="1:52">
      <c r="A50" s="21">
        <v>44</v>
      </c>
      <c r="B50" s="21">
        <v>7819230034</v>
      </c>
      <c r="C50" s="21">
        <v>1190048</v>
      </c>
      <c r="D50" s="21" t="s">
        <v>99</v>
      </c>
      <c r="E50" s="22" t="s">
        <v>134</v>
      </c>
      <c r="F50" s="666">
        <v>59531</v>
      </c>
      <c r="G50" s="56">
        <v>11</v>
      </c>
      <c r="H50" s="56">
        <v>75</v>
      </c>
      <c r="I50" s="56">
        <v>27</v>
      </c>
      <c r="J50" s="56">
        <v>12</v>
      </c>
      <c r="K50" s="56">
        <v>25</v>
      </c>
      <c r="L50" s="56">
        <v>10</v>
      </c>
      <c r="M50" s="56">
        <v>31</v>
      </c>
      <c r="N50" s="56">
        <v>75</v>
      </c>
      <c r="O50" s="56">
        <v>30</v>
      </c>
      <c r="P50" s="56">
        <v>32</v>
      </c>
      <c r="Q50" s="56">
        <v>25</v>
      </c>
      <c r="R50" s="56">
        <v>15</v>
      </c>
      <c r="S50" s="56">
        <v>51</v>
      </c>
      <c r="T50" s="56">
        <v>75</v>
      </c>
      <c r="U50" s="56">
        <v>38</v>
      </c>
      <c r="V50" s="56">
        <v>52</v>
      </c>
      <c r="W50" s="56">
        <v>25</v>
      </c>
      <c r="X50" s="56">
        <v>18</v>
      </c>
      <c r="Y50" s="56">
        <v>2031</v>
      </c>
      <c r="Z50" s="56">
        <v>75</v>
      </c>
      <c r="AA50" s="56">
        <v>31</v>
      </c>
      <c r="AB50" s="56">
        <v>2032</v>
      </c>
      <c r="AC50" s="56">
        <v>25</v>
      </c>
      <c r="AD50" s="56">
        <v>18</v>
      </c>
      <c r="AE50" s="56">
        <v>1151</v>
      </c>
      <c r="AF50" s="56">
        <v>75</v>
      </c>
      <c r="AG50" s="49">
        <v>40</v>
      </c>
      <c r="AH50" s="56">
        <v>1152</v>
      </c>
      <c r="AI50" s="56">
        <v>25</v>
      </c>
      <c r="AJ50" s="56">
        <v>19</v>
      </c>
      <c r="AK50" s="56">
        <v>3311</v>
      </c>
      <c r="AL50" s="56">
        <v>75</v>
      </c>
      <c r="AM50" s="56">
        <v>28</v>
      </c>
      <c r="AN50" s="56">
        <v>3312</v>
      </c>
      <c r="AO50" s="56">
        <v>25</v>
      </c>
      <c r="AP50" s="56">
        <v>10</v>
      </c>
      <c r="AR50" s="147">
        <f t="shared" si="9"/>
        <v>450</v>
      </c>
      <c r="AS50" s="147">
        <f t="shared" si="10"/>
        <v>150</v>
      </c>
      <c r="AT50" s="147">
        <f t="shared" si="11"/>
        <v>600</v>
      </c>
      <c r="AU50" s="147">
        <f t="shared" si="12"/>
        <v>194</v>
      </c>
      <c r="AV50" s="147">
        <f t="shared" si="13"/>
        <v>90</v>
      </c>
      <c r="AW50" s="147">
        <f t="shared" si="14"/>
        <v>284</v>
      </c>
      <c r="AX50" s="660">
        <f t="shared" si="15"/>
        <v>0.43111111111111111</v>
      </c>
      <c r="AY50" s="660">
        <f t="shared" si="16"/>
        <v>0.6</v>
      </c>
      <c r="AZ50" s="660">
        <f t="shared" si="17"/>
        <v>0.47333333333333333</v>
      </c>
    </row>
    <row r="51" spans="1:52">
      <c r="A51" s="21">
        <v>45</v>
      </c>
      <c r="B51" s="21">
        <v>7819230047</v>
      </c>
      <c r="C51" s="21">
        <v>1190049</v>
      </c>
      <c r="D51" s="21" t="s">
        <v>101</v>
      </c>
      <c r="E51" s="22" t="s">
        <v>135</v>
      </c>
      <c r="F51" s="666">
        <v>58598</v>
      </c>
      <c r="G51" s="56">
        <v>11</v>
      </c>
      <c r="H51" s="56">
        <v>75</v>
      </c>
      <c r="I51" s="56">
        <v>44</v>
      </c>
      <c r="J51" s="56">
        <v>12</v>
      </c>
      <c r="K51" s="56">
        <v>25</v>
      </c>
      <c r="L51" s="56">
        <v>10</v>
      </c>
      <c r="M51" s="56">
        <v>31</v>
      </c>
      <c r="N51" s="56">
        <v>75</v>
      </c>
      <c r="O51" s="56">
        <v>25</v>
      </c>
      <c r="P51" s="56">
        <v>32</v>
      </c>
      <c r="Q51" s="56">
        <v>25</v>
      </c>
      <c r="R51" s="56">
        <v>11</v>
      </c>
      <c r="S51" s="56">
        <v>51</v>
      </c>
      <c r="T51" s="56">
        <v>75</v>
      </c>
      <c r="U51" s="56">
        <v>43</v>
      </c>
      <c r="V51" s="56">
        <v>52</v>
      </c>
      <c r="W51" s="56">
        <v>25</v>
      </c>
      <c r="X51" s="56">
        <v>19</v>
      </c>
      <c r="Y51" s="56">
        <v>2151</v>
      </c>
      <c r="Z51" s="56">
        <v>75</v>
      </c>
      <c r="AA51" s="56">
        <v>37</v>
      </c>
      <c r="AB51" s="56">
        <v>2152</v>
      </c>
      <c r="AC51" s="56">
        <v>25</v>
      </c>
      <c r="AD51" s="56">
        <v>15</v>
      </c>
      <c r="AE51" s="56">
        <v>1031</v>
      </c>
      <c r="AF51" s="56">
        <v>75</v>
      </c>
      <c r="AG51" s="49">
        <v>23</v>
      </c>
      <c r="AH51" s="56">
        <v>1032</v>
      </c>
      <c r="AI51" s="56">
        <v>25</v>
      </c>
      <c r="AJ51" s="56">
        <v>19</v>
      </c>
      <c r="AK51" s="56">
        <v>3071</v>
      </c>
      <c r="AL51" s="56">
        <v>75</v>
      </c>
      <c r="AM51" s="56">
        <v>37</v>
      </c>
      <c r="AN51" s="56">
        <v>3072</v>
      </c>
      <c r="AO51" s="56">
        <v>25</v>
      </c>
      <c r="AP51" s="56">
        <v>21</v>
      </c>
      <c r="AR51" s="147">
        <f t="shared" si="9"/>
        <v>450</v>
      </c>
      <c r="AS51" s="147">
        <f t="shared" si="10"/>
        <v>150</v>
      </c>
      <c r="AT51" s="147">
        <f t="shared" si="11"/>
        <v>600</v>
      </c>
      <c r="AU51" s="147">
        <f t="shared" si="12"/>
        <v>209</v>
      </c>
      <c r="AV51" s="147">
        <f t="shared" si="13"/>
        <v>95</v>
      </c>
      <c r="AW51" s="147">
        <f t="shared" si="14"/>
        <v>304</v>
      </c>
      <c r="AX51" s="660">
        <f t="shared" si="15"/>
        <v>0.46444444444444444</v>
      </c>
      <c r="AY51" s="660">
        <f t="shared" si="16"/>
        <v>0.6333333333333333</v>
      </c>
      <c r="AZ51" s="660">
        <f t="shared" si="17"/>
        <v>0.50666666666666671</v>
      </c>
    </row>
    <row r="52" spans="1:52">
      <c r="A52" s="21">
        <v>46</v>
      </c>
      <c r="B52" s="21">
        <v>7819230071</v>
      </c>
      <c r="C52" s="21">
        <v>1190050</v>
      </c>
      <c r="D52" s="21" t="s">
        <v>103</v>
      </c>
      <c r="E52" s="22" t="s">
        <v>136</v>
      </c>
      <c r="F52" s="666">
        <v>58912</v>
      </c>
      <c r="G52" s="56">
        <v>11</v>
      </c>
      <c r="H52" s="56">
        <v>75</v>
      </c>
      <c r="I52" s="56">
        <v>29</v>
      </c>
      <c r="J52" s="56">
        <v>12</v>
      </c>
      <c r="K52" s="56">
        <v>25</v>
      </c>
      <c r="L52" s="56">
        <v>10</v>
      </c>
      <c r="M52" s="56">
        <v>31</v>
      </c>
      <c r="N52" s="56">
        <v>75</v>
      </c>
      <c r="O52" s="56">
        <v>37</v>
      </c>
      <c r="P52" s="56">
        <v>32</v>
      </c>
      <c r="Q52" s="56">
        <v>25</v>
      </c>
      <c r="R52" s="56">
        <v>19</v>
      </c>
      <c r="S52" s="56">
        <v>51</v>
      </c>
      <c r="T52" s="56">
        <v>75</v>
      </c>
      <c r="U52" s="56">
        <v>55</v>
      </c>
      <c r="V52" s="56">
        <v>52</v>
      </c>
      <c r="W52" s="56">
        <v>25</v>
      </c>
      <c r="X52" s="56">
        <v>23</v>
      </c>
      <c r="Y52" s="56">
        <v>2031</v>
      </c>
      <c r="Z52" s="56">
        <v>75</v>
      </c>
      <c r="AA52" s="56">
        <v>46</v>
      </c>
      <c r="AB52" s="56">
        <v>2032</v>
      </c>
      <c r="AC52" s="56">
        <v>25</v>
      </c>
      <c r="AD52" s="56">
        <v>18</v>
      </c>
      <c r="AE52" s="56">
        <v>1151</v>
      </c>
      <c r="AF52" s="56">
        <v>75</v>
      </c>
      <c r="AG52" s="49">
        <v>40</v>
      </c>
      <c r="AH52" s="56">
        <v>1152</v>
      </c>
      <c r="AI52" s="56">
        <v>25</v>
      </c>
      <c r="AJ52" s="56">
        <v>19</v>
      </c>
      <c r="AK52" s="56">
        <v>4431</v>
      </c>
      <c r="AL52" s="56">
        <v>75</v>
      </c>
      <c r="AM52" s="56">
        <v>42</v>
      </c>
      <c r="AN52" s="56">
        <v>4432</v>
      </c>
      <c r="AO52" s="56">
        <v>25</v>
      </c>
      <c r="AP52" s="56">
        <v>19</v>
      </c>
      <c r="AR52" s="147">
        <f t="shared" si="9"/>
        <v>450</v>
      </c>
      <c r="AS52" s="147">
        <f t="shared" si="10"/>
        <v>150</v>
      </c>
      <c r="AT52" s="147">
        <f t="shared" si="11"/>
        <v>600</v>
      </c>
      <c r="AU52" s="147">
        <f t="shared" si="12"/>
        <v>249</v>
      </c>
      <c r="AV52" s="147">
        <f t="shared" si="13"/>
        <v>108</v>
      </c>
      <c r="AW52" s="147">
        <f t="shared" si="14"/>
        <v>357</v>
      </c>
      <c r="AX52" s="660">
        <f t="shared" si="15"/>
        <v>0.55333333333333334</v>
      </c>
      <c r="AY52" s="660">
        <f t="shared" si="16"/>
        <v>0.72</v>
      </c>
      <c r="AZ52" s="660">
        <f t="shared" si="17"/>
        <v>0.59499999999999997</v>
      </c>
    </row>
    <row r="53" spans="1:52">
      <c r="A53" s="21">
        <v>47</v>
      </c>
      <c r="B53" s="21">
        <v>7819230043</v>
      </c>
      <c r="C53" s="21">
        <v>1190051</v>
      </c>
      <c r="D53" s="21" t="s">
        <v>105</v>
      </c>
      <c r="E53" s="22" t="s">
        <v>137</v>
      </c>
      <c r="F53" s="664">
        <v>58813</v>
      </c>
      <c r="G53" s="56">
        <v>11</v>
      </c>
      <c r="H53" s="56">
        <v>75</v>
      </c>
      <c r="I53" s="56">
        <v>37</v>
      </c>
      <c r="J53" s="56">
        <v>12</v>
      </c>
      <c r="K53" s="56">
        <v>25</v>
      </c>
      <c r="L53" s="56">
        <v>10</v>
      </c>
      <c r="M53" s="56">
        <v>31</v>
      </c>
      <c r="N53" s="56">
        <v>75</v>
      </c>
      <c r="O53" s="56">
        <v>33</v>
      </c>
      <c r="P53" s="56">
        <v>32</v>
      </c>
      <c r="Q53" s="56">
        <v>25</v>
      </c>
      <c r="R53" s="56">
        <v>15</v>
      </c>
      <c r="S53" s="56">
        <v>51</v>
      </c>
      <c r="T53" s="56">
        <v>75</v>
      </c>
      <c r="U53" s="56">
        <v>41</v>
      </c>
      <c r="V53" s="56">
        <v>52</v>
      </c>
      <c r="W53" s="56">
        <v>25</v>
      </c>
      <c r="X53" s="56">
        <v>19</v>
      </c>
      <c r="Y53" s="56">
        <v>2151</v>
      </c>
      <c r="Z53" s="56">
        <v>75</v>
      </c>
      <c r="AA53" s="56">
        <v>38</v>
      </c>
      <c r="AB53" s="56">
        <v>2152</v>
      </c>
      <c r="AC53" s="56">
        <v>25</v>
      </c>
      <c r="AD53" s="56">
        <v>15</v>
      </c>
      <c r="AE53" s="56">
        <v>1031</v>
      </c>
      <c r="AF53" s="56">
        <v>75</v>
      </c>
      <c r="AG53" s="49">
        <v>38</v>
      </c>
      <c r="AH53" s="56">
        <v>1032</v>
      </c>
      <c r="AI53" s="56">
        <v>25</v>
      </c>
      <c r="AJ53" s="56">
        <v>19</v>
      </c>
      <c r="AK53" s="56">
        <v>3071</v>
      </c>
      <c r="AL53" s="56">
        <v>75</v>
      </c>
      <c r="AM53" s="56">
        <v>40</v>
      </c>
      <c r="AN53" s="56">
        <v>3072</v>
      </c>
      <c r="AO53" s="56">
        <v>25</v>
      </c>
      <c r="AP53" s="56">
        <v>20</v>
      </c>
      <c r="AR53" s="147">
        <f t="shared" si="9"/>
        <v>450</v>
      </c>
      <c r="AS53" s="147">
        <f t="shared" si="10"/>
        <v>150</v>
      </c>
      <c r="AT53" s="147">
        <f t="shared" si="11"/>
        <v>600</v>
      </c>
      <c r="AU53" s="147">
        <f t="shared" si="12"/>
        <v>227</v>
      </c>
      <c r="AV53" s="147">
        <f t="shared" si="13"/>
        <v>98</v>
      </c>
      <c r="AW53" s="147">
        <f t="shared" si="14"/>
        <v>325</v>
      </c>
      <c r="AX53" s="660">
        <f t="shared" si="15"/>
        <v>0.50444444444444447</v>
      </c>
      <c r="AY53" s="660">
        <f t="shared" si="16"/>
        <v>0.65333333333333332</v>
      </c>
      <c r="AZ53" s="660">
        <f t="shared" si="17"/>
        <v>0.54166666666666663</v>
      </c>
    </row>
    <row r="54" spans="1:52">
      <c r="A54" s="21">
        <v>48</v>
      </c>
      <c r="B54" s="21">
        <v>7819230012</v>
      </c>
      <c r="C54" s="21">
        <v>1190052</v>
      </c>
      <c r="D54" s="21" t="s">
        <v>107</v>
      </c>
      <c r="E54" s="22" t="s">
        <v>138</v>
      </c>
      <c r="F54" s="666">
        <v>58218</v>
      </c>
      <c r="G54" s="56">
        <v>11</v>
      </c>
      <c r="H54" s="56">
        <v>75</v>
      </c>
      <c r="I54" s="56">
        <v>37</v>
      </c>
      <c r="J54" s="56">
        <v>12</v>
      </c>
      <c r="K54" s="56">
        <v>25</v>
      </c>
      <c r="L54" s="56">
        <v>10</v>
      </c>
      <c r="M54" s="56">
        <v>31</v>
      </c>
      <c r="N54" s="56">
        <v>75</v>
      </c>
      <c r="O54" s="56">
        <v>28</v>
      </c>
      <c r="P54" s="56">
        <v>32</v>
      </c>
      <c r="Q54" s="56">
        <v>25</v>
      </c>
      <c r="R54" s="56">
        <v>12</v>
      </c>
      <c r="S54" s="56">
        <v>51</v>
      </c>
      <c r="T54" s="56">
        <v>75</v>
      </c>
      <c r="U54" s="32">
        <v>39</v>
      </c>
      <c r="V54" s="56">
        <v>52</v>
      </c>
      <c r="W54" s="56">
        <v>25</v>
      </c>
      <c r="X54" s="56">
        <v>20</v>
      </c>
      <c r="Y54" s="56">
        <v>2031</v>
      </c>
      <c r="Z54" s="56">
        <v>75</v>
      </c>
      <c r="AA54" s="56">
        <v>40</v>
      </c>
      <c r="AB54" s="56">
        <v>2032</v>
      </c>
      <c r="AC54" s="56">
        <v>25</v>
      </c>
      <c r="AD54" s="56">
        <v>18</v>
      </c>
      <c r="AE54" s="56">
        <v>1151</v>
      </c>
      <c r="AF54" s="56">
        <v>75</v>
      </c>
      <c r="AG54" s="49">
        <v>46</v>
      </c>
      <c r="AH54" s="56">
        <v>1152</v>
      </c>
      <c r="AI54" s="56">
        <v>25</v>
      </c>
      <c r="AJ54" s="56">
        <v>20</v>
      </c>
      <c r="AK54" s="56">
        <v>4431</v>
      </c>
      <c r="AL54" s="56">
        <v>75</v>
      </c>
      <c r="AM54" s="56">
        <v>36</v>
      </c>
      <c r="AN54" s="56">
        <v>4432</v>
      </c>
      <c r="AO54" s="56">
        <v>25</v>
      </c>
      <c r="AP54" s="56">
        <v>19</v>
      </c>
      <c r="AR54" s="147">
        <f t="shared" si="9"/>
        <v>450</v>
      </c>
      <c r="AS54" s="147">
        <f t="shared" si="10"/>
        <v>150</v>
      </c>
      <c r="AT54" s="147">
        <f t="shared" si="11"/>
        <v>600</v>
      </c>
      <c r="AU54" s="147">
        <f t="shared" si="12"/>
        <v>226</v>
      </c>
      <c r="AV54" s="147">
        <f t="shared" si="13"/>
        <v>99</v>
      </c>
      <c r="AW54" s="147">
        <f t="shared" si="14"/>
        <v>325</v>
      </c>
      <c r="AX54" s="660">
        <f t="shared" si="15"/>
        <v>0.50222222222222224</v>
      </c>
      <c r="AY54" s="660">
        <f t="shared" si="16"/>
        <v>0.66</v>
      </c>
      <c r="AZ54" s="660">
        <f t="shared" si="17"/>
        <v>0.54166666666666663</v>
      </c>
    </row>
    <row r="55" spans="1:52">
      <c r="A55" s="21">
        <v>49</v>
      </c>
      <c r="B55" s="21">
        <v>7819230069</v>
      </c>
      <c r="C55" s="21">
        <v>1190053</v>
      </c>
      <c r="D55" s="21" t="s">
        <v>109</v>
      </c>
      <c r="E55" s="22" t="s">
        <v>139</v>
      </c>
      <c r="F55" s="666">
        <v>58556</v>
      </c>
      <c r="G55" s="56">
        <v>11</v>
      </c>
      <c r="H55" s="56">
        <v>75</v>
      </c>
      <c r="I55" s="56">
        <v>28</v>
      </c>
      <c r="J55" s="56">
        <v>12</v>
      </c>
      <c r="K55" s="56">
        <v>25</v>
      </c>
      <c r="L55" s="56">
        <v>10</v>
      </c>
      <c r="M55" s="56">
        <v>31</v>
      </c>
      <c r="N55" s="56">
        <v>75</v>
      </c>
      <c r="O55" s="14">
        <v>39</v>
      </c>
      <c r="P55" s="56">
        <v>32</v>
      </c>
      <c r="Q55" s="56">
        <v>25</v>
      </c>
      <c r="R55" s="56">
        <v>11</v>
      </c>
      <c r="S55" s="56">
        <v>51</v>
      </c>
      <c r="T55" s="56">
        <v>75</v>
      </c>
      <c r="U55" s="32">
        <v>33</v>
      </c>
      <c r="V55" s="56">
        <v>52</v>
      </c>
      <c r="W55" s="56">
        <v>25</v>
      </c>
      <c r="X55" s="56">
        <v>16</v>
      </c>
      <c r="Y55" s="56">
        <v>2031</v>
      </c>
      <c r="Z55" s="56">
        <v>75</v>
      </c>
      <c r="AA55" s="56">
        <v>36</v>
      </c>
      <c r="AB55" s="56">
        <v>2032</v>
      </c>
      <c r="AC55" s="56">
        <v>25</v>
      </c>
      <c r="AD55" s="56">
        <v>18</v>
      </c>
      <c r="AE55" s="56">
        <v>1151</v>
      </c>
      <c r="AF55" s="56">
        <v>75</v>
      </c>
      <c r="AG55" s="49">
        <v>28</v>
      </c>
      <c r="AH55" s="56">
        <v>1152</v>
      </c>
      <c r="AI55" s="56">
        <v>25</v>
      </c>
      <c r="AJ55" s="56">
        <v>19</v>
      </c>
      <c r="AK55" s="56">
        <v>4431</v>
      </c>
      <c r="AL55" s="56">
        <v>75</v>
      </c>
      <c r="AM55" s="56">
        <v>29</v>
      </c>
      <c r="AN55" s="56">
        <v>4432</v>
      </c>
      <c r="AO55" s="56">
        <v>25</v>
      </c>
      <c r="AP55" s="56">
        <v>19</v>
      </c>
      <c r="AR55" s="147">
        <f t="shared" si="9"/>
        <v>450</v>
      </c>
      <c r="AS55" s="147">
        <f t="shared" si="10"/>
        <v>150</v>
      </c>
      <c r="AT55" s="147">
        <f t="shared" si="11"/>
        <v>600</v>
      </c>
      <c r="AU55" s="147">
        <f t="shared" si="12"/>
        <v>193</v>
      </c>
      <c r="AV55" s="147">
        <f t="shared" si="13"/>
        <v>93</v>
      </c>
      <c r="AW55" s="147">
        <f t="shared" si="14"/>
        <v>286</v>
      </c>
      <c r="AX55" s="660">
        <f t="shared" si="15"/>
        <v>0.42888888888888888</v>
      </c>
      <c r="AY55" s="660">
        <f t="shared" si="16"/>
        <v>0.62</v>
      </c>
      <c r="AZ55" s="660">
        <f t="shared" si="17"/>
        <v>0.47666666666666668</v>
      </c>
    </row>
    <row r="56" spans="1:52">
      <c r="A56" s="21">
        <v>50</v>
      </c>
      <c r="B56" s="21">
        <v>7819230022</v>
      </c>
      <c r="C56" s="21">
        <v>1190054</v>
      </c>
      <c r="D56" s="21" t="s">
        <v>111</v>
      </c>
      <c r="E56" s="22" t="s">
        <v>141</v>
      </c>
      <c r="F56" s="666">
        <v>59007</v>
      </c>
      <c r="G56" s="56">
        <v>11</v>
      </c>
      <c r="H56" s="56">
        <v>75</v>
      </c>
      <c r="I56" s="56">
        <v>54</v>
      </c>
      <c r="J56" s="56">
        <v>12</v>
      </c>
      <c r="K56" s="56">
        <v>25</v>
      </c>
      <c r="L56" s="56">
        <v>10</v>
      </c>
      <c r="M56" s="56">
        <v>31</v>
      </c>
      <c r="N56" s="56">
        <v>75</v>
      </c>
      <c r="O56" s="56">
        <v>47</v>
      </c>
      <c r="P56" s="56">
        <v>32</v>
      </c>
      <c r="Q56" s="56">
        <v>25</v>
      </c>
      <c r="R56" s="56">
        <v>20</v>
      </c>
      <c r="S56" s="56">
        <v>51</v>
      </c>
      <c r="T56" s="56">
        <v>75</v>
      </c>
      <c r="U56" s="56">
        <v>50</v>
      </c>
      <c r="V56" s="56">
        <v>52</v>
      </c>
      <c r="W56" s="56">
        <v>25</v>
      </c>
      <c r="X56" s="56">
        <v>18</v>
      </c>
      <c r="Y56" s="56">
        <v>2151</v>
      </c>
      <c r="Z56" s="56">
        <v>75</v>
      </c>
      <c r="AA56" s="56">
        <v>43</v>
      </c>
      <c r="AB56" s="56">
        <v>2152</v>
      </c>
      <c r="AC56" s="56">
        <v>25</v>
      </c>
      <c r="AD56" s="56">
        <v>15</v>
      </c>
      <c r="AE56" s="56">
        <v>1031</v>
      </c>
      <c r="AF56" s="56">
        <v>75</v>
      </c>
      <c r="AG56" s="49">
        <v>40</v>
      </c>
      <c r="AH56" s="56">
        <v>1032</v>
      </c>
      <c r="AI56" s="56">
        <v>25</v>
      </c>
      <c r="AJ56" s="56">
        <v>19</v>
      </c>
      <c r="AK56" s="56">
        <v>3071</v>
      </c>
      <c r="AL56" s="56">
        <v>75</v>
      </c>
      <c r="AM56" s="56">
        <v>54</v>
      </c>
      <c r="AN56" s="56">
        <v>3072</v>
      </c>
      <c r="AO56" s="56">
        <v>25</v>
      </c>
      <c r="AP56" s="56">
        <v>23</v>
      </c>
      <c r="AR56" s="147">
        <f t="shared" si="9"/>
        <v>450</v>
      </c>
      <c r="AS56" s="147">
        <f t="shared" si="10"/>
        <v>150</v>
      </c>
      <c r="AT56" s="147">
        <f t="shared" si="11"/>
        <v>600</v>
      </c>
      <c r="AU56" s="147">
        <f t="shared" si="12"/>
        <v>288</v>
      </c>
      <c r="AV56" s="147">
        <f t="shared" si="13"/>
        <v>105</v>
      </c>
      <c r="AW56" s="147">
        <f t="shared" si="14"/>
        <v>393</v>
      </c>
      <c r="AX56" s="660">
        <f t="shared" si="15"/>
        <v>0.64</v>
      </c>
      <c r="AY56" s="660">
        <f t="shared" si="16"/>
        <v>0.7</v>
      </c>
      <c r="AZ56" s="660">
        <f t="shared" si="17"/>
        <v>0.65500000000000003</v>
      </c>
    </row>
    <row r="57" spans="1:52">
      <c r="A57" s="21">
        <v>51</v>
      </c>
      <c r="B57" s="21">
        <v>7819230028</v>
      </c>
      <c r="C57" s="21">
        <v>1190055</v>
      </c>
      <c r="D57" s="21" t="s">
        <v>113</v>
      </c>
      <c r="E57" s="22" t="s">
        <v>142</v>
      </c>
      <c r="F57" s="666">
        <v>58799</v>
      </c>
      <c r="G57" s="56">
        <v>11</v>
      </c>
      <c r="H57" s="56">
        <v>75</v>
      </c>
      <c r="I57" s="56">
        <v>48</v>
      </c>
      <c r="J57" s="56">
        <v>12</v>
      </c>
      <c r="K57" s="56">
        <v>25</v>
      </c>
      <c r="L57" s="56">
        <v>10</v>
      </c>
      <c r="M57" s="56">
        <v>31</v>
      </c>
      <c r="N57" s="56">
        <v>75</v>
      </c>
      <c r="O57" s="56">
        <v>47</v>
      </c>
      <c r="P57" s="56">
        <v>32</v>
      </c>
      <c r="Q57" s="56">
        <v>25</v>
      </c>
      <c r="R57" s="56">
        <v>20</v>
      </c>
      <c r="S57" s="56">
        <v>51</v>
      </c>
      <c r="T57" s="56">
        <v>75</v>
      </c>
      <c r="U57" s="56">
        <v>48</v>
      </c>
      <c r="V57" s="56">
        <v>52</v>
      </c>
      <c r="W57" s="56">
        <v>25</v>
      </c>
      <c r="X57" s="56">
        <v>20</v>
      </c>
      <c r="Y57" s="56">
        <v>2151</v>
      </c>
      <c r="Z57" s="56">
        <v>75</v>
      </c>
      <c r="AA57" s="56">
        <v>43</v>
      </c>
      <c r="AB57" s="56">
        <v>2152</v>
      </c>
      <c r="AC57" s="56">
        <v>25</v>
      </c>
      <c r="AD57" s="56">
        <v>15</v>
      </c>
      <c r="AE57" s="56">
        <v>1031</v>
      </c>
      <c r="AF57" s="56">
        <v>75</v>
      </c>
      <c r="AG57" s="49">
        <v>38</v>
      </c>
      <c r="AH57" s="56">
        <v>1032</v>
      </c>
      <c r="AI57" s="56">
        <v>25</v>
      </c>
      <c r="AJ57" s="56">
        <v>19</v>
      </c>
      <c r="AK57" s="56">
        <v>3071</v>
      </c>
      <c r="AL57" s="56">
        <v>75</v>
      </c>
      <c r="AM57" s="56">
        <v>44</v>
      </c>
      <c r="AN57" s="56">
        <v>3072</v>
      </c>
      <c r="AO57" s="56">
        <v>25</v>
      </c>
      <c r="AP57" s="56">
        <v>22</v>
      </c>
      <c r="AR57" s="147">
        <f t="shared" si="9"/>
        <v>450</v>
      </c>
      <c r="AS57" s="147">
        <f t="shared" si="10"/>
        <v>150</v>
      </c>
      <c r="AT57" s="147">
        <f t="shared" si="11"/>
        <v>600</v>
      </c>
      <c r="AU57" s="147">
        <f t="shared" si="12"/>
        <v>268</v>
      </c>
      <c r="AV57" s="147">
        <f t="shared" si="13"/>
        <v>106</v>
      </c>
      <c r="AW57" s="147">
        <f t="shared" si="14"/>
        <v>374</v>
      </c>
      <c r="AX57" s="660">
        <f t="shared" si="15"/>
        <v>0.5955555555555555</v>
      </c>
      <c r="AY57" s="660">
        <f t="shared" si="16"/>
        <v>0.70666666666666667</v>
      </c>
      <c r="AZ57" s="660">
        <f t="shared" si="17"/>
        <v>0.62333333333333329</v>
      </c>
    </row>
    <row r="58" spans="1:52">
      <c r="A58" s="21">
        <v>52</v>
      </c>
      <c r="B58" s="21">
        <v>7819230065</v>
      </c>
      <c r="C58" s="21">
        <v>1190056</v>
      </c>
      <c r="D58" s="21" t="s">
        <v>115</v>
      </c>
      <c r="E58" s="22" t="s">
        <v>143</v>
      </c>
      <c r="F58" s="666">
        <v>59120</v>
      </c>
      <c r="G58" s="56">
        <v>11</v>
      </c>
      <c r="H58" s="56">
        <v>75</v>
      </c>
      <c r="I58" s="56">
        <v>58</v>
      </c>
      <c r="J58" s="56">
        <v>12</v>
      </c>
      <c r="K58" s="56">
        <v>25</v>
      </c>
      <c r="L58" s="56">
        <v>10</v>
      </c>
      <c r="M58" s="56">
        <v>31</v>
      </c>
      <c r="N58" s="56">
        <v>75</v>
      </c>
      <c r="O58" s="56">
        <v>35</v>
      </c>
      <c r="P58" s="56">
        <v>32</v>
      </c>
      <c r="Q58" s="56">
        <v>25</v>
      </c>
      <c r="R58" s="56">
        <v>17</v>
      </c>
      <c r="S58" s="56">
        <v>51</v>
      </c>
      <c r="T58" s="56">
        <v>75</v>
      </c>
      <c r="U58" s="32">
        <v>58</v>
      </c>
      <c r="V58" s="56">
        <v>52</v>
      </c>
      <c r="W58" s="56">
        <v>25</v>
      </c>
      <c r="X58" s="56">
        <v>22</v>
      </c>
      <c r="Y58" s="56">
        <v>2031</v>
      </c>
      <c r="Z58" s="56">
        <v>75</v>
      </c>
      <c r="AA58" s="56">
        <v>51</v>
      </c>
      <c r="AB58" s="56">
        <v>2032</v>
      </c>
      <c r="AC58" s="56">
        <v>25</v>
      </c>
      <c r="AD58" s="56">
        <v>18</v>
      </c>
      <c r="AE58" s="56">
        <v>1151</v>
      </c>
      <c r="AF58" s="56">
        <v>75</v>
      </c>
      <c r="AG58" s="49">
        <v>52</v>
      </c>
      <c r="AH58" s="56">
        <v>1152</v>
      </c>
      <c r="AI58" s="56">
        <v>25</v>
      </c>
      <c r="AJ58" s="56">
        <v>22</v>
      </c>
      <c r="AK58" s="56">
        <v>4431</v>
      </c>
      <c r="AL58" s="56">
        <v>75</v>
      </c>
      <c r="AM58" s="56">
        <v>38</v>
      </c>
      <c r="AN58" s="56">
        <v>4432</v>
      </c>
      <c r="AO58" s="56">
        <v>25</v>
      </c>
      <c r="AP58" s="540">
        <v>19</v>
      </c>
      <c r="AR58" s="147">
        <f t="shared" si="9"/>
        <v>450</v>
      </c>
      <c r="AS58" s="147">
        <f t="shared" si="10"/>
        <v>150</v>
      </c>
      <c r="AT58" s="147">
        <f t="shared" si="11"/>
        <v>600</v>
      </c>
      <c r="AU58" s="147">
        <f t="shared" si="12"/>
        <v>292</v>
      </c>
      <c r="AV58" s="147">
        <f t="shared" si="13"/>
        <v>108</v>
      </c>
      <c r="AW58" s="147">
        <f t="shared" si="14"/>
        <v>400</v>
      </c>
      <c r="AX58" s="660">
        <f t="shared" si="15"/>
        <v>0.64888888888888885</v>
      </c>
      <c r="AY58" s="660">
        <f t="shared" si="16"/>
        <v>0.72</v>
      </c>
      <c r="AZ58" s="660">
        <f t="shared" si="17"/>
        <v>0.66666666666666663</v>
      </c>
    </row>
    <row r="59" spans="1:52">
      <c r="A59" s="21">
        <v>53</v>
      </c>
      <c r="B59" s="21">
        <v>7819230006</v>
      </c>
      <c r="C59" s="21">
        <v>1190057</v>
      </c>
      <c r="D59" s="21" t="s">
        <v>40</v>
      </c>
      <c r="E59" s="22" t="s">
        <v>144</v>
      </c>
      <c r="F59" s="666">
        <v>58974</v>
      </c>
      <c r="G59" s="56">
        <v>11</v>
      </c>
      <c r="H59" s="56">
        <v>75</v>
      </c>
      <c r="I59" s="56">
        <v>44</v>
      </c>
      <c r="J59" s="56">
        <v>12</v>
      </c>
      <c r="K59" s="56">
        <v>25</v>
      </c>
      <c r="L59" s="56">
        <v>10</v>
      </c>
      <c r="M59" s="56">
        <v>31</v>
      </c>
      <c r="N59" s="56">
        <v>75</v>
      </c>
      <c r="O59" s="56">
        <v>38</v>
      </c>
      <c r="P59" s="56">
        <v>32</v>
      </c>
      <c r="Q59" s="56">
        <v>25</v>
      </c>
      <c r="R59" s="56">
        <v>17</v>
      </c>
      <c r="S59" s="56">
        <v>51</v>
      </c>
      <c r="T59" s="56">
        <v>75</v>
      </c>
      <c r="U59" s="32">
        <v>44</v>
      </c>
      <c r="V59" s="56">
        <v>52</v>
      </c>
      <c r="W59" s="56">
        <v>25</v>
      </c>
      <c r="X59" s="56">
        <v>20</v>
      </c>
      <c r="Y59" s="56">
        <v>2031</v>
      </c>
      <c r="Z59" s="56">
        <v>75</v>
      </c>
      <c r="AA59" s="56">
        <v>43</v>
      </c>
      <c r="AB59" s="56">
        <v>2032</v>
      </c>
      <c r="AC59" s="56">
        <v>25</v>
      </c>
      <c r="AD59" s="56">
        <v>18</v>
      </c>
      <c r="AE59" s="56">
        <v>1151</v>
      </c>
      <c r="AF59" s="56">
        <v>75</v>
      </c>
      <c r="AG59" s="49">
        <v>36</v>
      </c>
      <c r="AH59" s="56">
        <v>1152</v>
      </c>
      <c r="AI59" s="56">
        <v>25</v>
      </c>
      <c r="AJ59" s="56">
        <v>19</v>
      </c>
      <c r="AK59" s="56">
        <v>4431</v>
      </c>
      <c r="AL59" s="56">
        <v>75</v>
      </c>
      <c r="AM59" s="56">
        <v>34</v>
      </c>
      <c r="AN59" s="56">
        <v>4432</v>
      </c>
      <c r="AO59" s="56">
        <v>25</v>
      </c>
      <c r="AP59" s="540">
        <v>19</v>
      </c>
      <c r="AR59" s="147">
        <f t="shared" si="9"/>
        <v>450</v>
      </c>
      <c r="AS59" s="147">
        <f t="shared" si="10"/>
        <v>150</v>
      </c>
      <c r="AT59" s="147">
        <f t="shared" si="11"/>
        <v>600</v>
      </c>
      <c r="AU59" s="147">
        <f t="shared" si="12"/>
        <v>239</v>
      </c>
      <c r="AV59" s="147">
        <f t="shared" si="13"/>
        <v>103</v>
      </c>
      <c r="AW59" s="147">
        <f t="shared" si="14"/>
        <v>342</v>
      </c>
      <c r="AX59" s="660">
        <f t="shared" si="15"/>
        <v>0.53111111111111109</v>
      </c>
      <c r="AY59" s="660">
        <f t="shared" si="16"/>
        <v>0.68666666666666665</v>
      </c>
      <c r="AZ59" s="660">
        <f t="shared" si="17"/>
        <v>0.56999999999999995</v>
      </c>
    </row>
    <row r="60" spans="1:52">
      <c r="A60" s="21">
        <v>54</v>
      </c>
      <c r="B60" s="21">
        <v>7819230041</v>
      </c>
      <c r="C60" s="21">
        <v>1190058</v>
      </c>
      <c r="D60" s="21" t="s">
        <v>59</v>
      </c>
      <c r="E60" s="22" t="s">
        <v>145</v>
      </c>
      <c r="F60" s="666">
        <v>58293</v>
      </c>
      <c r="G60" s="56">
        <v>11</v>
      </c>
      <c r="H60" s="56">
        <v>75</v>
      </c>
      <c r="I60" s="56">
        <v>41</v>
      </c>
      <c r="J60" s="56">
        <v>12</v>
      </c>
      <c r="K60" s="56">
        <v>25</v>
      </c>
      <c r="L60" s="56">
        <v>10</v>
      </c>
      <c r="M60" s="56">
        <v>31</v>
      </c>
      <c r="N60" s="56">
        <v>75</v>
      </c>
      <c r="O60" s="56">
        <v>38</v>
      </c>
      <c r="P60" s="56">
        <v>32</v>
      </c>
      <c r="Q60" s="56">
        <v>25</v>
      </c>
      <c r="R60" s="56">
        <v>17</v>
      </c>
      <c r="S60" s="56">
        <v>51</v>
      </c>
      <c r="T60" s="56">
        <v>75</v>
      </c>
      <c r="U60" s="56">
        <v>46</v>
      </c>
      <c r="V60" s="56">
        <v>52</v>
      </c>
      <c r="W60" s="56">
        <v>25</v>
      </c>
      <c r="X60" s="56">
        <v>20</v>
      </c>
      <c r="Y60" s="56">
        <v>2031</v>
      </c>
      <c r="Z60" s="56">
        <v>75</v>
      </c>
      <c r="AA60" s="56">
        <v>51</v>
      </c>
      <c r="AB60" s="56">
        <v>2032</v>
      </c>
      <c r="AC60" s="56">
        <v>25</v>
      </c>
      <c r="AD60" s="56">
        <v>18</v>
      </c>
      <c r="AE60" s="56">
        <v>1151</v>
      </c>
      <c r="AF60" s="56">
        <v>75</v>
      </c>
      <c r="AG60" s="49">
        <v>55</v>
      </c>
      <c r="AH60" s="56">
        <v>1152</v>
      </c>
      <c r="AI60" s="56">
        <v>25</v>
      </c>
      <c r="AJ60" s="56">
        <v>23</v>
      </c>
      <c r="AK60" s="56">
        <v>3331</v>
      </c>
      <c r="AL60" s="56">
        <v>75</v>
      </c>
      <c r="AM60" s="56">
        <v>47</v>
      </c>
      <c r="AN60" s="56">
        <v>3332</v>
      </c>
      <c r="AO60" s="56">
        <v>25</v>
      </c>
      <c r="AP60" s="56">
        <v>22</v>
      </c>
      <c r="AR60" s="147">
        <f t="shared" si="9"/>
        <v>450</v>
      </c>
      <c r="AS60" s="147">
        <f t="shared" si="10"/>
        <v>150</v>
      </c>
      <c r="AT60" s="147">
        <f t="shared" si="11"/>
        <v>600</v>
      </c>
      <c r="AU60" s="147">
        <f t="shared" si="12"/>
        <v>278</v>
      </c>
      <c r="AV60" s="147">
        <f t="shared" si="13"/>
        <v>110</v>
      </c>
      <c r="AW60" s="147">
        <f t="shared" si="14"/>
        <v>388</v>
      </c>
      <c r="AX60" s="660">
        <f t="shared" si="15"/>
        <v>0.61777777777777776</v>
      </c>
      <c r="AY60" s="660">
        <f t="shared" si="16"/>
        <v>0.73333333333333328</v>
      </c>
      <c r="AZ60" s="660">
        <f t="shared" si="17"/>
        <v>0.64666666666666661</v>
      </c>
    </row>
    <row r="61" spans="1:52">
      <c r="A61" s="21">
        <v>55</v>
      </c>
      <c r="B61" s="21">
        <v>7819230032</v>
      </c>
      <c r="C61" s="21">
        <v>1190059</v>
      </c>
      <c r="D61" s="21" t="s">
        <v>60</v>
      </c>
      <c r="E61" s="22" t="s">
        <v>146</v>
      </c>
      <c r="F61" s="666">
        <v>58637</v>
      </c>
      <c r="G61" s="56">
        <v>11</v>
      </c>
      <c r="H61" s="56">
        <v>75</v>
      </c>
      <c r="I61" s="56">
        <v>40</v>
      </c>
      <c r="J61" s="56">
        <v>12</v>
      </c>
      <c r="K61" s="56">
        <v>25</v>
      </c>
      <c r="L61" s="56">
        <v>10</v>
      </c>
      <c r="M61" s="56">
        <v>31</v>
      </c>
      <c r="N61" s="56">
        <v>75</v>
      </c>
      <c r="O61" s="56">
        <v>35</v>
      </c>
      <c r="P61" s="56">
        <v>32</v>
      </c>
      <c r="Q61" s="56">
        <v>25</v>
      </c>
      <c r="R61" s="56">
        <v>17</v>
      </c>
      <c r="S61" s="56">
        <v>51</v>
      </c>
      <c r="T61" s="56">
        <v>75</v>
      </c>
      <c r="U61" s="32">
        <v>60</v>
      </c>
      <c r="V61" s="56">
        <v>52</v>
      </c>
      <c r="W61" s="56">
        <v>25</v>
      </c>
      <c r="X61" s="56">
        <v>20</v>
      </c>
      <c r="Y61" s="56">
        <v>2031</v>
      </c>
      <c r="Z61" s="56">
        <v>75</v>
      </c>
      <c r="AA61" s="56">
        <v>36</v>
      </c>
      <c r="AB61" s="56">
        <v>2032</v>
      </c>
      <c r="AC61" s="56">
        <v>25</v>
      </c>
      <c r="AD61" s="56">
        <v>18</v>
      </c>
      <c r="AE61" s="56">
        <v>1151</v>
      </c>
      <c r="AF61" s="56">
        <v>75</v>
      </c>
      <c r="AG61" s="49">
        <v>46</v>
      </c>
      <c r="AH61" s="56">
        <v>1152</v>
      </c>
      <c r="AI61" s="56">
        <v>25</v>
      </c>
      <c r="AJ61" s="56">
        <v>19</v>
      </c>
      <c r="AK61" s="56">
        <v>4431</v>
      </c>
      <c r="AL61" s="56">
        <v>75</v>
      </c>
      <c r="AM61" s="56">
        <v>34</v>
      </c>
      <c r="AN61" s="56">
        <v>4432</v>
      </c>
      <c r="AO61" s="56">
        <v>25</v>
      </c>
      <c r="AP61" s="56">
        <v>19</v>
      </c>
      <c r="AR61" s="147">
        <f t="shared" si="9"/>
        <v>450</v>
      </c>
      <c r="AS61" s="147">
        <f t="shared" si="10"/>
        <v>150</v>
      </c>
      <c r="AT61" s="147">
        <f t="shared" si="11"/>
        <v>600</v>
      </c>
      <c r="AU61" s="147">
        <f t="shared" si="12"/>
        <v>251</v>
      </c>
      <c r="AV61" s="147">
        <f t="shared" si="13"/>
        <v>103</v>
      </c>
      <c r="AW61" s="147">
        <f t="shared" si="14"/>
        <v>354</v>
      </c>
      <c r="AX61" s="660">
        <f t="shared" si="15"/>
        <v>0.55777777777777782</v>
      </c>
      <c r="AY61" s="660">
        <f t="shared" si="16"/>
        <v>0.68666666666666665</v>
      </c>
      <c r="AZ61" s="660">
        <f t="shared" si="17"/>
        <v>0.59</v>
      </c>
    </row>
    <row r="62" spans="1:52">
      <c r="A62" s="21">
        <v>56</v>
      </c>
      <c r="B62" s="21">
        <v>7819230035</v>
      </c>
      <c r="C62" s="21">
        <v>1190060</v>
      </c>
      <c r="D62" s="21" t="s">
        <v>61</v>
      </c>
      <c r="E62" s="22" t="s">
        <v>147</v>
      </c>
      <c r="F62" s="666">
        <v>58402</v>
      </c>
      <c r="G62" s="56">
        <v>11</v>
      </c>
      <c r="H62" s="56">
        <v>75</v>
      </c>
      <c r="I62" s="56">
        <v>35</v>
      </c>
      <c r="J62" s="56">
        <v>12</v>
      </c>
      <c r="K62" s="56">
        <v>25</v>
      </c>
      <c r="L62" s="56">
        <v>10</v>
      </c>
      <c r="M62" s="56">
        <v>31</v>
      </c>
      <c r="N62" s="56">
        <v>75</v>
      </c>
      <c r="O62" s="56">
        <v>32</v>
      </c>
      <c r="P62" s="56">
        <v>32</v>
      </c>
      <c r="Q62" s="56">
        <v>25</v>
      </c>
      <c r="R62" s="56">
        <v>14</v>
      </c>
      <c r="S62" s="56">
        <v>51</v>
      </c>
      <c r="T62" s="56">
        <v>75</v>
      </c>
      <c r="U62" s="56">
        <v>40</v>
      </c>
      <c r="V62" s="56">
        <v>52</v>
      </c>
      <c r="W62" s="56">
        <v>25</v>
      </c>
      <c r="X62" s="56">
        <v>18</v>
      </c>
      <c r="Y62" s="56">
        <v>2031</v>
      </c>
      <c r="Z62" s="56">
        <v>75</v>
      </c>
      <c r="AA62" s="56">
        <v>52</v>
      </c>
      <c r="AB62" s="56">
        <v>2032</v>
      </c>
      <c r="AC62" s="56">
        <v>25</v>
      </c>
      <c r="AD62" s="56">
        <v>18</v>
      </c>
      <c r="AE62" s="56">
        <v>1151</v>
      </c>
      <c r="AF62" s="56">
        <v>75</v>
      </c>
      <c r="AG62" s="49">
        <v>57</v>
      </c>
      <c r="AH62" s="56">
        <v>1152</v>
      </c>
      <c r="AI62" s="56">
        <v>25</v>
      </c>
      <c r="AJ62" s="56">
        <v>24</v>
      </c>
      <c r="AK62" s="56">
        <v>3331</v>
      </c>
      <c r="AL62" s="56">
        <v>75</v>
      </c>
      <c r="AM62" s="56">
        <v>50</v>
      </c>
      <c r="AN62" s="56">
        <v>3332</v>
      </c>
      <c r="AO62" s="56">
        <v>25</v>
      </c>
      <c r="AP62" s="56">
        <v>24</v>
      </c>
      <c r="AR62" s="147">
        <f t="shared" si="9"/>
        <v>450</v>
      </c>
      <c r="AS62" s="147">
        <f t="shared" si="10"/>
        <v>150</v>
      </c>
      <c r="AT62" s="147">
        <f t="shared" si="11"/>
        <v>600</v>
      </c>
      <c r="AU62" s="147">
        <f t="shared" si="12"/>
        <v>266</v>
      </c>
      <c r="AV62" s="147">
        <f t="shared" si="13"/>
        <v>108</v>
      </c>
      <c r="AW62" s="147">
        <f t="shared" si="14"/>
        <v>374</v>
      </c>
      <c r="AX62" s="660">
        <f t="shared" si="15"/>
        <v>0.59111111111111114</v>
      </c>
      <c r="AY62" s="660">
        <f t="shared" si="16"/>
        <v>0.72</v>
      </c>
      <c r="AZ62" s="660">
        <f t="shared" si="17"/>
        <v>0.62333333333333329</v>
      </c>
    </row>
    <row r="63" spans="1:52">
      <c r="A63" s="21">
        <v>57</v>
      </c>
      <c r="B63" s="21">
        <v>7819230048</v>
      </c>
      <c r="C63" s="21">
        <v>1190061</v>
      </c>
      <c r="D63" s="21" t="s">
        <v>73</v>
      </c>
      <c r="E63" s="22" t="s">
        <v>148</v>
      </c>
      <c r="F63" s="666">
        <v>58818</v>
      </c>
      <c r="G63" s="56">
        <v>11</v>
      </c>
      <c r="H63" s="56">
        <v>75</v>
      </c>
      <c r="I63" s="56">
        <v>59</v>
      </c>
      <c r="J63" s="56">
        <v>12</v>
      </c>
      <c r="K63" s="56">
        <v>25</v>
      </c>
      <c r="L63" s="56">
        <v>13</v>
      </c>
      <c r="M63" s="56">
        <v>31</v>
      </c>
      <c r="N63" s="56">
        <v>75</v>
      </c>
      <c r="O63" s="56">
        <v>50</v>
      </c>
      <c r="P63" s="56">
        <v>32</v>
      </c>
      <c r="Q63" s="56">
        <v>25</v>
      </c>
      <c r="R63" s="56">
        <v>21</v>
      </c>
      <c r="S63" s="56">
        <v>51</v>
      </c>
      <c r="T63" s="56">
        <v>75</v>
      </c>
      <c r="U63" s="56">
        <v>50</v>
      </c>
      <c r="V63" s="56">
        <v>52</v>
      </c>
      <c r="W63" s="56">
        <v>25</v>
      </c>
      <c r="X63" s="56">
        <v>20</v>
      </c>
      <c r="Y63" s="56">
        <v>2151</v>
      </c>
      <c r="Z63" s="56">
        <v>75</v>
      </c>
      <c r="AA63" s="56">
        <v>42</v>
      </c>
      <c r="AB63" s="56">
        <v>2152</v>
      </c>
      <c r="AC63" s="56">
        <v>25</v>
      </c>
      <c r="AD63" s="56">
        <v>15</v>
      </c>
      <c r="AE63" s="56">
        <v>1031</v>
      </c>
      <c r="AF63" s="56">
        <v>75</v>
      </c>
      <c r="AG63" s="49">
        <v>38</v>
      </c>
      <c r="AH63" s="56">
        <v>1032</v>
      </c>
      <c r="AI63" s="56">
        <v>25</v>
      </c>
      <c r="AJ63" s="56">
        <v>19</v>
      </c>
      <c r="AK63" s="56">
        <v>3071</v>
      </c>
      <c r="AL63" s="56">
        <v>75</v>
      </c>
      <c r="AM63" s="56">
        <v>52</v>
      </c>
      <c r="AN63" s="56">
        <v>3072</v>
      </c>
      <c r="AO63" s="56">
        <v>25</v>
      </c>
      <c r="AP63" s="56">
        <v>23</v>
      </c>
      <c r="AR63" s="147">
        <f t="shared" si="9"/>
        <v>450</v>
      </c>
      <c r="AS63" s="147">
        <f t="shared" si="10"/>
        <v>150</v>
      </c>
      <c r="AT63" s="147">
        <f t="shared" si="11"/>
        <v>600</v>
      </c>
      <c r="AU63" s="147">
        <f t="shared" si="12"/>
        <v>291</v>
      </c>
      <c r="AV63" s="147">
        <f t="shared" si="13"/>
        <v>111</v>
      </c>
      <c r="AW63" s="147">
        <f t="shared" si="14"/>
        <v>402</v>
      </c>
      <c r="AX63" s="660">
        <f t="shared" si="15"/>
        <v>0.64666666666666661</v>
      </c>
      <c r="AY63" s="660">
        <f t="shared" si="16"/>
        <v>0.74</v>
      </c>
      <c r="AZ63" s="660">
        <f t="shared" si="17"/>
        <v>0.67</v>
      </c>
    </row>
    <row r="64" spans="1:52">
      <c r="A64" s="21">
        <v>58</v>
      </c>
      <c r="B64" s="21">
        <v>7819230050</v>
      </c>
      <c r="C64" s="21">
        <v>1190062</v>
      </c>
      <c r="D64" s="21" t="s">
        <v>75</v>
      </c>
      <c r="E64" s="22" t="s">
        <v>494</v>
      </c>
      <c r="F64" s="666" t="s">
        <v>140</v>
      </c>
      <c r="G64" s="56">
        <v>11</v>
      </c>
      <c r="H64" s="56">
        <v>75</v>
      </c>
      <c r="I64" s="56">
        <v>25</v>
      </c>
      <c r="J64" s="56">
        <v>12</v>
      </c>
      <c r="K64" s="56">
        <v>25</v>
      </c>
      <c r="L64" s="56">
        <v>10</v>
      </c>
      <c r="M64" s="56">
        <v>31</v>
      </c>
      <c r="N64" s="56">
        <v>75</v>
      </c>
      <c r="O64" s="56">
        <v>27</v>
      </c>
      <c r="P64" s="56">
        <v>32</v>
      </c>
      <c r="Q64" s="56">
        <v>25</v>
      </c>
      <c r="R64" s="56">
        <v>12</v>
      </c>
      <c r="S64" s="56">
        <v>51</v>
      </c>
      <c r="T64" s="56">
        <v>75</v>
      </c>
      <c r="U64" s="32">
        <v>38</v>
      </c>
      <c r="V64" s="56">
        <v>52</v>
      </c>
      <c r="W64" s="56">
        <v>25</v>
      </c>
      <c r="X64" s="56">
        <v>18</v>
      </c>
      <c r="Y64" s="56">
        <v>2031</v>
      </c>
      <c r="Z64" s="56">
        <v>75</v>
      </c>
      <c r="AA64" s="56">
        <v>33</v>
      </c>
      <c r="AB64" s="56">
        <v>2032</v>
      </c>
      <c r="AC64" s="56">
        <v>25</v>
      </c>
      <c r="AD64" s="56">
        <v>18</v>
      </c>
      <c r="AE64" s="56">
        <v>1151</v>
      </c>
      <c r="AF64" s="56">
        <v>75</v>
      </c>
      <c r="AG64" s="49">
        <v>36</v>
      </c>
      <c r="AH64" s="56">
        <v>1152</v>
      </c>
      <c r="AI64" s="56">
        <v>25</v>
      </c>
      <c r="AJ64" s="56">
        <v>18</v>
      </c>
      <c r="AK64" s="56">
        <v>4431</v>
      </c>
      <c r="AL64" s="56">
        <v>75</v>
      </c>
      <c r="AM64" s="56">
        <v>33</v>
      </c>
      <c r="AN64" s="56">
        <v>4432</v>
      </c>
      <c r="AO64" s="56">
        <v>25</v>
      </c>
      <c r="AP64" s="56">
        <v>19</v>
      </c>
      <c r="AR64" s="147">
        <f t="shared" si="9"/>
        <v>450</v>
      </c>
      <c r="AS64" s="147">
        <f t="shared" si="10"/>
        <v>150</v>
      </c>
      <c r="AT64" s="147">
        <f t="shared" si="11"/>
        <v>600</v>
      </c>
      <c r="AU64" s="147">
        <f t="shared" si="12"/>
        <v>192</v>
      </c>
      <c r="AV64" s="147">
        <f t="shared" si="13"/>
        <v>95</v>
      </c>
      <c r="AW64" s="147">
        <f t="shared" si="14"/>
        <v>287</v>
      </c>
      <c r="AX64" s="660">
        <f t="shared" si="15"/>
        <v>0.42666666666666669</v>
      </c>
      <c r="AY64" s="660">
        <f t="shared" si="16"/>
        <v>0.6333333333333333</v>
      </c>
      <c r="AZ64" s="660">
        <f t="shared" si="17"/>
        <v>0.47833333333333333</v>
      </c>
    </row>
    <row r="65" spans="1:52">
      <c r="A65" s="21">
        <v>59</v>
      </c>
      <c r="B65" s="21">
        <v>7819230021</v>
      </c>
      <c r="C65" s="21">
        <v>1190063</v>
      </c>
      <c r="D65" s="21" t="s">
        <v>77</v>
      </c>
      <c r="E65" s="22" t="s">
        <v>150</v>
      </c>
      <c r="F65" s="666">
        <v>59078</v>
      </c>
      <c r="G65" s="56">
        <v>11</v>
      </c>
      <c r="H65" s="56">
        <v>75</v>
      </c>
      <c r="I65" s="56">
        <v>35</v>
      </c>
      <c r="J65" s="56">
        <v>12</v>
      </c>
      <c r="K65" s="56">
        <v>25</v>
      </c>
      <c r="L65" s="56">
        <v>10</v>
      </c>
      <c r="M65" s="56">
        <v>31</v>
      </c>
      <c r="N65" s="56">
        <v>75</v>
      </c>
      <c r="O65" s="56">
        <v>25</v>
      </c>
      <c r="P65" s="56">
        <v>32</v>
      </c>
      <c r="Q65" s="56">
        <v>25</v>
      </c>
      <c r="R65" s="56">
        <v>11</v>
      </c>
      <c r="S65" s="56">
        <v>51</v>
      </c>
      <c r="T65" s="56">
        <v>75</v>
      </c>
      <c r="U65" s="32">
        <v>38</v>
      </c>
      <c r="V65" s="56">
        <v>52</v>
      </c>
      <c r="W65" s="56">
        <v>25</v>
      </c>
      <c r="X65" s="56">
        <v>18</v>
      </c>
      <c r="Y65" s="56">
        <v>2031</v>
      </c>
      <c r="Z65" s="56">
        <v>75</v>
      </c>
      <c r="AA65" s="56">
        <v>33</v>
      </c>
      <c r="AB65" s="56">
        <v>2032</v>
      </c>
      <c r="AC65" s="56">
        <v>25</v>
      </c>
      <c r="AD65" s="56">
        <v>18</v>
      </c>
      <c r="AE65" s="56">
        <v>1151</v>
      </c>
      <c r="AF65" s="56">
        <v>75</v>
      </c>
      <c r="AG65" s="49">
        <v>28</v>
      </c>
      <c r="AH65" s="56">
        <v>1152</v>
      </c>
      <c r="AI65" s="56">
        <v>25</v>
      </c>
      <c r="AJ65" s="56">
        <v>19</v>
      </c>
      <c r="AK65" s="56">
        <v>4431</v>
      </c>
      <c r="AL65" s="56">
        <v>75</v>
      </c>
      <c r="AM65" s="56">
        <v>26</v>
      </c>
      <c r="AN65" s="56">
        <v>4432</v>
      </c>
      <c r="AO65" s="56">
        <v>25</v>
      </c>
      <c r="AP65" s="56">
        <v>19</v>
      </c>
      <c r="AR65" s="147">
        <f t="shared" si="9"/>
        <v>450</v>
      </c>
      <c r="AS65" s="147">
        <f t="shared" si="10"/>
        <v>150</v>
      </c>
      <c r="AT65" s="147">
        <f t="shared" si="11"/>
        <v>600</v>
      </c>
      <c r="AU65" s="147">
        <f t="shared" si="12"/>
        <v>185</v>
      </c>
      <c r="AV65" s="147">
        <f t="shared" si="13"/>
        <v>95</v>
      </c>
      <c r="AW65" s="147">
        <f t="shared" si="14"/>
        <v>280</v>
      </c>
      <c r="AX65" s="660">
        <f t="shared" si="15"/>
        <v>0.41111111111111109</v>
      </c>
      <c r="AY65" s="660">
        <f t="shared" si="16"/>
        <v>0.6333333333333333</v>
      </c>
      <c r="AZ65" s="660">
        <f t="shared" si="17"/>
        <v>0.46666666666666667</v>
      </c>
    </row>
    <row r="66" spans="1:52">
      <c r="A66" s="21">
        <v>60</v>
      </c>
      <c r="B66" s="21">
        <v>7819230036</v>
      </c>
      <c r="C66" s="21">
        <v>1190064</v>
      </c>
      <c r="D66" s="21" t="s">
        <v>79</v>
      </c>
      <c r="E66" s="22" t="s">
        <v>151</v>
      </c>
      <c r="F66" s="666">
        <v>58426</v>
      </c>
      <c r="G66" s="56">
        <v>11</v>
      </c>
      <c r="H66" s="56">
        <v>75</v>
      </c>
      <c r="I66" s="56">
        <v>37</v>
      </c>
      <c r="J66" s="56">
        <v>12</v>
      </c>
      <c r="K66" s="56">
        <v>25</v>
      </c>
      <c r="L66" s="56">
        <v>10</v>
      </c>
      <c r="M66" s="56">
        <v>31</v>
      </c>
      <c r="N66" s="56">
        <v>75</v>
      </c>
      <c r="O66" s="56">
        <v>32</v>
      </c>
      <c r="P66" s="56">
        <v>32</v>
      </c>
      <c r="Q66" s="56">
        <v>25</v>
      </c>
      <c r="R66" s="56">
        <v>14</v>
      </c>
      <c r="S66" s="56">
        <v>51</v>
      </c>
      <c r="T66" s="56">
        <v>75</v>
      </c>
      <c r="U66" s="32">
        <v>45</v>
      </c>
      <c r="V66" s="56">
        <v>52</v>
      </c>
      <c r="W66" s="56">
        <v>25</v>
      </c>
      <c r="X66" s="56">
        <v>20</v>
      </c>
      <c r="Y66" s="56">
        <v>2031</v>
      </c>
      <c r="Z66" s="56">
        <v>75</v>
      </c>
      <c r="AA66" s="56">
        <v>30</v>
      </c>
      <c r="AB66" s="56">
        <v>2032</v>
      </c>
      <c r="AC66" s="56">
        <v>25</v>
      </c>
      <c r="AD66" s="56">
        <v>18</v>
      </c>
      <c r="AE66" s="56">
        <v>1151</v>
      </c>
      <c r="AF66" s="56">
        <v>75</v>
      </c>
      <c r="AG66" s="49">
        <v>40</v>
      </c>
      <c r="AH66" s="56">
        <v>1152</v>
      </c>
      <c r="AI66" s="56">
        <v>25</v>
      </c>
      <c r="AJ66" s="56">
        <v>19</v>
      </c>
      <c r="AK66" s="56">
        <v>4431</v>
      </c>
      <c r="AL66" s="56">
        <v>75</v>
      </c>
      <c r="AM66" s="56">
        <v>23</v>
      </c>
      <c r="AN66" s="56">
        <v>4432</v>
      </c>
      <c r="AO66" s="56">
        <v>25</v>
      </c>
      <c r="AP66" s="56">
        <v>19</v>
      </c>
      <c r="AR66" s="147">
        <f t="shared" si="9"/>
        <v>450</v>
      </c>
      <c r="AS66" s="147">
        <f t="shared" si="10"/>
        <v>150</v>
      </c>
      <c r="AT66" s="147">
        <f t="shared" si="11"/>
        <v>600</v>
      </c>
      <c r="AU66" s="147">
        <f t="shared" si="12"/>
        <v>207</v>
      </c>
      <c r="AV66" s="147">
        <f t="shared" si="13"/>
        <v>100</v>
      </c>
      <c r="AW66" s="147">
        <f t="shared" si="14"/>
        <v>307</v>
      </c>
      <c r="AX66" s="660">
        <f t="shared" si="15"/>
        <v>0.46</v>
      </c>
      <c r="AY66" s="660">
        <f t="shared" si="16"/>
        <v>0.66666666666666663</v>
      </c>
      <c r="AZ66" s="660">
        <f t="shared" si="17"/>
        <v>0.51166666666666671</v>
      </c>
    </row>
    <row r="67" spans="1:52">
      <c r="A67" s="21">
        <v>61</v>
      </c>
      <c r="B67" s="21">
        <v>7819230025</v>
      </c>
      <c r="C67" s="21">
        <v>1190065</v>
      </c>
      <c r="D67" s="21" t="s">
        <v>81</v>
      </c>
      <c r="E67" s="22" t="s">
        <v>152</v>
      </c>
      <c r="F67" s="666">
        <v>58541</v>
      </c>
      <c r="G67" s="56">
        <v>11</v>
      </c>
      <c r="H67" s="56">
        <v>75</v>
      </c>
      <c r="I67" s="56">
        <v>44</v>
      </c>
      <c r="J67" s="56">
        <v>12</v>
      </c>
      <c r="K67" s="56">
        <v>25</v>
      </c>
      <c r="L67" s="56">
        <v>10</v>
      </c>
      <c r="M67" s="56">
        <v>31</v>
      </c>
      <c r="N67" s="56">
        <v>75</v>
      </c>
      <c r="O67" s="56">
        <v>31</v>
      </c>
      <c r="P67" s="56">
        <v>32</v>
      </c>
      <c r="Q67" s="56">
        <v>25</v>
      </c>
      <c r="R67" s="56">
        <v>13</v>
      </c>
      <c r="S67" s="56">
        <v>51</v>
      </c>
      <c r="T67" s="56">
        <v>75</v>
      </c>
      <c r="U67" s="32">
        <v>48</v>
      </c>
      <c r="V67" s="56">
        <v>52</v>
      </c>
      <c r="W67" s="56">
        <v>25</v>
      </c>
      <c r="X67" s="56">
        <v>20</v>
      </c>
      <c r="Y67" s="56">
        <v>2031</v>
      </c>
      <c r="Z67" s="56">
        <v>75</v>
      </c>
      <c r="AA67" s="56">
        <v>46</v>
      </c>
      <c r="AB67" s="56">
        <v>2032</v>
      </c>
      <c r="AC67" s="56">
        <v>25</v>
      </c>
      <c r="AD67" s="56">
        <v>18</v>
      </c>
      <c r="AE67" s="56">
        <v>1151</v>
      </c>
      <c r="AF67" s="56">
        <v>75</v>
      </c>
      <c r="AG67" s="49">
        <v>40</v>
      </c>
      <c r="AH67" s="56">
        <v>1152</v>
      </c>
      <c r="AI67" s="56">
        <v>25</v>
      </c>
      <c r="AJ67" s="56">
        <v>19</v>
      </c>
      <c r="AK67" s="56">
        <v>4431</v>
      </c>
      <c r="AL67" s="56">
        <v>75</v>
      </c>
      <c r="AM67" s="56">
        <v>26</v>
      </c>
      <c r="AN67" s="56">
        <v>4432</v>
      </c>
      <c r="AO67" s="56">
        <v>25</v>
      </c>
      <c r="AP67" s="56">
        <v>19</v>
      </c>
      <c r="AR67" s="147">
        <f t="shared" si="9"/>
        <v>450</v>
      </c>
      <c r="AS67" s="147">
        <f t="shared" si="10"/>
        <v>150</v>
      </c>
      <c r="AT67" s="147">
        <f t="shared" si="11"/>
        <v>600</v>
      </c>
      <c r="AU67" s="147">
        <f t="shared" si="12"/>
        <v>235</v>
      </c>
      <c r="AV67" s="147">
        <f t="shared" si="13"/>
        <v>99</v>
      </c>
      <c r="AW67" s="147">
        <f t="shared" si="14"/>
        <v>334</v>
      </c>
      <c r="AX67" s="660">
        <f t="shared" si="15"/>
        <v>0.52222222222222225</v>
      </c>
      <c r="AY67" s="660">
        <f t="shared" si="16"/>
        <v>0.66</v>
      </c>
      <c r="AZ67" s="660">
        <f t="shared" si="17"/>
        <v>0.55666666666666664</v>
      </c>
    </row>
    <row r="68" spans="1:52">
      <c r="A68" s="21">
        <v>62</v>
      </c>
      <c r="B68" s="21">
        <v>7819230020</v>
      </c>
      <c r="C68" s="21">
        <v>1190066</v>
      </c>
      <c r="D68" s="21" t="s">
        <v>83</v>
      </c>
      <c r="E68" s="22" t="s">
        <v>153</v>
      </c>
      <c r="F68" s="666">
        <v>59182</v>
      </c>
      <c r="G68" s="56">
        <v>11</v>
      </c>
      <c r="H68" s="56">
        <v>75</v>
      </c>
      <c r="I68" s="56">
        <v>43</v>
      </c>
      <c r="J68" s="56">
        <v>12</v>
      </c>
      <c r="K68" s="56">
        <v>25</v>
      </c>
      <c r="L68" s="56">
        <v>10</v>
      </c>
      <c r="M68" s="56">
        <v>31</v>
      </c>
      <c r="N68" s="56">
        <v>75</v>
      </c>
      <c r="O68" s="56">
        <v>47</v>
      </c>
      <c r="P68" s="56">
        <v>32</v>
      </c>
      <c r="Q68" s="56">
        <v>25</v>
      </c>
      <c r="R68" s="56">
        <v>21</v>
      </c>
      <c r="S68" s="56">
        <v>51</v>
      </c>
      <c r="T68" s="56">
        <v>75</v>
      </c>
      <c r="U68" s="32">
        <v>48</v>
      </c>
      <c r="V68" s="56">
        <v>52</v>
      </c>
      <c r="W68" s="56">
        <v>25</v>
      </c>
      <c r="X68" s="56">
        <v>19</v>
      </c>
      <c r="Y68" s="56">
        <v>2031</v>
      </c>
      <c r="Z68" s="56">
        <v>75</v>
      </c>
      <c r="AA68" s="56">
        <v>42</v>
      </c>
      <c r="AB68" s="56">
        <v>2032</v>
      </c>
      <c r="AC68" s="56">
        <v>25</v>
      </c>
      <c r="AD68" s="56">
        <v>18</v>
      </c>
      <c r="AE68" s="56">
        <v>1151</v>
      </c>
      <c r="AF68" s="56">
        <v>75</v>
      </c>
      <c r="AG68" s="49">
        <v>47</v>
      </c>
      <c r="AH68" s="56">
        <v>1152</v>
      </c>
      <c r="AI68" s="56">
        <v>25</v>
      </c>
      <c r="AJ68" s="56">
        <v>19</v>
      </c>
      <c r="AK68" s="56">
        <v>4431</v>
      </c>
      <c r="AL68" s="56">
        <v>75</v>
      </c>
      <c r="AM68" s="56">
        <v>39</v>
      </c>
      <c r="AN68" s="56">
        <v>4432</v>
      </c>
      <c r="AO68" s="56">
        <v>25</v>
      </c>
      <c r="AP68" s="56">
        <v>19</v>
      </c>
      <c r="AR68" s="147">
        <f t="shared" si="9"/>
        <v>450</v>
      </c>
      <c r="AS68" s="147">
        <f t="shared" si="10"/>
        <v>150</v>
      </c>
      <c r="AT68" s="147">
        <f t="shared" si="11"/>
        <v>600</v>
      </c>
      <c r="AU68" s="147">
        <f t="shared" si="12"/>
        <v>266</v>
      </c>
      <c r="AV68" s="147">
        <f t="shared" si="13"/>
        <v>106</v>
      </c>
      <c r="AW68" s="147">
        <f t="shared" si="14"/>
        <v>372</v>
      </c>
      <c r="AX68" s="660">
        <f t="shared" si="15"/>
        <v>0.59111111111111114</v>
      </c>
      <c r="AY68" s="660">
        <f t="shared" si="16"/>
        <v>0.70666666666666667</v>
      </c>
      <c r="AZ68" s="660">
        <f t="shared" si="17"/>
        <v>0.62</v>
      </c>
    </row>
    <row r="69" spans="1:52">
      <c r="A69" s="21">
        <v>63</v>
      </c>
      <c r="B69" s="21">
        <v>7819230013</v>
      </c>
      <c r="C69" s="21">
        <v>1190067</v>
      </c>
      <c r="D69" s="21" t="s">
        <v>85</v>
      </c>
      <c r="E69" s="22" t="s">
        <v>154</v>
      </c>
      <c r="F69" s="666">
        <v>59399</v>
      </c>
      <c r="G69" s="56">
        <v>11</v>
      </c>
      <c r="H69" s="56">
        <v>75</v>
      </c>
      <c r="I69" s="56">
        <v>54</v>
      </c>
      <c r="J69" s="56">
        <v>12</v>
      </c>
      <c r="K69" s="56">
        <v>25</v>
      </c>
      <c r="L69" s="56">
        <v>10</v>
      </c>
      <c r="M69" s="56">
        <v>31</v>
      </c>
      <c r="N69" s="56">
        <v>75</v>
      </c>
      <c r="O69" s="56">
        <v>57</v>
      </c>
      <c r="P69" s="56">
        <v>32</v>
      </c>
      <c r="Q69" s="56">
        <v>25</v>
      </c>
      <c r="R69" s="56">
        <v>22</v>
      </c>
      <c r="S69" s="56">
        <v>51</v>
      </c>
      <c r="T69" s="56">
        <v>75</v>
      </c>
      <c r="U69" s="56">
        <v>63</v>
      </c>
      <c r="V69" s="56">
        <v>52</v>
      </c>
      <c r="W69" s="56">
        <v>25</v>
      </c>
      <c r="X69" s="56">
        <v>24</v>
      </c>
      <c r="Y69" s="56">
        <v>2151</v>
      </c>
      <c r="Z69" s="56">
        <v>75</v>
      </c>
      <c r="AA69" s="49">
        <v>38</v>
      </c>
      <c r="AB69" s="56">
        <v>2152</v>
      </c>
      <c r="AC69" s="56">
        <v>25</v>
      </c>
      <c r="AD69" s="56">
        <v>15</v>
      </c>
      <c r="AE69" s="56">
        <v>1031</v>
      </c>
      <c r="AF69" s="56">
        <v>75</v>
      </c>
      <c r="AG69" s="49">
        <v>43</v>
      </c>
      <c r="AH69" s="56">
        <v>1032</v>
      </c>
      <c r="AI69" s="56">
        <v>25</v>
      </c>
      <c r="AJ69" s="56">
        <v>20</v>
      </c>
      <c r="AK69" s="56">
        <v>3071</v>
      </c>
      <c r="AL69" s="56">
        <v>75</v>
      </c>
      <c r="AM69" s="56">
        <v>47</v>
      </c>
      <c r="AN69" s="56">
        <v>3072</v>
      </c>
      <c r="AO69" s="56">
        <v>25</v>
      </c>
      <c r="AP69" s="56">
        <v>23</v>
      </c>
      <c r="AR69" s="147">
        <f t="shared" si="9"/>
        <v>450</v>
      </c>
      <c r="AS69" s="147">
        <f t="shared" si="10"/>
        <v>150</v>
      </c>
      <c r="AT69" s="147">
        <f t="shared" si="11"/>
        <v>600</v>
      </c>
      <c r="AU69" s="147">
        <f t="shared" si="12"/>
        <v>302</v>
      </c>
      <c r="AV69" s="147">
        <f t="shared" si="13"/>
        <v>114</v>
      </c>
      <c r="AW69" s="147">
        <f t="shared" si="14"/>
        <v>416</v>
      </c>
      <c r="AX69" s="660">
        <f t="shared" si="15"/>
        <v>0.6711111111111111</v>
      </c>
      <c r="AY69" s="660">
        <f t="shared" si="16"/>
        <v>0.76</v>
      </c>
      <c r="AZ69" s="660">
        <f t="shared" si="17"/>
        <v>0.69333333333333336</v>
      </c>
    </row>
    <row r="70" spans="1:52">
      <c r="A70" s="21">
        <v>64</v>
      </c>
      <c r="B70" s="21">
        <v>7819230039</v>
      </c>
      <c r="C70" s="21">
        <v>1190068</v>
      </c>
      <c r="D70" s="21" t="s">
        <v>87</v>
      </c>
      <c r="E70" s="22" t="s">
        <v>155</v>
      </c>
      <c r="F70" s="666">
        <v>50602</v>
      </c>
      <c r="G70" s="56">
        <v>11</v>
      </c>
      <c r="H70" s="56">
        <v>75</v>
      </c>
      <c r="I70" s="56">
        <v>0</v>
      </c>
      <c r="J70" s="56">
        <v>12</v>
      </c>
      <c r="K70" s="56">
        <v>25</v>
      </c>
      <c r="L70" s="56">
        <v>0</v>
      </c>
      <c r="M70" s="56">
        <v>31</v>
      </c>
      <c r="N70" s="56">
        <v>75</v>
      </c>
      <c r="O70" s="56">
        <v>0</v>
      </c>
      <c r="P70" s="56">
        <v>32</v>
      </c>
      <c r="Q70" s="56">
        <v>25</v>
      </c>
      <c r="R70" s="56">
        <v>0</v>
      </c>
      <c r="S70" s="56">
        <v>51</v>
      </c>
      <c r="T70" s="56">
        <v>75</v>
      </c>
      <c r="U70" s="56">
        <v>0</v>
      </c>
      <c r="V70" s="56">
        <v>52</v>
      </c>
      <c r="W70" s="56">
        <v>25</v>
      </c>
      <c r="X70" s="56">
        <v>0</v>
      </c>
      <c r="Y70" s="56">
        <v>2031</v>
      </c>
      <c r="Z70" s="56">
        <v>75</v>
      </c>
      <c r="AA70" s="49">
        <v>0</v>
      </c>
      <c r="AB70" s="56">
        <v>2032</v>
      </c>
      <c r="AC70" s="56">
        <v>25</v>
      </c>
      <c r="AD70" s="56">
        <v>0</v>
      </c>
      <c r="AE70" s="56">
        <v>1151</v>
      </c>
      <c r="AF70" s="56">
        <v>75</v>
      </c>
      <c r="AG70" s="49">
        <v>0</v>
      </c>
      <c r="AH70" s="56">
        <v>1152</v>
      </c>
      <c r="AI70" s="56">
        <v>25</v>
      </c>
      <c r="AJ70" s="56">
        <v>0</v>
      </c>
      <c r="AK70" s="56">
        <v>4431</v>
      </c>
      <c r="AL70" s="56">
        <v>75</v>
      </c>
      <c r="AM70" s="56">
        <v>0</v>
      </c>
      <c r="AN70" s="56">
        <v>4432</v>
      </c>
      <c r="AO70" s="56">
        <v>25</v>
      </c>
      <c r="AP70" s="56">
        <v>0</v>
      </c>
      <c r="AR70" s="147">
        <f t="shared" si="9"/>
        <v>450</v>
      </c>
      <c r="AS70" s="147">
        <f t="shared" si="10"/>
        <v>150</v>
      </c>
      <c r="AT70" s="147">
        <f t="shared" si="11"/>
        <v>600</v>
      </c>
      <c r="AU70" s="147">
        <f t="shared" si="12"/>
        <v>0</v>
      </c>
      <c r="AV70" s="147">
        <f t="shared" si="13"/>
        <v>0</v>
      </c>
      <c r="AW70" s="147">
        <f t="shared" si="14"/>
        <v>0</v>
      </c>
      <c r="AX70" s="660">
        <f t="shared" si="15"/>
        <v>0</v>
      </c>
      <c r="AY70" s="660">
        <f t="shared" si="16"/>
        <v>0</v>
      </c>
      <c r="AZ70" s="660">
        <f t="shared" si="17"/>
        <v>0</v>
      </c>
    </row>
    <row r="71" spans="1:52">
      <c r="A71" s="21">
        <v>65</v>
      </c>
      <c r="B71" s="21">
        <v>7819230064</v>
      </c>
      <c r="C71" s="21">
        <v>1190069</v>
      </c>
      <c r="D71" s="21" t="s">
        <v>89</v>
      </c>
      <c r="E71" s="22" t="s">
        <v>156</v>
      </c>
      <c r="F71" s="666">
        <v>49525</v>
      </c>
      <c r="G71" s="56">
        <v>11</v>
      </c>
      <c r="H71" s="56">
        <v>75</v>
      </c>
      <c r="I71" s="56">
        <v>0</v>
      </c>
      <c r="J71" s="56">
        <v>12</v>
      </c>
      <c r="K71" s="56">
        <v>25</v>
      </c>
      <c r="L71" s="56">
        <v>0</v>
      </c>
      <c r="M71" s="56">
        <v>31</v>
      </c>
      <c r="N71" s="56">
        <v>75</v>
      </c>
      <c r="O71" s="56">
        <v>0</v>
      </c>
      <c r="P71" s="56">
        <v>32</v>
      </c>
      <c r="Q71" s="56">
        <v>25</v>
      </c>
      <c r="R71" s="56">
        <v>0</v>
      </c>
      <c r="S71" s="56">
        <v>51</v>
      </c>
      <c r="T71" s="56">
        <v>75</v>
      </c>
      <c r="U71" s="56">
        <v>0</v>
      </c>
      <c r="V71" s="56">
        <v>52</v>
      </c>
      <c r="W71" s="56">
        <v>25</v>
      </c>
      <c r="X71" s="56">
        <v>0</v>
      </c>
      <c r="Y71" s="56">
        <v>2151</v>
      </c>
      <c r="Z71" s="56">
        <v>75</v>
      </c>
      <c r="AA71" s="49">
        <v>0</v>
      </c>
      <c r="AB71" s="56">
        <v>2152</v>
      </c>
      <c r="AC71" s="56">
        <v>25</v>
      </c>
      <c r="AD71" s="56">
        <v>0</v>
      </c>
      <c r="AE71" s="56">
        <v>1031</v>
      </c>
      <c r="AF71" s="56">
        <v>75</v>
      </c>
      <c r="AG71" s="49">
        <v>0</v>
      </c>
      <c r="AH71" s="56">
        <v>1032</v>
      </c>
      <c r="AI71" s="56">
        <v>25</v>
      </c>
      <c r="AJ71" s="56">
        <v>0</v>
      </c>
      <c r="AK71" s="56">
        <v>3071</v>
      </c>
      <c r="AL71" s="56">
        <v>75</v>
      </c>
      <c r="AM71" s="56">
        <v>0</v>
      </c>
      <c r="AN71" s="56">
        <v>3072</v>
      </c>
      <c r="AO71" s="56">
        <v>25</v>
      </c>
      <c r="AP71" s="56">
        <v>0</v>
      </c>
      <c r="AR71" s="147">
        <f t="shared" ref="AR71:AR88" si="18">H71+N71+T71+Z71+AF71+AL71</f>
        <v>450</v>
      </c>
      <c r="AS71" s="147">
        <f t="shared" ref="AS71:AS88" si="19">K71+Q71+W71+AC71+AI71+AO71</f>
        <v>150</v>
      </c>
      <c r="AT71" s="147">
        <f t="shared" ref="AT71:AT88" si="20">AR71+AS71</f>
        <v>600</v>
      </c>
      <c r="AU71" s="147">
        <f t="shared" ref="AU71:AU88" si="21">I71+O71+U71+AA71+AG71+AM71</f>
        <v>0</v>
      </c>
      <c r="AV71" s="147">
        <f t="shared" ref="AV71:AV88" si="22">L71+R71+X71+AD71+AJ71+AP71</f>
        <v>0</v>
      </c>
      <c r="AW71" s="147">
        <f t="shared" ref="AW71:AW88" si="23">AU71+AV71</f>
        <v>0</v>
      </c>
      <c r="AX71" s="660">
        <f t="shared" ref="AX71:AX88" si="24">AU71/AR71</f>
        <v>0</v>
      </c>
      <c r="AY71" s="660">
        <f t="shared" ref="AY71:AY88" si="25">AV71/AS71</f>
        <v>0</v>
      </c>
      <c r="AZ71" s="660">
        <f t="shared" ref="AZ71:AZ88" si="26">AW71/AT71</f>
        <v>0</v>
      </c>
    </row>
    <row r="72" spans="1:52">
      <c r="A72" s="21">
        <v>66</v>
      </c>
      <c r="B72" s="21">
        <v>7819230049</v>
      </c>
      <c r="C72" s="21">
        <v>1190070</v>
      </c>
      <c r="D72" s="21" t="s">
        <v>91</v>
      </c>
      <c r="E72" s="22" t="s">
        <v>157</v>
      </c>
      <c r="F72" s="666">
        <v>58519</v>
      </c>
      <c r="G72" s="56">
        <v>11</v>
      </c>
      <c r="H72" s="56">
        <v>75</v>
      </c>
      <c r="I72" s="56">
        <v>27</v>
      </c>
      <c r="J72" s="56">
        <v>12</v>
      </c>
      <c r="K72" s="56">
        <v>25</v>
      </c>
      <c r="L72" s="56">
        <v>10</v>
      </c>
      <c r="M72" s="56">
        <v>31</v>
      </c>
      <c r="N72" s="56">
        <v>75</v>
      </c>
      <c r="O72" s="56">
        <v>35</v>
      </c>
      <c r="P72" s="56">
        <v>32</v>
      </c>
      <c r="Q72" s="56">
        <v>25</v>
      </c>
      <c r="R72" s="56">
        <v>16</v>
      </c>
      <c r="S72" s="56">
        <v>51</v>
      </c>
      <c r="T72" s="56">
        <v>75</v>
      </c>
      <c r="U72" s="32">
        <v>32</v>
      </c>
      <c r="V72" s="56">
        <v>52</v>
      </c>
      <c r="W72" s="56">
        <v>25</v>
      </c>
      <c r="X72" s="56">
        <v>14</v>
      </c>
      <c r="Y72" s="56">
        <v>2031</v>
      </c>
      <c r="Z72" s="56">
        <v>75</v>
      </c>
      <c r="AA72" s="56">
        <v>42</v>
      </c>
      <c r="AB72" s="56">
        <v>2032</v>
      </c>
      <c r="AC72" s="56">
        <v>25</v>
      </c>
      <c r="AD72" s="56">
        <v>17</v>
      </c>
      <c r="AE72" s="56">
        <v>1151</v>
      </c>
      <c r="AF72" s="56">
        <v>75</v>
      </c>
      <c r="AG72" s="49">
        <v>40</v>
      </c>
      <c r="AH72" s="56">
        <v>1152</v>
      </c>
      <c r="AI72" s="56">
        <v>25</v>
      </c>
      <c r="AJ72" s="56">
        <v>19</v>
      </c>
      <c r="AK72" s="56">
        <v>4431</v>
      </c>
      <c r="AL72" s="56">
        <v>75</v>
      </c>
      <c r="AM72" s="56">
        <v>28</v>
      </c>
      <c r="AN72" s="56">
        <v>4432</v>
      </c>
      <c r="AO72" s="56">
        <v>25</v>
      </c>
      <c r="AP72" s="56">
        <v>19</v>
      </c>
      <c r="AR72" s="147">
        <f t="shared" si="18"/>
        <v>450</v>
      </c>
      <c r="AS72" s="147">
        <f t="shared" si="19"/>
        <v>150</v>
      </c>
      <c r="AT72" s="147">
        <f t="shared" si="20"/>
        <v>600</v>
      </c>
      <c r="AU72" s="147">
        <f t="shared" si="21"/>
        <v>204</v>
      </c>
      <c r="AV72" s="147">
        <f t="shared" si="22"/>
        <v>95</v>
      </c>
      <c r="AW72" s="147">
        <f t="shared" si="23"/>
        <v>299</v>
      </c>
      <c r="AX72" s="660">
        <f t="shared" si="24"/>
        <v>0.45333333333333331</v>
      </c>
      <c r="AY72" s="660">
        <f t="shared" si="25"/>
        <v>0.6333333333333333</v>
      </c>
      <c r="AZ72" s="660">
        <f t="shared" si="26"/>
        <v>0.49833333333333335</v>
      </c>
    </row>
    <row r="73" spans="1:52">
      <c r="A73" s="21">
        <v>67</v>
      </c>
      <c r="B73" s="21">
        <v>7819230079</v>
      </c>
      <c r="C73" s="21">
        <v>1190071</v>
      </c>
      <c r="D73" s="21" t="s">
        <v>93</v>
      </c>
      <c r="E73" s="22" t="s">
        <v>158</v>
      </c>
      <c r="F73" s="666">
        <v>58574</v>
      </c>
      <c r="G73" s="56">
        <v>11</v>
      </c>
      <c r="H73" s="56">
        <v>75</v>
      </c>
      <c r="I73" s="56">
        <v>29</v>
      </c>
      <c r="J73" s="56">
        <v>12</v>
      </c>
      <c r="K73" s="56">
        <v>25</v>
      </c>
      <c r="L73" s="56">
        <v>10</v>
      </c>
      <c r="M73" s="56">
        <v>31</v>
      </c>
      <c r="N73" s="56">
        <v>75</v>
      </c>
      <c r="O73" s="56">
        <v>30</v>
      </c>
      <c r="P73" s="56">
        <v>32</v>
      </c>
      <c r="Q73" s="56">
        <v>25</v>
      </c>
      <c r="R73" s="56">
        <v>11</v>
      </c>
      <c r="S73" s="56">
        <v>51</v>
      </c>
      <c r="T73" s="56">
        <v>75</v>
      </c>
      <c r="U73" s="32">
        <v>33</v>
      </c>
      <c r="V73" s="56">
        <v>52</v>
      </c>
      <c r="W73" s="56">
        <v>25</v>
      </c>
      <c r="X73" s="56">
        <v>18</v>
      </c>
      <c r="Y73" s="56">
        <v>2031</v>
      </c>
      <c r="Z73" s="56">
        <v>75</v>
      </c>
      <c r="AA73" s="56">
        <v>36</v>
      </c>
      <c r="AB73" s="56">
        <v>2032</v>
      </c>
      <c r="AC73" s="56">
        <v>25</v>
      </c>
      <c r="AD73" s="56">
        <v>18</v>
      </c>
      <c r="AE73" s="56">
        <v>1151</v>
      </c>
      <c r="AF73" s="56">
        <v>75</v>
      </c>
      <c r="AG73" s="49">
        <v>32</v>
      </c>
      <c r="AH73" s="56">
        <v>1152</v>
      </c>
      <c r="AI73" s="56">
        <v>25</v>
      </c>
      <c r="AJ73" s="56">
        <v>18</v>
      </c>
      <c r="AK73" s="56">
        <v>4431</v>
      </c>
      <c r="AL73" s="56">
        <v>75</v>
      </c>
      <c r="AM73" s="56">
        <v>34</v>
      </c>
      <c r="AN73" s="56">
        <v>4432</v>
      </c>
      <c r="AO73" s="56">
        <v>25</v>
      </c>
      <c r="AP73" s="56">
        <v>19</v>
      </c>
      <c r="AR73" s="147">
        <f t="shared" si="18"/>
        <v>450</v>
      </c>
      <c r="AS73" s="147">
        <f t="shared" si="19"/>
        <v>150</v>
      </c>
      <c r="AT73" s="147">
        <f t="shared" si="20"/>
        <v>600</v>
      </c>
      <c r="AU73" s="147">
        <f t="shared" si="21"/>
        <v>194</v>
      </c>
      <c r="AV73" s="147">
        <f t="shared" si="22"/>
        <v>94</v>
      </c>
      <c r="AW73" s="147">
        <f t="shared" si="23"/>
        <v>288</v>
      </c>
      <c r="AX73" s="660">
        <f t="shared" si="24"/>
        <v>0.43111111111111111</v>
      </c>
      <c r="AY73" s="660">
        <f t="shared" si="25"/>
        <v>0.62666666666666671</v>
      </c>
      <c r="AZ73" s="660">
        <f t="shared" si="26"/>
        <v>0.48</v>
      </c>
    </row>
    <row r="74" spans="1:52">
      <c r="A74" s="21">
        <v>68</v>
      </c>
      <c r="B74" s="21">
        <v>7819230072</v>
      </c>
      <c r="C74" s="21">
        <v>1190072</v>
      </c>
      <c r="D74" s="21" t="s">
        <v>95</v>
      </c>
      <c r="E74" s="22" t="s">
        <v>159</v>
      </c>
      <c r="F74" s="666">
        <v>58903</v>
      </c>
      <c r="G74" s="56">
        <v>11</v>
      </c>
      <c r="H74" s="56">
        <v>75</v>
      </c>
      <c r="I74" s="56">
        <v>37</v>
      </c>
      <c r="J74" s="56">
        <v>12</v>
      </c>
      <c r="K74" s="56">
        <v>25</v>
      </c>
      <c r="L74" s="56">
        <v>10</v>
      </c>
      <c r="M74" s="56">
        <v>31</v>
      </c>
      <c r="N74" s="56">
        <v>75</v>
      </c>
      <c r="O74" s="56">
        <v>32</v>
      </c>
      <c r="P74" s="56">
        <v>32</v>
      </c>
      <c r="Q74" s="56">
        <v>25</v>
      </c>
      <c r="R74" s="56">
        <v>14</v>
      </c>
      <c r="S74" s="56">
        <v>51</v>
      </c>
      <c r="T74" s="56">
        <v>75</v>
      </c>
      <c r="U74" s="32">
        <v>38</v>
      </c>
      <c r="V74" s="56">
        <v>52</v>
      </c>
      <c r="W74" s="56">
        <v>25</v>
      </c>
      <c r="X74" s="56">
        <v>20</v>
      </c>
      <c r="Y74" s="56">
        <v>2031</v>
      </c>
      <c r="Z74" s="56">
        <v>75</v>
      </c>
      <c r="AA74" s="56">
        <v>38</v>
      </c>
      <c r="AB74" s="56">
        <v>2032</v>
      </c>
      <c r="AC74" s="56">
        <v>25</v>
      </c>
      <c r="AD74" s="56">
        <v>18</v>
      </c>
      <c r="AE74" s="56">
        <v>1151</v>
      </c>
      <c r="AF74" s="56">
        <v>75</v>
      </c>
      <c r="AG74" s="49">
        <v>40</v>
      </c>
      <c r="AH74" s="56">
        <v>1152</v>
      </c>
      <c r="AI74" s="56">
        <v>25</v>
      </c>
      <c r="AJ74" s="56">
        <v>19</v>
      </c>
      <c r="AK74" s="56">
        <v>4431</v>
      </c>
      <c r="AL74" s="56">
        <v>75</v>
      </c>
      <c r="AM74" s="56">
        <v>37</v>
      </c>
      <c r="AN74" s="56">
        <v>4432</v>
      </c>
      <c r="AO74" s="56">
        <v>25</v>
      </c>
      <c r="AP74" s="56">
        <v>19</v>
      </c>
      <c r="AR74" s="147">
        <f t="shared" si="18"/>
        <v>450</v>
      </c>
      <c r="AS74" s="147">
        <f t="shared" si="19"/>
        <v>150</v>
      </c>
      <c r="AT74" s="147">
        <f t="shared" si="20"/>
        <v>600</v>
      </c>
      <c r="AU74" s="147">
        <f t="shared" si="21"/>
        <v>222</v>
      </c>
      <c r="AV74" s="147">
        <f t="shared" si="22"/>
        <v>100</v>
      </c>
      <c r="AW74" s="147">
        <f t="shared" si="23"/>
        <v>322</v>
      </c>
      <c r="AX74" s="660">
        <f t="shared" si="24"/>
        <v>0.49333333333333335</v>
      </c>
      <c r="AY74" s="660">
        <f t="shared" si="25"/>
        <v>0.66666666666666663</v>
      </c>
      <c r="AZ74" s="660">
        <f t="shared" si="26"/>
        <v>0.53666666666666663</v>
      </c>
    </row>
    <row r="75" spans="1:52">
      <c r="A75" s="21">
        <v>69</v>
      </c>
      <c r="B75" s="21">
        <v>7819230051</v>
      </c>
      <c r="C75" s="21">
        <v>1190073</v>
      </c>
      <c r="D75" s="21" t="s">
        <v>97</v>
      </c>
      <c r="E75" s="22" t="s">
        <v>160</v>
      </c>
      <c r="F75" s="666">
        <v>54940</v>
      </c>
      <c r="G75" s="56">
        <v>11</v>
      </c>
      <c r="H75" s="56">
        <v>75</v>
      </c>
      <c r="I75" s="56">
        <v>40</v>
      </c>
      <c r="J75" s="56">
        <v>12</v>
      </c>
      <c r="K75" s="56">
        <v>25</v>
      </c>
      <c r="L75" s="56">
        <v>10</v>
      </c>
      <c r="M75" s="56">
        <v>31</v>
      </c>
      <c r="N75" s="56">
        <v>75</v>
      </c>
      <c r="O75" s="56">
        <v>34</v>
      </c>
      <c r="P75" s="56">
        <v>32</v>
      </c>
      <c r="Q75" s="56">
        <v>25</v>
      </c>
      <c r="R75" s="56">
        <v>19</v>
      </c>
      <c r="S75" s="56">
        <v>51</v>
      </c>
      <c r="T75" s="56">
        <v>75</v>
      </c>
      <c r="U75" s="56">
        <v>38</v>
      </c>
      <c r="V75" s="56">
        <v>52</v>
      </c>
      <c r="W75" s="56">
        <v>25</v>
      </c>
      <c r="X75" s="56">
        <v>18</v>
      </c>
      <c r="Y75" s="56">
        <v>2031</v>
      </c>
      <c r="Z75" s="56">
        <v>75</v>
      </c>
      <c r="AA75" s="56">
        <v>28</v>
      </c>
      <c r="AB75" s="56">
        <v>2032</v>
      </c>
      <c r="AC75" s="56">
        <v>25</v>
      </c>
      <c r="AD75" s="56">
        <v>18</v>
      </c>
      <c r="AE75" s="56">
        <v>1151</v>
      </c>
      <c r="AF75" s="56">
        <v>75</v>
      </c>
      <c r="AG75" s="49">
        <v>40</v>
      </c>
      <c r="AH75" s="56">
        <v>1152</v>
      </c>
      <c r="AI75" s="56">
        <v>25</v>
      </c>
      <c r="AJ75" s="56">
        <v>19</v>
      </c>
      <c r="AK75" s="56">
        <v>3311</v>
      </c>
      <c r="AL75" s="56">
        <v>75</v>
      </c>
      <c r="AM75" s="56">
        <v>27</v>
      </c>
      <c r="AN75" s="56">
        <v>3312</v>
      </c>
      <c r="AO75" s="56">
        <v>25</v>
      </c>
      <c r="AP75" s="56">
        <v>10</v>
      </c>
      <c r="AR75" s="147">
        <f t="shared" si="18"/>
        <v>450</v>
      </c>
      <c r="AS75" s="147">
        <f t="shared" si="19"/>
        <v>150</v>
      </c>
      <c r="AT75" s="147">
        <f t="shared" si="20"/>
        <v>600</v>
      </c>
      <c r="AU75" s="147">
        <f t="shared" si="21"/>
        <v>207</v>
      </c>
      <c r="AV75" s="147">
        <f t="shared" si="22"/>
        <v>94</v>
      </c>
      <c r="AW75" s="147">
        <f t="shared" si="23"/>
        <v>301</v>
      </c>
      <c r="AX75" s="660">
        <f t="shared" si="24"/>
        <v>0.46</v>
      </c>
      <c r="AY75" s="660">
        <f t="shared" si="25"/>
        <v>0.62666666666666671</v>
      </c>
      <c r="AZ75" s="660">
        <f t="shared" si="26"/>
        <v>0.50166666666666671</v>
      </c>
    </row>
    <row r="76" spans="1:52">
      <c r="A76" s="21">
        <v>70</v>
      </c>
      <c r="B76" s="21">
        <v>7819230068</v>
      </c>
      <c r="C76" s="21">
        <v>1190074</v>
      </c>
      <c r="D76" s="21" t="s">
        <v>99</v>
      </c>
      <c r="E76" s="22" t="s">
        <v>161</v>
      </c>
      <c r="F76" s="666">
        <v>59334</v>
      </c>
      <c r="G76" s="56">
        <v>11</v>
      </c>
      <c r="H76" s="56">
        <v>75</v>
      </c>
      <c r="I76" s="56">
        <v>28</v>
      </c>
      <c r="J76" s="56">
        <v>12</v>
      </c>
      <c r="K76" s="56">
        <v>25</v>
      </c>
      <c r="L76" s="56">
        <v>10</v>
      </c>
      <c r="M76" s="56">
        <v>31</v>
      </c>
      <c r="N76" s="56">
        <v>75</v>
      </c>
      <c r="O76" s="56">
        <v>25</v>
      </c>
      <c r="P76" s="56">
        <v>32</v>
      </c>
      <c r="Q76" s="56">
        <v>25</v>
      </c>
      <c r="R76" s="56">
        <v>11</v>
      </c>
      <c r="S76" s="56">
        <v>51</v>
      </c>
      <c r="T76" s="56">
        <v>75</v>
      </c>
      <c r="U76" s="56">
        <v>40</v>
      </c>
      <c r="V76" s="56">
        <v>52</v>
      </c>
      <c r="W76" s="56">
        <v>25</v>
      </c>
      <c r="X76" s="56">
        <v>18</v>
      </c>
      <c r="Y76" s="56">
        <v>2031</v>
      </c>
      <c r="Z76" s="56">
        <v>75</v>
      </c>
      <c r="AA76" s="56">
        <v>23</v>
      </c>
      <c r="AB76" s="56">
        <v>2032</v>
      </c>
      <c r="AC76" s="56">
        <v>25</v>
      </c>
      <c r="AD76" s="56">
        <v>18</v>
      </c>
      <c r="AE76" s="56">
        <v>1151</v>
      </c>
      <c r="AF76" s="56">
        <v>75</v>
      </c>
      <c r="AG76" s="49">
        <v>25</v>
      </c>
      <c r="AH76" s="56">
        <v>1152</v>
      </c>
      <c r="AI76" s="56">
        <v>25</v>
      </c>
      <c r="AJ76" s="56">
        <v>19</v>
      </c>
      <c r="AK76" s="56">
        <v>3331</v>
      </c>
      <c r="AL76" s="56">
        <v>75</v>
      </c>
      <c r="AM76" s="56">
        <v>44</v>
      </c>
      <c r="AN76" s="56">
        <v>3332</v>
      </c>
      <c r="AO76" s="56">
        <v>25</v>
      </c>
      <c r="AP76" s="56">
        <v>19</v>
      </c>
      <c r="AR76" s="147">
        <f t="shared" si="18"/>
        <v>450</v>
      </c>
      <c r="AS76" s="147">
        <f t="shared" si="19"/>
        <v>150</v>
      </c>
      <c r="AT76" s="147">
        <f t="shared" si="20"/>
        <v>600</v>
      </c>
      <c r="AU76" s="147">
        <f t="shared" si="21"/>
        <v>185</v>
      </c>
      <c r="AV76" s="147">
        <f t="shared" si="22"/>
        <v>95</v>
      </c>
      <c r="AW76" s="147">
        <f t="shared" si="23"/>
        <v>280</v>
      </c>
      <c r="AX76" s="660">
        <f t="shared" si="24"/>
        <v>0.41111111111111109</v>
      </c>
      <c r="AY76" s="660">
        <f t="shared" si="25"/>
        <v>0.6333333333333333</v>
      </c>
      <c r="AZ76" s="660">
        <f t="shared" si="26"/>
        <v>0.46666666666666667</v>
      </c>
    </row>
    <row r="77" spans="1:52">
      <c r="A77" s="21">
        <v>71</v>
      </c>
      <c r="B77" s="21">
        <v>7819230014</v>
      </c>
      <c r="C77" s="21">
        <v>1190075</v>
      </c>
      <c r="D77" s="21" t="s">
        <v>101</v>
      </c>
      <c r="E77" s="22" t="s">
        <v>162</v>
      </c>
      <c r="F77" s="666">
        <v>58715</v>
      </c>
      <c r="G77" s="56">
        <v>11</v>
      </c>
      <c r="H77" s="56">
        <v>75</v>
      </c>
      <c r="I77" s="56">
        <v>0</v>
      </c>
      <c r="J77" s="56">
        <v>12</v>
      </c>
      <c r="K77" s="56">
        <v>25</v>
      </c>
      <c r="L77" s="56">
        <v>0</v>
      </c>
      <c r="M77" s="56">
        <v>31</v>
      </c>
      <c r="N77" s="56">
        <v>75</v>
      </c>
      <c r="O77" s="56">
        <v>0</v>
      </c>
      <c r="P77" s="56">
        <v>32</v>
      </c>
      <c r="Q77" s="56">
        <v>25</v>
      </c>
      <c r="R77" s="56">
        <v>0</v>
      </c>
      <c r="S77" s="56">
        <v>51</v>
      </c>
      <c r="T77" s="56">
        <v>75</v>
      </c>
      <c r="U77" s="56">
        <v>0</v>
      </c>
      <c r="V77" s="56">
        <v>52</v>
      </c>
      <c r="W77" s="56">
        <v>25</v>
      </c>
      <c r="X77" s="56">
        <v>0</v>
      </c>
      <c r="Y77" s="56">
        <v>2031</v>
      </c>
      <c r="Z77" s="56">
        <v>75</v>
      </c>
      <c r="AA77" s="7">
        <v>0</v>
      </c>
      <c r="AB77" s="56">
        <v>2032</v>
      </c>
      <c r="AC77" s="56">
        <v>25</v>
      </c>
      <c r="AD77" s="56">
        <v>0</v>
      </c>
      <c r="AE77" s="56">
        <v>1151</v>
      </c>
      <c r="AF77" s="56">
        <v>75</v>
      </c>
      <c r="AG77" s="49">
        <v>0</v>
      </c>
      <c r="AH77" s="56">
        <v>1152</v>
      </c>
      <c r="AI77" s="56">
        <v>25</v>
      </c>
      <c r="AJ77" s="56">
        <v>0</v>
      </c>
      <c r="AK77" s="56">
        <v>4431</v>
      </c>
      <c r="AL77" s="56">
        <v>75</v>
      </c>
      <c r="AM77" s="56">
        <v>0</v>
      </c>
      <c r="AN77" s="56">
        <v>4432</v>
      </c>
      <c r="AO77" s="56">
        <v>25</v>
      </c>
      <c r="AP77" s="56">
        <v>0</v>
      </c>
      <c r="AR77" s="147">
        <f t="shared" si="18"/>
        <v>450</v>
      </c>
      <c r="AS77" s="147">
        <f t="shared" si="19"/>
        <v>150</v>
      </c>
      <c r="AT77" s="147">
        <f t="shared" si="20"/>
        <v>600</v>
      </c>
      <c r="AU77" s="147">
        <f t="shared" si="21"/>
        <v>0</v>
      </c>
      <c r="AV77" s="147">
        <f t="shared" si="22"/>
        <v>0</v>
      </c>
      <c r="AW77" s="147">
        <f t="shared" si="23"/>
        <v>0</v>
      </c>
      <c r="AX77" s="660">
        <f t="shared" si="24"/>
        <v>0</v>
      </c>
      <c r="AY77" s="660">
        <f t="shared" si="25"/>
        <v>0</v>
      </c>
      <c r="AZ77" s="660">
        <f t="shared" si="26"/>
        <v>0</v>
      </c>
    </row>
    <row r="78" spans="1:52">
      <c r="A78" s="21">
        <v>72</v>
      </c>
      <c r="B78" s="21">
        <v>7819230056</v>
      </c>
      <c r="C78" s="21">
        <v>1190076</v>
      </c>
      <c r="D78" s="21" t="s">
        <v>103</v>
      </c>
      <c r="E78" s="22" t="s">
        <v>163</v>
      </c>
      <c r="F78" s="666">
        <v>58242</v>
      </c>
      <c r="G78" s="56">
        <v>11</v>
      </c>
      <c r="H78" s="56">
        <v>75</v>
      </c>
      <c r="I78" s="56">
        <v>36</v>
      </c>
      <c r="J78" s="56">
        <v>12</v>
      </c>
      <c r="K78" s="56">
        <v>25</v>
      </c>
      <c r="L78" s="56">
        <v>10</v>
      </c>
      <c r="M78" s="56">
        <v>31</v>
      </c>
      <c r="N78" s="56">
        <v>75</v>
      </c>
      <c r="O78" s="56">
        <v>33</v>
      </c>
      <c r="P78" s="56">
        <v>32</v>
      </c>
      <c r="Q78" s="56">
        <v>25</v>
      </c>
      <c r="R78" s="56">
        <v>19</v>
      </c>
      <c r="S78" s="56">
        <v>51</v>
      </c>
      <c r="T78" s="56">
        <v>75</v>
      </c>
      <c r="U78" s="32">
        <v>51</v>
      </c>
      <c r="V78" s="56">
        <v>52</v>
      </c>
      <c r="W78" s="56">
        <v>25</v>
      </c>
      <c r="X78" s="56">
        <v>20</v>
      </c>
      <c r="Y78" s="56">
        <v>2031</v>
      </c>
      <c r="Z78" s="56">
        <v>75</v>
      </c>
      <c r="AA78" s="56">
        <v>43</v>
      </c>
      <c r="AB78" s="56">
        <v>2032</v>
      </c>
      <c r="AC78" s="56">
        <v>25</v>
      </c>
      <c r="AD78" s="56">
        <v>18</v>
      </c>
      <c r="AE78" s="56">
        <v>1151</v>
      </c>
      <c r="AF78" s="56">
        <v>75</v>
      </c>
      <c r="AG78" s="49">
        <v>40</v>
      </c>
      <c r="AH78" s="56">
        <v>1152</v>
      </c>
      <c r="AI78" s="56">
        <v>25</v>
      </c>
      <c r="AJ78" s="56">
        <v>19</v>
      </c>
      <c r="AK78" s="56">
        <v>4431</v>
      </c>
      <c r="AL78" s="56">
        <v>75</v>
      </c>
      <c r="AM78" s="56">
        <v>39</v>
      </c>
      <c r="AN78" s="56">
        <v>4432</v>
      </c>
      <c r="AO78" s="56">
        <v>25</v>
      </c>
      <c r="AP78" s="56">
        <v>19</v>
      </c>
      <c r="AR78" s="147">
        <f t="shared" si="18"/>
        <v>450</v>
      </c>
      <c r="AS78" s="147">
        <f t="shared" si="19"/>
        <v>150</v>
      </c>
      <c r="AT78" s="147">
        <f t="shared" si="20"/>
        <v>600</v>
      </c>
      <c r="AU78" s="147">
        <f t="shared" si="21"/>
        <v>242</v>
      </c>
      <c r="AV78" s="147">
        <f t="shared" si="22"/>
        <v>105</v>
      </c>
      <c r="AW78" s="147">
        <f t="shared" si="23"/>
        <v>347</v>
      </c>
      <c r="AX78" s="660">
        <f t="shared" si="24"/>
        <v>0.5377777777777778</v>
      </c>
      <c r="AY78" s="660">
        <f t="shared" si="25"/>
        <v>0.7</v>
      </c>
      <c r="AZ78" s="660">
        <f t="shared" si="26"/>
        <v>0.57833333333333337</v>
      </c>
    </row>
    <row r="79" spans="1:52">
      <c r="A79" s="21">
        <v>73</v>
      </c>
      <c r="B79" s="21">
        <v>7819230057</v>
      </c>
      <c r="C79" s="21">
        <v>1190077</v>
      </c>
      <c r="D79" s="21" t="s">
        <v>105</v>
      </c>
      <c r="E79" s="22" t="s">
        <v>164</v>
      </c>
      <c r="F79" s="666">
        <v>59306</v>
      </c>
      <c r="G79" s="56">
        <v>11</v>
      </c>
      <c r="H79" s="56">
        <v>75</v>
      </c>
      <c r="I79" s="56">
        <v>28</v>
      </c>
      <c r="J79" s="56">
        <v>12</v>
      </c>
      <c r="K79" s="56">
        <v>25</v>
      </c>
      <c r="L79" s="56">
        <v>10</v>
      </c>
      <c r="M79" s="56">
        <v>31</v>
      </c>
      <c r="N79" s="56">
        <v>75</v>
      </c>
      <c r="O79" s="56">
        <v>23</v>
      </c>
      <c r="P79" s="56">
        <v>32</v>
      </c>
      <c r="Q79" s="56">
        <v>25</v>
      </c>
      <c r="R79" s="56">
        <v>11</v>
      </c>
      <c r="S79" s="56">
        <v>51</v>
      </c>
      <c r="T79" s="56">
        <v>75</v>
      </c>
      <c r="U79" s="32">
        <v>38</v>
      </c>
      <c r="V79" s="56">
        <v>52</v>
      </c>
      <c r="W79" s="56">
        <v>25</v>
      </c>
      <c r="X79" s="56">
        <v>18</v>
      </c>
      <c r="Y79" s="56">
        <v>2031</v>
      </c>
      <c r="Z79" s="56">
        <v>75</v>
      </c>
      <c r="AA79" s="56">
        <v>24</v>
      </c>
      <c r="AB79" s="56">
        <v>2032</v>
      </c>
      <c r="AC79" s="56">
        <v>25</v>
      </c>
      <c r="AD79" s="56">
        <v>18</v>
      </c>
      <c r="AE79" s="56">
        <v>1151</v>
      </c>
      <c r="AF79" s="56">
        <v>75</v>
      </c>
      <c r="AG79" s="49">
        <v>33</v>
      </c>
      <c r="AH79" s="56">
        <v>1152</v>
      </c>
      <c r="AI79" s="56">
        <v>25</v>
      </c>
      <c r="AJ79" s="56">
        <v>19</v>
      </c>
      <c r="AK79" s="56">
        <v>4431</v>
      </c>
      <c r="AL79" s="56">
        <v>75</v>
      </c>
      <c r="AM79" s="56">
        <v>28</v>
      </c>
      <c r="AN79" s="56">
        <v>4432</v>
      </c>
      <c r="AO79" s="56">
        <v>25</v>
      </c>
      <c r="AP79" s="56">
        <v>19</v>
      </c>
      <c r="AR79" s="147">
        <f t="shared" si="18"/>
        <v>450</v>
      </c>
      <c r="AS79" s="147">
        <f t="shared" si="19"/>
        <v>150</v>
      </c>
      <c r="AT79" s="147">
        <f t="shared" si="20"/>
        <v>600</v>
      </c>
      <c r="AU79" s="147">
        <f t="shared" si="21"/>
        <v>174</v>
      </c>
      <c r="AV79" s="147">
        <f t="shared" si="22"/>
        <v>95</v>
      </c>
      <c r="AW79" s="147">
        <f t="shared" si="23"/>
        <v>269</v>
      </c>
      <c r="AX79" s="660">
        <f t="shared" si="24"/>
        <v>0.38666666666666666</v>
      </c>
      <c r="AY79" s="660">
        <f t="shared" si="25"/>
        <v>0.6333333333333333</v>
      </c>
      <c r="AZ79" s="660">
        <f t="shared" si="26"/>
        <v>0.44833333333333331</v>
      </c>
    </row>
    <row r="80" spans="1:52">
      <c r="A80" s="21">
        <v>74</v>
      </c>
      <c r="B80" s="21">
        <v>7819230027</v>
      </c>
      <c r="C80" s="21">
        <v>1190078</v>
      </c>
      <c r="D80" s="21" t="s">
        <v>107</v>
      </c>
      <c r="E80" s="22" t="s">
        <v>165</v>
      </c>
      <c r="F80" s="666">
        <v>56292</v>
      </c>
      <c r="G80" s="56">
        <v>11</v>
      </c>
      <c r="H80" s="56">
        <v>75</v>
      </c>
      <c r="I80" s="56">
        <v>42</v>
      </c>
      <c r="J80" s="56">
        <v>12</v>
      </c>
      <c r="K80" s="56">
        <v>25</v>
      </c>
      <c r="L80" s="56">
        <v>10</v>
      </c>
      <c r="M80" s="56">
        <v>31</v>
      </c>
      <c r="N80" s="56">
        <v>75</v>
      </c>
      <c r="O80" s="56">
        <v>23</v>
      </c>
      <c r="P80" s="56">
        <v>32</v>
      </c>
      <c r="Q80" s="56">
        <v>25</v>
      </c>
      <c r="R80" s="56">
        <v>11</v>
      </c>
      <c r="S80" s="56">
        <v>51</v>
      </c>
      <c r="T80" s="56">
        <v>75</v>
      </c>
      <c r="U80" s="56">
        <v>40</v>
      </c>
      <c r="V80" s="56">
        <v>52</v>
      </c>
      <c r="W80" s="56">
        <v>25</v>
      </c>
      <c r="X80" s="56">
        <v>18</v>
      </c>
      <c r="Y80" s="56">
        <v>2151</v>
      </c>
      <c r="Z80" s="56">
        <v>75</v>
      </c>
      <c r="AA80" s="56">
        <v>23</v>
      </c>
      <c r="AB80" s="56">
        <v>2152</v>
      </c>
      <c r="AC80" s="56">
        <v>25</v>
      </c>
      <c r="AD80" s="56">
        <v>15</v>
      </c>
      <c r="AE80" s="56">
        <v>1031</v>
      </c>
      <c r="AF80" s="56">
        <v>75</v>
      </c>
      <c r="AG80" s="49">
        <v>23</v>
      </c>
      <c r="AH80" s="56">
        <v>1032</v>
      </c>
      <c r="AI80" s="56">
        <v>25</v>
      </c>
      <c r="AJ80" s="56">
        <v>18</v>
      </c>
      <c r="AK80" s="56">
        <v>3071</v>
      </c>
      <c r="AL80" s="56">
        <v>75</v>
      </c>
      <c r="AM80" s="56">
        <v>35</v>
      </c>
      <c r="AN80" s="56">
        <v>3072</v>
      </c>
      <c r="AO80" s="56">
        <v>25</v>
      </c>
      <c r="AP80" s="56">
        <v>20</v>
      </c>
      <c r="AR80" s="147">
        <f t="shared" si="18"/>
        <v>450</v>
      </c>
      <c r="AS80" s="147">
        <f t="shared" si="19"/>
        <v>150</v>
      </c>
      <c r="AT80" s="147">
        <f t="shared" si="20"/>
        <v>600</v>
      </c>
      <c r="AU80" s="147">
        <f t="shared" si="21"/>
        <v>186</v>
      </c>
      <c r="AV80" s="147">
        <f t="shared" si="22"/>
        <v>92</v>
      </c>
      <c r="AW80" s="147">
        <f t="shared" si="23"/>
        <v>278</v>
      </c>
      <c r="AX80" s="660">
        <f t="shared" si="24"/>
        <v>0.41333333333333333</v>
      </c>
      <c r="AY80" s="660">
        <f t="shared" si="25"/>
        <v>0.61333333333333329</v>
      </c>
      <c r="AZ80" s="660">
        <f t="shared" si="26"/>
        <v>0.46333333333333332</v>
      </c>
    </row>
    <row r="81" spans="1:52">
      <c r="A81" s="21">
        <v>75</v>
      </c>
      <c r="B81" s="21">
        <v>7819230029</v>
      </c>
      <c r="C81" s="21">
        <v>1190079</v>
      </c>
      <c r="D81" s="21" t="s">
        <v>109</v>
      </c>
      <c r="E81" s="22" t="s">
        <v>166</v>
      </c>
      <c r="F81" s="666">
        <v>56647</v>
      </c>
      <c r="G81" s="56">
        <v>11</v>
      </c>
      <c r="H81" s="56">
        <v>75</v>
      </c>
      <c r="I81" s="56">
        <v>24</v>
      </c>
      <c r="J81" s="56">
        <v>12</v>
      </c>
      <c r="K81" s="56">
        <v>25</v>
      </c>
      <c r="L81" s="56">
        <v>10</v>
      </c>
      <c r="M81" s="56">
        <v>31</v>
      </c>
      <c r="N81" s="56">
        <v>75</v>
      </c>
      <c r="O81" s="56">
        <v>23</v>
      </c>
      <c r="P81" s="56">
        <v>32</v>
      </c>
      <c r="Q81" s="56">
        <v>25</v>
      </c>
      <c r="R81" s="56">
        <v>11</v>
      </c>
      <c r="S81" s="56">
        <v>51</v>
      </c>
      <c r="T81" s="56">
        <v>75</v>
      </c>
      <c r="U81" s="56">
        <v>23</v>
      </c>
      <c r="V81" s="56">
        <v>52</v>
      </c>
      <c r="W81" s="56">
        <v>25</v>
      </c>
      <c r="X81" s="56">
        <v>12</v>
      </c>
      <c r="Y81" s="56">
        <v>2031</v>
      </c>
      <c r="Z81" s="56">
        <v>75</v>
      </c>
      <c r="AA81" s="56">
        <v>23</v>
      </c>
      <c r="AB81" s="56">
        <v>2032</v>
      </c>
      <c r="AC81" s="56">
        <v>25</v>
      </c>
      <c r="AD81" s="56">
        <v>18</v>
      </c>
      <c r="AE81" s="56">
        <v>1151</v>
      </c>
      <c r="AF81" s="56">
        <v>75</v>
      </c>
      <c r="AG81" s="49">
        <v>25</v>
      </c>
      <c r="AH81" s="56">
        <v>1152</v>
      </c>
      <c r="AI81" s="56">
        <v>25</v>
      </c>
      <c r="AJ81" s="56">
        <v>18</v>
      </c>
      <c r="AK81" s="56">
        <v>4431</v>
      </c>
      <c r="AL81" s="56">
        <v>75</v>
      </c>
      <c r="AM81" s="56">
        <v>24</v>
      </c>
      <c r="AN81" s="56">
        <v>4432</v>
      </c>
      <c r="AO81" s="56">
        <v>25</v>
      </c>
      <c r="AP81" s="56">
        <v>19</v>
      </c>
      <c r="AR81" s="147">
        <f t="shared" si="18"/>
        <v>450</v>
      </c>
      <c r="AS81" s="147">
        <f t="shared" si="19"/>
        <v>150</v>
      </c>
      <c r="AT81" s="147">
        <f t="shared" si="20"/>
        <v>600</v>
      </c>
      <c r="AU81" s="147">
        <f t="shared" si="21"/>
        <v>142</v>
      </c>
      <c r="AV81" s="147">
        <f t="shared" si="22"/>
        <v>88</v>
      </c>
      <c r="AW81" s="147">
        <f t="shared" si="23"/>
        <v>230</v>
      </c>
      <c r="AX81" s="660">
        <f t="shared" si="24"/>
        <v>0.31555555555555553</v>
      </c>
      <c r="AY81" s="660">
        <f t="shared" si="25"/>
        <v>0.58666666666666667</v>
      </c>
      <c r="AZ81" s="660">
        <f t="shared" si="26"/>
        <v>0.38333333333333336</v>
      </c>
    </row>
    <row r="82" spans="1:52">
      <c r="A82" s="21">
        <v>76</v>
      </c>
      <c r="B82" s="21">
        <v>7819230033</v>
      </c>
      <c r="C82" s="21">
        <v>1190080</v>
      </c>
      <c r="D82" s="21" t="s">
        <v>111</v>
      </c>
      <c r="E82" s="22" t="s">
        <v>167</v>
      </c>
      <c r="F82" s="666">
        <v>58613</v>
      </c>
      <c r="G82" s="56">
        <v>11</v>
      </c>
      <c r="H82" s="56">
        <v>75</v>
      </c>
      <c r="I82" s="56">
        <v>0</v>
      </c>
      <c r="J82" s="56">
        <v>12</v>
      </c>
      <c r="K82" s="56">
        <v>25</v>
      </c>
      <c r="L82" s="56">
        <v>0</v>
      </c>
      <c r="M82" s="56">
        <v>31</v>
      </c>
      <c r="N82" s="56">
        <v>75</v>
      </c>
      <c r="O82" s="56">
        <v>0</v>
      </c>
      <c r="P82" s="56">
        <v>32</v>
      </c>
      <c r="Q82" s="56">
        <v>25</v>
      </c>
      <c r="R82" s="56">
        <v>0</v>
      </c>
      <c r="S82" s="56">
        <v>51</v>
      </c>
      <c r="T82" s="56">
        <v>75</v>
      </c>
      <c r="U82" s="56">
        <v>0</v>
      </c>
      <c r="V82" s="56">
        <v>52</v>
      </c>
      <c r="W82" s="56">
        <v>25</v>
      </c>
      <c r="X82" s="56">
        <v>0</v>
      </c>
      <c r="Y82" s="56">
        <v>2031</v>
      </c>
      <c r="Z82" s="56">
        <v>75</v>
      </c>
      <c r="AA82" s="56">
        <v>0</v>
      </c>
      <c r="AB82" s="56">
        <v>2032</v>
      </c>
      <c r="AC82" s="56">
        <v>25</v>
      </c>
      <c r="AD82" s="56">
        <v>0</v>
      </c>
      <c r="AE82" s="56">
        <v>1151</v>
      </c>
      <c r="AF82" s="56">
        <v>75</v>
      </c>
      <c r="AG82" s="49">
        <v>0</v>
      </c>
      <c r="AH82" s="56">
        <v>1152</v>
      </c>
      <c r="AI82" s="56">
        <v>25</v>
      </c>
      <c r="AJ82" s="56">
        <v>0</v>
      </c>
      <c r="AK82" s="56">
        <v>4431</v>
      </c>
      <c r="AL82" s="56">
        <v>75</v>
      </c>
      <c r="AM82" s="56">
        <v>0</v>
      </c>
      <c r="AN82" s="56">
        <v>4432</v>
      </c>
      <c r="AO82" s="56">
        <v>25</v>
      </c>
      <c r="AP82" s="56">
        <v>0</v>
      </c>
      <c r="AR82" s="147">
        <f t="shared" si="18"/>
        <v>450</v>
      </c>
      <c r="AS82" s="147">
        <f t="shared" si="19"/>
        <v>150</v>
      </c>
      <c r="AT82" s="147">
        <f t="shared" si="20"/>
        <v>600</v>
      </c>
      <c r="AU82" s="147">
        <f t="shared" si="21"/>
        <v>0</v>
      </c>
      <c r="AV82" s="147">
        <f t="shared" si="22"/>
        <v>0</v>
      </c>
      <c r="AW82" s="147">
        <f t="shared" si="23"/>
        <v>0</v>
      </c>
      <c r="AX82" s="660">
        <f t="shared" si="24"/>
        <v>0</v>
      </c>
      <c r="AY82" s="660">
        <f t="shared" si="25"/>
        <v>0</v>
      </c>
      <c r="AZ82" s="660">
        <f t="shared" si="26"/>
        <v>0</v>
      </c>
    </row>
    <row r="83" spans="1:52">
      <c r="A83" s="21">
        <v>77</v>
      </c>
      <c r="B83" s="21">
        <v>7819230040</v>
      </c>
      <c r="C83" s="21">
        <v>1190081</v>
      </c>
      <c r="D83" s="21" t="s">
        <v>113</v>
      </c>
      <c r="E83" s="22" t="s">
        <v>168</v>
      </c>
      <c r="F83" s="666">
        <v>55078</v>
      </c>
      <c r="G83" s="56">
        <v>11</v>
      </c>
      <c r="H83" s="56">
        <v>75</v>
      </c>
      <c r="I83" s="56">
        <v>47</v>
      </c>
      <c r="J83" s="56">
        <v>12</v>
      </c>
      <c r="K83" s="56">
        <v>25</v>
      </c>
      <c r="L83" s="56">
        <v>10</v>
      </c>
      <c r="M83" s="56">
        <v>31</v>
      </c>
      <c r="N83" s="56">
        <v>75</v>
      </c>
      <c r="O83" s="56">
        <v>32</v>
      </c>
      <c r="P83" s="56">
        <v>32</v>
      </c>
      <c r="Q83" s="56">
        <v>25</v>
      </c>
      <c r="R83" s="56">
        <v>14</v>
      </c>
      <c r="S83" s="56">
        <v>51</v>
      </c>
      <c r="T83" s="56">
        <v>75</v>
      </c>
      <c r="U83" s="56">
        <v>27</v>
      </c>
      <c r="V83" s="56">
        <v>52</v>
      </c>
      <c r="W83" s="56">
        <v>25</v>
      </c>
      <c r="X83" s="56">
        <v>13</v>
      </c>
      <c r="Y83" s="56">
        <v>2031</v>
      </c>
      <c r="Z83" s="56">
        <v>75</v>
      </c>
      <c r="AA83" s="56">
        <v>37</v>
      </c>
      <c r="AB83" s="56">
        <v>2032</v>
      </c>
      <c r="AC83" s="56">
        <v>25</v>
      </c>
      <c r="AD83" s="56">
        <v>18</v>
      </c>
      <c r="AE83" s="56">
        <v>1151</v>
      </c>
      <c r="AF83" s="56">
        <v>75</v>
      </c>
      <c r="AG83" s="49">
        <v>40</v>
      </c>
      <c r="AH83" s="56">
        <v>1152</v>
      </c>
      <c r="AI83" s="56">
        <v>25</v>
      </c>
      <c r="AJ83" s="56">
        <v>19</v>
      </c>
      <c r="AK83" s="56">
        <v>3311</v>
      </c>
      <c r="AL83" s="56">
        <v>75</v>
      </c>
      <c r="AM83" s="56">
        <v>34</v>
      </c>
      <c r="AN83" s="56">
        <v>3312</v>
      </c>
      <c r="AO83" s="56">
        <v>25</v>
      </c>
      <c r="AP83" s="56">
        <v>10</v>
      </c>
      <c r="AR83" s="147">
        <f t="shared" si="18"/>
        <v>450</v>
      </c>
      <c r="AS83" s="147">
        <f t="shared" si="19"/>
        <v>150</v>
      </c>
      <c r="AT83" s="147">
        <f t="shared" si="20"/>
        <v>600</v>
      </c>
      <c r="AU83" s="147">
        <f t="shared" si="21"/>
        <v>217</v>
      </c>
      <c r="AV83" s="147">
        <f t="shared" si="22"/>
        <v>84</v>
      </c>
      <c r="AW83" s="147">
        <f t="shared" si="23"/>
        <v>301</v>
      </c>
      <c r="AX83" s="660">
        <f t="shared" si="24"/>
        <v>0.48222222222222222</v>
      </c>
      <c r="AY83" s="660">
        <f t="shared" si="25"/>
        <v>0.56000000000000005</v>
      </c>
      <c r="AZ83" s="660">
        <f t="shared" si="26"/>
        <v>0.50166666666666671</v>
      </c>
    </row>
    <row r="84" spans="1:52">
      <c r="A84" s="21">
        <v>78</v>
      </c>
      <c r="B84" s="21">
        <v>7819230045</v>
      </c>
      <c r="C84" s="21">
        <v>1190082</v>
      </c>
      <c r="D84" s="21" t="s">
        <v>115</v>
      </c>
      <c r="E84" s="22" t="s">
        <v>169</v>
      </c>
      <c r="F84" s="666">
        <v>59168</v>
      </c>
      <c r="G84" s="56">
        <v>11</v>
      </c>
      <c r="H84" s="56">
        <v>75</v>
      </c>
      <c r="I84" s="56">
        <v>36</v>
      </c>
      <c r="J84" s="56">
        <v>12</v>
      </c>
      <c r="K84" s="56">
        <v>25</v>
      </c>
      <c r="L84" s="56">
        <v>10</v>
      </c>
      <c r="M84" s="56">
        <v>31</v>
      </c>
      <c r="N84" s="56">
        <v>75</v>
      </c>
      <c r="O84" s="56">
        <v>25</v>
      </c>
      <c r="P84" s="56">
        <v>32</v>
      </c>
      <c r="Q84" s="56">
        <v>25</v>
      </c>
      <c r="R84" s="56">
        <v>11</v>
      </c>
      <c r="S84" s="56">
        <v>51</v>
      </c>
      <c r="T84" s="56">
        <v>75</v>
      </c>
      <c r="U84" s="56">
        <v>32</v>
      </c>
      <c r="V84" s="56">
        <v>52</v>
      </c>
      <c r="W84" s="56">
        <v>25</v>
      </c>
      <c r="X84" s="56">
        <v>14</v>
      </c>
      <c r="Y84" s="56">
        <v>2031</v>
      </c>
      <c r="Z84" s="56">
        <v>75</v>
      </c>
      <c r="AA84" s="49">
        <v>46</v>
      </c>
      <c r="AB84" s="56">
        <v>2032</v>
      </c>
      <c r="AC84" s="56">
        <v>25</v>
      </c>
      <c r="AD84" s="56">
        <v>18</v>
      </c>
      <c r="AE84" s="56">
        <v>1151</v>
      </c>
      <c r="AF84" s="56">
        <v>75</v>
      </c>
      <c r="AG84" s="49">
        <v>46</v>
      </c>
      <c r="AH84" s="56">
        <v>1152</v>
      </c>
      <c r="AI84" s="56">
        <v>25</v>
      </c>
      <c r="AJ84" s="56">
        <v>20</v>
      </c>
      <c r="AK84" s="56">
        <v>4431</v>
      </c>
      <c r="AL84" s="56">
        <v>75</v>
      </c>
      <c r="AM84" s="56">
        <v>34</v>
      </c>
      <c r="AN84" s="56">
        <v>4432</v>
      </c>
      <c r="AO84" s="56">
        <v>25</v>
      </c>
      <c r="AP84" s="56">
        <v>19</v>
      </c>
      <c r="AR84" s="147">
        <f t="shared" si="18"/>
        <v>450</v>
      </c>
      <c r="AS84" s="147">
        <f t="shared" si="19"/>
        <v>150</v>
      </c>
      <c r="AT84" s="147">
        <f t="shared" si="20"/>
        <v>600</v>
      </c>
      <c r="AU84" s="147">
        <f t="shared" si="21"/>
        <v>219</v>
      </c>
      <c r="AV84" s="147">
        <f t="shared" si="22"/>
        <v>92</v>
      </c>
      <c r="AW84" s="147">
        <f t="shared" si="23"/>
        <v>311</v>
      </c>
      <c r="AX84" s="660">
        <f t="shared" si="24"/>
        <v>0.48666666666666669</v>
      </c>
      <c r="AY84" s="660">
        <f t="shared" si="25"/>
        <v>0.61333333333333329</v>
      </c>
      <c r="AZ84" s="660">
        <f t="shared" si="26"/>
        <v>0.51833333333333331</v>
      </c>
    </row>
    <row r="85" spans="1:52">
      <c r="A85" s="21">
        <v>79</v>
      </c>
      <c r="B85" s="668">
        <v>7819230030</v>
      </c>
      <c r="C85" s="21">
        <v>1190083</v>
      </c>
      <c r="D85" s="21" t="s">
        <v>40</v>
      </c>
      <c r="E85" s="22" t="s">
        <v>170</v>
      </c>
      <c r="F85" s="666">
        <v>55754</v>
      </c>
      <c r="G85" s="56">
        <v>11</v>
      </c>
      <c r="H85" s="56">
        <v>75</v>
      </c>
      <c r="I85" s="56">
        <v>0</v>
      </c>
      <c r="J85" s="56">
        <v>12</v>
      </c>
      <c r="K85" s="56">
        <v>25</v>
      </c>
      <c r="L85" s="56">
        <v>0</v>
      </c>
      <c r="M85" s="56">
        <v>31</v>
      </c>
      <c r="N85" s="56">
        <v>75</v>
      </c>
      <c r="O85" s="56">
        <v>0</v>
      </c>
      <c r="P85" s="56">
        <v>32</v>
      </c>
      <c r="Q85" s="56">
        <v>25</v>
      </c>
      <c r="R85" s="56">
        <v>0</v>
      </c>
      <c r="S85" s="56">
        <v>51</v>
      </c>
      <c r="T85" s="56">
        <v>75</v>
      </c>
      <c r="U85" s="56">
        <v>0</v>
      </c>
      <c r="V85" s="56">
        <v>52</v>
      </c>
      <c r="W85" s="56">
        <v>25</v>
      </c>
      <c r="X85" s="56">
        <v>0</v>
      </c>
      <c r="Y85" s="56">
        <v>2031</v>
      </c>
      <c r="Z85" s="56">
        <v>75</v>
      </c>
      <c r="AA85" s="49">
        <v>0</v>
      </c>
      <c r="AB85" s="56">
        <v>2032</v>
      </c>
      <c r="AC85" s="56">
        <v>25</v>
      </c>
      <c r="AD85" s="56">
        <v>0</v>
      </c>
      <c r="AE85" s="56">
        <v>1151</v>
      </c>
      <c r="AF85" s="56">
        <v>75</v>
      </c>
      <c r="AG85" s="49">
        <v>0</v>
      </c>
      <c r="AH85" s="56">
        <v>1152</v>
      </c>
      <c r="AI85" s="56">
        <v>25</v>
      </c>
      <c r="AJ85" s="56">
        <v>0</v>
      </c>
      <c r="AK85" s="56">
        <v>4431</v>
      </c>
      <c r="AL85" s="56">
        <v>75</v>
      </c>
      <c r="AM85" s="56">
        <v>0</v>
      </c>
      <c r="AN85" s="56">
        <v>4432</v>
      </c>
      <c r="AO85" s="56">
        <v>25</v>
      </c>
      <c r="AP85" s="56">
        <v>0</v>
      </c>
      <c r="AR85" s="147">
        <f t="shared" si="18"/>
        <v>450</v>
      </c>
      <c r="AS85" s="147">
        <f t="shared" si="19"/>
        <v>150</v>
      </c>
      <c r="AT85" s="147">
        <f t="shared" si="20"/>
        <v>600</v>
      </c>
      <c r="AU85" s="147">
        <f t="shared" si="21"/>
        <v>0</v>
      </c>
      <c r="AV85" s="147">
        <f t="shared" si="22"/>
        <v>0</v>
      </c>
      <c r="AW85" s="147">
        <f t="shared" si="23"/>
        <v>0</v>
      </c>
      <c r="AX85" s="660">
        <f t="shared" si="24"/>
        <v>0</v>
      </c>
      <c r="AY85" s="660">
        <f t="shared" si="25"/>
        <v>0</v>
      </c>
      <c r="AZ85" s="660">
        <f t="shared" si="26"/>
        <v>0</v>
      </c>
    </row>
    <row r="86" spans="1:52">
      <c r="A86" s="21">
        <v>80</v>
      </c>
      <c r="B86" s="21">
        <v>7819230044</v>
      </c>
      <c r="C86" s="21">
        <v>1190084</v>
      </c>
      <c r="D86" s="21" t="s">
        <v>59</v>
      </c>
      <c r="E86" s="22" t="s">
        <v>171</v>
      </c>
      <c r="F86" s="666">
        <v>58648</v>
      </c>
      <c r="G86" s="56">
        <v>11</v>
      </c>
      <c r="H86" s="56">
        <v>75</v>
      </c>
      <c r="I86" s="56">
        <v>39</v>
      </c>
      <c r="J86" s="56">
        <v>12</v>
      </c>
      <c r="K86" s="56">
        <v>25</v>
      </c>
      <c r="L86" s="56">
        <v>10</v>
      </c>
      <c r="M86" s="56">
        <v>31</v>
      </c>
      <c r="N86" s="56">
        <v>75</v>
      </c>
      <c r="O86" s="56">
        <v>30</v>
      </c>
      <c r="P86" s="56">
        <v>32</v>
      </c>
      <c r="Q86" s="56">
        <v>25</v>
      </c>
      <c r="R86" s="56">
        <v>11</v>
      </c>
      <c r="S86" s="56">
        <v>51</v>
      </c>
      <c r="T86" s="56">
        <v>75</v>
      </c>
      <c r="U86" s="56">
        <v>39</v>
      </c>
      <c r="V86" s="56">
        <v>52</v>
      </c>
      <c r="W86" s="56">
        <v>25</v>
      </c>
      <c r="X86" s="56">
        <v>18</v>
      </c>
      <c r="Y86" s="56">
        <v>2031</v>
      </c>
      <c r="Z86" s="56">
        <v>75</v>
      </c>
      <c r="AA86" s="49">
        <v>42</v>
      </c>
      <c r="AB86" s="56">
        <v>2032</v>
      </c>
      <c r="AC86" s="56">
        <v>25</v>
      </c>
      <c r="AD86" s="56">
        <v>18</v>
      </c>
      <c r="AE86" s="56">
        <v>1151</v>
      </c>
      <c r="AF86" s="56">
        <v>75</v>
      </c>
      <c r="AG86" s="49">
        <v>32</v>
      </c>
      <c r="AH86" s="56">
        <v>1152</v>
      </c>
      <c r="AI86" s="56">
        <v>25</v>
      </c>
      <c r="AJ86" s="56">
        <v>19</v>
      </c>
      <c r="AK86" s="56">
        <v>3311</v>
      </c>
      <c r="AL86" s="56">
        <v>75</v>
      </c>
      <c r="AM86" s="56">
        <v>32</v>
      </c>
      <c r="AN86" s="56">
        <v>3312</v>
      </c>
      <c r="AO86" s="56">
        <v>25</v>
      </c>
      <c r="AP86" s="56">
        <v>10</v>
      </c>
      <c r="AR86" s="147">
        <f t="shared" si="18"/>
        <v>450</v>
      </c>
      <c r="AS86" s="147">
        <f t="shared" si="19"/>
        <v>150</v>
      </c>
      <c r="AT86" s="147">
        <f t="shared" si="20"/>
        <v>600</v>
      </c>
      <c r="AU86" s="147">
        <f t="shared" si="21"/>
        <v>214</v>
      </c>
      <c r="AV86" s="147">
        <f t="shared" si="22"/>
        <v>86</v>
      </c>
      <c r="AW86" s="147">
        <f t="shared" si="23"/>
        <v>300</v>
      </c>
      <c r="AX86" s="660">
        <f t="shared" si="24"/>
        <v>0.47555555555555556</v>
      </c>
      <c r="AY86" s="660">
        <f t="shared" si="25"/>
        <v>0.57333333333333336</v>
      </c>
      <c r="AZ86" s="660">
        <f t="shared" si="26"/>
        <v>0.5</v>
      </c>
    </row>
    <row r="87" spans="1:52">
      <c r="A87" s="21">
        <v>81</v>
      </c>
      <c r="B87" s="21">
        <v>7819230076</v>
      </c>
      <c r="C87" s="21">
        <v>1190085</v>
      </c>
      <c r="D87" s="373" t="s">
        <v>60</v>
      </c>
      <c r="E87" s="22" t="s">
        <v>177</v>
      </c>
      <c r="F87" s="666">
        <v>54432</v>
      </c>
      <c r="G87" s="56">
        <v>11</v>
      </c>
      <c r="H87" s="56">
        <v>75</v>
      </c>
      <c r="I87" s="56">
        <v>0</v>
      </c>
      <c r="J87" s="56">
        <v>12</v>
      </c>
      <c r="K87" s="56">
        <v>25</v>
      </c>
      <c r="L87" s="56">
        <v>0</v>
      </c>
      <c r="M87" s="56">
        <v>31</v>
      </c>
      <c r="N87" s="56">
        <v>75</v>
      </c>
      <c r="O87" s="56">
        <v>0</v>
      </c>
      <c r="P87" s="56">
        <v>32</v>
      </c>
      <c r="Q87" s="56">
        <v>25</v>
      </c>
      <c r="R87" s="56">
        <v>0</v>
      </c>
      <c r="S87" s="56">
        <v>51</v>
      </c>
      <c r="T87" s="56">
        <v>75</v>
      </c>
      <c r="U87" s="56">
        <v>0</v>
      </c>
      <c r="V87" s="56">
        <v>52</v>
      </c>
      <c r="W87" s="56">
        <v>25</v>
      </c>
      <c r="X87" s="56">
        <v>0</v>
      </c>
      <c r="Y87" s="56">
        <v>2151</v>
      </c>
      <c r="Z87" s="56">
        <v>75</v>
      </c>
      <c r="AA87" s="56">
        <v>0</v>
      </c>
      <c r="AB87" s="56">
        <v>2152</v>
      </c>
      <c r="AC87" s="56">
        <v>25</v>
      </c>
      <c r="AD87" s="56">
        <v>0</v>
      </c>
      <c r="AE87" s="56">
        <v>1031</v>
      </c>
      <c r="AF87" s="56">
        <v>75</v>
      </c>
      <c r="AG87" s="49">
        <v>0</v>
      </c>
      <c r="AH87" s="56">
        <v>1032</v>
      </c>
      <c r="AI87" s="56">
        <v>25</v>
      </c>
      <c r="AJ87" s="56">
        <v>0</v>
      </c>
      <c r="AK87" s="56">
        <v>3071</v>
      </c>
      <c r="AL87" s="56">
        <v>75</v>
      </c>
      <c r="AM87" s="56">
        <v>0</v>
      </c>
      <c r="AN87" s="56">
        <v>3072</v>
      </c>
      <c r="AO87" s="56">
        <v>25</v>
      </c>
      <c r="AP87" s="56">
        <v>0</v>
      </c>
      <c r="AR87" s="147">
        <f t="shared" si="18"/>
        <v>450</v>
      </c>
      <c r="AS87" s="147">
        <f t="shared" si="19"/>
        <v>150</v>
      </c>
      <c r="AT87" s="147">
        <f t="shared" si="20"/>
        <v>600</v>
      </c>
      <c r="AU87" s="147">
        <f t="shared" si="21"/>
        <v>0</v>
      </c>
      <c r="AV87" s="147">
        <f t="shared" si="22"/>
        <v>0</v>
      </c>
      <c r="AW87" s="147">
        <f t="shared" si="23"/>
        <v>0</v>
      </c>
      <c r="AX87" s="660">
        <f t="shared" si="24"/>
        <v>0</v>
      </c>
      <c r="AY87" s="660">
        <f t="shared" si="25"/>
        <v>0</v>
      </c>
      <c r="AZ87" s="660">
        <f t="shared" si="26"/>
        <v>0</v>
      </c>
    </row>
    <row r="88" spans="1:52">
      <c r="A88" s="21">
        <v>82</v>
      </c>
      <c r="B88" s="21">
        <v>7819230066</v>
      </c>
      <c r="C88" s="21"/>
      <c r="D88" s="21"/>
      <c r="E88" s="22" t="s">
        <v>493</v>
      </c>
      <c r="F88" s="666">
        <v>58804</v>
      </c>
      <c r="G88" s="56">
        <v>11</v>
      </c>
      <c r="H88" s="56">
        <v>75</v>
      </c>
      <c r="I88" s="56">
        <v>0</v>
      </c>
      <c r="J88" s="56">
        <v>12</v>
      </c>
      <c r="K88" s="56">
        <v>0</v>
      </c>
      <c r="L88" s="56">
        <v>10</v>
      </c>
      <c r="M88" s="56">
        <v>31</v>
      </c>
      <c r="N88" s="56">
        <v>75</v>
      </c>
      <c r="O88" s="56">
        <v>0</v>
      </c>
      <c r="P88" s="56">
        <v>32</v>
      </c>
      <c r="Q88" s="56">
        <v>25</v>
      </c>
      <c r="R88" s="56">
        <v>0</v>
      </c>
      <c r="S88" s="56">
        <v>51</v>
      </c>
      <c r="T88" s="56">
        <v>75</v>
      </c>
      <c r="U88" s="56">
        <v>0</v>
      </c>
      <c r="V88" s="56">
        <v>52</v>
      </c>
      <c r="W88" s="56">
        <v>25</v>
      </c>
      <c r="X88" s="56">
        <v>0</v>
      </c>
      <c r="Y88" s="56">
        <v>2151</v>
      </c>
      <c r="Z88" s="56">
        <v>75</v>
      </c>
      <c r="AA88" s="539">
        <v>0</v>
      </c>
      <c r="AB88" s="56">
        <v>2152</v>
      </c>
      <c r="AC88" s="56">
        <v>25</v>
      </c>
      <c r="AD88" s="56">
        <v>0</v>
      </c>
      <c r="AE88" s="56">
        <v>1031</v>
      </c>
      <c r="AF88" s="56">
        <v>75</v>
      </c>
      <c r="AG88" s="49">
        <v>0</v>
      </c>
      <c r="AH88" s="56">
        <v>2032</v>
      </c>
      <c r="AI88" s="56">
        <v>25</v>
      </c>
      <c r="AJ88" s="56">
        <v>0</v>
      </c>
      <c r="AK88" s="56">
        <v>3071</v>
      </c>
      <c r="AL88" s="56">
        <v>75</v>
      </c>
      <c r="AM88" s="56">
        <v>0</v>
      </c>
      <c r="AN88" s="56">
        <v>3072</v>
      </c>
      <c r="AO88" s="56">
        <v>25</v>
      </c>
      <c r="AP88" s="56">
        <v>0</v>
      </c>
      <c r="AR88" s="147">
        <f t="shared" si="18"/>
        <v>450</v>
      </c>
      <c r="AS88" s="147">
        <f t="shared" si="19"/>
        <v>125</v>
      </c>
      <c r="AT88" s="147">
        <f t="shared" si="20"/>
        <v>575</v>
      </c>
      <c r="AU88" s="147">
        <f t="shared" si="21"/>
        <v>0</v>
      </c>
      <c r="AV88" s="147">
        <f t="shared" si="22"/>
        <v>10</v>
      </c>
      <c r="AW88" s="147">
        <f t="shared" si="23"/>
        <v>10</v>
      </c>
      <c r="AX88" s="660">
        <f t="shared" si="24"/>
        <v>0</v>
      </c>
      <c r="AY88" s="660">
        <f t="shared" si="25"/>
        <v>0.08</v>
      </c>
      <c r="AZ88" s="660">
        <f t="shared" si="26"/>
        <v>1.7391304347826087E-2</v>
      </c>
    </row>
    <row r="89" spans="1:52">
      <c r="AA89" s="7"/>
      <c r="AG89" s="49"/>
      <c r="AR89"/>
      <c r="AS89"/>
      <c r="AT89"/>
      <c r="AU89" s="662"/>
      <c r="AV89" s="662"/>
      <c r="AW89" s="662"/>
      <c r="AX89" s="662"/>
      <c r="AY89" s="662"/>
      <c r="AZ89" s="662"/>
    </row>
    <row r="90" spans="1:52">
      <c r="AR90"/>
      <c r="AS90"/>
      <c r="AT90"/>
      <c r="AU90" s="662"/>
      <c r="AV90" s="662"/>
      <c r="AW90" s="662"/>
      <c r="AX90" s="662"/>
      <c r="AY90" s="662"/>
      <c r="AZ90" s="662"/>
    </row>
  </sheetData>
  <autoFilter ref="A6:AZ6">
    <filterColumn colId="43" showButton="0"/>
    <filterColumn colId="44" showButton="0"/>
    <filterColumn colId="46" showButton="0"/>
    <filterColumn colId="47" showButton="0"/>
    <filterColumn colId="49" showButton="0"/>
    <filterColumn colId="50" showButton="0"/>
    <sortState ref="A7:AZ88">
      <sortCondition ref="C6"/>
    </sortState>
  </autoFilter>
  <mergeCells count="21">
    <mergeCell ref="AR5:AT5"/>
    <mergeCell ref="AU5:AW5"/>
    <mergeCell ref="AX5:AZ5"/>
    <mergeCell ref="AK4:AP4"/>
    <mergeCell ref="G4:L4"/>
    <mergeCell ref="M4:R4"/>
    <mergeCell ref="S4:X4"/>
    <mergeCell ref="Y4:AD4"/>
    <mergeCell ref="AE4:AJ4"/>
    <mergeCell ref="AN5:AP5"/>
    <mergeCell ref="G5:I5"/>
    <mergeCell ref="J5:L5"/>
    <mergeCell ref="M5:O5"/>
    <mergeCell ref="P5:R5"/>
    <mergeCell ref="S5:U5"/>
    <mergeCell ref="V5:X5"/>
    <mergeCell ref="Y5:AA5"/>
    <mergeCell ref="AB5:AD5"/>
    <mergeCell ref="AE5:AG5"/>
    <mergeCell ref="AH5:AJ5"/>
    <mergeCell ref="AK5:AM5"/>
  </mergeCells>
  <conditionalFormatting sqref="E8:E10">
    <cfRule type="expression" dxfId="18" priority="26">
      <formula>IF(ISBLANK(#REF!), 0, SEARCH(#REF!,#REF!&amp;#REF!&amp;$A8&amp;#REF!&amp;$C8&amp;#REF!&amp;#REF!&amp;#REF!))</formula>
    </cfRule>
  </conditionalFormatting>
  <conditionalFormatting sqref="E8:E10">
    <cfRule type="expression" dxfId="17" priority="20">
      <formula>IF(ISBLANK(#REF!), 0, SEARCH(#REF!,#REF!&amp;#REF!&amp;$A8&amp;#REF!&amp;$C8&amp;#REF!&amp;#REF!&amp;#REF!))</formula>
    </cfRule>
  </conditionalFormatting>
  <conditionalFormatting sqref="E8:E10">
    <cfRule type="expression" dxfId="16" priority="14">
      <formula>IF(ISBLANK(#REF!), 0, SEARCH(#REF!,#REF!&amp;#REF!&amp;$A8&amp;#REF!&amp;$C8&amp;#REF!&amp;#REF!&amp;#REF!))</formula>
    </cfRule>
  </conditionalFormatting>
  <conditionalFormatting sqref="E8:E10">
    <cfRule type="expression" dxfId="15" priority="8">
      <formula>IF(ISBLANK(#REF!), 0, SEARCH(#REF!,#REF!&amp;#REF!&amp;$A8&amp;#REF!&amp;$C8&amp;#REF!&amp;#REF!&amp;#REF!))</formula>
    </cfRule>
  </conditionalFormatting>
  <conditionalFormatting sqref="B8:B10">
    <cfRule type="expression" dxfId="14" priority="64">
      <formula>IF(ISBLANK(#REF!), 0, SEARCH(#REF!,$A8&amp;$B8&amp;$C8&amp;$D8&amp;$E8&amp;$J8&amp;$L8&amp;$AE8))</formula>
    </cfRule>
  </conditionalFormatting>
  <conditionalFormatting sqref="B7:B15">
    <cfRule type="expression" dxfId="13" priority="65">
      <formula>IF(ISBLANK(#REF!), 0, SEARCH(#REF!,$A7&amp;$B7&amp;$C7&amp;$D7&amp;$E7&amp;$I7&amp;$J7&amp;$W7))</formula>
    </cfRule>
  </conditionalFormatting>
  <conditionalFormatting sqref="B7:B15 F7:F10">
    <cfRule type="expression" dxfId="12" priority="66">
      <formula>IF(ISBLANK(#REF!), 0, SEARCH(#REF!,$A7&amp;$B7&amp;$C7&amp;$D7&amp;$E7&amp;$H7&amp;$X7&amp;#REF!))</formula>
    </cfRule>
  </conditionalFormatting>
  <conditionalFormatting sqref="B7:B15">
    <cfRule type="expression" dxfId="11" priority="68">
      <formula>IF(ISBLANK(#REF!), 0, SEARCH(#REF!,$A7&amp;$B7&amp;$C7&amp;$D7&amp;$E7&amp;$J7&amp;$L7&amp;#REF!))</formula>
    </cfRule>
  </conditionalFormatting>
  <conditionalFormatting sqref="B8:B10">
    <cfRule type="expression" dxfId="10" priority="69">
      <formula>IF(ISBLANK(#REF!), 0, SEARCH(#REF!,$A8&amp;$B8&amp;$C8&amp;$D8&amp;$E8&amp;$J8&amp;$L8&amp;$AE8))</formula>
    </cfRule>
  </conditionalFormatting>
  <conditionalFormatting sqref="B7:B15">
    <cfRule type="expression" dxfId="9" priority="70">
      <formula>IF(ISBLANK(#REF!), 0, SEARCH(#REF!,$A7&amp;$B7&amp;$C7&amp;$D7&amp;$E7&amp;$I7&amp;$J7&amp;$W7))</formula>
    </cfRule>
  </conditionalFormatting>
  <conditionalFormatting sqref="B7:B15 F7:F10">
    <cfRule type="expression" dxfId="8" priority="71">
      <formula>IF(ISBLANK(#REF!), 0, SEARCH(#REF!,$A7&amp;$B7&amp;$C7&amp;$D7&amp;$E7&amp;$H7&amp;$X7&amp;#REF!))</formula>
    </cfRule>
  </conditionalFormatting>
  <conditionalFormatting sqref="B7:B15">
    <cfRule type="expression" dxfId="7" priority="73">
      <formula>IF(ISBLANK(#REF!), 0, SEARCH(#REF!,$A7&amp;$B7&amp;$C7&amp;$D7&amp;$E7&amp;$J7&amp;$L7&amp;#REF!))</formula>
    </cfRule>
  </conditionalFormatting>
  <conditionalFormatting sqref="B8:B10">
    <cfRule type="expression" dxfId="6" priority="74">
      <formula>IF(ISBLANK(#REF!), 0, SEARCH(#REF!,$A8&amp;$B8&amp;$C8&amp;$D8&amp;$E8&amp;$J8&amp;$L8&amp;$AE8))</formula>
    </cfRule>
  </conditionalFormatting>
  <conditionalFormatting sqref="B7:B15">
    <cfRule type="expression" dxfId="5" priority="75">
      <formula>IF(ISBLANK(#REF!), 0, SEARCH(#REF!,$A7&amp;$B7&amp;$C7&amp;$D7&amp;$E7&amp;$I7&amp;$AA7&amp;#REF!))</formula>
    </cfRule>
  </conditionalFormatting>
  <conditionalFormatting sqref="B7:B15">
    <cfRule type="expression" dxfId="4" priority="76">
      <formula>IF(ISBLANK(#REF!), 0, SEARCH(#REF!,$A7&amp;$B7&amp;$C7&amp;$D7&amp;$E7&amp;$I7&amp;$AA7&amp;#REF!))</formula>
    </cfRule>
  </conditionalFormatting>
  <conditionalFormatting sqref="B7:B15">
    <cfRule type="expression" dxfId="3" priority="77">
      <formula>IF(ISBLANK(#REF!), 0, SEARCH(#REF!,$A7&amp;$B7&amp;$C7&amp;$D7&amp;$E7&amp;$I7&amp;$AA7&amp;#REF!))</formula>
    </cfRule>
  </conditionalFormatting>
  <conditionalFormatting sqref="B9:B10">
    <cfRule type="expression" dxfId="2" priority="78">
      <formula>IF(ISBLANK(#REF!), 0, SEARCH(#REF!,$A9&amp;$B9&amp;$C9&amp;$D9&amp;$E9&amp;$I9&amp;$AA10&amp;#REF!))</formula>
    </cfRule>
  </conditionalFormatting>
  <conditionalFormatting sqref="B9:B10">
    <cfRule type="expression" dxfId="1" priority="79">
      <formula>IF(ISBLANK(#REF!), 0, SEARCH(#REF!,$A9&amp;$B9&amp;$C9&amp;$D9&amp;$E9&amp;$I9&amp;$AA10&amp;#REF!))</formula>
    </cfRule>
  </conditionalFormatting>
  <conditionalFormatting sqref="B9:B10">
    <cfRule type="expression" dxfId="0" priority="80">
      <formula>IF(ISBLANK(#REF!), 0, SEARCH(#REF!,$A9&amp;$B9&amp;$C9&amp;$D9&amp;$E9&amp;$I9&amp;$AA10&amp;#REF!))</formula>
    </cfRule>
  </conditionalFormatting>
  <pageMargins left="0.7" right="0.7" top="0.49135220125786161" bottom="0.75" header="0.3" footer="0.3"/>
  <pageSetup orientation="portrait" r:id="rId1"/>
  <drawing r:id="rId2"/>
  <legacyDrawing r:id="rId3"/>
  <controls>
    <mc:AlternateContent xmlns:mc="http://schemas.openxmlformats.org/markup-compatibility/2006">
      <mc:Choice Requires="x14">
        <control shapeId="31745" r:id="rId4" name="CommandButton1">
          <controlPr defaultSize="0" autoLine="0" r:id="rId5">
            <anchor moveWithCells="1">
              <from>
                <xdr:col>13</xdr:col>
                <xdr:colOff>228600</xdr:colOff>
                <xdr:row>1</xdr:row>
                <xdr:rowOff>121920</xdr:rowOff>
              </from>
              <to>
                <xdr:col>16</xdr:col>
                <xdr:colOff>68580</xdr:colOff>
                <xdr:row>2</xdr:row>
                <xdr:rowOff>152400</xdr:rowOff>
              </to>
            </anchor>
          </controlPr>
        </control>
      </mc:Choice>
      <mc:Fallback>
        <control shapeId="31745"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S43"/>
  <sheetViews>
    <sheetView showGridLines="0" showRowColHeaders="0" topLeftCell="A5" workbookViewId="0">
      <selection activeCell="E8" sqref="E8"/>
    </sheetView>
  </sheetViews>
  <sheetFormatPr defaultColWidth="0" defaultRowHeight="19.5" customHeight="1"/>
  <cols>
    <col min="1" max="1" width="6" style="219" customWidth="1"/>
    <col min="2" max="2" width="5.28515625" style="219" customWidth="1"/>
    <col min="3" max="3" width="7.35546875" style="219" customWidth="1"/>
    <col min="4" max="4" width="11.2109375" style="219" customWidth="1"/>
    <col min="5" max="5" width="5.640625" style="219" customWidth="1"/>
    <col min="6" max="6" width="3.640625" style="219" customWidth="1"/>
    <col min="7" max="7" width="9.640625" style="219" customWidth="1"/>
    <col min="8" max="8" width="10.5703125" style="219" customWidth="1"/>
    <col min="9" max="9" width="1.5703125" style="306" customWidth="1"/>
    <col min="10" max="10" width="5.0703125" style="219" customWidth="1"/>
    <col min="11" max="11" width="4.0703125" style="219" customWidth="1"/>
    <col min="12" max="12" width="8.0703125" style="219" customWidth="1"/>
    <col min="13" max="13" width="11" style="219" customWidth="1"/>
    <col min="14" max="14" width="6.28515625" style="219" customWidth="1"/>
    <col min="15" max="15" width="2.640625" style="219" customWidth="1"/>
    <col min="16" max="16" width="8.35546875" style="219" customWidth="1"/>
    <col min="17" max="17" width="12.5703125" style="219" customWidth="1"/>
    <col min="18" max="18" width="4.92578125" style="219" customWidth="1"/>
    <col min="19" max="19" width="0.2109375" style="219" hidden="1" customWidth="1"/>
    <col min="20" max="16384" width="8.7109375" style="219" hidden="1"/>
  </cols>
  <sheetData>
    <row r="1" spans="1:18" ht="33" customHeight="1">
      <c r="A1" s="751" t="str">
        <f>Data!S2</f>
        <v>SHREE DIM JANATA SEC.SCHOOL</v>
      </c>
      <c r="B1" s="752"/>
      <c r="C1" s="752"/>
      <c r="D1" s="752"/>
      <c r="E1" s="752"/>
      <c r="F1" s="752"/>
      <c r="G1" s="752"/>
      <c r="H1" s="752"/>
      <c r="I1" s="331"/>
      <c r="J1" s="753" t="str">
        <f>A1</f>
        <v>SHREE DIM JANATA SEC.SCHOOL</v>
      </c>
      <c r="K1" s="754"/>
      <c r="L1" s="754"/>
      <c r="M1" s="754"/>
      <c r="N1" s="754"/>
      <c r="O1" s="754"/>
      <c r="P1" s="754"/>
      <c r="Q1" s="755"/>
    </row>
    <row r="2" spans="1:18" ht="19.5" customHeight="1">
      <c r="A2" s="756" t="str">
        <f>Data!S3</f>
        <v>LALBANDI-16 PARWANIPUR,SARLAHI</v>
      </c>
      <c r="B2" s="757"/>
      <c r="C2" s="757"/>
      <c r="D2" s="757"/>
      <c r="E2" s="757"/>
      <c r="F2" s="757"/>
      <c r="G2" s="757"/>
      <c r="H2" s="757"/>
      <c r="I2" s="332"/>
      <c r="J2" s="756" t="str">
        <f>A2</f>
        <v>LALBANDI-16 PARWANIPUR,SARLAHI</v>
      </c>
      <c r="K2" s="757"/>
      <c r="L2" s="757"/>
      <c r="M2" s="757"/>
      <c r="N2" s="757"/>
      <c r="O2" s="757"/>
      <c r="P2" s="757"/>
      <c r="Q2" s="758"/>
    </row>
    <row r="3" spans="1:18" ht="19.5" customHeight="1">
      <c r="A3" s="221">
        <v>3</v>
      </c>
      <c r="B3" s="222"/>
      <c r="C3" s="222"/>
      <c r="D3" s="759" t="str">
        <f>Data!AA2</f>
        <v>YEARLY EXAMINATION-077</v>
      </c>
      <c r="E3" s="759"/>
      <c r="F3" s="759"/>
      <c r="G3" s="759"/>
      <c r="H3" s="222"/>
      <c r="I3" s="332"/>
      <c r="J3" s="224"/>
      <c r="K3" s="222"/>
      <c r="L3" s="760" t="str">
        <f>D3</f>
        <v>YEARLY EXAMINATION-077</v>
      </c>
      <c r="M3" s="760"/>
      <c r="N3" s="760"/>
      <c r="O3" s="760"/>
      <c r="P3" s="760"/>
      <c r="Q3" s="223"/>
    </row>
    <row r="4" spans="1:18" ht="19.5" customHeight="1">
      <c r="A4" s="225" t="s">
        <v>274</v>
      </c>
      <c r="B4" s="226">
        <f>[1]Data!X2</f>
        <v>1923</v>
      </c>
      <c r="C4" s="227"/>
      <c r="D4" s="759"/>
      <c r="E4" s="759"/>
      <c r="F4" s="759"/>
      <c r="G4" s="759"/>
      <c r="H4" s="233"/>
      <c r="I4" s="332"/>
      <c r="J4" s="229" t="s">
        <v>274</v>
      </c>
      <c r="K4" s="226">
        <f>B4</f>
        <v>1923</v>
      </c>
      <c r="L4" s="760"/>
      <c r="M4" s="760"/>
      <c r="N4" s="760"/>
      <c r="O4" s="760"/>
      <c r="P4" s="760"/>
      <c r="Q4" s="228"/>
    </row>
    <row r="5" spans="1:18" ht="19.5" customHeight="1">
      <c r="A5" s="230" t="s">
        <v>275</v>
      </c>
      <c r="B5" s="231"/>
      <c r="C5" s="232"/>
      <c r="D5" s="232"/>
      <c r="E5" s="232"/>
      <c r="F5" s="233"/>
      <c r="G5" s="233"/>
      <c r="H5" s="321"/>
      <c r="I5" s="332"/>
      <c r="J5" s="235" t="s">
        <v>275</v>
      </c>
      <c r="K5" s="232"/>
      <c r="L5" s="232"/>
      <c r="M5" s="232"/>
      <c r="N5" s="232"/>
      <c r="O5" s="233"/>
      <c r="P5" s="233"/>
      <c r="Q5" s="234"/>
    </row>
    <row r="6" spans="1:18" ht="19.5" customHeight="1">
      <c r="A6" s="236">
        <v>2</v>
      </c>
      <c r="B6" s="231"/>
      <c r="C6" s="232"/>
      <c r="D6" s="232"/>
      <c r="E6" s="232"/>
      <c r="F6" s="233"/>
      <c r="G6" s="233"/>
      <c r="H6" s="307">
        <f ca="1">TODAY()</f>
        <v>44533</v>
      </c>
      <c r="I6" s="332"/>
      <c r="J6" s="235"/>
      <c r="K6" s="232"/>
      <c r="L6" s="232"/>
      <c r="M6" s="232"/>
      <c r="N6" s="232"/>
      <c r="O6" s="233"/>
      <c r="P6" s="233"/>
      <c r="Q6" s="237">
        <f ca="1">TODAY()</f>
        <v>44533</v>
      </c>
    </row>
    <row r="7" spans="1:18" ht="19.5" customHeight="1">
      <c r="A7" s="238" t="s">
        <v>366</v>
      </c>
      <c r="B7" s="239"/>
      <c r="C7" s="240"/>
      <c r="D7" s="241"/>
      <c r="E7" s="242"/>
      <c r="F7" s="243"/>
      <c r="G7" s="244" t="s">
        <v>276</v>
      </c>
      <c r="H7" s="322" t="str">
        <f ca="1">AD2BS(H6)</f>
        <v>2078-8-17</v>
      </c>
      <c r="I7" s="333"/>
      <c r="J7" s="246" t="s">
        <v>366</v>
      </c>
      <c r="K7" s="247"/>
      <c r="L7" s="248"/>
      <c r="M7" s="249"/>
      <c r="N7" s="250"/>
      <c r="O7" s="233"/>
      <c r="P7" s="251" t="s">
        <v>276</v>
      </c>
      <c r="Q7" s="252" t="str">
        <f ca="1">AD2BS(Q6)</f>
        <v>2078-8-17</v>
      </c>
    </row>
    <row r="8" spans="1:18" ht="19.5" customHeight="1">
      <c r="A8" s="238" t="s">
        <v>0</v>
      </c>
      <c r="B8" s="253"/>
      <c r="C8" s="427">
        <v>3</v>
      </c>
      <c r="D8" s="254" t="s">
        <v>335</v>
      </c>
      <c r="E8" s="255"/>
      <c r="F8" s="255"/>
      <c r="G8" s="244" t="s">
        <v>12</v>
      </c>
      <c r="H8" s="323">
        <f>IFERROR(VLOOKUP($C$8,Data,3)," ")</f>
        <v>781923066</v>
      </c>
      <c r="I8" s="333"/>
      <c r="J8" s="246" t="s">
        <v>0</v>
      </c>
      <c r="K8" s="248"/>
      <c r="L8" s="316">
        <f>IFERROR(VLOOKUP($C$8,Data,1)," ")</f>
        <v>3</v>
      </c>
      <c r="M8" s="249"/>
      <c r="N8" s="220"/>
      <c r="O8" s="220"/>
      <c r="P8" s="256" t="s">
        <v>12</v>
      </c>
      <c r="Q8" s="257">
        <f>IFERROR(VLOOKUP($L$8,Data,3)," ")</f>
        <v>781923066</v>
      </c>
      <c r="R8" s="336">
        <v>3</v>
      </c>
    </row>
    <row r="9" spans="1:18" ht="19.5" customHeight="1">
      <c r="A9" s="238" t="s">
        <v>277</v>
      </c>
      <c r="B9" s="239"/>
      <c r="C9" s="258" t="s">
        <v>278</v>
      </c>
      <c r="D9" s="241"/>
      <c r="E9" s="255"/>
      <c r="F9" s="255"/>
      <c r="G9" s="244" t="s">
        <v>279</v>
      </c>
      <c r="H9" s="323" t="str">
        <f>IFERROR(VLOOKUP($C$8,Data,4)," ")</f>
        <v>1190007</v>
      </c>
      <c r="I9" s="333"/>
      <c r="J9" s="246" t="s">
        <v>277</v>
      </c>
      <c r="K9" s="247"/>
      <c r="L9" s="259" t="s">
        <v>278</v>
      </c>
      <c r="M9" s="249"/>
      <c r="N9" s="220"/>
      <c r="O9" s="220"/>
      <c r="P9" s="256" t="s">
        <v>279</v>
      </c>
      <c r="Q9" s="257" t="str">
        <f>IFERROR(VLOOKUP($L$8,Data,4)," ")</f>
        <v>1190007</v>
      </c>
    </row>
    <row r="10" spans="1:18" ht="19.5" customHeight="1">
      <c r="A10" s="238"/>
      <c r="B10" s="239"/>
      <c r="C10" s="258"/>
      <c r="D10" s="241"/>
      <c r="E10" s="255"/>
      <c r="F10" s="255"/>
      <c r="G10" s="244"/>
      <c r="H10" s="324"/>
      <c r="I10" s="333"/>
      <c r="J10" s="246"/>
      <c r="K10" s="247"/>
      <c r="L10" s="259"/>
      <c r="M10" s="249"/>
      <c r="N10" s="220"/>
      <c r="O10" s="220"/>
      <c r="P10" s="256"/>
      <c r="Q10" s="260"/>
    </row>
    <row r="11" spans="1:18" ht="19.5" customHeight="1">
      <c r="A11" s="238" t="s">
        <v>280</v>
      </c>
      <c r="B11" s="261"/>
      <c r="C11" s="262" t="str">
        <f>IFERROR(VLOOKUP($C$8,Data,2)," ")</f>
        <v>SAROJ KARKI</v>
      </c>
      <c r="D11" s="263"/>
      <c r="E11" s="255"/>
      <c r="F11" s="255"/>
      <c r="G11" s="244" t="s">
        <v>281</v>
      </c>
      <c r="H11" s="324"/>
      <c r="I11" s="333"/>
      <c r="J11" s="246" t="s">
        <v>280</v>
      </c>
      <c r="K11" s="220"/>
      <c r="L11" s="264" t="str">
        <f>IFERROR(VLOOKUP($L$8,Data,2)," ")</f>
        <v>SAROJ KARKI</v>
      </c>
      <c r="M11" s="265"/>
      <c r="N11" s="220"/>
      <c r="O11" s="220"/>
      <c r="P11" s="266" t="s">
        <v>281</v>
      </c>
      <c r="Q11" s="260"/>
    </row>
    <row r="12" spans="1:18" ht="19.5" customHeight="1">
      <c r="A12" s="238" t="s">
        <v>282</v>
      </c>
      <c r="B12" s="267"/>
      <c r="C12" s="268" t="str">
        <f>IFERROR(VLOOKUP($C$8,Data,7)," ")&amp; "   (BS)"</f>
        <v>2059/08/25   (BS)</v>
      </c>
      <c r="D12" s="269"/>
      <c r="E12" s="270" t="str">
        <f>IFERROR("(" &amp;VLOOKUP($C$8,Data,8)," ")&amp; "   (AD)"</f>
        <v>(2002-12-11   (AD)</v>
      </c>
      <c r="F12" s="255"/>
      <c r="G12" s="255"/>
      <c r="H12" s="325"/>
      <c r="I12" s="333"/>
      <c r="J12" s="246" t="s">
        <v>1</v>
      </c>
      <c r="K12" s="272"/>
      <c r="L12" s="273" t="str">
        <f>IFERROR(VLOOKUP($L$8,Data,7)," ")&amp; "   (BS)"</f>
        <v>2059/08/25   (BS)</v>
      </c>
      <c r="M12" s="274"/>
      <c r="N12" s="275" t="str">
        <f>IFERROR(VLOOKUP($L$8,Data,8)," ")&amp; "   (AD)"</f>
        <v>2002-12-11   (AD)</v>
      </c>
      <c r="O12" s="220"/>
      <c r="P12" s="245"/>
      <c r="Q12" s="271"/>
    </row>
    <row r="13" spans="1:18" ht="19.5" customHeight="1">
      <c r="A13" s="276"/>
      <c r="B13" s="277"/>
      <c r="C13" s="278"/>
      <c r="D13" s="279"/>
      <c r="E13" s="279"/>
      <c r="F13" s="279"/>
      <c r="G13" s="280" t="s">
        <v>283</v>
      </c>
      <c r="H13" s="326" t="str">
        <f>[1]Data!$W$2</f>
        <v xml:space="preserve">7:00 AM  -10:00  AM </v>
      </c>
      <c r="I13" s="333"/>
      <c r="J13" s="282"/>
      <c r="K13" s="272"/>
      <c r="L13" s="272"/>
      <c r="M13" s="283"/>
      <c r="N13" s="283"/>
      <c r="O13" s="283"/>
      <c r="P13" s="280" t="s">
        <v>283</v>
      </c>
      <c r="Q13" s="281" t="str">
        <f>[1]Data!$W$2</f>
        <v xml:space="preserve">7:00 AM  -10:00  AM </v>
      </c>
    </row>
    <row r="14" spans="1:18" ht="19.5" customHeight="1">
      <c r="A14" s="761" t="s">
        <v>285</v>
      </c>
      <c r="B14" s="762"/>
      <c r="C14" s="762"/>
      <c r="D14" s="762"/>
      <c r="E14" s="762"/>
      <c r="F14" s="762"/>
      <c r="G14" s="762"/>
      <c r="H14" s="762"/>
      <c r="I14" s="332"/>
      <c r="J14" s="763" t="s">
        <v>286</v>
      </c>
      <c r="K14" s="764"/>
      <c r="L14" s="764"/>
      <c r="M14" s="764"/>
      <c r="N14" s="764"/>
      <c r="O14" s="764"/>
      <c r="P14" s="764"/>
      <c r="Q14" s="765"/>
    </row>
    <row r="15" spans="1:18" ht="24.75" customHeight="1">
      <c r="A15" s="183" t="s">
        <v>287</v>
      </c>
      <c r="B15" s="184" t="s">
        <v>288</v>
      </c>
      <c r="C15" s="766" t="s">
        <v>32</v>
      </c>
      <c r="D15" s="766"/>
      <c r="E15" s="184" t="s">
        <v>289</v>
      </c>
      <c r="F15" s="184"/>
      <c r="G15" s="426" t="s">
        <v>290</v>
      </c>
      <c r="H15" s="327" t="s">
        <v>291</v>
      </c>
      <c r="I15" s="332"/>
      <c r="J15" s="183" t="s">
        <v>287</v>
      </c>
      <c r="K15" s="184" t="s">
        <v>288</v>
      </c>
      <c r="L15" s="766" t="s">
        <v>32</v>
      </c>
      <c r="M15" s="766"/>
      <c r="N15" s="184" t="s">
        <v>289</v>
      </c>
      <c r="O15" s="184"/>
      <c r="P15" s="426" t="s">
        <v>290</v>
      </c>
      <c r="Q15" s="317" t="s">
        <v>292</v>
      </c>
    </row>
    <row r="16" spans="1:18" s="285" customFormat="1" ht="19.5" customHeight="1">
      <c r="A16" s="185">
        <v>1</v>
      </c>
      <c r="B16" s="186">
        <v>31</v>
      </c>
      <c r="C16" s="767" t="str">
        <f>IF(AND(B16=31),"C.ENGLISH-(TH)",IF(AND(B16=32),"C.ENGLISH-(PR)",IF(AND(B16=11),"C.NEPALI-(TH)",IF(AND(B16=12),"C.NEPALI-(PR)",IF(AND(B16=51),"SOCIAL STD-(TH) ",IF(AND(B16=52),"SOCIAL STD-PR) ",IF(AND(B16=3331),"OPT-ENGLISH (TH)",IF(AND(B16=3332),"OPT-ENGLISH-(PR)",IF(AND(B16=3311),"OPT-NEPALI-(TH)",IF(AND(B16=3312),"OPT-NEPALI-(PR)",IF(AND(B16=1031),"PRICIPLE OF ACCOUNTING-(TH)",IF(AND(B16=1032),"PRICIPLE OF ACCOUNTING-(PR)",IF(AND(B16=2031),"EDU. DEVELOPMENT-(TH)",IF(AND(B16=2032),"EDU. DEVELOPMENT-(PR)",IF(AND(B16=4431),"HEALTH &amp; PHY.EDUCATION (TH)",IF(AND(B16=4432),"HEALTH &amp; PHY.EDUCATION-(PR)",IF(AND(B16=146),"POPULATION EDUCATION(TH)",IF(AND(B16=147),"POPULATION EDUCATION(PR)",IF(AND(B16=172),"SOCIOLOGY(TH)",IF(AND(B16=175),"SOCIOLOGY(PR)",IF(AND(B16=302),"RURAL DEVELOPMENT-(TH)",IF(AND(B16=303),"RURAL DEVELOPMENT-(PR)",IF(AND(B16=1151),"CHILD DEVELOPMENT-(TH)",IF(AND(B16=1152),"CHILD DEVELOPMENT-(PR)",IF(AND(B16=3070),"MARKETING-(TH)",IF(AND(B16=3071),"MARKETING-(TH)",IF(AND(B16=3072),"MARKETING-(PR)",IF(AND(B16=2151),"BUSINESS STUDIES-(TH)",IF(AND(B16=2152),"BUSINESS STUDIES-(PR)",IF(AND(B16=142),"TEACHING  ENGLISH","—"))))))))))))))))))))))))))))))</f>
        <v>C.ENGLISH-(TH)</v>
      </c>
      <c r="D16" s="767"/>
      <c r="E16" s="187">
        <v>100</v>
      </c>
      <c r="F16" s="188"/>
      <c r="G16" s="189">
        <f>[1]Data!V2</f>
        <v>65122</v>
      </c>
      <c r="H16" s="319" t="s">
        <v>293</v>
      </c>
      <c r="I16" s="320"/>
      <c r="J16" s="185">
        <v>1</v>
      </c>
      <c r="K16" s="187">
        <v>11</v>
      </c>
      <c r="L16" s="767" t="str">
        <f t="shared" ref="L16:L21" si="0">IF(AND(K16=31),"C.ENGLISH-(TH)",IF(AND(K16=32),"C.ENGLISH-(PR)",IF(AND(K16=11),"C.NEPALI-(TH)",IF(AND(K16=12),"C.NEPALI-(PR)",IF(AND(K16=51),"SOCIAL STD-(TH) ",IF(AND(K16=52),"SOCIAL STD-PR) ",IF(AND(K16=3331),"OPT-ENGLISH (TH)",IF(AND(K16=3332),"OPT-ENGLISH-(PR)",IF(AND(K16=3311),"OPT-NEPALI-(TH)",IF(AND(K16=3312),"OPT-NEPALI-(PR)",IF(AND(K16=1031),"PRICIPLE OF ACCOUNTING-(TH)",IF(AND(K16=1032),"PRICIPLE OF ACCOUNTING-(PR)",IF(AND(K16=2031),"EDU. DEVELOPMENT-(TH)",IF(AND(K16=2032),"EDU. DEVELOPMENT-(PR)",IF(AND(K16=4431),"HEALTH &amp; PHY.EDUCATION (TH)",IF(AND(K16=4432),"HEALTH &amp; PHY.EDUCATION-(PR)",IF(AND(K16=146),"POPULATION EDUCATION(TH)",IF(AND(K16=147),"POPULATION EDUCATION(PR)",IF(AND(K16=172),"SOCIOLOGY(TH)",IF(AND(K16=175),"SOCIOLOGY(PR)",IF(AND(K16=302),"RURAL DEVELOPMENT-(TH)",IF(AND(K16=303),"RURAL DEVELOPMENT-(PR)",IF(AND(K16=1151),"CHILD DEVELOPMENT-(TH)",IF(AND(K16=1152),"CHILD DEVELOPMENT-(PR)",IF(AND(K16=3070),"MARKETING-(TH)",IF(AND(K16=3071),"MARKETING-(TH)",IF(AND(K16=3072),"MARKETING-(PR)",IF(AND(K16=2151),"BUSINESS STUDIES-(TH)",IF(AND(K16=2152),"BUSINESS STUDIES-(PR)",IF(AND(K16=142),"TEACHING  ENGLISH","—"))))))))))))))))))))))))))))))</f>
        <v>C.NEPALI-(TH)</v>
      </c>
      <c r="M16" s="767"/>
      <c r="N16" s="187">
        <v>100</v>
      </c>
      <c r="O16" s="190"/>
      <c r="P16" s="189">
        <f>G16</f>
        <v>65122</v>
      </c>
      <c r="Q16" s="284" t="str">
        <f>H16</f>
        <v>SUNDAY</v>
      </c>
    </row>
    <row r="17" spans="1:17" s="285" customFormat="1" ht="19.5" customHeight="1">
      <c r="A17" s="185">
        <v>2</v>
      </c>
      <c r="B17" s="186">
        <v>11</v>
      </c>
      <c r="C17" s="767" t="str">
        <f>IF(AND(B17=31),"C.ENGLISH-(TH)",IF(AND(B17=32),"C.ENGLISH-(PR)",IF(AND(B17=11),"C.NEPALI-(TH)",IF(AND(B17=12),"C.NEPALI-(PR)",IF(AND(B17=51),"SOCIAL STD-(TH) ",IF(AND(B17=52),"SOCIAL STD-PR) ",IF(AND(B17=3331),"OPT-ENGLISH (TH)",IF(AND(B17=3332),"OPT-ENGLISH-(PR)",IF(AND(B17=3311),"OPT-NEPALI-(TH)",IF(AND(B17=3312),"OPT-NEPALI-(PR)",IF(AND(B17=1031),"PRICIPLE OF ACCOUNTING-(TH)",IF(AND(B17=1032),"PRICIPLE OF ACCOUNTING-(PR)",IF(AND(B17=2031),"EDU. DEVELOPMENT-(TH)",IF(AND(B17=2032),"EDU. DEVELOPMENT-(PR)",IF(AND(B17=4431),"HEALTH &amp; PHY.EDUCATION (TH)",IF(AND(B17=4432),"HEALTH &amp; PHY.EDUCATION-(PR)",IF(AND(B17=146),"POPULATION EDUCATION(TH)",IF(AND(B17=147),"POPULATION EDUCATION(PR)",IF(AND(B17=172),"SOCIOLOGY(TH)",IF(AND(B17=175),"SOCIOLOGY(PR)",IF(AND(B17=302),"RURAL DEVELOPMENT-(TH)",IF(AND(B17=303),"RURAL DEVELOPMENT-(PR)",IF(AND(B17=1151),"CHILD DEVELOPMENT-(TH)",IF(AND(B17=1152),"CHILD DEVELOPMENT-(PR)",IF(AND(B17=3070),"MARKETING-(TH)",IF(AND(B17=3071),"MARKETING-(TH)",IF(AND(B17=3072),"MARKETING-(PR)",IF(AND(B17=2151),"BUSINESS STUDIES-(TH)",IF(AND(B17=2152),"BUSINESS STUDIES-(PR)",IF(AND(B17=142),"TEACHING  ENGLISH","—"))))))))))))))))))))))))))))))</f>
        <v>C.NEPALI-(TH)</v>
      </c>
      <c r="D17" s="767"/>
      <c r="E17" s="187">
        <v>100</v>
      </c>
      <c r="F17" s="188"/>
      <c r="G17" s="189">
        <f>[1]Data!V3</f>
        <v>65123</v>
      </c>
      <c r="H17" s="319" t="s">
        <v>294</v>
      </c>
      <c r="I17" s="320"/>
      <c r="J17" s="185">
        <v>2</v>
      </c>
      <c r="K17" s="187">
        <v>31</v>
      </c>
      <c r="L17" s="767" t="str">
        <f t="shared" si="0"/>
        <v>C.ENGLISH-(TH)</v>
      </c>
      <c r="M17" s="767"/>
      <c r="N17" s="187">
        <v>100</v>
      </c>
      <c r="O17" s="190"/>
      <c r="P17" s="189">
        <f t="shared" ref="P17:Q21" si="1">G17</f>
        <v>65123</v>
      </c>
      <c r="Q17" s="284" t="str">
        <f t="shared" si="1"/>
        <v>MONDAY</v>
      </c>
    </row>
    <row r="18" spans="1:17" s="285" customFormat="1" ht="19.5" customHeight="1">
      <c r="A18" s="185">
        <v>3</v>
      </c>
      <c r="B18" s="186">
        <v>51</v>
      </c>
      <c r="C18" s="767" t="str">
        <f>IF(AND(B18=31),"C.ENGLISH-(TH)",IF(AND(B18=32),"C.ENGLISH-(PR)",IF(AND(B18=11),"C.NEPALI-(TH)",IF(AND(B18=12),"C.NEPALI-(PR)",IF(AND(B18=51),"SOCIAL STD-(TH) ",IF(AND(B18=52),"SOCIAL STD-PR) ",IF(AND(B18=3331),"OPT-ENGLISH (TH)",IF(AND(B18=3332),"OPT-ENGLISH-(PR)",IF(AND(B18=3311),"OPT-NEPALI-(TH)",IF(AND(B18=3312),"OPT-NEPALI-(PR)",IF(AND(B18=1031),"PRICIPLE OF ACCOUNTING-(TH)",IF(AND(B18=1032),"PRICIPLE OF ACCOUNTING-(PR)",IF(AND(B18=2031),"EDU. DEVELOPMENT-(TH)",IF(AND(B18=2032),"EDU. DEVELOPMENT-(PR)",IF(AND(B18=4431),"HEALTH &amp; PHY.EDUCATION (TH)",IF(AND(B18=4432),"HEALTH &amp; PHY.EDUCATION-(PR)",IF(AND(B18=146),"POPULATION EDUCATION(TH)",IF(AND(B18=147),"POPULATION EDUCATION(PR)",IF(AND(B18=172),"SOCIOLOGY(TH)",IF(AND(B18=175),"SOCIOLOGY(PR)",IF(AND(B18=302),"RURAL DEVELOPMENT-(TH)",IF(AND(B18=303),"RURAL DEVELOPMENT-(PR)",IF(AND(B18=1151),"CHILD DEVELOPMENT-(TH)",IF(AND(B18=1152),"CHILD DEVELOPMENT-(PR)",IF(AND(B18=3070),"MARKETING-(TH)",IF(AND(B18=3071),"MARKETING-(TH)",IF(AND(B18=3072),"MARKETING-(PR)",IF(AND(B18=2151),"BUSINESS STUDIES-(TH)",IF(AND(B18=2152),"BUSINESS STUDIES-(PR)",IF(AND(B18=142),"TEACHING  ENGLISH","—"))))))))))))))))))))))))))))))</f>
        <v xml:space="preserve">SOCIAL STD-(TH) </v>
      </c>
      <c r="D18" s="767"/>
      <c r="E18" s="187">
        <v>100</v>
      </c>
      <c r="F18" s="188"/>
      <c r="G18" s="189">
        <f>[1]Data!V4</f>
        <v>65124</v>
      </c>
      <c r="H18" s="319" t="s">
        <v>295</v>
      </c>
      <c r="I18" s="320"/>
      <c r="J18" s="185">
        <v>3</v>
      </c>
      <c r="K18" s="187">
        <v>51</v>
      </c>
      <c r="L18" s="767" t="str">
        <f t="shared" si="0"/>
        <v xml:space="preserve">SOCIAL STD-(TH) </v>
      </c>
      <c r="M18" s="767"/>
      <c r="N18" s="187">
        <v>100</v>
      </c>
      <c r="O18" s="190"/>
      <c r="P18" s="189">
        <f t="shared" si="1"/>
        <v>65124</v>
      </c>
      <c r="Q18" s="284" t="str">
        <f t="shared" si="1"/>
        <v>TUESDAY</v>
      </c>
    </row>
    <row r="19" spans="1:17" s="285" customFormat="1" ht="19.5" customHeight="1">
      <c r="A19" s="185">
        <v>4</v>
      </c>
      <c r="B19" s="191">
        <f>IFERROR(VLOOKUP($C$8,Data,9)," ")</f>
        <v>1031</v>
      </c>
      <c r="C19" s="767" t="str">
        <f>IF(AND(B19=31),"C.ENGLISH-(TH)",IF(AND(B19=32),"C.ENGLISH-(PR)",IF(AND(B19=11),"C.NEPALI-(TH)",IF(AND(B19=12),"C.NEPALI-(PR)",IF(AND(B19=51),"SOCIAL STD-(TH) ",IF(AND(B19=52),"SOCIAL STD-PR) ",IF(AND(B19=3331),"OPT-ENGLISH (TH)",IF(AND(B19=3332),"OPT-ENGLISH-(PR)",IF(AND(B19=3311),"OPT-NEPALI-(TH)",IF(AND(B19=3312),"OPT-NEPALI-(PR)",IF(AND(B19=1031),"PRICIPLE OF ACCOUNTING-(TH)",IF(AND(B19=1032),"PRICIPLE OF ACCOUNTING-(PR)",IF(AND(B19=2031),"EDU. DEVELOPMENT-(TH)",IF(AND(B19=2032),"EDU. DEVELOPMENT-(PR)",IF(AND(B19=4431),"HEALTH &amp; PHY.EDUCATION (TH)",IF(AND(B19=4432),"HEALTH &amp; PHY.EDUCATION-(PR)",IF(AND(B19=146),"POPULATION EDUCATION(TH)",IF(AND(B19=147),"POPULATION EDUCATION(PR)",IF(AND(B19=172),"SOCIOLOGY(TH)",IF(AND(B19=175),"SOCIOLOGY(PR)",IF(AND(B19=302),"RURAL DEVELOPMENT-(TH)",IF(AND(B19=303),"RURAL DEVELOPMENT-(PR)",IF(AND(B19=1151),"CHILD DEVELOPMENT-(TH)",IF(AND(B19=1152),"CHILD DEVELOPMENT-(PR)",IF(AND(B19=3070),"MARKETING-(TH)",IF(AND(B19=3071),"MARKETING-(TH)",IF(AND(B19=3072),"MARKETING-(PR)",IF(AND(B19=2151),"BUSINESS STUDIES-(TH)",IF(AND(B19=2152),"BUSINESS STUDIES-(PR)",IF(AND(B19=142),"TEACHING  ENGLISH","—"))))))))))))))))))))))))))))))</f>
        <v>PRICIPLE OF ACCOUNTING-(TH)</v>
      </c>
      <c r="D19" s="767"/>
      <c r="E19" s="187">
        <v>100</v>
      </c>
      <c r="F19" s="188"/>
      <c r="G19" s="189">
        <f>[1]Data!V5</f>
        <v>65125</v>
      </c>
      <c r="H19" s="319" t="s">
        <v>296</v>
      </c>
      <c r="I19" s="334"/>
      <c r="J19" s="185">
        <v>4</v>
      </c>
      <c r="K19" s="192">
        <f>IFERROR(VLOOKUP($L$8,Data,9)," ")</f>
        <v>1031</v>
      </c>
      <c r="L19" s="767" t="str">
        <f t="shared" si="0"/>
        <v>PRICIPLE OF ACCOUNTING-(TH)</v>
      </c>
      <c r="M19" s="767"/>
      <c r="N19" s="187">
        <v>100</v>
      </c>
      <c r="O19" s="190"/>
      <c r="P19" s="189">
        <f t="shared" si="1"/>
        <v>65125</v>
      </c>
      <c r="Q19" s="284" t="str">
        <f t="shared" si="1"/>
        <v>WEDNESDAY</v>
      </c>
    </row>
    <row r="20" spans="1:17" s="285" customFormat="1" ht="19.5" customHeight="1">
      <c r="A20" s="185">
        <v>5</v>
      </c>
      <c r="B20" s="191">
        <f>IFERROR(VLOOKUP($C$8,Data,11)," ")</f>
        <v>2151</v>
      </c>
      <c r="C20" s="767" t="str">
        <f>IF(AND(B20=31),"C.ENGLISH-(TH)",IF(AND(B20=32),"C.ENGLISH-(PR)",IF(AND(B20=11),"C.NEPALI-(TH)",IF(AND(B20=12),"C.NEPALI-(PR)",IF(AND(B20=51),"SOCIAL STD-(TH) ",IF(AND(B20=52),"SOCIAL STD-PR) ",IF(AND(B20=3331),"OPT-ENGLISH (TH)",IF(AND(B20=3332),"OPT-ENGLISH-(PR)",IF(AND(B20=3311),"OPT-NEPALI-(TH)",IF(AND(B20=3312),"OPT-NEPALI-(PR)",IF(AND(B20=1031),"PRICIPLE OF ACCOUNTING-(TH)",IF(AND(B20=1032),"PRICIPLE OF ACCOUNTING-(PR)",IF(AND(B20=2031),"EDU. DEVELOPMENT-(TH)",IF(AND(B20=2032),"EDU. DEVELOPMENT-(PR)",IF(AND(B20=4431),"HEALTH &amp; PHY.EDUCATION (TH)",IF(AND(B20=4432),"HEALTH &amp; PHY.EDUCATION-(PR)",IF(AND(B20=146),"POPULATION EDUCATION(TH)",IF(AND(B20=147),"POPULATION EDUCATION(PR)",IF(AND(B20=172),"SOCIOLOGY(TH)",IF(AND(B20=175),"SOCIOLOGY(PR)",IF(AND(B20=302),"RURAL DEVELOPMENT-(TH)",IF(AND(B20=303),"RURAL DEVELOPMENT-(PR)",IF(AND(B20=1151),"CHILD DEVELOPMENT-(TH)",IF(AND(B20=1152),"CHILD DEVELOPMENT-(PR)",IF(AND(B20=3070),"MARKETING-(TH)",IF(AND(B20=3071),"MARKETING-(TH)",IF(AND(B20=3072),"MARKETING-(PR)",IF(AND(B20=2151),"BUSINESS STUDIES-(TH)",IF(AND(B20=2152),"BUSINESS STUDIES-(PR)",IF(AND(B20=142),"TEACHING  ENGLISH","—"))))))))))))))))))))))))))))))</f>
        <v>BUSINESS STUDIES-(TH)</v>
      </c>
      <c r="D20" s="767"/>
      <c r="E20" s="187">
        <v>100</v>
      </c>
      <c r="F20" s="188"/>
      <c r="G20" s="189">
        <f>[1]Data!V6</f>
        <v>65126</v>
      </c>
      <c r="H20" s="319" t="s">
        <v>297</v>
      </c>
      <c r="I20" s="320"/>
      <c r="J20" s="185">
        <v>5</v>
      </c>
      <c r="K20" s="192">
        <f>IFERROR(VLOOKUP($L$8,Data,11)," ")</f>
        <v>2151</v>
      </c>
      <c r="L20" s="767" t="str">
        <f t="shared" si="0"/>
        <v>BUSINESS STUDIES-(TH)</v>
      </c>
      <c r="M20" s="767"/>
      <c r="N20" s="187">
        <v>100</v>
      </c>
      <c r="O20" s="190"/>
      <c r="P20" s="189">
        <f t="shared" si="1"/>
        <v>65126</v>
      </c>
      <c r="Q20" s="284" t="str">
        <f t="shared" si="1"/>
        <v>THURSDAY</v>
      </c>
    </row>
    <row r="21" spans="1:17" s="285" customFormat="1" ht="19.5" customHeight="1">
      <c r="A21" s="185">
        <v>6</v>
      </c>
      <c r="B21" s="191">
        <f>IFERROR(VLOOKUP($C$8,Data,13)," ")</f>
        <v>3071</v>
      </c>
      <c r="C21" s="767" t="str">
        <f>IF(AND(B21=4431),"HP",IF(AND(B21=3071),"MARKETING",IF(AND(B21=3331),"OPT ENG",IF(AND(B21=3311),"OPT NEPALI"" "))))</f>
        <v>MARKETING</v>
      </c>
      <c r="D21" s="767"/>
      <c r="E21" s="192" t="str">
        <f>IF(AND(B21=3071),"100",IF(AND(B21=3311),"100",IF(AND(B21=3331),"100",IF(AND(B21=4431),"100"," "))))</f>
        <v>100</v>
      </c>
      <c r="F21" s="188"/>
      <c r="G21" s="189" t="str">
        <f>IF(AND(B21=4431),"2078-04-22",IF(AND(B21=3071),"2078-04-24",IF(AND(B21=3331),"2078-04-22",IF(AND(B21=3311),"2078-04-22"," "))))</f>
        <v>2078-04-24</v>
      </c>
      <c r="H21" s="318" t="str">
        <f>IF(AND(B21=4431),"FRIDAY",IF(AND(B21=3331),"FRIDAY",IF(AND(B21=3071),"MONDAY",IF(AND(B21=3311),"FRIDAY"," "))))</f>
        <v>MONDAY</v>
      </c>
      <c r="I21" s="320"/>
      <c r="J21" s="185">
        <v>6</v>
      </c>
      <c r="K21" s="192">
        <f>IFERROR(VLOOKUP($L$8,Data,13)," ")</f>
        <v>3071</v>
      </c>
      <c r="L21" s="767" t="str">
        <f t="shared" si="0"/>
        <v>MARKETING-(TH)</v>
      </c>
      <c r="M21" s="767"/>
      <c r="N21" s="192" t="str">
        <f>IF(AND(K21=3071),"100",IF(AND(K21=3311),"100",IF(AND(K21=3331),"100",IF(AND(K21=4431),"100"," "))))</f>
        <v>100</v>
      </c>
      <c r="O21" s="190"/>
      <c r="P21" s="189" t="str">
        <f t="shared" si="1"/>
        <v>2078-04-24</v>
      </c>
      <c r="Q21" s="284" t="str">
        <f t="shared" si="1"/>
        <v>MONDAY</v>
      </c>
    </row>
    <row r="22" spans="1:17" s="285" customFormat="1" ht="19.5" customHeight="1">
      <c r="A22" s="185"/>
      <c r="B22" s="186"/>
      <c r="C22" s="768"/>
      <c r="D22" s="768"/>
      <c r="E22" s="192" t="str">
        <f>IF(AND(B22=4431),"100"," ")</f>
        <v xml:space="preserve"> </v>
      </c>
      <c r="F22" s="188"/>
      <c r="G22" s="428"/>
      <c r="H22" s="319"/>
      <c r="I22" s="320"/>
      <c r="J22" s="185"/>
      <c r="K22" s="187"/>
      <c r="L22" s="768"/>
      <c r="M22" s="768"/>
      <c r="N22" s="187"/>
      <c r="O22" s="188"/>
      <c r="P22" s="428"/>
      <c r="Q22" s="429"/>
    </row>
    <row r="23" spans="1:17" ht="19.5" customHeight="1">
      <c r="A23" s="771"/>
      <c r="B23" s="772"/>
      <c r="C23" s="286"/>
      <c r="D23" s="287" t="s">
        <v>298</v>
      </c>
      <c r="E23" s="187">
        <v>600</v>
      </c>
      <c r="F23" s="288"/>
      <c r="G23" s="289"/>
      <c r="H23" s="328"/>
      <c r="I23" s="332"/>
      <c r="J23" s="773"/>
      <c r="K23" s="774"/>
      <c r="L23" s="290" t="s">
        <v>298</v>
      </c>
      <c r="M23" s="291"/>
      <c r="N23" s="187">
        <v>600</v>
      </c>
      <c r="O23" s="292"/>
      <c r="P23" s="292"/>
      <c r="Q23" s="293"/>
    </row>
    <row r="24" spans="1:17" ht="19.5" customHeight="1">
      <c r="A24" s="422"/>
      <c r="B24" s="423"/>
      <c r="C24" s="286"/>
      <c r="D24" s="287"/>
      <c r="E24" s="187"/>
      <c r="F24" s="288"/>
      <c r="G24" s="289"/>
      <c r="H24" s="329"/>
      <c r="I24" s="332"/>
      <c r="J24" s="424"/>
      <c r="K24" s="425"/>
      <c r="L24" s="290"/>
      <c r="M24" s="291"/>
      <c r="N24" s="187"/>
      <c r="O24" s="292"/>
      <c r="P24" s="292"/>
      <c r="Q24" s="294"/>
    </row>
    <row r="25" spans="1:17" ht="19.5" customHeight="1">
      <c r="A25" s="422"/>
      <c r="B25" s="423"/>
      <c r="C25" s="286"/>
      <c r="D25" s="287"/>
      <c r="E25" s="187"/>
      <c r="F25" s="288"/>
      <c r="G25" s="289"/>
      <c r="H25" s="329"/>
      <c r="I25" s="332"/>
      <c r="J25" s="424"/>
      <c r="K25" s="425"/>
      <c r="L25" s="290"/>
      <c r="M25" s="291"/>
      <c r="N25" s="187"/>
      <c r="O25" s="292"/>
      <c r="P25" s="292"/>
      <c r="Q25" s="294"/>
    </row>
    <row r="26" spans="1:17" ht="19.5" customHeight="1">
      <c r="A26" s="422"/>
      <c r="B26" s="423"/>
      <c r="C26" s="286"/>
      <c r="D26" s="287"/>
      <c r="E26" s="187"/>
      <c r="F26" s="288"/>
      <c r="G26" s="289"/>
      <c r="H26" s="329"/>
      <c r="I26" s="332"/>
      <c r="J26" s="424"/>
      <c r="K26" s="425"/>
      <c r="L26" s="290"/>
      <c r="M26" s="291"/>
      <c r="N26" s="187"/>
      <c r="O26" s="292"/>
      <c r="P26" s="292"/>
      <c r="Q26" s="294"/>
    </row>
    <row r="27" spans="1:17" ht="19.5" customHeight="1" thickBot="1">
      <c r="A27" s="295"/>
      <c r="B27" s="296"/>
      <c r="C27" s="296"/>
      <c r="D27" s="296"/>
      <c r="E27" s="296"/>
      <c r="F27" s="296"/>
      <c r="G27" s="296"/>
      <c r="H27" s="330"/>
      <c r="I27" s="332"/>
      <c r="J27" s="297"/>
      <c r="K27" s="298"/>
      <c r="L27" s="298"/>
      <c r="M27" s="298"/>
      <c r="N27" s="298"/>
      <c r="O27" s="298"/>
      <c r="P27" s="298"/>
      <c r="Q27" s="299"/>
    </row>
    <row r="28" spans="1:17" ht="19.5" customHeight="1">
      <c r="A28" s="775" t="s">
        <v>329</v>
      </c>
      <c r="B28" s="769"/>
      <c r="C28" s="298"/>
      <c r="D28" s="769" t="s">
        <v>299</v>
      </c>
      <c r="E28" s="769"/>
      <c r="F28" s="769"/>
      <c r="G28" s="769" t="s">
        <v>300</v>
      </c>
      <c r="H28" s="769"/>
      <c r="I28" s="332"/>
      <c r="J28" s="775" t="s">
        <v>329</v>
      </c>
      <c r="K28" s="769"/>
      <c r="L28" s="298"/>
      <c r="M28" s="769" t="s">
        <v>299</v>
      </c>
      <c r="N28" s="769"/>
      <c r="O28" s="769"/>
      <c r="P28" s="769" t="s">
        <v>300</v>
      </c>
      <c r="Q28" s="770"/>
    </row>
    <row r="29" spans="1:17" ht="19.5" customHeight="1" thickBot="1">
      <c r="A29" s="300"/>
      <c r="B29" s="301"/>
      <c r="C29" s="302"/>
      <c r="D29" s="302"/>
      <c r="E29" s="301"/>
      <c r="F29" s="301"/>
      <c r="G29" s="301"/>
      <c r="H29" s="302"/>
      <c r="I29" s="335"/>
      <c r="J29" s="300"/>
      <c r="K29" s="301"/>
      <c r="L29" s="302"/>
      <c r="M29" s="302"/>
      <c r="N29" s="301"/>
      <c r="O29" s="301"/>
      <c r="P29" s="301"/>
      <c r="Q29" s="303"/>
    </row>
    <row r="30" spans="1:17" ht="19.5" customHeight="1">
      <c r="A30" s="304" t="s">
        <v>301</v>
      </c>
      <c r="B30" s="305"/>
      <c r="C30" s="305"/>
      <c r="D30" s="305"/>
      <c r="E30" s="305"/>
      <c r="F30" s="305"/>
      <c r="G30" s="305"/>
      <c r="H30" s="305"/>
      <c r="I30" s="220"/>
      <c r="J30" s="304" t="s">
        <v>301</v>
      </c>
      <c r="K30" s="305"/>
      <c r="L30" s="305"/>
      <c r="M30" s="305"/>
      <c r="N30" s="305"/>
      <c r="O30" s="305"/>
      <c r="P30" s="305"/>
      <c r="Q30" s="305"/>
    </row>
    <row r="31" spans="1:17" ht="19.5" customHeight="1">
      <c r="A31" s="306"/>
      <c r="B31" s="306"/>
      <c r="C31" s="306"/>
      <c r="D31" s="306"/>
      <c r="E31" s="306"/>
      <c r="F31" s="306"/>
      <c r="G31" s="306"/>
      <c r="H31" s="306"/>
    </row>
    <row r="32" spans="1:17" ht="19.5" customHeight="1">
      <c r="A32" s="306"/>
      <c r="B32" s="306"/>
      <c r="C32" s="306"/>
      <c r="D32" s="306"/>
      <c r="E32" s="306"/>
      <c r="F32" s="306"/>
      <c r="G32" s="306"/>
      <c r="H32" s="306"/>
    </row>
    <row r="33" spans="1:8" ht="19.5" customHeight="1">
      <c r="A33" s="306"/>
      <c r="B33" s="306"/>
      <c r="C33" s="306"/>
      <c r="D33" s="306"/>
      <c r="E33" s="306"/>
      <c r="F33" s="306"/>
      <c r="G33" s="306"/>
      <c r="H33" s="306"/>
    </row>
    <row r="34" spans="1:8" ht="19.5" customHeight="1">
      <c r="A34" s="306"/>
      <c r="B34" s="306"/>
      <c r="C34" s="306"/>
      <c r="D34" s="306"/>
      <c r="E34" s="306"/>
      <c r="F34" s="306"/>
      <c r="G34" s="306"/>
      <c r="H34" s="306"/>
    </row>
    <row r="35" spans="1:8" ht="19.5" customHeight="1">
      <c r="A35" s="306"/>
      <c r="B35" s="306"/>
      <c r="C35" s="306"/>
      <c r="D35" s="306"/>
      <c r="E35" s="306"/>
      <c r="F35" s="306"/>
      <c r="G35" s="306"/>
      <c r="H35" s="306"/>
    </row>
    <row r="36" spans="1:8" ht="19.5" customHeight="1">
      <c r="A36" s="306"/>
      <c r="B36" s="306"/>
      <c r="C36" s="306"/>
      <c r="D36" s="306"/>
      <c r="E36" s="306"/>
      <c r="F36" s="306"/>
      <c r="G36" s="306"/>
      <c r="H36" s="306"/>
    </row>
    <row r="37" spans="1:8" ht="19.5" customHeight="1">
      <c r="A37" s="306"/>
      <c r="B37" s="306"/>
      <c r="C37" s="306"/>
      <c r="D37" s="306"/>
      <c r="E37" s="306"/>
      <c r="F37" s="306"/>
      <c r="G37" s="306"/>
      <c r="H37" s="306"/>
    </row>
    <row r="38" spans="1:8" ht="19.5" customHeight="1">
      <c r="A38" s="306"/>
      <c r="B38" s="306"/>
      <c r="C38" s="306"/>
      <c r="D38" s="306"/>
      <c r="E38" s="306"/>
      <c r="F38" s="306"/>
      <c r="G38" s="306"/>
      <c r="H38" s="306"/>
    </row>
    <row r="39" spans="1:8" ht="19.5" customHeight="1">
      <c r="A39" s="306"/>
      <c r="B39" s="306"/>
      <c r="C39" s="306"/>
      <c r="D39" s="306"/>
      <c r="E39" s="306"/>
      <c r="F39" s="306"/>
      <c r="G39" s="306"/>
      <c r="H39" s="306"/>
    </row>
    <row r="40" spans="1:8" ht="19.5" customHeight="1">
      <c r="A40" s="306"/>
      <c r="B40" s="306"/>
      <c r="C40" s="306"/>
      <c r="D40" s="306"/>
      <c r="E40" s="306"/>
      <c r="F40" s="306"/>
      <c r="G40" s="306"/>
      <c r="H40" s="306"/>
    </row>
    <row r="41" spans="1:8" ht="19.5" customHeight="1">
      <c r="A41" s="306"/>
      <c r="B41" s="306"/>
      <c r="C41" s="306"/>
      <c r="D41" s="306"/>
      <c r="E41" s="306"/>
      <c r="F41" s="306"/>
      <c r="G41" s="306"/>
      <c r="H41" s="306"/>
    </row>
    <row r="42" spans="1:8" ht="19.5" customHeight="1">
      <c r="A42" s="306"/>
      <c r="B42" s="306"/>
      <c r="C42" s="306"/>
      <c r="D42" s="306"/>
      <c r="E42" s="306"/>
      <c r="F42" s="306"/>
      <c r="G42" s="306"/>
      <c r="H42" s="306"/>
    </row>
    <row r="43" spans="1:8" ht="19.5" customHeight="1">
      <c r="A43" s="306"/>
      <c r="B43" s="306"/>
      <c r="C43" s="306"/>
      <c r="D43" s="306"/>
      <c r="E43" s="306"/>
      <c r="F43" s="306"/>
      <c r="G43" s="306"/>
      <c r="H43" s="306"/>
    </row>
  </sheetData>
  <sheetProtection sheet="1" objects="1" scenarios="1"/>
  <mergeCells count="32">
    <mergeCell ref="M28:O28"/>
    <mergeCell ref="P28:Q28"/>
    <mergeCell ref="A23:B23"/>
    <mergeCell ref="J23:K23"/>
    <mergeCell ref="A28:B28"/>
    <mergeCell ref="D28:F28"/>
    <mergeCell ref="G28:H28"/>
    <mergeCell ref="J28:K28"/>
    <mergeCell ref="C20:D20"/>
    <mergeCell ref="L20:M20"/>
    <mergeCell ref="C21:D21"/>
    <mergeCell ref="L21:M21"/>
    <mergeCell ref="C22:D22"/>
    <mergeCell ref="L22:M22"/>
    <mergeCell ref="C17:D17"/>
    <mergeCell ref="L17:M17"/>
    <mergeCell ref="C18:D18"/>
    <mergeCell ref="L18:M18"/>
    <mergeCell ref="C19:D19"/>
    <mergeCell ref="L19:M19"/>
    <mergeCell ref="A14:H14"/>
    <mergeCell ref="J14:Q14"/>
    <mergeCell ref="C15:D15"/>
    <mergeCell ref="L15:M15"/>
    <mergeCell ref="C16:D16"/>
    <mergeCell ref="L16:M16"/>
    <mergeCell ref="A1:H1"/>
    <mergeCell ref="J1:Q1"/>
    <mergeCell ref="A2:H2"/>
    <mergeCell ref="J2:Q2"/>
    <mergeCell ref="D3:G4"/>
    <mergeCell ref="L3:P4"/>
  </mergeCells>
  <pageMargins left="0.1925" right="0.1" top="0.6640625" bottom="0.3" header="7.0000000000000007E-2" footer="0.3"/>
  <pageSetup paperSize="9" scale="85" orientation="landscape" r:id="rId1"/>
  <drawing r:id="rId2"/>
  <legacyDrawing r:id="rId3"/>
  <controls>
    <mc:AlternateContent xmlns:mc="http://schemas.openxmlformats.org/markup-compatibility/2006">
      <mc:Choice Requires="x14">
        <control shapeId="34822" r:id="rId4" name="Print">
          <controlPr defaultSize="0" autoLine="0" r:id="rId5">
            <anchor moveWithCells="1">
              <from>
                <xdr:col>17</xdr:col>
                <xdr:colOff>22860</xdr:colOff>
                <xdr:row>6</xdr:row>
                <xdr:rowOff>114300</xdr:rowOff>
              </from>
              <to>
                <xdr:col>17</xdr:col>
                <xdr:colOff>487680</xdr:colOff>
                <xdr:row>7</xdr:row>
                <xdr:rowOff>182880</xdr:rowOff>
              </to>
            </anchor>
          </controlPr>
        </control>
      </mc:Choice>
      <mc:Fallback>
        <control shapeId="34822" r:id="rId4" name="Print"/>
      </mc:Fallback>
    </mc:AlternateContent>
    <mc:AlternateContent xmlns:mc="http://schemas.openxmlformats.org/markup-compatibility/2006">
      <mc:Choice Requires="x14">
        <control shapeId="34821" r:id="rId6" name="SpinButton1">
          <controlPr defaultSize="0" autoLine="0" r:id="rId7">
            <anchor moveWithCells="1">
              <from>
                <xdr:col>17</xdr:col>
                <xdr:colOff>99060</xdr:colOff>
                <xdr:row>8</xdr:row>
                <xdr:rowOff>38100</xdr:rowOff>
              </from>
              <to>
                <xdr:col>17</xdr:col>
                <xdr:colOff>365760</xdr:colOff>
                <xdr:row>11</xdr:row>
                <xdr:rowOff>22860</xdr:rowOff>
              </to>
            </anchor>
          </controlPr>
        </control>
      </mc:Choice>
      <mc:Fallback>
        <control shapeId="34821" r:id="rId6" name="SpinButton1"/>
      </mc:Fallback>
    </mc:AlternateContent>
    <mc:AlternateContent xmlns:mc="http://schemas.openxmlformats.org/markup-compatibility/2006">
      <mc:Choice Requires="x14">
        <control shapeId="34817" r:id="rId8" name="Image1">
          <controlPr defaultSize="0" autoLine="0" autoPict="0" r:id="rId9">
            <anchor moveWithCells="1">
              <from>
                <xdr:col>0</xdr:col>
                <xdr:colOff>30480</xdr:colOff>
                <xdr:row>0</xdr:row>
                <xdr:rowOff>38100</xdr:rowOff>
              </from>
              <to>
                <xdr:col>0</xdr:col>
                <xdr:colOff>403860</xdr:colOff>
                <xdr:row>1</xdr:row>
                <xdr:rowOff>129540</xdr:rowOff>
              </to>
            </anchor>
          </controlPr>
        </control>
      </mc:Choice>
      <mc:Fallback>
        <control shapeId="34817" r:id="rId8" name="Image1"/>
      </mc:Fallback>
    </mc:AlternateContent>
    <mc:AlternateContent xmlns:mc="http://schemas.openxmlformats.org/markup-compatibility/2006">
      <mc:Choice Requires="x14">
        <control shapeId="34818" r:id="rId10" name="Image2">
          <controlPr defaultSize="0" autoLine="0" r:id="rId11">
            <anchor moveWithCells="1">
              <from>
                <xdr:col>9</xdr:col>
                <xdr:colOff>30480</xdr:colOff>
                <xdr:row>0</xdr:row>
                <xdr:rowOff>38100</xdr:rowOff>
              </from>
              <to>
                <xdr:col>9</xdr:col>
                <xdr:colOff>495300</xdr:colOff>
                <xdr:row>1</xdr:row>
                <xdr:rowOff>152400</xdr:rowOff>
              </to>
            </anchor>
          </controlPr>
        </control>
      </mc:Choice>
      <mc:Fallback>
        <control shapeId="34818" r:id="rId10" name="Image2"/>
      </mc:Fallback>
    </mc:AlternateContent>
    <mc:AlternateContent xmlns:mc="http://schemas.openxmlformats.org/markup-compatibility/2006">
      <mc:Choice Requires="x14">
        <control shapeId="34819" r:id="rId12" name="Image3">
          <controlPr defaultSize="0" autoLine="0" r:id="rId13">
            <anchor moveWithCells="1">
              <from>
                <xdr:col>16</xdr:col>
                <xdr:colOff>563880</xdr:colOff>
                <xdr:row>0</xdr:row>
                <xdr:rowOff>53340</xdr:rowOff>
              </from>
              <to>
                <xdr:col>16</xdr:col>
                <xdr:colOff>1104900</xdr:colOff>
                <xdr:row>1</xdr:row>
                <xdr:rowOff>198120</xdr:rowOff>
              </to>
            </anchor>
          </controlPr>
        </control>
      </mc:Choice>
      <mc:Fallback>
        <control shapeId="34819" r:id="rId12" name="Image3"/>
      </mc:Fallback>
    </mc:AlternateContent>
    <mc:AlternateContent xmlns:mc="http://schemas.openxmlformats.org/markup-compatibility/2006">
      <mc:Choice Requires="x14">
        <control shapeId="34820" r:id="rId14" name="Image4">
          <controlPr defaultSize="0" autoLine="0" r:id="rId15">
            <anchor moveWithCells="1">
              <from>
                <xdr:col>7</xdr:col>
                <xdr:colOff>388620</xdr:colOff>
                <xdr:row>0</xdr:row>
                <xdr:rowOff>45720</xdr:rowOff>
              </from>
              <to>
                <xdr:col>7</xdr:col>
                <xdr:colOff>929640</xdr:colOff>
                <xdr:row>1</xdr:row>
                <xdr:rowOff>190500</xdr:rowOff>
              </to>
            </anchor>
          </controlPr>
        </control>
      </mc:Choice>
      <mc:Fallback>
        <control shapeId="34820" r:id="rId14" name="Image4"/>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82"/>
  <sheetViews>
    <sheetView showGridLines="0" workbookViewId="0">
      <pane xSplit="5" ySplit="1" topLeftCell="F34" activePane="bottomRight" state="frozen"/>
      <selection activeCell="B9" sqref="B9:M9"/>
      <selection pane="topRight" activeCell="B9" sqref="B9:M9"/>
      <selection pane="bottomLeft" activeCell="B9" sqref="B9:M9"/>
      <selection pane="bottomRight" activeCell="F38" sqref="F38"/>
    </sheetView>
  </sheetViews>
  <sheetFormatPr defaultColWidth="8.7109375" defaultRowHeight="14.4"/>
  <cols>
    <col min="1" max="1" width="3.640625" style="443" customWidth="1"/>
    <col min="2" max="2" width="16.5703125" style="444" customWidth="1"/>
    <col min="3" max="3" width="6.92578125" style="443" customWidth="1"/>
    <col min="4" max="4" width="5.92578125" style="443" customWidth="1"/>
    <col min="5" max="5" width="3.0703125" style="443" customWidth="1"/>
    <col min="6" max="6" width="6.640625" style="443" customWidth="1"/>
    <col min="7" max="7" width="3.78515625" style="443" hidden="1" customWidth="1"/>
    <col min="8" max="9" width="8.7109375" style="443"/>
    <col min="10" max="10" width="7.0703125" style="443" customWidth="1"/>
    <col min="11" max="11" width="8.7109375" style="443" customWidth="1"/>
    <col min="12" max="13" width="8.7109375" style="443"/>
    <col min="14" max="14" width="15.92578125" style="443" bestFit="1" customWidth="1"/>
    <col min="15" max="15" width="8.7109375" style="443"/>
    <col min="16" max="16" width="15.92578125" style="443" bestFit="1" customWidth="1"/>
    <col min="17" max="17" width="7.2109375" style="443" customWidth="1"/>
    <col min="18" max="18" width="5.92578125" style="443" customWidth="1"/>
    <col min="19" max="22" width="8.7109375" style="443"/>
    <col min="23" max="23" width="9.640625" style="443" customWidth="1"/>
    <col min="24" max="24" width="6.0703125" style="443" customWidth="1"/>
    <col min="25" max="16384" width="8.7109375" style="443"/>
  </cols>
  <sheetData>
    <row r="1" spans="1:30" ht="26.25" customHeight="1">
      <c r="A1" s="469" t="s">
        <v>0</v>
      </c>
      <c r="B1" s="470" t="s">
        <v>302</v>
      </c>
      <c r="C1" s="469" t="s">
        <v>303</v>
      </c>
      <c r="D1" s="469" t="s">
        <v>304</v>
      </c>
      <c r="E1" s="469" t="s">
        <v>305</v>
      </c>
      <c r="F1" s="469" t="s">
        <v>1</v>
      </c>
      <c r="G1" s="469" t="s">
        <v>306</v>
      </c>
      <c r="H1" s="469" t="s">
        <v>307</v>
      </c>
      <c r="I1" s="469" t="s">
        <v>308</v>
      </c>
      <c r="J1" s="469" t="s">
        <v>334</v>
      </c>
      <c r="K1" s="469" t="s">
        <v>331</v>
      </c>
      <c r="L1" s="469" t="s">
        <v>331</v>
      </c>
      <c r="M1" s="469" t="s">
        <v>332</v>
      </c>
      <c r="N1" s="469" t="s">
        <v>333</v>
      </c>
      <c r="O1" s="469" t="s">
        <v>332</v>
      </c>
      <c r="P1" s="469" t="s">
        <v>332</v>
      </c>
      <c r="Q1" s="469" t="s">
        <v>309</v>
      </c>
      <c r="R1" s="469" t="s">
        <v>305</v>
      </c>
      <c r="U1" s="443" t="s">
        <v>288</v>
      </c>
      <c r="V1" s="443" t="s">
        <v>310</v>
      </c>
      <c r="W1" s="443" t="s">
        <v>292</v>
      </c>
      <c r="X1" s="443" t="s">
        <v>311</v>
      </c>
      <c r="AA1" s="443" t="s">
        <v>312</v>
      </c>
      <c r="AD1" s="443" t="s">
        <v>313</v>
      </c>
    </row>
    <row r="2" spans="1:30">
      <c r="A2" s="443">
        <v>1</v>
      </c>
      <c r="B2" s="444" t="s">
        <v>65</v>
      </c>
      <c r="C2" s="443">
        <v>781923057</v>
      </c>
      <c r="D2" s="443" t="s">
        <v>314</v>
      </c>
      <c r="F2" s="443" t="s">
        <v>209</v>
      </c>
      <c r="G2" s="447" t="str">
        <f t="shared" ref="G2:G10" si="0">TEXT(F2,"yyyy/mm/dd")</f>
        <v>2060/08/03</v>
      </c>
      <c r="H2" s="447" t="str">
        <f t="shared" ref="H2:H11" si="1">bs2ad(G2)</f>
        <v>2003-11-19</v>
      </c>
      <c r="I2" s="443">
        <v>1151</v>
      </c>
      <c r="J2" s="182" t="str">
        <f t="shared" ref="J2:J10" si="2">IF(AND(I2=31),"C.ENGLISH-(TH)",IF(AND(I2=32),"C.ENGLISH-(PR)",IF(AND(I2=11),"C.NEPALI-(TH)",IF(AND(I2=12),"C.NEPALI-(PR)",IF(AND(I2=51),"SOCIAL STD-(TH) ",IF(AND(I2=52),"SOCIAL STD-PR) ",IF(AND(I2=3331),"OPT-ENGLISH (TH)",IF(AND(I2=3332),"OPT-ENGLISH-(PR)",IF(AND(I2=3311),"OPT-NEPALI-(TH)",IF(AND(I2=3312),"OPT-NEPALI-(PR)",IF(AND(I2=1031),"PRICIPLE OF ACCOUNTING-(TH)",IF(AND(I2=1032),"PRICIPLE OF ACCOUNTING-(PR)",IF(AND(I2=2031),"EDU. DEVELOPMENT-(TH)",IF(AND(I2=2032),"EDU. DEVELOPMENT-(PR)",IF(AND(I2=4431),"HEALTH &amp; PHY.EDUCATION (TH)",IF(AND(I2=4432),"HEALTH &amp; PHY.EDUCATION-(PR)",IF(AND(I2=146),"POPULATION EDUCATION(TH)",IF(AND(I2=147),"POPULATION EDUCATION(PR)",IF(AND(I2=172),"SOCIOLOGY(TH)",IF(AND(I2=175),"SOCIOLOGY(PR)",IF(AND(I2=302),"RURAL DEVELOPMENT-(TH)",IF(AND(I2=303),"RURAL DEVELOPMENT-(PR)",IF(AND(I2=1151),"CHILD DEVELOPMENT-(TH)",IF(AND(I2=1152),"CHILD DEVELOPMENT-(PR)",IF(AND(I2=3070),"MARKETING-(TH)",IF(AND(I2=3071),"MARKETING-(TH)",IF(AND(I2=3072),"MARKETING-(PR)",IF(AND(I2=2151),"BUSINESS STUDIES-(TH)",IF(AND(I2=2152),"BUSINESS STUDIES-(PR)",IF(AND(I2=142),"TEACHING  ENGLISH","—"))))))))))))))))))))))))))))))</f>
        <v>CHILD DEVELOPMENT-(TH)</v>
      </c>
      <c r="K2" s="443">
        <v>2031</v>
      </c>
      <c r="L2" s="182" t="str">
        <f t="shared" ref="L2:L10" si="3">IF(AND(K2=31),"C.ENGLISH-(TH)",IF(AND(K2=32),"C.ENGLISH-(PR)",IF(AND(K2=11),"C.NEPALI-(TH)",IF(AND(K2=12),"C.NEPALI-(PR)",IF(AND(K2=51),"SOCIAL STD-(TH) ",IF(AND(K2=52),"SOCIAL STD-PR) ",IF(AND(K2=3331),"OPT-ENGLISH (TH)",IF(AND(K2=3332),"OPT-ENGLISH-(PR)",IF(AND(K2=3311),"OPT-NEPALI-(TH)",IF(AND(K2=3312),"OPT-NEPALI-(PR)",IF(AND(K2=1031),"PRICIPLE OF ACCOUNTING-(TH)",IF(AND(K2=1032),"PRICIPLE OF ACCOUNTING-(PR)",IF(AND(K2=2031),"EDU. DEVELOPMENT-(TH)",IF(AND(K2=2032),"EDU. DEVELOPMENT-(PR)",IF(AND(K2=4431),"HEALTH &amp; PHY.EDUCATION (TH)",IF(AND(K2=4432),"HEALTH &amp; PHY.EDUCATION-(PR)",IF(AND(K2=146),"POPULATION EDUCATION(TH)",IF(AND(K2=147),"POPULATION EDUCATION(PR)",IF(AND(K2=172),"SOCIOLOGY(TH)",IF(AND(K2=175),"SOCIOLOGY(PR)",IF(AND(K2=302),"RURAL DEVELOPMENT-(TH)",IF(AND(K2=303),"RURAL DEVELOPMENT-(PR)",IF(AND(K2=1151),"CHILD DEVELOPMENT-(TH)",IF(AND(K2=1152),"CHILD DEVELOPMENT-(PR)",IF(AND(K2=3070),"MARKETING-(TH)",IF(AND(K2=3071),"MARKETING-(TH)",IF(AND(K2=3072),"MARKETING-(PR)",IF(AND(K2=2151),"BUSINESS STUDIES-(TH)",IF(AND(K2=2152),"BUSINESS STUDIES-(PR)",IF(AND(K2=142),"TEACHING  ENGLISH","—"))))))))))))))))))))))))))))))</f>
        <v>EDU. DEVELOPMENT-(TH)</v>
      </c>
      <c r="M2" s="443">
        <v>3331</v>
      </c>
      <c r="N2" s="182" t="str">
        <f t="shared" ref="N2:N10" si="4">IF(AND(M2=31),"C.ENGLISH-(TH)",IF(AND(M2=32),"C.ENGLISH-(PR)",IF(AND(M2=11),"C.NEPALI-(TH)",IF(AND(M2=12),"C.NEPALI-(PR)",IF(AND(M2=51),"SOCIAL STD-(TH) ",IF(AND(M2=52),"SOCIAL STD-PR) ",IF(AND(M2=3331),"OPT-ENGLISH (TH)",IF(AND(M2=3332),"OPT-ENGLISH-(PR)",IF(AND(M2=3311),"OPT-NEPALI-(TH)",IF(AND(M2=3312),"OPT-NEPALI-(PR)",IF(AND(M2=1031),"PRICIPLE OF ACCOUNTING-(TH)",IF(AND(M2=1032),"PRICIPLE OF ACCOUNTING-(PR)",IF(AND(M2=2031),"EDU. DEVELOPMENT-(TH)",IF(AND(M2=2032),"EDU. DEVELOPMENT-(PR)",IF(AND(M2=4431),"HEALTH &amp; PHY.EDUCATION (TH)",IF(AND(M2=4432),"HEALTH &amp; PHY.EDUCATION-(PR)",IF(AND(M2=146),"POPULATION EDUCATION(TH)",IF(AND(M2=147),"POPULATION EDUCATION(PR)",IF(AND(M2=172),"SOCIOLOGY(TH)",IF(AND(M2=175),"SOCIOLOGY(PR)",IF(AND(M2=302),"RURAL DEVELOPMENT-(TH)",IF(AND(M2=303),"RURAL DEVELOPMENT-(PR)",IF(AND(M2=1151),"CHILD DEVELOPMENT-(TH)",IF(AND(M2=1152),"CHILD DEVELOPMENT-(PR)",IF(AND(M2=3070),"MARKETING-(TH)",IF(AND(M2=3071),"MARKETING-(TH)",IF(AND(M2=3072),"MARKETING-(PR)",IF(AND(M2=2151),"BUSINESS STUDIES-(TH)",IF(AND(M2=2152),"BUSINESS STUDIES-(PR)",IF(AND(M2=142),"TEACHING  ENGLISH","—"))))))))))))))))))))))))))))))</f>
        <v>OPT-ENGLISH (TH)</v>
      </c>
      <c r="O2" s="443">
        <v>3331</v>
      </c>
      <c r="P2" s="182" t="str">
        <f t="shared" ref="P2:P10" si="5">IF(AND(O2=31),"C.ENGLISH-(TH)",IF(AND(O2=32),"C.ENGLISH-(PR)",IF(AND(O2=11),"C.NEPALI-(TH)",IF(AND(O2=12),"C.NEPALI-(PR)",IF(AND(O2=51),"SOCIAL STD-(TH) ",IF(AND(O2=52),"SOCIAL STD-PR) ",IF(AND(O2=3331),"OPT-ENGLISH (TH)",IF(AND(O2=3332),"OPT-ENGLISH-(PR)",IF(AND(O2=3311),"OPT-NEPALI-(TH)",IF(AND(O2=3312),"OPT-NEPALI-(PR)",IF(AND(O2=1031),"PRICIPLE OF ACCOUNTING-(TH)",IF(AND(O2=1032),"PRICIPLE OF ACCOUNTING-(PR)",IF(AND(O2=2031),"EDU. DEVELOPMENT-(TH)",IF(AND(O2=2032),"EDU. DEVELOPMENT-(PR)",IF(AND(O2=4431),"HEALTH &amp; PHY.EDUCATION (TH)",IF(AND(O2=4432),"HEALTH &amp; PHY.EDUCATION-(PR)",IF(AND(O2=146),"POPULATION EDUCATION(TH)",IF(AND(O2=147),"POPULATION EDUCATION(PR)",IF(AND(O2=172),"SOCIOLOGY(TH)",IF(AND(O2=175),"SOCIOLOGY(PR)",IF(AND(O2=302),"RURAL DEVELOPMENT-(TH)",IF(AND(O2=303),"RURAL DEVELOPMENT-(PR)",IF(AND(O2=1151),"CHILD DEVELOPMENT-(TH)",IF(AND(O2=1152),"CHILD DEVELOPMENT-(PR)",IF(AND(O2=3070),"MARKETING-(TH)",IF(AND(O2=3071),"MARKETING-(TH)",IF(AND(O2=3072),"MARKETING-(PR)",IF(AND(O2=2151),"BUSINESS STUDIES-(TH)",IF(AND(O2=2152),"BUSINESS STUDIES-(PR)",IF(AND(O2=142),"TEACHING  ENGLISH","—"))))))))))))))))))))))))))))))</f>
        <v>OPT-ENGLISH (TH)</v>
      </c>
      <c r="S2" s="445" t="s">
        <v>271</v>
      </c>
      <c r="U2" s="443" t="s">
        <v>19</v>
      </c>
      <c r="V2" s="446">
        <v>65122</v>
      </c>
      <c r="W2" s="443" t="s">
        <v>284</v>
      </c>
      <c r="X2" s="443">
        <v>1923</v>
      </c>
      <c r="AA2" s="443" t="s">
        <v>273</v>
      </c>
    </row>
    <row r="3" spans="1:30">
      <c r="A3" s="443">
        <v>2</v>
      </c>
      <c r="B3" s="444" t="s">
        <v>66</v>
      </c>
      <c r="C3" s="443">
        <v>781923017</v>
      </c>
      <c r="D3" s="443" t="s">
        <v>316</v>
      </c>
      <c r="F3" s="443" t="s">
        <v>210</v>
      </c>
      <c r="G3" s="447" t="str">
        <f t="shared" si="0"/>
        <v>2061/02/03</v>
      </c>
      <c r="H3" s="447" t="str">
        <f t="shared" si="1"/>
        <v>2004-5-16</v>
      </c>
      <c r="I3" s="443">
        <v>1151</v>
      </c>
      <c r="J3" s="182" t="str">
        <f t="shared" si="2"/>
        <v>CHILD DEVELOPMENT-(TH)</v>
      </c>
      <c r="K3" s="443">
        <v>2031</v>
      </c>
      <c r="L3" s="182" t="str">
        <f t="shared" si="3"/>
        <v>EDU. DEVELOPMENT-(TH)</v>
      </c>
      <c r="M3" s="443">
        <v>4431</v>
      </c>
      <c r="N3" s="182" t="str">
        <f t="shared" si="4"/>
        <v>HEALTH &amp; PHY.EDUCATION (TH)</v>
      </c>
      <c r="O3" s="443">
        <v>4431</v>
      </c>
      <c r="P3" s="182" t="str">
        <f t="shared" si="5"/>
        <v>HEALTH &amp; PHY.EDUCATION (TH)</v>
      </c>
      <c r="S3" s="444" t="s">
        <v>272</v>
      </c>
      <c r="U3" s="443" t="s">
        <v>20</v>
      </c>
      <c r="V3" s="446">
        <v>65123</v>
      </c>
    </row>
    <row r="4" spans="1:30">
      <c r="A4" s="443">
        <v>3</v>
      </c>
      <c r="B4" s="444" t="s">
        <v>67</v>
      </c>
      <c r="C4" s="443">
        <v>781923066</v>
      </c>
      <c r="D4" s="443" t="s">
        <v>318</v>
      </c>
      <c r="F4" s="443" t="s">
        <v>211</v>
      </c>
      <c r="G4" s="447" t="str">
        <f t="shared" si="0"/>
        <v>2059/08/25</v>
      </c>
      <c r="H4" s="447" t="str">
        <f t="shared" si="1"/>
        <v>2002-12-11</v>
      </c>
      <c r="I4" s="443">
        <v>1031</v>
      </c>
      <c r="J4" s="182" t="str">
        <f t="shared" si="2"/>
        <v>PRICIPLE OF ACCOUNTING-(TH)</v>
      </c>
      <c r="K4" s="443">
        <v>2151</v>
      </c>
      <c r="L4" s="182" t="str">
        <f t="shared" si="3"/>
        <v>BUSINESS STUDIES-(TH)</v>
      </c>
      <c r="M4" s="443">
        <v>3071</v>
      </c>
      <c r="N4" s="182" t="str">
        <f t="shared" si="4"/>
        <v>MARKETING-(TH)</v>
      </c>
      <c r="O4" s="443">
        <v>3071</v>
      </c>
      <c r="P4" s="182" t="str">
        <f t="shared" si="5"/>
        <v>MARKETING-(TH)</v>
      </c>
      <c r="U4" s="443" t="s">
        <v>21</v>
      </c>
      <c r="V4" s="446">
        <v>65124</v>
      </c>
    </row>
    <row r="5" spans="1:30">
      <c r="A5" s="443">
        <v>4</v>
      </c>
      <c r="B5" s="444" t="s">
        <v>68</v>
      </c>
      <c r="C5" s="443">
        <v>781923023</v>
      </c>
      <c r="D5" s="443" t="s">
        <v>320</v>
      </c>
      <c r="F5" s="443" t="s">
        <v>212</v>
      </c>
      <c r="G5" s="447" t="str">
        <f t="shared" si="0"/>
        <v>2060/03/08</v>
      </c>
      <c r="H5" s="447" t="str">
        <f t="shared" si="1"/>
        <v>2003-6-22</v>
      </c>
      <c r="I5" s="443">
        <v>1151</v>
      </c>
      <c r="J5" s="182" t="str">
        <f t="shared" si="2"/>
        <v>CHILD DEVELOPMENT-(TH)</v>
      </c>
      <c r="K5" s="443">
        <v>2031</v>
      </c>
      <c r="L5" s="182" t="str">
        <f t="shared" si="3"/>
        <v>EDU. DEVELOPMENT-(TH)</v>
      </c>
      <c r="M5" s="443">
        <v>4431</v>
      </c>
      <c r="N5" s="182" t="str">
        <f t="shared" si="4"/>
        <v>HEALTH &amp; PHY.EDUCATION (TH)</v>
      </c>
      <c r="O5" s="443">
        <v>4431</v>
      </c>
      <c r="P5" s="182" t="str">
        <f t="shared" si="5"/>
        <v>HEALTH &amp; PHY.EDUCATION (TH)</v>
      </c>
      <c r="V5" s="446">
        <v>65125</v>
      </c>
    </row>
    <row r="6" spans="1:30">
      <c r="A6" s="443">
        <v>5</v>
      </c>
      <c r="B6" s="444" t="s">
        <v>74</v>
      </c>
      <c r="C6" s="443">
        <v>781923077</v>
      </c>
      <c r="D6" s="443" t="s">
        <v>322</v>
      </c>
      <c r="F6" s="443" t="s">
        <v>193</v>
      </c>
      <c r="G6" s="447" t="str">
        <f t="shared" si="0"/>
        <v>2059/11/11</v>
      </c>
      <c r="H6" s="447" t="str">
        <f t="shared" si="1"/>
        <v>2003-2-23</v>
      </c>
      <c r="I6" s="443">
        <v>1151</v>
      </c>
      <c r="J6" s="182" t="str">
        <f>IF(AND(I6=31),"C.ENGLISH-(TH)",IF(AND(I6=32),"C.ENGLISH-(PR)",IF(AND(I6=11),"C.NEPALI-(TH)",IF(AND(I6=12),"C.NEPALI-(PR)",IF(AND(I6=51),"SOCIAL STD-(TH) ",IF(AND(I6=52),"SOCIAL STD-PR) ",IF(AND(I6=3331),"OPT-ENGLISH (TH)",IF(AND(I6=3332),"OPT-ENGLISH-(PR)",IF(AND(I6=3311),"OPT-NEPALI-(TH)",IF(AND(I6=3312),"OPT-NEPALI-(PR)",IF(AND(I6=1031),"PRICIPLE OF ACCOUNTING-(TH)",IF(AND(I6=1032),"PRICIPLE OF ACCOUNTING-(PR)",IF(AND(I6=2031),"EDU. DEVELOPMENT-(TH)",IF(AND(I6=2032),"EDU. DEVELOPMENT-(PR)",IF(AND(I6=4431),"HEALTH &amp; PHY.EDUCATION (TH)",IF(AND(I6=4432),"HEALTH &amp; PHY.EDUCATION-(PR)",IF(AND(I6=146),"POPULATION EDUCATION(TH)",IF(AND(I6=147),"POPULATION EDUCATION(PR)",IF(AND(I6=172),"SOCIOLOGY(TH)",IF(AND(I6=175),"SOCIOLOGY(PR)",IF(AND(I6=302),"RURAL DEVELOPMENT-(TH)",IF(AND(I6=303),"RURAL DEVELOPMENT-(PR)",IF(AND(I6=1151),"CHILD DEVELOPMENT-(TH)",IF(AND(I6=1152),"CHILD DEVELOPMENT-(PR)",IF(AND(I6=3070),"MARKETING-(TH)",IF(AND(I6=3071),"MARKETING-(TH)",IF(AND(I6=3072),"MARKETING-(PR)",IF(AND(I6=2151),"BUSINESS STUDIES-(TH)",IF(AND(I6=2152),"BUSINESS STUDIES-(PR)",IF(AND(I6=142),"TEACHING  ENGLISH","—"))))))))))))))))))))))))))))))</f>
        <v>CHILD DEVELOPMENT-(TH)</v>
      </c>
      <c r="K6" s="443">
        <v>2031</v>
      </c>
      <c r="L6" s="182" t="str">
        <f t="shared" si="3"/>
        <v>EDU. DEVELOPMENT-(TH)</v>
      </c>
      <c r="M6" s="443">
        <v>4431</v>
      </c>
      <c r="N6" s="182" t="str">
        <f t="shared" si="4"/>
        <v>HEALTH &amp; PHY.EDUCATION (TH)</v>
      </c>
      <c r="O6" s="443">
        <v>4431</v>
      </c>
      <c r="P6" s="182" t="str">
        <f t="shared" si="5"/>
        <v>HEALTH &amp; PHY.EDUCATION (TH)</v>
      </c>
      <c r="V6" s="446">
        <v>65126</v>
      </c>
    </row>
    <row r="7" spans="1:30">
      <c r="A7" s="443">
        <v>6</v>
      </c>
      <c r="B7" s="444" t="s">
        <v>76</v>
      </c>
      <c r="C7" s="443">
        <v>781923011</v>
      </c>
      <c r="D7" s="443" t="s">
        <v>324</v>
      </c>
      <c r="F7" s="443" t="s">
        <v>213</v>
      </c>
      <c r="G7" s="447" t="str">
        <f t="shared" si="0"/>
        <v>2061/06/17</v>
      </c>
      <c r="H7" s="447" t="str">
        <f t="shared" si="1"/>
        <v>2004-10-3</v>
      </c>
      <c r="I7" s="443">
        <v>1151</v>
      </c>
      <c r="J7" s="182" t="str">
        <f t="shared" si="2"/>
        <v>CHILD DEVELOPMENT-(TH)</v>
      </c>
      <c r="K7" s="443">
        <v>2031</v>
      </c>
      <c r="L7" s="182" t="str">
        <f t="shared" si="3"/>
        <v>EDU. DEVELOPMENT-(TH)</v>
      </c>
      <c r="M7" s="443">
        <v>4431</v>
      </c>
      <c r="N7" s="182" t="str">
        <f t="shared" si="4"/>
        <v>HEALTH &amp; PHY.EDUCATION (TH)</v>
      </c>
      <c r="O7" s="443">
        <v>4431</v>
      </c>
      <c r="P7" s="182" t="str">
        <f t="shared" si="5"/>
        <v>HEALTH &amp; PHY.EDUCATION (TH)</v>
      </c>
      <c r="V7" s="446">
        <v>65127</v>
      </c>
    </row>
    <row r="8" spans="1:30">
      <c r="A8" s="443">
        <v>7</v>
      </c>
      <c r="B8" s="444" t="s">
        <v>78</v>
      </c>
      <c r="C8" s="443">
        <v>781923024</v>
      </c>
      <c r="D8" s="443">
        <v>1190011</v>
      </c>
      <c r="F8" s="443" t="s">
        <v>214</v>
      </c>
      <c r="G8" s="447" t="str">
        <f t="shared" si="0"/>
        <v>2062/04/29</v>
      </c>
      <c r="H8" s="447" t="str">
        <f t="shared" si="1"/>
        <v>2005-8-13</v>
      </c>
      <c r="I8" s="443">
        <v>1151</v>
      </c>
      <c r="J8" s="182" t="str">
        <f t="shared" si="2"/>
        <v>CHILD DEVELOPMENT-(TH)</v>
      </c>
      <c r="K8" s="443">
        <v>2031</v>
      </c>
      <c r="L8" s="182" t="str">
        <f t="shared" si="3"/>
        <v>EDU. DEVELOPMENT-(TH)</v>
      </c>
      <c r="M8" s="443">
        <v>3331</v>
      </c>
      <c r="N8" s="182" t="str">
        <f t="shared" si="4"/>
        <v>OPT-ENGLISH (TH)</v>
      </c>
      <c r="O8" s="443">
        <v>3331</v>
      </c>
      <c r="P8" s="182" t="str">
        <f t="shared" si="5"/>
        <v>OPT-ENGLISH (TH)</v>
      </c>
      <c r="V8" s="446">
        <v>65129</v>
      </c>
    </row>
    <row r="9" spans="1:30">
      <c r="A9" s="443">
        <v>8</v>
      </c>
      <c r="B9" s="444" t="s">
        <v>80</v>
      </c>
      <c r="C9" s="443">
        <v>781923051</v>
      </c>
      <c r="D9" s="443" t="s">
        <v>325</v>
      </c>
      <c r="F9" s="446">
        <v>59099</v>
      </c>
      <c r="G9" s="447" t="str">
        <f t="shared" si="0"/>
        <v>2061/10/20</v>
      </c>
      <c r="H9" s="447" t="str">
        <f t="shared" si="1"/>
        <v>2005-2-2</v>
      </c>
      <c r="I9" s="443">
        <v>1031</v>
      </c>
      <c r="J9" s="182" t="str">
        <f t="shared" si="2"/>
        <v>PRICIPLE OF ACCOUNTING-(TH)</v>
      </c>
      <c r="K9" s="443">
        <v>2151</v>
      </c>
      <c r="L9" s="182" t="str">
        <f t="shared" si="3"/>
        <v>BUSINESS STUDIES-(TH)</v>
      </c>
      <c r="M9" s="443">
        <v>3071</v>
      </c>
      <c r="N9" s="182" t="str">
        <f t="shared" si="4"/>
        <v>MARKETING-(TH)</v>
      </c>
      <c r="O9" s="443">
        <v>3071</v>
      </c>
      <c r="P9" s="182" t="str">
        <f t="shared" si="5"/>
        <v>MARKETING-(TH)</v>
      </c>
      <c r="V9" s="446"/>
    </row>
    <row r="10" spans="1:30">
      <c r="A10" s="443">
        <v>9</v>
      </c>
      <c r="B10" s="444" t="s">
        <v>82</v>
      </c>
      <c r="C10" s="443">
        <v>781923041</v>
      </c>
      <c r="D10" s="443" t="s">
        <v>326</v>
      </c>
      <c r="F10" s="443" t="s">
        <v>215</v>
      </c>
      <c r="G10" s="447" t="str">
        <f t="shared" si="0"/>
        <v>2060/08/01</v>
      </c>
      <c r="H10" s="447" t="str">
        <f t="shared" si="1"/>
        <v>2003-11-17</v>
      </c>
      <c r="I10" s="443">
        <v>1151</v>
      </c>
      <c r="J10" s="182" t="str">
        <f t="shared" si="2"/>
        <v>CHILD DEVELOPMENT-(TH)</v>
      </c>
      <c r="K10" s="443">
        <v>2031</v>
      </c>
      <c r="L10" s="182" t="str">
        <f t="shared" si="3"/>
        <v>EDU. DEVELOPMENT-(TH)</v>
      </c>
      <c r="M10" s="443">
        <v>4431</v>
      </c>
      <c r="N10" s="182" t="str">
        <f t="shared" si="4"/>
        <v>HEALTH &amp; PHY.EDUCATION (TH)</v>
      </c>
      <c r="O10" s="443">
        <v>4431</v>
      </c>
      <c r="P10" s="182" t="str">
        <f t="shared" si="5"/>
        <v>HEALTH &amp; PHY.EDUCATION (TH)</v>
      </c>
    </row>
    <row r="11" spans="1:30">
      <c r="A11" s="443">
        <v>10</v>
      </c>
      <c r="B11" s="444" t="s">
        <v>84</v>
      </c>
      <c r="C11" s="443">
        <v>781923008</v>
      </c>
      <c r="D11" s="443" t="s">
        <v>330</v>
      </c>
      <c r="F11" s="443" t="s">
        <v>216</v>
      </c>
      <c r="G11" s="447" t="str">
        <f>TEXT(F11,"yyyy/mm/dd")</f>
        <v>2060/06/03</v>
      </c>
      <c r="H11" s="447" t="str">
        <f t="shared" si="1"/>
        <v>2003-9-20</v>
      </c>
      <c r="I11" s="443">
        <v>1151</v>
      </c>
      <c r="J11" s="182" t="str">
        <f>IF(AND(I11=31),"C.ENGLISH-(TH)",IF(AND(I11=32),"C.ENGLISH-(PR)",IF(AND(I11=11),"C.NEPALI-(TH)",IF(AND(I11=12),"C.NEPALI-(PR)",IF(AND(I11=51),"SOCIAL STD-(TH) ",IF(AND(I11=52),"SOCIAL STD-PR) ",IF(AND(I11=3331),"OPT-ENGLISH (TH)",IF(AND(I11=3332),"OPT-ENGLISH-(PR)",IF(AND(I11=3311),"OPT-NEPALI-(TH)",IF(AND(I11=3312),"OPT-NEPALI-(PR)",IF(AND(I11=1031),"PRICIPLE OF ACCOUNTING-(TH)",IF(AND(I11=1032),"PRICIPLE OF ACCOUNTING-(PR)",IF(AND(I11=2031),"EDU. DEVELOPMENT-(TH)",IF(AND(I11=2032),"EDU. DEVELOPMENT-(PR)",IF(AND(I11=4431),"HEALTH &amp; PHY.EDUCATION (TH)",IF(AND(I11=4432),"HEALTH &amp; PHY.EDUCATION-(PR)",IF(AND(I11=146),"POPULATION EDUCATION(TH)",IF(AND(I11=147),"POPULATION EDUCATION(PR)",IF(AND(I11=172),"SOCIOLOGY(TH)",IF(AND(I11=175),"SOCIOLOGY(PR)",IF(AND(I11=302),"RURAL DEVELOPMENT-(TH)",IF(AND(I11=303),"RURAL DEVELOPMENT-(PR)",IF(AND(I11=1151),"CHILD DEVELOPMENT-(TH)",IF(AND(I11=1152),"CHILD DEVELOPMENT-(PR)",IF(AND(I11=3070),"MARKETING-(TH)",IF(AND(I11=3071),"MARKETING-(TH)",IF(AND(I11=3072),"MARKETING-(PR)",IF(AND(I11=2151),"BUSINESS STUDIES-(TH)",IF(AND(I11=2152),"BUSINESS STUDIES-(PR)",IF(AND(I11=142),"TEACHING  ENGLISH","—"))))))))))))))))))))))))))))))</f>
        <v>CHILD DEVELOPMENT-(TH)</v>
      </c>
      <c r="K11" s="443">
        <v>2031</v>
      </c>
      <c r="L11" s="182" t="str">
        <f>IF(AND(K11=31),"C.ENGLISH-(TH)",IF(AND(K11=32),"C.ENGLISH-(PR)",IF(AND(K11=11),"C.NEPALI-(TH)",IF(AND(K11=12),"C.NEPALI-(PR)",IF(AND(K11=51),"SOCIAL STD-(TH) ",IF(AND(K11=52),"SOCIAL STD-PR) ",IF(AND(K11=3331),"OPT-ENGLISH (TH)",IF(AND(K11=3332),"OPT-ENGLISH-(PR)",IF(AND(K11=3311),"OPT-NEPALI-(TH)",IF(AND(K11=3312),"OPT-NEPALI-(PR)",IF(AND(K11=1031),"PRICIPLE OF ACCOUNTING-(TH)",IF(AND(K11=1032),"PRICIPLE OF ACCOUNTING-(PR)",IF(AND(K11=2031),"EDU. DEVELOPMENT-(TH)",IF(AND(K11=2032),"EDU. DEVELOPMENT-(PR)",IF(AND(K11=4431),"HEALTH &amp; PHY.EDUCATION (TH)",IF(AND(K11=4432),"HEALTH &amp; PHY.EDUCATION-(PR)",IF(AND(K11=146),"POPULATION EDUCATION(TH)",IF(AND(K11=147),"POPULATION EDUCATION(PR)",IF(AND(K11=172),"SOCIOLOGY(TH)",IF(AND(K11=175),"SOCIOLOGY(PR)",IF(AND(K11=302),"RURAL DEVELOPMENT-(TH)",IF(AND(K11=303),"RURAL DEVELOPMENT-(PR)",IF(AND(K11=1151),"CHILD DEVELOPMENT-(TH)",IF(AND(K11=1152),"CHILD DEVELOPMENT-(PR)",IF(AND(K11=3070),"MARKETING-(TH)",IF(AND(K11=3071),"MARKETING-(TH)",IF(AND(K11=3072),"MARKETING-(PR)",IF(AND(K11=2151),"BUSINESS STUDIES-(TH)",IF(AND(K11=2152),"BUSINESS STUDIES-(PR)",IF(AND(K11=142),"TEACHING  ENGLISH","—"))))))))))))))))))))))))))))))</f>
        <v>EDU. DEVELOPMENT-(TH)</v>
      </c>
      <c r="M11" s="443">
        <v>4431</v>
      </c>
      <c r="N11" s="182" t="str">
        <f>IF(AND(M11=31),"C.ENGLISH-(TH)",IF(AND(M11=32),"C.ENGLISH-(PR)",IF(AND(M11=11),"C.NEPALI-(TH)",IF(AND(M11=12),"C.NEPALI-(PR)",IF(AND(M11=51),"SOCIAL STD-(TH) ",IF(AND(M11=52),"SOCIAL STD-PR) ",IF(AND(M11=3331),"OPT-ENGLISH (TH)",IF(AND(M11=3332),"OPT-ENGLISH-(PR)",IF(AND(M11=3311),"OPT-NEPALI-(TH)",IF(AND(M11=3312),"OPT-NEPALI-(PR)",IF(AND(M11=1031),"PRICIPLE OF ACCOUNTING-(TH)",IF(AND(M11=1032),"PRICIPLE OF ACCOUNTING-(PR)",IF(AND(M11=2031),"EDU. DEVELOPMENT-(TH)",IF(AND(M11=2032),"EDU. DEVELOPMENT-(PR)",IF(AND(M11=4431),"HEALTH &amp; PHY.EDUCATION (TH)",IF(AND(M11=4432),"HEALTH &amp; PHY.EDUCATION-(PR)",IF(AND(M11=146),"POPULATION EDUCATION(TH)",IF(AND(M11=147),"POPULATION EDUCATION(PR)",IF(AND(M11=172),"SOCIOLOGY(TH)",IF(AND(M11=175),"SOCIOLOGY(PR)",IF(AND(M11=302),"RURAL DEVELOPMENT-(TH)",IF(AND(M11=303),"RURAL DEVELOPMENT-(PR)",IF(AND(M11=1151),"CHILD DEVELOPMENT-(TH)",IF(AND(M11=1152),"CHILD DEVELOPMENT-(PR)",IF(AND(M11=3070),"MARKETING-(TH)",IF(AND(M11=3071),"MARKETING-(TH)",IF(AND(M11=3072),"MARKETING-(PR)",IF(AND(M11=2151),"BUSINESS STUDIES-(TH)",IF(AND(M11=2152),"BUSINESS STUDIES-(PR)",IF(AND(M11=142),"TEACHING  ENGLISH","—"))))))))))))))))))))))))))))))</f>
        <v>HEALTH &amp; PHY.EDUCATION (TH)</v>
      </c>
      <c r="O11" s="443">
        <v>4431</v>
      </c>
      <c r="P11" s="182" t="str">
        <f>IF(AND(O11=31),"C.ENGLISH-(TH)",IF(AND(O11=32),"C.ENGLISH-(PR)",IF(AND(O11=11),"C.NEPALI-(TH)",IF(AND(O11=12),"C.NEPALI-(PR)",IF(AND(O11=51),"SOCIAL STD-(TH) ",IF(AND(O11=52),"SOCIAL STD-PR) ",IF(AND(O11=3331),"OPT-ENGLISH (TH)",IF(AND(O11=3332),"OPT-ENGLISH-(PR)",IF(AND(O11=3311),"OPT-NEPALI-(TH)",IF(AND(O11=3312),"OPT-NEPALI-(PR)",IF(AND(O11=1031),"PRICIPLE OF ACCOUNTING-(TH)",IF(AND(O11=1032),"PRICIPLE OF ACCOUNTING-(PR)",IF(AND(O11=2031),"EDU. DEVELOPMENT-(TH)",IF(AND(O11=2032),"EDU. DEVELOPMENT-(PR)",IF(AND(O11=4431),"HEALTH &amp; PHY.EDUCATION (TH)",IF(AND(O11=4432),"HEALTH &amp; PHY.EDUCATION-(PR)",IF(AND(O11=146),"POPULATION EDUCATION(TH)",IF(AND(O11=147),"POPULATION EDUCATION(PR)",IF(AND(O11=172),"SOCIOLOGY(TH)",IF(AND(O11=175),"SOCIOLOGY(PR)",IF(AND(O11=302),"RURAL DEVELOPMENT-(TH)",IF(AND(O11=303),"RURAL DEVELOPMENT-(PR)",IF(AND(O11=1151),"CHILD DEVELOPMENT-(TH)",IF(AND(O11=1152),"CHILD DEVELOPMENT-(PR)",IF(AND(O11=3070),"MARKETING-(TH)",IF(AND(O11=3071),"MARKETING-(TH)",IF(AND(O11=3072),"MARKETING-(PR)",IF(AND(O11=2151),"BUSINESS STUDIES-(TH)",IF(AND(O11=2152),"BUSINESS STUDIES-(PR)",IF(AND(O11=142),"TEACHING  ENGLISH","—"))))))))))))))))))))))))))))))</f>
        <v>HEALTH &amp; PHY.EDUCATION (TH)</v>
      </c>
    </row>
    <row r="12" spans="1:30" ht="21">
      <c r="A12" s="443">
        <v>11</v>
      </c>
      <c r="B12" s="444" t="s">
        <v>86</v>
      </c>
      <c r="C12" s="443">
        <v>781923036</v>
      </c>
      <c r="D12" s="443" t="s">
        <v>370</v>
      </c>
      <c r="F12" s="443" t="s">
        <v>217</v>
      </c>
      <c r="G12" s="443" t="str">
        <f t="shared" ref="G12:G75" si="6">TEXT(F12,"yyyy/mm/dd")</f>
        <v>2060/08/14</v>
      </c>
      <c r="H12" s="443" t="str">
        <f t="shared" ref="H12:H43" si="7">bs2ad(G12)</f>
        <v>2003-11-30</v>
      </c>
      <c r="I12" s="443">
        <v>1151</v>
      </c>
      <c r="J12" s="468" t="str">
        <f t="shared" ref="J12:J75" si="8">IF(AND(I12=31),"C.ENGLISH-(TH)",IF(AND(I12=32),"C.ENGLISH-(PR)",IF(AND(I12=11),"C.NEPALI-(TH)",IF(AND(I12=12),"C.NEPALI-(PR)",IF(AND(I12=51),"SOCIAL STD-(TH) ",IF(AND(I12=52),"SOCIAL STD-PR) ",IF(AND(I12=3331),"OPT-ENGLISH (TH)",IF(AND(I12=3332),"OPT-ENGLISH-(PR)",IF(AND(I12=3311),"OPT-NEPALI-(TH)",IF(AND(I12=3312),"OPT-NEPALI-(PR)",IF(AND(I12=1031),"PRICIPLE OF ACCOUNTING-(TH)",IF(AND(I12=1032),"PRICIPLE OF ACCOUNTING-(PR)",IF(AND(I12=2031),"EDU. DEVELOPMENT-(TH)",IF(AND(I12=2032),"EDU. DEVELOPMENT-(PR)",IF(AND(I12=4431),"HEALTH &amp; PHY.EDUCATION (TH)",IF(AND(I12=4432),"HEALTH &amp; PHY.EDUCATION-(PR)",IF(AND(I12=146),"POPULATION EDUCATION(TH)",IF(AND(I12=147),"POPULATION EDUCATION(PR)",IF(AND(I12=172),"SOCIOLOGY(TH)",IF(AND(I12=175),"SOCIOLOGY(PR)",IF(AND(I12=302),"RURAL DEVELOPMENT-(TH)",IF(AND(I12=303),"RURAL DEVELOPMENT-(PR)",IF(AND(I12=1151),"CHILD DEVELOPMENT-(TH)",IF(AND(I12=1152),"CHILD DEVELOPMENT-(PR)",IF(AND(I12=3070),"MARKETING-(TH)",IF(AND(I12=3071),"MARKETING-(TH)",IF(AND(I12=3072),"MARKETING-(PR)",IF(AND(I12=2151),"BUSINESS STUDIES-(TH)",IF(AND(I12=2152),"BUSINESS STUDIES-(PR)",IF(AND(I12=142),"TEACHING  ENGLISH","—"))))))))))))))))))))))))))))))</f>
        <v>CHILD DEVELOPMENT-(TH)</v>
      </c>
      <c r="K12" s="443">
        <v>2031</v>
      </c>
      <c r="L12" s="468" t="str">
        <f t="shared" ref="L12:L75" si="9">IF(AND(K12=31),"C.ENGLISH-(TH)",IF(AND(K12=32),"C.ENGLISH-(PR)",IF(AND(K12=11),"C.NEPALI-(TH)",IF(AND(K12=12),"C.NEPALI-(PR)",IF(AND(K12=51),"SOCIAL STD-(TH) ",IF(AND(K12=52),"SOCIAL STD-PR) ",IF(AND(K12=3331),"OPT-ENGLISH (TH)",IF(AND(K12=3332),"OPT-ENGLISH-(PR)",IF(AND(K12=3311),"OPT-NEPALI-(TH)",IF(AND(K12=3312),"OPT-NEPALI-(PR)",IF(AND(K12=1031),"PRICIPLE OF ACCOUNTING-(TH)",IF(AND(K12=1032),"PRICIPLE OF ACCOUNTING-(PR)",IF(AND(K12=2031),"EDU. DEVELOPMENT-(TH)",IF(AND(K12=2032),"EDU. DEVELOPMENT-(PR)",IF(AND(K12=4431),"HEALTH &amp; PHY.EDUCATION (TH)",IF(AND(K12=4432),"HEALTH &amp; PHY.EDUCATION-(PR)",IF(AND(K12=146),"POPULATION EDUCATION(TH)",IF(AND(K12=147),"POPULATION EDUCATION(PR)",IF(AND(K12=172),"SOCIOLOGY(TH)",IF(AND(K12=175),"SOCIOLOGY(PR)",IF(AND(K12=302),"RURAL DEVELOPMENT-(TH)",IF(AND(K12=303),"RURAL DEVELOPMENT-(PR)",IF(AND(K12=1151),"CHILD DEVELOPMENT-(TH)",IF(AND(K12=1152),"CHILD DEVELOPMENT-(PR)",IF(AND(K12=3070),"MARKETING-(TH)",IF(AND(K12=3071),"MARKETING-(TH)",IF(AND(K12=3072),"MARKETING-(PR)",IF(AND(K12=2151),"BUSINESS STUDIES-(TH)",IF(AND(K12=2152),"BUSINESS STUDIES-(PR)",IF(AND(K12=142),"TEACHING  ENGLISH","—"))))))))))))))))))))))))))))))</f>
        <v>EDU. DEVELOPMENT-(TH)</v>
      </c>
      <c r="M12" s="443">
        <v>4431</v>
      </c>
      <c r="N12" s="468" t="str">
        <f t="shared" ref="N12:N75" si="10">IF(AND(M12=31),"C.ENGLISH-(TH)",IF(AND(M12=32),"C.ENGLISH-(PR)",IF(AND(M12=11),"C.NEPALI-(TH)",IF(AND(M12=12),"C.NEPALI-(PR)",IF(AND(M12=51),"SOCIAL STD-(TH) ",IF(AND(M12=52),"SOCIAL STD-PR) ",IF(AND(M12=3331),"OPT-ENGLISH (TH)",IF(AND(M12=3332),"OPT-ENGLISH-(PR)",IF(AND(M12=3311),"OPT-NEPALI-(TH)",IF(AND(M12=3312),"OPT-NEPALI-(PR)",IF(AND(M12=1031),"PRICIPLE OF ACCOUNTING-(TH)",IF(AND(M12=1032),"PRICIPLE OF ACCOUNTING-(PR)",IF(AND(M12=2031),"EDU. DEVELOPMENT-(TH)",IF(AND(M12=2032),"EDU. DEVELOPMENT-(PR)",IF(AND(M12=4431),"HEALTH &amp; PHY.EDUCATION (TH)",IF(AND(M12=4432),"HEALTH &amp; PHY.EDUCATION-(PR)",IF(AND(M12=146),"POPULATION EDUCATION(TH)",IF(AND(M12=147),"POPULATION EDUCATION(PR)",IF(AND(M12=172),"SOCIOLOGY(TH)",IF(AND(M12=175),"SOCIOLOGY(PR)",IF(AND(M12=302),"RURAL DEVELOPMENT-(TH)",IF(AND(M12=303),"RURAL DEVELOPMENT-(PR)",IF(AND(M12=1151),"CHILD DEVELOPMENT-(TH)",IF(AND(M12=1152),"CHILD DEVELOPMENT-(PR)",IF(AND(M12=3070),"MARKETING-(TH)",IF(AND(M12=3071),"MARKETING-(TH)",IF(AND(M12=3072),"MARKETING-(PR)",IF(AND(M12=2151),"BUSINESS STUDIES-(TH)",IF(AND(M12=2152),"BUSINESS STUDIES-(PR)",IF(AND(M12=142),"TEACHING  ENGLISH","—"))))))))))))))))))))))))))))))</f>
        <v>HEALTH &amp; PHY.EDUCATION (TH)</v>
      </c>
      <c r="O12" s="443">
        <v>4431</v>
      </c>
      <c r="P12" s="468" t="str">
        <f t="shared" ref="P12:P75" si="11">IF(AND(O12=31),"C.ENGLISH-(TH)",IF(AND(O12=32),"C.ENGLISH-(PR)",IF(AND(O12=11),"C.NEPALI-(TH)",IF(AND(O12=12),"C.NEPALI-(PR)",IF(AND(O12=51),"SOCIAL STD-(TH) ",IF(AND(O12=52),"SOCIAL STD-PR) ",IF(AND(O12=3331),"OPT-ENGLISH (TH)",IF(AND(O12=3332),"OPT-ENGLISH-(PR)",IF(AND(O12=3311),"OPT-NEPALI-(TH)",IF(AND(O12=3312),"OPT-NEPALI-(PR)",IF(AND(O12=1031),"PRICIPLE OF ACCOUNTING-(TH)",IF(AND(O12=1032),"PRICIPLE OF ACCOUNTING-(PR)",IF(AND(O12=2031),"EDU. DEVELOPMENT-(TH)",IF(AND(O12=2032),"EDU. DEVELOPMENT-(PR)",IF(AND(O12=4431),"HEALTH &amp; PHY.EDUCATION (TH)",IF(AND(O12=4432),"HEALTH &amp; PHY.EDUCATION-(PR)",IF(AND(O12=146),"POPULATION EDUCATION(TH)",IF(AND(O12=147),"POPULATION EDUCATION(PR)",IF(AND(O12=172),"SOCIOLOGY(TH)",IF(AND(O12=175),"SOCIOLOGY(PR)",IF(AND(O12=302),"RURAL DEVELOPMENT-(TH)",IF(AND(O12=303),"RURAL DEVELOPMENT-(PR)",IF(AND(O12=1151),"CHILD DEVELOPMENT-(TH)",IF(AND(O12=1152),"CHILD DEVELOPMENT-(PR)",IF(AND(O12=3070),"MARKETING-(TH)",IF(AND(O12=3071),"MARKETING-(TH)",IF(AND(O12=3072),"MARKETING-(PR)",IF(AND(O12=2151),"BUSINESS STUDIES-(TH)",IF(AND(O12=2152),"BUSINESS STUDIES-(PR)",IF(AND(O12=142),"TEACHING  ENGLISH","—"))))))))))))))))))))))))))))))</f>
        <v>HEALTH &amp; PHY.EDUCATION (TH)</v>
      </c>
      <c r="Q12" s="1"/>
    </row>
    <row r="13" spans="1:30" ht="21">
      <c r="A13" s="443">
        <v>12</v>
      </c>
      <c r="B13" s="444" t="s">
        <v>88</v>
      </c>
      <c r="C13" s="443">
        <v>781923004</v>
      </c>
      <c r="D13" s="443" t="s">
        <v>371</v>
      </c>
      <c r="F13" s="443" t="s">
        <v>218</v>
      </c>
      <c r="G13" s="443" t="str">
        <f t="shared" si="6"/>
        <v>2059/05/23</v>
      </c>
      <c r="H13" s="443" t="str">
        <f t="shared" si="7"/>
        <v>2002-9-8</v>
      </c>
      <c r="I13" s="443">
        <v>1151</v>
      </c>
      <c r="J13" s="468" t="str">
        <f t="shared" si="8"/>
        <v>CHILD DEVELOPMENT-(TH)</v>
      </c>
      <c r="K13" s="443">
        <v>2031</v>
      </c>
      <c r="L13" s="468" t="str">
        <f t="shared" si="9"/>
        <v>EDU. DEVELOPMENT-(TH)</v>
      </c>
      <c r="M13" s="443">
        <v>3331</v>
      </c>
      <c r="N13" s="468" t="str">
        <f t="shared" si="10"/>
        <v>OPT-ENGLISH (TH)</v>
      </c>
      <c r="O13" s="443">
        <v>3331</v>
      </c>
      <c r="P13" s="468" t="str">
        <f t="shared" si="11"/>
        <v>OPT-ENGLISH (TH)</v>
      </c>
      <c r="Q13" s="1"/>
    </row>
    <row r="14" spans="1:30" ht="21">
      <c r="A14" s="443">
        <v>13</v>
      </c>
      <c r="B14" s="444" t="s">
        <v>90</v>
      </c>
      <c r="C14" s="443">
        <v>781923005</v>
      </c>
      <c r="D14" s="443" t="s">
        <v>372</v>
      </c>
      <c r="F14" s="443" t="s">
        <v>219</v>
      </c>
      <c r="G14" s="443" t="str">
        <f t="shared" si="6"/>
        <v>2062/08/16</v>
      </c>
      <c r="H14" s="443" t="str">
        <f t="shared" si="7"/>
        <v>2005-12-1</v>
      </c>
      <c r="I14" s="443">
        <v>1151</v>
      </c>
      <c r="J14" s="468" t="str">
        <f t="shared" si="8"/>
        <v>CHILD DEVELOPMENT-(TH)</v>
      </c>
      <c r="K14" s="443">
        <v>2031</v>
      </c>
      <c r="L14" s="468" t="str">
        <f t="shared" si="9"/>
        <v>EDU. DEVELOPMENT-(TH)</v>
      </c>
      <c r="M14" s="443">
        <v>4431</v>
      </c>
      <c r="N14" s="468" t="str">
        <f t="shared" si="10"/>
        <v>HEALTH &amp; PHY.EDUCATION (TH)</v>
      </c>
      <c r="O14" s="443">
        <v>4431</v>
      </c>
      <c r="P14" s="468" t="str">
        <f t="shared" si="11"/>
        <v>HEALTH &amp; PHY.EDUCATION (TH)</v>
      </c>
      <c r="Q14" s="1"/>
    </row>
    <row r="15" spans="1:30" ht="21">
      <c r="A15" s="443">
        <v>14</v>
      </c>
      <c r="B15" s="444" t="s">
        <v>92</v>
      </c>
      <c r="C15" s="443">
        <v>781923002</v>
      </c>
      <c r="D15" s="443" t="s">
        <v>373</v>
      </c>
      <c r="F15" s="443" t="s">
        <v>220</v>
      </c>
      <c r="G15" s="443" t="str">
        <f t="shared" si="6"/>
        <v>2060/10/01</v>
      </c>
      <c r="H15" s="443" t="str">
        <f t="shared" si="7"/>
        <v>2004-1-15</v>
      </c>
      <c r="I15" s="443">
        <v>1031</v>
      </c>
      <c r="J15" s="468" t="str">
        <f t="shared" si="8"/>
        <v>PRICIPLE OF ACCOUNTING-(TH)</v>
      </c>
      <c r="K15" s="443">
        <v>2151</v>
      </c>
      <c r="L15" s="468" t="str">
        <f t="shared" si="9"/>
        <v>BUSINESS STUDIES-(TH)</v>
      </c>
      <c r="M15" s="443">
        <v>3071</v>
      </c>
      <c r="N15" s="468" t="str">
        <f t="shared" si="10"/>
        <v>MARKETING-(TH)</v>
      </c>
      <c r="O15" s="443">
        <v>3071</v>
      </c>
      <c r="P15" s="468" t="str">
        <f t="shared" si="11"/>
        <v>MARKETING-(TH)</v>
      </c>
      <c r="Q15" s="1"/>
    </row>
    <row r="16" spans="1:30" ht="21">
      <c r="A16" s="443">
        <v>15</v>
      </c>
      <c r="B16" s="444" t="s">
        <v>94</v>
      </c>
      <c r="C16" s="443">
        <v>781923009</v>
      </c>
      <c r="D16" s="443" t="s">
        <v>374</v>
      </c>
      <c r="F16" s="443" t="s">
        <v>221</v>
      </c>
      <c r="G16" s="443" t="str">
        <f t="shared" si="6"/>
        <v>2060/04/29</v>
      </c>
      <c r="H16" s="443" t="str">
        <f t="shared" si="7"/>
        <v>2003-8-14</v>
      </c>
      <c r="I16" s="443">
        <v>1151</v>
      </c>
      <c r="J16" s="468" t="str">
        <f t="shared" si="8"/>
        <v>CHILD DEVELOPMENT-(TH)</v>
      </c>
      <c r="K16" s="443">
        <v>2031</v>
      </c>
      <c r="L16" s="468" t="str">
        <f t="shared" si="9"/>
        <v>EDU. DEVELOPMENT-(TH)</v>
      </c>
      <c r="M16" s="443">
        <v>3311</v>
      </c>
      <c r="N16" s="468" t="str">
        <f t="shared" si="10"/>
        <v>OPT-NEPALI-(TH)</v>
      </c>
      <c r="O16" s="443">
        <v>3311</v>
      </c>
      <c r="P16" s="468" t="str">
        <f t="shared" si="11"/>
        <v>OPT-NEPALI-(TH)</v>
      </c>
      <c r="Q16" s="1"/>
    </row>
    <row r="17" spans="1:17" ht="21">
      <c r="A17" s="443">
        <v>16</v>
      </c>
      <c r="B17" s="444" t="s">
        <v>96</v>
      </c>
      <c r="C17" s="443">
        <v>781923015</v>
      </c>
      <c r="D17" s="443" t="s">
        <v>375</v>
      </c>
      <c r="F17" s="443" t="s">
        <v>194</v>
      </c>
      <c r="G17" s="443" t="str">
        <f t="shared" si="6"/>
        <v>2061/12/10</v>
      </c>
      <c r="H17" s="443" t="str">
        <f t="shared" si="7"/>
        <v>2005-3-23</v>
      </c>
      <c r="I17" s="443">
        <v>1151</v>
      </c>
      <c r="J17" s="468" t="str">
        <f t="shared" si="8"/>
        <v>CHILD DEVELOPMENT-(TH)</v>
      </c>
      <c r="K17" s="443">
        <v>2031</v>
      </c>
      <c r="L17" s="468" t="str">
        <f t="shared" si="9"/>
        <v>EDU. DEVELOPMENT-(TH)</v>
      </c>
      <c r="M17" s="443">
        <v>4431</v>
      </c>
      <c r="N17" s="468" t="str">
        <f t="shared" si="10"/>
        <v>HEALTH &amp; PHY.EDUCATION (TH)</v>
      </c>
      <c r="O17" s="443">
        <v>4431</v>
      </c>
      <c r="P17" s="468" t="str">
        <f t="shared" si="11"/>
        <v>HEALTH &amp; PHY.EDUCATION (TH)</v>
      </c>
      <c r="Q17" s="1"/>
    </row>
    <row r="18" spans="1:17" ht="21">
      <c r="A18" s="443">
        <v>17</v>
      </c>
      <c r="B18" s="444" t="s">
        <v>98</v>
      </c>
      <c r="C18" s="443">
        <v>781923045</v>
      </c>
      <c r="D18" s="443" t="s">
        <v>376</v>
      </c>
      <c r="F18" s="443" t="s">
        <v>222</v>
      </c>
      <c r="G18" s="443" t="str">
        <f t="shared" si="6"/>
        <v>2061/09/20</v>
      </c>
      <c r="H18" s="443" t="str">
        <f t="shared" si="7"/>
        <v>2005-1-4</v>
      </c>
      <c r="I18" s="443">
        <v>1151</v>
      </c>
      <c r="J18" s="468" t="str">
        <f t="shared" si="8"/>
        <v>CHILD DEVELOPMENT-(TH)</v>
      </c>
      <c r="K18" s="443">
        <v>2031</v>
      </c>
      <c r="L18" s="468" t="str">
        <f t="shared" si="9"/>
        <v>EDU. DEVELOPMENT-(TH)</v>
      </c>
      <c r="M18" s="443">
        <v>4431</v>
      </c>
      <c r="N18" s="468" t="str">
        <f t="shared" si="10"/>
        <v>HEALTH &amp; PHY.EDUCATION (TH)</v>
      </c>
      <c r="O18" s="443">
        <v>4431</v>
      </c>
      <c r="P18" s="468" t="str">
        <f t="shared" si="11"/>
        <v>HEALTH &amp; PHY.EDUCATION (TH)</v>
      </c>
      <c r="Q18" s="1"/>
    </row>
    <row r="19" spans="1:17" ht="21">
      <c r="A19" s="443">
        <v>18</v>
      </c>
      <c r="B19" s="444" t="s">
        <v>100</v>
      </c>
      <c r="C19" s="443">
        <v>781923053</v>
      </c>
      <c r="D19" s="443" t="s">
        <v>377</v>
      </c>
      <c r="F19" s="443" t="s">
        <v>223</v>
      </c>
      <c r="G19" s="443" t="str">
        <f t="shared" si="6"/>
        <v>2061/04/30</v>
      </c>
      <c r="H19" s="443" t="str">
        <f t="shared" si="7"/>
        <v>2004-8-14</v>
      </c>
      <c r="I19" s="443">
        <v>1151</v>
      </c>
      <c r="J19" s="468" t="str">
        <f t="shared" si="8"/>
        <v>CHILD DEVELOPMENT-(TH)</v>
      </c>
      <c r="K19" s="443">
        <v>2031</v>
      </c>
      <c r="L19" s="468" t="str">
        <f t="shared" si="9"/>
        <v>EDU. DEVELOPMENT-(TH)</v>
      </c>
      <c r="M19" s="443">
        <v>4431</v>
      </c>
      <c r="N19" s="468" t="str">
        <f t="shared" si="10"/>
        <v>HEALTH &amp; PHY.EDUCATION (TH)</v>
      </c>
      <c r="O19" s="443">
        <v>4431</v>
      </c>
      <c r="P19" s="468" t="str">
        <f t="shared" si="11"/>
        <v>HEALTH &amp; PHY.EDUCATION (TH)</v>
      </c>
      <c r="Q19" s="1"/>
    </row>
    <row r="20" spans="1:17" ht="21">
      <c r="A20" s="443">
        <v>19</v>
      </c>
      <c r="B20" s="444" t="s">
        <v>102</v>
      </c>
      <c r="C20" s="443">
        <v>781923054</v>
      </c>
      <c r="D20" s="443" t="s">
        <v>378</v>
      </c>
      <c r="F20" s="443" t="s">
        <v>195</v>
      </c>
      <c r="G20" s="443" t="str">
        <f t="shared" si="6"/>
        <v>2058/11/18</v>
      </c>
      <c r="H20" s="443" t="str">
        <f t="shared" si="7"/>
        <v>2002-3-2</v>
      </c>
      <c r="I20" s="443">
        <v>1031</v>
      </c>
      <c r="J20" s="468" t="str">
        <f t="shared" si="8"/>
        <v>PRICIPLE OF ACCOUNTING-(TH)</v>
      </c>
      <c r="K20" s="443">
        <v>2151</v>
      </c>
      <c r="L20" s="468" t="str">
        <f t="shared" si="9"/>
        <v>BUSINESS STUDIES-(TH)</v>
      </c>
      <c r="M20" s="443">
        <v>3071</v>
      </c>
      <c r="N20" s="468" t="str">
        <f t="shared" si="10"/>
        <v>MARKETING-(TH)</v>
      </c>
      <c r="O20" s="443">
        <v>3071</v>
      </c>
      <c r="P20" s="468" t="str">
        <f t="shared" si="11"/>
        <v>MARKETING-(TH)</v>
      </c>
      <c r="Q20" s="1"/>
    </row>
    <row r="21" spans="1:17" ht="21">
      <c r="A21" s="443">
        <v>20</v>
      </c>
      <c r="B21" s="444" t="s">
        <v>104</v>
      </c>
      <c r="C21" s="443">
        <v>781923010</v>
      </c>
      <c r="D21" s="443" t="s">
        <v>379</v>
      </c>
      <c r="F21" s="443" t="s">
        <v>224</v>
      </c>
      <c r="G21" s="443" t="str">
        <f t="shared" si="6"/>
        <v>2062/01/11</v>
      </c>
      <c r="H21" s="443" t="str">
        <f t="shared" si="7"/>
        <v>2005-4-24</v>
      </c>
      <c r="I21" s="443">
        <v>1031</v>
      </c>
      <c r="J21" s="468" t="str">
        <f t="shared" si="8"/>
        <v>PRICIPLE OF ACCOUNTING-(TH)</v>
      </c>
      <c r="K21" s="443">
        <v>2151</v>
      </c>
      <c r="L21" s="468" t="str">
        <f t="shared" si="9"/>
        <v>BUSINESS STUDIES-(TH)</v>
      </c>
      <c r="M21" s="443">
        <v>3071</v>
      </c>
      <c r="N21" s="468" t="str">
        <f t="shared" si="10"/>
        <v>MARKETING-(TH)</v>
      </c>
      <c r="O21" s="443">
        <v>3071</v>
      </c>
      <c r="P21" s="468" t="str">
        <f t="shared" si="11"/>
        <v>MARKETING-(TH)</v>
      </c>
      <c r="Q21" s="1"/>
    </row>
    <row r="22" spans="1:17" ht="21">
      <c r="A22" s="443">
        <v>21</v>
      </c>
      <c r="B22" s="444" t="s">
        <v>106</v>
      </c>
      <c r="C22" s="443">
        <v>781923016</v>
      </c>
      <c r="D22" s="443" t="s">
        <v>380</v>
      </c>
      <c r="F22" s="443" t="s">
        <v>225</v>
      </c>
      <c r="G22" s="443" t="str">
        <f t="shared" si="6"/>
        <v>2061/09/29</v>
      </c>
      <c r="H22" s="443" t="str">
        <f t="shared" si="7"/>
        <v>2005-1-13</v>
      </c>
      <c r="I22" s="443">
        <v>1031</v>
      </c>
      <c r="J22" s="468" t="str">
        <f t="shared" si="8"/>
        <v>PRICIPLE OF ACCOUNTING-(TH)</v>
      </c>
      <c r="K22" s="443">
        <v>2151</v>
      </c>
      <c r="L22" s="468" t="str">
        <f t="shared" si="9"/>
        <v>BUSINESS STUDIES-(TH)</v>
      </c>
      <c r="M22" s="443">
        <v>3071</v>
      </c>
      <c r="N22" s="468" t="str">
        <f t="shared" si="10"/>
        <v>MARKETING-(TH)</v>
      </c>
      <c r="O22" s="443">
        <v>3071</v>
      </c>
      <c r="P22" s="468" t="str">
        <f t="shared" si="11"/>
        <v>MARKETING-(TH)</v>
      </c>
      <c r="Q22" s="1"/>
    </row>
    <row r="23" spans="1:17" ht="21">
      <c r="A23" s="443">
        <v>22</v>
      </c>
      <c r="B23" s="444" t="s">
        <v>108</v>
      </c>
      <c r="C23" s="443">
        <v>781923074</v>
      </c>
      <c r="D23" s="443" t="s">
        <v>381</v>
      </c>
      <c r="F23" s="443" t="s">
        <v>226</v>
      </c>
      <c r="G23" s="443" t="str">
        <f t="shared" si="6"/>
        <v>2061/07/20</v>
      </c>
      <c r="H23" s="443" t="str">
        <f t="shared" si="7"/>
        <v>2004-11-5</v>
      </c>
      <c r="I23" s="443">
        <v>1151</v>
      </c>
      <c r="J23" s="468" t="str">
        <f t="shared" si="8"/>
        <v>CHILD DEVELOPMENT-(TH)</v>
      </c>
      <c r="K23" s="443">
        <v>2031</v>
      </c>
      <c r="L23" s="468" t="str">
        <f t="shared" si="9"/>
        <v>EDU. DEVELOPMENT-(TH)</v>
      </c>
      <c r="M23" s="443">
        <v>4431</v>
      </c>
      <c r="N23" s="468" t="str">
        <f t="shared" si="10"/>
        <v>HEALTH &amp; PHY.EDUCATION (TH)</v>
      </c>
      <c r="O23" s="443">
        <v>4431</v>
      </c>
      <c r="P23" s="468" t="str">
        <f t="shared" si="11"/>
        <v>HEALTH &amp; PHY.EDUCATION (TH)</v>
      </c>
      <c r="Q23" s="1"/>
    </row>
    <row r="24" spans="1:17" ht="21">
      <c r="A24" s="443">
        <v>23</v>
      </c>
      <c r="B24" s="444" t="s">
        <v>110</v>
      </c>
      <c r="D24" s="443" t="s">
        <v>382</v>
      </c>
      <c r="F24" s="443" t="s">
        <v>227</v>
      </c>
      <c r="G24" s="443" t="str">
        <f t="shared" si="6"/>
        <v>2061/10/01</v>
      </c>
      <c r="H24" s="443" t="str">
        <f t="shared" si="7"/>
        <v>2005-1-14</v>
      </c>
      <c r="I24" s="443">
        <v>1151</v>
      </c>
      <c r="J24" s="468" t="str">
        <f t="shared" si="8"/>
        <v>CHILD DEVELOPMENT-(TH)</v>
      </c>
      <c r="K24" s="443">
        <v>2031</v>
      </c>
      <c r="L24" s="468" t="str">
        <f t="shared" si="9"/>
        <v>EDU. DEVELOPMENT-(TH)</v>
      </c>
      <c r="M24" s="443">
        <v>4431</v>
      </c>
      <c r="N24" s="468" t="str">
        <f t="shared" si="10"/>
        <v>HEALTH &amp; PHY.EDUCATION (TH)</v>
      </c>
      <c r="O24" s="443">
        <v>4431</v>
      </c>
      <c r="P24" s="468" t="str">
        <f t="shared" si="11"/>
        <v>HEALTH &amp; PHY.EDUCATION (TH)</v>
      </c>
      <c r="Q24" s="1"/>
    </row>
    <row r="25" spans="1:17" ht="21">
      <c r="A25" s="443">
        <v>24</v>
      </c>
      <c r="B25" s="444" t="s">
        <v>112</v>
      </c>
      <c r="C25" s="443">
        <v>781923061</v>
      </c>
      <c r="D25" s="443" t="s">
        <v>383</v>
      </c>
      <c r="F25" s="443" t="s">
        <v>228</v>
      </c>
      <c r="G25" s="443" t="str">
        <f t="shared" si="6"/>
        <v>2061/12/05</v>
      </c>
      <c r="H25" s="443" t="str">
        <f t="shared" si="7"/>
        <v>2005-3-18</v>
      </c>
      <c r="I25" s="443">
        <v>1151</v>
      </c>
      <c r="J25" s="468" t="str">
        <f t="shared" si="8"/>
        <v>CHILD DEVELOPMENT-(TH)</v>
      </c>
      <c r="K25" s="443">
        <v>2031</v>
      </c>
      <c r="L25" s="468" t="str">
        <f t="shared" si="9"/>
        <v>EDU. DEVELOPMENT-(TH)</v>
      </c>
      <c r="M25" s="443">
        <v>4431</v>
      </c>
      <c r="N25" s="468" t="str">
        <f t="shared" si="10"/>
        <v>HEALTH &amp; PHY.EDUCATION (TH)</v>
      </c>
      <c r="O25" s="443">
        <v>4431</v>
      </c>
      <c r="P25" s="468" t="str">
        <f t="shared" si="11"/>
        <v>HEALTH &amp; PHY.EDUCATION (TH)</v>
      </c>
      <c r="Q25" s="1"/>
    </row>
    <row r="26" spans="1:17" ht="21">
      <c r="A26" s="443">
        <v>25</v>
      </c>
      <c r="B26" s="444" t="s">
        <v>114</v>
      </c>
      <c r="C26" s="443">
        <v>781923069</v>
      </c>
      <c r="D26" s="443" t="s">
        <v>384</v>
      </c>
      <c r="F26" s="443" t="s">
        <v>229</v>
      </c>
      <c r="G26" s="443" t="str">
        <f t="shared" si="6"/>
        <v>2060/04/10</v>
      </c>
      <c r="H26" s="443" t="str">
        <f t="shared" si="7"/>
        <v>2003-7-26</v>
      </c>
      <c r="I26" s="443">
        <v>1151</v>
      </c>
      <c r="J26" s="468" t="str">
        <f t="shared" si="8"/>
        <v>CHILD DEVELOPMENT-(TH)</v>
      </c>
      <c r="K26" s="443">
        <v>2031</v>
      </c>
      <c r="L26" s="468" t="str">
        <f t="shared" si="9"/>
        <v>EDU. DEVELOPMENT-(TH)</v>
      </c>
      <c r="M26" s="443">
        <v>4431</v>
      </c>
      <c r="N26" s="468" t="str">
        <f t="shared" si="10"/>
        <v>HEALTH &amp; PHY.EDUCATION (TH)</v>
      </c>
      <c r="O26" s="443">
        <v>4431</v>
      </c>
      <c r="P26" s="468" t="str">
        <f t="shared" si="11"/>
        <v>HEALTH &amp; PHY.EDUCATION (TH)</v>
      </c>
      <c r="Q26" s="1"/>
    </row>
    <row r="27" spans="1:17" ht="21">
      <c r="A27" s="443">
        <v>26</v>
      </c>
      <c r="B27" s="444" t="s">
        <v>116</v>
      </c>
      <c r="C27" s="443">
        <v>781923001</v>
      </c>
      <c r="D27" s="443" t="s">
        <v>385</v>
      </c>
      <c r="F27" s="443" t="s">
        <v>230</v>
      </c>
      <c r="G27" s="443" t="str">
        <f t="shared" si="6"/>
        <v>2062/06/15</v>
      </c>
      <c r="H27" s="443" t="str">
        <f t="shared" si="7"/>
        <v>2005-10-1</v>
      </c>
      <c r="I27" s="443">
        <v>1151</v>
      </c>
      <c r="J27" s="468" t="str">
        <f t="shared" si="8"/>
        <v>CHILD DEVELOPMENT-(TH)</v>
      </c>
      <c r="K27" s="443">
        <v>2031</v>
      </c>
      <c r="L27" s="468" t="str">
        <f t="shared" si="9"/>
        <v>EDU. DEVELOPMENT-(TH)</v>
      </c>
      <c r="M27" s="443">
        <v>4431</v>
      </c>
      <c r="N27" s="468" t="str">
        <f t="shared" si="10"/>
        <v>HEALTH &amp; PHY.EDUCATION (TH)</v>
      </c>
      <c r="O27" s="443">
        <v>4431</v>
      </c>
      <c r="P27" s="468" t="str">
        <f t="shared" si="11"/>
        <v>HEALTH &amp; PHY.EDUCATION (TH)</v>
      </c>
      <c r="Q27" s="1"/>
    </row>
    <row r="28" spans="1:17" ht="21">
      <c r="A28" s="443">
        <v>27</v>
      </c>
      <c r="B28" s="444" t="s">
        <v>117</v>
      </c>
      <c r="C28" s="443">
        <v>781923058</v>
      </c>
      <c r="D28" s="443" t="s">
        <v>386</v>
      </c>
      <c r="F28" s="443" t="s">
        <v>231</v>
      </c>
      <c r="G28" s="443" t="str">
        <f t="shared" si="6"/>
        <v>2054/02/12</v>
      </c>
      <c r="H28" s="443" t="str">
        <f t="shared" si="7"/>
        <v>1997-5-25</v>
      </c>
      <c r="I28" s="443">
        <v>1151</v>
      </c>
      <c r="J28" s="468" t="str">
        <f t="shared" si="8"/>
        <v>CHILD DEVELOPMENT-(TH)</v>
      </c>
      <c r="K28" s="443">
        <v>2031</v>
      </c>
      <c r="L28" s="468" t="str">
        <f t="shared" si="9"/>
        <v>EDU. DEVELOPMENT-(TH)</v>
      </c>
      <c r="M28" s="443">
        <v>3071</v>
      </c>
      <c r="N28" s="468" t="str">
        <f t="shared" si="10"/>
        <v>MARKETING-(TH)</v>
      </c>
      <c r="O28" s="443">
        <v>3071</v>
      </c>
      <c r="P28" s="468" t="str">
        <f t="shared" si="11"/>
        <v>MARKETING-(TH)</v>
      </c>
      <c r="Q28" s="1"/>
    </row>
    <row r="29" spans="1:17" ht="21">
      <c r="A29" s="443">
        <v>28</v>
      </c>
      <c r="B29" s="444" t="s">
        <v>118</v>
      </c>
      <c r="C29" s="443">
        <v>781923019</v>
      </c>
      <c r="D29" s="443" t="s">
        <v>387</v>
      </c>
      <c r="F29" s="443" t="s">
        <v>196</v>
      </c>
      <c r="G29" s="443" t="str">
        <f t="shared" si="6"/>
        <v>2060/12/24</v>
      </c>
      <c r="H29" s="443" t="str">
        <f t="shared" si="7"/>
        <v>2004-4-6</v>
      </c>
      <c r="I29" s="443">
        <v>1151</v>
      </c>
      <c r="J29" s="468" t="str">
        <f t="shared" si="8"/>
        <v>CHILD DEVELOPMENT-(TH)</v>
      </c>
      <c r="K29" s="443">
        <v>2031</v>
      </c>
      <c r="L29" s="468" t="str">
        <f t="shared" si="9"/>
        <v>EDU. DEVELOPMENT-(TH)</v>
      </c>
      <c r="M29" s="443">
        <v>3331</v>
      </c>
      <c r="N29" s="468" t="str">
        <f t="shared" si="10"/>
        <v>OPT-ENGLISH (TH)</v>
      </c>
      <c r="O29" s="443">
        <v>3331</v>
      </c>
      <c r="P29" s="468" t="str">
        <f t="shared" si="11"/>
        <v>OPT-ENGLISH (TH)</v>
      </c>
      <c r="Q29" s="1"/>
    </row>
    <row r="30" spans="1:17" ht="21">
      <c r="A30" s="443">
        <v>29</v>
      </c>
      <c r="B30" s="444" t="s">
        <v>119</v>
      </c>
      <c r="C30" s="443">
        <v>781923072</v>
      </c>
      <c r="D30" s="443" t="s">
        <v>388</v>
      </c>
      <c r="F30" s="443" t="s">
        <v>232</v>
      </c>
      <c r="G30" s="443" t="str">
        <f t="shared" si="6"/>
        <v>2055/02/02</v>
      </c>
      <c r="H30" s="443" t="str">
        <f t="shared" si="7"/>
        <v>1998-5-16</v>
      </c>
      <c r="I30" s="443">
        <v>1151</v>
      </c>
      <c r="J30" s="468" t="str">
        <f t="shared" si="8"/>
        <v>CHILD DEVELOPMENT-(TH)</v>
      </c>
      <c r="K30" s="443">
        <v>2031</v>
      </c>
      <c r="L30" s="468" t="str">
        <f t="shared" si="9"/>
        <v>EDU. DEVELOPMENT-(TH)</v>
      </c>
      <c r="M30" s="443">
        <v>3331</v>
      </c>
      <c r="N30" s="468" t="str">
        <f t="shared" si="10"/>
        <v>OPT-ENGLISH (TH)</v>
      </c>
      <c r="O30" s="443">
        <v>3331</v>
      </c>
      <c r="P30" s="468" t="str">
        <f t="shared" si="11"/>
        <v>OPT-ENGLISH (TH)</v>
      </c>
      <c r="Q30" s="1"/>
    </row>
    <row r="31" spans="1:17" ht="21">
      <c r="A31" s="443">
        <v>30</v>
      </c>
      <c r="B31" s="444" t="s">
        <v>120</v>
      </c>
      <c r="C31" s="443">
        <v>781923073</v>
      </c>
      <c r="D31" s="443" t="s">
        <v>389</v>
      </c>
      <c r="F31" s="443" t="s">
        <v>233</v>
      </c>
      <c r="G31" s="443" t="str">
        <f t="shared" si="6"/>
        <v>2062/07/13</v>
      </c>
      <c r="H31" s="443" t="str">
        <f t="shared" si="7"/>
        <v>2005-10-30</v>
      </c>
      <c r="I31" s="443">
        <v>1031</v>
      </c>
      <c r="J31" s="468" t="str">
        <f t="shared" si="8"/>
        <v>PRICIPLE OF ACCOUNTING-(TH)</v>
      </c>
      <c r="K31" s="443">
        <v>2151</v>
      </c>
      <c r="L31" s="468" t="str">
        <f t="shared" si="9"/>
        <v>BUSINESS STUDIES-(TH)</v>
      </c>
      <c r="M31" s="443">
        <v>3071</v>
      </c>
      <c r="N31" s="468" t="str">
        <f t="shared" si="10"/>
        <v>MARKETING-(TH)</v>
      </c>
      <c r="O31" s="443">
        <v>3071</v>
      </c>
      <c r="P31" s="468" t="str">
        <f t="shared" si="11"/>
        <v>MARKETING-(TH)</v>
      </c>
      <c r="Q31" s="1"/>
    </row>
    <row r="32" spans="1:17" ht="21">
      <c r="A32" s="443">
        <v>31</v>
      </c>
      <c r="B32" s="444" t="s">
        <v>121</v>
      </c>
      <c r="C32" s="443">
        <v>781923037</v>
      </c>
      <c r="D32" s="443" t="s">
        <v>390</v>
      </c>
      <c r="F32" s="443" t="s">
        <v>234</v>
      </c>
      <c r="G32" s="443" t="str">
        <f t="shared" si="6"/>
        <v>2060/07/15</v>
      </c>
      <c r="H32" s="443" t="str">
        <f t="shared" si="7"/>
        <v>2003-11-1</v>
      </c>
      <c r="I32" s="443">
        <v>1151</v>
      </c>
      <c r="J32" s="468" t="str">
        <f t="shared" si="8"/>
        <v>CHILD DEVELOPMENT-(TH)</v>
      </c>
      <c r="K32" s="443">
        <v>2031</v>
      </c>
      <c r="L32" s="468" t="str">
        <f t="shared" si="9"/>
        <v>EDU. DEVELOPMENT-(TH)</v>
      </c>
      <c r="M32" s="443">
        <v>4431</v>
      </c>
      <c r="N32" s="468" t="str">
        <f t="shared" si="10"/>
        <v>HEALTH &amp; PHY.EDUCATION (TH)</v>
      </c>
      <c r="O32" s="443">
        <v>4431</v>
      </c>
      <c r="P32" s="468" t="str">
        <f t="shared" si="11"/>
        <v>HEALTH &amp; PHY.EDUCATION (TH)</v>
      </c>
      <c r="Q32" s="1"/>
    </row>
    <row r="33" spans="1:17" ht="21">
      <c r="A33" s="443">
        <v>32</v>
      </c>
      <c r="B33" s="444" t="s">
        <v>122</v>
      </c>
      <c r="D33" s="443" t="s">
        <v>391</v>
      </c>
      <c r="F33" s="443" t="s">
        <v>235</v>
      </c>
      <c r="G33" s="443" t="str">
        <f t="shared" si="6"/>
        <v>2060/06/21</v>
      </c>
      <c r="H33" s="443" t="str">
        <f t="shared" si="7"/>
        <v>2003-10-8</v>
      </c>
      <c r="I33" s="443">
        <v>1151</v>
      </c>
      <c r="J33" s="468" t="str">
        <f t="shared" si="8"/>
        <v>CHILD DEVELOPMENT-(TH)</v>
      </c>
      <c r="L33" s="468" t="str">
        <f t="shared" si="9"/>
        <v>—</v>
      </c>
      <c r="M33" s="443">
        <v>3311</v>
      </c>
      <c r="N33" s="468" t="str">
        <f t="shared" si="10"/>
        <v>OPT-NEPALI-(TH)</v>
      </c>
      <c r="O33" s="443">
        <v>3311</v>
      </c>
      <c r="P33" s="468" t="str">
        <f t="shared" si="11"/>
        <v>OPT-NEPALI-(TH)</v>
      </c>
      <c r="Q33" s="1"/>
    </row>
    <row r="34" spans="1:17" ht="21">
      <c r="A34" s="443">
        <v>33</v>
      </c>
      <c r="B34" s="444" t="s">
        <v>123</v>
      </c>
      <c r="C34" s="443">
        <v>781923018</v>
      </c>
      <c r="D34" s="443" t="s">
        <v>392</v>
      </c>
      <c r="F34" s="443" t="s">
        <v>197</v>
      </c>
      <c r="G34" s="443" t="str">
        <f t="shared" si="6"/>
        <v>2062/12/26</v>
      </c>
      <c r="H34" s="443" t="str">
        <f t="shared" si="7"/>
        <v>2006-4-8</v>
      </c>
      <c r="I34" s="443">
        <v>1151</v>
      </c>
      <c r="J34" s="468" t="str">
        <f t="shared" si="8"/>
        <v>CHILD DEVELOPMENT-(TH)</v>
      </c>
      <c r="K34" s="443">
        <v>2031</v>
      </c>
      <c r="L34" s="468" t="str">
        <f t="shared" si="9"/>
        <v>EDU. DEVELOPMENT-(TH)</v>
      </c>
      <c r="M34" s="443">
        <v>4431</v>
      </c>
      <c r="N34" s="468" t="str">
        <f t="shared" si="10"/>
        <v>HEALTH &amp; PHY.EDUCATION (TH)</v>
      </c>
      <c r="O34" s="443">
        <v>4431</v>
      </c>
      <c r="P34" s="468" t="str">
        <f t="shared" si="11"/>
        <v>HEALTH &amp; PHY.EDUCATION (TH)</v>
      </c>
      <c r="Q34" s="1"/>
    </row>
    <row r="35" spans="1:17" ht="21">
      <c r="A35" s="443">
        <v>34</v>
      </c>
      <c r="B35" s="444" t="s">
        <v>124</v>
      </c>
      <c r="C35" s="443">
        <v>781923003</v>
      </c>
      <c r="D35" s="443" t="s">
        <v>393</v>
      </c>
      <c r="F35" s="443" t="s">
        <v>198</v>
      </c>
      <c r="G35" s="443" t="str">
        <f t="shared" si="6"/>
        <v>2059/11/23</v>
      </c>
      <c r="H35" s="443" t="str">
        <f t="shared" si="7"/>
        <v>2003-3-7</v>
      </c>
      <c r="I35" s="443">
        <v>1151</v>
      </c>
      <c r="J35" s="468" t="str">
        <f t="shared" si="8"/>
        <v>CHILD DEVELOPMENT-(TH)</v>
      </c>
      <c r="K35" s="443">
        <v>2031</v>
      </c>
      <c r="L35" s="468" t="str">
        <f t="shared" si="9"/>
        <v>EDU. DEVELOPMENT-(TH)</v>
      </c>
      <c r="M35" s="443">
        <v>3331</v>
      </c>
      <c r="N35" s="468" t="str">
        <f t="shared" si="10"/>
        <v>OPT-ENGLISH (TH)</v>
      </c>
      <c r="O35" s="443">
        <v>3331</v>
      </c>
      <c r="P35" s="468" t="str">
        <f t="shared" si="11"/>
        <v>OPT-ENGLISH (TH)</v>
      </c>
      <c r="Q35" s="1"/>
    </row>
    <row r="36" spans="1:17" ht="21">
      <c r="A36" s="443">
        <v>35</v>
      </c>
      <c r="B36" s="444" t="s">
        <v>125</v>
      </c>
      <c r="C36" s="443">
        <v>781923026</v>
      </c>
      <c r="D36" s="443" t="s">
        <v>394</v>
      </c>
      <c r="F36" s="443" t="s">
        <v>199</v>
      </c>
      <c r="G36" s="443" t="str">
        <f t="shared" si="6"/>
        <v>2059/12/17</v>
      </c>
      <c r="H36" s="443" t="str">
        <f t="shared" si="7"/>
        <v>2003-3-31</v>
      </c>
      <c r="I36" s="443">
        <v>1151</v>
      </c>
      <c r="J36" s="468" t="str">
        <f t="shared" si="8"/>
        <v>CHILD DEVELOPMENT-(TH)</v>
      </c>
      <c r="K36" s="443">
        <v>2031</v>
      </c>
      <c r="L36" s="468" t="str">
        <f t="shared" si="9"/>
        <v>EDU. DEVELOPMENT-(TH)</v>
      </c>
      <c r="M36" s="443">
        <v>4431</v>
      </c>
      <c r="N36" s="468" t="str">
        <f t="shared" si="10"/>
        <v>HEALTH &amp; PHY.EDUCATION (TH)</v>
      </c>
      <c r="O36" s="443">
        <v>4431</v>
      </c>
      <c r="P36" s="468" t="str">
        <f t="shared" si="11"/>
        <v>HEALTH &amp; PHY.EDUCATION (TH)</v>
      </c>
      <c r="Q36" s="1"/>
    </row>
    <row r="37" spans="1:17" ht="21">
      <c r="A37" s="443">
        <v>36</v>
      </c>
      <c r="B37" s="444" t="s">
        <v>126</v>
      </c>
      <c r="C37" s="443">
        <v>781923052</v>
      </c>
      <c r="D37" s="443" t="s">
        <v>395</v>
      </c>
      <c r="F37" s="443" t="s">
        <v>200</v>
      </c>
      <c r="G37" s="443" t="str">
        <f t="shared" si="6"/>
        <v>2060/10/22</v>
      </c>
      <c r="H37" s="443" t="str">
        <f t="shared" si="7"/>
        <v>2004-2-5</v>
      </c>
      <c r="I37" s="443">
        <v>1031</v>
      </c>
      <c r="J37" s="468" t="str">
        <f t="shared" si="8"/>
        <v>PRICIPLE OF ACCOUNTING-(TH)</v>
      </c>
      <c r="K37" s="443">
        <v>2151</v>
      </c>
      <c r="L37" s="468" t="str">
        <f t="shared" si="9"/>
        <v>BUSINESS STUDIES-(TH)</v>
      </c>
      <c r="M37" s="443">
        <v>3071</v>
      </c>
      <c r="N37" s="468" t="str">
        <f t="shared" si="10"/>
        <v>MARKETING-(TH)</v>
      </c>
      <c r="O37" s="443">
        <v>3071</v>
      </c>
      <c r="P37" s="468" t="str">
        <f t="shared" si="11"/>
        <v>MARKETING-(TH)</v>
      </c>
      <c r="Q37" s="1"/>
    </row>
    <row r="38" spans="1:17" ht="21">
      <c r="A38" s="443">
        <v>37</v>
      </c>
      <c r="B38" s="444" t="s">
        <v>127</v>
      </c>
      <c r="C38" s="443">
        <v>781923076</v>
      </c>
      <c r="D38" s="443" t="s">
        <v>396</v>
      </c>
      <c r="F38" s="443" t="s">
        <v>236</v>
      </c>
      <c r="G38" s="443" t="str">
        <f t="shared" si="6"/>
        <v>2062/03/06</v>
      </c>
      <c r="H38" s="443" t="str">
        <f t="shared" si="7"/>
        <v>2005-6-20</v>
      </c>
      <c r="I38" s="443">
        <v>1031</v>
      </c>
      <c r="J38" s="468" t="str">
        <f t="shared" si="8"/>
        <v>PRICIPLE OF ACCOUNTING-(TH)</v>
      </c>
      <c r="K38" s="443">
        <v>2151</v>
      </c>
      <c r="L38" s="468" t="str">
        <f t="shared" si="9"/>
        <v>BUSINESS STUDIES-(TH)</v>
      </c>
      <c r="M38" s="443">
        <v>3071</v>
      </c>
      <c r="N38" s="468" t="str">
        <f t="shared" si="10"/>
        <v>MARKETING-(TH)</v>
      </c>
      <c r="O38" s="443">
        <v>3071</v>
      </c>
      <c r="P38" s="468" t="str">
        <f t="shared" si="11"/>
        <v>MARKETING-(TH)</v>
      </c>
      <c r="Q38" s="1"/>
    </row>
    <row r="39" spans="1:17" ht="21">
      <c r="A39" s="443">
        <v>38</v>
      </c>
      <c r="B39" s="444" t="s">
        <v>128</v>
      </c>
      <c r="C39" s="443">
        <v>781923060</v>
      </c>
      <c r="D39" s="443" t="s">
        <v>397</v>
      </c>
      <c r="F39" s="443" t="s">
        <v>237</v>
      </c>
      <c r="G39" s="443" t="str">
        <f t="shared" si="6"/>
        <v>2038/07/16</v>
      </c>
      <c r="H39" s="443" t="str">
        <f t="shared" si="7"/>
        <v>1981-11-1</v>
      </c>
      <c r="I39" s="443">
        <v>1031</v>
      </c>
      <c r="J39" s="468" t="str">
        <f t="shared" si="8"/>
        <v>PRICIPLE OF ACCOUNTING-(TH)</v>
      </c>
      <c r="K39" s="443">
        <v>2151</v>
      </c>
      <c r="L39" s="468" t="str">
        <f t="shared" si="9"/>
        <v>BUSINESS STUDIES-(TH)</v>
      </c>
      <c r="M39" s="443">
        <v>3071</v>
      </c>
      <c r="N39" s="468" t="str">
        <f t="shared" si="10"/>
        <v>MARKETING-(TH)</v>
      </c>
      <c r="O39" s="443">
        <v>3071</v>
      </c>
      <c r="P39" s="468" t="str">
        <f t="shared" si="11"/>
        <v>MARKETING-(TH)</v>
      </c>
      <c r="Q39" s="1"/>
    </row>
    <row r="40" spans="1:17" ht="21">
      <c r="A40" s="443">
        <v>39</v>
      </c>
      <c r="B40" s="444" t="s">
        <v>129</v>
      </c>
      <c r="C40" s="443">
        <v>781923079</v>
      </c>
      <c r="D40" s="443" t="s">
        <v>398</v>
      </c>
      <c r="F40" s="443" t="s">
        <v>201</v>
      </c>
      <c r="G40" s="443" t="str">
        <f t="shared" si="6"/>
        <v>2050/10/17</v>
      </c>
      <c r="H40" s="443" t="str">
        <f t="shared" si="7"/>
        <v>1994-1-30</v>
      </c>
      <c r="I40" s="443">
        <v>1151</v>
      </c>
      <c r="J40" s="468" t="str">
        <f t="shared" si="8"/>
        <v>CHILD DEVELOPMENT-(TH)</v>
      </c>
      <c r="K40" s="443">
        <v>2031</v>
      </c>
      <c r="L40" s="468" t="str">
        <f t="shared" si="9"/>
        <v>EDU. DEVELOPMENT-(TH)</v>
      </c>
      <c r="M40" s="443">
        <v>3331</v>
      </c>
      <c r="N40" s="468" t="str">
        <f t="shared" si="10"/>
        <v>OPT-ENGLISH (TH)</v>
      </c>
      <c r="O40" s="443">
        <v>3331</v>
      </c>
      <c r="P40" s="468" t="str">
        <f t="shared" si="11"/>
        <v>OPT-ENGLISH (TH)</v>
      </c>
      <c r="Q40" s="1"/>
    </row>
    <row r="41" spans="1:17" ht="21">
      <c r="A41" s="443">
        <v>40</v>
      </c>
      <c r="B41" s="444" t="s">
        <v>130</v>
      </c>
      <c r="C41" s="443">
        <v>781923059</v>
      </c>
      <c r="D41" s="443" t="s">
        <v>399</v>
      </c>
      <c r="F41" s="443" t="s">
        <v>238</v>
      </c>
      <c r="G41" s="443" t="str">
        <f t="shared" si="6"/>
        <v>2059/08/06</v>
      </c>
      <c r="H41" s="443" t="str">
        <f t="shared" si="7"/>
        <v>2002-11-22</v>
      </c>
      <c r="I41" s="443">
        <v>1151</v>
      </c>
      <c r="J41" s="468" t="str">
        <f t="shared" si="8"/>
        <v>CHILD DEVELOPMENT-(TH)</v>
      </c>
      <c r="K41" s="443">
        <v>2031</v>
      </c>
      <c r="L41" s="468" t="str">
        <f t="shared" si="9"/>
        <v>EDU. DEVELOPMENT-(TH)</v>
      </c>
      <c r="M41" s="443">
        <v>4431</v>
      </c>
      <c r="N41" s="468" t="str">
        <f t="shared" si="10"/>
        <v>HEALTH &amp; PHY.EDUCATION (TH)</v>
      </c>
      <c r="O41" s="443">
        <v>4431</v>
      </c>
      <c r="P41" s="468" t="str">
        <f t="shared" si="11"/>
        <v>HEALTH &amp; PHY.EDUCATION (TH)</v>
      </c>
      <c r="Q41" s="1"/>
    </row>
    <row r="42" spans="1:17" ht="21">
      <c r="A42" s="443">
        <v>41</v>
      </c>
      <c r="B42" s="444" t="s">
        <v>131</v>
      </c>
      <c r="C42" s="443">
        <v>781923030</v>
      </c>
      <c r="D42" s="443" t="s">
        <v>400</v>
      </c>
      <c r="F42" s="443" t="s">
        <v>229</v>
      </c>
      <c r="G42" s="443" t="str">
        <f t="shared" si="6"/>
        <v>2060/04/10</v>
      </c>
      <c r="H42" s="443" t="str">
        <f t="shared" si="7"/>
        <v>2003-7-26</v>
      </c>
      <c r="I42" s="443">
        <v>1031</v>
      </c>
      <c r="J42" s="468" t="str">
        <f t="shared" si="8"/>
        <v>PRICIPLE OF ACCOUNTING-(TH)</v>
      </c>
      <c r="K42" s="443">
        <v>2151</v>
      </c>
      <c r="L42" s="468" t="str">
        <f t="shared" si="9"/>
        <v>BUSINESS STUDIES-(TH)</v>
      </c>
      <c r="M42" s="443">
        <v>3071</v>
      </c>
      <c r="N42" s="468" t="str">
        <f t="shared" si="10"/>
        <v>MARKETING-(TH)</v>
      </c>
      <c r="O42" s="443">
        <v>3071</v>
      </c>
      <c r="P42" s="468" t="str">
        <f t="shared" si="11"/>
        <v>MARKETING-(TH)</v>
      </c>
      <c r="Q42" s="1"/>
    </row>
    <row r="43" spans="1:17" ht="21">
      <c r="A43" s="443">
        <v>42</v>
      </c>
      <c r="B43" s="444" t="s">
        <v>132</v>
      </c>
      <c r="C43" s="443">
        <v>781923007</v>
      </c>
      <c r="D43" s="443" t="s">
        <v>401</v>
      </c>
      <c r="F43" s="443" t="s">
        <v>239</v>
      </c>
      <c r="G43" s="443" t="str">
        <f t="shared" si="6"/>
        <v>2061/01/07</v>
      </c>
      <c r="H43" s="443" t="str">
        <f t="shared" si="7"/>
        <v>2004-4-19</v>
      </c>
      <c r="I43" s="443">
        <v>1151</v>
      </c>
      <c r="J43" s="468" t="str">
        <f t="shared" si="8"/>
        <v>CHILD DEVELOPMENT-(TH)</v>
      </c>
      <c r="K43" s="443">
        <v>2031</v>
      </c>
      <c r="L43" s="468" t="str">
        <f t="shared" si="9"/>
        <v>EDU. DEVELOPMENT-(TH)</v>
      </c>
      <c r="M43" s="443">
        <v>4431</v>
      </c>
      <c r="N43" s="468" t="str">
        <f t="shared" si="10"/>
        <v>HEALTH &amp; PHY.EDUCATION (TH)</v>
      </c>
      <c r="O43" s="443">
        <v>4431</v>
      </c>
      <c r="P43" s="468" t="str">
        <f t="shared" si="11"/>
        <v>HEALTH &amp; PHY.EDUCATION (TH)</v>
      </c>
      <c r="Q43" s="1"/>
    </row>
    <row r="44" spans="1:17" ht="21">
      <c r="A44" s="443">
        <v>43</v>
      </c>
      <c r="B44" s="444" t="s">
        <v>133</v>
      </c>
      <c r="C44" s="443">
        <v>781923062</v>
      </c>
      <c r="D44" s="443" t="s">
        <v>402</v>
      </c>
      <c r="F44" s="443" t="s">
        <v>240</v>
      </c>
      <c r="G44" s="443" t="str">
        <f t="shared" si="6"/>
        <v>2060/07/26</v>
      </c>
      <c r="H44" s="443" t="str">
        <f t="shared" ref="H44:H75" si="12">bs2ad(G44)</f>
        <v>2003-11-12</v>
      </c>
      <c r="I44" s="443">
        <v>1151</v>
      </c>
      <c r="J44" s="468" t="str">
        <f t="shared" si="8"/>
        <v>CHILD DEVELOPMENT-(TH)</v>
      </c>
      <c r="K44" s="443">
        <v>2031</v>
      </c>
      <c r="L44" s="468" t="str">
        <f t="shared" si="9"/>
        <v>EDU. DEVELOPMENT-(TH)</v>
      </c>
      <c r="M44" s="443">
        <v>4431</v>
      </c>
      <c r="N44" s="468" t="str">
        <f t="shared" si="10"/>
        <v>HEALTH &amp; PHY.EDUCATION (TH)</v>
      </c>
      <c r="O44" s="443">
        <v>4431</v>
      </c>
      <c r="P44" s="468" t="str">
        <f t="shared" si="11"/>
        <v>HEALTH &amp; PHY.EDUCATION (TH)</v>
      </c>
      <c r="Q44" s="1"/>
    </row>
    <row r="45" spans="1:17" ht="21">
      <c r="A45" s="443">
        <v>44</v>
      </c>
      <c r="B45" s="444" t="s">
        <v>134</v>
      </c>
      <c r="C45" s="443">
        <v>781923033</v>
      </c>
      <c r="D45" s="443" t="s">
        <v>403</v>
      </c>
      <c r="F45" s="443" t="s">
        <v>202</v>
      </c>
      <c r="G45" s="443" t="str">
        <f t="shared" si="6"/>
        <v>2061/12/28</v>
      </c>
      <c r="H45" s="443" t="str">
        <f t="shared" si="12"/>
        <v>2005-4-10</v>
      </c>
      <c r="I45" s="443">
        <v>1151</v>
      </c>
      <c r="J45" s="468" t="str">
        <f t="shared" si="8"/>
        <v>CHILD DEVELOPMENT-(TH)</v>
      </c>
      <c r="K45" s="443">
        <v>2031</v>
      </c>
      <c r="L45" s="468" t="str">
        <f t="shared" si="9"/>
        <v>EDU. DEVELOPMENT-(TH)</v>
      </c>
      <c r="M45" s="443">
        <v>3311</v>
      </c>
      <c r="N45" s="468" t="str">
        <f t="shared" si="10"/>
        <v>OPT-NEPALI-(TH)</v>
      </c>
      <c r="O45" s="443">
        <v>3311</v>
      </c>
      <c r="P45" s="468" t="str">
        <f t="shared" si="11"/>
        <v>OPT-NEPALI-(TH)</v>
      </c>
      <c r="Q45" s="1"/>
    </row>
    <row r="46" spans="1:17" ht="21">
      <c r="A46" s="443">
        <v>45</v>
      </c>
      <c r="B46" s="444" t="s">
        <v>135</v>
      </c>
      <c r="C46" s="443">
        <v>781923046</v>
      </c>
      <c r="D46" s="443" t="s">
        <v>404</v>
      </c>
      <c r="F46" s="443" t="s">
        <v>241</v>
      </c>
      <c r="G46" s="443" t="str">
        <f t="shared" si="6"/>
        <v>2061/11/08</v>
      </c>
      <c r="H46" s="443" t="str">
        <f t="shared" si="12"/>
        <v>2005-2-19</v>
      </c>
      <c r="I46" s="443">
        <v>1031</v>
      </c>
      <c r="J46" s="468" t="str">
        <f t="shared" si="8"/>
        <v>PRICIPLE OF ACCOUNTING-(TH)</v>
      </c>
      <c r="K46" s="443">
        <v>2151</v>
      </c>
      <c r="L46" s="468" t="str">
        <f t="shared" si="9"/>
        <v>BUSINESS STUDIES-(TH)</v>
      </c>
      <c r="M46" s="443">
        <v>3071</v>
      </c>
      <c r="N46" s="468" t="str">
        <f t="shared" si="10"/>
        <v>MARKETING-(TH)</v>
      </c>
      <c r="O46" s="443">
        <v>3071</v>
      </c>
      <c r="P46" s="468" t="str">
        <f t="shared" si="11"/>
        <v>MARKETING-(TH)</v>
      </c>
      <c r="Q46" s="1"/>
    </row>
    <row r="47" spans="1:17" ht="21">
      <c r="A47" s="443">
        <v>46</v>
      </c>
      <c r="B47" s="444" t="s">
        <v>136</v>
      </c>
      <c r="C47" s="443">
        <v>781923070</v>
      </c>
      <c r="D47" s="443" t="s">
        <v>405</v>
      </c>
      <c r="F47" s="443" t="s">
        <v>242</v>
      </c>
      <c r="G47" s="443" t="str">
        <f t="shared" si="6"/>
        <v>2060/06/06</v>
      </c>
      <c r="H47" s="443" t="str">
        <f t="shared" si="12"/>
        <v>2003-9-23</v>
      </c>
      <c r="I47" s="443">
        <v>1151</v>
      </c>
      <c r="J47" s="468" t="str">
        <f t="shared" si="8"/>
        <v>CHILD DEVELOPMENT-(TH)</v>
      </c>
      <c r="K47" s="443">
        <v>2031</v>
      </c>
      <c r="L47" s="468" t="str">
        <f t="shared" si="9"/>
        <v>EDU. DEVELOPMENT-(TH)</v>
      </c>
      <c r="M47" s="443">
        <v>4431</v>
      </c>
      <c r="N47" s="468" t="str">
        <f t="shared" si="10"/>
        <v>HEALTH &amp; PHY.EDUCATION (TH)</v>
      </c>
      <c r="O47" s="443">
        <v>4431</v>
      </c>
      <c r="P47" s="468" t="str">
        <f t="shared" si="11"/>
        <v>HEALTH &amp; PHY.EDUCATION (TH)</v>
      </c>
      <c r="Q47" s="1"/>
    </row>
    <row r="48" spans="1:17" ht="21">
      <c r="A48" s="443">
        <v>47</v>
      </c>
      <c r="B48" s="444" t="s">
        <v>137</v>
      </c>
      <c r="C48" s="443">
        <v>781923042</v>
      </c>
      <c r="D48" s="443" t="s">
        <v>406</v>
      </c>
      <c r="F48" s="443" t="s">
        <v>243</v>
      </c>
      <c r="G48" s="443" t="str">
        <f t="shared" si="6"/>
        <v>2061/01/12</v>
      </c>
      <c r="H48" s="443" t="str">
        <f t="shared" si="12"/>
        <v>2004-4-24</v>
      </c>
      <c r="I48" s="443">
        <v>1031</v>
      </c>
      <c r="J48" s="468" t="str">
        <f t="shared" si="8"/>
        <v>PRICIPLE OF ACCOUNTING-(TH)</v>
      </c>
      <c r="K48" s="443">
        <v>2151</v>
      </c>
      <c r="L48" s="468" t="str">
        <f t="shared" si="9"/>
        <v>BUSINESS STUDIES-(TH)</v>
      </c>
      <c r="M48" s="443">
        <v>3071</v>
      </c>
      <c r="N48" s="468" t="str">
        <f t="shared" si="10"/>
        <v>MARKETING-(TH)</v>
      </c>
      <c r="O48" s="443">
        <v>3071</v>
      </c>
      <c r="P48" s="468" t="str">
        <f t="shared" si="11"/>
        <v>MARKETING-(TH)</v>
      </c>
      <c r="Q48" s="1"/>
    </row>
    <row r="49" spans="1:17" ht="21">
      <c r="A49" s="443">
        <v>48</v>
      </c>
      <c r="B49" s="444" t="s">
        <v>138</v>
      </c>
      <c r="C49" s="443">
        <v>781923012</v>
      </c>
      <c r="D49" s="443" t="s">
        <v>407</v>
      </c>
      <c r="F49" s="443" t="s">
        <v>244</v>
      </c>
      <c r="G49" s="443" t="str">
        <f t="shared" si="6"/>
        <v>2060/03/19</v>
      </c>
      <c r="H49" s="443" t="str">
        <f t="shared" si="12"/>
        <v>2003-7-3</v>
      </c>
      <c r="I49" s="443">
        <v>1151</v>
      </c>
      <c r="J49" s="468" t="str">
        <f t="shared" si="8"/>
        <v>CHILD DEVELOPMENT-(TH)</v>
      </c>
      <c r="K49" s="443">
        <v>2031</v>
      </c>
      <c r="L49" s="468" t="str">
        <f t="shared" si="9"/>
        <v>EDU. DEVELOPMENT-(TH)</v>
      </c>
      <c r="M49" s="443">
        <v>4431</v>
      </c>
      <c r="N49" s="468" t="str">
        <f t="shared" si="10"/>
        <v>HEALTH &amp; PHY.EDUCATION (TH)</v>
      </c>
      <c r="O49" s="443">
        <v>4431</v>
      </c>
      <c r="P49" s="468" t="str">
        <f t="shared" si="11"/>
        <v>HEALTH &amp; PHY.EDUCATION (TH)</v>
      </c>
      <c r="Q49" s="1"/>
    </row>
    <row r="50" spans="1:17" ht="21">
      <c r="A50" s="443">
        <v>49</v>
      </c>
      <c r="B50" s="444" t="s">
        <v>139</v>
      </c>
      <c r="C50" s="443">
        <v>781923068</v>
      </c>
      <c r="D50" s="443" t="s">
        <v>408</v>
      </c>
      <c r="F50" s="443" t="s">
        <v>140</v>
      </c>
      <c r="G50" s="443" t="str">
        <f t="shared" si="6"/>
        <v>2061-02-30</v>
      </c>
      <c r="H50" s="443" t="str">
        <f t="shared" si="12"/>
        <v>2004-6-12</v>
      </c>
      <c r="I50" s="443">
        <v>1151</v>
      </c>
      <c r="J50" s="468" t="str">
        <f t="shared" si="8"/>
        <v>CHILD DEVELOPMENT-(TH)</v>
      </c>
      <c r="K50" s="443">
        <v>2031</v>
      </c>
      <c r="L50" s="468" t="str">
        <f t="shared" si="9"/>
        <v>EDU. DEVELOPMENT-(TH)</v>
      </c>
      <c r="M50" s="443">
        <v>4431</v>
      </c>
      <c r="N50" s="468" t="str">
        <f t="shared" si="10"/>
        <v>HEALTH &amp; PHY.EDUCATION (TH)</v>
      </c>
      <c r="O50" s="443">
        <v>4431</v>
      </c>
      <c r="P50" s="468" t="str">
        <f t="shared" si="11"/>
        <v>HEALTH &amp; PHY.EDUCATION (TH)</v>
      </c>
      <c r="Q50" s="1"/>
    </row>
    <row r="51" spans="1:17" ht="21">
      <c r="A51" s="443">
        <v>50</v>
      </c>
      <c r="B51" s="444" t="s">
        <v>141</v>
      </c>
      <c r="C51" s="443">
        <v>781923022</v>
      </c>
      <c r="D51" s="443" t="s">
        <v>409</v>
      </c>
      <c r="F51" s="443" t="s">
        <v>245</v>
      </c>
      <c r="G51" s="443" t="str">
        <f t="shared" si="6"/>
        <v>2050/06/01</v>
      </c>
      <c r="H51" s="443" t="str">
        <f t="shared" si="12"/>
        <v>1993-9-17</v>
      </c>
      <c r="I51" s="443">
        <v>1031</v>
      </c>
      <c r="J51" s="468" t="str">
        <f t="shared" si="8"/>
        <v>PRICIPLE OF ACCOUNTING-(TH)</v>
      </c>
      <c r="K51" s="443">
        <v>2151</v>
      </c>
      <c r="L51" s="468" t="str">
        <f t="shared" si="9"/>
        <v>BUSINESS STUDIES-(TH)</v>
      </c>
      <c r="M51" s="443">
        <v>3071</v>
      </c>
      <c r="N51" s="468" t="str">
        <f t="shared" si="10"/>
        <v>MARKETING-(TH)</v>
      </c>
      <c r="O51" s="443">
        <v>3071</v>
      </c>
      <c r="P51" s="468" t="str">
        <f t="shared" si="11"/>
        <v>MARKETING-(TH)</v>
      </c>
      <c r="Q51" s="1"/>
    </row>
    <row r="52" spans="1:17" ht="21">
      <c r="A52" s="443">
        <v>51</v>
      </c>
      <c r="B52" s="444" t="s">
        <v>142</v>
      </c>
      <c r="C52" s="443">
        <v>781923028</v>
      </c>
      <c r="D52" s="443" t="s">
        <v>410</v>
      </c>
      <c r="F52" s="443" t="s">
        <v>246</v>
      </c>
      <c r="G52" s="443" t="str">
        <f t="shared" si="6"/>
        <v>2062/03/09</v>
      </c>
      <c r="H52" s="443" t="str">
        <f t="shared" si="12"/>
        <v>2005-6-23</v>
      </c>
      <c r="I52" s="443">
        <v>1031</v>
      </c>
      <c r="J52" s="468" t="str">
        <f t="shared" si="8"/>
        <v>PRICIPLE OF ACCOUNTING-(TH)</v>
      </c>
      <c r="K52" s="443">
        <v>2151</v>
      </c>
      <c r="L52" s="468" t="str">
        <f t="shared" si="9"/>
        <v>BUSINESS STUDIES-(TH)</v>
      </c>
      <c r="M52" s="443">
        <v>3071</v>
      </c>
      <c r="N52" s="468" t="str">
        <f t="shared" si="10"/>
        <v>MARKETING-(TH)</v>
      </c>
      <c r="O52" s="443">
        <v>3071</v>
      </c>
      <c r="P52" s="468" t="str">
        <f t="shared" si="11"/>
        <v>MARKETING-(TH)</v>
      </c>
      <c r="Q52" s="1"/>
    </row>
    <row r="53" spans="1:17" ht="21">
      <c r="A53" s="443">
        <v>52</v>
      </c>
      <c r="B53" s="444" t="s">
        <v>143</v>
      </c>
      <c r="C53" s="443">
        <v>781923064</v>
      </c>
      <c r="D53" s="443" t="s">
        <v>411</v>
      </c>
      <c r="F53" s="443" t="s">
        <v>203</v>
      </c>
      <c r="G53" s="443" t="str">
        <f t="shared" si="6"/>
        <v>2059/12/28</v>
      </c>
      <c r="H53" s="443" t="str">
        <f t="shared" si="12"/>
        <v>2003-4-11</v>
      </c>
      <c r="I53" s="443">
        <v>1151</v>
      </c>
      <c r="J53" s="468" t="str">
        <f t="shared" si="8"/>
        <v>CHILD DEVELOPMENT-(TH)</v>
      </c>
      <c r="K53" s="443">
        <v>2031</v>
      </c>
      <c r="L53" s="468" t="str">
        <f t="shared" si="9"/>
        <v>EDU. DEVELOPMENT-(TH)</v>
      </c>
      <c r="M53" s="443">
        <v>4431</v>
      </c>
      <c r="N53" s="468" t="str">
        <f t="shared" si="10"/>
        <v>HEALTH &amp; PHY.EDUCATION (TH)</v>
      </c>
      <c r="O53" s="443">
        <v>4431</v>
      </c>
      <c r="P53" s="468" t="str">
        <f t="shared" si="11"/>
        <v>HEALTH &amp; PHY.EDUCATION (TH)</v>
      </c>
      <c r="Q53" s="1"/>
    </row>
    <row r="54" spans="1:17" ht="21">
      <c r="A54" s="443">
        <v>53</v>
      </c>
      <c r="B54" s="444" t="s">
        <v>144</v>
      </c>
      <c r="C54" s="443">
        <v>781923006</v>
      </c>
      <c r="D54" s="443" t="s">
        <v>412</v>
      </c>
      <c r="F54" s="443" t="s">
        <v>247</v>
      </c>
      <c r="G54" s="443" t="str">
        <f t="shared" si="6"/>
        <v>2060/09/29</v>
      </c>
      <c r="H54" s="443" t="str">
        <f t="shared" si="12"/>
        <v>2004-1-13</v>
      </c>
      <c r="I54" s="443">
        <v>1151</v>
      </c>
      <c r="J54" s="468" t="str">
        <f t="shared" si="8"/>
        <v>CHILD DEVELOPMENT-(TH)</v>
      </c>
      <c r="K54" s="443">
        <v>2031</v>
      </c>
      <c r="L54" s="468" t="str">
        <f t="shared" si="9"/>
        <v>EDU. DEVELOPMENT-(TH)</v>
      </c>
      <c r="M54" s="443">
        <v>4431</v>
      </c>
      <c r="N54" s="468" t="str">
        <f t="shared" si="10"/>
        <v>HEALTH &amp; PHY.EDUCATION (TH)</v>
      </c>
      <c r="O54" s="443">
        <v>4431</v>
      </c>
      <c r="P54" s="468" t="str">
        <f t="shared" si="11"/>
        <v>HEALTH &amp; PHY.EDUCATION (TH)</v>
      </c>
      <c r="Q54" s="1"/>
    </row>
    <row r="55" spans="1:17" ht="21">
      <c r="A55" s="443">
        <v>54</v>
      </c>
      <c r="B55" s="444" t="s">
        <v>145</v>
      </c>
      <c r="C55" s="443">
        <v>781923040</v>
      </c>
      <c r="D55" s="443" t="s">
        <v>413</v>
      </c>
      <c r="F55" s="443" t="s">
        <v>248</v>
      </c>
      <c r="G55" s="443" t="str">
        <f t="shared" si="6"/>
        <v>2061/09/12</v>
      </c>
      <c r="H55" s="443" t="str">
        <f t="shared" si="12"/>
        <v>2004-12-27</v>
      </c>
      <c r="I55" s="443">
        <v>1151</v>
      </c>
      <c r="J55" s="468" t="str">
        <f t="shared" si="8"/>
        <v>CHILD DEVELOPMENT-(TH)</v>
      </c>
      <c r="K55" s="443">
        <v>2031</v>
      </c>
      <c r="L55" s="468" t="str">
        <f t="shared" si="9"/>
        <v>EDU. DEVELOPMENT-(TH)</v>
      </c>
      <c r="M55" s="443">
        <v>3331</v>
      </c>
      <c r="N55" s="468" t="str">
        <f t="shared" si="10"/>
        <v>OPT-ENGLISH (TH)</v>
      </c>
      <c r="O55" s="443">
        <v>3331</v>
      </c>
      <c r="P55" s="468" t="str">
        <f t="shared" si="11"/>
        <v>OPT-ENGLISH (TH)</v>
      </c>
      <c r="Q55" s="1"/>
    </row>
    <row r="56" spans="1:17" ht="21">
      <c r="A56" s="443">
        <v>55</v>
      </c>
      <c r="B56" s="444" t="s">
        <v>146</v>
      </c>
      <c r="C56" s="443">
        <v>781923031</v>
      </c>
      <c r="D56" s="443" t="s">
        <v>414</v>
      </c>
      <c r="F56" s="443" t="s">
        <v>249</v>
      </c>
      <c r="G56" s="443" t="str">
        <f t="shared" si="6"/>
        <v>2059/06/16</v>
      </c>
      <c r="H56" s="443" t="str">
        <f t="shared" si="12"/>
        <v>2002-10-2</v>
      </c>
      <c r="I56" s="443">
        <v>1151</v>
      </c>
      <c r="J56" s="468" t="str">
        <f t="shared" si="8"/>
        <v>CHILD DEVELOPMENT-(TH)</v>
      </c>
      <c r="K56" s="443">
        <v>2031</v>
      </c>
      <c r="L56" s="468" t="str">
        <f t="shared" si="9"/>
        <v>EDU. DEVELOPMENT-(TH)</v>
      </c>
      <c r="M56" s="443">
        <v>3311</v>
      </c>
      <c r="N56" s="468" t="str">
        <f t="shared" si="10"/>
        <v>OPT-NEPALI-(TH)</v>
      </c>
      <c r="O56" s="443">
        <v>3311</v>
      </c>
      <c r="P56" s="468" t="str">
        <f t="shared" si="11"/>
        <v>OPT-NEPALI-(TH)</v>
      </c>
      <c r="Q56" s="1"/>
    </row>
    <row r="57" spans="1:17" ht="21">
      <c r="A57" s="443">
        <v>56</v>
      </c>
      <c r="B57" s="444" t="s">
        <v>147</v>
      </c>
      <c r="C57" s="443">
        <v>781923034</v>
      </c>
      <c r="D57" s="443" t="s">
        <v>415</v>
      </c>
      <c r="F57" s="443" t="s">
        <v>250</v>
      </c>
      <c r="G57" s="443" t="str">
        <f t="shared" si="6"/>
        <v>2062/05/15</v>
      </c>
      <c r="H57" s="443" t="str">
        <f t="shared" si="12"/>
        <v>2005-8-31</v>
      </c>
      <c r="I57" s="443">
        <v>1151</v>
      </c>
      <c r="J57" s="468" t="str">
        <f t="shared" si="8"/>
        <v>CHILD DEVELOPMENT-(TH)</v>
      </c>
      <c r="K57" s="443">
        <v>2031</v>
      </c>
      <c r="L57" s="468" t="str">
        <f t="shared" si="9"/>
        <v>EDU. DEVELOPMENT-(TH)</v>
      </c>
      <c r="M57" s="443">
        <v>3331</v>
      </c>
      <c r="N57" s="468" t="str">
        <f t="shared" si="10"/>
        <v>OPT-ENGLISH (TH)</v>
      </c>
      <c r="O57" s="443">
        <v>3331</v>
      </c>
      <c r="P57" s="468" t="str">
        <f t="shared" si="11"/>
        <v>OPT-ENGLISH (TH)</v>
      </c>
      <c r="Q57" s="1"/>
    </row>
    <row r="58" spans="1:17" ht="21">
      <c r="A58" s="443">
        <v>57</v>
      </c>
      <c r="B58" s="444" t="s">
        <v>148</v>
      </c>
      <c r="C58" s="443">
        <v>781923047</v>
      </c>
      <c r="D58" s="443" t="s">
        <v>416</v>
      </c>
      <c r="F58" s="443" t="s">
        <v>251</v>
      </c>
      <c r="G58" s="443" t="str">
        <f t="shared" si="6"/>
        <v>2061/08/05</v>
      </c>
      <c r="H58" s="443" t="str">
        <f t="shared" si="12"/>
        <v>2004-11-20</v>
      </c>
      <c r="I58" s="443">
        <v>1031</v>
      </c>
      <c r="J58" s="468" t="str">
        <f t="shared" si="8"/>
        <v>PRICIPLE OF ACCOUNTING-(TH)</v>
      </c>
      <c r="K58" s="443">
        <v>2151</v>
      </c>
      <c r="L58" s="468" t="str">
        <f t="shared" si="9"/>
        <v>BUSINESS STUDIES-(TH)</v>
      </c>
      <c r="M58" s="443">
        <v>3071</v>
      </c>
      <c r="N58" s="468" t="str">
        <f t="shared" si="10"/>
        <v>MARKETING-(TH)</v>
      </c>
      <c r="O58" s="443">
        <v>3071</v>
      </c>
      <c r="P58" s="468" t="str">
        <f t="shared" si="11"/>
        <v>MARKETING-(TH)</v>
      </c>
      <c r="Q58" s="1"/>
    </row>
    <row r="59" spans="1:17" ht="21">
      <c r="A59" s="443">
        <v>58</v>
      </c>
      <c r="B59" s="444" t="s">
        <v>149</v>
      </c>
      <c r="C59" s="443">
        <v>781923049</v>
      </c>
      <c r="D59" s="443" t="s">
        <v>417</v>
      </c>
      <c r="F59" s="443" t="s">
        <v>252</v>
      </c>
      <c r="G59" s="443" t="str">
        <f t="shared" si="6"/>
        <v>2062/08/06</v>
      </c>
      <c r="H59" s="443" t="str">
        <f t="shared" si="12"/>
        <v>2005-11-21</v>
      </c>
      <c r="I59" s="443">
        <v>1151</v>
      </c>
      <c r="J59" s="468" t="str">
        <f t="shared" si="8"/>
        <v>CHILD DEVELOPMENT-(TH)</v>
      </c>
      <c r="K59" s="443">
        <v>2031</v>
      </c>
      <c r="L59" s="468" t="str">
        <f t="shared" si="9"/>
        <v>EDU. DEVELOPMENT-(TH)</v>
      </c>
      <c r="M59" s="443">
        <v>4431</v>
      </c>
      <c r="N59" s="468" t="str">
        <f t="shared" si="10"/>
        <v>HEALTH &amp; PHY.EDUCATION (TH)</v>
      </c>
      <c r="O59" s="443">
        <v>4431</v>
      </c>
      <c r="P59" s="468" t="str">
        <f t="shared" si="11"/>
        <v>HEALTH &amp; PHY.EDUCATION (TH)</v>
      </c>
      <c r="Q59" s="1"/>
    </row>
    <row r="60" spans="1:17" ht="21">
      <c r="A60" s="443">
        <v>59</v>
      </c>
      <c r="B60" s="444" t="s">
        <v>150</v>
      </c>
      <c r="C60" s="443">
        <v>781923021</v>
      </c>
      <c r="D60" s="443" t="s">
        <v>418</v>
      </c>
      <c r="F60" s="443" t="s">
        <v>253</v>
      </c>
      <c r="G60" s="443" t="str">
        <f t="shared" si="6"/>
        <v>2062/04/27</v>
      </c>
      <c r="H60" s="443" t="str">
        <f t="shared" si="12"/>
        <v>2005-8-11</v>
      </c>
      <c r="I60" s="443">
        <v>1151</v>
      </c>
      <c r="J60" s="468" t="str">
        <f t="shared" si="8"/>
        <v>CHILD DEVELOPMENT-(TH)</v>
      </c>
      <c r="K60" s="443">
        <v>2031</v>
      </c>
      <c r="L60" s="468" t="str">
        <f t="shared" si="9"/>
        <v>EDU. DEVELOPMENT-(TH)</v>
      </c>
      <c r="M60" s="443">
        <v>4431</v>
      </c>
      <c r="N60" s="468" t="str">
        <f t="shared" si="10"/>
        <v>HEALTH &amp; PHY.EDUCATION (TH)</v>
      </c>
      <c r="O60" s="443">
        <v>4431</v>
      </c>
      <c r="P60" s="468" t="str">
        <f t="shared" si="11"/>
        <v>HEALTH &amp; PHY.EDUCATION (TH)</v>
      </c>
      <c r="Q60" s="1"/>
    </row>
    <row r="61" spans="1:17" ht="21">
      <c r="A61" s="443">
        <v>60</v>
      </c>
      <c r="B61" s="444" t="s">
        <v>151</v>
      </c>
      <c r="C61" s="443">
        <v>781923035</v>
      </c>
      <c r="D61" s="443" t="s">
        <v>419</v>
      </c>
      <c r="F61" s="443" t="s">
        <v>254</v>
      </c>
      <c r="G61" s="443" t="str">
        <f t="shared" si="6"/>
        <v>2061/01/05</v>
      </c>
      <c r="H61" s="443" t="str">
        <f t="shared" si="12"/>
        <v>2004-4-17</v>
      </c>
      <c r="I61" s="443">
        <v>1151</v>
      </c>
      <c r="J61" s="468" t="str">
        <f t="shared" si="8"/>
        <v>CHILD DEVELOPMENT-(TH)</v>
      </c>
      <c r="K61" s="443">
        <v>2031</v>
      </c>
      <c r="L61" s="468" t="str">
        <f t="shared" si="9"/>
        <v>EDU. DEVELOPMENT-(TH)</v>
      </c>
      <c r="M61" s="443">
        <v>4431</v>
      </c>
      <c r="N61" s="468" t="str">
        <f t="shared" si="10"/>
        <v>HEALTH &amp; PHY.EDUCATION (TH)</v>
      </c>
      <c r="O61" s="443">
        <v>4431</v>
      </c>
      <c r="P61" s="468" t="str">
        <f t="shared" si="11"/>
        <v>HEALTH &amp; PHY.EDUCATION (TH)</v>
      </c>
      <c r="Q61" s="1"/>
    </row>
    <row r="62" spans="1:17" ht="21">
      <c r="A62" s="443">
        <v>61</v>
      </c>
      <c r="B62" s="444" t="s">
        <v>152</v>
      </c>
      <c r="C62" s="443">
        <v>781923025</v>
      </c>
      <c r="D62" s="443" t="s">
        <v>420</v>
      </c>
      <c r="F62" s="443" t="s">
        <v>255</v>
      </c>
      <c r="G62" s="443" t="str">
        <f t="shared" si="6"/>
        <v>2061/09/03</v>
      </c>
      <c r="H62" s="443" t="str">
        <f t="shared" si="12"/>
        <v>2004-12-18</v>
      </c>
      <c r="I62" s="443">
        <v>1151</v>
      </c>
      <c r="J62" s="468" t="str">
        <f t="shared" si="8"/>
        <v>CHILD DEVELOPMENT-(TH)</v>
      </c>
      <c r="K62" s="443">
        <v>2031</v>
      </c>
      <c r="L62" s="468" t="str">
        <f t="shared" si="9"/>
        <v>EDU. DEVELOPMENT-(TH)</v>
      </c>
      <c r="M62" s="443">
        <v>4431</v>
      </c>
      <c r="N62" s="468" t="str">
        <f t="shared" si="10"/>
        <v>HEALTH &amp; PHY.EDUCATION (TH)</v>
      </c>
      <c r="O62" s="443">
        <v>4431</v>
      </c>
      <c r="P62" s="468" t="str">
        <f t="shared" si="11"/>
        <v>HEALTH &amp; PHY.EDUCATION (TH)</v>
      </c>
      <c r="Q62" s="1"/>
    </row>
    <row r="63" spans="1:17" ht="21">
      <c r="A63" s="443">
        <v>62</v>
      </c>
      <c r="B63" s="444" t="s">
        <v>153</v>
      </c>
      <c r="C63" s="443">
        <v>781923020</v>
      </c>
      <c r="D63" s="443" t="s">
        <v>421</v>
      </c>
      <c r="F63" s="443" t="s">
        <v>204</v>
      </c>
      <c r="G63" s="443" t="str">
        <f t="shared" si="6"/>
        <v>2060/11/12</v>
      </c>
      <c r="H63" s="443" t="str">
        <f t="shared" si="12"/>
        <v>2004-2-24</v>
      </c>
      <c r="I63" s="443">
        <v>1031</v>
      </c>
      <c r="J63" s="468" t="str">
        <f t="shared" si="8"/>
        <v>PRICIPLE OF ACCOUNTING-(TH)</v>
      </c>
      <c r="K63" s="443">
        <v>2151</v>
      </c>
      <c r="L63" s="468" t="str">
        <f t="shared" si="9"/>
        <v>BUSINESS STUDIES-(TH)</v>
      </c>
      <c r="M63" s="443">
        <v>3071</v>
      </c>
      <c r="N63" s="468" t="str">
        <f t="shared" si="10"/>
        <v>MARKETING-(TH)</v>
      </c>
      <c r="O63" s="443">
        <v>3071</v>
      </c>
      <c r="P63" s="468" t="str">
        <f t="shared" si="11"/>
        <v>MARKETING-(TH)</v>
      </c>
      <c r="Q63" s="1"/>
    </row>
    <row r="64" spans="1:17" ht="21">
      <c r="A64" s="443">
        <v>63</v>
      </c>
      <c r="B64" s="444" t="s">
        <v>154</v>
      </c>
      <c r="C64" s="443">
        <v>781923013</v>
      </c>
      <c r="D64" s="443" t="s">
        <v>422</v>
      </c>
      <c r="F64" s="443" t="s">
        <v>256</v>
      </c>
      <c r="G64" s="443" t="str">
        <f t="shared" si="6"/>
        <v>2025/08/04</v>
      </c>
      <c r="H64" s="443" t="str">
        <f t="shared" si="12"/>
        <v>1968-11-19</v>
      </c>
      <c r="I64" s="443">
        <v>1031</v>
      </c>
      <c r="J64" s="468" t="str">
        <f t="shared" si="8"/>
        <v>PRICIPLE OF ACCOUNTING-(TH)</v>
      </c>
      <c r="K64" s="443">
        <v>2151</v>
      </c>
      <c r="L64" s="468" t="str">
        <f t="shared" si="9"/>
        <v>BUSINESS STUDIES-(TH)</v>
      </c>
      <c r="M64" s="443">
        <v>3071</v>
      </c>
      <c r="N64" s="468" t="str">
        <f t="shared" si="10"/>
        <v>MARKETING-(TH)</v>
      </c>
      <c r="O64" s="443">
        <v>3071</v>
      </c>
      <c r="P64" s="468" t="str">
        <f t="shared" si="11"/>
        <v>MARKETING-(TH)</v>
      </c>
      <c r="Q64" s="1"/>
    </row>
    <row r="65" spans="1:17" ht="21">
      <c r="A65" s="443">
        <v>64</v>
      </c>
      <c r="B65" s="444" t="s">
        <v>155</v>
      </c>
      <c r="C65" s="443">
        <v>781923038</v>
      </c>
      <c r="D65" s="443" t="s">
        <v>423</v>
      </c>
      <c r="F65" s="443" t="s">
        <v>205</v>
      </c>
      <c r="G65" s="443" t="str">
        <f t="shared" si="6"/>
        <v>2061/11/10</v>
      </c>
      <c r="H65" s="443" t="str">
        <f t="shared" si="12"/>
        <v>2005-2-21</v>
      </c>
      <c r="I65" s="443">
        <v>1151</v>
      </c>
      <c r="J65" s="468" t="str">
        <f t="shared" si="8"/>
        <v>CHILD DEVELOPMENT-(TH)</v>
      </c>
      <c r="K65" s="443">
        <v>2031</v>
      </c>
      <c r="L65" s="468" t="str">
        <f t="shared" si="9"/>
        <v>EDU. DEVELOPMENT-(TH)</v>
      </c>
      <c r="M65" s="443">
        <v>4431</v>
      </c>
      <c r="N65" s="468" t="str">
        <f t="shared" si="10"/>
        <v>HEALTH &amp; PHY.EDUCATION (TH)</v>
      </c>
      <c r="O65" s="443">
        <v>4431</v>
      </c>
      <c r="P65" s="468" t="str">
        <f t="shared" si="11"/>
        <v>HEALTH &amp; PHY.EDUCATION (TH)</v>
      </c>
      <c r="Q65" s="1"/>
    </row>
    <row r="66" spans="1:17" ht="21">
      <c r="A66" s="443">
        <v>65</v>
      </c>
      <c r="B66" s="444" t="s">
        <v>156</v>
      </c>
      <c r="C66" s="443">
        <v>781923063</v>
      </c>
      <c r="D66" s="443" t="s">
        <v>424</v>
      </c>
      <c r="F66" s="443" t="s">
        <v>206</v>
      </c>
      <c r="G66" s="443" t="str">
        <f t="shared" si="6"/>
        <v>2060/12/29</v>
      </c>
      <c r="H66" s="443" t="str">
        <f t="shared" si="12"/>
        <v>2004-4-11</v>
      </c>
      <c r="I66" s="443">
        <v>1031</v>
      </c>
      <c r="J66" s="468" t="str">
        <f t="shared" si="8"/>
        <v>PRICIPLE OF ACCOUNTING-(TH)</v>
      </c>
      <c r="K66" s="443">
        <v>2151</v>
      </c>
      <c r="L66" s="468" t="str">
        <f t="shared" si="9"/>
        <v>BUSINESS STUDIES-(TH)</v>
      </c>
      <c r="M66" s="443">
        <v>3071</v>
      </c>
      <c r="N66" s="468" t="str">
        <f t="shared" si="10"/>
        <v>MARKETING-(TH)</v>
      </c>
      <c r="O66" s="443">
        <v>3071</v>
      </c>
      <c r="P66" s="468" t="str">
        <f t="shared" si="11"/>
        <v>MARKETING-(TH)</v>
      </c>
      <c r="Q66" s="1"/>
    </row>
    <row r="67" spans="1:17" ht="21">
      <c r="A67" s="443">
        <v>66</v>
      </c>
      <c r="B67" s="444" t="s">
        <v>157</v>
      </c>
      <c r="C67" s="443">
        <v>781923048</v>
      </c>
      <c r="D67" s="443" t="s">
        <v>425</v>
      </c>
      <c r="F67" s="443" t="s">
        <v>257</v>
      </c>
      <c r="G67" s="443" t="str">
        <f t="shared" si="6"/>
        <v>2058/07/26</v>
      </c>
      <c r="H67" s="443" t="str">
        <f t="shared" si="12"/>
        <v>2001-11-11</v>
      </c>
      <c r="I67" s="443">
        <v>1151</v>
      </c>
      <c r="J67" s="468" t="str">
        <f t="shared" si="8"/>
        <v>CHILD DEVELOPMENT-(TH)</v>
      </c>
      <c r="K67" s="443">
        <v>2031</v>
      </c>
      <c r="L67" s="468" t="str">
        <f t="shared" si="9"/>
        <v>EDU. DEVELOPMENT-(TH)</v>
      </c>
      <c r="M67" s="443">
        <v>4431</v>
      </c>
      <c r="N67" s="468" t="str">
        <f t="shared" si="10"/>
        <v>HEALTH &amp; PHY.EDUCATION (TH)</v>
      </c>
      <c r="O67" s="443">
        <v>4431</v>
      </c>
      <c r="P67" s="468" t="str">
        <f t="shared" si="11"/>
        <v>HEALTH &amp; PHY.EDUCATION (TH)</v>
      </c>
      <c r="Q67" s="1"/>
    </row>
    <row r="68" spans="1:17" ht="21">
      <c r="A68" s="443">
        <v>67</v>
      </c>
      <c r="B68" s="444" t="s">
        <v>158</v>
      </c>
      <c r="C68" s="443">
        <v>781923078</v>
      </c>
      <c r="D68" s="443" t="s">
        <v>426</v>
      </c>
      <c r="F68" s="443" t="s">
        <v>258</v>
      </c>
      <c r="G68" s="443" t="str">
        <f t="shared" si="6"/>
        <v>2062/06/12</v>
      </c>
      <c r="H68" s="443" t="str">
        <f t="shared" si="12"/>
        <v>2005-9-28</v>
      </c>
      <c r="I68" s="443">
        <v>1151</v>
      </c>
      <c r="J68" s="468" t="str">
        <f t="shared" si="8"/>
        <v>CHILD DEVELOPMENT-(TH)</v>
      </c>
      <c r="K68" s="443">
        <v>2031</v>
      </c>
      <c r="L68" s="468" t="str">
        <f t="shared" si="9"/>
        <v>EDU. DEVELOPMENT-(TH)</v>
      </c>
      <c r="M68" s="443">
        <v>4431</v>
      </c>
      <c r="N68" s="468" t="str">
        <f t="shared" si="10"/>
        <v>HEALTH &amp; PHY.EDUCATION (TH)</v>
      </c>
      <c r="O68" s="443">
        <v>4431</v>
      </c>
      <c r="P68" s="468" t="str">
        <f t="shared" si="11"/>
        <v>HEALTH &amp; PHY.EDUCATION (TH)</v>
      </c>
      <c r="Q68" s="1"/>
    </row>
    <row r="69" spans="1:17" ht="21">
      <c r="A69" s="443">
        <v>68</v>
      </c>
      <c r="B69" s="444" t="s">
        <v>159</v>
      </c>
      <c r="C69" s="443">
        <v>781923071</v>
      </c>
      <c r="D69" s="443" t="s">
        <v>427</v>
      </c>
      <c r="F69" s="443" t="s">
        <v>259</v>
      </c>
      <c r="G69" s="443" t="str">
        <f t="shared" si="6"/>
        <v>2060/04/25</v>
      </c>
      <c r="H69" s="443" t="str">
        <f t="shared" si="12"/>
        <v>2003-8-10</v>
      </c>
      <c r="I69" s="443">
        <v>1151</v>
      </c>
      <c r="J69" s="468" t="str">
        <f t="shared" si="8"/>
        <v>CHILD DEVELOPMENT-(TH)</v>
      </c>
      <c r="K69" s="443">
        <v>2031</v>
      </c>
      <c r="L69" s="468" t="str">
        <f t="shared" si="9"/>
        <v>EDU. DEVELOPMENT-(TH)</v>
      </c>
      <c r="M69" s="443">
        <v>4431</v>
      </c>
      <c r="N69" s="468" t="str">
        <f t="shared" si="10"/>
        <v>HEALTH &amp; PHY.EDUCATION (TH)</v>
      </c>
      <c r="O69" s="443">
        <v>4431</v>
      </c>
      <c r="P69" s="468" t="str">
        <f t="shared" si="11"/>
        <v>HEALTH &amp; PHY.EDUCATION (TH)</v>
      </c>
      <c r="Q69" s="1"/>
    </row>
    <row r="70" spans="1:17" ht="21">
      <c r="A70" s="443">
        <v>69</v>
      </c>
      <c r="B70" s="444" t="s">
        <v>160</v>
      </c>
      <c r="C70" s="443">
        <v>781923050</v>
      </c>
      <c r="D70" s="443" t="s">
        <v>428</v>
      </c>
      <c r="F70" s="443" t="s">
        <v>260</v>
      </c>
      <c r="G70" s="443" t="str">
        <f t="shared" si="6"/>
        <v>2061/08/01</v>
      </c>
      <c r="H70" s="443" t="str">
        <f t="shared" si="12"/>
        <v>2004-11-16</v>
      </c>
      <c r="I70" s="443">
        <v>1151</v>
      </c>
      <c r="J70" s="468" t="str">
        <f t="shared" si="8"/>
        <v>CHILD DEVELOPMENT-(TH)</v>
      </c>
      <c r="K70" s="443">
        <v>2031</v>
      </c>
      <c r="L70" s="468" t="str">
        <f t="shared" si="9"/>
        <v>EDU. DEVELOPMENT-(TH)</v>
      </c>
      <c r="M70" s="443">
        <v>4431</v>
      </c>
      <c r="N70" s="468" t="str">
        <f t="shared" si="10"/>
        <v>HEALTH &amp; PHY.EDUCATION (TH)</v>
      </c>
      <c r="O70" s="443">
        <v>4431</v>
      </c>
      <c r="P70" s="468" t="str">
        <f t="shared" si="11"/>
        <v>HEALTH &amp; PHY.EDUCATION (TH)</v>
      </c>
      <c r="Q70" s="1"/>
    </row>
    <row r="71" spans="1:17" ht="21">
      <c r="A71" s="443">
        <v>70</v>
      </c>
      <c r="B71" s="444" t="s">
        <v>161</v>
      </c>
      <c r="C71" s="443">
        <v>781923067</v>
      </c>
      <c r="D71" s="443" t="s">
        <v>429</v>
      </c>
      <c r="F71" s="443" t="s">
        <v>261</v>
      </c>
      <c r="G71" s="443" t="str">
        <f t="shared" si="6"/>
        <v>2061/04/16</v>
      </c>
      <c r="H71" s="443" t="str">
        <f t="shared" si="12"/>
        <v>2004-7-31</v>
      </c>
      <c r="I71" s="443">
        <v>1151</v>
      </c>
      <c r="J71" s="468" t="str">
        <f t="shared" si="8"/>
        <v>CHILD DEVELOPMENT-(TH)</v>
      </c>
      <c r="K71" s="443">
        <v>2031</v>
      </c>
      <c r="L71" s="468" t="str">
        <f t="shared" si="9"/>
        <v>EDU. DEVELOPMENT-(TH)</v>
      </c>
      <c r="M71" s="443">
        <v>4431</v>
      </c>
      <c r="N71" s="468" t="str">
        <f t="shared" si="10"/>
        <v>HEALTH &amp; PHY.EDUCATION (TH)</v>
      </c>
      <c r="O71" s="443">
        <v>4431</v>
      </c>
      <c r="P71" s="468" t="str">
        <f t="shared" si="11"/>
        <v>HEALTH &amp; PHY.EDUCATION (TH)</v>
      </c>
      <c r="Q71" s="1"/>
    </row>
    <row r="72" spans="1:17" ht="21">
      <c r="A72" s="443">
        <v>71</v>
      </c>
      <c r="B72" s="444" t="s">
        <v>162</v>
      </c>
      <c r="C72" s="443">
        <v>781923014</v>
      </c>
      <c r="D72" s="443" t="s">
        <v>430</v>
      </c>
      <c r="F72" s="443" t="s">
        <v>262</v>
      </c>
      <c r="G72" s="443" t="str">
        <f t="shared" si="6"/>
        <v>2061/04/07</v>
      </c>
      <c r="H72" s="443" t="str">
        <f t="shared" si="12"/>
        <v>2004-7-22</v>
      </c>
      <c r="I72" s="443">
        <v>1151</v>
      </c>
      <c r="J72" s="468" t="str">
        <f t="shared" si="8"/>
        <v>CHILD DEVELOPMENT-(TH)</v>
      </c>
      <c r="K72" s="443">
        <v>2031</v>
      </c>
      <c r="L72" s="468" t="str">
        <f t="shared" si="9"/>
        <v>EDU. DEVELOPMENT-(TH)</v>
      </c>
      <c r="M72" s="443">
        <v>4431</v>
      </c>
      <c r="N72" s="468" t="str">
        <f t="shared" si="10"/>
        <v>HEALTH &amp; PHY.EDUCATION (TH)</v>
      </c>
      <c r="O72" s="443">
        <v>4431</v>
      </c>
      <c r="P72" s="468" t="str">
        <f t="shared" si="11"/>
        <v>HEALTH &amp; PHY.EDUCATION (TH)</v>
      </c>
      <c r="Q72" s="1"/>
    </row>
    <row r="73" spans="1:17" ht="21">
      <c r="A73" s="443">
        <v>72</v>
      </c>
      <c r="B73" s="444" t="s">
        <v>163</v>
      </c>
      <c r="C73" s="443">
        <v>781923055</v>
      </c>
      <c r="D73" s="443" t="s">
        <v>431</v>
      </c>
      <c r="F73" s="443" t="s">
        <v>263</v>
      </c>
      <c r="G73" s="443" t="str">
        <f t="shared" si="6"/>
        <v>2060/07/30</v>
      </c>
      <c r="H73" s="443" t="str">
        <f t="shared" si="12"/>
        <v>2003-11-16</v>
      </c>
      <c r="I73" s="443">
        <v>1151</v>
      </c>
      <c r="J73" s="468" t="str">
        <f t="shared" si="8"/>
        <v>CHILD DEVELOPMENT-(TH)</v>
      </c>
      <c r="K73" s="443">
        <v>2031</v>
      </c>
      <c r="L73" s="468" t="str">
        <f t="shared" si="9"/>
        <v>EDU. DEVELOPMENT-(TH)</v>
      </c>
      <c r="M73" s="443">
        <v>4431</v>
      </c>
      <c r="N73" s="468" t="str">
        <f t="shared" si="10"/>
        <v>HEALTH &amp; PHY.EDUCATION (TH)</v>
      </c>
      <c r="O73" s="443">
        <v>4431</v>
      </c>
      <c r="P73" s="468" t="str">
        <f t="shared" si="11"/>
        <v>HEALTH &amp; PHY.EDUCATION (TH)</v>
      </c>
      <c r="Q73" s="1"/>
    </row>
    <row r="74" spans="1:17" ht="21">
      <c r="A74" s="443">
        <v>73</v>
      </c>
      <c r="B74" s="444" t="s">
        <v>164</v>
      </c>
      <c r="C74" s="443">
        <v>781923056</v>
      </c>
      <c r="D74" s="443" t="s">
        <v>432</v>
      </c>
      <c r="F74" s="443" t="s">
        <v>264</v>
      </c>
      <c r="G74" s="443" t="str">
        <f t="shared" si="6"/>
        <v>2062/01/05</v>
      </c>
      <c r="H74" s="443" t="str">
        <f t="shared" si="12"/>
        <v>2005-4-18</v>
      </c>
      <c r="I74" s="443">
        <v>1151</v>
      </c>
      <c r="J74" s="468" t="str">
        <f t="shared" si="8"/>
        <v>CHILD DEVELOPMENT-(TH)</v>
      </c>
      <c r="K74" s="443">
        <v>2031</v>
      </c>
      <c r="L74" s="468" t="str">
        <f t="shared" si="9"/>
        <v>EDU. DEVELOPMENT-(TH)</v>
      </c>
      <c r="M74" s="443">
        <v>4431</v>
      </c>
      <c r="N74" s="468" t="str">
        <f t="shared" si="10"/>
        <v>HEALTH &amp; PHY.EDUCATION (TH)</v>
      </c>
      <c r="O74" s="443">
        <v>4431</v>
      </c>
      <c r="P74" s="468" t="str">
        <f t="shared" si="11"/>
        <v>HEALTH &amp; PHY.EDUCATION (TH)</v>
      </c>
      <c r="Q74" s="1"/>
    </row>
    <row r="75" spans="1:17" ht="21">
      <c r="A75" s="443">
        <v>74</v>
      </c>
      <c r="B75" s="444" t="s">
        <v>165</v>
      </c>
      <c r="C75" s="443">
        <v>781923027</v>
      </c>
      <c r="D75" s="443" t="s">
        <v>433</v>
      </c>
      <c r="F75" s="443" t="s">
        <v>207</v>
      </c>
      <c r="G75" s="443" t="str">
        <f t="shared" si="6"/>
        <v>2060/12/10</v>
      </c>
      <c r="H75" s="443" t="str">
        <f t="shared" si="12"/>
        <v>2004-3-23</v>
      </c>
      <c r="I75" s="443">
        <v>1031</v>
      </c>
      <c r="J75" s="468" t="str">
        <f t="shared" si="8"/>
        <v>PRICIPLE OF ACCOUNTING-(TH)</v>
      </c>
      <c r="K75" s="443">
        <v>2151</v>
      </c>
      <c r="L75" s="468" t="str">
        <f t="shared" si="9"/>
        <v>BUSINESS STUDIES-(TH)</v>
      </c>
      <c r="M75" s="443">
        <v>3071</v>
      </c>
      <c r="N75" s="468" t="str">
        <f t="shared" si="10"/>
        <v>MARKETING-(TH)</v>
      </c>
      <c r="O75" s="443">
        <v>3071</v>
      </c>
      <c r="P75" s="468" t="str">
        <f t="shared" si="11"/>
        <v>MARKETING-(TH)</v>
      </c>
      <c r="Q75" s="1"/>
    </row>
    <row r="76" spans="1:17" ht="21">
      <c r="A76" s="443">
        <v>75</v>
      </c>
      <c r="B76" s="444" t="s">
        <v>166</v>
      </c>
      <c r="C76" s="443">
        <v>781923029</v>
      </c>
      <c r="D76" s="443" t="s">
        <v>434</v>
      </c>
      <c r="F76" s="443" t="s">
        <v>265</v>
      </c>
      <c r="G76" s="443" t="str">
        <f t="shared" ref="G76:G82" si="13">TEXT(F76,"yyyy/mm/dd")</f>
        <v>2049/01/09</v>
      </c>
      <c r="H76" s="443" t="str">
        <f t="shared" ref="H76:H82" si="14">bs2ad(G76)</f>
        <v>1992-4-21</v>
      </c>
      <c r="I76" s="443">
        <v>1151</v>
      </c>
      <c r="J76" s="468" t="str">
        <f>IF(AND(I76=31),"C.ENGLISH-(TH)",IF(AND(I76=32),"C.ENGLISH-(PR)",IF(AND(I76=11),"C.NEPALI-(TH)",IF(AND(I76=12),"C.NEPALI-(PR)",IF(AND(I76=51),"SOCIAL STD-(TH) ",IF(AND(I76=52),"SOCIAL STD-PR) ",IF(AND(I76=3331),"OPT-ENGLISH (TH)",IF(AND(I76=3332),"OPT-ENGLISH-(PR)",IF(AND(I76=3311),"OPT-NEPALI-(TH)",IF(AND(I76=3312),"OPT-NEPALI-(PR)",IF(AND(I76=1031),"PRICIPLE OF ACCOUNTING-(TH)",IF(AND(I76=1032),"PRICIPLE OF ACCOUNTING-(PR)",IF(AND(I76=2031),"EDU. DEVELOPMENT-(TH)",IF(AND(I76=2032),"EDU. DEVELOPMENT-(PR)",IF(AND(I76=4431),"HEALTH &amp; PHY.EDUCATION (TH)",IF(AND(I76=4432),"HEALTH &amp; PHY.EDUCATION-(PR)",IF(AND(I76=146),"POPULATION EDUCATION(TH)",IF(AND(I76=147),"POPULATION EDUCATION(PR)",IF(AND(I76=172),"SOCIOLOGY(TH)",IF(AND(I76=175),"SOCIOLOGY(PR)",IF(AND(I76=302),"RURAL DEVELOPMENT-(TH)",IF(AND(I76=303),"RURAL DEVELOPMENT-(PR)",IF(AND(I76=1151),"CHILD DEVELOPMENT-(TH)",IF(AND(I76=1152),"CHILD DEVELOPMENT-(PR)",IF(AND(I76=3070),"MARKETING-(TH)",IF(AND(I76=3071),"MARKETING-(TH)",IF(AND(I76=3072),"MARKETING-(PR)",IF(AND(I76=2151),"BUSINESS STUDIES-(TH)",IF(AND(I76=2152),"BUSINESS STUDIES-(PR)",IF(AND(I76=142),"TEACHING  ENGLISH","—"))))))))))))))))))))))))))))))</f>
        <v>CHILD DEVELOPMENT-(TH)</v>
      </c>
      <c r="K76" s="443">
        <v>2031</v>
      </c>
      <c r="L76" s="468" t="str">
        <f>IF(AND(K76=31),"C.ENGLISH-(TH)",IF(AND(K76=32),"C.ENGLISH-(PR)",IF(AND(K76=11),"C.NEPALI-(TH)",IF(AND(K76=12),"C.NEPALI-(PR)",IF(AND(K76=51),"SOCIAL STD-(TH) ",IF(AND(K76=52),"SOCIAL STD-PR) ",IF(AND(K76=3331),"OPT-ENGLISH (TH)",IF(AND(K76=3332),"OPT-ENGLISH-(PR)",IF(AND(K76=3311),"OPT-NEPALI-(TH)",IF(AND(K76=3312),"OPT-NEPALI-(PR)",IF(AND(K76=1031),"PRICIPLE OF ACCOUNTING-(TH)",IF(AND(K76=1032),"PRICIPLE OF ACCOUNTING-(PR)",IF(AND(K76=2031),"EDU. DEVELOPMENT-(TH)",IF(AND(K76=2032),"EDU. DEVELOPMENT-(PR)",IF(AND(K76=4431),"HEALTH &amp; PHY.EDUCATION (TH)",IF(AND(K76=4432),"HEALTH &amp; PHY.EDUCATION-(PR)",IF(AND(K76=146),"POPULATION EDUCATION(TH)",IF(AND(K76=147),"POPULATION EDUCATION(PR)",IF(AND(K76=172),"SOCIOLOGY(TH)",IF(AND(K76=175),"SOCIOLOGY(PR)",IF(AND(K76=302),"RURAL DEVELOPMENT-(TH)",IF(AND(K76=303),"RURAL DEVELOPMENT-(PR)",IF(AND(K76=1151),"CHILD DEVELOPMENT-(TH)",IF(AND(K76=1152),"CHILD DEVELOPMENT-(PR)",IF(AND(K76=3070),"MARKETING-(TH)",IF(AND(K76=3071),"MARKETING-(TH)",IF(AND(K76=3072),"MARKETING-(PR)",IF(AND(K76=2151),"BUSINESS STUDIES-(TH)",IF(AND(K76=2152),"BUSINESS STUDIES-(PR)",IF(AND(K76=142),"TEACHING  ENGLISH","—"))))))))))))))))))))))))))))))</f>
        <v>EDU. DEVELOPMENT-(TH)</v>
      </c>
      <c r="M76" s="443">
        <v>4431</v>
      </c>
      <c r="N76" s="468" t="str">
        <f>IF(AND(M76=31),"C.ENGLISH-(TH)",IF(AND(M76=32),"C.ENGLISH-(PR)",IF(AND(M76=11),"C.NEPALI-(TH)",IF(AND(M76=12),"C.NEPALI-(PR)",IF(AND(M76=51),"SOCIAL STD-(TH) ",IF(AND(M76=52),"SOCIAL STD-PR) ",IF(AND(M76=3331),"OPT-ENGLISH (TH)",IF(AND(M76=3332),"OPT-ENGLISH-(PR)",IF(AND(M76=3311),"OPT-NEPALI-(TH)",IF(AND(M76=3312),"OPT-NEPALI-(PR)",IF(AND(M76=1031),"PRICIPLE OF ACCOUNTING-(TH)",IF(AND(M76=1032),"PRICIPLE OF ACCOUNTING-(PR)",IF(AND(M76=2031),"EDU. DEVELOPMENT-(TH)",IF(AND(M76=2032),"EDU. DEVELOPMENT-(PR)",IF(AND(M76=4431),"HEALTH &amp; PHY.EDUCATION (TH)",IF(AND(M76=4432),"HEALTH &amp; PHY.EDUCATION-(PR)",IF(AND(M76=146),"POPULATION EDUCATION(TH)",IF(AND(M76=147),"POPULATION EDUCATION(PR)",IF(AND(M76=172),"SOCIOLOGY(TH)",IF(AND(M76=175),"SOCIOLOGY(PR)",IF(AND(M76=302),"RURAL DEVELOPMENT-(TH)",IF(AND(M76=303),"RURAL DEVELOPMENT-(PR)",IF(AND(M76=1151),"CHILD DEVELOPMENT-(TH)",IF(AND(M76=1152),"CHILD DEVELOPMENT-(PR)",IF(AND(M76=3070),"MARKETING-(TH)",IF(AND(M76=3071),"MARKETING-(TH)",IF(AND(M76=3072),"MARKETING-(PR)",IF(AND(M76=2151),"BUSINESS STUDIES-(TH)",IF(AND(M76=2152),"BUSINESS STUDIES-(PR)",IF(AND(M76=142),"TEACHING  ENGLISH","—"))))))))))))))))))))))))))))))</f>
        <v>HEALTH &amp; PHY.EDUCATION (TH)</v>
      </c>
      <c r="O76" s="443">
        <v>4431</v>
      </c>
      <c r="P76" s="468" t="str">
        <f>IF(AND(O76=31),"C.ENGLISH-(TH)",IF(AND(O76=32),"C.ENGLISH-(PR)",IF(AND(O76=11),"C.NEPALI-(TH)",IF(AND(O76=12),"C.NEPALI-(PR)",IF(AND(O76=51),"SOCIAL STD-(TH) ",IF(AND(O76=52),"SOCIAL STD-PR) ",IF(AND(O76=3331),"OPT-ENGLISH (TH)",IF(AND(O76=3332),"OPT-ENGLISH-(PR)",IF(AND(O76=3311),"OPT-NEPALI-(TH)",IF(AND(O76=3312),"OPT-NEPALI-(PR)",IF(AND(O76=1031),"PRICIPLE OF ACCOUNTING-(TH)",IF(AND(O76=1032),"PRICIPLE OF ACCOUNTING-(PR)",IF(AND(O76=2031),"EDU. DEVELOPMENT-(TH)",IF(AND(O76=2032),"EDU. DEVELOPMENT-(PR)",IF(AND(O76=4431),"HEALTH &amp; PHY.EDUCATION (TH)",IF(AND(O76=4432),"HEALTH &amp; PHY.EDUCATION-(PR)",IF(AND(O76=146),"POPULATION EDUCATION(TH)",IF(AND(O76=147),"POPULATION EDUCATION(PR)",IF(AND(O76=172),"SOCIOLOGY(TH)",IF(AND(O76=175),"SOCIOLOGY(PR)",IF(AND(O76=302),"RURAL DEVELOPMENT-(TH)",IF(AND(O76=303),"RURAL DEVELOPMENT-(PR)",IF(AND(O76=1151),"CHILD DEVELOPMENT-(TH)",IF(AND(O76=1152),"CHILD DEVELOPMENT-(PR)",IF(AND(O76=3070),"MARKETING-(TH)",IF(AND(O76=3071),"MARKETING-(TH)",IF(AND(O76=3072),"MARKETING-(PR)",IF(AND(O76=2151),"BUSINESS STUDIES-(TH)",IF(AND(O76=2152),"BUSINESS STUDIES-(PR)",IF(AND(O76=142),"TEACHING  ENGLISH","—"))))))))))))))))))))))))))))))</f>
        <v>HEALTH &amp; PHY.EDUCATION (TH)</v>
      </c>
      <c r="Q76" s="1"/>
    </row>
    <row r="77" spans="1:17" ht="21">
      <c r="A77" s="443">
        <v>76</v>
      </c>
      <c r="B77" s="444" t="s">
        <v>167</v>
      </c>
      <c r="C77" s="443">
        <v>781923032</v>
      </c>
      <c r="D77" s="443" t="s">
        <v>435</v>
      </c>
      <c r="F77" s="443" t="s">
        <v>208</v>
      </c>
      <c r="G77" s="443" t="str">
        <f t="shared" si="13"/>
        <v>2061/10/18</v>
      </c>
      <c r="H77" s="443" t="str">
        <f t="shared" si="14"/>
        <v>2005-1-31</v>
      </c>
      <c r="I77" s="443">
        <v>1151</v>
      </c>
      <c r="J77" s="468" t="str">
        <f>IF(AND(I77=31),"C.ENGLISH-(TH)",IF(AND(I77=32),"C.ENGLISH-(PR)",IF(AND(I77=11),"C.NEPALI-(TH)",IF(AND(I77=12),"C.NEPALI-(PR)",IF(AND(I77=51),"SOCIAL STD-(TH) ",IF(AND(I77=52),"SOCIAL STD-PR) ",IF(AND(I77=3331),"OPT-ENGLISH (TH)",IF(AND(I77=3332),"OPT-ENGLISH-(PR)",IF(AND(I77=3311),"OPT-NEPALI-(TH)",IF(AND(I77=3312),"OPT-NEPALI-(PR)",IF(AND(I77=1031),"PRICIPLE OF ACCOUNTING-(TH)",IF(AND(I77=1032),"PRICIPLE OF ACCOUNTING-(PR)",IF(AND(I77=2031),"EDU. DEVELOPMENT-(TH)",IF(AND(I77=2032),"EDU. DEVELOPMENT-(PR)",IF(AND(I77=4431),"HEALTH &amp; PHY.EDUCATION (TH)",IF(AND(I77=4432),"HEALTH &amp; PHY.EDUCATION-(PR)",IF(AND(I77=146),"POPULATION EDUCATION(TH)",IF(AND(I77=147),"POPULATION EDUCATION(PR)",IF(AND(I77=172),"SOCIOLOGY(TH)",IF(AND(I77=175),"SOCIOLOGY(PR)",IF(AND(I77=302),"RURAL DEVELOPMENT-(TH)",IF(AND(I77=303),"RURAL DEVELOPMENT-(PR)",IF(AND(I77=1151),"CHILD DEVELOPMENT-(TH)",IF(AND(I77=1152),"CHILD DEVELOPMENT-(PR)",IF(AND(I77=3070),"MARKETING-(TH)",IF(AND(I77=3071),"MARKETING-(TH)",IF(AND(I77=3072),"MARKETING-(PR)",IF(AND(I77=2151),"BUSINESS STUDIES-(TH)",IF(AND(I77=2152),"BUSINESS STUDIES-(PR)",IF(AND(I77=142),"TEACHING  ENGLISH","—"))))))))))))))))))))))))))))))</f>
        <v>CHILD DEVELOPMENT-(TH)</v>
      </c>
      <c r="K77" s="443">
        <v>2031</v>
      </c>
      <c r="L77" s="468" t="str">
        <f>IF(AND(K77=31),"C.ENGLISH-(TH)",IF(AND(K77=32),"C.ENGLISH-(PR)",IF(AND(K77=11),"C.NEPALI-(TH)",IF(AND(K77=12),"C.NEPALI-(PR)",IF(AND(K77=51),"SOCIAL STD-(TH) ",IF(AND(K77=52),"SOCIAL STD-PR) ",IF(AND(K77=3331),"OPT-ENGLISH (TH)",IF(AND(K77=3332),"OPT-ENGLISH-(PR)",IF(AND(K77=3311),"OPT-NEPALI-(TH)",IF(AND(K77=3312),"OPT-NEPALI-(PR)",IF(AND(K77=1031),"PRICIPLE OF ACCOUNTING-(TH)",IF(AND(K77=1032),"PRICIPLE OF ACCOUNTING-(PR)",IF(AND(K77=2031),"EDU. DEVELOPMENT-(TH)",IF(AND(K77=2032),"EDU. DEVELOPMENT-(PR)",IF(AND(K77=4431),"HEALTH &amp; PHY.EDUCATION (TH)",IF(AND(K77=4432),"HEALTH &amp; PHY.EDUCATION-(PR)",IF(AND(K77=146),"POPULATION EDUCATION(TH)",IF(AND(K77=147),"POPULATION EDUCATION(PR)",IF(AND(K77=172),"SOCIOLOGY(TH)",IF(AND(K77=175),"SOCIOLOGY(PR)",IF(AND(K77=302),"RURAL DEVELOPMENT-(TH)",IF(AND(K77=303),"RURAL DEVELOPMENT-(PR)",IF(AND(K77=1151),"CHILD DEVELOPMENT-(TH)",IF(AND(K77=1152),"CHILD DEVELOPMENT-(PR)",IF(AND(K77=3070),"MARKETING-(TH)",IF(AND(K77=3071),"MARKETING-(TH)",IF(AND(K77=3072),"MARKETING-(PR)",IF(AND(K77=2151),"BUSINESS STUDIES-(TH)",IF(AND(K77=2152),"BUSINESS STUDIES-(PR)",IF(AND(K77=142),"TEACHING  ENGLISH","—"))))))))))))))))))))))))))))))</f>
        <v>EDU. DEVELOPMENT-(TH)</v>
      </c>
      <c r="M77" s="443">
        <v>4431</v>
      </c>
      <c r="N77" s="468" t="str">
        <f>IF(AND(M77=31),"C.ENGLISH-(TH)",IF(AND(M77=32),"C.ENGLISH-(PR)",IF(AND(M77=11),"C.NEPALI-(TH)",IF(AND(M77=12),"C.NEPALI-(PR)",IF(AND(M77=51),"SOCIAL STD-(TH) ",IF(AND(M77=52),"SOCIAL STD-PR) ",IF(AND(M77=3331),"OPT-ENGLISH (TH)",IF(AND(M77=3332),"OPT-ENGLISH-(PR)",IF(AND(M77=3311),"OPT-NEPALI-(TH)",IF(AND(M77=3312),"OPT-NEPALI-(PR)",IF(AND(M77=1031),"PRICIPLE OF ACCOUNTING-(TH)",IF(AND(M77=1032),"PRICIPLE OF ACCOUNTING-(PR)",IF(AND(M77=2031),"EDU. DEVELOPMENT-(TH)",IF(AND(M77=2032),"EDU. DEVELOPMENT-(PR)",IF(AND(M77=4431),"HEALTH &amp; PHY.EDUCATION (TH)",IF(AND(M77=4432),"HEALTH &amp; PHY.EDUCATION-(PR)",IF(AND(M77=146),"POPULATION EDUCATION(TH)",IF(AND(M77=147),"POPULATION EDUCATION(PR)",IF(AND(M77=172),"SOCIOLOGY(TH)",IF(AND(M77=175),"SOCIOLOGY(PR)",IF(AND(M77=302),"RURAL DEVELOPMENT-(TH)",IF(AND(M77=303),"RURAL DEVELOPMENT-(PR)",IF(AND(M77=1151),"CHILD DEVELOPMENT-(TH)",IF(AND(M77=1152),"CHILD DEVELOPMENT-(PR)",IF(AND(M77=3070),"MARKETING-(TH)",IF(AND(M77=3071),"MARKETING-(TH)",IF(AND(M77=3072),"MARKETING-(PR)",IF(AND(M77=2151),"BUSINESS STUDIES-(TH)",IF(AND(M77=2152),"BUSINESS STUDIES-(PR)",IF(AND(M77=142),"TEACHING  ENGLISH","—"))))))))))))))))))))))))))))))</f>
        <v>HEALTH &amp; PHY.EDUCATION (TH)</v>
      </c>
      <c r="O77" s="443">
        <v>4431</v>
      </c>
      <c r="P77" s="468" t="str">
        <f>IF(AND(O77=31),"C.ENGLISH-(TH)",IF(AND(O77=32),"C.ENGLISH-(PR)",IF(AND(O77=11),"C.NEPALI-(TH)",IF(AND(O77=12),"C.NEPALI-(PR)",IF(AND(O77=51),"SOCIAL STD-(TH) ",IF(AND(O77=52),"SOCIAL STD-PR) ",IF(AND(O77=3331),"OPT-ENGLISH (TH)",IF(AND(O77=3332),"OPT-ENGLISH-(PR)",IF(AND(O77=3311),"OPT-NEPALI-(TH)",IF(AND(O77=3312),"OPT-NEPALI-(PR)",IF(AND(O77=1031),"PRICIPLE OF ACCOUNTING-(TH)",IF(AND(O77=1032),"PRICIPLE OF ACCOUNTING-(PR)",IF(AND(O77=2031),"EDU. DEVELOPMENT-(TH)",IF(AND(O77=2032),"EDU. DEVELOPMENT-(PR)",IF(AND(O77=4431),"HEALTH &amp; PHY.EDUCATION (TH)",IF(AND(O77=4432),"HEALTH &amp; PHY.EDUCATION-(PR)",IF(AND(O77=146),"POPULATION EDUCATION(TH)",IF(AND(O77=147),"POPULATION EDUCATION(PR)",IF(AND(O77=172),"SOCIOLOGY(TH)",IF(AND(O77=175),"SOCIOLOGY(PR)",IF(AND(O77=302),"RURAL DEVELOPMENT-(TH)",IF(AND(O77=303),"RURAL DEVELOPMENT-(PR)",IF(AND(O77=1151),"CHILD DEVELOPMENT-(TH)",IF(AND(O77=1152),"CHILD DEVELOPMENT-(PR)",IF(AND(O77=3070),"MARKETING-(TH)",IF(AND(O77=3071),"MARKETING-(TH)",IF(AND(O77=3072),"MARKETING-(PR)",IF(AND(O77=2151),"BUSINESS STUDIES-(TH)",IF(AND(O77=2152),"BUSINESS STUDIES-(PR)",IF(AND(O77=142),"TEACHING  ENGLISH","—"))))))))))))))))))))))))))))))</f>
        <v>HEALTH &amp; PHY.EDUCATION (TH)</v>
      </c>
      <c r="Q77" s="1"/>
    </row>
    <row r="78" spans="1:17" ht="21">
      <c r="A78" s="443">
        <v>77</v>
      </c>
      <c r="B78" s="444" t="s">
        <v>168</v>
      </c>
      <c r="C78" s="443">
        <v>781923039</v>
      </c>
      <c r="D78" s="443" t="s">
        <v>436</v>
      </c>
      <c r="F78" s="443" t="s">
        <v>266</v>
      </c>
      <c r="G78" s="443" t="str">
        <f t="shared" si="13"/>
        <v>2060/01/05</v>
      </c>
      <c r="H78" s="443" t="str">
        <f t="shared" si="14"/>
        <v>2003-4-18</v>
      </c>
      <c r="I78" s="443">
        <v>1151</v>
      </c>
      <c r="J78" s="468" t="str">
        <f>IF(AND(I78=31),"C.ENGLISH-(TH)",IF(AND(I78=32),"C.ENGLISH-(PR)",IF(AND(I78=11),"C.NEPALI-(TH)",IF(AND(I78=12),"C.NEPALI-(PR)",IF(AND(I78=51),"SOCIAL STD-(TH) ",IF(AND(I78=52),"SOCIAL STD-PR) ",IF(AND(I78=3331),"OPT-ENGLISH (TH)",IF(AND(I78=3332),"OPT-ENGLISH-(PR)",IF(AND(I78=3311),"OPT-NEPALI-(TH)",IF(AND(I78=3312),"OPT-NEPALI-(PR)",IF(AND(I78=1031),"PRICIPLE OF ACCOUNTING-(TH)",IF(AND(I78=1032),"PRICIPLE OF ACCOUNTING-(PR)",IF(AND(I78=2031),"EDU. DEVELOPMENT-(TH)",IF(AND(I78=2032),"EDU. DEVELOPMENT-(PR)",IF(AND(I78=4431),"HEALTH &amp; PHY.EDUCATION (TH)",IF(AND(I78=4432),"HEALTH &amp; PHY.EDUCATION-(PR)",IF(AND(I78=146),"POPULATION EDUCATION(TH)",IF(AND(I78=147),"POPULATION EDUCATION(PR)",IF(AND(I78=172),"SOCIOLOGY(TH)",IF(AND(I78=175),"SOCIOLOGY(PR)",IF(AND(I78=302),"RURAL DEVELOPMENT-(TH)",IF(AND(I78=303),"RURAL DEVELOPMENT-(PR)",IF(AND(I78=1151),"CHILD DEVELOPMENT-(TH)",IF(AND(I78=1152),"CHILD DEVELOPMENT-(PR)",IF(AND(I78=3070),"MARKETING-(TH)",IF(AND(I78=3071),"MARKETING-(TH)",IF(AND(I78=3072),"MARKETING-(PR)",IF(AND(I78=2151),"BUSINESS STUDIES-(TH)",IF(AND(I78=2152),"BUSINESS STUDIES-(PR)",IF(AND(I78=142),"TEACHING  ENGLISH","—"))))))))))))))))))))))))))))))</f>
        <v>CHILD DEVELOPMENT-(TH)</v>
      </c>
      <c r="K78" s="443">
        <v>2031</v>
      </c>
      <c r="L78" s="468" t="str">
        <f>IF(AND(K78=31),"C.ENGLISH-(TH)",IF(AND(K78=32),"C.ENGLISH-(PR)",IF(AND(K78=11),"C.NEPALI-(TH)",IF(AND(K78=12),"C.NEPALI-(PR)",IF(AND(K78=51),"SOCIAL STD-(TH) ",IF(AND(K78=52),"SOCIAL STD-PR) ",IF(AND(K78=3331),"OPT-ENGLISH (TH)",IF(AND(K78=3332),"OPT-ENGLISH-(PR)",IF(AND(K78=3311),"OPT-NEPALI-(TH)",IF(AND(K78=3312),"OPT-NEPALI-(PR)",IF(AND(K78=1031),"PRICIPLE OF ACCOUNTING-(TH)",IF(AND(K78=1032),"PRICIPLE OF ACCOUNTING-(PR)",IF(AND(K78=2031),"EDU. DEVELOPMENT-(TH)",IF(AND(K78=2032),"EDU. DEVELOPMENT-(PR)",IF(AND(K78=4431),"HEALTH &amp; PHY.EDUCATION (TH)",IF(AND(K78=4432),"HEALTH &amp; PHY.EDUCATION-(PR)",IF(AND(K78=146),"POPULATION EDUCATION(TH)",IF(AND(K78=147),"POPULATION EDUCATION(PR)",IF(AND(K78=172),"SOCIOLOGY(TH)",IF(AND(K78=175),"SOCIOLOGY(PR)",IF(AND(K78=302),"RURAL DEVELOPMENT-(TH)",IF(AND(K78=303),"RURAL DEVELOPMENT-(PR)",IF(AND(K78=1151),"CHILD DEVELOPMENT-(TH)",IF(AND(K78=1152),"CHILD DEVELOPMENT-(PR)",IF(AND(K78=3070),"MARKETING-(TH)",IF(AND(K78=3071),"MARKETING-(TH)",IF(AND(K78=3072),"MARKETING-(PR)",IF(AND(K78=2151),"BUSINESS STUDIES-(TH)",IF(AND(K78=2152),"BUSINESS STUDIES-(PR)",IF(AND(K78=142),"TEACHING  ENGLISH","—"))))))))))))))))))))))))))))))</f>
        <v>EDU. DEVELOPMENT-(TH)</v>
      </c>
      <c r="M78" s="443">
        <v>4431</v>
      </c>
      <c r="N78" s="468" t="str">
        <f>IF(AND(M78=31),"C.ENGLISH-(TH)",IF(AND(M78=32),"C.ENGLISH-(PR)",IF(AND(M78=11),"C.NEPALI-(TH)",IF(AND(M78=12),"C.NEPALI-(PR)",IF(AND(M78=51),"SOCIAL STD-(TH) ",IF(AND(M78=52),"SOCIAL STD-PR) ",IF(AND(M78=3331),"OPT-ENGLISH (TH)",IF(AND(M78=3332),"OPT-ENGLISH-(PR)",IF(AND(M78=3311),"OPT-NEPALI-(TH)",IF(AND(M78=3312),"OPT-NEPALI-(PR)",IF(AND(M78=1031),"PRICIPLE OF ACCOUNTING-(TH)",IF(AND(M78=1032),"PRICIPLE OF ACCOUNTING-(PR)",IF(AND(M78=2031),"EDU. DEVELOPMENT-(TH)",IF(AND(M78=2032),"EDU. DEVELOPMENT-(PR)",IF(AND(M78=4431),"HEALTH &amp; PHY.EDUCATION (TH)",IF(AND(M78=4432),"HEALTH &amp; PHY.EDUCATION-(PR)",IF(AND(M78=146),"POPULATION EDUCATION(TH)",IF(AND(M78=147),"POPULATION EDUCATION(PR)",IF(AND(M78=172),"SOCIOLOGY(TH)",IF(AND(M78=175),"SOCIOLOGY(PR)",IF(AND(M78=302),"RURAL DEVELOPMENT-(TH)",IF(AND(M78=303),"RURAL DEVELOPMENT-(PR)",IF(AND(M78=1151),"CHILD DEVELOPMENT-(TH)",IF(AND(M78=1152),"CHILD DEVELOPMENT-(PR)",IF(AND(M78=3070),"MARKETING-(TH)",IF(AND(M78=3071),"MARKETING-(TH)",IF(AND(M78=3072),"MARKETING-(PR)",IF(AND(M78=2151),"BUSINESS STUDIES-(TH)",IF(AND(M78=2152),"BUSINESS STUDIES-(PR)",IF(AND(M78=142),"TEACHING  ENGLISH","—"))))))))))))))))))))))))))))))</f>
        <v>HEALTH &amp; PHY.EDUCATION (TH)</v>
      </c>
      <c r="O78" s="443">
        <v>4431</v>
      </c>
      <c r="P78" s="468" t="str">
        <f>IF(AND(O78=31),"C.ENGLISH-(TH)",IF(AND(O78=32),"C.ENGLISH-(PR)",IF(AND(O78=11),"C.NEPALI-(TH)",IF(AND(O78=12),"C.NEPALI-(PR)",IF(AND(O78=51),"SOCIAL STD-(TH) ",IF(AND(O78=52),"SOCIAL STD-PR) ",IF(AND(O78=3331),"OPT-ENGLISH (TH)",IF(AND(O78=3332),"OPT-ENGLISH-(PR)",IF(AND(O78=3311),"OPT-NEPALI-(TH)",IF(AND(O78=3312),"OPT-NEPALI-(PR)",IF(AND(O78=1031),"PRICIPLE OF ACCOUNTING-(TH)",IF(AND(O78=1032),"PRICIPLE OF ACCOUNTING-(PR)",IF(AND(O78=2031),"EDU. DEVELOPMENT-(TH)",IF(AND(O78=2032),"EDU. DEVELOPMENT-(PR)",IF(AND(O78=4431),"HEALTH &amp; PHY.EDUCATION (TH)",IF(AND(O78=4432),"HEALTH &amp; PHY.EDUCATION-(PR)",IF(AND(O78=146),"POPULATION EDUCATION(TH)",IF(AND(O78=147),"POPULATION EDUCATION(PR)",IF(AND(O78=172),"SOCIOLOGY(TH)",IF(AND(O78=175),"SOCIOLOGY(PR)",IF(AND(O78=302),"RURAL DEVELOPMENT-(TH)",IF(AND(O78=303),"RURAL DEVELOPMENT-(PR)",IF(AND(O78=1151),"CHILD DEVELOPMENT-(TH)",IF(AND(O78=1152),"CHILD DEVELOPMENT-(PR)",IF(AND(O78=3070),"MARKETING-(TH)",IF(AND(O78=3071),"MARKETING-(TH)",IF(AND(O78=3072),"MARKETING-(PR)",IF(AND(O78=2151),"BUSINESS STUDIES-(TH)",IF(AND(O78=2152),"BUSINESS STUDIES-(PR)",IF(AND(O78=142),"TEACHING  ENGLISH","—"))))))))))))))))))))))))))))))</f>
        <v>HEALTH &amp; PHY.EDUCATION (TH)</v>
      </c>
      <c r="Q78" s="1"/>
    </row>
    <row r="79" spans="1:17" ht="21">
      <c r="A79" s="443">
        <v>78</v>
      </c>
      <c r="B79" s="444" t="s">
        <v>169</v>
      </c>
      <c r="C79" s="443">
        <v>781923044</v>
      </c>
      <c r="D79" s="443" t="s">
        <v>437</v>
      </c>
      <c r="F79" s="443" t="s">
        <v>267</v>
      </c>
      <c r="G79" s="443" t="str">
        <f t="shared" si="13"/>
        <v>2060/05/13</v>
      </c>
      <c r="H79" s="443" t="str">
        <f t="shared" si="14"/>
        <v>2003-8-30</v>
      </c>
      <c r="I79" s="443">
        <v>1151</v>
      </c>
      <c r="J79" s="468" t="str">
        <f>IF(AND(I79=31),"C.ENGLISH-(TH)",IF(AND(I79=32),"C.ENGLISH-(PR)",IF(AND(I79=11),"C.NEPALI-(TH)",IF(AND(I79=12),"C.NEPALI-(PR)",IF(AND(I79=51),"SOCIAL STD-(TH) ",IF(AND(I79=52),"SOCIAL STD-PR) ",IF(AND(I79=3331),"OPT-ENGLISH (TH)",IF(AND(I79=3332),"OPT-ENGLISH-(PR)",IF(AND(I79=3311),"OPT-NEPALI-(TH)",IF(AND(I79=3312),"OPT-NEPALI-(PR)",IF(AND(I79=1031),"PRICIPLE OF ACCOUNTING-(TH)",IF(AND(I79=1032),"PRICIPLE OF ACCOUNTING-(PR)",IF(AND(I79=2031),"EDU. DEVELOPMENT-(TH)",IF(AND(I79=2032),"EDU. DEVELOPMENT-(PR)",IF(AND(I79=4431),"HEALTH &amp; PHY.EDUCATION (TH)",IF(AND(I79=4432),"HEALTH &amp; PHY.EDUCATION-(PR)",IF(AND(I79=146),"POPULATION EDUCATION(TH)",IF(AND(I79=147),"POPULATION EDUCATION(PR)",IF(AND(I79=172),"SOCIOLOGY(TH)",IF(AND(I79=175),"SOCIOLOGY(PR)",IF(AND(I79=302),"RURAL DEVELOPMENT-(TH)",IF(AND(I79=303),"RURAL DEVELOPMENT-(PR)",IF(AND(I79=1151),"CHILD DEVELOPMENT-(TH)",IF(AND(I79=1152),"CHILD DEVELOPMENT-(PR)",IF(AND(I79=3070),"MARKETING-(TH)",IF(AND(I79=3071),"MARKETING-(TH)",IF(AND(I79=3072),"MARKETING-(PR)",IF(AND(I79=2151),"BUSINESS STUDIES-(TH)",IF(AND(I79=2152),"BUSINESS STUDIES-(PR)",IF(AND(I79=142),"TEACHING  ENGLISH","—"))))))))))))))))))))))))))))))</f>
        <v>CHILD DEVELOPMENT-(TH)</v>
      </c>
      <c r="K79" s="443">
        <v>2031</v>
      </c>
      <c r="L79" s="468" t="str">
        <f>IF(AND(K79=31),"C.ENGLISH-(TH)",IF(AND(K79=32),"C.ENGLISH-(PR)",IF(AND(K79=11),"C.NEPALI-(TH)",IF(AND(K79=12),"C.NEPALI-(PR)",IF(AND(K79=51),"SOCIAL STD-(TH) ",IF(AND(K79=52),"SOCIAL STD-PR) ",IF(AND(K79=3331),"OPT-ENGLISH (TH)",IF(AND(K79=3332),"OPT-ENGLISH-(PR)",IF(AND(K79=3311),"OPT-NEPALI-(TH)",IF(AND(K79=3312),"OPT-NEPALI-(PR)",IF(AND(K79=1031),"PRICIPLE OF ACCOUNTING-(TH)",IF(AND(K79=1032),"PRICIPLE OF ACCOUNTING-(PR)",IF(AND(K79=2031),"EDU. DEVELOPMENT-(TH)",IF(AND(K79=2032),"EDU. DEVELOPMENT-(PR)",IF(AND(K79=4431),"HEALTH &amp; PHY.EDUCATION (TH)",IF(AND(K79=4432),"HEALTH &amp; PHY.EDUCATION-(PR)",IF(AND(K79=146),"POPULATION EDUCATION(TH)",IF(AND(K79=147),"POPULATION EDUCATION(PR)",IF(AND(K79=172),"SOCIOLOGY(TH)",IF(AND(K79=175),"SOCIOLOGY(PR)",IF(AND(K79=302),"RURAL DEVELOPMENT-(TH)",IF(AND(K79=303),"RURAL DEVELOPMENT-(PR)",IF(AND(K79=1151),"CHILD DEVELOPMENT-(TH)",IF(AND(K79=1152),"CHILD DEVELOPMENT-(PR)",IF(AND(K79=3070),"MARKETING-(TH)",IF(AND(K79=3071),"MARKETING-(TH)",IF(AND(K79=3072),"MARKETING-(PR)",IF(AND(K79=2151),"BUSINESS STUDIES-(TH)",IF(AND(K79=2152),"BUSINESS STUDIES-(PR)",IF(AND(K79=142),"TEACHING  ENGLISH","—"))))))))))))))))))))))))))))))</f>
        <v>EDU. DEVELOPMENT-(TH)</v>
      </c>
      <c r="M79" s="443">
        <v>4431</v>
      </c>
      <c r="N79" s="468" t="str">
        <f>IF(AND(M79=31),"C.ENGLISH-(TH)",IF(AND(M79=32),"C.ENGLISH-(PR)",IF(AND(M79=11),"C.NEPALI-(TH)",IF(AND(M79=12),"C.NEPALI-(PR)",IF(AND(M79=51),"SOCIAL STD-(TH) ",IF(AND(M79=52),"SOCIAL STD-PR) ",IF(AND(M79=3331),"OPT-ENGLISH (TH)",IF(AND(M79=3332),"OPT-ENGLISH-(PR)",IF(AND(M79=3311),"OPT-NEPALI-(TH)",IF(AND(M79=3312),"OPT-NEPALI-(PR)",IF(AND(M79=1031),"PRICIPLE OF ACCOUNTING-(TH)",IF(AND(M79=1032),"PRICIPLE OF ACCOUNTING-(PR)",IF(AND(M79=2031),"EDU. DEVELOPMENT-(TH)",IF(AND(M79=2032),"EDU. DEVELOPMENT-(PR)",IF(AND(M79=4431),"HEALTH &amp; PHY.EDUCATION (TH)",IF(AND(M79=4432),"HEALTH &amp; PHY.EDUCATION-(PR)",IF(AND(M79=146),"POPULATION EDUCATION(TH)",IF(AND(M79=147),"POPULATION EDUCATION(PR)",IF(AND(M79=172),"SOCIOLOGY(TH)",IF(AND(M79=175),"SOCIOLOGY(PR)",IF(AND(M79=302),"RURAL DEVELOPMENT-(TH)",IF(AND(M79=303),"RURAL DEVELOPMENT-(PR)",IF(AND(M79=1151),"CHILD DEVELOPMENT-(TH)",IF(AND(M79=1152),"CHILD DEVELOPMENT-(PR)",IF(AND(M79=3070),"MARKETING-(TH)",IF(AND(M79=3071),"MARKETING-(TH)",IF(AND(M79=3072),"MARKETING-(PR)",IF(AND(M79=2151),"BUSINESS STUDIES-(TH)",IF(AND(M79=2152),"BUSINESS STUDIES-(PR)",IF(AND(M79=142),"TEACHING  ENGLISH","—"))))))))))))))))))))))))))))))</f>
        <v>HEALTH &amp; PHY.EDUCATION (TH)</v>
      </c>
      <c r="O79" s="443">
        <v>4431</v>
      </c>
      <c r="P79" s="468" t="str">
        <f>IF(AND(O79=31),"C.ENGLISH-(TH)",IF(AND(O79=32),"C.ENGLISH-(PR)",IF(AND(O79=11),"C.NEPALI-(TH)",IF(AND(O79=12),"C.NEPALI-(PR)",IF(AND(O79=51),"SOCIAL STD-(TH) ",IF(AND(O79=52),"SOCIAL STD-PR) ",IF(AND(O79=3331),"OPT-ENGLISH (TH)",IF(AND(O79=3332),"OPT-ENGLISH-(PR)",IF(AND(O79=3311),"OPT-NEPALI-(TH)",IF(AND(O79=3312),"OPT-NEPALI-(PR)",IF(AND(O79=1031),"PRICIPLE OF ACCOUNTING-(TH)",IF(AND(O79=1032),"PRICIPLE OF ACCOUNTING-(PR)",IF(AND(O79=2031),"EDU. DEVELOPMENT-(TH)",IF(AND(O79=2032),"EDU. DEVELOPMENT-(PR)",IF(AND(O79=4431),"HEALTH &amp; PHY.EDUCATION (TH)",IF(AND(O79=4432),"HEALTH &amp; PHY.EDUCATION-(PR)",IF(AND(O79=146),"POPULATION EDUCATION(TH)",IF(AND(O79=147),"POPULATION EDUCATION(PR)",IF(AND(O79=172),"SOCIOLOGY(TH)",IF(AND(O79=175),"SOCIOLOGY(PR)",IF(AND(O79=302),"RURAL DEVELOPMENT-(TH)",IF(AND(O79=303),"RURAL DEVELOPMENT-(PR)",IF(AND(O79=1151),"CHILD DEVELOPMENT-(TH)",IF(AND(O79=1152),"CHILD DEVELOPMENT-(PR)",IF(AND(O79=3070),"MARKETING-(TH)",IF(AND(O79=3071),"MARKETING-(TH)",IF(AND(O79=3072),"MARKETING-(PR)",IF(AND(O79=2151),"BUSINESS STUDIES-(TH)",IF(AND(O79=2152),"BUSINESS STUDIES-(PR)",IF(AND(O79=142),"TEACHING  ENGLISH","—"))))))))))))))))))))))))))))))</f>
        <v>HEALTH &amp; PHY.EDUCATION (TH)</v>
      </c>
      <c r="Q79" s="1"/>
    </row>
    <row r="80" spans="1:17" ht="21">
      <c r="A80" s="443">
        <v>79</v>
      </c>
      <c r="B80" s="444" t="s">
        <v>170</v>
      </c>
      <c r="D80" s="443" t="s">
        <v>438</v>
      </c>
      <c r="F80" s="443" t="s">
        <v>268</v>
      </c>
      <c r="G80" s="443" t="str">
        <f t="shared" si="13"/>
        <v>2059/09/13</v>
      </c>
      <c r="H80" s="443" t="str">
        <f t="shared" si="14"/>
        <v>2002-12-28</v>
      </c>
      <c r="I80" s="443">
        <v>1151</v>
      </c>
      <c r="J80" s="468" t="s">
        <v>443</v>
      </c>
      <c r="K80" s="443">
        <v>2031</v>
      </c>
      <c r="L80" s="468" t="s">
        <v>441</v>
      </c>
      <c r="M80" s="443">
        <v>4431</v>
      </c>
      <c r="N80" s="468" t="s">
        <v>442</v>
      </c>
      <c r="O80" s="443">
        <v>4431</v>
      </c>
      <c r="P80" s="468" t="s">
        <v>442</v>
      </c>
      <c r="Q80" s="1"/>
    </row>
    <row r="81" spans="1:17" ht="21">
      <c r="A81" s="443">
        <v>80</v>
      </c>
      <c r="B81" s="444" t="s">
        <v>171</v>
      </c>
      <c r="C81" s="443">
        <v>781923043</v>
      </c>
      <c r="D81" s="443" t="s">
        <v>439</v>
      </c>
      <c r="F81" s="443" t="s">
        <v>269</v>
      </c>
      <c r="G81" s="443" t="str">
        <f t="shared" si="13"/>
        <v>1900-01-00</v>
      </c>
      <c r="H81" s="443" t="str">
        <f t="shared" si="14"/>
        <v>Error! Out of range...</v>
      </c>
      <c r="I81" s="443">
        <v>1151</v>
      </c>
      <c r="J81" s="468" t="s">
        <v>443</v>
      </c>
      <c r="K81" s="443">
        <v>2031</v>
      </c>
      <c r="L81" s="468" t="s">
        <v>441</v>
      </c>
      <c r="M81" s="443">
        <v>4431</v>
      </c>
      <c r="N81" s="468" t="s">
        <v>442</v>
      </c>
      <c r="O81" s="443">
        <v>4431</v>
      </c>
      <c r="P81" s="468" t="s">
        <v>442</v>
      </c>
      <c r="Q81" s="1"/>
    </row>
    <row r="82" spans="1:17" ht="21">
      <c r="A82" s="443">
        <v>81</v>
      </c>
      <c r="B82" s="444" t="s">
        <v>177</v>
      </c>
      <c r="C82" s="443">
        <v>781923075</v>
      </c>
      <c r="D82" s="443" t="s">
        <v>440</v>
      </c>
      <c r="F82" s="443" t="s">
        <v>265</v>
      </c>
      <c r="G82" s="443" t="str">
        <f t="shared" si="13"/>
        <v>2049/01/09</v>
      </c>
      <c r="H82" s="443" t="str">
        <f t="shared" si="14"/>
        <v>1992-4-21</v>
      </c>
      <c r="I82" s="443">
        <v>1031</v>
      </c>
      <c r="J82" s="468" t="s">
        <v>443</v>
      </c>
      <c r="K82" s="443">
        <v>2151</v>
      </c>
      <c r="L82" s="468" t="s">
        <v>441</v>
      </c>
      <c r="M82" s="443">
        <v>3071</v>
      </c>
      <c r="N82" s="468" t="s">
        <v>442</v>
      </c>
      <c r="O82" s="443">
        <v>3071</v>
      </c>
      <c r="P82" s="468" t="s">
        <v>442</v>
      </c>
      <c r="Q82" s="1"/>
    </row>
  </sheetData>
  <sheetProtection sheet="1" objects="1" scenario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7"/>
  <sheetViews>
    <sheetView showGridLines="0" showRowColHeaders="0" tabSelected="1" zoomScale="80" zoomScaleNormal="80" zoomScalePageLayoutView="80" workbookViewId="0">
      <selection activeCell="P20" sqref="P20"/>
    </sheetView>
  </sheetViews>
  <sheetFormatPr defaultColWidth="2.7109375" defaultRowHeight="21"/>
  <cols>
    <col min="1" max="1" width="3.42578125" style="4" customWidth="1"/>
    <col min="2" max="2" width="2.5703125" style="4" customWidth="1"/>
    <col min="3" max="3" width="16.5703125" style="4" customWidth="1"/>
    <col min="4" max="4" width="6.7109375" style="4" customWidth="1"/>
    <col min="5" max="5" width="11" style="4" customWidth="1"/>
    <col min="6" max="6" width="5.28515625" style="4" customWidth="1"/>
    <col min="7" max="7" width="1.640625" style="4" hidden="1" customWidth="1"/>
    <col min="8" max="8" width="5" style="4" customWidth="1"/>
    <col min="9" max="9" width="5.92578125" style="4" customWidth="1"/>
    <col min="10" max="10" width="4.78515625" style="4" customWidth="1"/>
    <col min="11" max="11" width="4.92578125" style="4" customWidth="1"/>
    <col min="12" max="12" width="3.5703125" style="4" customWidth="1"/>
    <col min="13" max="13" width="1.5703125" style="4" customWidth="1"/>
    <col min="14" max="14" width="4.5703125" style="4" customWidth="1"/>
    <col min="15" max="15" width="1.640625" style="4" customWidth="1"/>
    <col min="16" max="16" width="1.92578125" style="4" customWidth="1"/>
    <col min="17" max="16384" width="2.7109375" style="4"/>
  </cols>
  <sheetData>
    <row r="1" spans="1:14" ht="32.25" customHeight="1">
      <c r="A1" s="459">
        <v>4</v>
      </c>
      <c r="B1" s="456"/>
      <c r="C1" s="449"/>
      <c r="D1" s="449"/>
      <c r="E1" s="449"/>
      <c r="F1" s="449"/>
      <c r="G1" s="449"/>
      <c r="H1" s="449"/>
      <c r="I1" s="449"/>
      <c r="J1" s="449"/>
      <c r="K1" s="449"/>
      <c r="L1" s="449"/>
      <c r="M1" s="449"/>
      <c r="N1" s="148"/>
    </row>
    <row r="2" spans="1:14">
      <c r="A2" s="149"/>
      <c r="B2" s="457"/>
      <c r="C2" s="450"/>
      <c r="D2" s="450"/>
      <c r="E2" s="450"/>
      <c r="F2" s="450"/>
      <c r="G2" s="450"/>
      <c r="H2" s="450"/>
      <c r="I2" s="450"/>
      <c r="J2" s="450"/>
      <c r="K2" s="450"/>
      <c r="L2" s="450"/>
      <c r="M2" s="450"/>
      <c r="N2" s="150"/>
    </row>
    <row r="3" spans="1:14">
      <c r="A3" s="460">
        <v>3</v>
      </c>
      <c r="B3" s="457" t="s">
        <v>71</v>
      </c>
      <c r="C3" s="450">
        <v>1</v>
      </c>
      <c r="D3" s="450"/>
      <c r="E3" s="450"/>
      <c r="F3" s="450"/>
      <c r="G3" s="450"/>
      <c r="H3" s="450"/>
      <c r="I3" s="450"/>
      <c r="J3" s="450"/>
      <c r="K3" s="450"/>
      <c r="L3" s="450"/>
      <c r="M3" s="450"/>
      <c r="N3" s="150"/>
    </row>
    <row r="4" spans="1:14">
      <c r="A4" s="460"/>
      <c r="B4" s="464"/>
      <c r="C4" s="450"/>
      <c r="D4" s="450"/>
      <c r="E4" s="450"/>
      <c r="F4" s="450"/>
      <c r="G4" s="450"/>
      <c r="H4" s="450"/>
      <c r="I4" s="450"/>
      <c r="J4" s="450"/>
      <c r="K4" s="450"/>
      <c r="L4" s="450"/>
      <c r="M4" s="450"/>
      <c r="N4" s="150"/>
    </row>
    <row r="5" spans="1:14" ht="21" customHeight="1">
      <c r="A5" s="149"/>
      <c r="B5" s="457"/>
      <c r="C5" s="450"/>
      <c r="D5" s="450"/>
      <c r="E5" s="450"/>
      <c r="F5" s="450"/>
      <c r="G5" s="450"/>
      <c r="H5" s="450"/>
      <c r="I5" s="450"/>
      <c r="J5" s="450"/>
      <c r="K5" s="450"/>
      <c r="L5" s="450"/>
      <c r="M5" s="450"/>
      <c r="N5" s="150"/>
    </row>
    <row r="6" spans="1:14">
      <c r="A6" s="149"/>
      <c r="B6" s="457"/>
      <c r="C6" s="450"/>
      <c r="D6" s="450"/>
      <c r="E6" s="450"/>
      <c r="F6" s="450"/>
      <c r="G6" s="450"/>
      <c r="H6" s="450"/>
      <c r="I6" s="450"/>
      <c r="J6" s="450"/>
      <c r="K6" s="450"/>
      <c r="L6" s="450"/>
      <c r="M6" s="450"/>
      <c r="N6" s="150"/>
    </row>
    <row r="7" spans="1:14">
      <c r="A7" s="149"/>
      <c r="B7" s="457"/>
      <c r="C7" s="450"/>
      <c r="D7" s="450"/>
      <c r="E7" s="450"/>
      <c r="F7" s="450"/>
      <c r="G7" s="450"/>
      <c r="H7" s="450"/>
      <c r="I7" s="450"/>
      <c r="J7" s="450"/>
      <c r="K7" s="450"/>
      <c r="L7" s="450"/>
      <c r="M7" s="450"/>
      <c r="N7" s="150"/>
    </row>
    <row r="8" spans="1:14">
      <c r="A8" s="149"/>
      <c r="B8" s="457"/>
      <c r="C8" s="450"/>
      <c r="D8" s="450"/>
      <c r="E8" s="776" t="s">
        <v>7</v>
      </c>
      <c r="F8" s="776"/>
      <c r="G8" s="776"/>
      <c r="H8" s="776"/>
      <c r="I8" s="450"/>
      <c r="J8" s="450"/>
      <c r="K8" s="450"/>
      <c r="L8" s="450"/>
      <c r="M8" s="450"/>
      <c r="N8" s="150"/>
    </row>
    <row r="9" spans="1:14" ht="22.8">
      <c r="A9" s="149"/>
      <c r="B9" s="778" t="str">
        <f>Ledger!D4</f>
        <v xml:space="preserve">LALBANDI-16, PARWANIPUR,SARLAHI </v>
      </c>
      <c r="C9" s="779"/>
      <c r="D9" s="779"/>
      <c r="E9" s="779"/>
      <c r="F9" s="779"/>
      <c r="G9" s="779"/>
      <c r="H9" s="779"/>
      <c r="I9" s="779"/>
      <c r="J9" s="779"/>
      <c r="K9" s="779"/>
      <c r="L9" s="779"/>
      <c r="M9" s="779"/>
      <c r="N9" s="150"/>
    </row>
    <row r="10" spans="1:14">
      <c r="A10" s="149"/>
      <c r="B10" s="457"/>
      <c r="C10" s="450"/>
      <c r="D10" s="450"/>
      <c r="E10" s="450"/>
      <c r="F10" s="450"/>
      <c r="G10" s="450"/>
      <c r="H10" s="450"/>
      <c r="I10" s="450"/>
      <c r="J10" s="450"/>
      <c r="K10" s="450"/>
      <c r="L10" s="450"/>
      <c r="M10" s="450"/>
      <c r="N10" s="150"/>
    </row>
    <row r="11" spans="1:14">
      <c r="A11" s="149"/>
      <c r="B11" s="457"/>
      <c r="C11" s="450"/>
      <c r="D11" s="450"/>
      <c r="E11" s="450"/>
      <c r="F11" s="450"/>
      <c r="G11" s="450"/>
      <c r="H11" s="450"/>
      <c r="I11" s="450"/>
      <c r="J11" s="450"/>
      <c r="K11" s="450"/>
      <c r="L11" s="450"/>
      <c r="M11" s="450"/>
      <c r="N11" s="150"/>
    </row>
    <row r="12" spans="1:14" ht="21" customHeight="1">
      <c r="A12" s="149"/>
      <c r="B12" s="457"/>
      <c r="C12" s="450"/>
      <c r="D12" s="450"/>
      <c r="E12" s="450"/>
      <c r="F12" s="450"/>
      <c r="G12" s="450"/>
      <c r="H12" s="450"/>
      <c r="I12" s="450"/>
      <c r="J12" s="450"/>
      <c r="K12" s="450"/>
      <c r="L12" s="450"/>
      <c r="M12" s="450"/>
      <c r="N12" s="150"/>
    </row>
    <row r="13" spans="1:14" ht="21" customHeight="1">
      <c r="A13" s="152"/>
      <c r="B13" s="457"/>
      <c r="C13" s="455"/>
      <c r="D13" s="777" t="s">
        <v>191</v>
      </c>
      <c r="E13" s="777"/>
      <c r="F13" s="777"/>
      <c r="G13" s="777"/>
      <c r="H13" s="777"/>
      <c r="I13" s="777"/>
      <c r="J13" s="777"/>
      <c r="K13" s="777"/>
      <c r="L13" s="450"/>
      <c r="M13" s="450"/>
      <c r="N13" s="150"/>
    </row>
    <row r="14" spans="1:14" ht="21" customHeight="1">
      <c r="A14" s="151"/>
      <c r="B14" s="457"/>
      <c r="C14" s="462"/>
      <c r="D14" s="777"/>
      <c r="E14" s="777"/>
      <c r="F14" s="777"/>
      <c r="G14" s="777"/>
      <c r="H14" s="777"/>
      <c r="I14" s="777"/>
      <c r="J14" s="777"/>
      <c r="K14" s="777"/>
      <c r="L14" s="450"/>
      <c r="M14" s="450"/>
      <c r="N14" s="150"/>
    </row>
    <row r="15" spans="1:14">
      <c r="A15" s="448"/>
      <c r="B15" s="457"/>
      <c r="C15" s="450"/>
      <c r="D15" s="450"/>
      <c r="E15" s="450"/>
      <c r="F15" s="450"/>
      <c r="G15" s="450"/>
      <c r="H15" s="450"/>
      <c r="I15" s="450"/>
      <c r="J15" s="450"/>
      <c r="K15" s="450"/>
      <c r="L15" s="450"/>
      <c r="M15" s="450"/>
      <c r="N15" s="150"/>
    </row>
    <row r="16" spans="1:14" ht="20.25" customHeight="1">
      <c r="A16" s="461"/>
      <c r="B16" s="457"/>
      <c r="C16" s="450"/>
      <c r="D16" s="450"/>
      <c r="E16" s="450"/>
      <c r="F16" s="450"/>
      <c r="G16" s="450"/>
      <c r="H16" s="450"/>
      <c r="I16" s="450"/>
      <c r="J16" s="450"/>
      <c r="K16" s="450"/>
      <c r="L16" s="450"/>
      <c r="M16" s="450"/>
      <c r="N16" s="150"/>
    </row>
    <row r="17" spans="1:14">
      <c r="A17" s="448"/>
      <c r="B17" s="457"/>
      <c r="C17" s="450"/>
      <c r="D17" s="450"/>
      <c r="E17" s="450"/>
      <c r="F17" s="450"/>
      <c r="G17" s="450"/>
      <c r="H17" s="450"/>
      <c r="I17" s="450"/>
      <c r="J17" s="450"/>
      <c r="K17" s="450"/>
      <c r="L17" s="450"/>
      <c r="M17" s="450"/>
      <c r="N17" s="150"/>
    </row>
    <row r="18" spans="1:14" ht="24" customHeight="1">
      <c r="A18" s="448" t="s">
        <v>367</v>
      </c>
      <c r="B18" s="458" t="s">
        <v>368</v>
      </c>
      <c r="C18" s="451"/>
      <c r="D18" s="452" t="str">
        <f>IFERROR(VLOOKUP($C$3,Ledger,5,0)," ")</f>
        <v>SAGAR BASNET</v>
      </c>
      <c r="E18" s="451"/>
      <c r="F18" s="451"/>
      <c r="G18" s="451"/>
      <c r="H18" s="451"/>
      <c r="I18" s="451" t="s">
        <v>8</v>
      </c>
      <c r="J18" s="451"/>
      <c r="K18" s="451" t="str">
        <f>IFERROR("Mr."&amp;  VLOOKUP($C$3,Ledger,45,0)," ")</f>
        <v>Mr.20</v>
      </c>
      <c r="L18" s="451"/>
      <c r="M18" s="451"/>
      <c r="N18" s="150"/>
    </row>
    <row r="19" spans="1:14" ht="16.5" customHeight="1">
      <c r="A19" s="448"/>
      <c r="B19" s="458" t="s">
        <v>9</v>
      </c>
      <c r="C19" s="451"/>
      <c r="D19" s="781" t="str">
        <f>IFERROR(VLOOKUP($B$16,Ledger,103,0)," ")</f>
        <v xml:space="preserve"> </v>
      </c>
      <c r="E19" s="781"/>
      <c r="F19" s="781" t="s">
        <v>186</v>
      </c>
      <c r="G19" s="781"/>
      <c r="H19" s="782" t="str">
        <f>IFERROR(VLOOKUP($C$3,Ledger,102,0)," ")</f>
        <v>SARLAHI</v>
      </c>
      <c r="I19" s="782"/>
      <c r="J19" s="453">
        <f>IFERROR(VLOOKUP($C$3,Ledger,101,0)," ")</f>
        <v>2</v>
      </c>
      <c r="K19" s="451" t="s">
        <v>188</v>
      </c>
      <c r="L19" s="451" t="s">
        <v>187</v>
      </c>
      <c r="M19" s="451"/>
      <c r="N19" s="150"/>
    </row>
    <row r="20" spans="1:14">
      <c r="A20" s="448"/>
      <c r="B20" s="458" t="s">
        <v>189</v>
      </c>
      <c r="C20" s="451"/>
      <c r="D20" s="453" t="s">
        <v>192</v>
      </c>
      <c r="E20" s="451">
        <v>2076</v>
      </c>
      <c r="F20" s="451" t="s">
        <v>10</v>
      </c>
      <c r="G20" s="451"/>
      <c r="H20" s="451"/>
      <c r="I20" s="451"/>
      <c r="J20" s="454">
        <f>IFERROR(VLOOKUP($C$3,Ledger,98,0)," ")</f>
        <v>2.5296296296296297</v>
      </c>
      <c r="K20" s="451" t="s">
        <v>190</v>
      </c>
      <c r="L20" s="451"/>
      <c r="M20" s="451"/>
      <c r="N20" s="150"/>
    </row>
    <row r="21" spans="1:14">
      <c r="A21" s="448"/>
      <c r="B21" s="458" t="s">
        <v>369</v>
      </c>
      <c r="C21" s="451"/>
      <c r="D21" s="452"/>
      <c r="E21" s="452"/>
      <c r="F21" s="452"/>
      <c r="G21" s="451"/>
      <c r="H21" s="451"/>
      <c r="I21" s="451"/>
      <c r="J21" s="451"/>
      <c r="K21" s="451"/>
      <c r="L21" s="451"/>
      <c r="M21" s="451"/>
      <c r="N21" s="150"/>
    </row>
    <row r="22" spans="1:14">
      <c r="A22" s="455"/>
      <c r="B22" s="458" t="s">
        <v>11</v>
      </c>
      <c r="C22" s="451"/>
      <c r="D22" s="451"/>
      <c r="E22" s="451"/>
      <c r="F22" s="451"/>
      <c r="G22" s="451"/>
      <c r="H22" s="451"/>
      <c r="I22" s="451"/>
      <c r="J22" s="455"/>
      <c r="K22" s="452" t="str">
        <f>IFERROR(VLOOKUP(B16,Ledger,6,0)," ")</f>
        <v xml:space="preserve"> </v>
      </c>
      <c r="L22" s="781"/>
      <c r="M22" s="781"/>
      <c r="N22" s="150"/>
    </row>
    <row r="23" spans="1:14">
      <c r="A23" s="448"/>
      <c r="B23" s="458"/>
      <c r="C23" s="451"/>
      <c r="D23" s="451"/>
      <c r="E23" s="451"/>
      <c r="F23" s="451"/>
      <c r="G23" s="451"/>
      <c r="H23" s="451"/>
      <c r="I23" s="451"/>
      <c r="J23" s="451"/>
      <c r="K23" s="451"/>
      <c r="L23" s="451"/>
      <c r="M23" s="451"/>
      <c r="N23" s="150"/>
    </row>
    <row r="24" spans="1:14">
      <c r="A24" s="455"/>
      <c r="B24" s="458" t="s">
        <v>12</v>
      </c>
      <c r="C24" s="451"/>
      <c r="D24" s="782">
        <f>IFERROR(VLOOKUP($C$3,Ledger,2,0)," ")</f>
        <v>7819230058</v>
      </c>
      <c r="E24" s="782"/>
      <c r="F24" s="452"/>
      <c r="G24" s="451"/>
      <c r="H24" s="451"/>
      <c r="I24" s="451"/>
      <c r="J24" s="451"/>
      <c r="K24" s="451" t="s">
        <v>72</v>
      </c>
      <c r="L24" s="451"/>
      <c r="M24" s="451"/>
      <c r="N24" s="150"/>
    </row>
    <row r="25" spans="1:14" ht="28.5" customHeight="1">
      <c r="A25" s="448"/>
      <c r="B25" s="458" t="s">
        <v>13</v>
      </c>
      <c r="C25" s="451"/>
      <c r="D25" s="782">
        <f>IFERROR(VLOOKUP($C$3,Ledger,3,0)," ")</f>
        <v>1190005</v>
      </c>
      <c r="E25" s="782"/>
      <c r="F25" s="463"/>
      <c r="G25" s="451"/>
      <c r="H25" s="451"/>
      <c r="I25" s="451"/>
      <c r="J25" s="451"/>
      <c r="K25" s="451"/>
      <c r="L25" s="451"/>
      <c r="M25" s="451"/>
      <c r="N25" s="150"/>
    </row>
    <row r="26" spans="1:14">
      <c r="A26" s="448"/>
      <c r="B26" s="458"/>
      <c r="C26" s="451"/>
      <c r="D26" s="451"/>
      <c r="E26" s="451"/>
      <c r="F26" s="451"/>
      <c r="G26" s="451"/>
      <c r="H26" s="451"/>
      <c r="I26" s="451"/>
      <c r="J26" s="451"/>
      <c r="K26" s="451"/>
      <c r="L26" s="451"/>
      <c r="M26" s="451"/>
      <c r="N26" s="150"/>
    </row>
    <row r="27" spans="1:14">
      <c r="A27" s="448"/>
      <c r="B27" s="457"/>
      <c r="C27" s="450"/>
      <c r="D27" s="450"/>
      <c r="E27" s="450"/>
      <c r="F27" s="450"/>
      <c r="G27" s="450"/>
      <c r="H27" s="450"/>
      <c r="I27" s="450"/>
      <c r="J27" s="780" t="s">
        <v>14</v>
      </c>
      <c r="K27" s="780"/>
      <c r="L27" s="450"/>
      <c r="M27" s="450"/>
      <c r="N27" s="150"/>
    </row>
    <row r="28" spans="1:14">
      <c r="A28" s="448"/>
      <c r="B28" s="457"/>
      <c r="C28" s="450"/>
      <c r="D28" s="450"/>
      <c r="E28" s="450"/>
      <c r="F28" s="450"/>
      <c r="G28" s="450"/>
      <c r="H28" s="450"/>
      <c r="I28" s="450"/>
      <c r="J28" s="450"/>
      <c r="K28" s="450"/>
      <c r="L28" s="450"/>
      <c r="M28" s="450"/>
      <c r="N28" s="150"/>
    </row>
    <row r="29" spans="1:14">
      <c r="A29" s="149"/>
      <c r="B29" s="457"/>
      <c r="C29" s="450"/>
      <c r="D29" s="450"/>
      <c r="E29" s="450"/>
      <c r="F29" s="450"/>
      <c r="G29" s="450"/>
      <c r="H29" s="450"/>
      <c r="I29" s="450"/>
      <c r="J29" s="450"/>
      <c r="K29" s="450"/>
      <c r="L29" s="450"/>
      <c r="M29" s="450"/>
      <c r="N29" s="150"/>
    </row>
    <row r="30" spans="1:14">
      <c r="A30" s="152"/>
      <c r="B30" s="457"/>
      <c r="C30" s="450"/>
      <c r="D30" s="450"/>
      <c r="E30" s="450"/>
      <c r="F30" s="450"/>
      <c r="G30" s="450"/>
      <c r="H30" s="450"/>
      <c r="I30" s="450"/>
      <c r="J30" s="450"/>
      <c r="K30" s="450"/>
      <c r="L30" s="450"/>
      <c r="M30" s="450"/>
      <c r="N30" s="150"/>
    </row>
    <row r="31" spans="1:14">
      <c r="A31" s="149"/>
      <c r="B31" s="457"/>
      <c r="C31" s="450"/>
      <c r="D31" s="450"/>
      <c r="E31" s="450"/>
      <c r="F31" s="450"/>
      <c r="G31" s="450"/>
      <c r="H31" s="450"/>
      <c r="I31" s="450"/>
      <c r="J31" s="450"/>
      <c r="K31" s="450"/>
      <c r="L31" s="450"/>
      <c r="M31" s="450"/>
      <c r="N31" s="150"/>
    </row>
    <row r="32" spans="1:14">
      <c r="A32" s="152"/>
      <c r="B32" s="457"/>
      <c r="C32" s="450"/>
      <c r="D32" s="450"/>
      <c r="E32" s="450"/>
      <c r="F32" s="450"/>
      <c r="G32" s="450"/>
      <c r="H32" s="450"/>
      <c r="I32" s="450"/>
      <c r="J32" s="450"/>
      <c r="K32" s="450"/>
      <c r="L32" s="450"/>
      <c r="M32" s="450"/>
      <c r="N32" s="150"/>
    </row>
    <row r="33" spans="1:14" ht="21.6" thickBot="1">
      <c r="A33" s="152"/>
      <c r="B33" s="457" t="s">
        <v>15</v>
      </c>
      <c r="C33" s="450"/>
      <c r="D33" s="450"/>
      <c r="E33" s="450" t="s">
        <v>16</v>
      </c>
      <c r="F33" s="450"/>
      <c r="G33" s="450"/>
      <c r="H33" s="450"/>
      <c r="I33" s="450"/>
      <c r="J33" s="450"/>
      <c r="K33" s="450"/>
      <c r="L33" s="450" t="s">
        <v>17</v>
      </c>
      <c r="M33" s="450"/>
      <c r="N33" s="150"/>
    </row>
    <row r="34" spans="1:14" ht="21.6" thickBot="1">
      <c r="A34" s="152"/>
      <c r="B34" s="465"/>
      <c r="C34" s="466"/>
      <c r="D34" s="466"/>
      <c r="E34" s="466"/>
      <c r="F34" s="466"/>
      <c r="G34" s="466"/>
      <c r="H34" s="466"/>
      <c r="I34" s="466"/>
      <c r="J34" s="466"/>
      <c r="K34" s="466"/>
      <c r="L34" s="466"/>
      <c r="M34" s="466"/>
      <c r="N34" s="467"/>
    </row>
    <row r="37" spans="1:14" ht="20.25" customHeight="1"/>
  </sheetData>
  <sheetProtection sheet="1" objects="1" scenarios="1"/>
  <mergeCells count="10">
    <mergeCell ref="E8:H8"/>
    <mergeCell ref="D13:K14"/>
    <mergeCell ref="B9:M9"/>
    <mergeCell ref="J27:K27"/>
    <mergeCell ref="L22:M22"/>
    <mergeCell ref="D24:E24"/>
    <mergeCell ref="D25:E25"/>
    <mergeCell ref="D19:E19"/>
    <mergeCell ref="F19:G19"/>
    <mergeCell ref="H19:I19"/>
  </mergeCells>
  <pageMargins left="0.1484375" right="0.29947916666666669" top="0.77864583333333337" bottom="0.83" header="0.24739583333333334" footer="0.92"/>
  <pageSetup paperSize="9" scale="92" orientation="portrait" r:id="rId1"/>
  <headerFooter>
    <oddHeader>&amp;C
&amp;14&amp;G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8"/>
  <sheetViews>
    <sheetView showGridLines="0" workbookViewId="0">
      <selection activeCell="E7" sqref="E7"/>
    </sheetView>
  </sheetViews>
  <sheetFormatPr defaultColWidth="8.7109375" defaultRowHeight="21"/>
  <cols>
    <col min="1" max="1" width="7.640625" style="6" bestFit="1" customWidth="1"/>
    <col min="2" max="2" width="16" style="5" bestFit="1" customWidth="1"/>
    <col min="3" max="3" width="4.0703125" style="5" bestFit="1" customWidth="1"/>
    <col min="4" max="4" width="2.7109375" style="3" customWidth="1"/>
    <col min="5" max="5" width="8.7109375" style="20" customWidth="1"/>
    <col min="6" max="6" width="10.0703125" style="20" customWidth="1"/>
    <col min="7" max="7" width="11.42578125" style="20" customWidth="1"/>
    <col min="8" max="8" width="14.28515625" style="1" customWidth="1"/>
    <col min="9" max="9" width="9.78515625" style="3" customWidth="1"/>
    <col min="10" max="16384" width="8.7109375" style="3"/>
  </cols>
  <sheetData>
    <row r="1" spans="1:10">
      <c r="A1" s="430" t="s">
        <v>34</v>
      </c>
      <c r="B1" s="430" t="s">
        <v>23</v>
      </c>
      <c r="C1" s="430" t="s">
        <v>24</v>
      </c>
      <c r="D1" s="430"/>
      <c r="E1" s="431"/>
      <c r="F1" s="431"/>
      <c r="G1" s="431" t="s">
        <v>342</v>
      </c>
      <c r="H1" s="432" t="s">
        <v>313</v>
      </c>
      <c r="I1" s="432" t="s">
        <v>338</v>
      </c>
      <c r="J1" s="1"/>
    </row>
    <row r="2" spans="1:10">
      <c r="A2" s="433">
        <v>11</v>
      </c>
      <c r="B2" s="440" t="str">
        <f>IF(AND(A2=11),"C.ENGLISH-(TH)",IF(AND(A2=12),"C.ENGLISH-(PR)",IF(AND(A2=31),"C.NEPALI-(TH)",IF(AND(A2=32),"C.NEPALI-(PR)",IF(AND(A2=51),"SOCIAL STD-(TH) ",IF(AND(A2=52),"SOCIAL STD-PR) ",IF(AND(A2=3331),"OPT-ENGLISH (TH)",IF(AND(A2=3332),"OPT-ENGLISH-(PR)",IF(AND(A2=3311),"OPT-NEPALI-(TH)",IF(AND(A2=3312),"OPT-NEPALI-(PR)",IF(AND(A2=1031),"PRICIPLE OF ACCOUNTING-(TH)",IF(AND(A2=1032),"PRICIPLE OF ACCOUNTING-(PR)",IF(AND(A2=2031),"EDU. DEVELOPMENT-(TH)",IF(AND(A2=2032),"EDU. DEVELOPMENT-(PR)",IF(AND(A2=4431),"HEALTH &amp; PHY.EDUCATION (TH)",IF(AND(A2=4432),"HEALTH &amp; PHY.EDUCATION-(PR)",IF(AND(A2=146),"POPULATION EDUCATION(TH)",IF(AND(A2=147),"POPULATION EDUCATION(PR)",IF(AND(A2=172),"SOCIOLOGY(TH)",IF(AND(A2=175),"SOCIOLOGY(PR)",IF(AND(A2=302),"RURAL DEVELOPMENT-(TH)",IF(AND(A2=303),"RURAL DEVELOPMENT-(PR)",IF(AND(A2=1151),"CHILD DEVELOPMENT-(TH)",IF(AND(A2=1152),"CHILD DEVELOPMENT-(PR)",IF(AND(A2=3070),"MARKETING-(TH)",IF(AND(A2=3071),"MARKETING-(TH)",IF(AND(A2=3072),"MARKETING-(PR)",IF(AND(A2=2151),"BUSINESS STUDIES-(TH)",IF(AND(A2=2152),"BUSINESS STUDIES-(PR)",IF(AND(A2=142),"TEACHING  ENGLISH","—"))))))))))))))))))))))))))))))</f>
        <v>C.ENGLISH-(TH)</v>
      </c>
      <c r="C2" s="441" t="str">
        <f>IF(AND(A2=11),"3",IF(AND(A2=12),"1",IF(AND(A2=31),"2.25",IF(AND(A2=32),"0.75 ",IF(AND(A2=51),"4",IF(AND(A2=52),"1",IF(AND(A2=3331),"4",IF(AND(A2=3332),"1",IF(AND(A2=3311),"4",IF(AND(A2=3312),"1",IF(AND(A2=1031),"4",IF(AND(A2=1032),"1",IF(AND(A2=2031),"4",IF(AND(A2=2032),"1",IF(AND(A2=4431),"4",IF(AND(A2=4432),"1",IF(AND(A2=3331),"4",IF(AND(A2=3331),"1",IF(AND(A2=175),"4",IF(AND(A2=176),"1",IF(AND(A2=1151),"4",IF(AND(A2=1152),"1",IF(AND(A2=3071),"4",IF(AND(A2=3072),"1",IF(AND(A2=2151),"4",IF(AND(A2=2152),"1","—"))))))))))))))))))))))))))</f>
        <v>3</v>
      </c>
      <c r="D2" s="434"/>
      <c r="E2" s="431"/>
      <c r="F2" s="431"/>
      <c r="G2" s="442">
        <f>COUNTA(SRLNUMBERGrdst)</f>
        <v>82</v>
      </c>
      <c r="H2" s="435" t="s">
        <v>315</v>
      </c>
      <c r="I2" s="436" t="s">
        <v>339</v>
      </c>
      <c r="J2" s="1"/>
    </row>
    <row r="3" spans="1:10">
      <c r="A3" s="433">
        <v>12</v>
      </c>
      <c r="B3" s="440" t="str">
        <f t="shared" ref="B3:B28" si="0">IF(AND(A3=11),"C.ENGLISH-(TH)",IF(AND(A3=12),"C.ENGLISH-(PR)",IF(AND(A3=31),"C.NEPALI-(TH)",IF(AND(A3=32),"C.NEPALI-(PR)",IF(AND(A3=51),"SOCIAL STD-(TH) ",IF(AND(A3=52),"SOCIAL STD-PR) ",IF(AND(A3=3331),"OPT-ENGLISH (TH)",IF(AND(A3=3332),"OPT-ENGLISH-(PR)",IF(AND(A3=3311),"OPT-NEPALI-(TH)",IF(AND(A3=3312),"OPT-NEPALI-(PR)",IF(AND(A3=1031),"PRICIPLE OF ACCOUNTING-(TH)",IF(AND(A3=1032),"PRICIPLE OF ACCOUNTING-(PR)",IF(AND(A3=2031),"EDU. DEVELOPMENT-(TH)",IF(AND(A3=2032),"EDU. DEVELOPMENT-(PR)",IF(AND(A3=4431),"HEALTH &amp; PHY.EDUCATION (TH)",IF(AND(A3=4432),"HEALTH &amp; PHY.EDUCATION-(PR)",IF(AND(A3=146),"POPULATION EDUCATION(TH)",IF(AND(A3=147),"POPULATION EDUCATION(PR)",IF(AND(A3=172),"SOCIOLOGY(TH)",IF(AND(A3=175),"SOCIOLOGY(PR)",IF(AND(A3=302),"RURAL DEVELOPMENT-(TH)",IF(AND(A3=303),"RURAL DEVELOPMENT-(PR)",IF(AND(A3=1151),"CHILD DEVELOPMENT-(TH)",IF(AND(A3=1152),"CHILD DEVELOPMENT-(PR)",IF(AND(A3=3070),"MARKETING-(TH)",IF(AND(A3=3071),"MARKETING-(TH)",IF(AND(A3=3072),"MARKETING-(PR)",IF(AND(A3=2151),"BUSINESS STUDIES-(TH)",IF(AND(A3=2152),"BUSINESS STUDIES-(PR)",IF(AND(A3=142),"TEACHING  ENGLISH","—"))))))))))))))))))))))))))))))</f>
        <v>C.ENGLISH-(PR)</v>
      </c>
      <c r="C3" s="441" t="str">
        <f t="shared" ref="C3:C28" si="1">IF(AND(A3=11),"3",IF(AND(A3=12),"1",IF(AND(A3=31),"2.25",IF(AND(A3=32),"0.75 ",IF(AND(A3=51),"4",IF(AND(A3=52),"1",IF(AND(A3=3331),"4",IF(AND(A3=3332),"1",IF(AND(A3=3311),"4",IF(AND(A3=3312),"1",IF(AND(A3=1031),"4",IF(AND(A3=1032),"1",IF(AND(A3=2031),"4",IF(AND(A3=2032),"1",IF(AND(A3=4431),"4",IF(AND(A3=4432),"1",IF(AND(A3=3331),"4",IF(AND(A3=3331),"1",IF(AND(A3=175),"4",IF(AND(A3=176),"1",IF(AND(A3=1151),"4",IF(AND(A3=1152),"1",IF(AND(A3=3071),"4",IF(AND(A3=3072),"1",IF(AND(A3=2151),"4",IF(AND(A3=2152),"1","—"))))))))))))))))))))))))))</f>
        <v>1</v>
      </c>
      <c r="D3" s="434"/>
      <c r="E3" s="431"/>
      <c r="F3" s="431"/>
      <c r="G3" s="442">
        <f>COUNTA(SRLNUMBERENTRANCE)</f>
        <v>81</v>
      </c>
      <c r="H3" s="435" t="s">
        <v>317</v>
      </c>
      <c r="I3" s="436" t="s">
        <v>340</v>
      </c>
      <c r="J3" s="1"/>
    </row>
    <row r="4" spans="1:10">
      <c r="A4" s="433">
        <v>31</v>
      </c>
      <c r="B4" s="440" t="str">
        <f t="shared" si="0"/>
        <v>C.NEPALI-(TH)</v>
      </c>
      <c r="C4" s="441" t="str">
        <f t="shared" si="1"/>
        <v>2.25</v>
      </c>
      <c r="D4" s="437"/>
      <c r="E4" s="431"/>
      <c r="F4" s="431"/>
      <c r="G4" s="442">
        <f>COUNTA(SRLNUMBERGrdst)</f>
        <v>82</v>
      </c>
      <c r="H4" s="435" t="s">
        <v>319</v>
      </c>
      <c r="I4" s="436" t="s">
        <v>341</v>
      </c>
      <c r="J4" s="1"/>
    </row>
    <row r="5" spans="1:10">
      <c r="A5" s="433">
        <v>32</v>
      </c>
      <c r="B5" s="440" t="str">
        <f t="shared" si="0"/>
        <v>C.NEPALI-(PR)</v>
      </c>
      <c r="C5" s="441" t="str">
        <f t="shared" si="1"/>
        <v xml:space="preserve">0.75 </v>
      </c>
      <c r="D5" s="437"/>
      <c r="E5" s="431"/>
      <c r="F5" s="431"/>
      <c r="G5" s="442">
        <f>COUNTA(SRLNUMBERGrdst)</f>
        <v>82</v>
      </c>
      <c r="H5" s="438" t="s">
        <v>321</v>
      </c>
      <c r="I5" s="1"/>
      <c r="J5" s="1"/>
    </row>
    <row r="6" spans="1:10">
      <c r="A6" s="433">
        <v>51</v>
      </c>
      <c r="B6" s="440" t="str">
        <f t="shared" si="0"/>
        <v xml:space="preserve">SOCIAL STD-(TH) </v>
      </c>
      <c r="C6" s="441" t="str">
        <f t="shared" si="1"/>
        <v>4</v>
      </c>
      <c r="D6" s="437"/>
      <c r="E6" s="431"/>
      <c r="F6" s="431"/>
      <c r="G6" s="431"/>
      <c r="H6" s="438" t="s">
        <v>323</v>
      </c>
      <c r="I6" s="1"/>
      <c r="J6" s="1"/>
    </row>
    <row r="7" spans="1:10">
      <c r="A7" s="433">
        <v>52</v>
      </c>
      <c r="B7" s="440" t="str">
        <f t="shared" si="0"/>
        <v xml:space="preserve">SOCIAL STD-PR) </v>
      </c>
      <c r="C7" s="441" t="str">
        <f t="shared" si="1"/>
        <v>1</v>
      </c>
      <c r="D7" s="437"/>
      <c r="E7" s="431"/>
      <c r="F7" s="431"/>
      <c r="G7" s="431"/>
      <c r="H7" s="439"/>
      <c r="I7" s="1"/>
      <c r="J7" s="1"/>
    </row>
    <row r="8" spans="1:10">
      <c r="A8" s="433">
        <v>2031</v>
      </c>
      <c r="B8" s="440" t="str">
        <f t="shared" si="0"/>
        <v>EDU. DEVELOPMENT-(TH)</v>
      </c>
      <c r="C8" s="441" t="str">
        <f t="shared" si="1"/>
        <v>4</v>
      </c>
      <c r="D8" s="437"/>
      <c r="E8" s="431"/>
      <c r="F8" s="431"/>
      <c r="G8" s="431"/>
      <c r="I8" s="1"/>
      <c r="J8" s="1"/>
    </row>
    <row r="9" spans="1:10">
      <c r="A9" s="433">
        <v>2032</v>
      </c>
      <c r="B9" s="440" t="str">
        <f t="shared" si="0"/>
        <v>EDU. DEVELOPMENT-(PR)</v>
      </c>
      <c r="C9" s="441" t="str">
        <f t="shared" si="1"/>
        <v>1</v>
      </c>
      <c r="D9" s="437"/>
      <c r="E9" s="431"/>
      <c r="F9" s="431"/>
      <c r="G9" s="431"/>
      <c r="I9" s="1"/>
      <c r="J9" s="1"/>
    </row>
    <row r="10" spans="1:10">
      <c r="A10" s="433">
        <v>3331</v>
      </c>
      <c r="B10" s="440" t="str">
        <f t="shared" si="0"/>
        <v>OPT-ENGLISH (TH)</v>
      </c>
      <c r="C10" s="441" t="str">
        <f t="shared" si="1"/>
        <v>4</v>
      </c>
      <c r="D10" s="437"/>
      <c r="E10" s="431"/>
      <c r="F10" s="431"/>
      <c r="G10" s="431"/>
      <c r="I10" s="1"/>
      <c r="J10" s="1"/>
    </row>
    <row r="11" spans="1:10">
      <c r="A11" s="433">
        <v>3332</v>
      </c>
      <c r="B11" s="440" t="str">
        <f t="shared" si="0"/>
        <v>OPT-ENGLISH-(PR)</v>
      </c>
      <c r="C11" s="441" t="str">
        <f t="shared" si="1"/>
        <v>1</v>
      </c>
      <c r="D11" s="437"/>
      <c r="E11" s="431"/>
      <c r="F11" s="431"/>
      <c r="G11" s="431"/>
      <c r="I11" s="1"/>
      <c r="J11" s="1"/>
    </row>
    <row r="12" spans="1:10">
      <c r="A12" s="433">
        <v>3311</v>
      </c>
      <c r="B12" s="440" t="str">
        <f t="shared" si="0"/>
        <v>OPT-NEPALI-(TH)</v>
      </c>
      <c r="C12" s="441" t="str">
        <f t="shared" si="1"/>
        <v>4</v>
      </c>
      <c r="D12" s="437"/>
      <c r="E12" s="431"/>
      <c r="F12" s="431"/>
      <c r="G12" s="431"/>
      <c r="I12" s="1"/>
      <c r="J12" s="1"/>
    </row>
    <row r="13" spans="1:10">
      <c r="A13" s="433">
        <v>3312</v>
      </c>
      <c r="B13" s="440" t="str">
        <f t="shared" si="0"/>
        <v>OPT-NEPALI-(PR)</v>
      </c>
      <c r="C13" s="441" t="str">
        <f t="shared" si="1"/>
        <v>1</v>
      </c>
      <c r="D13" s="437"/>
      <c r="E13" s="431"/>
      <c r="F13" s="431"/>
      <c r="G13" s="431"/>
      <c r="I13" s="1"/>
      <c r="J13" s="1"/>
    </row>
    <row r="14" spans="1:10">
      <c r="A14" s="433">
        <v>4431</v>
      </c>
      <c r="B14" s="440" t="str">
        <f t="shared" si="0"/>
        <v>HEALTH &amp; PHY.EDUCATION (TH)</v>
      </c>
      <c r="C14" s="441" t="str">
        <f t="shared" si="1"/>
        <v>4</v>
      </c>
      <c r="D14" s="437"/>
      <c r="E14" s="431"/>
      <c r="F14" s="431"/>
      <c r="G14" s="431"/>
      <c r="I14" s="1"/>
      <c r="J14" s="1"/>
    </row>
    <row r="15" spans="1:10">
      <c r="A15" s="433">
        <v>4432</v>
      </c>
      <c r="B15" s="440" t="str">
        <f t="shared" si="0"/>
        <v>HEALTH &amp; PHY.EDUCATION-(PR)</v>
      </c>
      <c r="C15" s="441" t="str">
        <f t="shared" si="1"/>
        <v>1</v>
      </c>
      <c r="D15" s="437"/>
      <c r="E15" s="431"/>
      <c r="F15" s="431"/>
      <c r="G15" s="431"/>
      <c r="I15" s="1"/>
      <c r="J15" s="1"/>
    </row>
    <row r="16" spans="1:10">
      <c r="A16" s="433">
        <v>1031</v>
      </c>
      <c r="B16" s="440" t="str">
        <f t="shared" si="0"/>
        <v>PRICIPLE OF ACCOUNTING-(TH)</v>
      </c>
      <c r="C16" s="441" t="str">
        <f t="shared" si="1"/>
        <v>4</v>
      </c>
      <c r="D16" s="437"/>
      <c r="E16" s="431"/>
      <c r="F16" s="431"/>
      <c r="G16" s="431"/>
      <c r="I16" s="1"/>
      <c r="J16" s="1"/>
    </row>
    <row r="17" spans="1:10">
      <c r="A17" s="433">
        <v>1032</v>
      </c>
      <c r="B17" s="440" t="str">
        <f t="shared" si="0"/>
        <v>PRICIPLE OF ACCOUNTING-(PR)</v>
      </c>
      <c r="C17" s="441" t="str">
        <f t="shared" si="1"/>
        <v>1</v>
      </c>
      <c r="D17" s="437"/>
      <c r="E17" s="431"/>
      <c r="F17" s="431"/>
      <c r="G17" s="431"/>
      <c r="I17" s="1"/>
      <c r="J17" s="1"/>
    </row>
    <row r="18" spans="1:10">
      <c r="A18" s="433">
        <v>2151</v>
      </c>
      <c r="B18" s="440" t="str">
        <f t="shared" si="0"/>
        <v>BUSINESS STUDIES-(TH)</v>
      </c>
      <c r="C18" s="441" t="str">
        <f t="shared" si="1"/>
        <v>4</v>
      </c>
      <c r="D18" s="437"/>
      <c r="E18" s="431"/>
      <c r="F18" s="431"/>
      <c r="G18" s="431"/>
      <c r="I18" s="1"/>
      <c r="J18" s="1"/>
    </row>
    <row r="19" spans="1:10">
      <c r="A19" s="433">
        <v>2152</v>
      </c>
      <c r="B19" s="440" t="str">
        <f t="shared" si="0"/>
        <v>BUSINESS STUDIES-(PR)</v>
      </c>
      <c r="C19" s="441" t="str">
        <f t="shared" si="1"/>
        <v>1</v>
      </c>
      <c r="D19" s="437"/>
      <c r="E19" s="431"/>
      <c r="F19" s="431"/>
      <c r="G19" s="431"/>
      <c r="I19" s="1"/>
      <c r="J19" s="1"/>
    </row>
    <row r="20" spans="1:10">
      <c r="A20" s="433">
        <v>3071</v>
      </c>
      <c r="B20" s="440" t="str">
        <f t="shared" si="0"/>
        <v>MARKETING-(TH)</v>
      </c>
      <c r="C20" s="441" t="str">
        <f t="shared" si="1"/>
        <v>4</v>
      </c>
      <c r="D20" s="437"/>
      <c r="E20" s="431"/>
      <c r="F20" s="431"/>
      <c r="G20" s="431"/>
      <c r="I20" s="1"/>
      <c r="J20" s="1"/>
    </row>
    <row r="21" spans="1:10">
      <c r="A21" s="433">
        <v>3072</v>
      </c>
      <c r="B21" s="440" t="str">
        <f t="shared" si="0"/>
        <v>MARKETING-(PR)</v>
      </c>
      <c r="C21" s="441" t="str">
        <f t="shared" si="1"/>
        <v>1</v>
      </c>
      <c r="D21" s="437"/>
      <c r="E21" s="431"/>
      <c r="F21" s="431"/>
      <c r="G21" s="431"/>
      <c r="I21" s="1"/>
      <c r="J21" s="1"/>
    </row>
    <row r="22" spans="1:10">
      <c r="A22" s="433"/>
      <c r="B22" s="440" t="str">
        <f t="shared" si="0"/>
        <v>—</v>
      </c>
      <c r="C22" s="441" t="str">
        <f t="shared" si="1"/>
        <v>—</v>
      </c>
      <c r="D22" s="437"/>
      <c r="E22" s="431"/>
      <c r="F22" s="431"/>
      <c r="G22" s="431"/>
      <c r="I22" s="1"/>
      <c r="J22" s="1"/>
    </row>
    <row r="23" spans="1:10">
      <c r="A23" s="433"/>
      <c r="B23" s="440" t="str">
        <f t="shared" si="0"/>
        <v>—</v>
      </c>
      <c r="C23" s="441" t="str">
        <f t="shared" si="1"/>
        <v>—</v>
      </c>
      <c r="D23" s="437"/>
      <c r="E23" s="431"/>
      <c r="F23" s="431"/>
      <c r="G23" s="431"/>
      <c r="I23" s="1"/>
      <c r="J23" s="1"/>
    </row>
    <row r="24" spans="1:10">
      <c r="A24" s="433"/>
      <c r="B24" s="440" t="str">
        <f t="shared" si="0"/>
        <v>—</v>
      </c>
      <c r="C24" s="441" t="str">
        <f t="shared" si="1"/>
        <v>—</v>
      </c>
      <c r="D24" s="437"/>
      <c r="E24" s="431"/>
      <c r="F24" s="431"/>
      <c r="G24" s="431"/>
      <c r="I24" s="1"/>
      <c r="J24" s="1"/>
    </row>
    <row r="25" spans="1:10">
      <c r="A25" s="433"/>
      <c r="B25" s="440" t="str">
        <f t="shared" si="0"/>
        <v>—</v>
      </c>
      <c r="C25" s="441" t="str">
        <f t="shared" si="1"/>
        <v>—</v>
      </c>
      <c r="D25" s="437"/>
      <c r="E25" s="431"/>
      <c r="F25" s="431"/>
      <c r="G25" s="431"/>
      <c r="I25" s="1"/>
      <c r="J25" s="1"/>
    </row>
    <row r="26" spans="1:10">
      <c r="A26" s="433"/>
      <c r="B26" s="440" t="str">
        <f t="shared" si="0"/>
        <v>—</v>
      </c>
      <c r="C26" s="441" t="str">
        <f t="shared" si="1"/>
        <v>—</v>
      </c>
      <c r="D26" s="437"/>
      <c r="E26" s="431"/>
      <c r="F26" s="431"/>
      <c r="G26" s="431"/>
      <c r="I26" s="1"/>
      <c r="J26" s="1"/>
    </row>
    <row r="27" spans="1:10">
      <c r="A27" s="433"/>
      <c r="B27" s="440" t="str">
        <f t="shared" si="0"/>
        <v>—</v>
      </c>
      <c r="C27" s="441" t="str">
        <f t="shared" si="1"/>
        <v>—</v>
      </c>
      <c r="D27" s="437"/>
      <c r="E27" s="431"/>
      <c r="F27" s="431"/>
      <c r="G27" s="431"/>
      <c r="I27" s="1"/>
      <c r="J27" s="1"/>
    </row>
    <row r="28" spans="1:10">
      <c r="A28" s="433"/>
      <c r="B28" s="440" t="str">
        <f t="shared" si="0"/>
        <v>—</v>
      </c>
      <c r="C28" s="441" t="str">
        <f t="shared" si="1"/>
        <v>—</v>
      </c>
      <c r="D28" s="437"/>
      <c r="E28" s="431"/>
      <c r="F28" s="431"/>
      <c r="G28" s="431"/>
      <c r="I28" s="1"/>
      <c r="J28" s="1"/>
    </row>
  </sheetData>
  <sheetProtection sheet="1" objects="1" scenarios="1"/>
  <pageMargins left="0.7" right="0.7" top="0.49135220125786161"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Menu Button</vt:lpstr>
      <vt:lpstr>GHARI</vt:lpstr>
      <vt:lpstr>Ledger</vt:lpstr>
      <vt:lpstr>Gradesheet</vt:lpstr>
      <vt:lpstr>Raw Data (50)</vt:lpstr>
      <vt:lpstr>Raw Data</vt:lpstr>
      <vt:lpstr>Card</vt:lpstr>
      <vt:lpstr>Data</vt:lpstr>
      <vt:lpstr>Certificate</vt:lpstr>
      <vt:lpstr>Sheet10</vt:lpstr>
      <vt:lpstr>cmbPrintOption</vt:lpstr>
      <vt:lpstr>Data</vt:lpstr>
      <vt:lpstr>Generate_Print_Option</vt:lpstr>
      <vt:lpstr>Ledge_RgNo</vt:lpstr>
      <vt:lpstr>Ledge_SymbolNo</vt:lpstr>
      <vt:lpstr>Ledger</vt:lpstr>
      <vt:lpstr>Card!Print_Area</vt:lpstr>
      <vt:lpstr>Gradesheet!Print_Area</vt:lpstr>
      <vt:lpstr>SRLNUMBERENTRANCE</vt:lpstr>
      <vt:lpstr>SRLNUMBERGrdst</vt:lpstr>
      <vt:lpstr>StudentName_Data</vt:lpstr>
      <vt:lpstr>StudentName_Ledger</vt:lpstr>
    </vt:vector>
  </TitlesOfParts>
  <Company>Deftones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wcc</dc:creator>
  <cp:lastModifiedBy>Anu</cp:lastModifiedBy>
  <cp:lastPrinted>2021-08-26T06:03:09Z</cp:lastPrinted>
  <dcterms:created xsi:type="dcterms:W3CDTF">2020-01-16T11:28:56Z</dcterms:created>
  <dcterms:modified xsi:type="dcterms:W3CDTF">2021-12-04T02:48:02Z</dcterms:modified>
</cp:coreProperties>
</file>